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60"/>
  </bookViews>
  <sheets>
    <sheet name="函数" sheetId="1" r:id="rId1"/>
    <sheet name="参数" sheetId="2" r:id="rId2"/>
  </sheets>
  <definedNames>
    <definedName name="_xlnm._FilterDatabase" localSheetId="0" hidden="1">函数!$A$1:$AA$3980</definedName>
  </definedNames>
  <calcPr calcId="144525"/>
</workbook>
</file>

<file path=xl/sharedStrings.xml><?xml version="1.0" encoding="utf-8"?>
<sst xmlns="http://schemas.openxmlformats.org/spreadsheetml/2006/main" count="4040" uniqueCount="4040">
  <si>
    <t>Wind代码</t>
  </si>
  <si>
    <t>基金简称</t>
  </si>
  <si>
    <t>成立时间</t>
  </si>
  <si>
    <t>成立天数</t>
  </si>
  <si>
    <t>净值</t>
  </si>
  <si>
    <t>总规模亿</t>
  </si>
  <si>
    <t>前第一年(%)</t>
  </si>
  <si>
    <t>前第一年排名</t>
  </si>
  <si>
    <t>前第二年(%)</t>
  </si>
  <si>
    <t>前第二年排名</t>
  </si>
  <si>
    <t>前第三年(%)</t>
  </si>
  <si>
    <t>前第三年排名</t>
  </si>
  <si>
    <t>前第四年(%)</t>
  </si>
  <si>
    <t>前第四年排名</t>
  </si>
  <si>
    <t>前第五年(%)</t>
  </si>
  <si>
    <t>前第五年排名</t>
  </si>
  <si>
    <t>近6个月年化</t>
  </si>
  <si>
    <t>近3年年化</t>
  </si>
  <si>
    <t>近5年年化</t>
  </si>
  <si>
    <t>基金二级分类</t>
  </si>
  <si>
    <t>基金经理</t>
  </si>
  <si>
    <t>现任基金经理任职天数</t>
  </si>
  <si>
    <t>最近一周收益率</t>
  </si>
  <si>
    <t>最近1月收益率</t>
  </si>
  <si>
    <t>最近3月收益率</t>
  </si>
  <si>
    <t>最近6月收益率</t>
  </si>
  <si>
    <t>申购赎回状态</t>
  </si>
  <si>
    <t>近5年内最大回撤</t>
  </si>
  <si>
    <t>近3年内最大回撤</t>
  </si>
  <si>
    <t>近5年内最大回撤日期</t>
  </si>
  <si>
    <t>000001.OF</t>
  </si>
  <si>
    <t>000003.OF</t>
  </si>
  <si>
    <t>000006.OF</t>
  </si>
  <si>
    <t>000011.OF</t>
  </si>
  <si>
    <t>000017.OF</t>
  </si>
  <si>
    <t>000020.OF</t>
  </si>
  <si>
    <t>000021.OF</t>
  </si>
  <si>
    <t>000028.OF</t>
  </si>
  <si>
    <t>000029.OF</t>
  </si>
  <si>
    <t>000030.OF</t>
  </si>
  <si>
    <t>000031.OF</t>
  </si>
  <si>
    <t>000039.OF</t>
  </si>
  <si>
    <t>000045.OF</t>
  </si>
  <si>
    <t>000054.OF</t>
  </si>
  <si>
    <t>000056.OF</t>
  </si>
  <si>
    <t>000057.OF</t>
  </si>
  <si>
    <t>000058.OF</t>
  </si>
  <si>
    <t>000061.OF</t>
  </si>
  <si>
    <t>000063.OF</t>
  </si>
  <si>
    <t>000065.OF</t>
  </si>
  <si>
    <t>000066.OF</t>
  </si>
  <si>
    <t>000067.OF</t>
  </si>
  <si>
    <t>000072.OF</t>
  </si>
  <si>
    <t>000073.OF</t>
  </si>
  <si>
    <t>000080.OF</t>
  </si>
  <si>
    <t>000082.OF</t>
  </si>
  <si>
    <t>000083.OF</t>
  </si>
  <si>
    <t>000107.OF</t>
  </si>
  <si>
    <t>000110.OF</t>
  </si>
  <si>
    <t>000117.OF</t>
  </si>
  <si>
    <t>000118.OF</t>
  </si>
  <si>
    <t>000120.OF</t>
  </si>
  <si>
    <t>000121.OF</t>
  </si>
  <si>
    <t>000124.OF</t>
  </si>
  <si>
    <t>000126.OF</t>
  </si>
  <si>
    <t>000127.OF</t>
  </si>
  <si>
    <t>000136.OF</t>
  </si>
  <si>
    <t>000142.OF</t>
  </si>
  <si>
    <t>000143.OF</t>
  </si>
  <si>
    <t>000165.OF</t>
  </si>
  <si>
    <t>000166.OF</t>
  </si>
  <si>
    <t>000167.OF</t>
  </si>
  <si>
    <t>000171.OF</t>
  </si>
  <si>
    <t>000172.OF</t>
  </si>
  <si>
    <t>000173.OF</t>
  </si>
  <si>
    <t>000181.OF</t>
  </si>
  <si>
    <t>000184.OF</t>
  </si>
  <si>
    <t>000189.OF</t>
  </si>
  <si>
    <t>000190.OF</t>
  </si>
  <si>
    <t>000195.OF</t>
  </si>
  <si>
    <t>000199.OF</t>
  </si>
  <si>
    <t>000209.OF</t>
  </si>
  <si>
    <t>000214.OF</t>
  </si>
  <si>
    <t>000215.OF</t>
  </si>
  <si>
    <t>000219.OF</t>
  </si>
  <si>
    <t>000220.OF</t>
  </si>
  <si>
    <t>000236.OF</t>
  </si>
  <si>
    <t>000242.OF</t>
  </si>
  <si>
    <t>000251.OF</t>
  </si>
  <si>
    <t>000256.OF</t>
  </si>
  <si>
    <t>000259.OF</t>
  </si>
  <si>
    <t>000263.OF</t>
  </si>
  <si>
    <t>000264.OF</t>
  </si>
  <si>
    <t>000270.OF</t>
  </si>
  <si>
    <t>000273.OF</t>
  </si>
  <si>
    <t>000279.OF</t>
  </si>
  <si>
    <t>000294.OF</t>
  </si>
  <si>
    <t>000297.OF</t>
  </si>
  <si>
    <t>000306.OF</t>
  </si>
  <si>
    <t>000308.OF</t>
  </si>
  <si>
    <t>000309.OF</t>
  </si>
  <si>
    <t>000314.OF</t>
  </si>
  <si>
    <t>000326.OF</t>
  </si>
  <si>
    <t>000327.OF</t>
  </si>
  <si>
    <t>000328.OF</t>
  </si>
  <si>
    <t>000333.OF</t>
  </si>
  <si>
    <t>000336.OF</t>
  </si>
  <si>
    <t>000338.OF</t>
  </si>
  <si>
    <t>000339.OF</t>
  </si>
  <si>
    <t>000354.OF</t>
  </si>
  <si>
    <t>000362.OF</t>
  </si>
  <si>
    <t>000367.OF</t>
  </si>
  <si>
    <t>000377.OF</t>
  </si>
  <si>
    <t>000385.OF</t>
  </si>
  <si>
    <t>000390.OF</t>
  </si>
  <si>
    <t>000398.OF</t>
  </si>
  <si>
    <t>000404.OF</t>
  </si>
  <si>
    <t>000406.OF</t>
  </si>
  <si>
    <t>000408.OF</t>
  </si>
  <si>
    <t>000409.OF</t>
  </si>
  <si>
    <t>000410.OF</t>
  </si>
  <si>
    <t>000411.OF</t>
  </si>
  <si>
    <t>000417.OF</t>
  </si>
  <si>
    <t>000418.OF</t>
  </si>
  <si>
    <t>000423.OF</t>
  </si>
  <si>
    <t>000431.OF</t>
  </si>
  <si>
    <t>000432.OF</t>
  </si>
  <si>
    <t>000433.OF</t>
  </si>
  <si>
    <t>000435.OF</t>
  </si>
  <si>
    <t>000436.OF</t>
  </si>
  <si>
    <t>000452.OF</t>
  </si>
  <si>
    <t>000457.OF</t>
  </si>
  <si>
    <t>000458.OF</t>
  </si>
  <si>
    <t>000462.OF</t>
  </si>
  <si>
    <t>000463.OF</t>
  </si>
  <si>
    <t>000466.OF</t>
  </si>
  <si>
    <t>000471.OF</t>
  </si>
  <si>
    <t>000477.OF</t>
  </si>
  <si>
    <t>000480.OF</t>
  </si>
  <si>
    <t>000496.OF</t>
  </si>
  <si>
    <t>000507.OF</t>
  </si>
  <si>
    <t>000511.OF</t>
  </si>
  <si>
    <t>000513.OF</t>
  </si>
  <si>
    <t>000520.OF</t>
  </si>
  <si>
    <t>000522.OF</t>
  </si>
  <si>
    <t>000523.OF</t>
  </si>
  <si>
    <t>000524.OF</t>
  </si>
  <si>
    <t>000526.OF</t>
  </si>
  <si>
    <t>000527.OF</t>
  </si>
  <si>
    <t>000529.OF</t>
  </si>
  <si>
    <t>000530.OF</t>
  </si>
  <si>
    <t>000531.OF</t>
  </si>
  <si>
    <t>000532.OF</t>
  </si>
  <si>
    <t>000534.OF</t>
  </si>
  <si>
    <t>000535.OF</t>
  </si>
  <si>
    <t>000536.OF</t>
  </si>
  <si>
    <t>000538.OF</t>
  </si>
  <si>
    <t>000541.OF</t>
  </si>
  <si>
    <t>000545.OF</t>
  </si>
  <si>
    <t>000547.OF</t>
  </si>
  <si>
    <t>000549.OF</t>
  </si>
  <si>
    <t>000550.OF</t>
  </si>
  <si>
    <t>000551.OF</t>
  </si>
  <si>
    <t>000554.OF</t>
  </si>
  <si>
    <t>000556.OF</t>
  </si>
  <si>
    <t>000566.OF</t>
  </si>
  <si>
    <t>000567.OF</t>
  </si>
  <si>
    <t>000572.OF</t>
  </si>
  <si>
    <t>000573.OF</t>
  </si>
  <si>
    <t>000574.OF</t>
  </si>
  <si>
    <t>000577.OF</t>
  </si>
  <si>
    <t>000578.OF</t>
  </si>
  <si>
    <t>000584.OF</t>
  </si>
  <si>
    <t>000586.OF</t>
  </si>
  <si>
    <t>000587.OF</t>
  </si>
  <si>
    <t>000589.OF</t>
  </si>
  <si>
    <t>000590.OF</t>
  </si>
  <si>
    <t>000591.OF</t>
  </si>
  <si>
    <t>000592.OF</t>
  </si>
  <si>
    <t>000594.OF</t>
  </si>
  <si>
    <t>000595.OF</t>
  </si>
  <si>
    <t>000597.OF</t>
  </si>
  <si>
    <t>000598.OF</t>
  </si>
  <si>
    <t>000601.OF</t>
  </si>
  <si>
    <t>000603.OF</t>
  </si>
  <si>
    <t>000609.OF</t>
  </si>
  <si>
    <t>000612.OF</t>
  </si>
  <si>
    <t>000619.OF</t>
  </si>
  <si>
    <t>000628.OF</t>
  </si>
  <si>
    <t>000634.OF</t>
  </si>
  <si>
    <t>000639.OF</t>
  </si>
  <si>
    <t>000646.OF</t>
  </si>
  <si>
    <t>000649.OF</t>
  </si>
  <si>
    <t>000652.OF</t>
  </si>
  <si>
    <t>000654.OF</t>
  </si>
  <si>
    <t>000663.OF</t>
  </si>
  <si>
    <t>000664.OF</t>
  </si>
  <si>
    <t>000679.OF</t>
  </si>
  <si>
    <t>000684.OF</t>
  </si>
  <si>
    <t>000688.OF</t>
  </si>
  <si>
    <t>000689.OF</t>
  </si>
  <si>
    <t>000690.OF</t>
  </si>
  <si>
    <t>000696.OF</t>
  </si>
  <si>
    <t>000697.OF</t>
  </si>
  <si>
    <t>000698.OF</t>
  </si>
  <si>
    <t>000706.OF</t>
  </si>
  <si>
    <t>000708.OF</t>
  </si>
  <si>
    <t>000711.OF</t>
  </si>
  <si>
    <t>000714.OF</t>
  </si>
  <si>
    <t>000717.OF</t>
  </si>
  <si>
    <t>000727.OF</t>
  </si>
  <si>
    <t>000729.OF</t>
  </si>
  <si>
    <t>000739.OF</t>
  </si>
  <si>
    <t>000742.OF</t>
  </si>
  <si>
    <t>000743.OF</t>
  </si>
  <si>
    <t>000746.OF</t>
  </si>
  <si>
    <t>000747.OF</t>
  </si>
  <si>
    <t>000751.OF</t>
  </si>
  <si>
    <t>000755.OF</t>
  </si>
  <si>
    <t>000756.OF</t>
  </si>
  <si>
    <t>000757.OF</t>
  </si>
  <si>
    <t>000761.OF</t>
  </si>
  <si>
    <t>000763.OF</t>
  </si>
  <si>
    <t>000767.OF</t>
  </si>
  <si>
    <t>000772.OF</t>
  </si>
  <si>
    <t>000778.OF</t>
  </si>
  <si>
    <t>000780.OF</t>
  </si>
  <si>
    <t>000788.OF</t>
  </si>
  <si>
    <t>000793.OF</t>
  </si>
  <si>
    <t>000794.OF</t>
  </si>
  <si>
    <t>000800.OF</t>
  </si>
  <si>
    <t>000803.OF</t>
  </si>
  <si>
    <t>000804.OF</t>
  </si>
  <si>
    <t>000805.OF</t>
  </si>
  <si>
    <t>000810.OF</t>
  </si>
  <si>
    <t>000822.OF</t>
  </si>
  <si>
    <t>000823.OF</t>
  </si>
  <si>
    <t>000824.OF</t>
  </si>
  <si>
    <t>000828.OF</t>
  </si>
  <si>
    <t>000831.OF</t>
  </si>
  <si>
    <t>000841.OF</t>
  </si>
  <si>
    <t>000845.OF</t>
  </si>
  <si>
    <t>000849.OF</t>
  </si>
  <si>
    <t>000854.OF</t>
  </si>
  <si>
    <t>000866.OF</t>
  </si>
  <si>
    <t>000867.OF</t>
  </si>
  <si>
    <t>000870.OF</t>
  </si>
  <si>
    <t>000875.OF</t>
  </si>
  <si>
    <t>000877.OF</t>
  </si>
  <si>
    <t>000878.OF</t>
  </si>
  <si>
    <t>000880.OF</t>
  </si>
  <si>
    <t>000884.OF</t>
  </si>
  <si>
    <t>000887.OF</t>
  </si>
  <si>
    <t>000892.OF</t>
  </si>
  <si>
    <t>000893.OF</t>
  </si>
  <si>
    <t>000894.OF</t>
  </si>
  <si>
    <t>000896.OF</t>
  </si>
  <si>
    <t>000904.OF</t>
  </si>
  <si>
    <t>000913.OF</t>
  </si>
  <si>
    <t>000916.OF</t>
  </si>
  <si>
    <t>000924.OF</t>
  </si>
  <si>
    <t>000925.OF</t>
  </si>
  <si>
    <t>000926.OF</t>
  </si>
  <si>
    <t>000928.OF</t>
  </si>
  <si>
    <t>000932.OF</t>
  </si>
  <si>
    <t>000935.OF</t>
  </si>
  <si>
    <t>000936.OF</t>
  </si>
  <si>
    <t>000939.OF</t>
  </si>
  <si>
    <t>000940.OF</t>
  </si>
  <si>
    <t>000945.OF</t>
  </si>
  <si>
    <t>000953.OF</t>
  </si>
  <si>
    <t>000955.OF</t>
  </si>
  <si>
    <t>000960.OF</t>
  </si>
  <si>
    <t>000963.OF</t>
  </si>
  <si>
    <t>000965.OF</t>
  </si>
  <si>
    <t>000966.OF</t>
  </si>
  <si>
    <t>000967.OF</t>
  </si>
  <si>
    <t>000969.OF</t>
  </si>
  <si>
    <t>000970.OF</t>
  </si>
  <si>
    <t>000971.OF</t>
  </si>
  <si>
    <t>000972.OF</t>
  </si>
  <si>
    <t>000973.OF</t>
  </si>
  <si>
    <t>000974.OF</t>
  </si>
  <si>
    <t>000976.OF</t>
  </si>
  <si>
    <t>000977.OF</t>
  </si>
  <si>
    <t>000978.OF</t>
  </si>
  <si>
    <t>000979.OF</t>
  </si>
  <si>
    <t>000985.OF</t>
  </si>
  <si>
    <t>000986.OF</t>
  </si>
  <si>
    <t>000991.OF</t>
  </si>
  <si>
    <t>000993.OF</t>
  </si>
  <si>
    <t>000994.OF</t>
  </si>
  <si>
    <t>000996.OF</t>
  </si>
  <si>
    <t>001000.OF</t>
  </si>
  <si>
    <t>001004.OF</t>
  </si>
  <si>
    <t>001007.OF</t>
  </si>
  <si>
    <t>001008.OF</t>
  </si>
  <si>
    <t>001009.OF</t>
  </si>
  <si>
    <t>001011.OF</t>
  </si>
  <si>
    <t>001014.OF</t>
  </si>
  <si>
    <t>001017.OF</t>
  </si>
  <si>
    <t>001018.OF</t>
  </si>
  <si>
    <t>001028.OF</t>
  </si>
  <si>
    <t>001030.OF</t>
  </si>
  <si>
    <t>001031.OF</t>
  </si>
  <si>
    <t>001035.OF</t>
  </si>
  <si>
    <t>001036.OF</t>
  </si>
  <si>
    <t>001037.OF</t>
  </si>
  <si>
    <t>001039.OF</t>
  </si>
  <si>
    <t>001040.OF</t>
  </si>
  <si>
    <t>001042.OF</t>
  </si>
  <si>
    <t>001043.OF</t>
  </si>
  <si>
    <t>001044.OF</t>
  </si>
  <si>
    <t>001045.OF</t>
  </si>
  <si>
    <t>001047.OF</t>
  </si>
  <si>
    <t>001048.OF</t>
  </si>
  <si>
    <t>001050.OF</t>
  </si>
  <si>
    <t>001053.OF</t>
  </si>
  <si>
    <t>001054.OF</t>
  </si>
  <si>
    <t>001056.OF</t>
  </si>
  <si>
    <t>001060.OF</t>
  </si>
  <si>
    <t>001067.OF</t>
  </si>
  <si>
    <t>001068.OF</t>
  </si>
  <si>
    <t>001069.OF</t>
  </si>
  <si>
    <t>001070.OF</t>
  </si>
  <si>
    <t>001071.OF</t>
  </si>
  <si>
    <t>001072.OF</t>
  </si>
  <si>
    <t>001074.OF</t>
  </si>
  <si>
    <t>001075.OF</t>
  </si>
  <si>
    <t>001076.OF</t>
  </si>
  <si>
    <t>001086.OF</t>
  </si>
  <si>
    <t>001088.OF</t>
  </si>
  <si>
    <t>001097.OF</t>
  </si>
  <si>
    <t>001102.OF</t>
  </si>
  <si>
    <t>001103.OF</t>
  </si>
  <si>
    <t>001104.OF</t>
  </si>
  <si>
    <t>001105.OF</t>
  </si>
  <si>
    <t>001106.OF</t>
  </si>
  <si>
    <t>001110.OF</t>
  </si>
  <si>
    <t>001112.OF</t>
  </si>
  <si>
    <t>001115.OF</t>
  </si>
  <si>
    <t>001117.OF</t>
  </si>
  <si>
    <t>001118.OF</t>
  </si>
  <si>
    <t>001120.OF</t>
  </si>
  <si>
    <t>001122.OF</t>
  </si>
  <si>
    <t>001125.OF</t>
  </si>
  <si>
    <t>001126.OF</t>
  </si>
  <si>
    <t>001127.OF</t>
  </si>
  <si>
    <t>001128.OF</t>
  </si>
  <si>
    <t>001135.OF</t>
  </si>
  <si>
    <t>001136.OF</t>
  </si>
  <si>
    <t>001139.OF</t>
  </si>
  <si>
    <t>001140.OF</t>
  </si>
  <si>
    <t>001141.OF</t>
  </si>
  <si>
    <t>001143.OF</t>
  </si>
  <si>
    <t>001144.OF</t>
  </si>
  <si>
    <t>001146.OF</t>
  </si>
  <si>
    <t>001148.OF</t>
  </si>
  <si>
    <t>001150.OF</t>
  </si>
  <si>
    <t>001152.OF</t>
  </si>
  <si>
    <t>001154.OF</t>
  </si>
  <si>
    <t>001156.OF</t>
  </si>
  <si>
    <t>001157.OF</t>
  </si>
  <si>
    <t>001158.OF</t>
  </si>
  <si>
    <t>001162.OF</t>
  </si>
  <si>
    <t>001163.OF</t>
  </si>
  <si>
    <t>001164.OF</t>
  </si>
  <si>
    <t>001166.OF</t>
  </si>
  <si>
    <t>001167.OF</t>
  </si>
  <si>
    <t>001170.OF</t>
  </si>
  <si>
    <t>001171.OF</t>
  </si>
  <si>
    <t>001172.OF</t>
  </si>
  <si>
    <t>001173.OF</t>
  </si>
  <si>
    <t>001178.OF</t>
  </si>
  <si>
    <t>001179.OF</t>
  </si>
  <si>
    <t>001181.OF</t>
  </si>
  <si>
    <t>001182.OF</t>
  </si>
  <si>
    <t>001183.OF</t>
  </si>
  <si>
    <t>001184.OF</t>
  </si>
  <si>
    <t>001185.OF</t>
  </si>
  <si>
    <t>001186.OF</t>
  </si>
  <si>
    <t>001188.OF</t>
  </si>
  <si>
    <t>001189.OF</t>
  </si>
  <si>
    <t>001190.OF</t>
  </si>
  <si>
    <t>001192.OF</t>
  </si>
  <si>
    <t>001193.OF</t>
  </si>
  <si>
    <t>001194.OF</t>
  </si>
  <si>
    <t>001195.OF</t>
  </si>
  <si>
    <t>001196.OF</t>
  </si>
  <si>
    <t>001197.OF</t>
  </si>
  <si>
    <t>001198.OF</t>
  </si>
  <si>
    <t>001199.OF</t>
  </si>
  <si>
    <t>001201.OF</t>
  </si>
  <si>
    <t>001202.OF</t>
  </si>
  <si>
    <t>001203.OF</t>
  </si>
  <si>
    <t>001208.OF</t>
  </si>
  <si>
    <t>001209.OF</t>
  </si>
  <si>
    <t>001210.OF</t>
  </si>
  <si>
    <t>001215.OF</t>
  </si>
  <si>
    <t>001216.OF</t>
  </si>
  <si>
    <t>001218.OF</t>
  </si>
  <si>
    <t>001219.OF</t>
  </si>
  <si>
    <t>001220.OF</t>
  </si>
  <si>
    <t>001222.OF</t>
  </si>
  <si>
    <t>001223.OF</t>
  </si>
  <si>
    <t>001224.OF</t>
  </si>
  <si>
    <t>001225.OF</t>
  </si>
  <si>
    <t>001226.OF</t>
  </si>
  <si>
    <t>001227.OF</t>
  </si>
  <si>
    <t>001228.OF</t>
  </si>
  <si>
    <t>001229.OF</t>
  </si>
  <si>
    <t>001230.OF</t>
  </si>
  <si>
    <t>001231.OF</t>
  </si>
  <si>
    <t>001236.OF</t>
  </si>
  <si>
    <t>001239.OF</t>
  </si>
  <si>
    <t>001244.OF</t>
  </si>
  <si>
    <t>001245.OF</t>
  </si>
  <si>
    <t>001247.OF</t>
  </si>
  <si>
    <t>001249.OF</t>
  </si>
  <si>
    <t>001250.OF</t>
  </si>
  <si>
    <t>001252.OF</t>
  </si>
  <si>
    <t>001254.OF</t>
  </si>
  <si>
    <t>001255.OF</t>
  </si>
  <si>
    <t>001256.OF</t>
  </si>
  <si>
    <t>001257.OF</t>
  </si>
  <si>
    <t>001261.OF</t>
  </si>
  <si>
    <t>001264.OF</t>
  </si>
  <si>
    <t>001265.OF</t>
  </si>
  <si>
    <t>001266.OF</t>
  </si>
  <si>
    <t>001267.OF</t>
  </si>
  <si>
    <t>001268.OF</t>
  </si>
  <si>
    <t>001270.OF</t>
  </si>
  <si>
    <t>001272.OF</t>
  </si>
  <si>
    <t>001273.OF</t>
  </si>
  <si>
    <t>001275.OF</t>
  </si>
  <si>
    <t>001276.OF</t>
  </si>
  <si>
    <t>001277.OF</t>
  </si>
  <si>
    <t>001278.OF</t>
  </si>
  <si>
    <t>001279.OF</t>
  </si>
  <si>
    <t>001280.OF</t>
  </si>
  <si>
    <t>001281.OF</t>
  </si>
  <si>
    <t>001282.OF</t>
  </si>
  <si>
    <t>001283.OF</t>
  </si>
  <si>
    <t>001285.OF</t>
  </si>
  <si>
    <t>001287.OF</t>
  </si>
  <si>
    <t>001289.OF</t>
  </si>
  <si>
    <t>001291.OF</t>
  </si>
  <si>
    <t>001294.OF</t>
  </si>
  <si>
    <t>001296.OF</t>
  </si>
  <si>
    <t>001297.OF</t>
  </si>
  <si>
    <t>001298.OF</t>
  </si>
  <si>
    <t>001300.OF</t>
  </si>
  <si>
    <t>001302.OF</t>
  </si>
  <si>
    <t>001303.OF</t>
  </si>
  <si>
    <t>001304.OF</t>
  </si>
  <si>
    <t>001305.OF</t>
  </si>
  <si>
    <t>001306.OF</t>
  </si>
  <si>
    <t>001309.OF</t>
  </si>
  <si>
    <t>001311.OF</t>
  </si>
  <si>
    <t>001312.OF</t>
  </si>
  <si>
    <t>001313.OF</t>
  </si>
  <si>
    <t>001314.OF</t>
  </si>
  <si>
    <t>001316.OF</t>
  </si>
  <si>
    <t>001318.OF</t>
  </si>
  <si>
    <t>001319.OF</t>
  </si>
  <si>
    <t>001320.OF</t>
  </si>
  <si>
    <t>001322.OF</t>
  </si>
  <si>
    <t>001323.OF</t>
  </si>
  <si>
    <t>001324.OF</t>
  </si>
  <si>
    <t>001325.OF</t>
  </si>
  <si>
    <t>001327.OF</t>
  </si>
  <si>
    <t>001329.OF</t>
  </si>
  <si>
    <t>001331.OF</t>
  </si>
  <si>
    <t>001334.OF</t>
  </si>
  <si>
    <t>001335.OF</t>
  </si>
  <si>
    <t>001336.OF</t>
  </si>
  <si>
    <t>001339.OF</t>
  </si>
  <si>
    <t>001342.OF</t>
  </si>
  <si>
    <t>001345.OF</t>
  </si>
  <si>
    <t>001349.OF</t>
  </si>
  <si>
    <t>001352.OF</t>
  </si>
  <si>
    <t>001355.OF</t>
  </si>
  <si>
    <t>001357.OF</t>
  </si>
  <si>
    <t>001358.OF</t>
  </si>
  <si>
    <t>001359.OF</t>
  </si>
  <si>
    <t>001362.OF</t>
  </si>
  <si>
    <t>001363.OF</t>
  </si>
  <si>
    <t>001364.OF</t>
  </si>
  <si>
    <t>001365.OF</t>
  </si>
  <si>
    <t>001366.OF</t>
  </si>
  <si>
    <t>001367.OF</t>
  </si>
  <si>
    <t>001370.OF</t>
  </si>
  <si>
    <t>001371.OF</t>
  </si>
  <si>
    <t>001373.OF</t>
  </si>
  <si>
    <t>001382.OF</t>
  </si>
  <si>
    <t>001384.OF</t>
  </si>
  <si>
    <t>001387.OF</t>
  </si>
  <si>
    <t>001392.OF</t>
  </si>
  <si>
    <t>001396.OF</t>
  </si>
  <si>
    <t>001398.OF</t>
  </si>
  <si>
    <t>001399.OF</t>
  </si>
  <si>
    <t>001402.OF</t>
  </si>
  <si>
    <t>001403.OF</t>
  </si>
  <si>
    <t>001404.OF</t>
  </si>
  <si>
    <t>001405.OF</t>
  </si>
  <si>
    <t>001408.OF</t>
  </si>
  <si>
    <t>001409.OF</t>
  </si>
  <si>
    <t>001410.OF</t>
  </si>
  <si>
    <t>001411.OF</t>
  </si>
  <si>
    <t>001412.OF</t>
  </si>
  <si>
    <t>001413.OF</t>
  </si>
  <si>
    <t>001415.OF</t>
  </si>
  <si>
    <t>001416.OF</t>
  </si>
  <si>
    <t>001417.OF</t>
  </si>
  <si>
    <t>001418.OF</t>
  </si>
  <si>
    <t>001419.OF</t>
  </si>
  <si>
    <t>001421.OF</t>
  </si>
  <si>
    <t>001422.OF</t>
  </si>
  <si>
    <t>001424.OF</t>
  </si>
  <si>
    <t>001427.OF</t>
  </si>
  <si>
    <t>001430.OF</t>
  </si>
  <si>
    <t>001433.OF</t>
  </si>
  <si>
    <t>001437.OF</t>
  </si>
  <si>
    <t>001441.OF</t>
  </si>
  <si>
    <t>001443.OF</t>
  </si>
  <si>
    <t>001445.OF</t>
  </si>
  <si>
    <t>001447.OF</t>
  </si>
  <si>
    <t>001448.OF</t>
  </si>
  <si>
    <t>001449.OF</t>
  </si>
  <si>
    <t>001453.OF</t>
  </si>
  <si>
    <t>001457.OF</t>
  </si>
  <si>
    <t>001463.OF</t>
  </si>
  <si>
    <t>001464.OF</t>
  </si>
  <si>
    <t>001466.OF</t>
  </si>
  <si>
    <t>001468.OF</t>
  </si>
  <si>
    <t>001470.OF</t>
  </si>
  <si>
    <t>001471.OF</t>
  </si>
  <si>
    <t>001473.OF</t>
  </si>
  <si>
    <t>001474.OF</t>
  </si>
  <si>
    <t>001475.OF</t>
  </si>
  <si>
    <t>001476.OF</t>
  </si>
  <si>
    <t>001479.OF</t>
  </si>
  <si>
    <t>001480.OF</t>
  </si>
  <si>
    <t>001482.OF</t>
  </si>
  <si>
    <t>001484.OF</t>
  </si>
  <si>
    <t>001485.OF</t>
  </si>
  <si>
    <t>001487.OF</t>
  </si>
  <si>
    <t>001488.OF</t>
  </si>
  <si>
    <t>001490.OF</t>
  </si>
  <si>
    <t>001495.OF</t>
  </si>
  <si>
    <t>001496.OF</t>
  </si>
  <si>
    <t>001498.OF</t>
  </si>
  <si>
    <t>001499.OF</t>
  </si>
  <si>
    <t>001500.OF</t>
  </si>
  <si>
    <t>001506.OF</t>
  </si>
  <si>
    <t>001508.OF</t>
  </si>
  <si>
    <t>001511.OF</t>
  </si>
  <si>
    <t>001513.OF</t>
  </si>
  <si>
    <t>001518.OF</t>
  </si>
  <si>
    <t>001520.OF</t>
  </si>
  <si>
    <t>001521.OF</t>
  </si>
  <si>
    <t>001522.OF</t>
  </si>
  <si>
    <t>001524.OF</t>
  </si>
  <si>
    <t>001528.OF</t>
  </si>
  <si>
    <t>001530.OF</t>
  </si>
  <si>
    <t>001531.OF</t>
  </si>
  <si>
    <t>001532.OF</t>
  </si>
  <si>
    <t>001534.OF</t>
  </si>
  <si>
    <t>001535.OF</t>
  </si>
  <si>
    <t>001536.OF</t>
  </si>
  <si>
    <t>001537.OF</t>
  </si>
  <si>
    <t>001538.OF</t>
  </si>
  <si>
    <t>001540.OF</t>
  </si>
  <si>
    <t>001541.OF</t>
  </si>
  <si>
    <t>001542.OF</t>
  </si>
  <si>
    <t>001543.OF</t>
  </si>
  <si>
    <t>001547.OF</t>
  </si>
  <si>
    <t>001558.OF</t>
  </si>
  <si>
    <t>001562.OF</t>
  </si>
  <si>
    <t>001563.OF</t>
  </si>
  <si>
    <t>001564.OF</t>
  </si>
  <si>
    <t>001566.OF</t>
  </si>
  <si>
    <t>001569.OF</t>
  </si>
  <si>
    <t>001570.OF</t>
  </si>
  <si>
    <t>001571.OF</t>
  </si>
  <si>
    <t>001573.OF</t>
  </si>
  <si>
    <t>001574.OF</t>
  </si>
  <si>
    <t>001576.OF</t>
  </si>
  <si>
    <t>001577.OF</t>
  </si>
  <si>
    <t>001579.OF</t>
  </si>
  <si>
    <t>001581.OF</t>
  </si>
  <si>
    <t>001583.OF</t>
  </si>
  <si>
    <t>001584.OF</t>
  </si>
  <si>
    <t>001596.OF</t>
  </si>
  <si>
    <t>001601.OF</t>
  </si>
  <si>
    <t>001603.OF</t>
  </si>
  <si>
    <t>001604.OF</t>
  </si>
  <si>
    <t>001605.OF</t>
  </si>
  <si>
    <t>001606.OF</t>
  </si>
  <si>
    <t>001607.OF</t>
  </si>
  <si>
    <t>001609.OF</t>
  </si>
  <si>
    <t>001613.OF</t>
  </si>
  <si>
    <t>001614.OF</t>
  </si>
  <si>
    <t>001615.OF</t>
  </si>
  <si>
    <t>001616.OF</t>
  </si>
  <si>
    <t>001623.OF</t>
  </si>
  <si>
    <t>001626.OF</t>
  </si>
  <si>
    <t>001628.OF</t>
  </si>
  <si>
    <t>001633.OF</t>
  </si>
  <si>
    <t>001635.OF</t>
  </si>
  <si>
    <t>001637.OF</t>
  </si>
  <si>
    <t>001643.OF</t>
  </si>
  <si>
    <t>001645.OF</t>
  </si>
  <si>
    <t>001648.OF</t>
  </si>
  <si>
    <t>001650.OF</t>
  </si>
  <si>
    <t>001651.OF</t>
  </si>
  <si>
    <t>001656.OF</t>
  </si>
  <si>
    <t>001657.OF</t>
  </si>
  <si>
    <t>001659.OF</t>
  </si>
  <si>
    <t>001660.OF</t>
  </si>
  <si>
    <t>001662.OF</t>
  </si>
  <si>
    <t>001663.OF</t>
  </si>
  <si>
    <t>001664.OF</t>
  </si>
  <si>
    <t>001667.OF</t>
  </si>
  <si>
    <t>001672.OF</t>
  </si>
  <si>
    <t>001675.OF</t>
  </si>
  <si>
    <t>001677.OF</t>
  </si>
  <si>
    <t>001678.OF</t>
  </si>
  <si>
    <t>001679.OF</t>
  </si>
  <si>
    <t>001681.OF</t>
  </si>
  <si>
    <t>001682.OF</t>
  </si>
  <si>
    <t>001685.OF</t>
  </si>
  <si>
    <t>001686.OF</t>
  </si>
  <si>
    <t>001688.OF</t>
  </si>
  <si>
    <t>001692.OF</t>
  </si>
  <si>
    <t>001694.OF</t>
  </si>
  <si>
    <t>001695.OF</t>
  </si>
  <si>
    <t>001696.OF</t>
  </si>
  <si>
    <t>001701.OF</t>
  </si>
  <si>
    <t>001702.OF</t>
  </si>
  <si>
    <t>001703.OF</t>
  </si>
  <si>
    <t>001704.OF</t>
  </si>
  <si>
    <t>001705.OF</t>
  </si>
  <si>
    <t>001706.OF</t>
  </si>
  <si>
    <t>001707.OF</t>
  </si>
  <si>
    <t>001708.OF</t>
  </si>
  <si>
    <t>001709.OF</t>
  </si>
  <si>
    <t>001710.OF</t>
  </si>
  <si>
    <t>001712.OF</t>
  </si>
  <si>
    <t>001714.OF</t>
  </si>
  <si>
    <t>001715.OF</t>
  </si>
  <si>
    <t>001716.OF</t>
  </si>
  <si>
    <t>001717.OF</t>
  </si>
  <si>
    <t>001718.OF</t>
  </si>
  <si>
    <t>001719.OF</t>
  </si>
  <si>
    <t>001720.OF</t>
  </si>
  <si>
    <t>001721.OF</t>
  </si>
  <si>
    <t>001722.OF</t>
  </si>
  <si>
    <t>001723.OF</t>
  </si>
  <si>
    <t>001725.OF</t>
  </si>
  <si>
    <t>001726.OF</t>
  </si>
  <si>
    <t>001728.OF</t>
  </si>
  <si>
    <t>001730.OF</t>
  </si>
  <si>
    <t>001731.OF</t>
  </si>
  <si>
    <t>001733.OF</t>
  </si>
  <si>
    <t>001734.OF</t>
  </si>
  <si>
    <t>001736.OF</t>
  </si>
  <si>
    <t>001739.OF</t>
  </si>
  <si>
    <t>001740.OF</t>
  </si>
  <si>
    <t>001741.OF</t>
  </si>
  <si>
    <t>001743.OF</t>
  </si>
  <si>
    <t>001744.OF</t>
  </si>
  <si>
    <t>001745.OF</t>
  </si>
  <si>
    <t>001747.OF</t>
  </si>
  <si>
    <t>001749.OF</t>
  </si>
  <si>
    <t>001751.OF</t>
  </si>
  <si>
    <t>001753.OF</t>
  </si>
  <si>
    <t>001755.OF</t>
  </si>
  <si>
    <t>001756.OF</t>
  </si>
  <si>
    <t>001758.OF</t>
  </si>
  <si>
    <t>001759.OF</t>
  </si>
  <si>
    <t>001760.OF</t>
  </si>
  <si>
    <t>001761.OF</t>
  </si>
  <si>
    <t>001763.OF</t>
  </si>
  <si>
    <t>001764.OF</t>
  </si>
  <si>
    <t>001765.OF</t>
  </si>
  <si>
    <t>001766.OF</t>
  </si>
  <si>
    <t>001779.OF</t>
  </si>
  <si>
    <t>001780.OF</t>
  </si>
  <si>
    <t>001781.OF</t>
  </si>
  <si>
    <t>001782.OF</t>
  </si>
  <si>
    <t>001789.OF</t>
  </si>
  <si>
    <t>001790.OF</t>
  </si>
  <si>
    <t>001795.OF</t>
  </si>
  <si>
    <t>001796.OF</t>
  </si>
  <si>
    <t>001797.OF</t>
  </si>
  <si>
    <t>001798.OF</t>
  </si>
  <si>
    <t>001800.OF</t>
  </si>
  <si>
    <t>001801.OF</t>
  </si>
  <si>
    <t>001802.OF</t>
  </si>
  <si>
    <t>001806.OF</t>
  </si>
  <si>
    <t>001808.OF</t>
  </si>
  <si>
    <t>001809.OF</t>
  </si>
  <si>
    <t>001810.OF</t>
  </si>
  <si>
    <t>001811.OF</t>
  </si>
  <si>
    <t>001815.OF</t>
  </si>
  <si>
    <t>001816.OF</t>
  </si>
  <si>
    <t>001817.OF</t>
  </si>
  <si>
    <t>001822.OF</t>
  </si>
  <si>
    <t>001824.OF</t>
  </si>
  <si>
    <t>001825.OF</t>
  </si>
  <si>
    <t>001827.OF</t>
  </si>
  <si>
    <t>001829.OF</t>
  </si>
  <si>
    <t>001830.OF</t>
  </si>
  <si>
    <t>001832.OF</t>
  </si>
  <si>
    <t>001835.OF</t>
  </si>
  <si>
    <t>001837.OF</t>
  </si>
  <si>
    <t>001838.OF</t>
  </si>
  <si>
    <t>001839.OF</t>
  </si>
  <si>
    <t>001849.OF</t>
  </si>
  <si>
    <t>001850.OF</t>
  </si>
  <si>
    <t>001852.OF</t>
  </si>
  <si>
    <t>001856.OF</t>
  </si>
  <si>
    <t>001857.OF</t>
  </si>
  <si>
    <t>001858.OF</t>
  </si>
  <si>
    <t>001861.OF</t>
  </si>
  <si>
    <t>001862.OF</t>
  </si>
  <si>
    <t>001864.OF</t>
  </si>
  <si>
    <t>001866.OF</t>
  </si>
  <si>
    <t>001869.OF</t>
  </si>
  <si>
    <t>001874.OF</t>
  </si>
  <si>
    <t>001875.OF</t>
  </si>
  <si>
    <t>001877.OF</t>
  </si>
  <si>
    <t>001878.OF</t>
  </si>
  <si>
    <t>001880.OF</t>
  </si>
  <si>
    <t>001892.OF</t>
  </si>
  <si>
    <t>001897.OF</t>
  </si>
  <si>
    <t>001898.OF</t>
  </si>
  <si>
    <t>001900.OF</t>
  </si>
  <si>
    <t>001901.OF</t>
  </si>
  <si>
    <t>001903.OF</t>
  </si>
  <si>
    <t>001905.OF</t>
  </si>
  <si>
    <t>001907.OF</t>
  </si>
  <si>
    <t>001910.OF</t>
  </si>
  <si>
    <t>001914.OF</t>
  </si>
  <si>
    <t>001915.OF</t>
  </si>
  <si>
    <t>001917.OF</t>
  </si>
  <si>
    <t>001920.OF</t>
  </si>
  <si>
    <t>001922.OF</t>
  </si>
  <si>
    <t>001924.OF</t>
  </si>
  <si>
    <t>001927.OF</t>
  </si>
  <si>
    <t>001932.OF</t>
  </si>
  <si>
    <t>001933.OF</t>
  </si>
  <si>
    <t>001938.OF</t>
  </si>
  <si>
    <t>001939.OF</t>
  </si>
  <si>
    <t>001940.OF</t>
  </si>
  <si>
    <t>001942.OF</t>
  </si>
  <si>
    <t>001947.OF</t>
  </si>
  <si>
    <t>001948.OF</t>
  </si>
  <si>
    <t>001951.OF</t>
  </si>
  <si>
    <t>001955.OF</t>
  </si>
  <si>
    <t>001956.OF</t>
  </si>
  <si>
    <t>001957.OF</t>
  </si>
  <si>
    <t>001959.OF</t>
  </si>
  <si>
    <t>001965.OF</t>
  </si>
  <si>
    <t>001967.OF</t>
  </si>
  <si>
    <t>001970.OF</t>
  </si>
  <si>
    <t>001972.OF</t>
  </si>
  <si>
    <t>001974.OF</t>
  </si>
  <si>
    <t>001975.OF</t>
  </si>
  <si>
    <t>001978.OF</t>
  </si>
  <si>
    <t>001979.OF</t>
  </si>
  <si>
    <t>001980.OF</t>
  </si>
  <si>
    <t>001983.OF</t>
  </si>
  <si>
    <t>001985.OF</t>
  </si>
  <si>
    <t>001986.OF</t>
  </si>
  <si>
    <t>001990.OF</t>
  </si>
  <si>
    <t>002000.OF</t>
  </si>
  <si>
    <t>002001.OF</t>
  </si>
  <si>
    <t>002003.OF</t>
  </si>
  <si>
    <t>002005.OF</t>
  </si>
  <si>
    <t>002006.OF</t>
  </si>
  <si>
    <t>002009.OF</t>
  </si>
  <si>
    <t>002011.OF</t>
  </si>
  <si>
    <t>002015.OF</t>
  </si>
  <si>
    <t>002018.OF</t>
  </si>
  <si>
    <t>002020.OF</t>
  </si>
  <si>
    <t>002021.OF</t>
  </si>
  <si>
    <t>002023.OF</t>
  </si>
  <si>
    <t>002025.OF</t>
  </si>
  <si>
    <t>002027.OF</t>
  </si>
  <si>
    <t>002031.OF</t>
  </si>
  <si>
    <t>002049.OF</t>
  </si>
  <si>
    <t>002054.OF</t>
  </si>
  <si>
    <t>002057.OF</t>
  </si>
  <si>
    <t>002064.OF</t>
  </si>
  <si>
    <t>002065.OF</t>
  </si>
  <si>
    <t>002067.OF</t>
  </si>
  <si>
    <t>002083.OF</t>
  </si>
  <si>
    <t>002085.OF</t>
  </si>
  <si>
    <t>002087.OF</t>
  </si>
  <si>
    <t>002095.OF</t>
  </si>
  <si>
    <t>002103.OF</t>
  </si>
  <si>
    <t>002111.OF</t>
  </si>
  <si>
    <t>002116.OF</t>
  </si>
  <si>
    <t>002118.OF</t>
  </si>
  <si>
    <t>002120.OF</t>
  </si>
  <si>
    <t>002121.OF</t>
  </si>
  <si>
    <t>002123.OF</t>
  </si>
  <si>
    <t>002124.OF</t>
  </si>
  <si>
    <t>002125.OF</t>
  </si>
  <si>
    <t>002132.OF</t>
  </si>
  <si>
    <t>002133.OF</t>
  </si>
  <si>
    <t>002134.OF</t>
  </si>
  <si>
    <t>002135.OF</t>
  </si>
  <si>
    <t>002137.OF</t>
  </si>
  <si>
    <t>002138.OF</t>
  </si>
  <si>
    <t>002142.OF</t>
  </si>
  <si>
    <t>002145.OF</t>
  </si>
  <si>
    <t>002146.OF</t>
  </si>
  <si>
    <t>002148.OF</t>
  </si>
  <si>
    <t>002149.OF</t>
  </si>
  <si>
    <t>002152.OF</t>
  </si>
  <si>
    <t>002155.OF</t>
  </si>
  <si>
    <t>002156.OF</t>
  </si>
  <si>
    <t>002159.OF</t>
  </si>
  <si>
    <t>002160.OF</t>
  </si>
  <si>
    <t>002161.OF</t>
  </si>
  <si>
    <t>002167.OF</t>
  </si>
  <si>
    <t>002168.OF</t>
  </si>
  <si>
    <t>002174.OF</t>
  </si>
  <si>
    <t>002179.OF</t>
  </si>
  <si>
    <t>002180.OF</t>
  </si>
  <si>
    <t>002181.OF</t>
  </si>
  <si>
    <t>002182.OF</t>
  </si>
  <si>
    <t>002189.OF</t>
  </si>
  <si>
    <t>002190.OF</t>
  </si>
  <si>
    <t>002191.OF</t>
  </si>
  <si>
    <t>002194.OF</t>
  </si>
  <si>
    <t>002197.OF</t>
  </si>
  <si>
    <t>002210.OF</t>
  </si>
  <si>
    <t>002211.OF</t>
  </si>
  <si>
    <t>002212.OF</t>
  </si>
  <si>
    <t>002213.OF</t>
  </si>
  <si>
    <t>002214.OF</t>
  </si>
  <si>
    <t>002216.OF</t>
  </si>
  <si>
    <t>002220.OF</t>
  </si>
  <si>
    <t>002222.OF</t>
  </si>
  <si>
    <t>002227.OF</t>
  </si>
  <si>
    <t>002229.OF</t>
  </si>
  <si>
    <t>002231.OF</t>
  </si>
  <si>
    <t>002244.OF</t>
  </si>
  <si>
    <t>002249.OF</t>
  </si>
  <si>
    <t>002251.OF</t>
  </si>
  <si>
    <t>002252.OF</t>
  </si>
  <si>
    <t>002256.OF</t>
  </si>
  <si>
    <t>002258.OF</t>
  </si>
  <si>
    <t>002259.OF</t>
  </si>
  <si>
    <t>002261.OF</t>
  </si>
  <si>
    <t>002263.OF</t>
  </si>
  <si>
    <t>002264.OF</t>
  </si>
  <si>
    <t>002269.OF</t>
  </si>
  <si>
    <t>002270.OF</t>
  </si>
  <si>
    <t>002271.OF</t>
  </si>
  <si>
    <t>002272.OF</t>
  </si>
  <si>
    <t>002280.OF</t>
  </si>
  <si>
    <t>002281.OF</t>
  </si>
  <si>
    <t>002282.OF</t>
  </si>
  <si>
    <t>002288.OF</t>
  </si>
  <si>
    <t>002289.OF</t>
  </si>
  <si>
    <t>002291.OF</t>
  </si>
  <si>
    <t>002292.OF</t>
  </si>
  <si>
    <t>002293.OF</t>
  </si>
  <si>
    <t>002295.OF</t>
  </si>
  <si>
    <t>002296.OF</t>
  </si>
  <si>
    <t>002300.OF</t>
  </si>
  <si>
    <t>002303.OF</t>
  </si>
  <si>
    <t>002304.OF</t>
  </si>
  <si>
    <t>002305.OF</t>
  </si>
  <si>
    <t>002307.OF</t>
  </si>
  <si>
    <t>002317.OF</t>
  </si>
  <si>
    <t>002319.OF</t>
  </si>
  <si>
    <t>002330.OF</t>
  </si>
  <si>
    <t>002331.OF</t>
  </si>
  <si>
    <t>002332.OF</t>
  </si>
  <si>
    <t>002334.OF</t>
  </si>
  <si>
    <t>002340.OF</t>
  </si>
  <si>
    <t>002345.OF</t>
  </si>
  <si>
    <t>002350.OF</t>
  </si>
  <si>
    <t>002351.OF</t>
  </si>
  <si>
    <t>002355.OF</t>
  </si>
  <si>
    <t>002358.OF</t>
  </si>
  <si>
    <t>002361.OF</t>
  </si>
  <si>
    <t>002363.OF</t>
  </si>
  <si>
    <t>002367.OF</t>
  </si>
  <si>
    <t>002376.OF</t>
  </si>
  <si>
    <t>002378.OF</t>
  </si>
  <si>
    <t>002383.OF</t>
  </si>
  <si>
    <t>002384.OF</t>
  </si>
  <si>
    <t>002387.OF</t>
  </si>
  <si>
    <t>002388.OF</t>
  </si>
  <si>
    <t>002389.OF</t>
  </si>
  <si>
    <t>002398.OF</t>
  </si>
  <si>
    <t>002407.OF</t>
  </si>
  <si>
    <t>002408.OF</t>
  </si>
  <si>
    <t>002409.OF</t>
  </si>
  <si>
    <t>002411.OF</t>
  </si>
  <si>
    <t>002412.OF</t>
  </si>
  <si>
    <t>002413.OF</t>
  </si>
  <si>
    <t>002415.OF</t>
  </si>
  <si>
    <t>002419.OF</t>
  </si>
  <si>
    <t>002420.OF</t>
  </si>
  <si>
    <t>002421.OF</t>
  </si>
  <si>
    <t>002424.OF</t>
  </si>
  <si>
    <t>002430.OF</t>
  </si>
  <si>
    <t>002434.OF</t>
  </si>
  <si>
    <t>002440.OF</t>
  </si>
  <si>
    <t>002443.OF</t>
  </si>
  <si>
    <t>002446.OF</t>
  </si>
  <si>
    <t>002449.OF</t>
  </si>
  <si>
    <t>002450.OF</t>
  </si>
  <si>
    <t>002453.OF</t>
  </si>
  <si>
    <t>002455.OF</t>
  </si>
  <si>
    <t>002456.OF</t>
  </si>
  <si>
    <t>002458.OF</t>
  </si>
  <si>
    <t>002459.OF</t>
  </si>
  <si>
    <t>002461.OF</t>
  </si>
  <si>
    <t>002463.OF</t>
  </si>
  <si>
    <t>002465.OF</t>
  </si>
  <si>
    <t>002472.OF</t>
  </si>
  <si>
    <t>002474.OF</t>
  </si>
  <si>
    <t>002475.OF</t>
  </si>
  <si>
    <t>002482.OF</t>
  </si>
  <si>
    <t>002489.OF</t>
  </si>
  <si>
    <t>002494.OF</t>
  </si>
  <si>
    <t>002495.OF</t>
  </si>
  <si>
    <t>002497.OF</t>
  </si>
  <si>
    <t>002498.OF</t>
  </si>
  <si>
    <t>002501.OF</t>
  </si>
  <si>
    <t>002502.OF</t>
  </si>
  <si>
    <t>002504.OF</t>
  </si>
  <si>
    <t>002512.OF</t>
  </si>
  <si>
    <t>002514.OF</t>
  </si>
  <si>
    <t>002518.OF</t>
  </si>
  <si>
    <t>002521.OF</t>
  </si>
  <si>
    <t>002535.OF</t>
  </si>
  <si>
    <t>002537.OF</t>
  </si>
  <si>
    <t>002542.OF</t>
  </si>
  <si>
    <t>002543.OF</t>
  </si>
  <si>
    <t>002545.OF</t>
  </si>
  <si>
    <t>002547.OF</t>
  </si>
  <si>
    <t>002558.OF</t>
  </si>
  <si>
    <t>002560.OF</t>
  </si>
  <si>
    <t>002561.OF</t>
  </si>
  <si>
    <t>002562.OF</t>
  </si>
  <si>
    <t>002563.OF</t>
  </si>
  <si>
    <t>002564.OF</t>
  </si>
  <si>
    <t>002567.OF</t>
  </si>
  <si>
    <t>002573.OF</t>
  </si>
  <si>
    <t>002574.OF</t>
  </si>
  <si>
    <t>002577.OF</t>
  </si>
  <si>
    <t>002581.OF</t>
  </si>
  <si>
    <t>002584.OF</t>
  </si>
  <si>
    <t>002585.OF</t>
  </si>
  <si>
    <t>002593.OF</t>
  </si>
  <si>
    <t>002594.OF</t>
  </si>
  <si>
    <t>002595.OF</t>
  </si>
  <si>
    <t>002597.OF</t>
  </si>
  <si>
    <t>002598.OF</t>
  </si>
  <si>
    <t>002601.OF</t>
  </si>
  <si>
    <t>002602.OF</t>
  </si>
  <si>
    <t>002604.OF</t>
  </si>
  <si>
    <t>002605.OF</t>
  </si>
  <si>
    <t>002612.OF</t>
  </si>
  <si>
    <t>002614.OF</t>
  </si>
  <si>
    <t>002616.OF</t>
  </si>
  <si>
    <t>002618.OF</t>
  </si>
  <si>
    <t>002620.OF</t>
  </si>
  <si>
    <t>002621.OF</t>
  </si>
  <si>
    <t>002622.OF</t>
  </si>
  <si>
    <t>002624.OF</t>
  </si>
  <si>
    <t>002628.OF</t>
  </si>
  <si>
    <t>002630.OF</t>
  </si>
  <si>
    <t>002632.OF</t>
  </si>
  <si>
    <t>002634.OF</t>
  </si>
  <si>
    <t>002636.OF</t>
  </si>
  <si>
    <t>002639.OF</t>
  </si>
  <si>
    <t>002640.OF</t>
  </si>
  <si>
    <t>002643.OF</t>
  </si>
  <si>
    <t>002644.OF</t>
  </si>
  <si>
    <t>002649.OF</t>
  </si>
  <si>
    <t>002651.OF</t>
  </si>
  <si>
    <t>002653.OF</t>
  </si>
  <si>
    <t>002654.OF</t>
  </si>
  <si>
    <t>002657.OF</t>
  </si>
  <si>
    <t>002660.OF</t>
  </si>
  <si>
    <t>002662.OF</t>
  </si>
  <si>
    <t>002664.OF</t>
  </si>
  <si>
    <t>002666.OF</t>
  </si>
  <si>
    <t>002668.OF</t>
  </si>
  <si>
    <t>002669.OF</t>
  </si>
  <si>
    <t>002681.OF</t>
  </si>
  <si>
    <t>002683.OF</t>
  </si>
  <si>
    <t>002685.OF</t>
  </si>
  <si>
    <t>002688.OF</t>
  </si>
  <si>
    <t>002690.OF</t>
  </si>
  <si>
    <t>002692.OF</t>
  </si>
  <si>
    <t>002694.OF</t>
  </si>
  <si>
    <t>002701.OF</t>
  </si>
  <si>
    <t>002703.OF</t>
  </si>
  <si>
    <t>002707.OF</t>
  </si>
  <si>
    <t>002708.OF</t>
  </si>
  <si>
    <t>002711.OF</t>
  </si>
  <si>
    <t>002714.OF</t>
  </si>
  <si>
    <t>002717.OF</t>
  </si>
  <si>
    <t>002719.OF</t>
  </si>
  <si>
    <t>002720.OF</t>
  </si>
  <si>
    <t>002723.OF</t>
  </si>
  <si>
    <t>002728.OF</t>
  </si>
  <si>
    <t>002730.OF</t>
  </si>
  <si>
    <t>002732.OF</t>
  </si>
  <si>
    <t>002738.OF</t>
  </si>
  <si>
    <t>002742.OF</t>
  </si>
  <si>
    <t>002745.OF</t>
  </si>
  <si>
    <t>002746.OF</t>
  </si>
  <si>
    <t>002749.OF</t>
  </si>
  <si>
    <t>002765.OF</t>
  </si>
  <si>
    <t>002767.OF</t>
  </si>
  <si>
    <t>002768.OF</t>
  </si>
  <si>
    <t>002770.OF</t>
  </si>
  <si>
    <t>002772.OF</t>
  </si>
  <si>
    <t>002773.OF</t>
  </si>
  <si>
    <t>002776.OF</t>
  </si>
  <si>
    <t>002778.OF</t>
  </si>
  <si>
    <t>002780.OF</t>
  </si>
  <si>
    <t>002782.OF</t>
  </si>
  <si>
    <t>002783.OF</t>
  </si>
  <si>
    <t>002785.OF</t>
  </si>
  <si>
    <t>002789.OF</t>
  </si>
  <si>
    <t>002792.OF</t>
  </si>
  <si>
    <t>002796.OF</t>
  </si>
  <si>
    <t>002801.OF</t>
  </si>
  <si>
    <t>002802.OF</t>
  </si>
  <si>
    <t>002803.OF</t>
  </si>
  <si>
    <t>002808.OF</t>
  </si>
  <si>
    <t>002810.OF</t>
  </si>
  <si>
    <t>002813.OF</t>
  </si>
  <si>
    <t>002819.OF</t>
  </si>
  <si>
    <t>002823.OF</t>
  </si>
  <si>
    <t>002833.OF</t>
  </si>
  <si>
    <t>002837.OF</t>
  </si>
  <si>
    <t>002838.OF</t>
  </si>
  <si>
    <t>002844.OF</t>
  </si>
  <si>
    <t>002846.OF</t>
  </si>
  <si>
    <t>002849.OF</t>
  </si>
  <si>
    <t>002850.OF</t>
  </si>
  <si>
    <t>002851.OF</t>
  </si>
  <si>
    <t>002860.OF</t>
  </si>
  <si>
    <t>002861.OF</t>
  </si>
  <si>
    <t>002862.OF</t>
  </si>
  <si>
    <t>002863.OF</t>
  </si>
  <si>
    <t>002866.OF</t>
  </si>
  <si>
    <t>002871.OF</t>
  </si>
  <si>
    <t>002885.OF</t>
  </si>
  <si>
    <t>002901.OF</t>
  </si>
  <si>
    <t>002908.OF</t>
  </si>
  <si>
    <t>002910.OF</t>
  </si>
  <si>
    <t>002919.OF</t>
  </si>
  <si>
    <t>002924.OF</t>
  </si>
  <si>
    <t>002925.OF</t>
  </si>
  <si>
    <t>002932.OF</t>
  </si>
  <si>
    <t>002934.OF</t>
  </si>
  <si>
    <t>002938.OF</t>
  </si>
  <si>
    <t>002939.OF</t>
  </si>
  <si>
    <t>002943.OF</t>
  </si>
  <si>
    <t>002945.OF</t>
  </si>
  <si>
    <t>002946.OF</t>
  </si>
  <si>
    <t>002952.OF</t>
  </si>
  <si>
    <t>002955.OF</t>
  </si>
  <si>
    <t>002959.OF</t>
  </si>
  <si>
    <t>002961.OF</t>
  </si>
  <si>
    <t>002965.OF</t>
  </si>
  <si>
    <t>002967.OF</t>
  </si>
  <si>
    <t>002969.OF</t>
  </si>
  <si>
    <t>002971.OF</t>
  </si>
  <si>
    <t>002980.OF</t>
  </si>
  <si>
    <t>002983.OF</t>
  </si>
  <si>
    <t>002986.OF</t>
  </si>
  <si>
    <t>002988.OF</t>
  </si>
  <si>
    <t>002989.OF</t>
  </si>
  <si>
    <t>003000.OF</t>
  </si>
  <si>
    <t>003004.OF</t>
  </si>
  <si>
    <t>003025.OF</t>
  </si>
  <si>
    <t>003026.OF</t>
  </si>
  <si>
    <t>003028.OF</t>
  </si>
  <si>
    <t>003030.OF</t>
  </si>
  <si>
    <t>003032.OF</t>
  </si>
  <si>
    <t>003037.OF</t>
  </si>
  <si>
    <t>003044.OF</t>
  </si>
  <si>
    <t>003053.OF</t>
  </si>
  <si>
    <t>003059.OF</t>
  </si>
  <si>
    <t>003062.OF</t>
  </si>
  <si>
    <t>003064.OF</t>
  </si>
  <si>
    <t>003069.OF</t>
  </si>
  <si>
    <t>003092.OF</t>
  </si>
  <si>
    <t>003095.OF</t>
  </si>
  <si>
    <t>003105.OF</t>
  </si>
  <si>
    <t>003107.OF</t>
  </si>
  <si>
    <t>003109.OF</t>
  </si>
  <si>
    <t>003115.OF</t>
  </si>
  <si>
    <t>003117.OF</t>
  </si>
  <si>
    <t>003119.OF</t>
  </si>
  <si>
    <t>003123.OF</t>
  </si>
  <si>
    <t>003125.OF</t>
  </si>
  <si>
    <t>003126.OF</t>
  </si>
  <si>
    <t>003131.OF</t>
  </si>
  <si>
    <t>003132.OF</t>
  </si>
  <si>
    <t>003133.OF</t>
  </si>
  <si>
    <t>003135.OF</t>
  </si>
  <si>
    <t>003142.OF</t>
  </si>
  <si>
    <t>003145.OF</t>
  </si>
  <si>
    <t>003147.OF</t>
  </si>
  <si>
    <t>003152.OF</t>
  </si>
  <si>
    <t>003154.OF</t>
  </si>
  <si>
    <t>003161.OF</t>
  </si>
  <si>
    <t>003165.OF</t>
  </si>
  <si>
    <t>003167.OF</t>
  </si>
  <si>
    <t>003169.OF</t>
  </si>
  <si>
    <t>003175.OF</t>
  </si>
  <si>
    <t>003176.OF</t>
  </si>
  <si>
    <t>003180.OF</t>
  </si>
  <si>
    <t>003182.OF</t>
  </si>
  <si>
    <t>003186.OF</t>
  </si>
  <si>
    <t>003187.OF</t>
  </si>
  <si>
    <t>003189.OF</t>
  </si>
  <si>
    <t>003190.OF</t>
  </si>
  <si>
    <t>003197.OF</t>
  </si>
  <si>
    <t>003208.OF</t>
  </si>
  <si>
    <t>003218.OF</t>
  </si>
  <si>
    <t>003221.OF</t>
  </si>
  <si>
    <t>003230.OF</t>
  </si>
  <si>
    <t>003232.OF</t>
  </si>
  <si>
    <t>003234.OF</t>
  </si>
  <si>
    <t>003236.OF</t>
  </si>
  <si>
    <t>003238.OF</t>
  </si>
  <si>
    <t>003241.OF</t>
  </si>
  <si>
    <t>003254.OF</t>
  </si>
  <si>
    <t>003275.OF</t>
  </si>
  <si>
    <t>003279.OF</t>
  </si>
  <si>
    <t>003282.OF</t>
  </si>
  <si>
    <t>003284.OF</t>
  </si>
  <si>
    <t>003291.OF</t>
  </si>
  <si>
    <t>003292.OF</t>
  </si>
  <si>
    <t>003293.OF</t>
  </si>
  <si>
    <t>003295.OF</t>
  </si>
  <si>
    <t>003298.OF</t>
  </si>
  <si>
    <t>003300.OF</t>
  </si>
  <si>
    <t>003301.OF</t>
  </si>
  <si>
    <t>003304.OF</t>
  </si>
  <si>
    <t>003308.OF</t>
  </si>
  <si>
    <t>003319.OF</t>
  </si>
  <si>
    <t>003331.OF</t>
  </si>
  <si>
    <t>003332.OF</t>
  </si>
  <si>
    <t>003333.OF</t>
  </si>
  <si>
    <t>003334.OF</t>
  </si>
  <si>
    <t>003336.OF</t>
  </si>
  <si>
    <t>003341.OF</t>
  </si>
  <si>
    <t>003343.OF</t>
  </si>
  <si>
    <t>003345.OF</t>
  </si>
  <si>
    <t>003351.OF</t>
  </si>
  <si>
    <t>003360.OF</t>
  </si>
  <si>
    <t>003373.OF</t>
  </si>
  <si>
    <t>003378.OF</t>
  </si>
  <si>
    <t>003379.OF</t>
  </si>
  <si>
    <t>003396.OF</t>
  </si>
  <si>
    <t>003397.OF</t>
  </si>
  <si>
    <t>003401.OF</t>
  </si>
  <si>
    <t>003411.OF</t>
  </si>
  <si>
    <t>003413.OF</t>
  </si>
  <si>
    <t>003416.OF</t>
  </si>
  <si>
    <t>003432.OF</t>
  </si>
  <si>
    <t>003434.OF</t>
  </si>
  <si>
    <t>003446.OF</t>
  </si>
  <si>
    <t>003456.OF</t>
  </si>
  <si>
    <t>003458.OF</t>
  </si>
  <si>
    <t>003471.OF</t>
  </si>
  <si>
    <t>003476.OF</t>
  </si>
  <si>
    <t>003484.OF</t>
  </si>
  <si>
    <t>003493.OF</t>
  </si>
  <si>
    <t>003495.OF</t>
  </si>
  <si>
    <t>003501.OF</t>
  </si>
  <si>
    <t>003502.OF</t>
  </si>
  <si>
    <t>003504.OF</t>
  </si>
  <si>
    <t>003510.OF</t>
  </si>
  <si>
    <t>003513.OF</t>
  </si>
  <si>
    <t>003516.OF</t>
  </si>
  <si>
    <t>003545.OF</t>
  </si>
  <si>
    <t>003561.OF</t>
  </si>
  <si>
    <t>003567.OF</t>
  </si>
  <si>
    <t>003580.OF</t>
  </si>
  <si>
    <t>003581.OF</t>
  </si>
  <si>
    <t>003582.OF</t>
  </si>
  <si>
    <t>003586.OF</t>
  </si>
  <si>
    <t>003591.OF</t>
  </si>
  <si>
    <t>003593.OF</t>
  </si>
  <si>
    <t>003594.OF</t>
  </si>
  <si>
    <t>003598.OF</t>
  </si>
  <si>
    <t>003601.OF</t>
  </si>
  <si>
    <t>003603.OF</t>
  </si>
  <si>
    <t>003610.OF</t>
  </si>
  <si>
    <t>003612.OF</t>
  </si>
  <si>
    <t>003624.OF</t>
  </si>
  <si>
    <t>003626.OF</t>
  </si>
  <si>
    <t>003628.OF</t>
  </si>
  <si>
    <t>003634.OF</t>
  </si>
  <si>
    <t>003637.OF</t>
  </si>
  <si>
    <t>003641.OF</t>
  </si>
  <si>
    <t>003650.OF</t>
  </si>
  <si>
    <t>003655.OF</t>
  </si>
  <si>
    <t>003658.OF</t>
  </si>
  <si>
    <t>003659.OF</t>
  </si>
  <si>
    <t>003663.OF</t>
  </si>
  <si>
    <t>003670.OF</t>
  </si>
  <si>
    <t>003680.OF</t>
  </si>
  <si>
    <t>003684.OF</t>
  </si>
  <si>
    <t>003692.OF</t>
  </si>
  <si>
    <t>003697.OF</t>
  </si>
  <si>
    <t>003704.OF</t>
  </si>
  <si>
    <t>003713.OF</t>
  </si>
  <si>
    <t>003715.OF</t>
  </si>
  <si>
    <t>003717.OF</t>
  </si>
  <si>
    <t>003734.OF</t>
  </si>
  <si>
    <t>003739.OF</t>
  </si>
  <si>
    <t>003745.OF</t>
  </si>
  <si>
    <t>003749.OF</t>
  </si>
  <si>
    <t>003751.OF</t>
  </si>
  <si>
    <t>003754.OF</t>
  </si>
  <si>
    <t>003762.OF</t>
  </si>
  <si>
    <t>003769.OF</t>
  </si>
  <si>
    <t>003780.OF</t>
  </si>
  <si>
    <t>003797.OF</t>
  </si>
  <si>
    <t>003799.OF</t>
  </si>
  <si>
    <t>003803.OF</t>
  </si>
  <si>
    <t>003805.OF</t>
  </si>
  <si>
    <t>003813.OF</t>
  </si>
  <si>
    <t>003822.OF</t>
  </si>
  <si>
    <t>003826.OF</t>
  </si>
  <si>
    <t>003828.OF</t>
  </si>
  <si>
    <t>003831.OF</t>
  </si>
  <si>
    <t>003834.OF</t>
  </si>
  <si>
    <t>003835.OF</t>
  </si>
  <si>
    <t>003839.OF</t>
  </si>
  <si>
    <t>003842.OF</t>
  </si>
  <si>
    <t>003845.OF</t>
  </si>
  <si>
    <t>003848.OF</t>
  </si>
  <si>
    <t>003850.OF</t>
  </si>
  <si>
    <t>003853.OF</t>
  </si>
  <si>
    <t>003854.OF</t>
  </si>
  <si>
    <t>003857.OF</t>
  </si>
  <si>
    <t>003861.OF</t>
  </si>
  <si>
    <t>003877.OF</t>
  </si>
  <si>
    <t>003882.OF</t>
  </si>
  <si>
    <t>003886.OF</t>
  </si>
  <si>
    <t>003889.OF</t>
  </si>
  <si>
    <t>003900.OF</t>
  </si>
  <si>
    <t>003912.OF</t>
  </si>
  <si>
    <t>003938.OF</t>
  </si>
  <si>
    <t>003940.OF</t>
  </si>
  <si>
    <t>003950.OF</t>
  </si>
  <si>
    <t>003955.OF</t>
  </si>
  <si>
    <t>003956.OF</t>
  </si>
  <si>
    <t>003961.OF</t>
  </si>
  <si>
    <t>003966.OF</t>
  </si>
  <si>
    <t>003980.OF</t>
  </si>
  <si>
    <t>003984.OF</t>
  </si>
  <si>
    <t>003993.OF</t>
  </si>
  <si>
    <t>004005.OF</t>
  </si>
  <si>
    <t>004008.OF</t>
  </si>
  <si>
    <t>004010.OF</t>
  </si>
  <si>
    <t>004025.OF</t>
  </si>
  <si>
    <t>004040.OF</t>
  </si>
  <si>
    <t>004044.OF</t>
  </si>
  <si>
    <t>004046.OF</t>
  </si>
  <si>
    <t>004048.OF</t>
  </si>
  <si>
    <t>004050.OF</t>
  </si>
  <si>
    <t>004063.OF</t>
  </si>
  <si>
    <t>004075.OF</t>
  </si>
  <si>
    <t>004076.OF</t>
  </si>
  <si>
    <t>004081.OF</t>
  </si>
  <si>
    <t>004083.OF</t>
  </si>
  <si>
    <t>004091.OF</t>
  </si>
  <si>
    <t>004093.OF</t>
  </si>
  <si>
    <t>004098.OF</t>
  </si>
  <si>
    <t>004099.OF</t>
  </si>
  <si>
    <t>004100.OF</t>
  </si>
  <si>
    <t>004112.OF</t>
  </si>
  <si>
    <t>004119.OF</t>
  </si>
  <si>
    <t>004128.OF</t>
  </si>
  <si>
    <t>004129.OF</t>
  </si>
  <si>
    <t>004131.OF</t>
  </si>
  <si>
    <t>004135.OF</t>
  </si>
  <si>
    <t>004138.OF</t>
  </si>
  <si>
    <t>004139.OF</t>
  </si>
  <si>
    <t>004142.OF</t>
  </si>
  <si>
    <t>004144.OF</t>
  </si>
  <si>
    <t>004148.OF</t>
  </si>
  <si>
    <t>004149.OF</t>
  </si>
  <si>
    <t>004153.OF</t>
  </si>
  <si>
    <t>004157.OF</t>
  </si>
  <si>
    <t>004166.OF</t>
  </si>
  <si>
    <t>004171.OF</t>
  </si>
  <si>
    <t>004175.OF</t>
  </si>
  <si>
    <t>004182.OF</t>
  </si>
  <si>
    <t>004183.OF</t>
  </si>
  <si>
    <t>004189.OF</t>
  </si>
  <si>
    <t>004202.OF</t>
  </si>
  <si>
    <t>004205.OF</t>
  </si>
  <si>
    <t>004206.OF</t>
  </si>
  <si>
    <t>004209.OF</t>
  </si>
  <si>
    <t>004211.OF</t>
  </si>
  <si>
    <t>004212.OF</t>
  </si>
  <si>
    <t>004218.OF</t>
  </si>
  <si>
    <t>004219.OF</t>
  </si>
  <si>
    <t>004222.OF</t>
  </si>
  <si>
    <t>004223.OF</t>
  </si>
  <si>
    <t>004224.OF</t>
  </si>
  <si>
    <t>004225.OF</t>
  </si>
  <si>
    <t>004227.OF</t>
  </si>
  <si>
    <t>004244.OF</t>
  </si>
  <si>
    <t>004249.OF</t>
  </si>
  <si>
    <t>004250.OF</t>
  </si>
  <si>
    <t>004258.OF</t>
  </si>
  <si>
    <t>004260.OF</t>
  </si>
  <si>
    <t>004263.OF</t>
  </si>
  <si>
    <t>004265.OF</t>
  </si>
  <si>
    <t>004266.OF</t>
  </si>
  <si>
    <t>004270.OF</t>
  </si>
  <si>
    <t>004274.OF</t>
  </si>
  <si>
    <t>004276.OF</t>
  </si>
  <si>
    <t>004278.OF</t>
  </si>
  <si>
    <t>004279.OF</t>
  </si>
  <si>
    <t>004283.OF</t>
  </si>
  <si>
    <t>004284.OF</t>
  </si>
  <si>
    <t>004292.OF</t>
  </si>
  <si>
    <t>004301.OF</t>
  </si>
  <si>
    <t>004314.OF</t>
  </si>
  <si>
    <t>004316.OF</t>
  </si>
  <si>
    <t>004318.OF</t>
  </si>
  <si>
    <t>004320.OF</t>
  </si>
  <si>
    <t>004321.OF</t>
  </si>
  <si>
    <t>004332.OF</t>
  </si>
  <si>
    <t>004335.OF</t>
  </si>
  <si>
    <t>004340.OF</t>
  </si>
  <si>
    <t>004341.OF</t>
  </si>
  <si>
    <t>004350.OF</t>
  </si>
  <si>
    <t>004351.OF</t>
  </si>
  <si>
    <t>004352.OF</t>
  </si>
  <si>
    <t>004353.OF</t>
  </si>
  <si>
    <t>004355.OF</t>
  </si>
  <si>
    <t>004357.OF</t>
  </si>
  <si>
    <t>004359.OF</t>
  </si>
  <si>
    <t>004361.OF</t>
  </si>
  <si>
    <t>004374.OF</t>
  </si>
  <si>
    <t>004390.OF</t>
  </si>
  <si>
    <t>004393.OF</t>
  </si>
  <si>
    <t>004394.OF</t>
  </si>
  <si>
    <t>004397.OF</t>
  </si>
  <si>
    <t>004403.OF</t>
  </si>
  <si>
    <t>004405.OF</t>
  </si>
  <si>
    <t>004413.OF</t>
  </si>
  <si>
    <t>004423.OF</t>
  </si>
  <si>
    <t>004424.OF</t>
  </si>
  <si>
    <t>004427.OF</t>
  </si>
  <si>
    <t>004434.OF</t>
  </si>
  <si>
    <t>004436.OF</t>
  </si>
  <si>
    <t>004442.OF</t>
  </si>
  <si>
    <t>004446.OF</t>
  </si>
  <si>
    <t>004448.OF</t>
  </si>
  <si>
    <t>004450.OF</t>
  </si>
  <si>
    <t>004451.OF</t>
  </si>
  <si>
    <t>004453.OF</t>
  </si>
  <si>
    <t>004456.OF</t>
  </si>
  <si>
    <t>004457.OF</t>
  </si>
  <si>
    <t>004466.OF</t>
  </si>
  <si>
    <t>004475.OF</t>
  </si>
  <si>
    <t>004476.OF</t>
  </si>
  <si>
    <t>004477.OF</t>
  </si>
  <si>
    <t>004480.OF</t>
  </si>
  <si>
    <t>004481.OF</t>
  </si>
  <si>
    <t>004484.OF</t>
  </si>
  <si>
    <t>004486.OF</t>
  </si>
  <si>
    <t>004495.OF</t>
  </si>
  <si>
    <t>004496.OF</t>
  </si>
  <si>
    <t>004505.OF</t>
  </si>
  <si>
    <t>004517.OF</t>
  </si>
  <si>
    <t>004521.OF</t>
  </si>
  <si>
    <t>004534.OF</t>
  </si>
  <si>
    <t>004536.OF</t>
  </si>
  <si>
    <t>004546.OF</t>
  </si>
  <si>
    <t>004549.OF</t>
  </si>
  <si>
    <t>004557.OF</t>
  </si>
  <si>
    <t>004558.OF</t>
  </si>
  <si>
    <t>004560.OF</t>
  </si>
  <si>
    <t>004564.OF</t>
  </si>
  <si>
    <t>004571.OF</t>
  </si>
  <si>
    <t>004573.OF</t>
  </si>
  <si>
    <t>004576.OF</t>
  </si>
  <si>
    <t>004585.OF</t>
  </si>
  <si>
    <t>004604.OF</t>
  </si>
  <si>
    <t>004606.OF</t>
  </si>
  <si>
    <t>004607.OF</t>
  </si>
  <si>
    <t>004608.OF</t>
  </si>
  <si>
    <t>004612.OF</t>
  </si>
  <si>
    <t>004616.OF</t>
  </si>
  <si>
    <t>004617.OF</t>
  </si>
  <si>
    <t>004634.OF</t>
  </si>
  <si>
    <t>004640.OF</t>
  </si>
  <si>
    <t>004641.OF</t>
  </si>
  <si>
    <t>004647.OF</t>
  </si>
  <si>
    <t>004648.OF</t>
  </si>
  <si>
    <t>004652.OF</t>
  </si>
  <si>
    <t>004666.OF</t>
  </si>
  <si>
    <t>004668.OF</t>
  </si>
  <si>
    <t>004671.OF</t>
  </si>
  <si>
    <t>004674.OF</t>
  </si>
  <si>
    <t>004677.OF</t>
  </si>
  <si>
    <t>004680.OF</t>
  </si>
  <si>
    <t>004683.OF</t>
  </si>
  <si>
    <t>004685.OF</t>
  </si>
  <si>
    <t>004686.OF</t>
  </si>
  <si>
    <t>004687.OF</t>
  </si>
  <si>
    <t>004693.OF</t>
  </si>
  <si>
    <t>004694.OF</t>
  </si>
  <si>
    <t>004695.OF</t>
  </si>
  <si>
    <t>004696.OF</t>
  </si>
  <si>
    <t>004698.OF</t>
  </si>
  <si>
    <t>004702.OF</t>
  </si>
  <si>
    <t>004703.OF</t>
  </si>
  <si>
    <t>004707.OF</t>
  </si>
  <si>
    <t>004708.OF</t>
  </si>
  <si>
    <t>004710.OF</t>
  </si>
  <si>
    <t>004716.OF</t>
  </si>
  <si>
    <t>004720.OF</t>
  </si>
  <si>
    <t>004724.OF</t>
  </si>
  <si>
    <t>004726.OF</t>
  </si>
  <si>
    <t>004730.OF</t>
  </si>
  <si>
    <t>004731.OF</t>
  </si>
  <si>
    <t>004734.OF</t>
  </si>
  <si>
    <t>004737.OF</t>
  </si>
  <si>
    <t>004738.OF</t>
  </si>
  <si>
    <t>004745.OF</t>
  </si>
  <si>
    <t>004750.OF</t>
  </si>
  <si>
    <t>004756.OF</t>
  </si>
  <si>
    <t>004760.OF</t>
  </si>
  <si>
    <t>004763.OF</t>
  </si>
  <si>
    <t>004769.OF</t>
  </si>
  <si>
    <t>004772.OF</t>
  </si>
  <si>
    <t>004774.OF</t>
  </si>
  <si>
    <t>004775.OF</t>
  </si>
  <si>
    <t>004784.OF</t>
  </si>
  <si>
    <t>004792.OF</t>
  </si>
  <si>
    <t>004794.OF</t>
  </si>
  <si>
    <t>004798.OF</t>
  </si>
  <si>
    <t>004801.OF</t>
  </si>
  <si>
    <t>004805.OF</t>
  </si>
  <si>
    <t>004806.OF</t>
  </si>
  <si>
    <t>004807.OF</t>
  </si>
  <si>
    <t>004809.OF</t>
  </si>
  <si>
    <t>004812.OF</t>
  </si>
  <si>
    <t>004814.OF</t>
  </si>
  <si>
    <t>004818.OF</t>
  </si>
  <si>
    <t>004823.OF</t>
  </si>
  <si>
    <t>004829.OF</t>
  </si>
  <si>
    <t>004833.OF</t>
  </si>
  <si>
    <t>004836.OF</t>
  </si>
  <si>
    <t>004840.OF</t>
  </si>
  <si>
    <t>004845.OF</t>
  </si>
  <si>
    <t>004848.OF</t>
  </si>
  <si>
    <t>004851.OF</t>
  </si>
  <si>
    <t>004852.OF</t>
  </si>
  <si>
    <t>004868.OF</t>
  </si>
  <si>
    <t>004871.OF</t>
  </si>
  <si>
    <t>004881.OF</t>
  </si>
  <si>
    <t>004885.OF</t>
  </si>
  <si>
    <t>004888.OF</t>
  </si>
  <si>
    <t>004890.OF</t>
  </si>
  <si>
    <t>004891.OF</t>
  </si>
  <si>
    <t>004895.OF</t>
  </si>
  <si>
    <t>004900.OF</t>
  </si>
  <si>
    <t>004902.OF</t>
  </si>
  <si>
    <t>004905.OF</t>
  </si>
  <si>
    <t>004913.OF</t>
  </si>
  <si>
    <t>004916.OF</t>
  </si>
  <si>
    <t>004917.OF</t>
  </si>
  <si>
    <t>004925.OF</t>
  </si>
  <si>
    <t>004926.OF</t>
  </si>
  <si>
    <t>004928.OF</t>
  </si>
  <si>
    <t>004930.OF</t>
  </si>
  <si>
    <t>004932.OF</t>
  </si>
  <si>
    <t>004934.OF</t>
  </si>
  <si>
    <t>004936.OF</t>
  </si>
  <si>
    <t>004942.OF</t>
  </si>
  <si>
    <t>004944.OF</t>
  </si>
  <si>
    <t>004946.OF</t>
  </si>
  <si>
    <t>004951.OF</t>
  </si>
  <si>
    <t>004952.OF</t>
  </si>
  <si>
    <t>004958.OF</t>
  </si>
  <si>
    <t>004959.OF</t>
  </si>
  <si>
    <t>004965.OF</t>
  </si>
  <si>
    <t>004975.OF</t>
  </si>
  <si>
    <t>004976.OF</t>
  </si>
  <si>
    <t>004982.OF</t>
  </si>
  <si>
    <t>004986.OF</t>
  </si>
  <si>
    <t>004987.OF</t>
  </si>
  <si>
    <t>004988.OF</t>
  </si>
  <si>
    <t>004993.OF</t>
  </si>
  <si>
    <t>004995.OF</t>
  </si>
  <si>
    <t>004997.OF</t>
  </si>
  <si>
    <t>005000.OF</t>
  </si>
  <si>
    <t>005001.OF</t>
  </si>
  <si>
    <t>005004.OF</t>
  </si>
  <si>
    <t>005005.OF</t>
  </si>
  <si>
    <t>005007.OF</t>
  </si>
  <si>
    <t>005009.OF</t>
  </si>
  <si>
    <t>005014.OF</t>
  </si>
  <si>
    <t>005018.OF</t>
  </si>
  <si>
    <t>005019.OF</t>
  </si>
  <si>
    <t>005021.OF</t>
  </si>
  <si>
    <t>005027.OF</t>
  </si>
  <si>
    <t>005028.OF</t>
  </si>
  <si>
    <t>005029.OF</t>
  </si>
  <si>
    <t>005035.OF</t>
  </si>
  <si>
    <t>005037.OF</t>
  </si>
  <si>
    <t>005039.OF</t>
  </si>
  <si>
    <t>005041.OF</t>
  </si>
  <si>
    <t>005043.OF</t>
  </si>
  <si>
    <t>005049.OF</t>
  </si>
  <si>
    <t>005053.OF</t>
  </si>
  <si>
    <t>005055.OF</t>
  </si>
  <si>
    <t>005059.OF</t>
  </si>
  <si>
    <t>005067.OF</t>
  </si>
  <si>
    <t>005075.OF</t>
  </si>
  <si>
    <t>005076.OF</t>
  </si>
  <si>
    <t>005078.OF</t>
  </si>
  <si>
    <t>005081.OF</t>
  </si>
  <si>
    <t>005082.OF</t>
  </si>
  <si>
    <t>005088.OF</t>
  </si>
  <si>
    <t>005090.OF</t>
  </si>
  <si>
    <t>005094.OF</t>
  </si>
  <si>
    <t>005095.OF</t>
  </si>
  <si>
    <t>005104.OF</t>
  </si>
  <si>
    <t>005106.OF</t>
  </si>
  <si>
    <t>005108.OF</t>
  </si>
  <si>
    <t>005109.OF</t>
  </si>
  <si>
    <t>005117.OF</t>
  </si>
  <si>
    <t>005119.OF</t>
  </si>
  <si>
    <t>005120.OF</t>
  </si>
  <si>
    <t>005121.OF</t>
  </si>
  <si>
    <t>005123.OF</t>
  </si>
  <si>
    <t>005126.OF</t>
  </si>
  <si>
    <t>005128.OF</t>
  </si>
  <si>
    <t>005136.OF</t>
  </si>
  <si>
    <t>005138.OF</t>
  </si>
  <si>
    <t>005140.OF</t>
  </si>
  <si>
    <t>005142.OF</t>
  </si>
  <si>
    <t>005144.OF</t>
  </si>
  <si>
    <t>005146.OF</t>
  </si>
  <si>
    <t>005156.OF</t>
  </si>
  <si>
    <t>005161.OF</t>
  </si>
  <si>
    <t>005164.OF</t>
  </si>
  <si>
    <t>005166.OF</t>
  </si>
  <si>
    <t>005167.OF</t>
  </si>
  <si>
    <t>005168.OF</t>
  </si>
  <si>
    <t>005169.OF</t>
  </si>
  <si>
    <t>005173.OF</t>
  </si>
  <si>
    <t>005175.OF</t>
  </si>
  <si>
    <t>005176.OF</t>
  </si>
  <si>
    <t>005177.OF</t>
  </si>
  <si>
    <t>005179.OF</t>
  </si>
  <si>
    <t>005185.OF</t>
  </si>
  <si>
    <t>005186.OF</t>
  </si>
  <si>
    <t>005189.OF</t>
  </si>
  <si>
    <t>005197.OF</t>
  </si>
  <si>
    <t>005209.OF</t>
  </si>
  <si>
    <t>005211.OF</t>
  </si>
  <si>
    <t>005212.OF</t>
  </si>
  <si>
    <t>005215.OF</t>
  </si>
  <si>
    <t>005217.OF</t>
  </si>
  <si>
    <t>005218.OF</t>
  </si>
  <si>
    <t>005220.OF</t>
  </si>
  <si>
    <t>005221.OF</t>
  </si>
  <si>
    <t>005225.OF</t>
  </si>
  <si>
    <t>005226.OF</t>
  </si>
  <si>
    <t>005228.OF</t>
  </si>
  <si>
    <t>005231.OF</t>
  </si>
  <si>
    <t>005233.OF</t>
  </si>
  <si>
    <t>005235.OF</t>
  </si>
  <si>
    <t>005237.OF</t>
  </si>
  <si>
    <t>005241.OF</t>
  </si>
  <si>
    <t>005244.OF</t>
  </si>
  <si>
    <t>005246.OF</t>
  </si>
  <si>
    <t>005247.OF</t>
  </si>
  <si>
    <t>005250.OF</t>
  </si>
  <si>
    <t>005251.OF</t>
  </si>
  <si>
    <t>005252.OF</t>
  </si>
  <si>
    <t>005255.OF</t>
  </si>
  <si>
    <t>005258.OF</t>
  </si>
  <si>
    <t>005259.OF</t>
  </si>
  <si>
    <t>005260.OF</t>
  </si>
  <si>
    <t>005262.OF</t>
  </si>
  <si>
    <t>005264.OF</t>
  </si>
  <si>
    <t>005265.OF</t>
  </si>
  <si>
    <t>005267.OF</t>
  </si>
  <si>
    <t>005268.OF</t>
  </si>
  <si>
    <t>005269.OF</t>
  </si>
  <si>
    <t>005270.OF</t>
  </si>
  <si>
    <t>005271.OF</t>
  </si>
  <si>
    <t>005273.OF</t>
  </si>
  <si>
    <t>005274.OF</t>
  </si>
  <si>
    <t>005275.OF</t>
  </si>
  <si>
    <t>005281.OF</t>
  </si>
  <si>
    <t>005290.OF</t>
  </si>
  <si>
    <t>005291.OF</t>
  </si>
  <si>
    <t>005293.OF</t>
  </si>
  <si>
    <t>005294.OF</t>
  </si>
  <si>
    <t>005295.OF</t>
  </si>
  <si>
    <t>005296.OF</t>
  </si>
  <si>
    <t>005299.OF</t>
  </si>
  <si>
    <t>005301.OF</t>
  </si>
  <si>
    <t>005303.OF</t>
  </si>
  <si>
    <t>005305.OF</t>
  </si>
  <si>
    <t>005310.OF</t>
  </si>
  <si>
    <t>005311.OF</t>
  </si>
  <si>
    <t>005317.OF</t>
  </si>
  <si>
    <t>005323.OF</t>
  </si>
  <si>
    <t>005325.OF</t>
  </si>
  <si>
    <t>005328.OF</t>
  </si>
  <si>
    <t>005329.OF</t>
  </si>
  <si>
    <t>005331.OF</t>
  </si>
  <si>
    <t>005335.OF</t>
  </si>
  <si>
    <t>005341.OF</t>
  </si>
  <si>
    <t>005343.OF</t>
  </si>
  <si>
    <t>005347.OF</t>
  </si>
  <si>
    <t>005351.OF</t>
  </si>
  <si>
    <t>005352.OF</t>
  </si>
  <si>
    <t>005354.OF</t>
  </si>
  <si>
    <t>005357.OF</t>
  </si>
  <si>
    <t>005358.OF</t>
  </si>
  <si>
    <t>005360.OF</t>
  </si>
  <si>
    <t>005368.OF</t>
  </si>
  <si>
    <t>005371.OF</t>
  </si>
  <si>
    <t>005373.OF</t>
  </si>
  <si>
    <t>005376.OF</t>
  </si>
  <si>
    <t>005379.OF</t>
  </si>
  <si>
    <t>005381.OF</t>
  </si>
  <si>
    <t>005386.OF</t>
  </si>
  <si>
    <t>005392.OF</t>
  </si>
  <si>
    <t>005395.OF</t>
  </si>
  <si>
    <t>005396.OF</t>
  </si>
  <si>
    <t>005397.OF</t>
  </si>
  <si>
    <t>005399.OF</t>
  </si>
  <si>
    <t>005400.OF</t>
  </si>
  <si>
    <t>005402.OF</t>
  </si>
  <si>
    <t>005403.OF</t>
  </si>
  <si>
    <t>005405.OF</t>
  </si>
  <si>
    <t>005409.OF</t>
  </si>
  <si>
    <t>005412.OF</t>
  </si>
  <si>
    <t>005416.OF</t>
  </si>
  <si>
    <t>005418.OF</t>
  </si>
  <si>
    <t>005421.OF</t>
  </si>
  <si>
    <t>005429.OF</t>
  </si>
  <si>
    <t>005433.OF</t>
  </si>
  <si>
    <t>005434.OF</t>
  </si>
  <si>
    <t>005437.OF</t>
  </si>
  <si>
    <t>005443.OF</t>
  </si>
  <si>
    <t>005444.OF</t>
  </si>
  <si>
    <t>005445.OF</t>
  </si>
  <si>
    <t>005447.OF</t>
  </si>
  <si>
    <t>005449.OF</t>
  </si>
  <si>
    <t>005450.OF</t>
  </si>
  <si>
    <t>005453.OF</t>
  </si>
  <si>
    <t>005457.OF</t>
  </si>
  <si>
    <t>005459.OF</t>
  </si>
  <si>
    <t>005461.OF</t>
  </si>
  <si>
    <t>005463.OF</t>
  </si>
  <si>
    <t>005472.OF</t>
  </si>
  <si>
    <t>005474.OF</t>
  </si>
  <si>
    <t>005477.OF</t>
  </si>
  <si>
    <t>005479.OF</t>
  </si>
  <si>
    <t>005481.OF</t>
  </si>
  <si>
    <t>005482.OF</t>
  </si>
  <si>
    <t>005486.OF</t>
  </si>
  <si>
    <t>005489.OF</t>
  </si>
  <si>
    <t>005492.OF</t>
  </si>
  <si>
    <t>005493.OF</t>
  </si>
  <si>
    <t>005495.OF</t>
  </si>
  <si>
    <t>005498.OF</t>
  </si>
  <si>
    <t>005502.OF</t>
  </si>
  <si>
    <t>005504.OF</t>
  </si>
  <si>
    <t>005505.OF</t>
  </si>
  <si>
    <t>005515.OF</t>
  </si>
  <si>
    <t>005517.OF</t>
  </si>
  <si>
    <t>005519.OF</t>
  </si>
  <si>
    <t>005520.OF</t>
  </si>
  <si>
    <t>005521.OF</t>
  </si>
  <si>
    <t>005522.OF</t>
  </si>
  <si>
    <t>005523.OF</t>
  </si>
  <si>
    <t>005526.OF</t>
  </si>
  <si>
    <t>005533.OF</t>
  </si>
  <si>
    <t>005535.OF</t>
  </si>
  <si>
    <t>005537.OF</t>
  </si>
  <si>
    <t>005541.OF</t>
  </si>
  <si>
    <t>005543.OF</t>
  </si>
  <si>
    <t>005544.OF</t>
  </si>
  <si>
    <t>005545.OF</t>
  </si>
  <si>
    <t>005549.OF</t>
  </si>
  <si>
    <t>005550.OF</t>
  </si>
  <si>
    <t>005552.OF</t>
  </si>
  <si>
    <t>005569.OF</t>
  </si>
  <si>
    <t>005571.OF</t>
  </si>
  <si>
    <t>005576.OF</t>
  </si>
  <si>
    <t>005583.OF</t>
  </si>
  <si>
    <t>005585.OF</t>
  </si>
  <si>
    <t>005587.OF</t>
  </si>
  <si>
    <t>005588.OF</t>
  </si>
  <si>
    <t>005589.OF</t>
  </si>
  <si>
    <t>005593.OF</t>
  </si>
  <si>
    <t>005596.OF</t>
  </si>
  <si>
    <t>005598.OF</t>
  </si>
  <si>
    <t>005599.OF</t>
  </si>
  <si>
    <t>005609.OF</t>
  </si>
  <si>
    <t>005612.OF</t>
  </si>
  <si>
    <t>005616.OF</t>
  </si>
  <si>
    <t>005618.OF</t>
  </si>
  <si>
    <t>005620.OF</t>
  </si>
  <si>
    <t>005628.OF</t>
  </si>
  <si>
    <t>005630.OF</t>
  </si>
  <si>
    <t>005632.OF</t>
  </si>
  <si>
    <t>005634.OF</t>
  </si>
  <si>
    <t>005635.OF</t>
  </si>
  <si>
    <t>005638.OF</t>
  </si>
  <si>
    <t>005642.OF</t>
  </si>
  <si>
    <t>005644.OF</t>
  </si>
  <si>
    <t>005646.OF</t>
  </si>
  <si>
    <t>005650.OF</t>
  </si>
  <si>
    <t>005652.OF</t>
  </si>
  <si>
    <t>005656.OF</t>
  </si>
  <si>
    <t>005660.OF</t>
  </si>
  <si>
    <t>005662.OF</t>
  </si>
  <si>
    <t>005664.OF</t>
  </si>
  <si>
    <t>005668.OF</t>
  </si>
  <si>
    <t>005669.OF</t>
  </si>
  <si>
    <t>005671.OF</t>
  </si>
  <si>
    <t>005674.OF</t>
  </si>
  <si>
    <t>005679.OF</t>
  </si>
  <si>
    <t>005680.OF</t>
  </si>
  <si>
    <t>005682.OF</t>
  </si>
  <si>
    <t>005683.OF</t>
  </si>
  <si>
    <t>005686.OF</t>
  </si>
  <si>
    <t>005689.OF</t>
  </si>
  <si>
    <t>005695.OF</t>
  </si>
  <si>
    <t>005701.OF</t>
  </si>
  <si>
    <t>005706.OF</t>
  </si>
  <si>
    <t>005707.OF</t>
  </si>
  <si>
    <t>005708.OF</t>
  </si>
  <si>
    <t>005711.OF</t>
  </si>
  <si>
    <t>005717.OF</t>
  </si>
  <si>
    <t>005726.OF</t>
  </si>
  <si>
    <t>005728.OF</t>
  </si>
  <si>
    <t>005729.OF</t>
  </si>
  <si>
    <t>005730.OF</t>
  </si>
  <si>
    <t>005732.OF</t>
  </si>
  <si>
    <t>005738.OF</t>
  </si>
  <si>
    <t>005739.OF</t>
  </si>
  <si>
    <t>005741.OF</t>
  </si>
  <si>
    <t>005742.OF</t>
  </si>
  <si>
    <t>005743.OF</t>
  </si>
  <si>
    <t>005746.OF</t>
  </si>
  <si>
    <t>005757.OF</t>
  </si>
  <si>
    <t>005758.OF</t>
  </si>
  <si>
    <t>005760.OF</t>
  </si>
  <si>
    <t>005771.OF</t>
  </si>
  <si>
    <t>005774.OF</t>
  </si>
  <si>
    <t>005775.OF</t>
  </si>
  <si>
    <t>005777.OF</t>
  </si>
  <si>
    <t>005793.OF</t>
  </si>
  <si>
    <t>005794.OF</t>
  </si>
  <si>
    <t>005796.OF</t>
  </si>
  <si>
    <t>005802.OF</t>
  </si>
  <si>
    <t>005805.OF</t>
  </si>
  <si>
    <t>005809.OF</t>
  </si>
  <si>
    <t>005810.OF</t>
  </si>
  <si>
    <t>005812.OF</t>
  </si>
  <si>
    <t>005815.OF</t>
  </si>
  <si>
    <t>005819.OF</t>
  </si>
  <si>
    <t>005821.OF</t>
  </si>
  <si>
    <t>005823.OF</t>
  </si>
  <si>
    <t>005825.OF</t>
  </si>
  <si>
    <t>005826.OF</t>
  </si>
  <si>
    <t>005827.OF</t>
  </si>
  <si>
    <t>005833.OF</t>
  </si>
  <si>
    <t>005840.OF</t>
  </si>
  <si>
    <t>005843.OF</t>
  </si>
  <si>
    <t>005844.OF</t>
  </si>
  <si>
    <t>005847.OF</t>
  </si>
  <si>
    <t>005848.OF</t>
  </si>
  <si>
    <t>005850.OF</t>
  </si>
  <si>
    <t>005851.OF</t>
  </si>
  <si>
    <t>005855.OF</t>
  </si>
  <si>
    <t>005865.OF</t>
  </si>
  <si>
    <t>005875.OF</t>
  </si>
  <si>
    <t>005876.OF</t>
  </si>
  <si>
    <t>005883.OF</t>
  </si>
  <si>
    <t>005886.OF</t>
  </si>
  <si>
    <t>005888.OF</t>
  </si>
  <si>
    <t>005894.OF</t>
  </si>
  <si>
    <t>005901.OF</t>
  </si>
  <si>
    <t>005903.OF</t>
  </si>
  <si>
    <t>005904.OF</t>
  </si>
  <si>
    <t>005906.OF</t>
  </si>
  <si>
    <t>005908.OF</t>
  </si>
  <si>
    <t>005910.OF</t>
  </si>
  <si>
    <t>005911.OF</t>
  </si>
  <si>
    <t>005914.OF</t>
  </si>
  <si>
    <t>005925.OF</t>
  </si>
  <si>
    <t>005927.OF</t>
  </si>
  <si>
    <t>005933.OF</t>
  </si>
  <si>
    <t>005937.OF</t>
  </si>
  <si>
    <t>005939.OF</t>
  </si>
  <si>
    <t>005943.OF</t>
  </si>
  <si>
    <t>005945.OF</t>
  </si>
  <si>
    <t>005947.OF</t>
  </si>
  <si>
    <t>005949.OF</t>
  </si>
  <si>
    <t>005953.OF</t>
  </si>
  <si>
    <t>005955.OF</t>
  </si>
  <si>
    <t>005957.OF</t>
  </si>
  <si>
    <t>005960.OF</t>
  </si>
  <si>
    <t>005962.OF</t>
  </si>
  <si>
    <t>005967.OF</t>
  </si>
  <si>
    <t>005968.OF</t>
  </si>
  <si>
    <t>005970.OF</t>
  </si>
  <si>
    <t>005974.OF</t>
  </si>
  <si>
    <t>005976.OF</t>
  </si>
  <si>
    <t>005977.OF</t>
  </si>
  <si>
    <t>005979.OF</t>
  </si>
  <si>
    <t>005983.OF</t>
  </si>
  <si>
    <t>005984.OF</t>
  </si>
  <si>
    <t>006002.OF</t>
  </si>
  <si>
    <t>006004.OF</t>
  </si>
  <si>
    <t>006005.OF</t>
  </si>
  <si>
    <t>006007.OF</t>
  </si>
  <si>
    <t>006009.OF</t>
  </si>
  <si>
    <t>006013.OF</t>
  </si>
  <si>
    <t>006022.OF</t>
  </si>
  <si>
    <t>006025.OF</t>
  </si>
  <si>
    <t>006030.OF</t>
  </si>
  <si>
    <t>006039.OF</t>
  </si>
  <si>
    <t>006042.OF</t>
  </si>
  <si>
    <t>006049.OF</t>
  </si>
  <si>
    <t>006051.OF</t>
  </si>
  <si>
    <t>006058.OF</t>
  </si>
  <si>
    <t>006059.OF</t>
  </si>
  <si>
    <t>006061.OF</t>
  </si>
  <si>
    <t>006072.OF</t>
  </si>
  <si>
    <t>006081.OF</t>
  </si>
  <si>
    <t>006084.OF</t>
  </si>
  <si>
    <t>006100.OF</t>
  </si>
  <si>
    <t>006102.OF</t>
  </si>
  <si>
    <t>006103.OF</t>
  </si>
  <si>
    <t>006106.OF</t>
  </si>
  <si>
    <t>006109.OF</t>
  </si>
  <si>
    <t>006111.OF</t>
  </si>
  <si>
    <t>006113.OF</t>
  </si>
  <si>
    <t>006114.OF</t>
  </si>
  <si>
    <t>006121.OF</t>
  </si>
  <si>
    <t>006122.OF</t>
  </si>
  <si>
    <t>006123.OF</t>
  </si>
  <si>
    <t>006128.OF</t>
  </si>
  <si>
    <t>006132.OF</t>
  </si>
  <si>
    <t>006136.OF</t>
  </si>
  <si>
    <t>006138.OF</t>
  </si>
  <si>
    <t>006140.OF</t>
  </si>
  <si>
    <t>006147.OF</t>
  </si>
  <si>
    <t>006154.OF</t>
  </si>
  <si>
    <t>006157.OF</t>
  </si>
  <si>
    <t>006158.OF</t>
  </si>
  <si>
    <t>006160.OF</t>
  </si>
  <si>
    <t>006163.OF</t>
  </si>
  <si>
    <t>006167.OF</t>
  </si>
  <si>
    <t>006179.OF</t>
  </si>
  <si>
    <t>006181.OF</t>
  </si>
  <si>
    <t>006189.OF</t>
  </si>
  <si>
    <t>006193.OF</t>
  </si>
  <si>
    <t>006195.OF</t>
  </si>
  <si>
    <t>006198.OF</t>
  </si>
  <si>
    <t>006199.OF</t>
  </si>
  <si>
    <t>006201.OF</t>
  </si>
  <si>
    <t>006202.OF</t>
  </si>
  <si>
    <t>006205.OF</t>
  </si>
  <si>
    <t>006207.OF</t>
  </si>
  <si>
    <t>006209.OF</t>
  </si>
  <si>
    <t>006216.OF</t>
  </si>
  <si>
    <t>006218.OF</t>
  </si>
  <si>
    <t>006223.OF</t>
  </si>
  <si>
    <t>006225.OF</t>
  </si>
  <si>
    <t>006227.OF</t>
  </si>
  <si>
    <t>006228.OF</t>
  </si>
  <si>
    <t>006230.OF</t>
  </si>
  <si>
    <t>006231.OF</t>
  </si>
  <si>
    <t>006233.OF</t>
  </si>
  <si>
    <t>006235.OF</t>
  </si>
  <si>
    <t>006240.OF</t>
  </si>
  <si>
    <t>006243.OF</t>
  </si>
  <si>
    <t>006245.OF</t>
  </si>
  <si>
    <t>006250.OF</t>
  </si>
  <si>
    <t>006251.OF</t>
  </si>
  <si>
    <t>006252.OF</t>
  </si>
  <si>
    <t>006254.OF</t>
  </si>
  <si>
    <t>006257.OF</t>
  </si>
  <si>
    <t>006259.OF</t>
  </si>
  <si>
    <t>006265.OF</t>
  </si>
  <si>
    <t>006266.OF</t>
  </si>
  <si>
    <t>006267.OF</t>
  </si>
  <si>
    <t>006270.OF</t>
  </si>
  <si>
    <t>006274.OF</t>
  </si>
  <si>
    <t>006277.OF</t>
  </si>
  <si>
    <t>006279.OF</t>
  </si>
  <si>
    <t>006281.OF</t>
  </si>
  <si>
    <t>006289.OF</t>
  </si>
  <si>
    <t>006290.OF</t>
  </si>
  <si>
    <t>006292.OF</t>
  </si>
  <si>
    <t>006294.OF</t>
  </si>
  <si>
    <t>006295.OF</t>
  </si>
  <si>
    <t>006296.OF</t>
  </si>
  <si>
    <t>006297.OF</t>
  </si>
  <si>
    <t>006298.OF</t>
  </si>
  <si>
    <t>006299.OF</t>
  </si>
  <si>
    <t>006302.OF</t>
  </si>
  <si>
    <t>006303.OF</t>
  </si>
  <si>
    <t>006305.OF</t>
  </si>
  <si>
    <t>006306.OF</t>
  </si>
  <si>
    <t>006307.OF</t>
  </si>
  <si>
    <t>006314.OF</t>
  </si>
  <si>
    <t>006321.OF</t>
  </si>
  <si>
    <t>006323.OF</t>
  </si>
  <si>
    <t>006336.OF</t>
  </si>
  <si>
    <t>006345.OF</t>
  </si>
  <si>
    <t>006346.OF</t>
  </si>
  <si>
    <t>006348.OF</t>
  </si>
  <si>
    <t>006353.OF</t>
  </si>
  <si>
    <t>006354.OF</t>
  </si>
  <si>
    <t>006362.OF</t>
  </si>
  <si>
    <t>006364.OF</t>
  </si>
  <si>
    <t>006366.OF</t>
  </si>
  <si>
    <t>006369.OF</t>
  </si>
  <si>
    <t>006371.OF</t>
  </si>
  <si>
    <t>006377.OF</t>
  </si>
  <si>
    <t>006385.OF</t>
  </si>
  <si>
    <t>006392.OF</t>
  </si>
  <si>
    <t>006398.OF</t>
  </si>
  <si>
    <t>006401.OF</t>
  </si>
  <si>
    <t>006408.OF</t>
  </si>
  <si>
    <t>006416.OF</t>
  </si>
  <si>
    <t>006419.OF</t>
  </si>
  <si>
    <t>006424.OF</t>
  </si>
  <si>
    <t>006429.OF</t>
  </si>
  <si>
    <t>006430.OF</t>
  </si>
  <si>
    <t>006435.OF</t>
  </si>
  <si>
    <t>006449.OF</t>
  </si>
  <si>
    <t>006457.OF</t>
  </si>
  <si>
    <t>006459.OF</t>
  </si>
  <si>
    <t>006466.OF</t>
  </si>
  <si>
    <t>006477.OF</t>
  </si>
  <si>
    <t>006478.OF</t>
  </si>
  <si>
    <t>006482.OF</t>
  </si>
  <si>
    <t>006500.OF</t>
  </si>
  <si>
    <t>006502.OF</t>
  </si>
  <si>
    <t>006507.OF</t>
  </si>
  <si>
    <t>006511.OF</t>
  </si>
  <si>
    <t>006522.OF</t>
  </si>
  <si>
    <t>006526.OF</t>
  </si>
  <si>
    <t>006527.OF</t>
  </si>
  <si>
    <t>006529.OF</t>
  </si>
  <si>
    <t>006533.OF</t>
  </si>
  <si>
    <t>006534.OF</t>
  </si>
  <si>
    <t>006535.OF</t>
  </si>
  <si>
    <t>006537.OF</t>
  </si>
  <si>
    <t>006538.OF</t>
  </si>
  <si>
    <t>006547.OF</t>
  </si>
  <si>
    <t>006551.OF</t>
  </si>
  <si>
    <t>006557.OF</t>
  </si>
  <si>
    <t>006564.OF</t>
  </si>
  <si>
    <t>006567.OF</t>
  </si>
  <si>
    <t>006568.OF</t>
  </si>
  <si>
    <t>006573.OF</t>
  </si>
  <si>
    <t>006575.OF</t>
  </si>
  <si>
    <t>006580.OF</t>
  </si>
  <si>
    <t>006581.OF</t>
  </si>
  <si>
    <t>006595.OF</t>
  </si>
  <si>
    <t>006601.OF</t>
  </si>
  <si>
    <t>006603.OF</t>
  </si>
  <si>
    <t>006604.OF</t>
  </si>
  <si>
    <t>006608.OF</t>
  </si>
  <si>
    <t>006610.OF</t>
  </si>
  <si>
    <t>006615.OF</t>
  </si>
  <si>
    <t>006618.OF</t>
  </si>
  <si>
    <t>006620.OF</t>
  </si>
  <si>
    <t>006622.OF</t>
  </si>
  <si>
    <t>006624.OF</t>
  </si>
  <si>
    <t>006642.OF</t>
  </si>
  <si>
    <t>006644.OF</t>
  </si>
  <si>
    <t>006648.OF</t>
  </si>
  <si>
    <t>006650.OF</t>
  </si>
  <si>
    <t>006652.OF</t>
  </si>
  <si>
    <t>006654.OF</t>
  </si>
  <si>
    <t>006671.OF</t>
  </si>
  <si>
    <t>006675.OF</t>
  </si>
  <si>
    <t>006689.OF</t>
  </si>
  <si>
    <t>006692.OF</t>
  </si>
  <si>
    <t>006696.OF</t>
  </si>
  <si>
    <t>006700.OF</t>
  </si>
  <si>
    <t>006718.OF</t>
  </si>
  <si>
    <t>006720.OF</t>
  </si>
  <si>
    <t>006736.OF</t>
  </si>
  <si>
    <t>006738.OF</t>
  </si>
  <si>
    <t>006749.OF</t>
  </si>
  <si>
    <t>006751.OF</t>
  </si>
  <si>
    <t>006752.OF</t>
  </si>
  <si>
    <t>006759.OF</t>
  </si>
  <si>
    <t>006763.OF</t>
  </si>
  <si>
    <t>006768.OF</t>
  </si>
  <si>
    <t>006769.OF</t>
  </si>
  <si>
    <t>006775.OF</t>
  </si>
  <si>
    <t>006780.OF</t>
  </si>
  <si>
    <t>006781.OF</t>
  </si>
  <si>
    <t>006785.OF</t>
  </si>
  <si>
    <t>006796.OF</t>
  </si>
  <si>
    <t>006801.OF</t>
  </si>
  <si>
    <t>006803.OF</t>
  </si>
  <si>
    <t>006813.OF</t>
  </si>
  <si>
    <t>006818.OF</t>
  </si>
  <si>
    <t>006822.OF</t>
  </si>
  <si>
    <t>006832.OF</t>
  </si>
  <si>
    <t>006836.OF</t>
  </si>
  <si>
    <t>006839.OF</t>
  </si>
  <si>
    <t>006857.OF</t>
  </si>
  <si>
    <t>006859.OF</t>
  </si>
  <si>
    <t>006860.OF</t>
  </si>
  <si>
    <t>006861.OF</t>
  </si>
  <si>
    <t>006863.OF</t>
  </si>
  <si>
    <t>006864.OF</t>
  </si>
  <si>
    <t>006868.OF</t>
  </si>
  <si>
    <t>006872.OF</t>
  </si>
  <si>
    <t>006876.OF</t>
  </si>
  <si>
    <t>006877.OF</t>
  </si>
  <si>
    <t>006879.OF</t>
  </si>
  <si>
    <t>006880.OF</t>
  </si>
  <si>
    <t>006881.OF</t>
  </si>
  <si>
    <t>006882.OF</t>
  </si>
  <si>
    <t>006886.OF</t>
  </si>
  <si>
    <t>006887.OF</t>
  </si>
  <si>
    <t>006890.OF</t>
  </si>
  <si>
    <t>006891.OF</t>
  </si>
  <si>
    <t>006894.OF</t>
  </si>
  <si>
    <t>006896.OF</t>
  </si>
  <si>
    <t>006898.OF</t>
  </si>
  <si>
    <t>006904.OF</t>
  </si>
  <si>
    <t>006911.OF</t>
  </si>
  <si>
    <t>006918.OF</t>
  </si>
  <si>
    <t>006921.OF</t>
  </si>
  <si>
    <t>006923.OF</t>
  </si>
  <si>
    <t>006926.OF</t>
  </si>
  <si>
    <t>006942.OF</t>
  </si>
  <si>
    <t>006945.OF</t>
  </si>
  <si>
    <t>006952.OF</t>
  </si>
  <si>
    <t>006967.OF</t>
  </si>
  <si>
    <t>006969.OF</t>
  </si>
  <si>
    <t>006972.OF</t>
  </si>
  <si>
    <t>006973.OF</t>
  </si>
  <si>
    <t>006976.OF</t>
  </si>
  <si>
    <t>006977.OF</t>
  </si>
  <si>
    <t>006981.OF</t>
  </si>
  <si>
    <t>006982.OF</t>
  </si>
  <si>
    <t>006991.OF</t>
  </si>
  <si>
    <t>006992.OF</t>
  </si>
  <si>
    <t>007012.OF</t>
  </si>
  <si>
    <t>007016.OF</t>
  </si>
  <si>
    <t>007032.OF</t>
  </si>
  <si>
    <t>007047.OF</t>
  </si>
  <si>
    <t>007056.OF</t>
  </si>
  <si>
    <t>007059.OF</t>
  </si>
  <si>
    <t>007060.OF</t>
  </si>
  <si>
    <t>007063.OF</t>
  </si>
  <si>
    <t>007066.OF</t>
  </si>
  <si>
    <t>007070.OF</t>
  </si>
  <si>
    <t>007074.OF</t>
  </si>
  <si>
    <t>007082.OF</t>
  </si>
  <si>
    <t>007084.OF</t>
  </si>
  <si>
    <t>007090.OF</t>
  </si>
  <si>
    <t>007109.OF</t>
  </si>
  <si>
    <t>007110.OF</t>
  </si>
  <si>
    <t>007113.OF</t>
  </si>
  <si>
    <t>007119.OF</t>
  </si>
  <si>
    <t>007126.OF</t>
  </si>
  <si>
    <t>007128.OF</t>
  </si>
  <si>
    <t>007130.OF</t>
  </si>
  <si>
    <t>007132.OF</t>
  </si>
  <si>
    <t>007133.OF</t>
  </si>
  <si>
    <t>007137.OF</t>
  </si>
  <si>
    <t>007139.OF</t>
  </si>
  <si>
    <t>007141.OF</t>
  </si>
  <si>
    <t>007146.OF</t>
  </si>
  <si>
    <t>007151.OF</t>
  </si>
  <si>
    <t>007152.OF</t>
  </si>
  <si>
    <t>007159.OF</t>
  </si>
  <si>
    <t>007163.OF</t>
  </si>
  <si>
    <t>007177.OF</t>
  </si>
  <si>
    <t>007188.OF</t>
  </si>
  <si>
    <t>007202.OF</t>
  </si>
  <si>
    <t>007203.OF</t>
  </si>
  <si>
    <t>007207.OF</t>
  </si>
  <si>
    <t>007221.OF</t>
  </si>
  <si>
    <t>007231.OF</t>
  </si>
  <si>
    <t>007232.OF</t>
  </si>
  <si>
    <t>007238.OF</t>
  </si>
  <si>
    <t>007241.OF</t>
  </si>
  <si>
    <t>007243.OF</t>
  </si>
  <si>
    <t>007247.OF</t>
  </si>
  <si>
    <t>007249.OF</t>
  </si>
  <si>
    <t>007250.OF</t>
  </si>
  <si>
    <t>007251.OF</t>
  </si>
  <si>
    <t>007254.OF</t>
  </si>
  <si>
    <t>007255.OF</t>
  </si>
  <si>
    <t>007257.OF</t>
  </si>
  <si>
    <t>007261.OF</t>
  </si>
  <si>
    <t>007266.OF</t>
  </si>
  <si>
    <t>007271.OF</t>
  </si>
  <si>
    <t>007272.OF</t>
  </si>
  <si>
    <t>007273.OF</t>
  </si>
  <si>
    <t>007274.OF</t>
  </si>
  <si>
    <t>007277.OF</t>
  </si>
  <si>
    <t>007281.OF</t>
  </si>
  <si>
    <t>007282.OF</t>
  </si>
  <si>
    <t>007287.OF</t>
  </si>
  <si>
    <t>007291.OF</t>
  </si>
  <si>
    <t>007297.OF</t>
  </si>
  <si>
    <t>007305.OF</t>
  </si>
  <si>
    <t>007306.OF</t>
  </si>
  <si>
    <t>007308.OF</t>
  </si>
  <si>
    <t>007310.OF</t>
  </si>
  <si>
    <t>007316.OF</t>
  </si>
  <si>
    <t>007318.OF</t>
  </si>
  <si>
    <t>007340.OF</t>
  </si>
  <si>
    <t>007343.OF</t>
  </si>
  <si>
    <t>007345.OF</t>
  </si>
  <si>
    <t>007346.OF</t>
  </si>
  <si>
    <t>007349.OF</t>
  </si>
  <si>
    <t>007353.OF</t>
  </si>
  <si>
    <t>007354.OF</t>
  </si>
  <si>
    <t>007355.OF</t>
  </si>
  <si>
    <t>007368.OF</t>
  </si>
  <si>
    <t>007381.OF</t>
  </si>
  <si>
    <t>007385.OF</t>
  </si>
  <si>
    <t>007388.OF</t>
  </si>
  <si>
    <t>007393.OF</t>
  </si>
  <si>
    <t>007401.OF</t>
  </si>
  <si>
    <t>007407.OF</t>
  </si>
  <si>
    <t>007412.OF</t>
  </si>
  <si>
    <t>007415.OF</t>
  </si>
  <si>
    <t>007421.OF</t>
  </si>
  <si>
    <t>007423.OF</t>
  </si>
  <si>
    <t>007439.OF</t>
  </si>
  <si>
    <t>007449.OF</t>
  </si>
  <si>
    <t>007460.OF</t>
  </si>
  <si>
    <t>007468.OF</t>
  </si>
  <si>
    <t>007470.OF</t>
  </si>
  <si>
    <t>007481.OF</t>
  </si>
  <si>
    <t>007484.OF</t>
  </si>
  <si>
    <t>007490.OF</t>
  </si>
  <si>
    <t>007493.OF</t>
  </si>
  <si>
    <t>007497.OF</t>
  </si>
  <si>
    <t>007518.OF</t>
  </si>
  <si>
    <t>007523.OF</t>
  </si>
  <si>
    <t>007527.OF</t>
  </si>
  <si>
    <t>007533.OF</t>
  </si>
  <si>
    <t>007548.OF</t>
  </si>
  <si>
    <t>007549.OF</t>
  </si>
  <si>
    <t>007586.OF</t>
  </si>
  <si>
    <t>007590.OF</t>
  </si>
  <si>
    <t>007592.OF</t>
  </si>
  <si>
    <t>007613.OF</t>
  </si>
  <si>
    <t>007614.OF</t>
  </si>
  <si>
    <t>007638.OF</t>
  </si>
  <si>
    <t>007643.OF</t>
  </si>
  <si>
    <t>007649.OF</t>
  </si>
  <si>
    <t>007650.OF</t>
  </si>
  <si>
    <t>007651.OF</t>
  </si>
  <si>
    <t>007652.OF</t>
  </si>
  <si>
    <t>007660.OF</t>
  </si>
  <si>
    <t>007661.OF</t>
  </si>
  <si>
    <t>007662.OF</t>
  </si>
  <si>
    <t>007666.OF</t>
  </si>
  <si>
    <t>007668.OF</t>
  </si>
  <si>
    <t>007673.OF</t>
  </si>
  <si>
    <t>007674.OF</t>
  </si>
  <si>
    <t>007678.OF</t>
  </si>
  <si>
    <t>007685.OF</t>
  </si>
  <si>
    <t>007688.OF</t>
  </si>
  <si>
    <t>007689.OF</t>
  </si>
  <si>
    <t>007697.OF</t>
  </si>
  <si>
    <t>007705.OF</t>
  </si>
  <si>
    <t>007713.OF</t>
  </si>
  <si>
    <t>007718.OF</t>
  </si>
  <si>
    <t>007725.OF</t>
  </si>
  <si>
    <t>007731.OF</t>
  </si>
  <si>
    <t>007733.OF</t>
  </si>
  <si>
    <t>007747.OF</t>
  </si>
  <si>
    <t>007748.OF</t>
  </si>
  <si>
    <t>007750.OF</t>
  </si>
  <si>
    <t>007752.OF</t>
  </si>
  <si>
    <t>007770.OF</t>
  </si>
  <si>
    <t>007775.OF</t>
  </si>
  <si>
    <t>007777.OF</t>
  </si>
  <si>
    <t>007779.OF</t>
  </si>
  <si>
    <t>007780.OF</t>
  </si>
  <si>
    <t>007781.OF</t>
  </si>
  <si>
    <t>007802.OF</t>
  </si>
  <si>
    <t>007808.OF</t>
  </si>
  <si>
    <t>007811.OF</t>
  </si>
  <si>
    <t>007825.OF</t>
  </si>
  <si>
    <t>007831.OF</t>
  </si>
  <si>
    <t>007833.OF</t>
  </si>
  <si>
    <t>007835.OF</t>
  </si>
  <si>
    <t>007850.OF</t>
  </si>
  <si>
    <t>007853.OF</t>
  </si>
  <si>
    <t>007854.OF</t>
  </si>
  <si>
    <t>007872.OF</t>
  </si>
  <si>
    <t>007875.OF</t>
  </si>
  <si>
    <t>007879.OF</t>
  </si>
  <si>
    <t>007880.OF</t>
  </si>
  <si>
    <t>007884.OF</t>
  </si>
  <si>
    <t>007893.OF</t>
  </si>
  <si>
    <t>007895.OF</t>
  </si>
  <si>
    <t>007896.OF</t>
  </si>
  <si>
    <t>007898.OF</t>
  </si>
  <si>
    <t>007903.OF</t>
  </si>
  <si>
    <t>007904.OF</t>
  </si>
  <si>
    <t>007923.OF</t>
  </si>
  <si>
    <t>007929.OF</t>
  </si>
  <si>
    <t>007933.OF</t>
  </si>
  <si>
    <t>007944.OF</t>
  </si>
  <si>
    <t>007959.OF</t>
  </si>
  <si>
    <t>007965.OF</t>
  </si>
  <si>
    <t>007968.OF</t>
  </si>
  <si>
    <t>008009.OF</t>
  </si>
  <si>
    <t>008025.OF</t>
  </si>
  <si>
    <t>008033.OF</t>
  </si>
  <si>
    <t>008035.OF</t>
  </si>
  <si>
    <t>008037.OF</t>
  </si>
  <si>
    <t>008044.OF</t>
  </si>
  <si>
    <t>008050.OF</t>
  </si>
  <si>
    <t>008058.OF</t>
  </si>
  <si>
    <t>008060.OF</t>
  </si>
  <si>
    <t>008061.OF</t>
  </si>
  <si>
    <t>008063.OF</t>
  </si>
  <si>
    <t>008065.OF</t>
  </si>
  <si>
    <t>008069.OF</t>
  </si>
  <si>
    <t>008075.OF</t>
  </si>
  <si>
    <t>008077.OF</t>
  </si>
  <si>
    <t>008078.OF</t>
  </si>
  <si>
    <t>008079.OF</t>
  </si>
  <si>
    <t>008082.OF</t>
  </si>
  <si>
    <t>008085.OF</t>
  </si>
  <si>
    <t>008091.OF</t>
  </si>
  <si>
    <t>008093.OF</t>
  </si>
  <si>
    <t>008099.OF</t>
  </si>
  <si>
    <t>008107.OF</t>
  </si>
  <si>
    <t>008110.OF</t>
  </si>
  <si>
    <t>008116.OF</t>
  </si>
  <si>
    <t>008119.OF</t>
  </si>
  <si>
    <t>008120.OF</t>
  </si>
  <si>
    <t>008128.OF</t>
  </si>
  <si>
    <t>008131.OF</t>
  </si>
  <si>
    <t>008132.OF</t>
  </si>
  <si>
    <t>008133.OF</t>
  </si>
  <si>
    <t>008134.OF</t>
  </si>
  <si>
    <t>008135.OF</t>
  </si>
  <si>
    <t>008138.OF</t>
  </si>
  <si>
    <t>008144.OF</t>
  </si>
  <si>
    <t>008145.OF</t>
  </si>
  <si>
    <t>008150.OF</t>
  </si>
  <si>
    <t>008158.OF</t>
  </si>
  <si>
    <t>008166.OF</t>
  </si>
  <si>
    <t>008168.OF</t>
  </si>
  <si>
    <t>008169.OF</t>
  </si>
  <si>
    <t>008174.OF</t>
  </si>
  <si>
    <t>008177.OF</t>
  </si>
  <si>
    <t>008178.OF</t>
  </si>
  <si>
    <t>008180.OF</t>
  </si>
  <si>
    <t>008185.OF</t>
  </si>
  <si>
    <t>008186.OF</t>
  </si>
  <si>
    <t>008188.OF</t>
  </si>
  <si>
    <t>008208.OF</t>
  </si>
  <si>
    <t>008209.OF</t>
  </si>
  <si>
    <t>008227.OF</t>
  </si>
  <si>
    <t>008230.OF</t>
  </si>
  <si>
    <t>008234.OF</t>
  </si>
  <si>
    <t>008244.OF</t>
  </si>
  <si>
    <t>008245.OF</t>
  </si>
  <si>
    <t>008251.OF</t>
  </si>
  <si>
    <t>008260.OF</t>
  </si>
  <si>
    <t>008261.OF</t>
  </si>
  <si>
    <t>008263.OF</t>
  </si>
  <si>
    <t>008264.OF</t>
  </si>
  <si>
    <t>008269.OF</t>
  </si>
  <si>
    <t>008271.OF</t>
  </si>
  <si>
    <t>008273.OF</t>
  </si>
  <si>
    <t>008274.OF</t>
  </si>
  <si>
    <t>008276.OF</t>
  </si>
  <si>
    <t>008277.OF</t>
  </si>
  <si>
    <t>008283.OF</t>
  </si>
  <si>
    <t>008286.OF</t>
  </si>
  <si>
    <t>008290.OF</t>
  </si>
  <si>
    <t>008293.OF</t>
  </si>
  <si>
    <t>008294.OF</t>
  </si>
  <si>
    <t>008297.OF</t>
  </si>
  <si>
    <t>008300.OF</t>
  </si>
  <si>
    <t>008303.OF</t>
  </si>
  <si>
    <t>008306.OF</t>
  </si>
  <si>
    <t>008308.OF</t>
  </si>
  <si>
    <t>008311.OF</t>
  </si>
  <si>
    <t>008313.OF</t>
  </si>
  <si>
    <t>008314.OF</t>
  </si>
  <si>
    <t>008318.OF</t>
  </si>
  <si>
    <t>008324.OF</t>
  </si>
  <si>
    <t>008328.OF</t>
  </si>
  <si>
    <t>008336.OF</t>
  </si>
  <si>
    <t>008342.OF</t>
  </si>
  <si>
    <t>008345.OF</t>
  </si>
  <si>
    <t>008347.OF</t>
  </si>
  <si>
    <t>008353.OF</t>
  </si>
  <si>
    <t>008356.OF</t>
  </si>
  <si>
    <t>008359.OF</t>
  </si>
  <si>
    <t>008370.OF</t>
  </si>
  <si>
    <t>008371.OF</t>
  </si>
  <si>
    <t>008372.OF</t>
  </si>
  <si>
    <t>008373.OF</t>
  </si>
  <si>
    <t>008375.OF</t>
  </si>
  <si>
    <t>008378.OF</t>
  </si>
  <si>
    <t>008381.OF</t>
  </si>
  <si>
    <t>008382.OF</t>
  </si>
  <si>
    <t>008384.OF</t>
  </si>
  <si>
    <t>008404.OF</t>
  </si>
  <si>
    <t>008412.OF</t>
  </si>
  <si>
    <t>008415.OF</t>
  </si>
  <si>
    <t>008416.OF</t>
  </si>
  <si>
    <t>008418.OF</t>
  </si>
  <si>
    <t>008420.OF</t>
  </si>
  <si>
    <t>008424.OF</t>
  </si>
  <si>
    <t>008437.OF</t>
  </si>
  <si>
    <t>008441.OF</t>
  </si>
  <si>
    <t>008443.OF</t>
  </si>
  <si>
    <t>008445.OF</t>
  </si>
  <si>
    <t>008456.OF</t>
  </si>
  <si>
    <t>008461.OF</t>
  </si>
  <si>
    <t>008467.OF</t>
  </si>
  <si>
    <t>008469.OF</t>
  </si>
  <si>
    <t>008475.OF</t>
  </si>
  <si>
    <t>008477.OF</t>
  </si>
  <si>
    <t>008479.OF</t>
  </si>
  <si>
    <t>008480.OF</t>
  </si>
  <si>
    <t>008488.OF</t>
  </si>
  <si>
    <t>008499.OF</t>
  </si>
  <si>
    <t>008501.OF</t>
  </si>
  <si>
    <t>008507.OF</t>
  </si>
  <si>
    <t>008513.OF</t>
  </si>
  <si>
    <t>008515.OF</t>
  </si>
  <si>
    <t>008518.OF</t>
  </si>
  <si>
    <t>008524.OF</t>
  </si>
  <si>
    <t>008526.OF</t>
  </si>
  <si>
    <t>008528.OF</t>
  </si>
  <si>
    <t>008529.OF</t>
  </si>
  <si>
    <t>008531.OF</t>
  </si>
  <si>
    <t>008533.OF</t>
  </si>
  <si>
    <t>008537.OF</t>
  </si>
  <si>
    <t>008541.OF</t>
  </si>
  <si>
    <t>008543.OF</t>
  </si>
  <si>
    <t>008545.OF</t>
  </si>
  <si>
    <t>008546.OF</t>
  </si>
  <si>
    <t>008547.OF</t>
  </si>
  <si>
    <t>008553.OF</t>
  </si>
  <si>
    <t>008555.OF</t>
  </si>
  <si>
    <t>008556.OF</t>
  </si>
  <si>
    <t>008563.OF</t>
  </si>
  <si>
    <t>008602.OF</t>
  </si>
  <si>
    <t>008609.OF</t>
  </si>
  <si>
    <t>008611.OF</t>
  </si>
  <si>
    <t>008617.OF</t>
  </si>
  <si>
    <t>008618.OF</t>
  </si>
  <si>
    <t>008621.OF</t>
  </si>
  <si>
    <t>008625.OF</t>
  </si>
  <si>
    <t>008629.OF</t>
  </si>
  <si>
    <t>008631.OF</t>
  </si>
  <si>
    <t>008633.OF</t>
  </si>
  <si>
    <t>008635.OF</t>
  </si>
  <si>
    <t>008638.OF</t>
  </si>
  <si>
    <t>008639.OF</t>
  </si>
  <si>
    <t>008640.OF</t>
  </si>
  <si>
    <t>008655.OF</t>
  </si>
  <si>
    <t>008657.OF</t>
  </si>
  <si>
    <t>008664.OF</t>
  </si>
  <si>
    <t>008666.OF</t>
  </si>
  <si>
    <t>008671.OF</t>
  </si>
  <si>
    <t>008672.OF</t>
  </si>
  <si>
    <t>008681.OF</t>
  </si>
  <si>
    <t>008697.OF</t>
  </si>
  <si>
    <t>008704.OF</t>
  </si>
  <si>
    <t>008709.OF</t>
  </si>
  <si>
    <t>008712.OF</t>
  </si>
  <si>
    <t>008716.OF</t>
  </si>
  <si>
    <t>008723.OF</t>
  </si>
  <si>
    <t>008726.OF</t>
  </si>
  <si>
    <t>008734.OF</t>
  </si>
  <si>
    <t>008736.OF</t>
  </si>
  <si>
    <t>008743.OF</t>
  </si>
  <si>
    <t>008753.OF</t>
  </si>
  <si>
    <t>008754.OF</t>
  </si>
  <si>
    <t>008757.OF</t>
  </si>
  <si>
    <t>008768.OF</t>
  </si>
  <si>
    <t>008770.OF</t>
  </si>
  <si>
    <t>008773.OF</t>
  </si>
  <si>
    <t>008786.OF</t>
  </si>
  <si>
    <t>008791.OF</t>
  </si>
  <si>
    <t>008793.OF</t>
  </si>
  <si>
    <t>008809.OF</t>
  </si>
  <si>
    <t>008811.OF</t>
  </si>
  <si>
    <t>008819.OF</t>
  </si>
  <si>
    <t>008833.OF</t>
  </si>
  <si>
    <t>008837.OF</t>
  </si>
  <si>
    <t>008840.OF</t>
  </si>
  <si>
    <t>008842.OF</t>
  </si>
  <si>
    <t>008846.OF</t>
  </si>
  <si>
    <t>008850.OF</t>
  </si>
  <si>
    <t>008854.OF</t>
  </si>
  <si>
    <t>008860.OF</t>
  </si>
  <si>
    <t>008861.OF</t>
  </si>
  <si>
    <t>008866.OF</t>
  </si>
  <si>
    <t>008869.OF</t>
  </si>
  <si>
    <t>008871.OF</t>
  </si>
  <si>
    <t>008878.OF</t>
  </si>
  <si>
    <t>008884.OF</t>
  </si>
  <si>
    <t>008886.OF</t>
  </si>
  <si>
    <t>008890.OF</t>
  </si>
  <si>
    <t>008891.OF</t>
  </si>
  <si>
    <t>008893.OF</t>
  </si>
  <si>
    <t>008897.OF</t>
  </si>
  <si>
    <t>008901.OF</t>
  </si>
  <si>
    <t>008903.OF</t>
  </si>
  <si>
    <t>008905.OF</t>
  </si>
  <si>
    <t>008909.OF</t>
  </si>
  <si>
    <t>008919.OF</t>
  </si>
  <si>
    <t>008930.OF</t>
  </si>
  <si>
    <t>008934.OF</t>
  </si>
  <si>
    <t>008939.OF</t>
  </si>
  <si>
    <t>008941.OF</t>
  </si>
  <si>
    <t>008947.OF</t>
  </si>
  <si>
    <t>008949.OF</t>
  </si>
  <si>
    <t>008954.OF</t>
  </si>
  <si>
    <t>008955.OF</t>
  </si>
  <si>
    <t>008958.OF</t>
  </si>
  <si>
    <t>008961.OF</t>
  </si>
  <si>
    <t>008962.OF</t>
  </si>
  <si>
    <t>008969.OF</t>
  </si>
  <si>
    <t>008978.OF</t>
  </si>
  <si>
    <t>008979.OF</t>
  </si>
  <si>
    <t>008980.OF</t>
  </si>
  <si>
    <t>008983.OF</t>
  </si>
  <si>
    <t>008985.OF</t>
  </si>
  <si>
    <t>008988.OF</t>
  </si>
  <si>
    <t>008990.OF</t>
  </si>
  <si>
    <t>008991.OF</t>
  </si>
  <si>
    <t>008997.OF</t>
  </si>
  <si>
    <t>008999.OF</t>
  </si>
  <si>
    <t>009003.OF</t>
  </si>
  <si>
    <t>009005.OF</t>
  </si>
  <si>
    <t>009007.OF</t>
  </si>
  <si>
    <t>009008.OF</t>
  </si>
  <si>
    <t>009010.OF</t>
  </si>
  <si>
    <t>009011.OF</t>
  </si>
  <si>
    <t>009014.OF</t>
  </si>
  <si>
    <t>009015.OF</t>
  </si>
  <si>
    <t>009017.OF</t>
  </si>
  <si>
    <t>009023.OF</t>
  </si>
  <si>
    <t>009025.OF</t>
  </si>
  <si>
    <t>009026.OF</t>
  </si>
  <si>
    <t>009027.OF</t>
  </si>
  <si>
    <t>009029.OF</t>
  </si>
  <si>
    <t>009031.OF</t>
  </si>
  <si>
    <t>009039.OF</t>
  </si>
  <si>
    <t>009043.OF</t>
  </si>
  <si>
    <t>009049.OF</t>
  </si>
  <si>
    <t>009054.OF</t>
  </si>
  <si>
    <t>009055.OF</t>
  </si>
  <si>
    <t>009057.OF</t>
  </si>
  <si>
    <t>009062.OF</t>
  </si>
  <si>
    <t>009064.OF</t>
  </si>
  <si>
    <t>009069.OF</t>
  </si>
  <si>
    <t>009071.OF</t>
  </si>
  <si>
    <t>009073.OF</t>
  </si>
  <si>
    <t>009076.OF</t>
  </si>
  <si>
    <t>009077.OF</t>
  </si>
  <si>
    <t>009085.OF</t>
  </si>
  <si>
    <t>009086.OF</t>
  </si>
  <si>
    <t>009092.OF</t>
  </si>
  <si>
    <t>009096.OF</t>
  </si>
  <si>
    <t>009098.OF</t>
  </si>
  <si>
    <t>009100.OF</t>
  </si>
  <si>
    <t>009102.OF</t>
  </si>
  <si>
    <t>009106.OF</t>
  </si>
  <si>
    <t>009111.OF</t>
  </si>
  <si>
    <t>009113.OF</t>
  </si>
  <si>
    <t>009114.OF</t>
  </si>
  <si>
    <t>009119.OF</t>
  </si>
  <si>
    <t>009121.OF</t>
  </si>
  <si>
    <t>009124.OF</t>
  </si>
  <si>
    <t>009126.OF</t>
  </si>
  <si>
    <t>009128.OF</t>
  </si>
  <si>
    <t>009130.OF</t>
  </si>
  <si>
    <t>009135.OF</t>
  </si>
  <si>
    <t>009137.OF</t>
  </si>
  <si>
    <t>009138.OF</t>
  </si>
  <si>
    <t>009140.OF</t>
  </si>
  <si>
    <t>009141.OF</t>
  </si>
  <si>
    <t>009143.OF</t>
  </si>
  <si>
    <t>009144.OF</t>
  </si>
  <si>
    <t>009146.OF</t>
  </si>
  <si>
    <t>009147.OF</t>
  </si>
  <si>
    <t>009151.OF</t>
  </si>
  <si>
    <t>009152.OF</t>
  </si>
  <si>
    <t>009154.OF</t>
  </si>
  <si>
    <t>009156.OF</t>
  </si>
  <si>
    <t>009158.OF</t>
  </si>
  <si>
    <t>009159.OF</t>
  </si>
  <si>
    <t>009161.OF</t>
  </si>
  <si>
    <t>009162.OF</t>
  </si>
  <si>
    <t>009164.OF</t>
  </si>
  <si>
    <t>009169.OF</t>
  </si>
  <si>
    <t>009174.OF</t>
  </si>
  <si>
    <t>009181.OF</t>
  </si>
  <si>
    <t>009183.OF</t>
  </si>
  <si>
    <t>009184.OF</t>
  </si>
  <si>
    <t>009185.OF</t>
  </si>
  <si>
    <t>009186.OF</t>
  </si>
  <si>
    <t>009188.OF</t>
  </si>
  <si>
    <t>009189.OF</t>
  </si>
  <si>
    <t>009190.OF</t>
  </si>
  <si>
    <t>009199.OF</t>
  </si>
  <si>
    <t>009200.OF</t>
  </si>
  <si>
    <t>009201.OF</t>
  </si>
  <si>
    <t>009205.OF</t>
  </si>
  <si>
    <t>009209.OF</t>
  </si>
  <si>
    <t>009210.OF</t>
  </si>
  <si>
    <t>009213.OF</t>
  </si>
  <si>
    <t>009215.OF</t>
  </si>
  <si>
    <t>009223.OF</t>
  </si>
  <si>
    <t>009230.OF</t>
  </si>
  <si>
    <t>009232.OF</t>
  </si>
  <si>
    <t>009234.OF</t>
  </si>
  <si>
    <t>009240.OF</t>
  </si>
  <si>
    <t>009242.OF</t>
  </si>
  <si>
    <t>009244.OF</t>
  </si>
  <si>
    <t>009246.OF</t>
  </si>
  <si>
    <t>009247.OF</t>
  </si>
  <si>
    <t>009249.OF</t>
  </si>
  <si>
    <t>009260.OF</t>
  </si>
  <si>
    <t>009263.OF</t>
  </si>
  <si>
    <t>009264.OF</t>
  </si>
  <si>
    <t>009265.OF</t>
  </si>
  <si>
    <t>009266.OF</t>
  </si>
  <si>
    <t>009268.OF</t>
  </si>
  <si>
    <t>009285.OF</t>
  </si>
  <si>
    <t>009296.OF</t>
  </si>
  <si>
    <t>009312.OF</t>
  </si>
  <si>
    <t>009317.OF</t>
  </si>
  <si>
    <t>009318.OF</t>
  </si>
  <si>
    <t>009327.OF</t>
  </si>
  <si>
    <t>009330.OF</t>
  </si>
  <si>
    <t>009332.OF</t>
  </si>
  <si>
    <t>009334.OF</t>
  </si>
  <si>
    <t>009335.OF</t>
  </si>
  <si>
    <t>009340.OF</t>
  </si>
  <si>
    <t>009341.OF</t>
  </si>
  <si>
    <t>009342.OF</t>
  </si>
  <si>
    <t>009345.OF</t>
  </si>
  <si>
    <t>009347.OF</t>
  </si>
  <si>
    <t>009351.OF</t>
  </si>
  <si>
    <t>009353.OF</t>
  </si>
  <si>
    <t>009355.OF</t>
  </si>
  <si>
    <t>009358.OF</t>
  </si>
  <si>
    <t>009360.OF</t>
  </si>
  <si>
    <t>009362.OF</t>
  </si>
  <si>
    <t>009364.OF</t>
  </si>
  <si>
    <t>009366.OF</t>
  </si>
  <si>
    <t>009368.OF</t>
  </si>
  <si>
    <t>009370.OF</t>
  </si>
  <si>
    <t>009376.OF</t>
  </si>
  <si>
    <t>009377.OF</t>
  </si>
  <si>
    <t>009380.OF</t>
  </si>
  <si>
    <t>009381.OF</t>
  </si>
  <si>
    <t>009383.OF</t>
  </si>
  <si>
    <t>009385.OF</t>
  </si>
  <si>
    <t>009387.OF</t>
  </si>
  <si>
    <t>009391.OF</t>
  </si>
  <si>
    <t>009394.OF</t>
  </si>
  <si>
    <t>009395.OF</t>
  </si>
  <si>
    <t>009398.OF</t>
  </si>
  <si>
    <t>009400.OF</t>
  </si>
  <si>
    <t>009402.OF</t>
  </si>
  <si>
    <t>009409.OF</t>
  </si>
  <si>
    <t>009411.OF</t>
  </si>
  <si>
    <t>009412.OF</t>
  </si>
  <si>
    <t>009414.OF</t>
  </si>
  <si>
    <t>009415.OF</t>
  </si>
  <si>
    <t>009419.OF</t>
  </si>
  <si>
    <t>009423.OF</t>
  </si>
  <si>
    <t>009426.OF</t>
  </si>
  <si>
    <t>009428.OF</t>
  </si>
  <si>
    <t>009432.OF</t>
  </si>
  <si>
    <t>009436.OF</t>
  </si>
  <si>
    <t>009437.OF</t>
  </si>
  <si>
    <t>009440.OF</t>
  </si>
  <si>
    <t>009442.OF</t>
  </si>
  <si>
    <t>009447.OF</t>
  </si>
  <si>
    <t>009448.OF</t>
  </si>
  <si>
    <t>009454.OF</t>
  </si>
  <si>
    <t>009460.OF</t>
  </si>
  <si>
    <t>009468.OF</t>
  </si>
  <si>
    <t>009470.OF</t>
  </si>
  <si>
    <t>009474.OF</t>
  </si>
  <si>
    <t>009475.OF</t>
  </si>
  <si>
    <t>009476.OF</t>
  </si>
  <si>
    <t>009481.OF</t>
  </si>
  <si>
    <t>009486.OF</t>
  </si>
  <si>
    <t>009488.OF</t>
  </si>
  <si>
    <t>009490.OF</t>
  </si>
  <si>
    <t>009491.OF</t>
  </si>
  <si>
    <t>009493.OF</t>
  </si>
  <si>
    <t>009499.OF</t>
  </si>
  <si>
    <t>009500.OF</t>
  </si>
  <si>
    <t>009502.OF</t>
  </si>
  <si>
    <t>009507.OF</t>
  </si>
  <si>
    <t>009511.OF</t>
  </si>
  <si>
    <t>009513.OF</t>
  </si>
  <si>
    <t>009515.OF</t>
  </si>
  <si>
    <t>009525.OF</t>
  </si>
  <si>
    <t>009527.OF</t>
  </si>
  <si>
    <t>009531.OF</t>
  </si>
  <si>
    <t>009536.OF</t>
  </si>
  <si>
    <t>009537.OF</t>
  </si>
  <si>
    <t>009539.OF</t>
  </si>
  <si>
    <t>009542.OF</t>
  </si>
  <si>
    <t>009545.OF</t>
  </si>
  <si>
    <t>009547.OF</t>
  </si>
  <si>
    <t>009548.OF</t>
  </si>
  <si>
    <t>009550.OF</t>
  </si>
  <si>
    <t>009556.OF</t>
  </si>
  <si>
    <t>009557.OF</t>
  </si>
  <si>
    <t>009558.OF</t>
  </si>
  <si>
    <t>009564.OF</t>
  </si>
  <si>
    <t>009566.OF</t>
  </si>
  <si>
    <t>009568.OF</t>
  </si>
  <si>
    <t>009570.OF</t>
  </si>
  <si>
    <t>009572.OF</t>
  </si>
  <si>
    <t>009573.OF</t>
  </si>
  <si>
    <t>009574.OF</t>
  </si>
  <si>
    <t>009576.OF</t>
  </si>
  <si>
    <t>009591.OF</t>
  </si>
  <si>
    <t>009595.OF</t>
  </si>
  <si>
    <t>009596.OF</t>
  </si>
  <si>
    <t>009598.OF</t>
  </si>
  <si>
    <t>009601.OF</t>
  </si>
  <si>
    <t>009606.OF</t>
  </si>
  <si>
    <t>009611.OF</t>
  </si>
  <si>
    <t>009618.OF</t>
  </si>
  <si>
    <t>009619.OF</t>
  </si>
  <si>
    <t>009621.OF</t>
  </si>
  <si>
    <t>009623.OF</t>
  </si>
  <si>
    <t>009626.OF</t>
  </si>
  <si>
    <t>009627.OF</t>
  </si>
  <si>
    <t>009634.OF</t>
  </si>
  <si>
    <t>009636.OF</t>
  </si>
  <si>
    <t>009638.OF</t>
  </si>
  <si>
    <t>009640.OF</t>
  </si>
  <si>
    <t>009644.OF</t>
  </si>
  <si>
    <t>009646.OF</t>
  </si>
  <si>
    <t>009649.OF</t>
  </si>
  <si>
    <t>009651.OF</t>
  </si>
  <si>
    <t>009653.OF</t>
  </si>
  <si>
    <t>009658.OF</t>
  </si>
  <si>
    <t>009659.OF</t>
  </si>
  <si>
    <t>009661.OF</t>
  </si>
  <si>
    <t>009664.OF</t>
  </si>
  <si>
    <t>009667.OF</t>
  </si>
  <si>
    <t>009671.OF</t>
  </si>
  <si>
    <t>009675.OF</t>
  </si>
  <si>
    <t>009681.OF</t>
  </si>
  <si>
    <t>009683.OF</t>
  </si>
  <si>
    <t>009686.OF</t>
  </si>
  <si>
    <t>009688.OF</t>
  </si>
  <si>
    <t>009689.OF</t>
  </si>
  <si>
    <t>009693.OF</t>
  </si>
  <si>
    <t>009694.OF</t>
  </si>
  <si>
    <t>009695.OF</t>
  </si>
  <si>
    <t>009697.OF</t>
  </si>
  <si>
    <t>009700.OF</t>
  </si>
  <si>
    <t>009704.OF</t>
  </si>
  <si>
    <t>009707.OF</t>
  </si>
  <si>
    <t>009714.OF</t>
  </si>
  <si>
    <t>009716.OF</t>
  </si>
  <si>
    <t>009718.OF</t>
  </si>
  <si>
    <t>009725.OF</t>
  </si>
  <si>
    <t>009728.OF</t>
  </si>
  <si>
    <t>009730.OF</t>
  </si>
  <si>
    <t>009733.OF</t>
  </si>
  <si>
    <t>009736.OF</t>
  </si>
  <si>
    <t>009740.OF</t>
  </si>
  <si>
    <t>009750.OF</t>
  </si>
  <si>
    <t>009752.OF</t>
  </si>
  <si>
    <t>009753.OF</t>
  </si>
  <si>
    <t>009763.OF</t>
  </si>
  <si>
    <t>009766.OF</t>
  </si>
  <si>
    <t>009768.OF</t>
  </si>
  <si>
    <t>009774.OF</t>
  </si>
  <si>
    <t>009776.OF</t>
  </si>
  <si>
    <t>009778.OF</t>
  </si>
  <si>
    <t>009782.OF</t>
  </si>
  <si>
    <t>009787.OF</t>
  </si>
  <si>
    <t>009789.OF</t>
  </si>
  <si>
    <t>009794.OF</t>
  </si>
  <si>
    <t>009795.OF</t>
  </si>
  <si>
    <t>009796.OF</t>
  </si>
  <si>
    <t>009800.OF</t>
  </si>
  <si>
    <t>009804.OF</t>
  </si>
  <si>
    <t>009805.OF</t>
  </si>
  <si>
    <t>009806.OF</t>
  </si>
  <si>
    <t>009808.OF</t>
  </si>
  <si>
    <t>009810.OF</t>
  </si>
  <si>
    <t>009812.OF</t>
  </si>
  <si>
    <t>009817.OF</t>
  </si>
  <si>
    <t>009820.OF</t>
  </si>
  <si>
    <t>009822.OF</t>
  </si>
  <si>
    <t>009826.OF</t>
  </si>
  <si>
    <t>009829.OF</t>
  </si>
  <si>
    <t>009837.OF</t>
  </si>
  <si>
    <t>009840.OF</t>
  </si>
  <si>
    <t>009842.OF</t>
  </si>
  <si>
    <t>009843.OF</t>
  </si>
  <si>
    <t>009846.OF</t>
  </si>
  <si>
    <t>009847.OF</t>
  </si>
  <si>
    <t>009849.OF</t>
  </si>
  <si>
    <t>009852.OF</t>
  </si>
  <si>
    <t>009853.OF</t>
  </si>
  <si>
    <t>009855.OF</t>
  </si>
  <si>
    <t>009857.OF</t>
  </si>
  <si>
    <t>009859.OF</t>
  </si>
  <si>
    <t>009861.OF</t>
  </si>
  <si>
    <t>009863.OF</t>
  </si>
  <si>
    <t>009864.OF</t>
  </si>
  <si>
    <t>009867.OF</t>
  </si>
  <si>
    <t>009869.OF</t>
  </si>
  <si>
    <t>009872.OF</t>
  </si>
  <si>
    <t>009874.OF</t>
  </si>
  <si>
    <t>009875.OF</t>
  </si>
  <si>
    <t>009877.OF</t>
  </si>
  <si>
    <t>009878.OF</t>
  </si>
  <si>
    <t>009880.OF</t>
  </si>
  <si>
    <t>009882.OF</t>
  </si>
  <si>
    <t>009884.OF</t>
  </si>
  <si>
    <t>009885.OF</t>
  </si>
  <si>
    <t>009887.OF</t>
  </si>
  <si>
    <t>009891.OF</t>
  </si>
  <si>
    <t>009892.OF</t>
  </si>
  <si>
    <t>009893.OF</t>
  </si>
  <si>
    <t>009896.OF</t>
  </si>
  <si>
    <t>009898.OF</t>
  </si>
  <si>
    <t>009899.OF</t>
  </si>
  <si>
    <t>009900.OF</t>
  </si>
  <si>
    <t>009902.OF</t>
  </si>
  <si>
    <t>009907.OF</t>
  </si>
  <si>
    <t>009909.OF</t>
  </si>
  <si>
    <t>009913.OF</t>
  </si>
  <si>
    <t>009914.OF</t>
  </si>
  <si>
    <t>009916.OF</t>
  </si>
  <si>
    <t>009918.OF</t>
  </si>
  <si>
    <t>009925.OF</t>
  </si>
  <si>
    <t>009927.OF</t>
  </si>
  <si>
    <t>009929.OF</t>
  </si>
  <si>
    <t>009931.OF</t>
  </si>
  <si>
    <t>009932.OF</t>
  </si>
  <si>
    <t>009937.OF</t>
  </si>
  <si>
    <t>009940.OF</t>
  </si>
  <si>
    <t>009950.OF</t>
  </si>
  <si>
    <t>009951.OF</t>
  </si>
  <si>
    <t>009954.OF</t>
  </si>
  <si>
    <t>009956.OF</t>
  </si>
  <si>
    <t>009958.OF</t>
  </si>
  <si>
    <t>009960.OF</t>
  </si>
  <si>
    <t>009967.OF</t>
  </si>
  <si>
    <t>009968.OF</t>
  </si>
  <si>
    <t>009970.OF</t>
  </si>
  <si>
    <t>009971.OF</t>
  </si>
  <si>
    <t>009973.OF</t>
  </si>
  <si>
    <t>009977.OF</t>
  </si>
  <si>
    <t>009983.OF</t>
  </si>
  <si>
    <t>009986.OF</t>
  </si>
  <si>
    <t>009988.OF</t>
  </si>
  <si>
    <t>009989.OF</t>
  </si>
  <si>
    <t>009990.OF</t>
  </si>
  <si>
    <t>009992.OF</t>
  </si>
  <si>
    <t>009993.OF</t>
  </si>
  <si>
    <t>009994.OF</t>
  </si>
  <si>
    <t>009998.OF</t>
  </si>
  <si>
    <t>009999.OF</t>
  </si>
  <si>
    <t>010001.OF</t>
  </si>
  <si>
    <t>010003.OF</t>
  </si>
  <si>
    <t>010006.OF</t>
  </si>
  <si>
    <t>010008.OF</t>
  </si>
  <si>
    <t>010010.OF</t>
  </si>
  <si>
    <t>010011.OF</t>
  </si>
  <si>
    <t>010013.OF</t>
  </si>
  <si>
    <t>010014.OF</t>
  </si>
  <si>
    <t>010016.OF</t>
  </si>
  <si>
    <t>010018.OF</t>
  </si>
  <si>
    <t>010020.OF</t>
  </si>
  <si>
    <t>010027.OF</t>
  </si>
  <si>
    <t>010029.OF</t>
  </si>
  <si>
    <t>010033.OF</t>
  </si>
  <si>
    <t>010036.OF</t>
  </si>
  <si>
    <t>010041.OF</t>
  </si>
  <si>
    <t>010043.OF</t>
  </si>
  <si>
    <t>010045.OF</t>
  </si>
  <si>
    <t>010046.OF</t>
  </si>
  <si>
    <t>010049.OF</t>
  </si>
  <si>
    <t>010054.OF</t>
  </si>
  <si>
    <t>010056.OF</t>
  </si>
  <si>
    <t>010058.OF</t>
  </si>
  <si>
    <t>010059.OF</t>
  </si>
  <si>
    <t>010060.OF</t>
  </si>
  <si>
    <t>010062.OF</t>
  </si>
  <si>
    <t>010064.OF</t>
  </si>
  <si>
    <t>010068.OF</t>
  </si>
  <si>
    <t>010070.OF</t>
  </si>
  <si>
    <t>010072.OF</t>
  </si>
  <si>
    <t>010076.OF</t>
  </si>
  <si>
    <t>010078.OF</t>
  </si>
  <si>
    <t>010080.OF</t>
  </si>
  <si>
    <t>010088.OF</t>
  </si>
  <si>
    <t>010090.OF</t>
  </si>
  <si>
    <t>010094.OF</t>
  </si>
  <si>
    <t>010096.OF</t>
  </si>
  <si>
    <t>010100.OF</t>
  </si>
  <si>
    <t>010102.OF</t>
  </si>
  <si>
    <t>010104.OF</t>
  </si>
  <si>
    <t>010106.OF</t>
  </si>
  <si>
    <t>010108.OF</t>
  </si>
  <si>
    <t>010109.OF</t>
  </si>
  <si>
    <t>010110.OF</t>
  </si>
  <si>
    <t>010112.OF</t>
  </si>
  <si>
    <t>010114.OF</t>
  </si>
  <si>
    <t>010116.OF</t>
  </si>
  <si>
    <t>010118.OF</t>
  </si>
  <si>
    <t>010120.OF</t>
  </si>
  <si>
    <t>010122.OF</t>
  </si>
  <si>
    <t>010124.OF</t>
  </si>
  <si>
    <t>010126.OF</t>
  </si>
  <si>
    <t>010128.OF</t>
  </si>
  <si>
    <t>010130.OF</t>
  </si>
  <si>
    <t>010132.OF</t>
  </si>
  <si>
    <t>010135.OF</t>
  </si>
  <si>
    <t>010137.OF</t>
  </si>
  <si>
    <t>010141.OF</t>
  </si>
  <si>
    <t>010143.OF</t>
  </si>
  <si>
    <t>010147.OF</t>
  </si>
  <si>
    <t>010151.OF</t>
  </si>
  <si>
    <t>010155.OF</t>
  </si>
  <si>
    <t>010161.OF</t>
  </si>
  <si>
    <t>010165.OF</t>
  </si>
  <si>
    <t>010170.OF</t>
  </si>
  <si>
    <t>010174.OF</t>
  </si>
  <si>
    <t>010176.OF</t>
  </si>
  <si>
    <t>010178.OF</t>
  </si>
  <si>
    <t>010180.OF</t>
  </si>
  <si>
    <t>010181.OF</t>
  </si>
  <si>
    <t>010185.OF</t>
  </si>
  <si>
    <t>010186.OF</t>
  </si>
  <si>
    <t>010188.OF</t>
  </si>
  <si>
    <t>010190.OF</t>
  </si>
  <si>
    <t>010193.OF</t>
  </si>
  <si>
    <t>010194.OF</t>
  </si>
  <si>
    <t>010198.OF</t>
  </si>
  <si>
    <t>010199.OF</t>
  </si>
  <si>
    <t>010201.OF</t>
  </si>
  <si>
    <t>010205.OF</t>
  </si>
  <si>
    <t>010211.OF</t>
  </si>
  <si>
    <t>010213.OF</t>
  </si>
  <si>
    <t>010215.OF</t>
  </si>
  <si>
    <t>010218.OF</t>
  </si>
  <si>
    <t>010219.OF</t>
  </si>
  <si>
    <t>010220.OF</t>
  </si>
  <si>
    <t>010237.OF</t>
  </si>
  <si>
    <t>010239.OF</t>
  </si>
  <si>
    <t>010242.OF</t>
  </si>
  <si>
    <t>010257.OF</t>
  </si>
  <si>
    <t>010264.OF</t>
  </si>
  <si>
    <t>010266.OF</t>
  </si>
  <si>
    <t>010267.OF</t>
  </si>
  <si>
    <t>010268.OF</t>
  </si>
  <si>
    <t>010271.OF</t>
  </si>
  <si>
    <t>010273.OF</t>
  </si>
  <si>
    <t>010275.OF</t>
  </si>
  <si>
    <t>010277.OF</t>
  </si>
  <si>
    <t>010282.OF</t>
  </si>
  <si>
    <t>010286.OF</t>
  </si>
  <si>
    <t>010289.OF</t>
  </si>
  <si>
    <t>010293.OF</t>
  </si>
  <si>
    <t>010296.OF</t>
  </si>
  <si>
    <t>010298.OF</t>
  </si>
  <si>
    <t>010299.OF</t>
  </si>
  <si>
    <t>010301.OF</t>
  </si>
  <si>
    <t>010303.OF</t>
  </si>
  <si>
    <t>010305.OF</t>
  </si>
  <si>
    <t>010307.OF</t>
  </si>
  <si>
    <t>010313.OF</t>
  </si>
  <si>
    <t>010314.OF</t>
  </si>
  <si>
    <t>010323.OF</t>
  </si>
  <si>
    <t>010326.OF</t>
  </si>
  <si>
    <t>010328.OF</t>
  </si>
  <si>
    <t>010330.OF</t>
  </si>
  <si>
    <t>010335.OF</t>
  </si>
  <si>
    <t>010336.OF</t>
  </si>
  <si>
    <t>010338.OF</t>
  </si>
  <si>
    <t>010340.OF</t>
  </si>
  <si>
    <t>010341.OF</t>
  </si>
  <si>
    <t>010345.OF</t>
  </si>
  <si>
    <t>010348.OF</t>
  </si>
  <si>
    <t>010357.OF</t>
  </si>
  <si>
    <t>010363.OF</t>
  </si>
  <si>
    <t>010367.OF</t>
  </si>
  <si>
    <t>010369.OF</t>
  </si>
  <si>
    <t>010371.OF</t>
  </si>
  <si>
    <t>010375.OF</t>
  </si>
  <si>
    <t>010377.OF</t>
  </si>
  <si>
    <t>010379.OF</t>
  </si>
  <si>
    <t>010385.OF</t>
  </si>
  <si>
    <t>010387.OF</t>
  </si>
  <si>
    <t>010389.OF</t>
  </si>
  <si>
    <t>010391.OF</t>
  </si>
  <si>
    <t>010393.OF</t>
  </si>
  <si>
    <t>010395.OF</t>
  </si>
  <si>
    <t>010398.OF</t>
  </si>
  <si>
    <t>010401.OF</t>
  </si>
  <si>
    <t>010403.OF</t>
  </si>
  <si>
    <t>010404.OF</t>
  </si>
  <si>
    <t>010405.OF</t>
  </si>
  <si>
    <t>010408.OF</t>
  </si>
  <si>
    <t>010409.OF</t>
  </si>
  <si>
    <t>010410.OF</t>
  </si>
  <si>
    <t>010413.OF</t>
  </si>
  <si>
    <t>010420.OF</t>
  </si>
  <si>
    <t>010423.OF</t>
  </si>
  <si>
    <t>010427.OF</t>
  </si>
  <si>
    <t>010429.OF</t>
  </si>
  <si>
    <t>010430.OF</t>
  </si>
  <si>
    <t>010434.OF</t>
  </si>
  <si>
    <t>010435.OF</t>
  </si>
  <si>
    <t>010439.OF</t>
  </si>
  <si>
    <t>010444.OF</t>
  </si>
  <si>
    <t>010446.OF</t>
  </si>
  <si>
    <t>010449.OF</t>
  </si>
  <si>
    <t>010452.OF</t>
  </si>
  <si>
    <t>010454.OF</t>
  </si>
  <si>
    <t>010455.OF</t>
  </si>
  <si>
    <t>010460.OF</t>
  </si>
  <si>
    <t>010461.OF</t>
  </si>
  <si>
    <t>010465.OF</t>
  </si>
  <si>
    <t>010478.OF</t>
  </si>
  <si>
    <t>010481.OF</t>
  </si>
  <si>
    <t>010487.OF</t>
  </si>
  <si>
    <t>010488.OF</t>
  </si>
  <si>
    <t>010490.OF</t>
  </si>
  <si>
    <t>010493.OF</t>
  </si>
  <si>
    <t>010495.OF</t>
  </si>
  <si>
    <t>010508.OF</t>
  </si>
  <si>
    <t>010513.OF</t>
  </si>
  <si>
    <t>010515.OF</t>
  </si>
  <si>
    <t>010532.OF</t>
  </si>
  <si>
    <t>010536.OF</t>
  </si>
  <si>
    <t>010541.OF</t>
  </si>
  <si>
    <t>010547.OF</t>
  </si>
  <si>
    <t>010549.OF</t>
  </si>
  <si>
    <t>010550.OF</t>
  </si>
  <si>
    <t>010551.OF</t>
  </si>
  <si>
    <t>010552.OF</t>
  </si>
  <si>
    <t>010554.OF</t>
  </si>
  <si>
    <t>010557.OF</t>
  </si>
  <si>
    <t>010562.OF</t>
  </si>
  <si>
    <t>010570.OF</t>
  </si>
  <si>
    <t>010585.OF</t>
  </si>
  <si>
    <t>010594.OF</t>
  </si>
  <si>
    <t>010595.OF</t>
  </si>
  <si>
    <t>010600.OF</t>
  </si>
  <si>
    <t>010602.OF</t>
  </si>
  <si>
    <t>010608.OF</t>
  </si>
  <si>
    <t>010610.OF</t>
  </si>
  <si>
    <t>010611.OF</t>
  </si>
  <si>
    <t>010613.OF</t>
  </si>
  <si>
    <t>010615.OF</t>
  </si>
  <si>
    <t>010617.OF</t>
  </si>
  <si>
    <t>010636.OF</t>
  </si>
  <si>
    <t>010642.OF</t>
  </si>
  <si>
    <t>010643.OF</t>
  </si>
  <si>
    <t>010651.OF</t>
  </si>
  <si>
    <t>010654.OF</t>
  </si>
  <si>
    <t>010659.OF</t>
  </si>
  <si>
    <t>010662.OF</t>
  </si>
  <si>
    <t>010663.OF</t>
  </si>
  <si>
    <t>010665.OF</t>
  </si>
  <si>
    <t>010678.OF</t>
  </si>
  <si>
    <t>010680.OF</t>
  </si>
  <si>
    <t>010700.OF</t>
  </si>
  <si>
    <t>010701.OF</t>
  </si>
  <si>
    <t>010709.OF</t>
  </si>
  <si>
    <t>010712.OF</t>
  </si>
  <si>
    <t>010717.OF</t>
  </si>
  <si>
    <t>010723.OF</t>
  </si>
  <si>
    <t>010725.OF</t>
  </si>
  <si>
    <t>010730.OF</t>
  </si>
  <si>
    <t>010735.OF</t>
  </si>
  <si>
    <t>010738.OF</t>
  </si>
  <si>
    <t>010742.OF</t>
  </si>
  <si>
    <t>010744.OF</t>
  </si>
  <si>
    <t>010746.OF</t>
  </si>
  <si>
    <t>010755.OF</t>
  </si>
  <si>
    <t>010756.OF</t>
  </si>
  <si>
    <t>010761.OF</t>
  </si>
  <si>
    <t>010762.OF</t>
  </si>
  <si>
    <t>010775.OF</t>
  </si>
  <si>
    <t>010779.OF</t>
  </si>
  <si>
    <t>010781.OF</t>
  </si>
  <si>
    <t>010783.OF</t>
  </si>
  <si>
    <t>010787.OF</t>
  </si>
  <si>
    <t>010797.OF</t>
  </si>
  <si>
    <t>010803.OF</t>
  </si>
  <si>
    <t>010808.OF</t>
  </si>
  <si>
    <t>010819.OF</t>
  </si>
  <si>
    <t>010839.OF</t>
  </si>
  <si>
    <t>010845.OF</t>
  </si>
  <si>
    <t>010864.OF</t>
  </si>
  <si>
    <t>010874.OF</t>
  </si>
  <si>
    <t>010879.OF</t>
  </si>
  <si>
    <t>010887.OF</t>
  </si>
  <si>
    <t>010892.OF</t>
  </si>
  <si>
    <t>010894.OF</t>
  </si>
  <si>
    <t>010899.OF</t>
  </si>
  <si>
    <t>010900.OF</t>
  </si>
  <si>
    <t>010902.OF</t>
  </si>
  <si>
    <t>010904.OF</t>
  </si>
  <si>
    <t>010916.OF</t>
  </si>
  <si>
    <t>010922.OF</t>
  </si>
  <si>
    <t>010923.OF</t>
  </si>
  <si>
    <t>010963.OF</t>
  </si>
  <si>
    <t>010994.OF</t>
  </si>
  <si>
    <t>010999.OF</t>
  </si>
  <si>
    <t>011006.OF</t>
  </si>
  <si>
    <t>011017.OF</t>
  </si>
  <si>
    <t>011044.OF</t>
  </si>
  <si>
    <t>011056.OF</t>
  </si>
  <si>
    <t>011073.OF</t>
  </si>
  <si>
    <t>011084.OF</t>
  </si>
  <si>
    <t>011099.OF</t>
  </si>
  <si>
    <t>011121.OF</t>
  </si>
  <si>
    <t>011142.OF</t>
  </si>
  <si>
    <t>011146.OF</t>
  </si>
  <si>
    <t>011149.OF</t>
  </si>
  <si>
    <t>011168.OF</t>
  </si>
  <si>
    <t>011174.OF</t>
  </si>
  <si>
    <t>011177.OF</t>
  </si>
  <si>
    <t>011188.OF</t>
  </si>
  <si>
    <t>011229.OF</t>
  </si>
  <si>
    <t>020001.OF</t>
  </si>
  <si>
    <t>020003.OF</t>
  </si>
  <si>
    <t>020005.OF</t>
  </si>
  <si>
    <t>020009.OF</t>
  </si>
  <si>
    <t>020010.OF</t>
  </si>
  <si>
    <t>020015.OF</t>
  </si>
  <si>
    <t>020018.OF</t>
  </si>
  <si>
    <t>020019.OF</t>
  </si>
  <si>
    <t>020022.OF</t>
  </si>
  <si>
    <t>020023.OF</t>
  </si>
  <si>
    <t>020026.OF</t>
  </si>
  <si>
    <t>020033.OF</t>
  </si>
  <si>
    <t>040001.OF</t>
  </si>
  <si>
    <t>040004.OF</t>
  </si>
  <si>
    <t>040005.OF</t>
  </si>
  <si>
    <t>040007.OF</t>
  </si>
  <si>
    <t>040008.OF</t>
  </si>
  <si>
    <t>040011.OF</t>
  </si>
  <si>
    <t>040012.OF</t>
  </si>
  <si>
    <t>040015.OF</t>
  </si>
  <si>
    <t>040016.OF</t>
  </si>
  <si>
    <t>040020.OF</t>
  </si>
  <si>
    <t>040022.OF</t>
  </si>
  <si>
    <t>040025.OF</t>
  </si>
  <si>
    <t>040035.OF</t>
  </si>
  <si>
    <t>040036.OF</t>
  </si>
  <si>
    <t>050001.OF</t>
  </si>
  <si>
    <t>050004.OF</t>
  </si>
  <si>
    <t>050007.OF</t>
  </si>
  <si>
    <t>050008.OF</t>
  </si>
  <si>
    <t>050009.OF</t>
  </si>
  <si>
    <t>050010.OF</t>
  </si>
  <si>
    <t>050011.OF</t>
  </si>
  <si>
    <t>050012.OF</t>
  </si>
  <si>
    <t>050014.OF</t>
  </si>
  <si>
    <t>050016.OF</t>
  </si>
  <si>
    <t>050018.OF</t>
  </si>
  <si>
    <t>050019.OF</t>
  </si>
  <si>
    <t>050022.OF</t>
  </si>
  <si>
    <t>050023.OF</t>
  </si>
  <si>
    <t>050026.OF</t>
  </si>
  <si>
    <t>050201.OF</t>
  </si>
  <si>
    <t>070001.OF</t>
  </si>
  <si>
    <t>070002.OF</t>
  </si>
  <si>
    <t>070003.OF</t>
  </si>
  <si>
    <t>070006.OF</t>
  </si>
  <si>
    <t>070010.OF</t>
  </si>
  <si>
    <t>070011.OF</t>
  </si>
  <si>
    <t>070013.OF</t>
  </si>
  <si>
    <t>070015.OF</t>
  </si>
  <si>
    <t>070017.OF</t>
  </si>
  <si>
    <t>070018.OF</t>
  </si>
  <si>
    <t>070019.OF</t>
  </si>
  <si>
    <t>070020.OF</t>
  </si>
  <si>
    <t>070021.OF</t>
  </si>
  <si>
    <t>070022.OF</t>
  </si>
  <si>
    <t>070027.OF</t>
  </si>
  <si>
    <t>070032.OF</t>
  </si>
  <si>
    <t>070099.OF</t>
  </si>
  <si>
    <t>080001.OF</t>
  </si>
  <si>
    <t>080002.OF</t>
  </si>
  <si>
    <t>080003.OF</t>
  </si>
  <si>
    <t>080005.OF</t>
  </si>
  <si>
    <t>080007.OF</t>
  </si>
  <si>
    <t>080008.OF</t>
  </si>
  <si>
    <t>080012.OF</t>
  </si>
  <si>
    <t>080015.OF</t>
  </si>
  <si>
    <t>090001.OF</t>
  </si>
  <si>
    <t>090003.OF</t>
  </si>
  <si>
    <t>090004.OF</t>
  </si>
  <si>
    <t>090006.OF</t>
  </si>
  <si>
    <t>090007.OF</t>
  </si>
  <si>
    <t>090009.OF</t>
  </si>
  <si>
    <t>090011.OF</t>
  </si>
  <si>
    <t>090013.OF</t>
  </si>
  <si>
    <t>090015.OF</t>
  </si>
  <si>
    <t>090016.OF</t>
  </si>
  <si>
    <t>090017.OF</t>
  </si>
  <si>
    <t>090018.OF</t>
  </si>
  <si>
    <t>090019.OF</t>
  </si>
  <si>
    <t>090020.OF</t>
  </si>
  <si>
    <t>100016.OF</t>
  </si>
  <si>
    <t>100020.OF</t>
  </si>
  <si>
    <t>100022.OF</t>
  </si>
  <si>
    <t>100026.OF</t>
  </si>
  <si>
    <t>100029.OF</t>
  </si>
  <si>
    <t>100035.OF</t>
  </si>
  <si>
    <t>100039.OF</t>
  </si>
  <si>
    <t>100051.OF</t>
  </si>
  <si>
    <t>100056.OF</t>
  </si>
  <si>
    <t>100060.OF</t>
  </si>
  <si>
    <t>110001.OF</t>
  </si>
  <si>
    <t>110002.OF</t>
  </si>
  <si>
    <t>110005.OF</t>
  </si>
  <si>
    <t>110007.OF</t>
  </si>
  <si>
    <t>110009.OF</t>
  </si>
  <si>
    <t>110010.OF</t>
  </si>
  <si>
    <t>110011.OF</t>
  </si>
  <si>
    <t>110012.OF</t>
  </si>
  <si>
    <t>110013.OF</t>
  </si>
  <si>
    <t>110015.OF</t>
  </si>
  <si>
    <t>110022.OF</t>
  </si>
  <si>
    <t>110023.OF</t>
  </si>
  <si>
    <t>110025.OF</t>
  </si>
  <si>
    <t>110027.OF</t>
  </si>
  <si>
    <t>110029.OF</t>
  </si>
  <si>
    <t>112002.OF</t>
  </si>
  <si>
    <t>121001.OF</t>
  </si>
  <si>
    <t>121002.OF</t>
  </si>
  <si>
    <t>121003.OF</t>
  </si>
  <si>
    <t>121005.OF</t>
  </si>
  <si>
    <t>121006.OF</t>
  </si>
  <si>
    <t>121008.OF</t>
  </si>
  <si>
    <t>121010.OF</t>
  </si>
  <si>
    <t>121012.OF</t>
  </si>
  <si>
    <t>150103.OF</t>
  </si>
  <si>
    <t>150968.OF</t>
  </si>
  <si>
    <t>151001.OF</t>
  </si>
  <si>
    <t>151002.OF</t>
  </si>
  <si>
    <t>160105.OF</t>
  </si>
  <si>
    <t>160106.OF</t>
  </si>
  <si>
    <t>160127.OF</t>
  </si>
  <si>
    <t>160133.OF</t>
  </si>
  <si>
    <t>160142.OF</t>
  </si>
  <si>
    <t>160143.OF</t>
  </si>
  <si>
    <t>160211.OF</t>
  </si>
  <si>
    <t>160212.OF</t>
  </si>
  <si>
    <t>160215.OF</t>
  </si>
  <si>
    <t>160220.OF</t>
  </si>
  <si>
    <t>160311.OF</t>
  </si>
  <si>
    <t>160314.OF</t>
  </si>
  <si>
    <t>160322.OF</t>
  </si>
  <si>
    <t>160323.OF</t>
  </si>
  <si>
    <t>160324.OF</t>
  </si>
  <si>
    <t>160325.OF</t>
  </si>
  <si>
    <t>160415.OF</t>
  </si>
  <si>
    <t>160421.OF</t>
  </si>
  <si>
    <t>160425.OF</t>
  </si>
  <si>
    <t>160505.OF</t>
  </si>
  <si>
    <t>160512.OF</t>
  </si>
  <si>
    <t>160518.OF</t>
  </si>
  <si>
    <t>160519.OF</t>
  </si>
  <si>
    <t>160520.OF</t>
  </si>
  <si>
    <t>160522.OF</t>
  </si>
  <si>
    <t>160524.OF</t>
  </si>
  <si>
    <t>160529.OF</t>
  </si>
  <si>
    <t>160603.OF</t>
  </si>
  <si>
    <t>160605.OF</t>
  </si>
  <si>
    <t>160607.OF</t>
  </si>
  <si>
    <t>160610.OF</t>
  </si>
  <si>
    <t>160611.OF</t>
  </si>
  <si>
    <t>160612.OF</t>
  </si>
  <si>
    <t>160613.OF</t>
  </si>
  <si>
    <t>160621.OF</t>
  </si>
  <si>
    <t>160624.OF</t>
  </si>
  <si>
    <t>160627.OF</t>
  </si>
  <si>
    <t>160642.OF</t>
  </si>
  <si>
    <t>160645.OF</t>
  </si>
  <si>
    <t>160718.OF</t>
  </si>
  <si>
    <t>160722.OF</t>
  </si>
  <si>
    <t>160726.OF</t>
  </si>
  <si>
    <t>160805.OF</t>
  </si>
  <si>
    <t>160812.OF</t>
  </si>
  <si>
    <t>160813.OF</t>
  </si>
  <si>
    <t>160910.OF</t>
  </si>
  <si>
    <t>160916.OF</t>
  </si>
  <si>
    <t>160918.OF</t>
  </si>
  <si>
    <t>160919.OF</t>
  </si>
  <si>
    <t>160921.OF</t>
  </si>
  <si>
    <t>160926.OF</t>
  </si>
  <si>
    <t>161005.OF</t>
  </si>
  <si>
    <t>161038.OF</t>
  </si>
  <si>
    <t>161040.OF</t>
  </si>
  <si>
    <t>161131.OF</t>
  </si>
  <si>
    <t>161132.OF</t>
  </si>
  <si>
    <t>161219.OF</t>
  </si>
  <si>
    <t>161222.OF</t>
  </si>
  <si>
    <t>161224.OF</t>
  </si>
  <si>
    <t>161225.OF</t>
  </si>
  <si>
    <t>161232.OF</t>
  </si>
  <si>
    <t>161233.OF</t>
  </si>
  <si>
    <t>161601.OF</t>
  </si>
  <si>
    <t>161605.OF</t>
  </si>
  <si>
    <t>161606.OF</t>
  </si>
  <si>
    <t>161609.OF</t>
  </si>
  <si>
    <t>161610.OF</t>
  </si>
  <si>
    <t>161611.OF</t>
  </si>
  <si>
    <t>161616.OF</t>
  </si>
  <si>
    <t>161624.OF</t>
  </si>
  <si>
    <t>161706.OF</t>
  </si>
  <si>
    <t>161722.OF</t>
  </si>
  <si>
    <t>161727.OF</t>
  </si>
  <si>
    <t>161728.OF</t>
  </si>
  <si>
    <t>161810.OF</t>
  </si>
  <si>
    <t>161818.OF</t>
  </si>
  <si>
    <t>161834.OF</t>
  </si>
  <si>
    <t>161837.OF</t>
  </si>
  <si>
    <t>161838.OF</t>
  </si>
  <si>
    <t>161902.OF</t>
  </si>
  <si>
    <t>161903.OF</t>
  </si>
  <si>
    <t>161910.OF</t>
  </si>
  <si>
    <t>161912.OF</t>
  </si>
  <si>
    <t>161914.OF</t>
  </si>
  <si>
    <t>162006.OF</t>
  </si>
  <si>
    <t>162102.OF</t>
  </si>
  <si>
    <t>162105.OF</t>
  </si>
  <si>
    <t>162107.OF</t>
  </si>
  <si>
    <t>162201.OF</t>
  </si>
  <si>
    <t>162202.OF</t>
  </si>
  <si>
    <t>162203.OF</t>
  </si>
  <si>
    <t>162204.OF</t>
  </si>
  <si>
    <t>162205.OF</t>
  </si>
  <si>
    <t>162207.OF</t>
  </si>
  <si>
    <t>162208.OF</t>
  </si>
  <si>
    <t>162209.OF</t>
  </si>
  <si>
    <t>162210.OF</t>
  </si>
  <si>
    <t>162211.OF</t>
  </si>
  <si>
    <t>162212.OF</t>
  </si>
  <si>
    <t>162214.OF</t>
  </si>
  <si>
    <t>162414.OF</t>
  </si>
  <si>
    <t>162605.OF</t>
  </si>
  <si>
    <t>162607.OF</t>
  </si>
  <si>
    <t>162703.OF</t>
  </si>
  <si>
    <t>162717.OF</t>
  </si>
  <si>
    <t>162720.OF</t>
  </si>
  <si>
    <t>163001.OF</t>
  </si>
  <si>
    <t>163110.OF</t>
  </si>
  <si>
    <t>163302.OF</t>
  </si>
  <si>
    <t>163402.OF</t>
  </si>
  <si>
    <t>163406.OF</t>
  </si>
  <si>
    <t>163409.OF</t>
  </si>
  <si>
    <t>163411.OF</t>
  </si>
  <si>
    <t>163412.OF</t>
  </si>
  <si>
    <t>163415.OF</t>
  </si>
  <si>
    <t>163417.OF</t>
  </si>
  <si>
    <t>163503.OF</t>
  </si>
  <si>
    <t>163801.OF</t>
  </si>
  <si>
    <t>163803.OF</t>
  </si>
  <si>
    <t>163804.OF</t>
  </si>
  <si>
    <t>163805.OF</t>
  </si>
  <si>
    <t>163807.OF</t>
  </si>
  <si>
    <t>163809.OF</t>
  </si>
  <si>
    <t>163810.OF</t>
  </si>
  <si>
    <t>163811.OF</t>
  </si>
  <si>
    <t>163816.OF</t>
  </si>
  <si>
    <t>163818.OF</t>
  </si>
  <si>
    <t>163822.OF</t>
  </si>
  <si>
    <t>163823.OF</t>
  </si>
  <si>
    <t>163827.OF</t>
  </si>
  <si>
    <t>164205.OF</t>
  </si>
  <si>
    <t>164403.OF</t>
  </si>
  <si>
    <t>164814.OF</t>
  </si>
  <si>
    <t>165313.OF</t>
  </si>
  <si>
    <t>165317.OF</t>
  </si>
  <si>
    <t>165508.OF</t>
  </si>
  <si>
    <t>165509.OF</t>
  </si>
  <si>
    <t>165512.OF</t>
  </si>
  <si>
    <t>165516.OF</t>
  </si>
  <si>
    <t>165526.OF</t>
  </si>
  <si>
    <t>165528.OF</t>
  </si>
  <si>
    <t>165530.OF</t>
  </si>
  <si>
    <t>165531.OF</t>
  </si>
  <si>
    <t>166001.OF</t>
  </si>
  <si>
    <t>166002.OF</t>
  </si>
  <si>
    <t>166005.OF</t>
  </si>
  <si>
    <t>166006.OF</t>
  </si>
  <si>
    <t>166007.OF</t>
  </si>
  <si>
    <t>166009.OF</t>
  </si>
  <si>
    <t>166010.OF</t>
  </si>
  <si>
    <t>166011.OF</t>
  </si>
  <si>
    <t>166019.OF</t>
  </si>
  <si>
    <t>166020.OF</t>
  </si>
  <si>
    <t>166023.OF</t>
  </si>
  <si>
    <t>166024.OF</t>
  </si>
  <si>
    <t>166025.OF</t>
  </si>
  <si>
    <t>166027.OF</t>
  </si>
  <si>
    <t>166105.OF</t>
  </si>
  <si>
    <t>166107.OF</t>
  </si>
  <si>
    <t>166109.OF</t>
  </si>
  <si>
    <t>166301.OF</t>
  </si>
  <si>
    <t>166801.OF</t>
  </si>
  <si>
    <t>167001.OF</t>
  </si>
  <si>
    <t>167002.OF</t>
  </si>
  <si>
    <t>167003.OF</t>
  </si>
  <si>
    <t>167508.OF</t>
  </si>
  <si>
    <t>167702.OF</t>
  </si>
  <si>
    <t>167705.OF</t>
  </si>
  <si>
    <t>168002.OF</t>
  </si>
  <si>
    <t>168101.OF</t>
  </si>
  <si>
    <t>168102.OF</t>
  </si>
  <si>
    <t>168103.OF</t>
  </si>
  <si>
    <t>168104.OF</t>
  </si>
  <si>
    <t>168105.OF</t>
  </si>
  <si>
    <t>168106.OF</t>
  </si>
  <si>
    <t>168108.OF</t>
  </si>
  <si>
    <t>168207.OF</t>
  </si>
  <si>
    <t>168301.OF</t>
  </si>
  <si>
    <t>168401.OF</t>
  </si>
  <si>
    <t>168501.OF</t>
  </si>
  <si>
    <t>168601.OF</t>
  </si>
  <si>
    <t>169101.OF</t>
  </si>
  <si>
    <t>169102.OF</t>
  </si>
  <si>
    <t>169103.OF</t>
  </si>
  <si>
    <t>169104.OF</t>
  </si>
  <si>
    <t>169105.OF</t>
  </si>
  <si>
    <t>169106.OF</t>
  </si>
  <si>
    <t>169107.OF</t>
  </si>
  <si>
    <t>169108.OF</t>
  </si>
  <si>
    <t>169201.OF</t>
  </si>
  <si>
    <t>180001.OF</t>
  </si>
  <si>
    <t>180010.OF</t>
  </si>
  <si>
    <t>180012.OF</t>
  </si>
  <si>
    <t>180013.OF</t>
  </si>
  <si>
    <t>180015.OF</t>
  </si>
  <si>
    <t>180018.OF</t>
  </si>
  <si>
    <t>180020.OF</t>
  </si>
  <si>
    <t>180025.OF</t>
  </si>
  <si>
    <t>180028.OF</t>
  </si>
  <si>
    <t>180031.OF</t>
  </si>
  <si>
    <t>200001.OF</t>
  </si>
  <si>
    <t>200006.OF</t>
  </si>
  <si>
    <t>200007.OF</t>
  </si>
  <si>
    <t>200008.OF</t>
  </si>
  <si>
    <t>200009.OF</t>
  </si>
  <si>
    <t>200010.OF</t>
  </si>
  <si>
    <t>200011.OF</t>
  </si>
  <si>
    <t>200012.OF</t>
  </si>
  <si>
    <t>200015.OF</t>
  </si>
  <si>
    <t>200016.OF</t>
  </si>
  <si>
    <t>202001.OF</t>
  </si>
  <si>
    <t>202002.OF</t>
  </si>
  <si>
    <t>202003.OF</t>
  </si>
  <si>
    <t>202005.OF</t>
  </si>
  <si>
    <t>202007.OF</t>
  </si>
  <si>
    <t>202009.OF</t>
  </si>
  <si>
    <t>202011.OF</t>
  </si>
  <si>
    <t>202019.OF</t>
  </si>
  <si>
    <t>202023.OF</t>
  </si>
  <si>
    <t>202027.OF</t>
  </si>
  <si>
    <t>202101.OF</t>
  </si>
  <si>
    <t>202105.OF</t>
  </si>
  <si>
    <t>202212.OF</t>
  </si>
  <si>
    <t>202213.OF</t>
  </si>
  <si>
    <t>206001.OF</t>
  </si>
  <si>
    <t>206002.OF</t>
  </si>
  <si>
    <t>206003.OF</t>
  </si>
  <si>
    <t>206007.OF</t>
  </si>
  <si>
    <t>206008.OF</t>
  </si>
  <si>
    <t>206009.OF</t>
  </si>
  <si>
    <t>206012.OF</t>
  </si>
  <si>
    <t>206013.OF</t>
  </si>
  <si>
    <t>210001.OF</t>
  </si>
  <si>
    <t>210002.OF</t>
  </si>
  <si>
    <t>210003.OF</t>
  </si>
  <si>
    <t>210004.OF</t>
  </si>
  <si>
    <t>210005.OF</t>
  </si>
  <si>
    <t>210006.OF</t>
  </si>
  <si>
    <t>210007.OF</t>
  </si>
  <si>
    <t>210008.OF</t>
  </si>
  <si>
    <t>210009.OF</t>
  </si>
  <si>
    <t>210010.OF</t>
  </si>
  <si>
    <t>210014.OF</t>
  </si>
  <si>
    <t>213001.OF</t>
  </si>
  <si>
    <t>213002.OF</t>
  </si>
  <si>
    <t>213003.OF</t>
  </si>
  <si>
    <t>213006.OF</t>
  </si>
  <si>
    <t>213007.OF</t>
  </si>
  <si>
    <t>213008.OF</t>
  </si>
  <si>
    <t>217001.OF</t>
  </si>
  <si>
    <t>217002.OF</t>
  </si>
  <si>
    <t>217005.OF</t>
  </si>
  <si>
    <t>217008.OF</t>
  </si>
  <si>
    <t>217009.OF</t>
  </si>
  <si>
    <t>217010.OF</t>
  </si>
  <si>
    <t>217012.OF</t>
  </si>
  <si>
    <t>217013.OF</t>
  </si>
  <si>
    <t>217018.OF</t>
  </si>
  <si>
    <t>217020.OF</t>
  </si>
  <si>
    <t>217021.OF</t>
  </si>
  <si>
    <t>217023.OF</t>
  </si>
  <si>
    <t>217024.OF</t>
  </si>
  <si>
    <t>229002.OF</t>
  </si>
  <si>
    <t>233001.OF</t>
  </si>
  <si>
    <t>233006.OF</t>
  </si>
  <si>
    <t>233007.OF</t>
  </si>
  <si>
    <t>233008.OF</t>
  </si>
  <si>
    <t>233009.OF</t>
  </si>
  <si>
    <t>233011.OF</t>
  </si>
  <si>
    <t>233012.OF</t>
  </si>
  <si>
    <t>233015.OF</t>
  </si>
  <si>
    <t>240001.OF</t>
  </si>
  <si>
    <t>240002.OF</t>
  </si>
  <si>
    <t>240004.OF</t>
  </si>
  <si>
    <t>240005.OF</t>
  </si>
  <si>
    <t>240008.OF</t>
  </si>
  <si>
    <t>240009.OF</t>
  </si>
  <si>
    <t>240010.OF</t>
  </si>
  <si>
    <t>240011.OF</t>
  </si>
  <si>
    <t>240012.OF</t>
  </si>
  <si>
    <t>240017.OF</t>
  </si>
  <si>
    <t>240020.OF</t>
  </si>
  <si>
    <t>240022.OF</t>
  </si>
  <si>
    <t>253010.OF</t>
  </si>
  <si>
    <t>253060.OF</t>
  </si>
  <si>
    <t>255010.OF</t>
  </si>
  <si>
    <t>257010.OF</t>
  </si>
  <si>
    <t>257020.OF</t>
  </si>
  <si>
    <t>257030.OF</t>
  </si>
  <si>
    <t>257040.OF</t>
  </si>
  <si>
    <t>257050.OF</t>
  </si>
  <si>
    <t>257070.OF</t>
  </si>
  <si>
    <t>260101.OF</t>
  </si>
  <si>
    <t>260103.OF</t>
  </si>
  <si>
    <t>260104.OF</t>
  </si>
  <si>
    <t>260108.OF</t>
  </si>
  <si>
    <t>260109.OF</t>
  </si>
  <si>
    <t>260110.OF</t>
  </si>
  <si>
    <t>260111.OF</t>
  </si>
  <si>
    <t>260112.OF</t>
  </si>
  <si>
    <t>260115.OF</t>
  </si>
  <si>
    <t>260116.OF</t>
  </si>
  <si>
    <t>260117.OF</t>
  </si>
  <si>
    <t>270001.OF</t>
  </si>
  <si>
    <t>270002.OF</t>
  </si>
  <si>
    <t>270005.OF</t>
  </si>
  <si>
    <t>270006.OF</t>
  </si>
  <si>
    <t>270007.OF</t>
  </si>
  <si>
    <t>270008.OF</t>
  </si>
  <si>
    <t>270021.OF</t>
  </si>
  <si>
    <t>270022.OF</t>
  </si>
  <si>
    <t>270025.OF</t>
  </si>
  <si>
    <t>270028.OF</t>
  </si>
  <si>
    <t>270041.OF</t>
  </si>
  <si>
    <t>270050.OF</t>
  </si>
  <si>
    <t>288001.OF</t>
  </si>
  <si>
    <t>288002.OF</t>
  </si>
  <si>
    <t>290002.OF</t>
  </si>
  <si>
    <t>290003.OF</t>
  </si>
  <si>
    <t>290004.OF</t>
  </si>
  <si>
    <t>290005.OF</t>
  </si>
  <si>
    <t>290006.OF</t>
  </si>
  <si>
    <t>290008.OF</t>
  </si>
  <si>
    <t>290011.OF</t>
  </si>
  <si>
    <t>290012.OF</t>
  </si>
  <si>
    <t>290014.OF</t>
  </si>
  <si>
    <t>310308.OF</t>
  </si>
  <si>
    <t>310328.OF</t>
  </si>
  <si>
    <t>310358.OF</t>
  </si>
  <si>
    <t>310368.OF</t>
  </si>
  <si>
    <t>310388.OF</t>
  </si>
  <si>
    <t>310508.OF</t>
  </si>
  <si>
    <t>310518.OF</t>
  </si>
  <si>
    <t>320001.OF</t>
  </si>
  <si>
    <t>320003.OF</t>
  </si>
  <si>
    <t>320005.OF</t>
  </si>
  <si>
    <t>320006.OF</t>
  </si>
  <si>
    <t>320007.OF</t>
  </si>
  <si>
    <t>320008.OF</t>
  </si>
  <si>
    <t>320011.OF</t>
  </si>
  <si>
    <t>320012.OF</t>
  </si>
  <si>
    <t>320015.OF</t>
  </si>
  <si>
    <t>320016.OF</t>
  </si>
  <si>
    <t>320018.OF</t>
  </si>
  <si>
    <t>320020.OF</t>
  </si>
  <si>
    <t>320021.OF</t>
  </si>
  <si>
    <t>320022.OF</t>
  </si>
  <si>
    <t>340001.OF</t>
  </si>
  <si>
    <t>340006.OF</t>
  </si>
  <si>
    <t>340007.OF</t>
  </si>
  <si>
    <t>340008.OF</t>
  </si>
  <si>
    <t>350001.OF</t>
  </si>
  <si>
    <t>350002.OF</t>
  </si>
  <si>
    <t>350005.OF</t>
  </si>
  <si>
    <t>350006.OF</t>
  </si>
  <si>
    <t>350007.OF</t>
  </si>
  <si>
    <t>350008.OF</t>
  </si>
  <si>
    <t>350009.OF</t>
  </si>
  <si>
    <t>360001.OF</t>
  </si>
  <si>
    <t>360005.OF</t>
  </si>
  <si>
    <t>360006.OF</t>
  </si>
  <si>
    <t>360007.OF</t>
  </si>
  <si>
    <t>360010.OF</t>
  </si>
  <si>
    <t>360011.OF</t>
  </si>
  <si>
    <t>360012.OF</t>
  </si>
  <si>
    <t>360013.OF</t>
  </si>
  <si>
    <t>360016.OF</t>
  </si>
  <si>
    <t>370024.OF</t>
  </si>
  <si>
    <t>370027.OF</t>
  </si>
  <si>
    <t>372010.OF</t>
  </si>
  <si>
    <t>373010.OF</t>
  </si>
  <si>
    <t>373020.OF</t>
  </si>
  <si>
    <t>375010.OF</t>
  </si>
  <si>
    <t>376510.OF</t>
  </si>
  <si>
    <t>377010.OF</t>
  </si>
  <si>
    <t>377020.OF</t>
  </si>
  <si>
    <t>377150.OF</t>
  </si>
  <si>
    <t>377240.OF</t>
  </si>
  <si>
    <t>377530.OF</t>
  </si>
  <si>
    <t>378010.OF</t>
  </si>
  <si>
    <t>379010.OF</t>
  </si>
  <si>
    <t>380009.OF</t>
  </si>
  <si>
    <t>393001.OF</t>
  </si>
  <si>
    <t>395011.OF</t>
  </si>
  <si>
    <t>398001.OF</t>
  </si>
  <si>
    <t>398011.OF</t>
  </si>
  <si>
    <t>398021.OF</t>
  </si>
  <si>
    <t>398031.OF</t>
  </si>
  <si>
    <t>398041.OF</t>
  </si>
  <si>
    <t>398051.OF</t>
  </si>
  <si>
    <t>398061.OF</t>
  </si>
  <si>
    <t>399011.OF</t>
  </si>
  <si>
    <t>400001.OF</t>
  </si>
  <si>
    <t>400003.OF</t>
  </si>
  <si>
    <t>400007.OF</t>
  </si>
  <si>
    <t>400011.OF</t>
  </si>
  <si>
    <t>400013.OF</t>
  </si>
  <si>
    <t>400015.OF</t>
  </si>
  <si>
    <t>400016.OF</t>
  </si>
  <si>
    <t>400020.OF</t>
  </si>
  <si>
    <t>400023.OF</t>
  </si>
  <si>
    <t>400025.OF</t>
  </si>
  <si>
    <t>400027.OF</t>
  </si>
  <si>
    <t>400032.OF</t>
  </si>
  <si>
    <t>410001.OF</t>
  </si>
  <si>
    <t>410003.OF</t>
  </si>
  <si>
    <t>410006.OF</t>
  </si>
  <si>
    <t>410007.OF</t>
  </si>
  <si>
    <t>410009.OF</t>
  </si>
  <si>
    <t>420001.OF</t>
  </si>
  <si>
    <t>420002.OF</t>
  </si>
  <si>
    <t>420003.OF</t>
  </si>
  <si>
    <t>420005.OF</t>
  </si>
  <si>
    <t>420008.OF</t>
  </si>
  <si>
    <t>420009.OF</t>
  </si>
  <si>
    <t>450001.OF</t>
  </si>
  <si>
    <t>450002.OF</t>
  </si>
  <si>
    <t>450003.OF</t>
  </si>
  <si>
    <t>450004.OF</t>
  </si>
  <si>
    <t>450005.OF</t>
  </si>
  <si>
    <t>450007.OF</t>
  </si>
  <si>
    <t>450009.OF</t>
  </si>
  <si>
    <t>450010.OF</t>
  </si>
  <si>
    <t>450011.OF</t>
  </si>
  <si>
    <t>460001.OF</t>
  </si>
  <si>
    <t>460002.OF</t>
  </si>
  <si>
    <t>460005.OF</t>
  </si>
  <si>
    <t>460007.OF</t>
  </si>
  <si>
    <t>460009.OF</t>
  </si>
  <si>
    <t>470006.OF</t>
  </si>
  <si>
    <t>470008.OF</t>
  </si>
  <si>
    <t>470009.OF</t>
  </si>
  <si>
    <t>470010.OF</t>
  </si>
  <si>
    <t>470018.OF</t>
  </si>
  <si>
    <t>470021.OF</t>
  </si>
  <si>
    <t>470028.OF</t>
  </si>
  <si>
    <t>470058.OF</t>
  </si>
  <si>
    <t>470088.OF</t>
  </si>
  <si>
    <t>470098.OF</t>
  </si>
  <si>
    <t>481001.OF</t>
  </si>
  <si>
    <t>481004.OF</t>
  </si>
  <si>
    <t>481006.OF</t>
  </si>
  <si>
    <t>481008.OF</t>
  </si>
  <si>
    <t>481010.OF</t>
  </si>
  <si>
    <t>481013.OF</t>
  </si>
  <si>
    <t>481015.OF</t>
  </si>
  <si>
    <t>481017.OF</t>
  </si>
  <si>
    <t>483003.OF</t>
  </si>
  <si>
    <t>485111.OF</t>
  </si>
  <si>
    <t>485114.OF</t>
  </si>
  <si>
    <t>487016.OF</t>
  </si>
  <si>
    <t>487021.OF</t>
  </si>
  <si>
    <t>501000.OF</t>
  </si>
  <si>
    <t>501001.OF</t>
  </si>
  <si>
    <t>501002.OF</t>
  </si>
  <si>
    <t>501015.OF</t>
  </si>
  <si>
    <t>501017.OF</t>
  </si>
  <si>
    <t>501022.OF</t>
  </si>
  <si>
    <t>501026.OF</t>
  </si>
  <si>
    <t>501027.OF</t>
  </si>
  <si>
    <t>501028.OF</t>
  </si>
  <si>
    <t>501032.OF</t>
  </si>
  <si>
    <t>501038.OF</t>
  </si>
  <si>
    <t>501039.OF</t>
  </si>
  <si>
    <t>501041.OF</t>
  </si>
  <si>
    <t>501046.OF</t>
  </si>
  <si>
    <t>501049.OF</t>
  </si>
  <si>
    <t>501051.OF</t>
  </si>
  <si>
    <t>501053.OF</t>
  </si>
  <si>
    <t>501054.OF</t>
  </si>
  <si>
    <t>501055.OF</t>
  </si>
  <si>
    <t>501062.OF</t>
  </si>
  <si>
    <t>501063.OF</t>
  </si>
  <si>
    <t>501065.OF</t>
  </si>
  <si>
    <t>501066.OF</t>
  </si>
  <si>
    <t>501070.OF</t>
  </si>
  <si>
    <t>501087.OF</t>
  </si>
  <si>
    <t>501088.OF</t>
  </si>
  <si>
    <t>501091.OF</t>
  </si>
  <si>
    <t>501092.OF</t>
  </si>
  <si>
    <t>501093.OF</t>
  </si>
  <si>
    <t>501186.OF</t>
  </si>
  <si>
    <t>501188.OF</t>
  </si>
  <si>
    <t>501189.OF</t>
  </si>
  <si>
    <t>506000.OF</t>
  </si>
  <si>
    <t>506001.OF</t>
  </si>
  <si>
    <t>506002.OF</t>
  </si>
  <si>
    <t>506003.OF</t>
  </si>
  <si>
    <t>506005.OF</t>
  </si>
  <si>
    <t>506006.OF</t>
  </si>
  <si>
    <t>510081.OF</t>
  </si>
  <si>
    <t>519001.OF</t>
  </si>
  <si>
    <t>519002.OF</t>
  </si>
  <si>
    <t>519003.OF</t>
  </si>
  <si>
    <t>519005.OF</t>
  </si>
  <si>
    <t>519007.OF</t>
  </si>
  <si>
    <t>519008.OF</t>
  </si>
  <si>
    <t>519011.OF</t>
  </si>
  <si>
    <t>519013.OF</t>
  </si>
  <si>
    <t>519015.OF</t>
  </si>
  <si>
    <t>519017.OF</t>
  </si>
  <si>
    <t>519018.OF</t>
  </si>
  <si>
    <t>519019.OF</t>
  </si>
  <si>
    <t>519020.OF</t>
  </si>
  <si>
    <t>519021.OF</t>
  </si>
  <si>
    <t>519025.OF</t>
  </si>
  <si>
    <t>519026.OF</t>
  </si>
  <si>
    <t>519029.OF</t>
  </si>
  <si>
    <t>519030.OF</t>
  </si>
  <si>
    <t>519033.OF</t>
  </si>
  <si>
    <t>519035.OF</t>
  </si>
  <si>
    <t>519039.OF</t>
  </si>
  <si>
    <t>519050.OF</t>
  </si>
  <si>
    <t>519056.OF</t>
  </si>
  <si>
    <t>519059.OF</t>
  </si>
  <si>
    <t>519066.OF</t>
  </si>
  <si>
    <t>519068.OF</t>
  </si>
  <si>
    <t>519069.OF</t>
  </si>
  <si>
    <t>519087.OF</t>
  </si>
  <si>
    <t>519089.OF</t>
  </si>
  <si>
    <t>519091.OF</t>
  </si>
  <si>
    <t>519093.OF</t>
  </si>
  <si>
    <t>519095.OF</t>
  </si>
  <si>
    <t>519097.OF</t>
  </si>
  <si>
    <t>519099.OF</t>
  </si>
  <si>
    <t>519110.OF</t>
  </si>
  <si>
    <t>519111.OF</t>
  </si>
  <si>
    <t>519113.OF</t>
  </si>
  <si>
    <t>519115.OF</t>
  </si>
  <si>
    <t>519120.OF</t>
  </si>
  <si>
    <t>519125.OF</t>
  </si>
  <si>
    <t>519126.OF</t>
  </si>
  <si>
    <t>519127.OF</t>
  </si>
  <si>
    <t>519130.OF</t>
  </si>
  <si>
    <t>519133.OF</t>
  </si>
  <si>
    <t>519134.OF</t>
  </si>
  <si>
    <t>519136.OF</t>
  </si>
  <si>
    <t>519139.OF</t>
  </si>
  <si>
    <t>519150.OF</t>
  </si>
  <si>
    <t>519156.OF</t>
  </si>
  <si>
    <t>519158.OF</t>
  </si>
  <si>
    <t>519162.OF</t>
  </si>
  <si>
    <t>519165.OF</t>
  </si>
  <si>
    <t>519170.OF</t>
  </si>
  <si>
    <t>519171.OF</t>
  </si>
  <si>
    <t>519172.OF</t>
  </si>
  <si>
    <t>519175.OF</t>
  </si>
  <si>
    <t>519181.OF</t>
  </si>
  <si>
    <t>519183.OF</t>
  </si>
  <si>
    <t>519185.OF</t>
  </si>
  <si>
    <t>519190.OF</t>
  </si>
  <si>
    <t>519191.OF</t>
  </si>
  <si>
    <t>519193.OF</t>
  </si>
  <si>
    <t>519195.OF</t>
  </si>
  <si>
    <t>519196.OF</t>
  </si>
  <si>
    <t>519197.OF</t>
  </si>
  <si>
    <t>519198.OF</t>
  </si>
  <si>
    <t>519212.OF</t>
  </si>
  <si>
    <t>519222.OF</t>
  </si>
  <si>
    <t>519224.OF</t>
  </si>
  <si>
    <t>519229.OF</t>
  </si>
  <si>
    <t>519519.OF</t>
  </si>
  <si>
    <t>519606.OF</t>
  </si>
  <si>
    <t>519610.OF</t>
  </si>
  <si>
    <t>519613.OF</t>
  </si>
  <si>
    <t>519616.OF</t>
  </si>
  <si>
    <t>519619.OF</t>
  </si>
  <si>
    <t>519623.OF</t>
  </si>
  <si>
    <t>519625.OF</t>
  </si>
  <si>
    <t>519627.OF</t>
  </si>
  <si>
    <t>519629.OF</t>
  </si>
  <si>
    <t>519640.OF</t>
  </si>
  <si>
    <t>519642.OF</t>
  </si>
  <si>
    <t>519644.OF</t>
  </si>
  <si>
    <t>519651.OF</t>
  </si>
  <si>
    <t>519652.OF</t>
  </si>
  <si>
    <t>519655.OF</t>
  </si>
  <si>
    <t>519656.OF</t>
  </si>
  <si>
    <t>519660.OF</t>
  </si>
  <si>
    <t>519664.OF</t>
  </si>
  <si>
    <t>519668.OF</t>
  </si>
  <si>
    <t>519670.OF</t>
  </si>
  <si>
    <t>519672.OF</t>
  </si>
  <si>
    <t>519673.OF</t>
  </si>
  <si>
    <t>519674.OF</t>
  </si>
  <si>
    <t>519676.OF</t>
  </si>
  <si>
    <t>519678.OF</t>
  </si>
  <si>
    <t>519679.OF</t>
  </si>
  <si>
    <t>519683.OF</t>
  </si>
  <si>
    <t>519688.OF</t>
  </si>
  <si>
    <t>519690.OF</t>
  </si>
  <si>
    <t>519692.OF</t>
  </si>
  <si>
    <t>519694.OF</t>
  </si>
  <si>
    <t>519697.OF</t>
  </si>
  <si>
    <t>519698.OF</t>
  </si>
  <si>
    <t>519700.OF</t>
  </si>
  <si>
    <t>519702.OF</t>
  </si>
  <si>
    <t>519704.OF</t>
  </si>
  <si>
    <t>519710.OF</t>
  </si>
  <si>
    <t>519712.OF</t>
  </si>
  <si>
    <t>519714.OF</t>
  </si>
  <si>
    <t>519726.OF</t>
  </si>
  <si>
    <t>519727.OF</t>
  </si>
  <si>
    <t>519729.OF</t>
  </si>
  <si>
    <t>519730.OF</t>
  </si>
  <si>
    <t>519732.OF</t>
  </si>
  <si>
    <t>519733.OF</t>
  </si>
  <si>
    <t>519736.OF</t>
  </si>
  <si>
    <t>519738.OF</t>
  </si>
  <si>
    <t>519752.OF</t>
  </si>
  <si>
    <t>519753.OF</t>
  </si>
  <si>
    <t>519755.OF</t>
  </si>
  <si>
    <t>519756.OF</t>
  </si>
  <si>
    <t>519766.OF</t>
  </si>
  <si>
    <t>519767.OF</t>
  </si>
  <si>
    <t>519768.OF</t>
  </si>
  <si>
    <t>519770.OF</t>
  </si>
  <si>
    <t>519772.OF</t>
  </si>
  <si>
    <t>519773.OF</t>
  </si>
  <si>
    <t>519778.OF</t>
  </si>
  <si>
    <t>519779.OF</t>
  </si>
  <si>
    <t>519908.OF</t>
  </si>
  <si>
    <t>519909.OF</t>
  </si>
  <si>
    <t>519915.OF</t>
  </si>
  <si>
    <t>519918.OF</t>
  </si>
  <si>
    <t>519929.OF</t>
  </si>
  <si>
    <t>519933.OF</t>
  </si>
  <si>
    <t>519935.OF</t>
  </si>
  <si>
    <t>519937.OF</t>
  </si>
  <si>
    <t>519947.OF</t>
  </si>
  <si>
    <t>519949.OF</t>
  </si>
  <si>
    <t>519951.OF</t>
  </si>
  <si>
    <t>519957.OF</t>
  </si>
  <si>
    <t>519959.OF</t>
  </si>
  <si>
    <t>519961.OF</t>
  </si>
  <si>
    <t>519963.OF</t>
  </si>
  <si>
    <t>519965.OF</t>
  </si>
  <si>
    <t>519967.OF</t>
  </si>
  <si>
    <t>519969.OF</t>
  </si>
  <si>
    <t>519971.OF</t>
  </si>
  <si>
    <t>519975.OF</t>
  </si>
  <si>
    <t>519977.OF</t>
  </si>
  <si>
    <t>519979.OF</t>
  </si>
  <si>
    <t>519983.OF</t>
  </si>
  <si>
    <t>519987.OF</t>
  </si>
  <si>
    <t>519989.OF</t>
  </si>
  <si>
    <t>519991.OF</t>
  </si>
  <si>
    <t>519993.OF</t>
  </si>
  <si>
    <t>519994.OF</t>
  </si>
  <si>
    <t>519996.OF</t>
  </si>
  <si>
    <t>530001.OF</t>
  </si>
  <si>
    <t>530003.OF</t>
  </si>
  <si>
    <t>530005.OF</t>
  </si>
  <si>
    <t>530006.OF</t>
  </si>
  <si>
    <t>530009.OF</t>
  </si>
  <si>
    <t>530011.OF</t>
  </si>
  <si>
    <t>530012.OF</t>
  </si>
  <si>
    <t>530016.OF</t>
  </si>
  <si>
    <t>530017.OF</t>
  </si>
  <si>
    <t>530019.OF</t>
  </si>
  <si>
    <t>530020.OF</t>
  </si>
  <si>
    <t>540001.OF</t>
  </si>
  <si>
    <t>540002.OF</t>
  </si>
  <si>
    <t>540003.OF</t>
  </si>
  <si>
    <t>540004.OF</t>
  </si>
  <si>
    <t>540006.OF</t>
  </si>
  <si>
    <t>540007.OF</t>
  </si>
  <si>
    <t>540008.OF</t>
  </si>
  <si>
    <t>540009.OF</t>
  </si>
  <si>
    <t>540010.OF</t>
  </si>
  <si>
    <t>550001.OF</t>
  </si>
  <si>
    <t>550002.OF</t>
  </si>
  <si>
    <t>550003.OF</t>
  </si>
  <si>
    <t>550004.OF</t>
  </si>
  <si>
    <t>550008.OF</t>
  </si>
  <si>
    <t>550009.OF</t>
  </si>
  <si>
    <t>550015.OF</t>
  </si>
  <si>
    <t>560002.OF</t>
  </si>
  <si>
    <t>560003.OF</t>
  </si>
  <si>
    <t>560006.OF</t>
  </si>
  <si>
    <t>570001.OF</t>
  </si>
  <si>
    <t>570005.OF</t>
  </si>
  <si>
    <t>570006.OF</t>
  </si>
  <si>
    <t>570007.OF</t>
  </si>
  <si>
    <t>570008.OF</t>
  </si>
  <si>
    <t>571002.OF</t>
  </si>
  <si>
    <t>573003.OF</t>
  </si>
  <si>
    <t>580001.OF</t>
  </si>
  <si>
    <t>580002.OF</t>
  </si>
  <si>
    <t>580003.OF</t>
  </si>
  <si>
    <t>580005.OF</t>
  </si>
  <si>
    <t>580006.OF</t>
  </si>
  <si>
    <t>580007.OF</t>
  </si>
  <si>
    <t>580008.OF</t>
  </si>
  <si>
    <t>580009.OF</t>
  </si>
  <si>
    <t>582003.OF</t>
  </si>
  <si>
    <t>590001.OF</t>
  </si>
  <si>
    <t>590002.OF</t>
  </si>
  <si>
    <t>590003.OF</t>
  </si>
  <si>
    <t>590005.OF</t>
  </si>
  <si>
    <t>590006.OF</t>
  </si>
  <si>
    <t>590008.OF</t>
  </si>
  <si>
    <t>610001.OF</t>
  </si>
  <si>
    <t>610002.OF</t>
  </si>
  <si>
    <t>610004.OF</t>
  </si>
  <si>
    <t>610005.OF</t>
  </si>
  <si>
    <t>610006.OF</t>
  </si>
  <si>
    <t>610007.OF</t>
  </si>
  <si>
    <t>610008.OF</t>
  </si>
  <si>
    <t>620001.OF</t>
  </si>
  <si>
    <t>620002.OF</t>
  </si>
  <si>
    <t>620003.OF</t>
  </si>
  <si>
    <t>620004.OF</t>
  </si>
  <si>
    <t>620006.OF</t>
  </si>
  <si>
    <t>620007.OF</t>
  </si>
  <si>
    <t>630001.OF</t>
  </si>
  <si>
    <t>630002.OF</t>
  </si>
  <si>
    <t>630005.OF</t>
  </si>
  <si>
    <t>630006.OF</t>
  </si>
  <si>
    <t>630007.OF</t>
  </si>
  <si>
    <t>630008.OF</t>
  </si>
  <si>
    <t>630009.OF</t>
  </si>
  <si>
    <t>630010.OF</t>
  </si>
  <si>
    <t>630011.OF</t>
  </si>
  <si>
    <t>630015.OF</t>
  </si>
  <si>
    <t>630016.OF</t>
  </si>
  <si>
    <t>660001.OF</t>
  </si>
  <si>
    <t>660003.OF</t>
  </si>
  <si>
    <t>660004.OF</t>
  </si>
  <si>
    <t>660005.OF</t>
  </si>
  <si>
    <t>660006.OF</t>
  </si>
  <si>
    <t>660009.OF</t>
  </si>
  <si>
    <t>660010.OF</t>
  </si>
  <si>
    <t>660012.OF</t>
  </si>
  <si>
    <t>660015.OF</t>
  </si>
  <si>
    <t>671010.OF</t>
  </si>
  <si>
    <t>671030.OF</t>
  </si>
  <si>
    <t>673010.OF</t>
  </si>
  <si>
    <t>673020.OF</t>
  </si>
  <si>
    <t>673030.OF</t>
  </si>
  <si>
    <t>673040.OF</t>
  </si>
  <si>
    <t>673050.OF</t>
  </si>
  <si>
    <t>673060.OF</t>
  </si>
  <si>
    <t>673071.OF</t>
  </si>
  <si>
    <t>673081.OF</t>
  </si>
  <si>
    <t>673090.OF</t>
  </si>
  <si>
    <t>673110.OF</t>
  </si>
  <si>
    <t>673120.OF</t>
  </si>
  <si>
    <t>673141.OF</t>
  </si>
  <si>
    <t>675011.OF</t>
  </si>
  <si>
    <t>675081.OF</t>
  </si>
  <si>
    <t>675121.OF</t>
  </si>
  <si>
    <t>688888.OF</t>
  </si>
  <si>
    <t>690001.OF</t>
  </si>
  <si>
    <t>690002.OF</t>
  </si>
  <si>
    <t>690003.OF</t>
  </si>
  <si>
    <t>690004.OF</t>
  </si>
  <si>
    <t>690005.OF</t>
  </si>
  <si>
    <t>690006.OF</t>
  </si>
  <si>
    <t>690007.OF</t>
  </si>
  <si>
    <t>690009.OF</t>
  </si>
  <si>
    <t>690011.OF</t>
  </si>
  <si>
    <t>700001.OF</t>
  </si>
  <si>
    <t>700003.OF</t>
  </si>
  <si>
    <t>700004.OF</t>
  </si>
  <si>
    <t>710001.OF</t>
  </si>
  <si>
    <t>710002.OF</t>
  </si>
  <si>
    <t>710301.OF</t>
  </si>
  <si>
    <t>720001.OF</t>
  </si>
  <si>
    <t>720002.OF</t>
  </si>
  <si>
    <t>720003.OF</t>
  </si>
  <si>
    <t>730001.OF</t>
  </si>
  <si>
    <t>730002.OF</t>
  </si>
  <si>
    <t>740001.OF</t>
  </si>
  <si>
    <t>750001.OF</t>
  </si>
  <si>
    <t>750005.OF</t>
  </si>
  <si>
    <t>762001.OF</t>
  </si>
  <si>
    <t>770001.OF</t>
  </si>
  <si>
    <t>850588.OF</t>
  </si>
  <si>
    <t>860001.OF</t>
  </si>
  <si>
    <t>860005.OF</t>
  </si>
  <si>
    <t>860006.OF</t>
  </si>
  <si>
    <t>860007.OF</t>
  </si>
  <si>
    <t>860016.OF</t>
  </si>
  <si>
    <t>860018.OF</t>
  </si>
  <si>
    <t>870008.OF</t>
  </si>
  <si>
    <t>870017.OF</t>
  </si>
  <si>
    <t>871003.OF</t>
  </si>
  <si>
    <t>880007.OF</t>
  </si>
  <si>
    <t>900011.OF</t>
  </si>
  <si>
    <t>900029.OF</t>
  </si>
  <si>
    <t>910007.OF</t>
  </si>
  <si>
    <t>910017.OF</t>
  </si>
  <si>
    <t>910022.OF</t>
  </si>
  <si>
    <t>920008.OF</t>
  </si>
  <si>
    <t>952009.OF</t>
  </si>
  <si>
    <t>952035.OF</t>
  </si>
  <si>
    <t>970006.OF</t>
  </si>
  <si>
    <t>970009.OF</t>
  </si>
  <si>
    <t>970016.OF</t>
  </si>
  <si>
    <t>970018.OF</t>
  </si>
  <si>
    <t>当前日期或评估日期</t>
  </si>
  <si>
    <t>间隔天数</t>
  </si>
  <si>
    <t>T0</t>
  </si>
  <si>
    <t>前第1年起始日</t>
  </si>
  <si>
    <t>T0-1</t>
  </si>
  <si>
    <t>前第2年起始日</t>
  </si>
  <si>
    <t>T0-2</t>
  </si>
  <si>
    <t>前第3年起始日</t>
  </si>
  <si>
    <t>T0-3</t>
  </si>
  <si>
    <t>前第4年起始日</t>
  </si>
  <si>
    <t>T0-4</t>
  </si>
  <si>
    <t>前第5年起始日</t>
  </si>
  <si>
    <t>T0-5</t>
  </si>
  <si>
    <t>前第6年起始日</t>
  </si>
  <si>
    <t>T0-6</t>
  </si>
  <si>
    <t>前第7年起始日</t>
  </si>
  <si>
    <t>T0-7</t>
  </si>
  <si>
    <t>前第8年起始日</t>
  </si>
  <si>
    <t>T0-8</t>
  </si>
  <si>
    <t>前第9年起始日</t>
  </si>
  <si>
    <t>T0-9</t>
  </si>
  <si>
    <t>前第10年起始日</t>
  </si>
  <si>
    <t>T0-10</t>
  </si>
  <si>
    <t>前第11年起始日</t>
  </si>
  <si>
    <t>T0-11</t>
  </si>
  <si>
    <t>前第12年起始日</t>
  </si>
  <si>
    <t>T0-12</t>
  </si>
  <si>
    <t>前第13年起始日</t>
  </si>
  <si>
    <t>T0-13</t>
  </si>
  <si>
    <t>前第14年起始日</t>
  </si>
  <si>
    <t>T0-14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</si>
</sst>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_ "/>
    <numFmt numFmtId="178" formatCode="yyyy&quot;年&quot;m&quot;月&quot;d&quot;日&quot;;@"/>
    <numFmt numFmtId="41" formatCode="_ * #,##0_ ;_ * \-#,##0_ ;_ * &quot;-&quot;_ ;_ @_ "/>
    <numFmt numFmtId="179" formatCode="0.00_);[Red]\(0.00\)"/>
    <numFmt numFmtId="180" formatCode="###,###,##0.000000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13" borderId="8" applyNumberFormat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13" fillId="27" borderId="1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178" fontId="0" fillId="0" borderId="5" xfId="0" applyNumberFormat="1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177" fontId="3" fillId="3" borderId="7" xfId="0" applyNumberFormat="1" applyFont="1" applyFill="1" applyBorder="1" applyAlignment="1">
      <alignment horizontal="center" vertical="center"/>
    </xf>
    <xf numFmtId="177" fontId="3" fillId="4" borderId="7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3" fillId="5" borderId="7" xfId="0" applyFont="1" applyFill="1" applyBorder="1" applyAlignment="1">
      <alignment horizontal="center" vertical="center" wrapText="1"/>
    </xf>
    <xf numFmtId="179" fontId="3" fillId="5" borderId="7" xfId="0" applyNumberFormat="1" applyFont="1" applyFill="1" applyBorder="1" applyAlignment="1">
      <alignment horizontal="center" vertical="center" wrapText="1"/>
    </xf>
    <xf numFmtId="179" fontId="3" fillId="3" borderId="7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179" fontId="3" fillId="6" borderId="7" xfId="0" applyNumberFormat="1" applyFont="1" applyFill="1" applyBorder="1" applyAlignment="1">
      <alignment horizontal="center" vertical="center" wrapText="1"/>
    </xf>
    <xf numFmtId="180" fontId="2" fillId="7" borderId="0" xfId="0" applyNumberFormat="1" applyFont="1" applyFill="1" applyAlignment="1">
      <alignment vertical="center"/>
    </xf>
    <xf numFmtId="0" fontId="2" fillId="7" borderId="0" xfId="0" applyFont="1" applyFill="1" applyAlignment="1">
      <alignment vertical="center"/>
    </xf>
    <xf numFmtId="177" fontId="0" fillId="0" borderId="0" xfId="0" applyNumberFormat="1">
      <alignment vertical="center"/>
    </xf>
    <xf numFmtId="179" fontId="3" fillId="8" borderId="7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80"/>
  <sheetViews>
    <sheetView tabSelected="1" zoomScale="70" zoomScaleNormal="70" workbookViewId="0">
      <selection activeCell="F12" sqref="F12"/>
    </sheetView>
  </sheetViews>
  <sheetFormatPr defaultColWidth="8.88888888888889" defaultRowHeight="14.4"/>
  <cols>
    <col min="1" max="1" width="11.8888888888889" customWidth="1"/>
    <col min="2" max="2" width="30.6296296296296" customWidth="1"/>
    <col min="3" max="4" width="11.8888888888889" customWidth="1"/>
    <col min="5" max="5" width="5.66666666666667" customWidth="1"/>
    <col min="6" max="6" width="9.66666666666667" customWidth="1"/>
    <col min="7" max="7" width="8.77777777777778" customWidth="1"/>
    <col min="8" max="8" width="7.66666666666667" customWidth="1"/>
    <col min="9" max="9" width="8.77777777777778" customWidth="1"/>
    <col min="10" max="10" width="7.66666666666667" customWidth="1"/>
    <col min="11" max="11" width="8.77777777777778" customWidth="1"/>
    <col min="12" max="12" width="8.66666666666667" customWidth="1"/>
    <col min="13" max="13" width="8.77777777777778" customWidth="1"/>
    <col min="14" max="14" width="7.66666666666667" customWidth="1"/>
    <col min="15" max="15" width="8.77777777777778" customWidth="1"/>
    <col min="16" max="16" width="7.66666666666667" customWidth="1"/>
    <col min="17" max="19" width="14.1111111111111" customWidth="1"/>
    <col min="20" max="20" width="23.1111111111111" customWidth="1"/>
    <col min="21" max="21" width="21.2685185185185" customWidth="1"/>
    <col min="22" max="22" width="11.7407407407407" customWidth="1"/>
    <col min="23" max="23" width="9.66666666666667" customWidth="1"/>
    <col min="24" max="24" width="9.66666666666667"/>
    <col min="25" max="26" width="8.88888888888889" customWidth="1"/>
    <col min="27" max="27" width="29.3703703703704" customWidth="1"/>
    <col min="28" max="29" width="16.1851851851852" customWidth="1"/>
    <col min="30" max="30" width="22.8518518518519" customWidth="1"/>
  </cols>
  <sheetData>
    <row r="1" s="10" customFormat="1" ht="32.4" spans="1:3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4" t="s">
        <v>13</v>
      </c>
      <c r="O1" s="13" t="s">
        <v>14</v>
      </c>
      <c r="P1" s="14" t="s">
        <v>15</v>
      </c>
      <c r="Q1" s="18" t="s">
        <v>16</v>
      </c>
      <c r="R1" s="19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4" t="s">
        <v>24</v>
      </c>
      <c r="Z1" s="24" t="s">
        <v>25</v>
      </c>
      <c r="AA1" s="10" t="s">
        <v>26</v>
      </c>
      <c r="AB1" s="26" t="s">
        <v>27</v>
      </c>
      <c r="AC1" s="26" t="s">
        <v>28</v>
      </c>
      <c r="AD1" s="26" t="s">
        <v>29</v>
      </c>
    </row>
    <row r="2" spans="1:30">
      <c r="A2" s="15" t="s">
        <v>30</v>
      </c>
      <c r="B2" t="str">
        <f>f_info_name(A2)</f>
        <v>华夏成长</v>
      </c>
      <c r="C2" t="str">
        <f>f_info_setupdate(A2)</f>
        <v>2001-12-18</v>
      </c>
      <c r="D2" s="16">
        <f>DATEDIF(C2,"2021-1-25","d")</f>
        <v>6978</v>
      </c>
      <c r="F2" s="17">
        <f>f_netasset_total(A2,参数!$B$1,100000000)</f>
        <v>48.101648276</v>
      </c>
      <c r="G2" s="17">
        <f ca="1">f_nav_adjustedreturn(A2,参数!$B$2,参数!$B$1)</f>
        <v>33.3514737231214</v>
      </c>
      <c r="H2" s="17">
        <f ca="1">f_nav_periodreturnrankingper(A2,参数!$B$2,参数!$B$1,3)</f>
        <v>92.0510304219823</v>
      </c>
      <c r="I2" s="17">
        <f ca="1">f_nav_adjustedreturn(A2,参数!$B$3,参数!$B$2)</f>
        <v>25.6532516465741</v>
      </c>
      <c r="J2" s="17">
        <f ca="1">f_nav_periodreturnrankingper(A2,参数!$B$3,参数!$B$2,3)</f>
        <v>83.6088154269972</v>
      </c>
      <c r="K2" s="17">
        <f ca="1">f_nav_adjustedreturn(A2,参数!$B$4,参数!$B$3)</f>
        <v>-18.6528497409326</v>
      </c>
      <c r="L2" s="17">
        <f ca="1">f_nav_periodreturnrankingper(A2,参数!$B$4,参数!$B$3,3)</f>
        <v>23.8831615120275</v>
      </c>
      <c r="M2" s="17">
        <f ca="1">f_nav_adjustedreturn(A2,参数!$B$5,参数!$B$4)</f>
        <v>19.9997228558088</v>
      </c>
      <c r="N2" s="17">
        <f ca="1">f_nav_periodreturnrankingper(A2,参数!$B$5,参数!$B$4,3)</f>
        <v>51.9455252918288</v>
      </c>
      <c r="O2" s="17">
        <f ca="1">f_nav_adjustedreturn(A2,参数!$B$6,参数!$B$5)</f>
        <v>-7.26899211139511</v>
      </c>
      <c r="P2" s="17">
        <f ca="1">f_nav_periodreturnrankingper(A2,参数!$B$6,参数!$B$5,3)</f>
        <v>83.7160751565762</v>
      </c>
      <c r="Q2" s="25">
        <f>f_return(A2,1,参数!$B$1-365/2,参数!$B$1)</f>
        <v>18.9285089999094</v>
      </c>
      <c r="R2" s="25">
        <f ca="1">f_return(A2,1,参数!$B$4,参数!$B$1)</f>
        <v>10.8656619400511</v>
      </c>
      <c r="S2" s="25">
        <f ca="1">f_return(A2,1,参数!$B$6,参数!$B$1)</f>
        <v>8.56204447434232</v>
      </c>
      <c r="T2" t="str">
        <f>f_info_investtype(A2)</f>
        <v>偏股混合型基金</v>
      </c>
      <c r="U2" t="str">
        <f>f_info_fundmanager(A2)</f>
        <v>董阳阳</v>
      </c>
      <c r="V2">
        <f>f_info_manager_onthepostdays(A2,1)</f>
        <v>2227</v>
      </c>
      <c r="W2" s="25">
        <f ca="1">f_return_1w(A2,"0",参数!$B$2)</f>
        <v>-1.13636363636363</v>
      </c>
      <c r="X2" s="25">
        <f>f_return_1m(A2,"0",参数!$B$1)</f>
        <v>10.0757575757576</v>
      </c>
      <c r="Y2" s="25">
        <f>f_return_3m(A2,0,参数!$B$1)</f>
        <v>8.11506579272422</v>
      </c>
      <c r="Z2" s="25">
        <f>f_return_6m(A2,0,参数!B1)</f>
        <v>9.13206713520281</v>
      </c>
      <c r="AA2" t="str">
        <f>f_dq_status(A2,参数!$B$1)</f>
        <v>开放申购|开放赎回</v>
      </c>
      <c r="AB2" s="17">
        <f ca="1">f_risk_maxdownside(A2,参数!$B$6,参数!$B$1)</f>
        <v>-24.6765993575626</v>
      </c>
      <c r="AC2" s="17">
        <f ca="1">f_risk_maxdownside(A2,参数!$B$4,参数!$B$1)</f>
        <v>-23.3218588640275</v>
      </c>
      <c r="AD2" t="str">
        <f ca="1">f_risk_maxdownside_date(A2,参数!$B$6,参数!$B$1)</f>
        <v>20171122-20181018</v>
      </c>
    </row>
    <row r="3" spans="1:30">
      <c r="A3" s="15" t="s">
        <v>31</v>
      </c>
      <c r="B3" t="str">
        <f>f_info_name(A3)</f>
        <v>中海可转换债券A</v>
      </c>
      <c r="C3" t="str">
        <f>f_info_setupdate(A3)</f>
        <v>2013-03-20</v>
      </c>
      <c r="D3" s="16">
        <f t="shared" ref="D3:D66" si="0">DATEDIF(C3,"2021-1-25","d")</f>
        <v>2868</v>
      </c>
      <c r="F3" s="17">
        <f>f_netasset_total(A3,参数!$B$1,100000000)</f>
        <v>2.2559572633</v>
      </c>
      <c r="G3" s="17">
        <f ca="1">f_nav_adjustedreturn(A3,参数!$B$2,参数!$B$1)</f>
        <v>16.3164400494437</v>
      </c>
      <c r="H3" s="17">
        <f ca="1">f_nav_periodreturnrankingper(A3,参数!$B$2,参数!$B$1,3)</f>
        <v>21.1320754716981</v>
      </c>
      <c r="I3" s="17">
        <f ca="1">f_nav_adjustedreturn(A3,参数!$B$3,参数!$B$2)</f>
        <v>20.3869047619048</v>
      </c>
      <c r="J3" s="17">
        <f ca="1">f_nav_periodreturnrankingper(A3,参数!$B$3,参数!$B$2,3)</f>
        <v>8.93617021276596</v>
      </c>
      <c r="K3" s="17">
        <f ca="1">f_nav_adjustedreturn(A3,参数!$B$4,参数!$B$3)</f>
        <v>-16</v>
      </c>
      <c r="L3" s="17">
        <f ca="1">f_nav_periodreturnrankingper(A3,参数!$B$4,参数!$B$3,3)</f>
        <v>98.090692124105</v>
      </c>
      <c r="M3" s="17">
        <f ca="1">f_nav_adjustedreturn(A3,参数!$B$5,参数!$B$4)</f>
        <v>0</v>
      </c>
      <c r="N3" s="17">
        <f ca="1">f_nav_periodreturnrankingper(A3,参数!$B$5,参数!$B$4,3)</f>
        <v>92.8176795580111</v>
      </c>
      <c r="O3" s="17">
        <f ca="1">f_nav_adjustedreturn(A3,参数!$B$6,参数!$B$5)</f>
        <v>-12.4454148471616</v>
      </c>
      <c r="P3" s="17">
        <f ca="1">f_nav_periodreturnrankingper(A3,参数!$B$6,参数!$B$5,3)</f>
        <v>99.5762711864407</v>
      </c>
      <c r="Q3" s="25">
        <f>f_return(A3,1,参数!$B$1-365/2,参数!$B$1)</f>
        <v>7.57320081914219</v>
      </c>
      <c r="R3" s="25">
        <f ca="1">f_return(A3,1,参数!$B$4,参数!$B$1)</f>
        <v>5.55490939935865</v>
      </c>
      <c r="S3" s="25">
        <f ca="1">f_return(A3,1,参数!$B$6,参数!$B$1)</f>
        <v>0.539395495780259</v>
      </c>
      <c r="T3" t="str">
        <f>f_info_investtype(A3)</f>
        <v>混合债券型二级基金</v>
      </c>
      <c r="U3" t="str">
        <f>f_info_fundmanager(A3)</f>
        <v>彭海平</v>
      </c>
      <c r="V3">
        <f>f_info_manager_onthepostdays(A3,1)</f>
        <v>883</v>
      </c>
      <c r="W3" s="25">
        <f ca="1">f_return_1w(A3,"0",参数!$B$2)</f>
        <v>-1.22100122100121</v>
      </c>
      <c r="X3" s="25">
        <f>f_return_1m(A3,"0",参数!$B$1)</f>
        <v>3.74862183020948</v>
      </c>
      <c r="Y3" s="25">
        <f>f_return_3m(A3,0,参数!$B$1)</f>
        <v>0</v>
      </c>
      <c r="Z3" s="25">
        <f ca="1">f_return_6m(A3,0,参数!B2)</f>
        <v>11.4325068870523</v>
      </c>
      <c r="AA3" t="str">
        <f>f_dq_status(A3,参数!$B$1)</f>
        <v>开放申购|开放赎回</v>
      </c>
      <c r="AB3" s="17">
        <f ca="1">f_risk_maxdownside(A3,参数!$B$6,参数!$B$1)</f>
        <v>-34.3157894736842</v>
      </c>
      <c r="AC3" s="17">
        <f ca="1">f_risk_maxdownside(A3,参数!$B$4,参数!$B$1)</f>
        <v>-22.0973782771536</v>
      </c>
      <c r="AD3" t="str">
        <f ca="1">f_risk_maxdownside_date(A3,参数!$B$6,参数!$B$1)</f>
        <v>20160223-20181018</v>
      </c>
    </row>
    <row r="4" spans="1:30">
      <c r="A4" s="15" t="s">
        <v>32</v>
      </c>
      <c r="B4" t="str">
        <f>f_info_name(A4)</f>
        <v>西部利得量化成长A</v>
      </c>
      <c r="C4" t="str">
        <f>f_info_setupdate(A4)</f>
        <v>2019-03-19</v>
      </c>
      <c r="D4" s="16">
        <f t="shared" si="0"/>
        <v>678</v>
      </c>
      <c r="F4" s="17">
        <f>f_netasset_total(A4,参数!$B$1,100000000)</f>
        <v>11.014849436</v>
      </c>
      <c r="G4" s="17">
        <f ca="1">f_nav_adjustedreturn(A4,参数!$B$2,参数!$B$1)</f>
        <v>82.0269175609948</v>
      </c>
      <c r="H4" s="17">
        <f ca="1">f_nav_periodreturnrankingper(A4,参数!$B$2,参数!$B$1,3)</f>
        <v>28.1648675171737</v>
      </c>
      <c r="I4" s="17">
        <f ca="1">f_nav_adjustedreturn(A4,参数!$B$3,参数!$B$2)</f>
        <v>0</v>
      </c>
      <c r="J4" s="17">
        <f ca="1">f_nav_periodreturnrankingper(A4,参数!$B$3,参数!$B$2,3)</f>
        <v>0</v>
      </c>
      <c r="K4" s="17">
        <f ca="1">f_nav_adjustedreturn(A4,参数!$B$4,参数!$B$3)</f>
        <v>0</v>
      </c>
      <c r="L4" s="17">
        <f ca="1">f_nav_periodreturnrankingper(A4,参数!$B$4,参数!$B$3,3)</f>
        <v>0</v>
      </c>
      <c r="M4" s="17">
        <f ca="1">f_nav_adjustedreturn(A4,参数!$B$5,参数!$B$4)</f>
        <v>0</v>
      </c>
      <c r="N4" s="17">
        <f ca="1">f_nav_periodreturnrankingper(A4,参数!$B$5,参数!$B$4,3)</f>
        <v>0</v>
      </c>
      <c r="O4" s="17">
        <f ca="1">f_nav_adjustedreturn(A4,参数!$B$6,参数!$B$5)</f>
        <v>0</v>
      </c>
      <c r="P4" s="17">
        <f ca="1">f_nav_periodreturnrankingper(A4,参数!$B$6,参数!$B$5,3)</f>
        <v>0</v>
      </c>
      <c r="Q4" s="25">
        <f>f_return(A4,1,参数!$B$1-365/2,参数!$B$1)</f>
        <v>70.4962085570448</v>
      </c>
      <c r="R4" s="25">
        <f ca="1">f_return(A4,1,参数!$B$4,参数!$B$1)</f>
        <v>0</v>
      </c>
      <c r="S4" s="25">
        <f ca="1">f_return(A4,1,参数!$B$6,参数!$B$1)</f>
        <v>0</v>
      </c>
      <c r="T4" t="str">
        <f>f_info_investtype(A4)</f>
        <v>偏股混合型基金</v>
      </c>
      <c r="U4" t="str">
        <f>f_info_fundmanager(A4)</f>
        <v>盛丰衍</v>
      </c>
      <c r="V4">
        <f>f_info_manager_onthepostdays(A4,1)</f>
        <v>695</v>
      </c>
      <c r="W4" s="25">
        <f ca="1">f_return_1w(A4,"0",参数!$B$2)</f>
        <v>-2.14109673444239</v>
      </c>
      <c r="X4" s="25">
        <f>f_return_1m(A4,"0",参数!$B$1)</f>
        <v>13.6925613022873</v>
      </c>
      <c r="Y4" s="25">
        <f>f_return_3m(A4,0,参数!$B$1)</f>
        <v>25.7191683281116</v>
      </c>
      <c r="Z4" s="25">
        <f ca="1">f_return_6m(A4,0,参数!B3)</f>
        <v>0</v>
      </c>
      <c r="AA4" t="str">
        <f>f_dq_status(A4,参数!$B$1)</f>
        <v>暂停大额申购|开放赎回</v>
      </c>
      <c r="AB4" s="17">
        <f ca="1">f_risk_maxdownside(A4,参数!$B$6,参数!$B$1)</f>
        <v>-14.6274921301154</v>
      </c>
      <c r="AC4" s="17">
        <f ca="1">f_risk_maxdownside(A4,参数!$B$4,参数!$B$1)</f>
        <v>-14.6274921301154</v>
      </c>
      <c r="AD4" t="str">
        <f ca="1">f_risk_maxdownside_date(A4,参数!$B$6,参数!$B$1)</f>
        <v>20200226-20200323</v>
      </c>
    </row>
    <row r="5" spans="1:30">
      <c r="A5" s="15" t="s">
        <v>33</v>
      </c>
      <c r="B5" t="str">
        <f>f_info_name(A5)</f>
        <v>华夏大盘精选</v>
      </c>
      <c r="C5" t="str">
        <f>f_info_setupdate(A5)</f>
        <v>2004-08-11</v>
      </c>
      <c r="D5" s="16">
        <f t="shared" si="0"/>
        <v>6011</v>
      </c>
      <c r="F5" s="17">
        <f>f_netasset_total(A5,参数!$B$1,100000000)</f>
        <v>71.3817758851</v>
      </c>
      <c r="G5" s="17">
        <f ca="1">f_nav_adjustedreturn(A5,参数!$B$2,参数!$B$1)</f>
        <v>59.9213588752057</v>
      </c>
      <c r="H5" s="17">
        <f ca="1">f_nav_periodreturnrankingper(A5,参数!$B$2,参数!$B$1,3)</f>
        <v>61.8253189401374</v>
      </c>
      <c r="I5" s="17">
        <f ca="1">f_nav_adjustedreturn(A5,参数!$B$3,参数!$B$2)</f>
        <v>29.9846422424181</v>
      </c>
      <c r="J5" s="17">
        <f ca="1">f_nav_periodreturnrankingper(A5,参数!$B$3,参数!$B$2,3)</f>
        <v>74.6556473829201</v>
      </c>
      <c r="K5" s="17">
        <f ca="1">f_nav_adjustedreturn(A5,参数!$B$4,参数!$B$3)</f>
        <v>-19.3955469948429</v>
      </c>
      <c r="L5" s="17">
        <f ca="1">f_nav_periodreturnrankingper(A5,参数!$B$4,参数!$B$3,3)</f>
        <v>26.4604810996564</v>
      </c>
      <c r="M5" s="17">
        <f ca="1">f_nav_adjustedreturn(A5,参数!$B$5,参数!$B$4)</f>
        <v>44.9909892542243</v>
      </c>
      <c r="N5" s="17">
        <f ca="1">f_nav_periodreturnrankingper(A5,参数!$B$5,参数!$B$4,3)</f>
        <v>6.03112840466926</v>
      </c>
      <c r="O5" s="17">
        <f ca="1">f_nav_adjustedreturn(A5,参数!$B$6,参数!$B$5)</f>
        <v>7.33970294642944</v>
      </c>
      <c r="P5" s="17">
        <f ca="1">f_nav_periodreturnrankingper(A5,参数!$B$6,参数!$B$5,3)</f>
        <v>35.0730688935282</v>
      </c>
      <c r="Q5" s="25">
        <f>f_return(A5,1,参数!$B$1-365/2,参数!$B$1)</f>
        <v>78.956211103802</v>
      </c>
      <c r="R5" s="25">
        <f ca="1">f_return(A5,1,参数!$B$4,参数!$B$1)</f>
        <v>18.7547552161436</v>
      </c>
      <c r="S5" s="25">
        <f ca="1">f_return(A5,1,参数!$B$6,参数!$B$1)</f>
        <v>20.8321459887603</v>
      </c>
      <c r="T5" t="str">
        <f>f_info_investtype(A5)</f>
        <v>偏股混合型基金</v>
      </c>
      <c r="U5" t="str">
        <f>f_info_fundmanager(A5)</f>
        <v>陈伟彦</v>
      </c>
      <c r="V5">
        <f>f_info_manager_onthepostdays(A5,1)</f>
        <v>1381</v>
      </c>
      <c r="W5" s="25">
        <f ca="1">f_return_1w(A5,"0",参数!$B$2)</f>
        <v>-5.13491743858237</v>
      </c>
      <c r="X5" s="25">
        <f>f_return_1m(A5,"0",参数!$B$1)</f>
        <v>7.46159473299195</v>
      </c>
      <c r="Y5" s="25">
        <f>f_return_3m(A5,0,参数!$B$1)</f>
        <v>21.2341664422723</v>
      </c>
      <c r="Z5" s="25">
        <f ca="1">f_return_6m(A5,0,参数!B4)</f>
        <v>22.1034665386574</v>
      </c>
      <c r="AA5" t="str">
        <f>f_dq_status(A5,参数!$B$1)</f>
        <v>开放申购|开放赎回</v>
      </c>
      <c r="AB5" s="17">
        <f ca="1">f_risk_maxdownside(A5,参数!$B$6,参数!$B$1)</f>
        <v>-27.8335525860278</v>
      </c>
      <c r="AC5" s="17">
        <f ca="1">f_risk_maxdownside(A5,参数!$B$4,参数!$B$1)</f>
        <v>-27.4669450243563</v>
      </c>
      <c r="AD5" t="str">
        <f ca="1">f_risk_maxdownside_date(A5,参数!$B$6,参数!$B$1)</f>
        <v>20180124-20181029</v>
      </c>
    </row>
    <row r="6" spans="1:30">
      <c r="A6" s="15" t="s">
        <v>34</v>
      </c>
      <c r="B6" t="str">
        <f>f_info_name(A6)</f>
        <v>财通可持续发展主题</v>
      </c>
      <c r="C6" t="str">
        <f>f_info_setupdate(A6)</f>
        <v>2013-03-27</v>
      </c>
      <c r="D6" s="16">
        <f t="shared" si="0"/>
        <v>2861</v>
      </c>
      <c r="F6" s="17">
        <f>f_netasset_total(A6,参数!$B$1,100000000)</f>
        <v>10.3282615437</v>
      </c>
      <c r="G6" s="17">
        <f ca="1">f_nav_adjustedreturn(A6,参数!$B$2,参数!$B$1)</f>
        <v>81.9824611270685</v>
      </c>
      <c r="H6" s="17">
        <f ca="1">f_nav_periodreturnrankingper(A6,参数!$B$2,参数!$B$1,3)</f>
        <v>28.459273797841</v>
      </c>
      <c r="I6" s="17">
        <f ca="1">f_nav_adjustedreturn(A6,参数!$B$3,参数!$B$2)</f>
        <v>57.0914447147669</v>
      </c>
      <c r="J6" s="17">
        <f ca="1">f_nav_periodreturnrankingper(A6,参数!$B$3,参数!$B$2,3)</f>
        <v>23.9669421487603</v>
      </c>
      <c r="K6" s="17">
        <f ca="1">f_nav_adjustedreturn(A6,参数!$B$4,参数!$B$3)</f>
        <v>-25.9325793136185</v>
      </c>
      <c r="L6" s="17">
        <f ca="1">f_nav_periodreturnrankingper(A6,参数!$B$4,参数!$B$3,3)</f>
        <v>60.9965635738832</v>
      </c>
      <c r="M6" s="17">
        <f ca="1">f_nav_adjustedreturn(A6,参数!$B$5,参数!$B$4)</f>
        <v>31.3656370451045</v>
      </c>
      <c r="N6" s="17">
        <f ca="1">f_nav_periodreturnrankingper(A6,参数!$B$5,参数!$B$4,3)</f>
        <v>26.2645914396887</v>
      </c>
      <c r="O6" s="17">
        <f ca="1">f_nav_adjustedreturn(A6,参数!$B$6,参数!$B$5)</f>
        <v>-10.1170474605272</v>
      </c>
      <c r="P6" s="17">
        <f ca="1">f_nav_periodreturnrankingper(A6,参数!$B$6,参数!$B$5,3)</f>
        <v>88.3089770354906</v>
      </c>
      <c r="Q6" s="25">
        <f>f_return(A6,1,参数!$B$1-365/2,参数!$B$1)</f>
        <v>77.3374447000081</v>
      </c>
      <c r="R6" s="25">
        <f ca="1">f_return(A6,1,参数!$B$4,参数!$B$1)</f>
        <v>28.3819612323371</v>
      </c>
      <c r="S6" s="25">
        <f ca="1">f_return(A6,1,参数!$B$6,参数!$B$1)</f>
        <v>19.9225063027778</v>
      </c>
      <c r="T6" t="str">
        <f>f_info_investtype(A6)</f>
        <v>偏股混合型基金</v>
      </c>
      <c r="U6" t="str">
        <f>f_info_fundmanager(A6)</f>
        <v>夏钦</v>
      </c>
      <c r="V6">
        <f>f_info_manager_onthepostdays(A6,1)</f>
        <v>1737</v>
      </c>
      <c r="W6" s="25">
        <f ca="1">f_return_1w(A6,"0",参数!$B$2)</f>
        <v>0.0547345374931653</v>
      </c>
      <c r="X6" s="25">
        <f>f_return_1m(A6,"0",参数!$B$1)</f>
        <v>13.6851938346567</v>
      </c>
      <c r="Y6" s="25">
        <f>f_return_3m(A6,0,参数!$B$1)</f>
        <v>25.4308768587699</v>
      </c>
      <c r="Z6" s="25">
        <f ca="1">f_return_6m(A6,0,参数!B5)</f>
        <v>-7.61961015948021</v>
      </c>
      <c r="AA6" t="str">
        <f>f_dq_status(A6,参数!$B$1)</f>
        <v>开放申购|开放赎回</v>
      </c>
      <c r="AB6" s="17">
        <f ca="1">f_risk_maxdownside(A6,参数!$B$6,参数!$B$1)</f>
        <v>-31.30833238063</v>
      </c>
      <c r="AC6" s="17">
        <f ca="1">f_risk_maxdownside(A6,参数!$B$4,参数!$B$1)</f>
        <v>-30.752874151902</v>
      </c>
      <c r="AD6" t="str">
        <f ca="1">f_risk_maxdownside_date(A6,参数!$B$6,参数!$B$1)</f>
        <v>20180124-20190103</v>
      </c>
    </row>
    <row r="7" spans="1:30">
      <c r="A7" s="15" t="s">
        <v>35</v>
      </c>
      <c r="B7" t="str">
        <f>f_info_name(A7)</f>
        <v>景顺长城品质投资</v>
      </c>
      <c r="C7" t="str">
        <f>f_info_setupdate(A7)</f>
        <v>2013-03-19</v>
      </c>
      <c r="D7" s="16">
        <f t="shared" si="0"/>
        <v>2869</v>
      </c>
      <c r="F7" s="17">
        <f>f_netasset_total(A7,参数!$B$1,100000000)</f>
        <v>17.8432307142</v>
      </c>
      <c r="G7" s="17">
        <f ca="1">f_nav_adjustedreturn(A7,参数!$B$2,参数!$B$1)</f>
        <v>65.5336257309942</v>
      </c>
      <c r="H7" s="17">
        <f ca="1">f_nav_periodreturnrankingper(A7,参数!$B$2,参数!$B$1,3)</f>
        <v>53.3856722276742</v>
      </c>
      <c r="I7" s="17">
        <f ca="1">f_nav_adjustedreturn(A7,参数!$B$3,参数!$B$2)</f>
        <v>69.6218226906386</v>
      </c>
      <c r="J7" s="17">
        <f ca="1">f_nav_periodreturnrankingper(A7,参数!$B$3,参数!$B$2,3)</f>
        <v>9.77961432506887</v>
      </c>
      <c r="K7" s="17">
        <f ca="1">f_nav_adjustedreturn(A7,参数!$B$4,参数!$B$3)</f>
        <v>-24.4438303917348</v>
      </c>
      <c r="L7" s="17">
        <f ca="1">f_nav_periodreturnrankingper(A7,参数!$B$4,参数!$B$3,3)</f>
        <v>52.0618556701031</v>
      </c>
      <c r="M7" s="17">
        <f ca="1">f_nav_adjustedreturn(A7,参数!$B$5,参数!$B$4)</f>
        <v>46.8513853904282</v>
      </c>
      <c r="N7" s="17">
        <f ca="1">f_nav_periodreturnrankingper(A7,参数!$B$5,参数!$B$4,3)</f>
        <v>5.05836575875486</v>
      </c>
      <c r="O7" s="17">
        <f ca="1">f_nav_adjustedreturn(A7,参数!$B$6,参数!$B$5)</f>
        <v>5.28401585204756</v>
      </c>
      <c r="P7" s="17">
        <f ca="1">f_nav_periodreturnrankingper(A7,参数!$B$6,参数!$B$5,3)</f>
        <v>42.5887265135699</v>
      </c>
      <c r="Q7" s="25">
        <f>f_return(A7,1,参数!$B$1-365/2,参数!$B$1)</f>
        <v>68.1681123091188</v>
      </c>
      <c r="R7" s="25">
        <f ca="1">f_return(A7,1,参数!$B$4,参数!$B$1)</f>
        <v>28.4635599646162</v>
      </c>
      <c r="S7" s="25">
        <f ca="1">f_return(A7,1,参数!$B$6,参数!$B$1)</f>
        <v>26.5901822019804</v>
      </c>
      <c r="T7" t="str">
        <f>f_info_investtype(A7)</f>
        <v>偏股混合型基金</v>
      </c>
      <c r="U7" t="str">
        <f>f_info_fundmanager(A7)</f>
        <v>詹成</v>
      </c>
      <c r="V7">
        <f>f_info_manager_onthepostdays(A7,1)</f>
        <v>1871</v>
      </c>
      <c r="W7" s="25">
        <f ca="1">f_return_1w(A7,"0",参数!$B$2)</f>
        <v>0.477414616232096</v>
      </c>
      <c r="X7" s="25">
        <f>f_return_1m(A7,"0",参数!$B$1)</f>
        <v>10.9777015437393</v>
      </c>
      <c r="Y7" s="25">
        <f>f_return_3m(A7,0,参数!$B$1)</f>
        <v>22.3062381852552</v>
      </c>
      <c r="Z7" s="25">
        <f ca="1">f_return_6m(A7,0,参数!B6)</f>
        <v>-29.0564153769346</v>
      </c>
      <c r="AA7" t="str">
        <f>f_dq_status(A7,参数!$B$1)</f>
        <v>开放申购|开放赎回</v>
      </c>
      <c r="AB7" s="17">
        <f ca="1">f_risk_maxdownside(A7,参数!$B$6,参数!$B$1)</f>
        <v>-32.5551699834162</v>
      </c>
      <c r="AC7" s="17">
        <f ca="1">f_risk_maxdownside(A7,参数!$B$4,参数!$B$1)</f>
        <v>-32.5551699834162</v>
      </c>
      <c r="AD7" t="str">
        <f ca="1">f_risk_maxdownside_date(A7,参数!$B$6,参数!$B$1)</f>
        <v>20180313-20181018</v>
      </c>
    </row>
    <row r="8" spans="1:30">
      <c r="A8" s="15" t="s">
        <v>36</v>
      </c>
      <c r="B8" t="str">
        <f>f_info_name(A8)</f>
        <v>华夏优势增长</v>
      </c>
      <c r="C8" t="str">
        <f>f_info_setupdate(A8)</f>
        <v>2006-11-24</v>
      </c>
      <c r="D8" s="16">
        <f t="shared" si="0"/>
        <v>5176</v>
      </c>
      <c r="F8" s="17">
        <f>f_netasset_total(A8,参数!$B$1,100000000)</f>
        <v>80.9665034498</v>
      </c>
      <c r="G8" s="17">
        <f ca="1">f_nav_adjustedreturn(A8,参数!$B$2,参数!$B$1)</f>
        <v>69.9154649428145</v>
      </c>
      <c r="H8" s="17">
        <f ca="1">f_nav_periodreturnrankingper(A8,参数!$B$2,参数!$B$1,3)</f>
        <v>46.6143277723258</v>
      </c>
      <c r="I8" s="17">
        <f ca="1">f_nav_adjustedreturn(A8,参数!$B$3,参数!$B$2)</f>
        <v>49.4056463595839</v>
      </c>
      <c r="J8" s="17">
        <f ca="1">f_nav_periodreturnrankingper(A8,参数!$B$3,参数!$B$2,3)</f>
        <v>36.2258953168044</v>
      </c>
      <c r="K8" s="17">
        <f ca="1">f_nav_adjustedreturn(A8,参数!$B$4,参数!$B$3)</f>
        <v>-26.0032985156679</v>
      </c>
      <c r="L8" s="17">
        <f ca="1">f_nav_periodreturnrankingper(A8,参数!$B$4,参数!$B$3,3)</f>
        <v>61.340206185567</v>
      </c>
      <c r="M8" s="17">
        <f ca="1">f_nav_adjustedreturn(A8,参数!$B$5,参数!$B$4)</f>
        <v>17.4725983236622</v>
      </c>
      <c r="N8" s="17">
        <f ca="1">f_nav_periodreturnrankingper(A8,参数!$B$5,参数!$B$4,3)</f>
        <v>58.9494163424125</v>
      </c>
      <c r="O8" s="17">
        <f ca="1">f_nav_adjustedreturn(A8,参数!$B$6,参数!$B$5)</f>
        <v>-2.01005025125628</v>
      </c>
      <c r="P8" s="17">
        <f ca="1">f_nav_periodreturnrankingper(A8,参数!$B$6,参数!$B$5,3)</f>
        <v>68.8935281837161</v>
      </c>
      <c r="Q8" s="25">
        <f>f_return(A8,1,参数!$B$1-365/2,参数!$B$1)</f>
        <v>95.9958074564005</v>
      </c>
      <c r="R8" s="25">
        <f ca="1">f_return(A8,1,参数!$B$4,参数!$B$1)</f>
        <v>23.3637275935456</v>
      </c>
      <c r="S8" s="25">
        <f ca="1">f_return(A8,1,参数!$B$6,参数!$B$1)</f>
        <v>16.4843983536586</v>
      </c>
      <c r="T8" t="str">
        <f>f_info_investtype(A8)</f>
        <v>偏股混合型基金</v>
      </c>
      <c r="U8" t="str">
        <f>f_info_fundmanager(A8)</f>
        <v>郑晓辉</v>
      </c>
      <c r="V8">
        <f>f_info_manager_onthepostdays(A8,1)</f>
        <v>2834</v>
      </c>
      <c r="W8" s="25">
        <f ca="1">f_return_1w(A8,"0",参数!$B$2)</f>
        <v>0.199302441454906</v>
      </c>
      <c r="X8" s="25">
        <f>f_return_1m(A8,"0",参数!$B$1)</f>
        <v>14.8957632817754</v>
      </c>
      <c r="Y8" s="25">
        <f>f_return_3m(A8,0,参数!$B$1)</f>
        <v>35.0592885375494</v>
      </c>
      <c r="Z8" s="25">
        <f ca="1">f_return_6m(A8,0,参数!B7)</f>
        <v>30.702515177797</v>
      </c>
      <c r="AA8" t="str">
        <f>f_dq_status(A8,参数!$B$1)</f>
        <v>开放申购|开放赎回</v>
      </c>
      <c r="AB8" s="17">
        <f ca="1">f_risk_maxdownside(A8,参数!$B$6,参数!$B$1)</f>
        <v>-33.7998963193364</v>
      </c>
      <c r="AC8" s="17">
        <f ca="1">f_risk_maxdownside(A8,参数!$B$4,参数!$B$1)</f>
        <v>-29.9121844127333</v>
      </c>
      <c r="AD8" t="str">
        <f ca="1">f_risk_maxdownside_date(A8,参数!$B$6,参数!$B$1)</f>
        <v>20171111-20190103</v>
      </c>
    </row>
    <row r="9" spans="1:30">
      <c r="A9" s="15" t="s">
        <v>37</v>
      </c>
      <c r="B9" t="str">
        <f>f_info_name(A9)</f>
        <v>华富安鑫</v>
      </c>
      <c r="C9" t="str">
        <f>f_info_setupdate(A9)</f>
        <v>2013-04-24</v>
      </c>
      <c r="D9" s="16">
        <f t="shared" si="0"/>
        <v>2833</v>
      </c>
      <c r="F9" s="17">
        <f>f_netasset_total(A9,参数!$B$1,100000000)</f>
        <v>0.5082821106</v>
      </c>
      <c r="G9" s="17">
        <f ca="1">f_nav_adjustedreturn(A9,参数!$B$2,参数!$B$1)</f>
        <v>9.46058861758426</v>
      </c>
      <c r="H9" s="17">
        <f ca="1">f_nav_periodreturnrankingper(A9,参数!$B$2,参数!$B$1,3)</f>
        <v>50.377358490566</v>
      </c>
      <c r="I9" s="17">
        <f ca="1">f_nav_adjustedreturn(A9,参数!$B$3,参数!$B$2)</f>
        <v>7.5898385207015</v>
      </c>
      <c r="J9" s="17">
        <f ca="1">f_nav_periodreturnrankingper(A9,参数!$B$3,参数!$B$2,3)</f>
        <v>56.8085106382979</v>
      </c>
      <c r="K9" s="17">
        <f ca="1">f_nav_adjustedreturn(A9,参数!$B$4,参数!$B$3)</f>
        <v>0.196270853778213</v>
      </c>
      <c r="L9" s="17">
        <f ca="1">f_nav_periodreturnrankingper(A9,参数!$B$4,参数!$B$3,3)</f>
        <v>52.744630071599</v>
      </c>
      <c r="M9" s="17">
        <f ca="1">f_nav_adjustedreturn(A9,参数!$B$5,参数!$B$4)</f>
        <v>2.77655484911356</v>
      </c>
      <c r="N9" s="17">
        <f ca="1">f_nav_periodreturnrankingper(A9,参数!$B$5,参数!$B$4,3)</f>
        <v>64.3646408839779</v>
      </c>
      <c r="O9" s="17">
        <f ca="1">f_nav_adjustedreturn(A9,参数!$B$6,参数!$B$5)</f>
        <v>1.65760977890704</v>
      </c>
      <c r="P9" s="17">
        <f ca="1">f_nav_periodreturnrankingper(A9,参数!$B$6,参数!$B$5,3)</f>
        <v>47.4576271186441</v>
      </c>
      <c r="Q9" s="25">
        <f>f_return(A9,1,参数!$B$1-365/2,参数!$B$1)</f>
        <v>16.2330946928414</v>
      </c>
      <c r="R9" s="25">
        <f ca="1">f_return(A9,1,参数!$B$4,参数!$B$1)</f>
        <v>5.66674663337836</v>
      </c>
      <c r="S9" s="25">
        <f ca="1">f_return(A9,1,参数!$B$6,参数!$B$1)</f>
        <v>4.25044071594818</v>
      </c>
      <c r="T9" t="str">
        <f>f_info_investtype(A9)</f>
        <v>混合债券型二级基金</v>
      </c>
      <c r="U9" t="str">
        <f>f_info_fundmanager(A9)</f>
        <v>张惠</v>
      </c>
      <c r="V9">
        <f>f_info_manager_onthepostdays(A9,1)</f>
        <v>2276</v>
      </c>
      <c r="W9" s="25">
        <f ca="1">f_return_1w(A9,"0",参数!$B$2)</f>
        <v>-1.02912799779473</v>
      </c>
      <c r="X9" s="25">
        <f>f_return_1m(A9,"0",参数!$B$1)</f>
        <v>3.1225400157439</v>
      </c>
      <c r="Y9" s="25">
        <f>f_return_3m(A9,0,参数!$B$1)</f>
        <v>4.80000000000001</v>
      </c>
      <c r="Z9" s="25">
        <f ca="1">f_return_6m(A9,0,参数!B8)</f>
        <v>-1.29482071713148</v>
      </c>
      <c r="AA9" t="str">
        <f>f_dq_status(A9,参数!$B$1)</f>
        <v>开放申购|开放赎回</v>
      </c>
      <c r="AB9" s="17">
        <f ca="1">f_risk_maxdownside(A9,参数!$B$6,参数!$B$1)</f>
        <v>-6.56439529075989</v>
      </c>
      <c r="AC9" s="17">
        <f ca="1">f_risk_maxdownside(A9,参数!$B$4,参数!$B$1)</f>
        <v>-6.56439529075989</v>
      </c>
      <c r="AD9" t="str">
        <f ca="1">f_risk_maxdownside_date(A9,参数!$B$6,参数!$B$1)</f>
        <v>20200225-20200323</v>
      </c>
    </row>
    <row r="10" spans="1:30">
      <c r="A10" s="15" t="s">
        <v>38</v>
      </c>
      <c r="B10" t="str">
        <f>f_info_name(A10)</f>
        <v>富国宏观策略</v>
      </c>
      <c r="C10" t="str">
        <f>f_info_setupdate(A10)</f>
        <v>2013-04-12</v>
      </c>
      <c r="D10" s="16">
        <f t="shared" si="0"/>
        <v>2845</v>
      </c>
      <c r="F10" s="17">
        <f>f_netasset_total(A10,参数!$B$1,100000000)</f>
        <v>7.1061465452</v>
      </c>
      <c r="G10" s="17">
        <f ca="1">f_nav_adjustedreturn(A10,参数!$B$2,参数!$B$1)</f>
        <v>57.9505300353357</v>
      </c>
      <c r="H10" s="17">
        <f ca="1">f_nav_periodreturnrankingper(A10,参数!$B$2,参数!$B$1,3)</f>
        <v>36.9507676019058</v>
      </c>
      <c r="I10" s="17">
        <f ca="1">f_nav_adjustedreturn(A10,参数!$B$3,参数!$B$2)</f>
        <v>54.2234332425068</v>
      </c>
      <c r="J10" s="17">
        <f ca="1">f_nav_periodreturnrankingper(A10,参数!$B$3,参数!$B$2,3)</f>
        <v>12.9319955406912</v>
      </c>
      <c r="K10" s="17">
        <f ca="1">f_nav_adjustedreturn(A10,参数!$B$4,参数!$B$3)</f>
        <v>-20.5197617758527</v>
      </c>
      <c r="L10" s="17">
        <f ca="1">f_nav_periodreturnrankingper(A10,参数!$B$4,参数!$B$3,3)</f>
        <v>67.586649550706</v>
      </c>
      <c r="M10" s="17">
        <f ca="1">f_nav_adjustedreturn(A10,参数!$B$5,参数!$B$4)</f>
        <v>40.0454201362604</v>
      </c>
      <c r="N10" s="17">
        <f ca="1">f_nav_periodreturnrankingper(A10,参数!$B$5,参数!$B$4,3)</f>
        <v>4.9645390070922</v>
      </c>
      <c r="O10" s="17">
        <f ca="1">f_nav_adjustedreturn(A10,参数!$B$6,参数!$B$5)</f>
        <v>7.03180588003979</v>
      </c>
      <c r="P10" s="17">
        <f ca="1">f_nav_periodreturnrankingper(A10,参数!$B$6,参数!$B$5,3)</f>
        <v>21.4965986394558</v>
      </c>
      <c r="Q10" s="25">
        <f>f_return(A10,1,参数!$B$1-365/2,参数!$B$1)</f>
        <v>65.022254765067</v>
      </c>
      <c r="R10" s="25">
        <f ca="1">f_return(A10,1,参数!$B$4,参数!$B$1)</f>
        <v>24.6109687222333</v>
      </c>
      <c r="S10" s="25">
        <f ca="1">f_return(A10,1,参数!$B$6,参数!$B$1)</f>
        <v>23.6615547682832</v>
      </c>
      <c r="T10" t="str">
        <f>f_info_investtype(A10)</f>
        <v>灵活配置型基金</v>
      </c>
      <c r="U10" t="str">
        <f>f_info_fundmanager(A10)</f>
        <v>袁宜</v>
      </c>
      <c r="V10">
        <f>f_info_manager_onthepostdays(A10,1)</f>
        <v>2862</v>
      </c>
      <c r="W10" s="25">
        <f ca="1">f_return_1w(A10,"0",参数!$B$2)</f>
        <v>-1.73611111111111</v>
      </c>
      <c r="X10" s="25">
        <f>f_return_1m(A10,"0",参数!$B$1)</f>
        <v>15.8031088082901</v>
      </c>
      <c r="Y10" s="25">
        <f>f_return_3m(A10,0,参数!$B$1)</f>
        <v>25.2100840336134</v>
      </c>
      <c r="Z10" s="25">
        <f ca="1">f_return_6m(A10,0,参数!B9)</f>
        <v>0</v>
      </c>
      <c r="AA10" t="str">
        <f>f_dq_status(A10,参数!$B$1)</f>
        <v>开放申购|开放赎回</v>
      </c>
      <c r="AB10" s="17">
        <f ca="1">f_risk_maxdownside(A10,参数!$B$6,参数!$B$1)</f>
        <v>-21.5135135135135</v>
      </c>
      <c r="AC10" s="17">
        <f ca="1">f_risk_maxdownside(A10,参数!$B$4,参数!$B$1)</f>
        <v>-21.5135135135135</v>
      </c>
      <c r="AD10" t="str">
        <f ca="1">f_risk_maxdownside_date(A10,参数!$B$6,参数!$B$1)</f>
        <v>20180125-20181109,20180125-20190130</v>
      </c>
    </row>
    <row r="11" spans="1:30">
      <c r="A11" s="15" t="s">
        <v>39</v>
      </c>
      <c r="B11" t="str">
        <f>f_info_name(A11)</f>
        <v>长城核心优选</v>
      </c>
      <c r="C11" t="str">
        <f>f_info_setupdate(A11)</f>
        <v>2013-04-18</v>
      </c>
      <c r="D11" s="16">
        <f t="shared" si="0"/>
        <v>2839</v>
      </c>
      <c r="F11" s="17">
        <f>f_netasset_total(A11,参数!$B$1,100000000)</f>
        <v>2.679732055</v>
      </c>
      <c r="G11" s="17">
        <f ca="1">f_nav_adjustedreturn(A11,参数!$B$2,参数!$B$1)</f>
        <v>53.2916666666667</v>
      </c>
      <c r="H11" s="17">
        <f ca="1">f_nav_periodreturnrankingper(A11,参数!$B$2,参数!$B$1,3)</f>
        <v>40.8681842244574</v>
      </c>
      <c r="I11" s="17">
        <f ca="1">f_nav_adjustedreturn(A11,参数!$B$3,参数!$B$2)</f>
        <v>14.8215481772079</v>
      </c>
      <c r="J11" s="17">
        <f ca="1">f_nav_periodreturnrankingper(A11,参数!$B$3,参数!$B$2,3)</f>
        <v>69.6767001114827</v>
      </c>
      <c r="K11" s="17">
        <f ca="1">f_nav_adjustedreturn(A11,参数!$B$4,参数!$B$3)</f>
        <v>1.46601941747571</v>
      </c>
      <c r="L11" s="17">
        <f ca="1">f_nav_periodreturnrankingper(A11,参数!$B$4,参数!$B$3,3)</f>
        <v>13.0295250320924</v>
      </c>
      <c r="M11" s="17">
        <f ca="1">f_nav_adjustedreturn(A11,参数!$B$5,参数!$B$4)</f>
        <v>2.38568588469185</v>
      </c>
      <c r="N11" s="17">
        <f ca="1">f_nav_periodreturnrankingper(A11,参数!$B$5,参数!$B$4,3)</f>
        <v>87.1552403467297</v>
      </c>
      <c r="O11" s="17">
        <f ca="1">f_nav_adjustedreturn(A11,参数!$B$6,参数!$B$5)</f>
        <v>0.0753772165502357</v>
      </c>
      <c r="P11" s="17">
        <f ca="1">f_nav_periodreturnrankingper(A11,参数!$B$6,参数!$B$5,3)</f>
        <v>75.5102040816327</v>
      </c>
      <c r="Q11" s="25">
        <f>f_return(A11,1,参数!$B$1-365/2,参数!$B$1)</f>
        <v>57.759783780276</v>
      </c>
      <c r="R11" s="25">
        <f ca="1">f_return(A11,1,参数!$B$4,参数!$B$1)</f>
        <v>21.3046889691265</v>
      </c>
      <c r="S11" s="25">
        <f ca="1">f_return(A11,1,参数!$B$6,参数!$B$1)</f>
        <v>12.8309783025695</v>
      </c>
      <c r="T11" t="str">
        <f>f_info_investtype(A11)</f>
        <v>灵活配置型基金</v>
      </c>
      <c r="U11" t="str">
        <f>f_info_fundmanager(A11)</f>
        <v>雷俊,王卫林</v>
      </c>
      <c r="V11">
        <f>f_info_manager_onthepostdays(A11,1)</f>
        <v>629</v>
      </c>
      <c r="W11" s="25">
        <f ca="1">f_return_1w(A11,"0",参数!$B$2)</f>
        <v>-3.54473113093803</v>
      </c>
      <c r="X11" s="25">
        <f>f_return_1m(A11,"0",参数!$B$1)</f>
        <v>13.8727250216665</v>
      </c>
      <c r="Y11" s="25">
        <f>f_return_3m(A11,0,参数!$B$1)</f>
        <v>23.0434782608695</v>
      </c>
      <c r="Z11" s="25">
        <f ca="1">f_return_6m(A11,0,参数!B10)</f>
        <v>0</v>
      </c>
      <c r="AA11" t="str">
        <f>f_dq_status(A11,参数!$B$1)</f>
        <v>开放申购|开放赎回</v>
      </c>
      <c r="AB11" s="17">
        <f ca="1">f_risk_maxdownside(A11,参数!$B$6,参数!$B$1)</f>
        <v>-14.9803800877126</v>
      </c>
      <c r="AC11" s="17">
        <f ca="1">f_risk_maxdownside(A11,参数!$B$4,参数!$B$1)</f>
        <v>-14.9803800877126</v>
      </c>
      <c r="AD11" t="str">
        <f ca="1">f_risk_maxdownside_date(A11,参数!$B$6,参数!$B$1)</f>
        <v>20200306-20200323</v>
      </c>
    </row>
    <row r="12" spans="1:30">
      <c r="A12" s="15" t="s">
        <v>40</v>
      </c>
      <c r="B12" t="str">
        <f>f_info_name(A12)</f>
        <v>华夏复兴</v>
      </c>
      <c r="C12" t="str">
        <f>f_info_setupdate(A12)</f>
        <v>2007-09-10</v>
      </c>
      <c r="D12" s="16">
        <f t="shared" si="0"/>
        <v>4886</v>
      </c>
      <c r="F12" s="17">
        <f>f_netasset_total(A12,参数!$B$1,100000000)</f>
        <v>49.8480691222</v>
      </c>
      <c r="G12" s="17">
        <f ca="1">f_nav_adjustedreturn(A12,参数!$B$2,参数!$B$1)</f>
        <v>55.2675585284281</v>
      </c>
      <c r="H12" s="17">
        <f ca="1">f_nav_periodreturnrankingper(A12,参数!$B$2,参数!$B$1,3)</f>
        <v>71.2463199214917</v>
      </c>
      <c r="I12" s="17">
        <f ca="1">f_nav_adjustedreturn(A12,参数!$B$3,参数!$B$2)</f>
        <v>91.0543130990415</v>
      </c>
      <c r="J12" s="17">
        <f ca="1">f_nav_periodreturnrankingper(A12,参数!$B$3,参数!$B$2,3)</f>
        <v>2.47933884297521</v>
      </c>
      <c r="K12" s="17">
        <f ca="1">f_nav_adjustedreturn(A12,参数!$B$4,参数!$B$3)</f>
        <v>-25.8293838862559</v>
      </c>
      <c r="L12" s="17">
        <f ca="1">f_nav_periodreturnrankingper(A12,参数!$B$4,参数!$B$3,3)</f>
        <v>60.4810996563574</v>
      </c>
      <c r="M12" s="17">
        <f ca="1">f_nav_adjustedreturn(A12,参数!$B$5,参数!$B$4)</f>
        <v>-6.57015590200446</v>
      </c>
      <c r="N12" s="17">
        <f ca="1">f_nav_periodreturnrankingper(A12,参数!$B$5,参数!$B$4,3)</f>
        <v>96.1089494163424</v>
      </c>
      <c r="O12" s="17">
        <f ca="1">f_nav_adjustedreturn(A12,参数!$B$6,参数!$B$5)</f>
        <v>-1.09950522264981</v>
      </c>
      <c r="P12" s="17">
        <f ca="1">f_nav_periodreturnrankingper(A12,参数!$B$6,参数!$B$5,3)</f>
        <v>65.1356993736952</v>
      </c>
      <c r="Q12" s="25">
        <f>f_return(A12,1,参数!$B$1-365/2,参数!$B$1)</f>
        <v>44.5901972941206</v>
      </c>
      <c r="R12" s="25">
        <f ca="1">f_return(A12,1,参数!$B$4,参数!$B$1)</f>
        <v>30.0326245458212</v>
      </c>
      <c r="S12" s="25">
        <f ca="1">f_return(A12,1,参数!$B$6,参数!$B$1)</f>
        <v>15.3277893108992</v>
      </c>
      <c r="T12" t="str">
        <f>f_info_investtype(A12)</f>
        <v>偏股混合型基金</v>
      </c>
      <c r="U12" t="str">
        <f>f_info_fundmanager(A12)</f>
        <v>周克平</v>
      </c>
      <c r="V12">
        <f>f_info_manager_onthepostdays(A12,1)</f>
        <v>749</v>
      </c>
      <c r="W12" s="25">
        <f ca="1">f_return_1w(A12,"0",参数!$B$2)</f>
        <v>1.61427357689039</v>
      </c>
      <c r="X12" s="25">
        <f>f_return_1m(A12,"0",参数!$B$1)</f>
        <v>11.0645933014354</v>
      </c>
      <c r="Y12" s="25">
        <f>f_return_3m(A12,0,参数!$B$1)</f>
        <v>22.0105124835742</v>
      </c>
      <c r="Z12" s="25">
        <f ca="1">f_return_6m(A12,0,参数!B11)</f>
        <v>7.65511684125705</v>
      </c>
      <c r="AA12" t="str">
        <f>f_dq_status(A12,参数!$B$1)</f>
        <v>开放申购|开放赎回</v>
      </c>
      <c r="AB12" s="17">
        <f ca="1">f_risk_maxdownside(A12,参数!$B$6,参数!$B$1)</f>
        <v>-40.4040404040404</v>
      </c>
      <c r="AC12" s="17">
        <f ca="1">f_risk_maxdownside(A12,参数!$B$4,参数!$B$1)</f>
        <v>-33.7450870297586</v>
      </c>
      <c r="AD12" t="str">
        <f ca="1">f_risk_maxdownside_date(A12,参数!$B$6,参数!$B$1)</f>
        <v>20160818-20181018</v>
      </c>
    </row>
    <row r="13" spans="1:30">
      <c r="A13" s="15" t="s">
        <v>41</v>
      </c>
      <c r="B13" t="str">
        <f>f_info_name(A13)</f>
        <v>农银汇理低估值高增长</v>
      </c>
      <c r="C13" t="str">
        <f>f_info_setupdate(A13)</f>
        <v>2013-03-26</v>
      </c>
      <c r="D13" s="16">
        <f t="shared" si="0"/>
        <v>2862</v>
      </c>
      <c r="F13" s="17">
        <f>f_netasset_total(A13,参数!$B$1,100000000)</f>
        <v>3.1206483134</v>
      </c>
      <c r="G13" s="17">
        <f ca="1">f_nav_adjustedreturn(A13,参数!$B$2,参数!$B$1)</f>
        <v>49.3320327409984</v>
      </c>
      <c r="H13" s="17">
        <f ca="1">f_nav_periodreturnrankingper(A13,参数!$B$2,参数!$B$1,3)</f>
        <v>79.784102060844</v>
      </c>
      <c r="I13" s="17">
        <f ca="1">f_nav_adjustedreturn(A13,参数!$B$3,参数!$B$2)</f>
        <v>55.7397622192866</v>
      </c>
      <c r="J13" s="17">
        <f ca="1">f_nav_periodreturnrankingper(A13,参数!$B$3,参数!$B$2,3)</f>
        <v>25.7575757575758</v>
      </c>
      <c r="K13" s="17">
        <f ca="1">f_nav_adjustedreturn(A13,参数!$B$4,参数!$B$3)</f>
        <v>-27.1134219141152</v>
      </c>
      <c r="L13" s="17">
        <f ca="1">f_nav_periodreturnrankingper(A13,参数!$B$4,参数!$B$3,3)</f>
        <v>67.1821305841924</v>
      </c>
      <c r="M13" s="17">
        <f ca="1">f_nav_adjustedreturn(A13,参数!$B$5,参数!$B$4)</f>
        <v>18.8932269563741</v>
      </c>
      <c r="N13" s="17">
        <f ca="1">f_nav_periodreturnrankingper(A13,参数!$B$5,参数!$B$4,3)</f>
        <v>55.0583657587549</v>
      </c>
      <c r="O13" s="17">
        <f ca="1">f_nav_adjustedreturn(A13,参数!$B$6,参数!$B$5)</f>
        <v>-6.82870370370371</v>
      </c>
      <c r="P13" s="17">
        <f ca="1">f_nav_periodreturnrankingper(A13,参数!$B$6,参数!$B$5,3)</f>
        <v>82.8810020876827</v>
      </c>
      <c r="Q13" s="25">
        <f>f_return(A13,1,参数!$B$1-365/2,参数!$B$1)</f>
        <v>41.1907194457632</v>
      </c>
      <c r="R13" s="25">
        <f ca="1">f_return(A13,1,参数!$B$4,参数!$B$1)</f>
        <v>19.2148363872677</v>
      </c>
      <c r="S13" s="25">
        <f ca="1">f_return(A13,1,参数!$B$6,参数!$B$1)</f>
        <v>13.1070741654925</v>
      </c>
      <c r="T13" t="str">
        <f>f_info_investtype(A13)</f>
        <v>偏股混合型基金</v>
      </c>
      <c r="U13" t="str">
        <f>f_info_fundmanager(A13)</f>
        <v>张燕</v>
      </c>
      <c r="V13">
        <f>f_info_manager_onthepostdays(A13,1)</f>
        <v>1423</v>
      </c>
      <c r="W13" s="25">
        <f ca="1">f_return_1w(A13,"0",参数!$B$2)</f>
        <v>0.593003412969284</v>
      </c>
      <c r="X13" s="25">
        <f>f_return_1m(A13,"0",参数!$B$1)</f>
        <v>10.712488995095</v>
      </c>
      <c r="Y13" s="25">
        <f>f_return_3m(A13,0,参数!$B$1)</f>
        <v>20.9376609994848</v>
      </c>
      <c r="Z13" s="25">
        <f ca="1">f_return_6m(A13,0,参数!B12)</f>
        <v>0</v>
      </c>
      <c r="AA13" t="str">
        <f>f_dq_status(A13,参数!$B$1)</f>
        <v>开放申购|开放赎回</v>
      </c>
      <c r="AB13" s="17">
        <f ca="1">f_risk_maxdownside(A13,参数!$B$6,参数!$B$1)</f>
        <v>-32.4880847716441</v>
      </c>
      <c r="AC13" s="17">
        <f ca="1">f_risk_maxdownside(A13,参数!$B$4,参数!$B$1)</f>
        <v>-30.5634875309347</v>
      </c>
      <c r="AD13" t="str">
        <f ca="1">f_risk_maxdownside_date(A13,参数!$B$6,参数!$B$1)</f>
        <v>20160708-20190103</v>
      </c>
    </row>
    <row r="14" spans="1:30">
      <c r="A14" s="15" t="s">
        <v>42</v>
      </c>
      <c r="B14" t="str">
        <f>f_info_name(A14)</f>
        <v>工银瑞信产业债A</v>
      </c>
      <c r="C14" t="str">
        <f>f_info_setupdate(A14)</f>
        <v>2013-03-29</v>
      </c>
      <c r="D14" s="16">
        <f t="shared" si="0"/>
        <v>2859</v>
      </c>
      <c r="F14" s="17">
        <f>f_netasset_total(A14,参数!$B$1,100000000)</f>
        <v>124.4881704607</v>
      </c>
      <c r="G14" s="17">
        <f ca="1">f_nav_adjustedreturn(A14,参数!$B$2,参数!$B$1)</f>
        <v>12.3968116610781</v>
      </c>
      <c r="H14" s="17">
        <f ca="1">f_nav_periodreturnrankingper(A14,参数!$B$2,参数!$B$1,3)</f>
        <v>34.7169811320755</v>
      </c>
      <c r="I14" s="17">
        <f ca="1">f_nav_adjustedreturn(A14,参数!$B$3,参数!$B$2)</f>
        <v>8.59896219421795</v>
      </c>
      <c r="J14" s="17">
        <f ca="1">f_nav_periodreturnrankingper(A14,参数!$B$3,参数!$B$2,3)</f>
        <v>46.5957446808511</v>
      </c>
      <c r="K14" s="17">
        <f ca="1">f_nav_adjustedreturn(A14,参数!$B$4,参数!$B$3)</f>
        <v>3.45092024539877</v>
      </c>
      <c r="L14" s="17">
        <f ca="1">f_nav_periodreturnrankingper(A14,参数!$B$4,参数!$B$3,3)</f>
        <v>27.6849642004773</v>
      </c>
      <c r="M14" s="17">
        <f ca="1">f_nav_adjustedreturn(A14,参数!$B$5,参数!$B$4)</f>
        <v>6.86835650040882</v>
      </c>
      <c r="N14" s="17">
        <f ca="1">f_nav_periodreturnrankingper(A14,参数!$B$5,参数!$B$4,3)</f>
        <v>19.8895027624309</v>
      </c>
      <c r="O14" s="17">
        <f ca="1">f_nav_adjustedreturn(A14,参数!$B$6,参数!$B$5)</f>
        <v>2.04716080178174</v>
      </c>
      <c r="P14" s="17">
        <f ca="1">f_nav_periodreturnrankingper(A14,参数!$B$6,参数!$B$5,3)</f>
        <v>37.2881355932203</v>
      </c>
      <c r="Q14" s="25">
        <f>f_return(A14,1,参数!$B$1-365/2,参数!$B$1)</f>
        <v>17.2005131677098</v>
      </c>
      <c r="R14" s="25">
        <f ca="1">f_return(A14,1,参数!$B$4,参数!$B$1)</f>
        <v>8.07880357986122</v>
      </c>
      <c r="S14" s="25">
        <f ca="1">f_return(A14,1,参数!$B$6,参数!$B$1)</f>
        <v>6.53494760989801</v>
      </c>
      <c r="T14" t="str">
        <f>f_info_investtype(A14)</f>
        <v>混合债券型二级基金</v>
      </c>
      <c r="U14" t="str">
        <f>f_info_fundmanager(A14)</f>
        <v>何秀红</v>
      </c>
      <c r="V14">
        <f>f_info_manager_onthepostdays(A14,1)</f>
        <v>2876</v>
      </c>
      <c r="W14" s="25">
        <f ca="1">f_return_1w(A14,"0",参数!$B$2)</f>
        <v>-0.407885791978247</v>
      </c>
      <c r="X14" s="25">
        <f>f_return_1m(A14,"0",参数!$B$1)</f>
        <v>3.42052313883299</v>
      </c>
      <c r="Y14" s="25">
        <f>f_return_3m(A14,0,参数!$B$1)</f>
        <v>6.57691202814204</v>
      </c>
      <c r="Z14" s="25">
        <f ca="1">f_return_6m(A14,0,参数!B13)</f>
        <v>0</v>
      </c>
      <c r="AA14" t="str">
        <f>f_dq_status(A14,参数!$B$1)</f>
        <v>开放申购|开放赎回</v>
      </c>
      <c r="AB14" s="17">
        <f ca="1">f_risk_maxdownside(A14,参数!$B$6,参数!$B$1)</f>
        <v>-3.39237687784796</v>
      </c>
      <c r="AC14" s="17">
        <f ca="1">f_risk_maxdownside(A14,参数!$B$4,参数!$B$1)</f>
        <v>-2.74064171122995</v>
      </c>
      <c r="AD14" t="str">
        <f ca="1">f_risk_maxdownside_date(A14,参数!$B$6,参数!$B$1)</f>
        <v>20161025-20161220</v>
      </c>
    </row>
    <row r="15" spans="1:30">
      <c r="A15" s="15" t="s">
        <v>43</v>
      </c>
      <c r="B15" t="str">
        <f>f_info_name(A15)</f>
        <v>鹏华双债增利</v>
      </c>
      <c r="C15" t="str">
        <f>f_info_setupdate(A15)</f>
        <v>2013-03-13</v>
      </c>
      <c r="D15" s="16">
        <f t="shared" si="0"/>
        <v>2875</v>
      </c>
      <c r="F15" s="17">
        <f>f_netasset_total(A15,参数!$B$1,100000000)</f>
        <v>5.1019669435</v>
      </c>
      <c r="G15" s="17">
        <f ca="1">f_nav_adjustedreturn(A15,参数!$B$2,参数!$B$1)</f>
        <v>12.1559074299634</v>
      </c>
      <c r="H15" s="17">
        <f ca="1">f_nav_periodreturnrankingper(A15,参数!$B$2,参数!$B$1,3)</f>
        <v>36.2264150943396</v>
      </c>
      <c r="I15" s="17">
        <f ca="1">f_nav_adjustedreturn(A15,参数!$B$3,参数!$B$2)</f>
        <v>9.0884932234919</v>
      </c>
      <c r="J15" s="17">
        <f ca="1">f_nav_periodreturnrankingper(A15,参数!$B$3,参数!$B$2,3)</f>
        <v>43.4042553191489</v>
      </c>
      <c r="K15" s="17">
        <f ca="1">f_nav_adjustedreturn(A15,参数!$B$4,参数!$B$3)</f>
        <v>4.83686192702565</v>
      </c>
      <c r="L15" s="17">
        <f ca="1">f_nav_periodreturnrankingper(A15,参数!$B$4,参数!$B$3,3)</f>
        <v>14.7971360381862</v>
      </c>
      <c r="M15" s="17">
        <f ca="1">f_nav_adjustedreturn(A15,参数!$B$5,参数!$B$4)</f>
        <v>2.07009278382825</v>
      </c>
      <c r="N15" s="17">
        <f ca="1">f_nav_periodreturnrankingper(A15,参数!$B$5,参数!$B$4,3)</f>
        <v>75.414364640884</v>
      </c>
      <c r="O15" s="17">
        <f ca="1">f_nav_adjustedreturn(A15,参数!$B$6,参数!$B$5)</f>
        <v>4.70877768662838</v>
      </c>
      <c r="P15" s="17">
        <f ca="1">f_nav_periodreturnrankingper(A15,参数!$B$6,参数!$B$5,3)</f>
        <v>11.864406779661</v>
      </c>
      <c r="Q15" s="25">
        <f>f_return(A15,1,参数!$B$1-365/2,参数!$B$1)</f>
        <v>13.2370538533397</v>
      </c>
      <c r="R15" s="25">
        <f ca="1">f_return(A15,1,参数!$B$4,参数!$B$1)</f>
        <v>8.6439352610816</v>
      </c>
      <c r="S15" s="25">
        <f ca="1">f_return(A15,1,参数!$B$6,参数!$B$1)</f>
        <v>6.51577377442791</v>
      </c>
      <c r="T15" t="str">
        <f>f_info_investtype(A15)</f>
        <v>混合债券型二级基金</v>
      </c>
      <c r="U15" t="str">
        <f>f_info_fundmanager(A15)</f>
        <v>刘太阳</v>
      </c>
      <c r="V15">
        <f>f_info_manager_onthepostdays(A15,1)</f>
        <v>855</v>
      </c>
      <c r="W15" s="25">
        <f ca="1">f_return_1w(A15,"0",参数!$B$2)</f>
        <v>-0.323755564548753</v>
      </c>
      <c r="X15" s="25">
        <f>f_return_1m(A15,"0",参数!$B$1)</f>
        <v>4.77924442421483</v>
      </c>
      <c r="Y15" s="25">
        <f>f_return_3m(A15,0,参数!$B$1)</f>
        <v>7.386098584979</v>
      </c>
      <c r="Z15" s="25">
        <f ca="1">f_return_6m(A15,0,参数!B14)</f>
        <v>0</v>
      </c>
      <c r="AA15" t="str">
        <f>f_dq_status(A15,参数!$B$1)</f>
        <v>开放申购|开放赎回</v>
      </c>
      <c r="AB15" s="17">
        <f ca="1">f_risk_maxdownside(A15,参数!$B$6,参数!$B$1)</f>
        <v>-5.48296780214653</v>
      </c>
      <c r="AC15" s="17">
        <f ca="1">f_risk_maxdownside(A15,参数!$B$4,参数!$B$1)</f>
        <v>-5.48296780214653</v>
      </c>
      <c r="AD15" t="str">
        <f ca="1">f_risk_maxdownside_date(A15,参数!$B$6,参数!$B$1)</f>
        <v>20200226-20200401</v>
      </c>
    </row>
    <row r="16" spans="1:30">
      <c r="A16" s="15" t="s">
        <v>44</v>
      </c>
      <c r="B16" t="str">
        <f>f_info_name(A16)</f>
        <v>建信消费升级</v>
      </c>
      <c r="C16" t="str">
        <f>f_info_setupdate(A16)</f>
        <v>2013-06-14</v>
      </c>
      <c r="D16" s="16">
        <f t="shared" si="0"/>
        <v>2782</v>
      </c>
      <c r="F16" s="17">
        <f>f_netasset_total(A16,参数!$B$1,100000000)</f>
        <v>0.8722097066</v>
      </c>
      <c r="G16" s="17">
        <f ca="1">f_nav_adjustedreturn(A16,参数!$B$2,参数!$B$1)</f>
        <v>56.3176895306859</v>
      </c>
      <c r="H16" s="17">
        <f ca="1">f_nav_periodreturnrankingper(A16,参数!$B$2,参数!$B$1,3)</f>
        <v>68.6947988223749</v>
      </c>
      <c r="I16" s="17">
        <f ca="1">f_nav_adjustedreturn(A16,参数!$B$3,参数!$B$2)</f>
        <v>45.4068241469816</v>
      </c>
      <c r="J16" s="17">
        <f ca="1">f_nav_periodreturnrankingper(A16,参数!$B$3,参数!$B$2,3)</f>
        <v>44.3526170798898</v>
      </c>
      <c r="K16" s="17">
        <f ca="1">f_nav_adjustedreturn(A16,参数!$B$4,参数!$B$3)</f>
        <v>-24.6290801186944</v>
      </c>
      <c r="L16" s="17">
        <f ca="1">f_nav_periodreturnrankingper(A16,参数!$B$4,参数!$B$3,3)</f>
        <v>52.5773195876289</v>
      </c>
      <c r="M16" s="17">
        <f ca="1">f_nav_adjustedreturn(A16,参数!$B$5,参数!$B$4)</f>
        <v>24.3872549019608</v>
      </c>
      <c r="N16" s="17">
        <f ca="1">f_nav_periodreturnrankingper(A16,参数!$B$5,参数!$B$4,3)</f>
        <v>41.2451361867704</v>
      </c>
      <c r="O16" s="17">
        <f ca="1">f_nav_adjustedreturn(A16,参数!$B$6,参数!$B$5)</f>
        <v>14.8278285312719</v>
      </c>
      <c r="P16" s="17">
        <f ca="1">f_nav_periodreturnrankingper(A16,参数!$B$6,参数!$B$5,3)</f>
        <v>12.5260960334029</v>
      </c>
      <c r="Q16" s="25">
        <f>f_return(A16,1,参数!$B$1-365/2,参数!$B$1)</f>
        <v>48.7054645224338</v>
      </c>
      <c r="R16" s="25">
        <f ca="1">f_return(A16,1,参数!$B$4,参数!$B$1)</f>
        <v>19.6357944689086</v>
      </c>
      <c r="S16" s="25">
        <f ca="1">f_return(A16,1,参数!$B$6,参数!$B$1)</f>
        <v>19.451059137861</v>
      </c>
      <c r="T16" t="str">
        <f>f_info_investtype(A16)</f>
        <v>偏股混合型基金</v>
      </c>
      <c r="U16" t="str">
        <f>f_info_fundmanager(A16)</f>
        <v>邱宇航</v>
      </c>
      <c r="V16">
        <f>f_info_manager_onthepostdays(A16,1)</f>
        <v>2799</v>
      </c>
      <c r="W16" s="25">
        <f ca="1">f_return_1w(A16,"0",参数!$B$2)</f>
        <v>-2.72168568920105</v>
      </c>
      <c r="X16" s="25">
        <f>f_return_1m(A16,"0",参数!$B$1)</f>
        <v>9.10236220472441</v>
      </c>
      <c r="Y16" s="25">
        <f>f_return_3m(A16,0,参数!$B$1)</f>
        <v>19.448275862069</v>
      </c>
      <c r="Z16" s="25">
        <f ca="1">f_return_6m(A16,0,参数!B15)</f>
        <v>0</v>
      </c>
      <c r="AA16" t="str">
        <f>f_dq_status(A16,参数!$B$1)</f>
        <v>开放申购|开放赎回</v>
      </c>
      <c r="AB16" s="17">
        <f ca="1">f_risk_maxdownside(A16,参数!$B$6,参数!$B$1)</f>
        <v>-30.5662188099808</v>
      </c>
      <c r="AC16" s="17">
        <f ca="1">f_risk_maxdownside(A16,参数!$B$4,参数!$B$1)</f>
        <v>-28.7192118226601</v>
      </c>
      <c r="AD16" t="str">
        <f ca="1">f_risk_maxdownside_date(A16,参数!$B$6,参数!$B$1)</f>
        <v>20171114-20190103</v>
      </c>
    </row>
    <row r="17" spans="1:30">
      <c r="A17" s="15" t="s">
        <v>45</v>
      </c>
      <c r="B17" t="str">
        <f>f_info_name(A17)</f>
        <v>中银消费主题</v>
      </c>
      <c r="C17" t="str">
        <f>f_info_setupdate(A17)</f>
        <v>2013-04-25</v>
      </c>
      <c r="D17" s="16">
        <f t="shared" si="0"/>
        <v>2832</v>
      </c>
      <c r="F17" s="17">
        <f>f_netasset_total(A17,参数!$B$1,100000000)</f>
        <v>0.6510150789</v>
      </c>
      <c r="G17" s="17">
        <f ca="1">f_nav_adjustedreturn(A17,参数!$B$2,参数!$B$1)</f>
        <v>72.6675427069645</v>
      </c>
      <c r="H17" s="17">
        <f ca="1">f_nav_periodreturnrankingper(A17,参数!$B$2,参数!$B$1,3)</f>
        <v>42.8851815505397</v>
      </c>
      <c r="I17" s="17">
        <f ca="1">f_nav_adjustedreturn(A17,参数!$B$3,参数!$B$2)</f>
        <v>26.3070539419087</v>
      </c>
      <c r="J17" s="17">
        <f ca="1">f_nav_periodreturnrankingper(A17,参数!$B$3,参数!$B$2,3)</f>
        <v>82.5068870523416</v>
      </c>
      <c r="K17" s="17">
        <f ca="1">f_nav_adjustedreturn(A17,参数!$B$4,参数!$B$3)</f>
        <v>-29.3669402110199</v>
      </c>
      <c r="L17" s="17">
        <f ca="1">f_nav_periodreturnrankingper(A17,参数!$B$4,参数!$B$3,3)</f>
        <v>77.319587628866</v>
      </c>
      <c r="M17" s="17">
        <f ca="1">f_nav_adjustedreturn(A17,参数!$B$5,参数!$B$4)</f>
        <v>31.1450381679389</v>
      </c>
      <c r="N17" s="17">
        <f ca="1">f_nav_periodreturnrankingper(A17,参数!$B$5,参数!$B$4,3)</f>
        <v>26.6536964980545</v>
      </c>
      <c r="O17" s="17">
        <f ca="1">f_nav_adjustedreturn(A17,参数!$B$6,参数!$B$5)</f>
        <v>-11.8951612903226</v>
      </c>
      <c r="P17" s="17">
        <f ca="1">f_nav_periodreturnrankingper(A17,参数!$B$6,参数!$B$5,3)</f>
        <v>91.6492693110647</v>
      </c>
      <c r="Q17" s="25">
        <f>f_return(A17,1,参数!$B$1-365/2,参数!$B$1)</f>
        <v>69.8648450537707</v>
      </c>
      <c r="R17" s="25">
        <f ca="1">f_return(A17,1,参数!$B$4,参数!$B$1)</f>
        <v>15.4759936515497</v>
      </c>
      <c r="S17" s="25">
        <f ca="1">f_return(A17,1,参数!$B$6,参数!$B$1)</f>
        <v>12.0341447826318</v>
      </c>
      <c r="T17" t="str">
        <f>f_info_investtype(A17)</f>
        <v>偏股混合型基金</v>
      </c>
      <c r="U17" t="str">
        <f>f_info_fundmanager(A17)</f>
        <v>钱亚风云</v>
      </c>
      <c r="V17">
        <f>f_info_manager_onthepostdays(A17,1)</f>
        <v>2026</v>
      </c>
      <c r="W17" s="25">
        <f ca="1">f_return_1w(A17,"0",参数!$B$2)</f>
        <v>-3.48763474952441</v>
      </c>
      <c r="X17" s="25">
        <f>f_return_1m(A17,"0",参数!$B$1)</f>
        <v>14.1120277898393</v>
      </c>
      <c r="Y17" s="25">
        <f>f_return_3m(A17,0,参数!$B$1)</f>
        <v>27.9454722492697</v>
      </c>
      <c r="Z17" s="25">
        <f>f_return_6m(A17,0,参数!B16)</f>
        <v>28.4709193245778</v>
      </c>
      <c r="AA17" t="str">
        <f>f_dq_status(A17,参数!$B$1)</f>
        <v>开放申购|开放赎回</v>
      </c>
      <c r="AB17" s="17">
        <f ca="1">f_risk_maxdownside(A17,参数!$B$6,参数!$B$1)</f>
        <v>-33.7182448036951</v>
      </c>
      <c r="AC17" s="17">
        <f ca="1">f_risk_maxdownside(A17,参数!$B$4,参数!$B$1)</f>
        <v>-33.1781140861467</v>
      </c>
      <c r="AD17" t="str">
        <f ca="1">f_risk_maxdownside_date(A17,参数!$B$6,参数!$B$1)</f>
        <v>20180124-20190102</v>
      </c>
    </row>
    <row r="18" spans="1:30">
      <c r="A18" s="15" t="s">
        <v>46</v>
      </c>
      <c r="B18" t="str">
        <f>f_info_name(A18)</f>
        <v>国联安安泰灵活配置</v>
      </c>
      <c r="C18" t="str">
        <f>f_info_setupdate(A18)</f>
        <v>2013-04-23</v>
      </c>
      <c r="D18" s="16">
        <f t="shared" si="0"/>
        <v>2834</v>
      </c>
      <c r="F18" s="17">
        <f>f_netasset_total(A18,参数!$B$1,100000000)</f>
        <v>6.9284709122</v>
      </c>
      <c r="G18" s="17">
        <f ca="1">f_nav_adjustedreturn(A18,参数!$B$2,参数!$B$1)</f>
        <v>21.143804392872</v>
      </c>
      <c r="H18" s="17">
        <f ca="1">f_nav_periodreturnrankingper(A18,参数!$B$2,参数!$B$1,3)</f>
        <v>75.0132345156167</v>
      </c>
      <c r="I18" s="17">
        <f ca="1">f_nav_adjustedreturn(A18,参数!$B$3,参数!$B$2)</f>
        <v>16.1548088957351</v>
      </c>
      <c r="J18" s="17">
        <f ca="1">f_nav_periodreturnrankingper(A18,参数!$B$3,参数!$B$2,3)</f>
        <v>66.6666666666667</v>
      </c>
      <c r="K18" s="17">
        <f ca="1">f_nav_adjustedreturn(A18,参数!$B$4,参数!$B$3)</f>
        <v>3.28129660932682</v>
      </c>
      <c r="L18" s="17">
        <f ca="1">f_nav_periodreturnrankingper(A18,参数!$B$4,参数!$B$3,3)</f>
        <v>6.22593068035944</v>
      </c>
      <c r="M18" s="17">
        <f ca="1">f_nav_adjustedreturn(A18,参数!$B$5,参数!$B$4)</f>
        <v>1.46169354838708</v>
      </c>
      <c r="N18" s="17">
        <f ca="1">f_nav_periodreturnrankingper(A18,参数!$B$5,参数!$B$4,3)</f>
        <v>90.5437352245863</v>
      </c>
      <c r="O18" s="17">
        <f ca="1">f_nav_adjustedreturn(A18,参数!$B$6,参数!$B$5)</f>
        <v>-1.52620441051738</v>
      </c>
      <c r="P18" s="17">
        <f ca="1">f_nav_periodreturnrankingper(A18,参数!$B$6,参数!$B$5,3)</f>
        <v>81.2244897959184</v>
      </c>
      <c r="Q18" s="25">
        <f>f_return(A18,1,参数!$B$1-365/2,参数!$B$1)</f>
        <v>26.4934503973445</v>
      </c>
      <c r="R18" s="25">
        <f ca="1">f_return(A18,1,参数!$B$4,参数!$B$1)</f>
        <v>13.2584590482814</v>
      </c>
      <c r="S18" s="25">
        <f ca="1">f_return(A18,1,参数!$B$6,参数!$B$1)</f>
        <v>7.74065885191237</v>
      </c>
      <c r="T18" t="str">
        <f>f_info_investtype(A18)</f>
        <v>灵活配置型基金</v>
      </c>
      <c r="U18" t="str">
        <f>f_info_fundmanager(A18)</f>
        <v>林渌,洪阳玚</v>
      </c>
      <c r="V18">
        <f>f_info_manager_onthepostdays(A18,1)</f>
        <v>587</v>
      </c>
      <c r="W18" s="25">
        <f ca="1">f_return_1w(A18,"0",参数!$B$2)</f>
        <v>-1.84672958021479</v>
      </c>
      <c r="X18" s="25">
        <f>f_return_1m(A18,"0",参数!$B$1)</f>
        <v>4.7591743119266</v>
      </c>
      <c r="Y18" s="25">
        <f>f_return_3m(A18,0,参数!$B$1)</f>
        <v>8.28270854941472</v>
      </c>
      <c r="Z18" s="25">
        <f>f_return_6m(A18,0,参数!B17)</f>
        <v>11.1556193787318</v>
      </c>
      <c r="AA18" t="str">
        <f>f_dq_status(A18,参数!$B$1)</f>
        <v>暂停大额申购|开放赎回</v>
      </c>
      <c r="AB18" s="17">
        <f ca="1">f_risk_maxdownside(A18,参数!$B$6,参数!$B$1)</f>
        <v>-10.3555484693878</v>
      </c>
      <c r="AC18" s="17">
        <f ca="1">f_risk_maxdownside(A18,参数!$B$4,参数!$B$1)</f>
        <v>-10.3555484693878</v>
      </c>
      <c r="AD18" t="str">
        <f ca="1">f_risk_maxdownside_date(A18,参数!$B$6,参数!$B$1)</f>
        <v>20200306-20200323</v>
      </c>
    </row>
    <row r="19" spans="1:30">
      <c r="A19" s="15" t="s">
        <v>47</v>
      </c>
      <c r="B19" t="str">
        <f>f_info_name(A19)</f>
        <v>华夏盛世精选</v>
      </c>
      <c r="C19" t="str">
        <f>f_info_setupdate(A19)</f>
        <v>2009-12-11</v>
      </c>
      <c r="D19" s="16">
        <f t="shared" si="0"/>
        <v>4063</v>
      </c>
      <c r="F19" s="17">
        <f>f_netasset_total(A19,参数!$B$1,100000000)</f>
        <v>10.8309065827</v>
      </c>
      <c r="G19" s="17">
        <f ca="1">f_nav_adjustedreturn(A19,参数!$B$2,参数!$B$1)</f>
        <v>46.7948717948718</v>
      </c>
      <c r="H19" s="17">
        <f ca="1">f_nav_periodreturnrankingper(A19,参数!$B$2,参数!$B$1,3)</f>
        <v>82.0412168792934</v>
      </c>
      <c r="I19" s="17">
        <f ca="1">f_nav_adjustedreturn(A19,参数!$B$3,参数!$B$2)</f>
        <v>43.646408839779</v>
      </c>
      <c r="J19" s="17">
        <f ca="1">f_nav_periodreturnrankingper(A19,参数!$B$3,参数!$B$2,3)</f>
        <v>47.7961432506887</v>
      </c>
      <c r="K19" s="17">
        <f ca="1">f_nav_adjustedreturn(A19,参数!$B$4,参数!$B$3)</f>
        <v>-34.0218712029162</v>
      </c>
      <c r="L19" s="17">
        <f ca="1">f_nav_periodreturnrankingper(A19,参数!$B$4,参数!$B$3,3)</f>
        <v>92.9553264604811</v>
      </c>
      <c r="M19" s="17">
        <f ca="1">f_nav_adjustedreturn(A19,参数!$B$5,参数!$B$4)</f>
        <v>-17.3479561316052</v>
      </c>
      <c r="N19" s="17">
        <f ca="1">f_nav_periodreturnrankingper(A19,参数!$B$5,参数!$B$4,3)</f>
        <v>99.2217898832685</v>
      </c>
      <c r="O19" s="17">
        <f ca="1">f_nav_adjustedreturn(A19,参数!$B$6,参数!$B$5)</f>
        <v>3.17297850562948</v>
      </c>
      <c r="P19" s="17">
        <f ca="1">f_nav_periodreturnrankingper(A19,参数!$B$6,参数!$B$5,3)</f>
        <v>50.7306889352818</v>
      </c>
      <c r="Q19" s="25">
        <f>f_return(A19,1,参数!$B$1-365/2,参数!$B$1)</f>
        <v>31.0732679083544</v>
      </c>
      <c r="R19" s="25">
        <f ca="1">f_return(A19,1,参数!$B$4,参数!$B$1)</f>
        <v>11.6241767658109</v>
      </c>
      <c r="S19" s="25">
        <f ca="1">f_return(A19,1,参数!$B$6,参数!$B$1)</f>
        <v>3.22077068734443</v>
      </c>
      <c r="T19" t="str">
        <f>f_info_investtype(A19)</f>
        <v>偏股混合型基金</v>
      </c>
      <c r="U19" t="str">
        <f>f_info_fundmanager(A19)</f>
        <v>赵航</v>
      </c>
      <c r="V19">
        <f>f_info_manager_onthepostdays(A19,1)</f>
        <v>269</v>
      </c>
      <c r="W19" s="25">
        <f ca="1">f_return_1w(A19,"0",参数!$B$2)</f>
        <v>-0.383141762452108</v>
      </c>
      <c r="X19" s="25">
        <f>f_return_1m(A19,"0",参数!$B$1)</f>
        <v>4.47080291970802</v>
      </c>
      <c r="Y19" s="25">
        <f>f_return_3m(A19,0,参数!$B$1)</f>
        <v>17.1954964176049</v>
      </c>
      <c r="Z19" s="25">
        <f>f_return_6m(A19,0,参数!B18)</f>
        <v>0.750469043151971</v>
      </c>
      <c r="AA19" t="str">
        <f>f_dq_status(A19,参数!$B$1)</f>
        <v>开放申购|开放赎回</v>
      </c>
      <c r="AB19" s="17">
        <f ca="1">f_risk_maxdownside(A19,参数!$B$6,参数!$B$1)</f>
        <v>-53.3392698130009</v>
      </c>
      <c r="AC19" s="17">
        <f ca="1">f_risk_maxdownside(A19,参数!$B$4,参数!$B$1)</f>
        <v>-37.2455089820359</v>
      </c>
      <c r="AD19" t="str">
        <f ca="1">f_risk_maxdownside_date(A19,参数!$B$6,参数!$B$1)</f>
        <v>20161117-20190103</v>
      </c>
    </row>
    <row r="20" spans="1:30">
      <c r="A20" s="15" t="s">
        <v>48</v>
      </c>
      <c r="B20" t="str">
        <f>f_info_name(A20)</f>
        <v>长盛电子信息主题</v>
      </c>
      <c r="C20" t="str">
        <f>f_info_setupdate(A20)</f>
        <v>2013-05-10</v>
      </c>
      <c r="D20" s="16">
        <f t="shared" si="0"/>
        <v>2817</v>
      </c>
      <c r="F20" s="17">
        <f>f_netasset_total(A20,参数!$B$1,100000000)</f>
        <v>5.4109461275</v>
      </c>
      <c r="G20" s="17">
        <f ca="1">f_nav_adjustedreturn(A20,参数!$B$2,参数!$B$1)</f>
        <v>46.0047003525264</v>
      </c>
      <c r="H20" s="17">
        <f ca="1">f_nav_periodreturnrankingper(A20,参数!$B$2,参数!$B$1,3)</f>
        <v>47.8030704076231</v>
      </c>
      <c r="I20" s="17">
        <f ca="1">f_nav_adjustedreturn(A20,参数!$B$3,参数!$B$2)</f>
        <v>43.8715131022823</v>
      </c>
      <c r="J20" s="17">
        <f ca="1">f_nav_periodreturnrankingper(A20,参数!$B$3,参数!$B$2,3)</f>
        <v>24.3032329988852</v>
      </c>
      <c r="K20" s="17">
        <f ca="1">f_nav_adjustedreturn(A20,参数!$B$4,参数!$B$3)</f>
        <v>-35.1069665386725</v>
      </c>
      <c r="L20" s="17">
        <f ca="1">f_nav_periodreturnrankingper(A20,参数!$B$4,参数!$B$3,3)</f>
        <v>98.780487804878</v>
      </c>
      <c r="M20" s="17">
        <f ca="1">f_nav_adjustedreturn(A20,参数!$B$5,参数!$B$4)</f>
        <v>6.70588235294118</v>
      </c>
      <c r="N20" s="17">
        <f ca="1">f_nav_periodreturnrankingper(A20,参数!$B$5,参数!$B$4,3)</f>
        <v>68.715524034673</v>
      </c>
      <c r="O20" s="17">
        <f ca="1">f_nav_adjustedreturn(A20,参数!$B$6,参数!$B$5)</f>
        <v>-13.3738601823708</v>
      </c>
      <c r="P20" s="17">
        <f ca="1">f_nav_periodreturnrankingper(A20,参数!$B$6,参数!$B$5,3)</f>
        <v>96.734693877551</v>
      </c>
      <c r="Q20" s="25">
        <f>f_return(A20,1,参数!$B$1-365/2,参数!$B$1)</f>
        <v>64.2553237823605</v>
      </c>
      <c r="R20" s="25">
        <f ca="1">f_return(A20,1,参数!$B$4,参数!$B$1)</f>
        <v>10.8678578687909</v>
      </c>
      <c r="S20" s="25">
        <f ca="1">f_return(A20,1,参数!$B$6,参数!$B$1)</f>
        <v>4.70657640413166</v>
      </c>
      <c r="T20" t="str">
        <f>f_info_investtype(A20)</f>
        <v>灵活配置型基金</v>
      </c>
      <c r="U20" t="str">
        <f>f_info_fundmanager(A20)</f>
        <v>朱律</v>
      </c>
      <c r="V20">
        <f>f_info_manager_onthepostdays(A20,1)</f>
        <v>631</v>
      </c>
      <c r="W20" s="25">
        <f ca="1">f_return_1w(A20,"0",参数!$B$2)</f>
        <v>4.03422982885086</v>
      </c>
      <c r="X20" s="25">
        <f>f_return_1m(A20,"0",参数!$B$1)</f>
        <v>17.6053005205868</v>
      </c>
      <c r="Y20" s="25">
        <f>f_return_3m(A20,0,参数!$B$1)</f>
        <v>29.6972860125261</v>
      </c>
      <c r="Z20" s="25">
        <f>f_return_6m(A20,0,参数!B19)</f>
        <v>24.4197780020182</v>
      </c>
      <c r="AA20" t="str">
        <f>f_dq_status(A20,参数!$B$1)</f>
        <v>开放申购|开放赎回</v>
      </c>
      <c r="AB20" s="17">
        <f ca="1">f_risk_maxdownside(A20,参数!$B$6,参数!$B$1)</f>
        <v>-46.6698382492864</v>
      </c>
      <c r="AC20" s="17">
        <f ca="1">f_risk_maxdownside(A20,参数!$B$4,参数!$B$1)</f>
        <v>-41.1857292759706</v>
      </c>
      <c r="AD20" t="str">
        <f ca="1">f_risk_maxdownside_date(A20,参数!$B$6,参数!$B$1)</f>
        <v>20160722-20190606</v>
      </c>
    </row>
    <row r="21" spans="1:30">
      <c r="A21" s="15" t="s">
        <v>49</v>
      </c>
      <c r="B21" t="str">
        <f>f_info_name(A21)</f>
        <v>国富焦点驱动灵活配置</v>
      </c>
      <c r="C21" t="str">
        <f>f_info_setupdate(A21)</f>
        <v>2013-05-07</v>
      </c>
      <c r="D21" s="16">
        <f t="shared" si="0"/>
        <v>2820</v>
      </c>
      <c r="F21" s="17">
        <f>f_netasset_total(A21,参数!$B$1,100000000)</f>
        <v>14.8568537197</v>
      </c>
      <c r="G21" s="17">
        <f ca="1">f_nav_adjustedreturn(A21,参数!$B$2,参数!$B$1)</f>
        <v>19.4701170671596</v>
      </c>
      <c r="H21" s="17">
        <f ca="1">f_nav_periodreturnrankingper(A21,参数!$B$2,参数!$B$1,3)</f>
        <v>78.7188988883007</v>
      </c>
      <c r="I21" s="17">
        <f ca="1">f_nav_adjustedreturn(A21,参数!$B$3,参数!$B$2)</f>
        <v>12.5520110957004</v>
      </c>
      <c r="J21" s="17">
        <f ca="1">f_nav_periodreturnrankingper(A21,参数!$B$3,参数!$B$2,3)</f>
        <v>75.2508361204013</v>
      </c>
      <c r="K21" s="17">
        <f ca="1">f_nav_adjustedreturn(A21,参数!$B$4,参数!$B$3)</f>
        <v>-2.10454854039376</v>
      </c>
      <c r="L21" s="17">
        <f ca="1">f_nav_periodreturnrankingper(A21,参数!$B$4,参数!$B$3,3)</f>
        <v>24.7753530166881</v>
      </c>
      <c r="M21" s="17">
        <f ca="1">f_nav_adjustedreturn(A21,参数!$B$5,参数!$B$4)</f>
        <v>10.9351432880845</v>
      </c>
      <c r="N21" s="17">
        <f ca="1">f_nav_periodreturnrankingper(A21,参数!$B$5,参数!$B$4,3)</f>
        <v>47.6753349093775</v>
      </c>
      <c r="O21" s="17">
        <f ca="1">f_nav_adjustedreturn(A21,参数!$B$6,参数!$B$5)</f>
        <v>4.84445356363704</v>
      </c>
      <c r="P21" s="17">
        <f ca="1">f_nav_periodreturnrankingper(A21,参数!$B$6,参数!$B$5,3)</f>
        <v>29.7959183673469</v>
      </c>
      <c r="Q21" s="25">
        <f>f_return(A21,1,参数!$B$1-365/2,参数!$B$1)</f>
        <v>26.1099468202546</v>
      </c>
      <c r="R21" s="25">
        <f ca="1">f_return(A21,1,参数!$B$4,参数!$B$1)</f>
        <v>9.5860772374371</v>
      </c>
      <c r="S21" s="25">
        <f ca="1">f_return(A21,1,参数!$B$6,参数!$B$1)</f>
        <v>8.87910737782232</v>
      </c>
      <c r="T21" t="str">
        <f>f_info_investtype(A21)</f>
        <v>灵活配置型基金</v>
      </c>
      <c r="U21" t="str">
        <f>f_info_fundmanager(A21)</f>
        <v>赵晓东,刘怡敏,刘晓</v>
      </c>
      <c r="V21">
        <f>f_info_manager_onthepostdays(A21,1)</f>
        <v>2837</v>
      </c>
      <c r="W21" s="25">
        <f ca="1">f_return_1w(A21,"0",参数!$B$2)</f>
        <v>-0.855222968845452</v>
      </c>
      <c r="X21" s="25">
        <f>f_return_1m(A21,"0",参数!$B$1)</f>
        <v>5.61002178649238</v>
      </c>
      <c r="Y21" s="25">
        <f>f_return_3m(A21,0,参数!$B$1)</f>
        <v>8.56662933930572</v>
      </c>
      <c r="Z21" s="25">
        <f>f_return_6m(A21,0,参数!B20)</f>
        <v>12.1798520204895</v>
      </c>
      <c r="AA21" t="str">
        <f>f_dq_status(A21,参数!$B$1)</f>
        <v>开放申购|开放赎回</v>
      </c>
      <c r="AB21" s="17">
        <f ca="1">f_risk_maxdownside(A21,参数!$B$6,参数!$B$1)</f>
        <v>-6.30508474576273</v>
      </c>
      <c r="AC21" s="17">
        <f ca="1">f_risk_maxdownside(A21,参数!$B$4,参数!$B$1)</f>
        <v>-6.30508474576273</v>
      </c>
      <c r="AD21" t="str">
        <f ca="1">f_risk_maxdownside_date(A21,参数!$B$6,参数!$B$1)</f>
        <v>20180313-20180705,20180313-20181018</v>
      </c>
    </row>
    <row r="22" spans="1:30">
      <c r="A22" s="15" t="s">
        <v>50</v>
      </c>
      <c r="B22" t="str">
        <f>f_info_name(A22)</f>
        <v>诺安鸿鑫</v>
      </c>
      <c r="C22" t="str">
        <f>f_info_setupdate(A22)</f>
        <v>2013-05-03</v>
      </c>
      <c r="D22" s="16">
        <f t="shared" si="0"/>
        <v>2824</v>
      </c>
      <c r="F22" s="17">
        <f>f_netasset_total(A22,参数!$B$1,100000000)</f>
        <v>0.5092371315</v>
      </c>
      <c r="G22" s="17">
        <f ca="1">f_nav_adjustedreturn(A22,参数!$B$2,参数!$B$1)</f>
        <v>54.0563121396942</v>
      </c>
      <c r="H22" s="17">
        <f ca="1">f_nav_periodreturnrankingper(A22,参数!$B$2,参数!$B$1,3)</f>
        <v>73.3071638861629</v>
      </c>
      <c r="I22" s="17">
        <f ca="1">f_nav_adjustedreturn(A22,参数!$B$3,参数!$B$2)</f>
        <v>9.80733944954127</v>
      </c>
      <c r="J22" s="17">
        <f ca="1">f_nav_periodreturnrankingper(A22,参数!$B$3,参数!$B$2,3)</f>
        <v>97.9338842975207</v>
      </c>
      <c r="K22" s="17">
        <f ca="1">f_nav_adjustedreturn(A22,参数!$B$4,参数!$B$3)</f>
        <v>4.00763358778627</v>
      </c>
      <c r="L22" s="17">
        <f ca="1">f_nav_periodreturnrankingper(A22,参数!$B$4,参数!$B$3,3)</f>
        <v>0.343642611683849</v>
      </c>
      <c r="M22" s="17">
        <f ca="1">f_nav_adjustedreturn(A22,参数!$B$5,参数!$B$4)</f>
        <v>3.85756676557866</v>
      </c>
      <c r="N22" s="17">
        <f ca="1">f_nav_periodreturnrankingper(A22,参数!$B$5,参数!$B$4,3)</f>
        <v>87.15953307393</v>
      </c>
      <c r="O22" s="17">
        <f ca="1">f_nav_adjustedreturn(A22,参数!$B$6,参数!$B$5)</f>
        <v>2.72655269978399</v>
      </c>
      <c r="P22" s="17">
        <f ca="1">f_nav_periodreturnrankingper(A22,参数!$B$6,参数!$B$5,3)</f>
        <v>53.027139874739</v>
      </c>
      <c r="Q22" s="25">
        <f>f_return(A22,1,参数!$B$1-365/2,参数!$B$1)</f>
        <v>67.4309685859059</v>
      </c>
      <c r="R22" s="25">
        <f ca="1">f_return(A22,1,参数!$B$4,参数!$B$1)</f>
        <v>20.7028152060993</v>
      </c>
      <c r="S22" s="25">
        <f ca="1">f_return(A22,1,参数!$B$6,参数!$B$1)</f>
        <v>13.3637195417732</v>
      </c>
      <c r="T22" t="str">
        <f>f_info_investtype(A22)</f>
        <v>偏股混合型基金</v>
      </c>
      <c r="U22" t="str">
        <f>f_info_fundmanager(A22)</f>
        <v>宋德舜,李迪</v>
      </c>
      <c r="V22">
        <f>f_info_manager_onthepostdays(A22,1)</f>
        <v>258</v>
      </c>
      <c r="W22" s="25">
        <f ca="1">f_return_1w(A22,"0",参数!$B$2)</f>
        <v>-2.22204068295073</v>
      </c>
      <c r="X22" s="25">
        <f>f_return_1m(A22,"0",参数!$B$1)</f>
        <v>15.9612602980945</v>
      </c>
      <c r="Y22" s="25">
        <f>f_return_3m(A22,0,参数!$B$1)</f>
        <v>21.6935058078141</v>
      </c>
      <c r="Z22" s="25">
        <f>f_return_6m(A22,0,参数!B21)</f>
        <v>34.9808093731062</v>
      </c>
      <c r="AA22" t="str">
        <f>f_dq_status(A22,参数!$B$1)</f>
        <v>开放申购|开放赎回</v>
      </c>
      <c r="AB22" s="17">
        <f ca="1">f_risk_maxdownside(A22,参数!$B$6,参数!$B$1)</f>
        <v>-10.7732613528104</v>
      </c>
      <c r="AC22" s="17">
        <f ca="1">f_risk_maxdownside(A22,参数!$B$4,参数!$B$1)</f>
        <v>-10.7732613528104</v>
      </c>
      <c r="AD22" t="str">
        <f ca="1">f_risk_maxdownside_date(A22,参数!$B$6,参数!$B$1)</f>
        <v>20200306-20200323</v>
      </c>
    </row>
    <row r="23" spans="1:30">
      <c r="A23" s="15" t="s">
        <v>51</v>
      </c>
      <c r="B23" t="str">
        <f>f_info_name(A23)</f>
        <v>民生加银转债优选A</v>
      </c>
      <c r="C23" t="str">
        <f>f_info_setupdate(A23)</f>
        <v>2013-04-18</v>
      </c>
      <c r="D23" s="16">
        <f t="shared" si="0"/>
        <v>2839</v>
      </c>
      <c r="F23" s="17">
        <f>f_netasset_total(A23,参数!$B$1,100000000)</f>
        <v>0.5358851438</v>
      </c>
      <c r="G23" s="17">
        <f ca="1">f_nav_adjustedreturn(A23,参数!$B$2,参数!$B$1)</f>
        <v>19.8186528497409</v>
      </c>
      <c r="H23" s="17">
        <f ca="1">f_nav_periodreturnrankingper(A23,参数!$B$2,参数!$B$1,3)</f>
        <v>13.0188679245283</v>
      </c>
      <c r="I23" s="17">
        <f ca="1">f_nav_adjustedreturn(A23,参数!$B$3,参数!$B$2)</f>
        <v>25.3246753246753</v>
      </c>
      <c r="J23" s="17">
        <f ca="1">f_nav_periodreturnrankingper(A23,参数!$B$3,参数!$B$2,3)</f>
        <v>3.61702127659574</v>
      </c>
      <c r="K23" s="17">
        <f ca="1">f_nav_adjustedreturn(A23,参数!$B$4,参数!$B$3)</f>
        <v>-11.7478510028653</v>
      </c>
      <c r="L23" s="17">
        <f ca="1">f_nav_periodreturnrankingper(A23,参数!$B$4,参数!$B$3,3)</f>
        <v>93.7947494033413</v>
      </c>
      <c r="M23" s="17">
        <f ca="1">f_nav_adjustedreturn(A23,参数!$B$5,参数!$B$4)</f>
        <v>3.09278350515462</v>
      </c>
      <c r="N23" s="17">
        <f ca="1">f_nav_periodreturnrankingper(A23,参数!$B$5,参数!$B$4,3)</f>
        <v>60.4972375690608</v>
      </c>
      <c r="O23" s="17">
        <f ca="1">f_nav_adjustedreturn(A23,参数!$B$6,参数!$B$5)</f>
        <v>0</v>
      </c>
      <c r="P23" s="17">
        <f ca="1">f_nav_periodreturnrankingper(A23,参数!$B$6,参数!$B$5,3)</f>
        <v>70.3389830508475</v>
      </c>
      <c r="Q23" s="25">
        <f>f_return(A23,1,参数!$B$1-365/2,参数!$B$1)</f>
        <v>22.5139946441372</v>
      </c>
      <c r="R23" s="25">
        <f ca="1">f_return(A23,1,参数!$B$4,参数!$B$1)</f>
        <v>9.83099338574116</v>
      </c>
      <c r="S23" s="25">
        <f ca="1">f_return(A23,1,参数!$B$6,参数!$B$1)</f>
        <v>6.30894458264037</v>
      </c>
      <c r="T23" t="str">
        <f>f_info_investtype(A23)</f>
        <v>混合债券型二级基金</v>
      </c>
      <c r="U23" t="str">
        <f>f_info_fundmanager(A23)</f>
        <v>邱世磊</v>
      </c>
      <c r="V23">
        <f>f_info_manager_onthepostdays(A23,1)</f>
        <v>1051</v>
      </c>
      <c r="W23" s="25">
        <f ca="1">f_return_1w(A23,"0",参数!$B$2)</f>
        <v>0.129701686121913</v>
      </c>
      <c r="X23" s="25">
        <f>f_return_1m(A23,"0",参数!$B$1)</f>
        <v>7.30858468677494</v>
      </c>
      <c r="Y23" s="25">
        <f>f_return_3m(A23,0,参数!$B$1)</f>
        <v>12.2572815533981</v>
      </c>
      <c r="Z23" s="25">
        <f>f_return_6m(A23,0,参数!B22)</f>
        <v>4.15704387990762</v>
      </c>
      <c r="AA23" t="str">
        <f>f_dq_status(A23,参数!$B$1)</f>
        <v>暂停大额申购|开放赎回</v>
      </c>
      <c r="AB23" s="17">
        <f ca="1">f_risk_maxdownside(A23,参数!$B$6,参数!$B$1)</f>
        <v>-16.6666666666667</v>
      </c>
      <c r="AC23" s="17">
        <f ca="1">f_risk_maxdownside(A23,参数!$B$4,参数!$B$1)</f>
        <v>-14.2857142857143</v>
      </c>
      <c r="AD23" t="str">
        <f ca="1">f_risk_maxdownside_date(A23,参数!$B$6,参数!$B$1)</f>
        <v>20160322-20180628,20160322-20181018</v>
      </c>
    </row>
    <row r="24" spans="1:30">
      <c r="A24" s="15" t="s">
        <v>52</v>
      </c>
      <c r="B24" t="str">
        <f>f_info_name(A24)</f>
        <v>华安稳健回报</v>
      </c>
      <c r="C24" t="str">
        <f>f_info_setupdate(A24)</f>
        <v>2013-05-14</v>
      </c>
      <c r="D24" s="16">
        <f t="shared" si="0"/>
        <v>2813</v>
      </c>
      <c r="F24" s="17">
        <f>f_netasset_total(A24,参数!$B$1,100000000)</f>
        <v>6.4758419619</v>
      </c>
      <c r="G24" s="17">
        <f ca="1">f_nav_adjustedreturn(A24,参数!$B$2,参数!$B$1)</f>
        <v>13.3670064038964</v>
      </c>
      <c r="H24" s="17">
        <f ca="1">f_nav_periodreturnrankingper(A24,参数!$B$2,参数!$B$1,3)</f>
        <v>91.1593435680254</v>
      </c>
      <c r="I24" s="17">
        <f ca="1">f_nav_adjustedreturn(A24,参数!$B$3,参数!$B$2)</f>
        <v>4.00562851782363</v>
      </c>
      <c r="J24" s="17">
        <f ca="1">f_nav_periodreturnrankingper(A24,参数!$B$3,参数!$B$2,3)</f>
        <v>95.5964325529543</v>
      </c>
      <c r="K24" s="17">
        <f ca="1">f_nav_adjustedreturn(A24,参数!$B$4,参数!$B$3)</f>
        <v>1.42721217887727</v>
      </c>
      <c r="L24" s="17">
        <f ca="1">f_nav_periodreturnrankingper(A24,参数!$B$4,参数!$B$3,3)</f>
        <v>13.1578947368421</v>
      </c>
      <c r="M24" s="17">
        <f ca="1">f_nav_adjustedreturn(A24,参数!$B$5,参数!$B$4)</f>
        <v>4.36507936507937</v>
      </c>
      <c r="N24" s="17">
        <f ca="1">f_nav_periodreturnrankingper(A24,参数!$B$5,参数!$B$4,3)</f>
        <v>79.2750197005516</v>
      </c>
      <c r="O24" s="17">
        <f ca="1">f_nav_adjustedreturn(A24,参数!$B$6,参数!$B$5)</f>
        <v>2.92177850087158</v>
      </c>
      <c r="P24" s="17">
        <f ca="1">f_nav_periodreturnrankingper(A24,参数!$B$6,参数!$B$5,3)</f>
        <v>51.7006802721088</v>
      </c>
      <c r="Q24" s="25">
        <f>f_return(A24,1,参数!$B$1-365/2,参数!$B$1)</f>
        <v>15.4085561851551</v>
      </c>
      <c r="R24" s="25">
        <f ca="1">f_return(A24,1,参数!$B$4,参数!$B$1)</f>
        <v>6.1391745935369</v>
      </c>
      <c r="S24" s="25">
        <f ca="1">f_return(A24,1,参数!$B$6,参数!$B$1)</f>
        <v>5.11042059000797</v>
      </c>
      <c r="T24" t="str">
        <f>f_info_investtype(A24)</f>
        <v>灵活配置型基金</v>
      </c>
      <c r="U24" t="str">
        <f>f_info_fundmanager(A24)</f>
        <v>郑可成,舒灏</v>
      </c>
      <c r="V24">
        <f>f_info_manager_onthepostdays(A24,1)</f>
        <v>2830</v>
      </c>
      <c r="W24" s="25">
        <f ca="1">f_return_1w(A24,"0",参数!$B$2)</f>
        <v>-0.520412741139521</v>
      </c>
      <c r="X24" s="25">
        <f>f_return_1m(A24,"0",参数!$B$1)</f>
        <v>3.5252450374763</v>
      </c>
      <c r="Y24" s="25">
        <f>f_return_3m(A24,0,参数!$B$1)</f>
        <v>6.22887085868829</v>
      </c>
      <c r="Z24" s="25">
        <f>f_return_6m(A24,0,参数!B23)</f>
        <v>5.27955540586056</v>
      </c>
      <c r="AA24" t="str">
        <f>f_dq_status(A24,参数!$B$1)</f>
        <v>开放申购|开放赎回</v>
      </c>
      <c r="AB24" s="17">
        <f ca="1">f_risk_maxdownside(A24,参数!$B$6,参数!$B$1)</f>
        <v>-3.97236614853196</v>
      </c>
      <c r="AC24" s="17">
        <f ca="1">f_risk_maxdownside(A24,参数!$B$4,参数!$B$1)</f>
        <v>-2.85918513223731</v>
      </c>
      <c r="AD24" t="str">
        <f ca="1">f_risk_maxdownside_date(A24,参数!$B$6,参数!$B$1)</f>
        <v>20160225-20160229</v>
      </c>
    </row>
    <row r="25" spans="1:30">
      <c r="A25" s="15" t="s">
        <v>53</v>
      </c>
      <c r="B25" t="str">
        <f>f_info_name(A25)</f>
        <v>上投摩根成长动力</v>
      </c>
      <c r="C25" t="str">
        <f>f_info_setupdate(A25)</f>
        <v>2013-05-15</v>
      </c>
      <c r="D25" s="16">
        <f t="shared" si="0"/>
        <v>2812</v>
      </c>
      <c r="F25" s="17">
        <f>f_netasset_total(A25,参数!$B$1,100000000)</f>
        <v>4.2581985295</v>
      </c>
      <c r="G25" s="17">
        <f ca="1">f_nav_adjustedreturn(A25,参数!$B$2,参数!$B$1)</f>
        <v>90.2078239608802</v>
      </c>
      <c r="H25" s="17">
        <f ca="1">f_nav_periodreturnrankingper(A25,参数!$B$2,参数!$B$1,3)</f>
        <v>9.42297511911064</v>
      </c>
      <c r="I25" s="17">
        <f ca="1">f_nav_adjustedreturn(A25,参数!$B$3,参数!$B$2)</f>
        <v>77.8260869565217</v>
      </c>
      <c r="J25" s="17">
        <f ca="1">f_nav_periodreturnrankingper(A25,参数!$B$3,参数!$B$2,3)</f>
        <v>2.95429208472687</v>
      </c>
      <c r="K25" s="17">
        <f ca="1">f_nav_adjustedreturn(A25,参数!$B$4,参数!$B$3)</f>
        <v>-30.9827456864216</v>
      </c>
      <c r="L25" s="17">
        <f ca="1">f_nav_periodreturnrankingper(A25,参数!$B$4,参数!$B$3,3)</f>
        <v>95.0577663671373</v>
      </c>
      <c r="M25" s="17">
        <f ca="1">f_nav_adjustedreturn(A25,参数!$B$5,参数!$B$4)</f>
        <v>32.4027916251246</v>
      </c>
      <c r="N25" s="17">
        <f ca="1">f_nav_periodreturnrankingper(A25,参数!$B$5,参数!$B$4,3)</f>
        <v>9.53506698187549</v>
      </c>
      <c r="O25" s="17">
        <f ca="1">f_nav_adjustedreturn(A25,参数!$B$6,参数!$B$5)</f>
        <v>-14.3585386576041</v>
      </c>
      <c r="P25" s="17">
        <f ca="1">f_nav_periodreturnrankingper(A25,参数!$B$6,参数!$B$5,3)</f>
        <v>97.0068027210884</v>
      </c>
      <c r="Q25" s="25">
        <f>f_return(A25,1,参数!$B$1-365/2,参数!$B$1)</f>
        <v>99.8402374991444</v>
      </c>
      <c r="R25" s="25">
        <f ca="1">f_return(A25,1,参数!$B$4,参数!$B$1)</f>
        <v>32.6218855918838</v>
      </c>
      <c r="S25" s="25">
        <f ca="1">f_return(A25,1,参数!$B$6,参数!$B$1)</f>
        <v>21.4379981118738</v>
      </c>
      <c r="T25" t="str">
        <f>f_info_investtype(A25)</f>
        <v>灵活配置型基金</v>
      </c>
      <c r="U25" t="str">
        <f>f_info_fundmanager(A25)</f>
        <v>刘辉</v>
      </c>
      <c r="V25">
        <f>f_info_manager_onthepostdays(A25,1)</f>
        <v>1749</v>
      </c>
      <c r="W25" s="25">
        <f ca="1">f_return_1w(A25,"0",参数!$B$2)</f>
        <v>1.7412935323383</v>
      </c>
      <c r="X25" s="25">
        <f>f_return_1m(A25,"0",参数!$B$1)</f>
        <v>17.0862023554201</v>
      </c>
      <c r="Y25" s="25">
        <f>f_return_3m(A25,0,参数!$B$1)</f>
        <v>40.4495396280917</v>
      </c>
      <c r="Z25" s="25">
        <f>f_return_6m(A25,0,参数!B24)</f>
        <v>33.4324933067018</v>
      </c>
      <c r="AA25" t="str">
        <f>f_dq_status(A25,参数!$B$1)</f>
        <v>开放申购|开放赎回</v>
      </c>
      <c r="AB25" s="17">
        <f ca="1">f_risk_maxdownside(A25,参数!$B$6,参数!$B$1)</f>
        <v>-45.7413249211356</v>
      </c>
      <c r="AC25" s="17">
        <f ca="1">f_risk_maxdownside(A25,参数!$B$4,参数!$B$1)</f>
        <v>-44.1920830629461</v>
      </c>
      <c r="AD25" t="str">
        <f ca="1">f_risk_maxdownside_date(A25,参数!$B$6,参数!$B$1)</f>
        <v>20171114-20190103</v>
      </c>
    </row>
    <row r="26" spans="1:30">
      <c r="A26" s="15" t="s">
        <v>54</v>
      </c>
      <c r="B26" t="str">
        <f>f_info_name(A26)</f>
        <v>天治可转债增强A</v>
      </c>
      <c r="C26" t="str">
        <f>f_info_setupdate(A26)</f>
        <v>2013-06-04</v>
      </c>
      <c r="D26" s="16">
        <f t="shared" si="0"/>
        <v>2792</v>
      </c>
      <c r="F26" s="17">
        <f>f_netasset_total(A26,参数!$B$1,100000000)</f>
        <v>1.1236205865</v>
      </c>
      <c r="G26" s="17">
        <f ca="1">f_nav_adjustedreturn(A26,参数!$B$2,参数!$B$1)</f>
        <v>13.7096774193548</v>
      </c>
      <c r="H26" s="17">
        <f ca="1">f_nav_periodreturnrankingper(A26,参数!$B$2,参数!$B$1,3)</f>
        <v>29.2452830188679</v>
      </c>
      <c r="I26" s="17">
        <f ca="1">f_nav_adjustedreturn(A26,参数!$B$3,参数!$B$2)</f>
        <v>22.0035778175313</v>
      </c>
      <c r="J26" s="17">
        <f ca="1">f_nav_periodreturnrankingper(A26,参数!$B$3,参数!$B$2,3)</f>
        <v>7.23404255319149</v>
      </c>
      <c r="K26" s="17">
        <f ca="1">f_nav_adjustedreturn(A26,参数!$B$4,参数!$B$3)</f>
        <v>-5.414551607445</v>
      </c>
      <c r="L26" s="17">
        <f ca="1">f_nav_periodreturnrankingper(A26,参数!$B$4,参数!$B$3,3)</f>
        <v>83.5322195704057</v>
      </c>
      <c r="M26" s="17">
        <f ca="1">f_nav_adjustedreturn(A26,参数!$B$5,参数!$B$4)</f>
        <v>4.8</v>
      </c>
      <c r="N26" s="17">
        <f ca="1">f_nav_periodreturnrankingper(A26,参数!$B$5,参数!$B$4,3)</f>
        <v>39.2265193370166</v>
      </c>
      <c r="O26" s="17">
        <f ca="1">f_nav_adjustedreturn(A26,参数!$B$6,参数!$B$5)</f>
        <v>-10.0719424460432</v>
      </c>
      <c r="P26" s="17">
        <f ca="1">f_nav_periodreturnrankingper(A26,参数!$B$6,参数!$B$5,3)</f>
        <v>98.728813559322</v>
      </c>
      <c r="Q26" s="25">
        <f>f_return(A26,1,参数!$B$1-365/2,参数!$B$1)</f>
        <v>18.9640074871492</v>
      </c>
      <c r="R26" s="25">
        <f ca="1">f_return(A26,1,参数!$B$4,参数!$B$1)</f>
        <v>9.47010989686154</v>
      </c>
      <c r="S26" s="25">
        <f ca="1">f_return(A26,1,参数!$B$6,参数!$B$1)</f>
        <v>4.38797160696311</v>
      </c>
      <c r="T26" t="str">
        <f>f_info_investtype(A26)</f>
        <v>混合债券型二级基金</v>
      </c>
      <c r="U26" t="str">
        <f>f_info_fundmanager(A26)</f>
        <v>王洋</v>
      </c>
      <c r="V26">
        <f>f_info_manager_onthepostdays(A26,1)</f>
        <v>2352</v>
      </c>
      <c r="W26" s="25">
        <f ca="1">f_return_1w(A26,"0",参数!$B$2)</f>
        <v>-0.510576221735952</v>
      </c>
      <c r="X26" s="25">
        <f>f_return_1m(A26,"0",参数!$B$1)</f>
        <v>5.87030716723548</v>
      </c>
      <c r="Y26" s="25">
        <f>f_return_3m(A26,0,参数!$B$1)</f>
        <v>5.87030716723548</v>
      </c>
      <c r="Z26" s="25">
        <f>f_return_6m(A26,0,参数!B25)</f>
        <v>1.82555780933062</v>
      </c>
      <c r="AA26" t="str">
        <f>f_dq_status(A26,参数!$B$1)</f>
        <v>开放申购|开放赎回</v>
      </c>
      <c r="AB26" s="17">
        <f ca="1">f_risk_maxdownside(A26,参数!$B$6,参数!$B$1)</f>
        <v>-21.412471825695</v>
      </c>
      <c r="AC26" s="17">
        <f ca="1">f_risk_maxdownside(A26,参数!$B$4,参数!$B$1)</f>
        <v>-11.2807463952502</v>
      </c>
      <c r="AD26" t="str">
        <f ca="1">f_risk_maxdownside_date(A26,参数!$B$6,参数!$B$1)</f>
        <v>20160219-20190102</v>
      </c>
    </row>
    <row r="27" spans="1:30">
      <c r="A27" s="15" t="s">
        <v>55</v>
      </c>
      <c r="B27" t="str">
        <f>f_info_name(A27)</f>
        <v>嘉实研究阿尔法</v>
      </c>
      <c r="C27" t="str">
        <f>f_info_setupdate(A27)</f>
        <v>2013-05-28</v>
      </c>
      <c r="D27" s="16">
        <f t="shared" si="0"/>
        <v>2799</v>
      </c>
      <c r="F27" s="17">
        <f>f_netasset_total(A27,参数!$B$1,100000000)</f>
        <v>5.5270802237</v>
      </c>
      <c r="G27" s="17">
        <f ca="1">f_nav_adjustedreturn(A27,参数!$B$2,参数!$B$1)</f>
        <v>69.04</v>
      </c>
      <c r="H27" s="17">
        <f ca="1">f_nav_periodreturnrankingper(A27,参数!$B$2,参数!$B$1,3)</f>
        <v>49.5098039215686</v>
      </c>
      <c r="I27" s="17">
        <f ca="1">f_nav_adjustedreturn(A27,参数!$B$3,参数!$B$2)</f>
        <v>36.9013152075636</v>
      </c>
      <c r="J27" s="17">
        <f ca="1">f_nav_periodreturnrankingper(A27,参数!$B$3,参数!$B$2,3)</f>
        <v>64.0117994100295</v>
      </c>
      <c r="K27" s="17">
        <f ca="1">f_nav_adjustedreturn(A27,参数!$B$4,参数!$B$3)</f>
        <v>-21.4766749718944</v>
      </c>
      <c r="L27" s="17">
        <f ca="1">f_nav_periodreturnrankingper(A27,参数!$B$4,参数!$B$3,3)</f>
        <v>37.4545454545455</v>
      </c>
      <c r="M27" s="17">
        <f ca="1">f_nav_adjustedreturn(A27,参数!$B$5,参数!$B$4)</f>
        <v>31.8465655664585</v>
      </c>
      <c r="N27" s="17">
        <f ca="1">f_nav_periodreturnrankingper(A27,参数!$B$5,参数!$B$4,3)</f>
        <v>29.4117647058824</v>
      </c>
      <c r="O27" s="17">
        <f ca="1">f_nav_adjustedreturn(A27,参数!$B$6,参数!$B$5)</f>
        <v>11.0547355769231</v>
      </c>
      <c r="P27" s="17">
        <f ca="1">f_nav_periodreturnrankingper(A27,参数!$B$6,参数!$B$5,3)</f>
        <v>37.5</v>
      </c>
      <c r="Q27" s="25">
        <f>f_return(A27,1,参数!$B$1-365/2,参数!$B$1)</f>
        <v>71.4834169699052</v>
      </c>
      <c r="R27" s="25">
        <f ca="1">f_return(A27,1,参数!$B$4,参数!$B$1)</f>
        <v>22.0074556028977</v>
      </c>
      <c r="S27" s="25">
        <f ca="1">f_return(A27,1,参数!$B$6,参数!$B$1)</f>
        <v>21.4074416346296</v>
      </c>
      <c r="T27" t="str">
        <f>f_info_investtype(A27)</f>
        <v>普通股票型基金</v>
      </c>
      <c r="U27" t="str">
        <f>f_info_fundmanager(A27)</f>
        <v>张露</v>
      </c>
      <c r="V27">
        <f>f_info_manager_onthepostdays(A27,1)</f>
        <v>1280</v>
      </c>
      <c r="W27" s="25">
        <f ca="1">f_return_1w(A27,"0",参数!$B$2)</f>
        <v>-2.79937791601867</v>
      </c>
      <c r="X27" s="25">
        <f>f_return_1m(A27,"0",参数!$B$1)</f>
        <v>15.4644808743169</v>
      </c>
      <c r="Y27" s="25">
        <f>f_return_3m(A27,0,参数!$B$1)</f>
        <v>24.6607669616519</v>
      </c>
      <c r="Z27" s="25">
        <f>f_return_6m(A27,0,参数!B26)</f>
        <v>24.3148688046647</v>
      </c>
      <c r="AA27" t="str">
        <f>f_dq_status(A27,参数!$B$1)</f>
        <v>开放申购|开放赎回</v>
      </c>
      <c r="AB27" s="17">
        <f ca="1">f_risk_maxdownside(A27,参数!$B$6,参数!$B$1)</f>
        <v>-27.3680466010301</v>
      </c>
      <c r="AC27" s="17">
        <f ca="1">f_risk_maxdownside(A27,参数!$B$4,参数!$B$1)</f>
        <v>-27.2697624962953</v>
      </c>
      <c r="AD27" t="str">
        <f ca="1">f_risk_maxdownside_date(A27,参数!$B$6,参数!$B$1)</f>
        <v>20180125-20190103</v>
      </c>
    </row>
    <row r="28" spans="1:30">
      <c r="A28" s="15" t="s">
        <v>56</v>
      </c>
      <c r="B28" t="str">
        <f>f_info_name(A28)</f>
        <v>汇添富消费行业</v>
      </c>
      <c r="C28" t="str">
        <f>f_info_setupdate(A28)</f>
        <v>2013-05-03</v>
      </c>
      <c r="D28" s="16">
        <f t="shared" si="0"/>
        <v>2824</v>
      </c>
      <c r="F28" s="17">
        <f>f_netasset_total(A28,参数!$B$1,100000000)</f>
        <v>176.9582025861</v>
      </c>
      <c r="G28" s="17">
        <f ca="1">f_nav_adjustedreturn(A28,参数!$B$2,参数!$B$1)</f>
        <v>97.0301322349881</v>
      </c>
      <c r="H28" s="17">
        <f ca="1">f_nav_periodreturnrankingper(A28,参数!$B$2,参数!$B$1,3)</f>
        <v>11.5799803729146</v>
      </c>
      <c r="I28" s="17">
        <f ca="1">f_nav_adjustedreturn(A28,参数!$B$3,参数!$B$2)</f>
        <v>57.4402730375427</v>
      </c>
      <c r="J28" s="17">
        <f ca="1">f_nav_periodreturnrankingper(A28,参数!$B$3,参数!$B$2,3)</f>
        <v>23.0027548209366</v>
      </c>
      <c r="K28" s="17">
        <f ca="1">f_nav_adjustedreturn(A28,参数!$B$4,参数!$B$3)</f>
        <v>-19.8577680525164</v>
      </c>
      <c r="L28" s="17">
        <f ca="1">f_nav_periodreturnrankingper(A28,参数!$B$4,参数!$B$3,3)</f>
        <v>29.2096219931272</v>
      </c>
      <c r="M28" s="17">
        <f ca="1">f_nav_adjustedreturn(A28,参数!$B$5,参数!$B$4)</f>
        <v>65.3225806451613</v>
      </c>
      <c r="N28" s="17">
        <f ca="1">f_nav_periodreturnrankingper(A28,参数!$B$5,参数!$B$4,3)</f>
        <v>0.778210116731518</v>
      </c>
      <c r="O28" s="17">
        <f ca="1">f_nav_adjustedreturn(A28,参数!$B$6,参数!$B$5)</f>
        <v>7.65895953757224</v>
      </c>
      <c r="P28" s="17">
        <f ca="1">f_nav_periodreturnrankingper(A28,参数!$B$6,参数!$B$5,3)</f>
        <v>33.6116910229645</v>
      </c>
      <c r="Q28" s="25">
        <f>f_return(A28,1,参数!$B$1-365/2,参数!$B$1)</f>
        <v>76.5218276302993</v>
      </c>
      <c r="R28" s="25">
        <f ca="1">f_return(A28,1,参数!$B$4,参数!$B$1)</f>
        <v>35.4304588464444</v>
      </c>
      <c r="S28" s="25">
        <f ca="1">f_return(A28,1,参数!$B$6,参数!$B$1)</f>
        <v>34.3127831148381</v>
      </c>
      <c r="T28" t="str">
        <f>f_info_investtype(A28)</f>
        <v>偏股混合型基金</v>
      </c>
      <c r="U28" t="str">
        <f>f_info_fundmanager(A28)</f>
        <v>胡昕炜</v>
      </c>
      <c r="V28">
        <f>f_info_manager_onthepostdays(A28,1)</f>
        <v>1770</v>
      </c>
      <c r="W28" s="25">
        <f ca="1">f_return_1w(A28,"0",参数!$B$2)</f>
        <v>-4.9062049062049</v>
      </c>
      <c r="X28" s="25">
        <f>f_return_1m(A28,"0",参数!$B$1)</f>
        <v>14.876137512639</v>
      </c>
      <c r="Y28" s="25">
        <f>f_return_3m(A28,0,参数!$B$1)</f>
        <v>28.5391033800028</v>
      </c>
      <c r="Z28" s="25">
        <f>f_return_6m(A28,0,参数!B27)</f>
        <v>35.0525578135949</v>
      </c>
      <c r="AA28" t="str">
        <f>f_dq_status(A28,参数!$B$1)</f>
        <v>开放申购|开放赎回</v>
      </c>
      <c r="AB28" s="17">
        <f ca="1">f_risk_maxdownside(A28,参数!$B$6,参数!$B$1)</f>
        <v>-29.3233082706767</v>
      </c>
      <c r="AC28" s="17">
        <f ca="1">f_risk_maxdownside(A28,参数!$B$4,参数!$B$1)</f>
        <v>-28.6720867208672</v>
      </c>
      <c r="AD28" t="str">
        <f ca="1">f_risk_maxdownside_date(A28,参数!$B$6,参数!$B$1)</f>
        <v>20180124-20181029</v>
      </c>
    </row>
    <row r="29" spans="1:30">
      <c r="A29" s="15" t="s">
        <v>57</v>
      </c>
      <c r="B29" t="str">
        <f>f_info_name(A29)</f>
        <v>富国稳健增强AB</v>
      </c>
      <c r="C29" t="str">
        <f>f_info_setupdate(A29)</f>
        <v>2013-05-21</v>
      </c>
      <c r="D29" s="16">
        <f t="shared" si="0"/>
        <v>2806</v>
      </c>
      <c r="F29" s="17">
        <f>f_netasset_total(A29,参数!$B$1,100000000)</f>
        <v>15.2397646876</v>
      </c>
      <c r="G29" s="17">
        <f ca="1">f_nav_adjustedreturn(A29,参数!$B$2,参数!$B$1)</f>
        <v>4.07286026029879</v>
      </c>
      <c r="H29" s="17">
        <f ca="1">f_nav_periodreturnrankingper(A29,参数!$B$2,参数!$B$1,3)</f>
        <v>81.5094339622642</v>
      </c>
      <c r="I29" s="17">
        <f ca="1">f_nav_adjustedreturn(A29,参数!$B$3,参数!$B$2)</f>
        <v>9.44954128440368</v>
      </c>
      <c r="J29" s="17">
        <f ca="1">f_nav_periodreturnrankingper(A29,参数!$B$3,参数!$B$2,3)</f>
        <v>41.4893617021277</v>
      </c>
      <c r="K29" s="17">
        <f ca="1">f_nav_adjustedreturn(A29,参数!$B$4,参数!$B$3)</f>
        <v>3.61216730038022</v>
      </c>
      <c r="L29" s="17">
        <f ca="1">f_nav_periodreturnrankingper(A29,参数!$B$4,参数!$B$3,3)</f>
        <v>25.2983293556086</v>
      </c>
      <c r="M29" s="17">
        <f ca="1">f_nav_adjustedreturn(A29,参数!$B$5,参数!$B$4)</f>
        <v>4.44965530360239</v>
      </c>
      <c r="N29" s="17">
        <f ca="1">f_nav_periodreturnrankingper(A29,参数!$B$5,参数!$B$4,3)</f>
        <v>42.5414364640884</v>
      </c>
      <c r="O29" s="17">
        <f ca="1">f_nav_adjustedreturn(A29,参数!$B$6,参数!$B$5)</f>
        <v>2.32108317214701</v>
      </c>
      <c r="P29" s="17">
        <f ca="1">f_nav_periodreturnrankingper(A29,参数!$B$6,参数!$B$5,3)</f>
        <v>31.7796610169492</v>
      </c>
      <c r="Q29" s="25">
        <f>f_return(A29,1,参数!$B$1-365/2,参数!$B$1)</f>
        <v>2.15503745191494</v>
      </c>
      <c r="R29" s="25">
        <f ca="1">f_return(A29,1,参数!$B$4,参数!$B$1)</f>
        <v>5.67335885905573</v>
      </c>
      <c r="S29" s="25">
        <f ca="1">f_return(A29,1,参数!$B$6,参数!$B$1)</f>
        <v>4.72789018731228</v>
      </c>
      <c r="T29" t="str">
        <f>f_info_investtype(A29)</f>
        <v>混合债券型二级基金</v>
      </c>
      <c r="U29" t="str">
        <f>f_info_fundmanager(A29)</f>
        <v>俞晓斌</v>
      </c>
      <c r="V29">
        <f>f_info_manager_onthepostdays(A29,1)</f>
        <v>701</v>
      </c>
      <c r="W29" s="25">
        <f ca="1">f_return_1w(A29,"0",参数!$B$2)</f>
        <v>-0.500417014178486</v>
      </c>
      <c r="X29" s="25">
        <f>f_return_1m(A29,"0",参数!$B$1)</f>
        <v>0.247320692497932</v>
      </c>
      <c r="Y29" s="25">
        <f>f_return_3m(A29,0,参数!$B$1)</f>
        <v>0</v>
      </c>
      <c r="Z29" s="25">
        <f>f_return_6m(A29,0,参数!B28)</f>
        <v>-0.906095551894559</v>
      </c>
      <c r="AA29" t="str">
        <f>f_dq_status(A29,参数!$B$1)</f>
        <v>开放申购|开放赎回</v>
      </c>
      <c r="AB29" s="17">
        <f ca="1">f_risk_maxdownside(A29,参数!$B$6,参数!$B$1)</f>
        <v>-2.41411327762303</v>
      </c>
      <c r="AC29" s="17">
        <f ca="1">f_risk_maxdownside(A29,参数!$B$4,参数!$B$1)</f>
        <v>-1.49750415973377</v>
      </c>
      <c r="AD29" t="str">
        <f ca="1">f_risk_maxdownside_date(A29,参数!$B$6,参数!$B$1)</f>
        <v>20161110-20161220</v>
      </c>
    </row>
    <row r="30" spans="1:30">
      <c r="A30" s="15" t="s">
        <v>58</v>
      </c>
      <c r="B30" t="str">
        <f>f_info_name(A30)</f>
        <v>金鹰元安A</v>
      </c>
      <c r="C30" t="str">
        <f>f_info_setupdate(A30)</f>
        <v>2013-05-20</v>
      </c>
      <c r="D30" s="16">
        <f t="shared" si="0"/>
        <v>2807</v>
      </c>
      <c r="F30" s="17">
        <f>f_netasset_total(A30,参数!$B$1,100000000)</f>
        <v>7.0050075876</v>
      </c>
      <c r="G30" s="17">
        <f ca="1">f_nav_adjustedreturn(A30,参数!$B$2,参数!$B$1)</f>
        <v>25.3379745810734</v>
      </c>
      <c r="H30" s="17">
        <f ca="1">f_nav_periodreturnrankingper(A30,参数!$B$2,参数!$B$1,3)</f>
        <v>12.5668449197861</v>
      </c>
      <c r="I30" s="17">
        <f ca="1">f_nav_adjustedreturn(A30,参数!$B$3,参数!$B$2)</f>
        <v>10.7296522050914</v>
      </c>
      <c r="J30" s="17">
        <f ca="1">f_nav_periodreturnrankingper(A30,参数!$B$3,参数!$B$2,3)</f>
        <v>44.5614035087719</v>
      </c>
      <c r="K30" s="17">
        <f ca="1">f_nav_adjustedreturn(A30,参数!$B$4,参数!$B$3)</f>
        <v>4.60384435067979</v>
      </c>
      <c r="L30" s="17">
        <f ca="1">f_nav_periodreturnrankingper(A30,参数!$B$4,参数!$B$3,3)</f>
        <v>11.1111111111111</v>
      </c>
      <c r="M30" s="17">
        <f ca="1">f_nav_adjustedreturn(A30,参数!$B$5,参数!$B$4)</f>
        <v>1.93393968405935</v>
      </c>
      <c r="N30" s="17">
        <f ca="1">f_nav_periodreturnrankingper(A30,参数!$B$5,参数!$B$4,3)</f>
        <v>91.8918918918919</v>
      </c>
      <c r="O30" s="17">
        <f ca="1">f_nav_adjustedreturn(A30,参数!$B$6,参数!$B$5)</f>
        <v>2.12245696400627</v>
      </c>
      <c r="P30" s="17">
        <f ca="1">f_nav_periodreturnrankingper(A30,参数!$B$6,参数!$B$5,3)</f>
        <v>64.4444444444444</v>
      </c>
      <c r="Q30" s="25">
        <f>f_return(A30,1,参数!$B$1-365/2,参数!$B$1)</f>
        <v>28.3031142101663</v>
      </c>
      <c r="R30" s="25">
        <f ca="1">f_return(A30,1,参数!$B$4,参数!$B$1)</f>
        <v>13.2180090288964</v>
      </c>
      <c r="S30" s="25">
        <f ca="1">f_return(A30,1,参数!$B$6,参数!$B$1)</f>
        <v>8.64441216047349</v>
      </c>
      <c r="T30" t="str">
        <f>f_info_investtype(A30)</f>
        <v>偏债混合型基金</v>
      </c>
      <c r="U30" t="str">
        <f>f_info_fundmanager(A30)</f>
        <v>林龙军,杨晓斌</v>
      </c>
      <c r="V30">
        <f>f_info_manager_onthepostdays(A30,1)</f>
        <v>1001</v>
      </c>
      <c r="W30" s="25">
        <f ca="1">f_return_1w(A30,"0",参数!$B$2)</f>
        <v>-1.10479545272597</v>
      </c>
      <c r="X30" s="25">
        <f>f_return_1m(A30,"0",参数!$B$1)</f>
        <v>4.35397991507717</v>
      </c>
      <c r="Y30" s="25">
        <f>f_return_3m(A30,0,参数!$B$1)</f>
        <v>8.27272727272728</v>
      </c>
      <c r="Z30" s="25">
        <f>f_return_6m(A30,0,参数!B29)</f>
        <v>10.2821718683198</v>
      </c>
      <c r="AA30" t="str">
        <f>f_dq_status(A30,参数!$B$1)</f>
        <v>暂停大额申购|开放赎回</v>
      </c>
      <c r="AB30" s="17">
        <f ca="1">f_risk_maxdownside(A30,参数!$B$6,参数!$B$1)</f>
        <v>-7.41634491634492</v>
      </c>
      <c r="AC30" s="17">
        <f ca="1">f_risk_maxdownside(A30,参数!$B$4,参数!$B$1)</f>
        <v>-7.41634491634492</v>
      </c>
      <c r="AD30" t="str">
        <f ca="1">f_risk_maxdownside_date(A30,参数!$B$6,参数!$B$1)</f>
        <v>20190405-20190506</v>
      </c>
    </row>
    <row r="31" spans="1:30">
      <c r="A31" s="15" t="s">
        <v>59</v>
      </c>
      <c r="B31" t="str">
        <f>f_info_name(A31)</f>
        <v>广发轮动配置</v>
      </c>
      <c r="C31" t="str">
        <f>f_info_setupdate(A31)</f>
        <v>2013-05-28</v>
      </c>
      <c r="D31" s="16">
        <f t="shared" si="0"/>
        <v>2799</v>
      </c>
      <c r="F31" s="17">
        <f>f_netasset_total(A31,参数!$B$1,100000000)</f>
        <v>8.7563499661</v>
      </c>
      <c r="G31" s="17">
        <f ca="1">f_nav_adjustedreturn(A31,参数!$B$2,参数!$B$1)</f>
        <v>93.9363817097416</v>
      </c>
      <c r="H31" s="17">
        <f ca="1">f_nav_periodreturnrankingper(A31,参数!$B$2,参数!$B$1,3)</f>
        <v>14.6221786064769</v>
      </c>
      <c r="I31" s="17">
        <f ca="1">f_nav_adjustedreturn(A31,参数!$B$3,参数!$B$2)</f>
        <v>59.3032462391132</v>
      </c>
      <c r="J31" s="17">
        <f ca="1">f_nav_periodreturnrankingper(A31,参数!$B$3,参数!$B$2,3)</f>
        <v>20.5234159779614</v>
      </c>
      <c r="K31" s="17">
        <f ca="1">f_nav_adjustedreturn(A31,参数!$B$4,参数!$B$3)</f>
        <v>-26.2266355140187</v>
      </c>
      <c r="L31" s="17">
        <f ca="1">f_nav_periodreturnrankingper(A31,参数!$B$4,参数!$B$3,3)</f>
        <v>62.0274914089347</v>
      </c>
      <c r="M31" s="17">
        <f ca="1">f_nav_adjustedreturn(A31,参数!$B$5,参数!$B$4)</f>
        <v>15.6836461126005</v>
      </c>
      <c r="N31" s="17">
        <f ca="1">f_nav_periodreturnrankingper(A31,参数!$B$5,参数!$B$4,3)</f>
        <v>64.0077821011673</v>
      </c>
      <c r="O31" s="17">
        <f ca="1">f_nav_adjustedreturn(A31,参数!$B$6,参数!$B$5)</f>
        <v>8.47212165097755</v>
      </c>
      <c r="P31" s="17">
        <f ca="1">f_nav_periodreturnrankingper(A31,参数!$B$6,参数!$B$5,3)</f>
        <v>29.8538622129436</v>
      </c>
      <c r="Q31" s="25">
        <f>f_return(A31,1,参数!$B$1-365/2,参数!$B$1)</f>
        <v>93.1561472617559</v>
      </c>
      <c r="R31" s="25">
        <f ca="1">f_return(A31,1,参数!$B$4,参数!$B$1)</f>
        <v>31.5686302482629</v>
      </c>
      <c r="S31" s="25">
        <f ca="1">f_return(A31,1,参数!$B$6,参数!$B$1)</f>
        <v>23.0608628078716</v>
      </c>
      <c r="T31" t="str">
        <f>f_info_investtype(A31)</f>
        <v>偏股混合型基金</v>
      </c>
      <c r="U31" t="str">
        <f>f_info_fundmanager(A31)</f>
        <v>吴兴武</v>
      </c>
      <c r="V31">
        <f>f_info_manager_onthepostdays(A31,1)</f>
        <v>2191</v>
      </c>
      <c r="W31" s="25">
        <f ca="1">f_return_1w(A31,"0",参数!$B$2)</f>
        <v>-3.17613089509143</v>
      </c>
      <c r="X31" s="25">
        <f>f_return_1m(A31,"0",参数!$B$1)</f>
        <v>15.0014736221633</v>
      </c>
      <c r="Y31" s="25">
        <f>f_return_3m(A31,0,参数!$B$1)</f>
        <v>31.1155913978495</v>
      </c>
      <c r="Z31" s="25">
        <f>f_return_6m(A31,0,参数!B30)</f>
        <v>37.1751025991792</v>
      </c>
      <c r="AA31" t="str">
        <f>f_dq_status(A31,参数!$B$1)</f>
        <v>开放申购|开放赎回</v>
      </c>
      <c r="AB31" s="17">
        <f ca="1">f_risk_maxdownside(A31,参数!$B$6,参数!$B$1)</f>
        <v>-38.5438972162741</v>
      </c>
      <c r="AC31" s="17">
        <f ca="1">f_risk_maxdownside(A31,参数!$B$4,参数!$B$1)</f>
        <v>-33.4878331402086</v>
      </c>
      <c r="AD31" t="str">
        <f ca="1">f_risk_maxdownside_date(A31,参数!$B$6,参数!$B$1)</f>
        <v>20171111-20181018</v>
      </c>
    </row>
    <row r="32" spans="1:30">
      <c r="A32" s="15" t="s">
        <v>60</v>
      </c>
      <c r="B32" t="str">
        <f>f_info_name(A32)</f>
        <v>广发聚鑫A</v>
      </c>
      <c r="C32" t="str">
        <f>f_info_setupdate(A32)</f>
        <v>2013-06-05</v>
      </c>
      <c r="D32" s="16">
        <f t="shared" si="0"/>
        <v>2791</v>
      </c>
      <c r="F32" s="17">
        <f>f_netasset_total(A32,参数!$B$1,100000000)</f>
        <v>155.5235535709</v>
      </c>
      <c r="G32" s="17">
        <f ca="1">f_nav_adjustedreturn(A32,参数!$B$2,参数!$B$1)</f>
        <v>18.3128101424118</v>
      </c>
      <c r="H32" s="17">
        <f ca="1">f_nav_periodreturnrankingper(A32,参数!$B$2,参数!$B$1,3)</f>
        <v>16.2264150943396</v>
      </c>
      <c r="I32" s="17">
        <f ca="1">f_nav_adjustedreturn(A32,参数!$B$3,参数!$B$2)</f>
        <v>25.285966760911</v>
      </c>
      <c r="J32" s="17">
        <f ca="1">f_nav_periodreturnrankingper(A32,参数!$B$3,参数!$B$2,3)</f>
        <v>3.82978723404255</v>
      </c>
      <c r="K32" s="17">
        <f ca="1">f_nav_adjustedreturn(A32,参数!$B$4,参数!$B$3)</f>
        <v>-3.46215780998389</v>
      </c>
      <c r="L32" s="17">
        <f ca="1">f_nav_periodreturnrankingper(A32,参数!$B$4,参数!$B$3,3)</f>
        <v>75.6563245823389</v>
      </c>
      <c r="M32" s="17">
        <f ca="1">f_nav_adjustedreturn(A32,参数!$B$5,参数!$B$4)</f>
        <v>5.42832909245123</v>
      </c>
      <c r="N32" s="17">
        <f ca="1">f_nav_periodreturnrankingper(A32,参数!$B$5,参数!$B$4,3)</f>
        <v>31.4917127071823</v>
      </c>
      <c r="O32" s="17">
        <f ca="1">f_nav_adjustedreturn(A32,参数!$B$6,参数!$B$5)</f>
        <v>-1.93833075629552</v>
      </c>
      <c r="P32" s="17">
        <f ca="1">f_nav_periodreturnrankingper(A32,参数!$B$6,参数!$B$5,3)</f>
        <v>82.6271186440678</v>
      </c>
      <c r="Q32" s="25">
        <f>f_return(A32,1,参数!$B$1-365/2,参数!$B$1)</f>
        <v>13.9083680100165</v>
      </c>
      <c r="R32" s="25">
        <f ca="1">f_return(A32,1,参数!$B$4,参数!$B$1)</f>
        <v>12.6756127665891</v>
      </c>
      <c r="S32" s="25">
        <f ca="1">f_return(A32,1,参数!$B$6,参数!$B$1)</f>
        <v>8.10282652997401</v>
      </c>
      <c r="T32" t="str">
        <f>f_info_investtype(A32)</f>
        <v>混合债券型二级基金</v>
      </c>
      <c r="U32" t="str">
        <f>f_info_fundmanager(A32)</f>
        <v>张芊</v>
      </c>
      <c r="V32">
        <f>f_info_manager_onthepostdays(A32,1)</f>
        <v>2771</v>
      </c>
      <c r="W32" s="25">
        <f ca="1">f_return_1w(A32,"0",参数!$B$2)</f>
        <v>-0.283889283179567</v>
      </c>
      <c r="X32" s="25">
        <f>f_return_1m(A32,"0",参数!$B$1)</f>
        <v>2.7795201725443</v>
      </c>
      <c r="Y32" s="25">
        <f>f_return_3m(A32,0,参数!$B$1)</f>
        <v>5.61529428228476</v>
      </c>
      <c r="Z32" s="25">
        <f>f_return_6m(A32,0,参数!B31)</f>
        <v>5.3119818574988</v>
      </c>
      <c r="AA32" t="str">
        <f>f_dq_status(A32,参数!$B$1)</f>
        <v>暂停大额申购|开放赎回</v>
      </c>
      <c r="AB32" s="17">
        <f ca="1">f_risk_maxdownside(A32,参数!$B$6,参数!$B$1)</f>
        <v>-11.1284046692607</v>
      </c>
      <c r="AC32" s="17">
        <f ca="1">f_risk_maxdownside(A32,参数!$B$4,参数!$B$1)</f>
        <v>-11.1284046692607</v>
      </c>
      <c r="AD32" t="str">
        <f ca="1">f_risk_maxdownside_date(A32,参数!$B$6,参数!$B$1)</f>
        <v>20180523-20190103</v>
      </c>
    </row>
    <row r="33" spans="1:30">
      <c r="A33" s="15" t="s">
        <v>61</v>
      </c>
      <c r="B33" t="str">
        <f>f_info_name(A33)</f>
        <v>中银美丽中国</v>
      </c>
      <c r="C33" t="str">
        <f>f_info_setupdate(A33)</f>
        <v>2013-06-07</v>
      </c>
      <c r="D33" s="16">
        <f t="shared" si="0"/>
        <v>2789</v>
      </c>
      <c r="F33" s="17">
        <f>f_netasset_total(A33,参数!$B$1,100000000)</f>
        <v>0.6562969694</v>
      </c>
      <c r="G33" s="17">
        <f ca="1">f_nav_adjustedreturn(A33,参数!$B$2,参数!$B$1)</f>
        <v>92.3429319371728</v>
      </c>
      <c r="H33" s="17">
        <f ca="1">f_nav_periodreturnrankingper(A33,参数!$B$2,参数!$B$1,3)</f>
        <v>15.8979391560353</v>
      </c>
      <c r="I33" s="17">
        <f ca="1">f_nav_adjustedreturn(A33,参数!$B$3,参数!$B$2)</f>
        <v>40.4411764705882</v>
      </c>
      <c r="J33" s="17">
        <f ca="1">f_nav_periodreturnrankingper(A33,参数!$B$3,参数!$B$2,3)</f>
        <v>54.6831955922865</v>
      </c>
      <c r="K33" s="17">
        <f ca="1">f_nav_adjustedreturn(A33,参数!$B$4,参数!$B$3)</f>
        <v>-26.4864864864865</v>
      </c>
      <c r="L33" s="17">
        <f ca="1">f_nav_periodreturnrankingper(A33,参数!$B$4,参数!$B$3,3)</f>
        <v>63.2302405498282</v>
      </c>
      <c r="M33" s="17">
        <f ca="1">f_nav_adjustedreturn(A33,参数!$B$5,参数!$B$4)</f>
        <v>17.7777777777778</v>
      </c>
      <c r="N33" s="17">
        <f ca="1">f_nav_periodreturnrankingper(A33,参数!$B$5,参数!$B$4,3)</f>
        <v>58.3657587548638</v>
      </c>
      <c r="O33" s="17">
        <f ca="1">f_nav_adjustedreturn(A33,参数!$B$6,参数!$B$5)</f>
        <v>3.60360360360359</v>
      </c>
      <c r="P33" s="17">
        <f ca="1">f_nav_periodreturnrankingper(A33,参数!$B$6,参数!$B$5,3)</f>
        <v>48.643006263048</v>
      </c>
      <c r="Q33" s="25">
        <f>f_return(A33,1,参数!$B$1-365/2,参数!$B$1)</f>
        <v>121.123098184412</v>
      </c>
      <c r="R33" s="25">
        <f ca="1">f_return(A33,1,参数!$B$4,参数!$B$1)</f>
        <v>25.6672206052187</v>
      </c>
      <c r="S33" s="25">
        <f ca="1">f_return(A33,1,参数!$B$6,参数!$B$1)</f>
        <v>19.1827118569585</v>
      </c>
      <c r="T33" t="str">
        <f>f_info_investtype(A33)</f>
        <v>偏股混合型基金</v>
      </c>
      <c r="U33" t="str">
        <f>f_info_fundmanager(A33)</f>
        <v>严菲</v>
      </c>
      <c r="V33">
        <f>f_info_manager_onthepostdays(A33,1)</f>
        <v>1849</v>
      </c>
      <c r="W33" s="25">
        <f ca="1">f_return_1w(A33,"0",参数!$B$2)</f>
        <v>-1.16429495472186</v>
      </c>
      <c r="X33" s="25">
        <f>f_return_1m(A33,"0",参数!$B$1)</f>
        <v>18.1745074386812</v>
      </c>
      <c r="Y33" s="25">
        <f>f_return_3m(A33,0,参数!$B$1)</f>
        <v>40.219465648855</v>
      </c>
      <c r="Z33" s="25">
        <f>f_return_6m(A33,0,参数!B32)</f>
        <v>42.7333974975939</v>
      </c>
      <c r="AA33" t="str">
        <f>f_dq_status(A33,参数!$B$1)</f>
        <v>开放申购|开放赎回</v>
      </c>
      <c r="AB33" s="17">
        <f ca="1">f_risk_maxdownside(A33,参数!$B$6,参数!$B$1)</f>
        <v>-29.1333333333333</v>
      </c>
      <c r="AC33" s="17">
        <f ca="1">f_risk_maxdownside(A33,参数!$B$4,参数!$B$1)</f>
        <v>-28.609805238415</v>
      </c>
      <c r="AD33" t="str">
        <f ca="1">f_risk_maxdownside_date(A33,参数!$B$6,参数!$B$1)</f>
        <v>20180124-20181221,20180124-20190102</v>
      </c>
    </row>
    <row r="34" spans="1:30">
      <c r="A34" s="15" t="s">
        <v>62</v>
      </c>
      <c r="B34" t="str">
        <f>f_info_name(A34)</f>
        <v>华夏永福A</v>
      </c>
      <c r="C34" t="str">
        <f>f_info_setupdate(A34)</f>
        <v>2013-08-13</v>
      </c>
      <c r="D34" s="16">
        <f t="shared" si="0"/>
        <v>2722</v>
      </c>
      <c r="F34" s="17">
        <f>f_netasset_total(A34,参数!$B$1,100000000)</f>
        <v>17.6185111972</v>
      </c>
      <c r="G34" s="17">
        <f ca="1">f_nav_adjustedreturn(A34,参数!$B$2,参数!$B$1)</f>
        <v>31.8763326226013</v>
      </c>
      <c r="H34" s="17">
        <f ca="1">f_nav_periodreturnrankingper(A34,参数!$B$2,参数!$B$1,3)</f>
        <v>6.68449197860963</v>
      </c>
      <c r="I34" s="17">
        <f ca="1">f_nav_adjustedreturn(A34,参数!$B$3,参数!$B$2)</f>
        <v>21.8973359324237</v>
      </c>
      <c r="J34" s="17">
        <f ca="1">f_nav_periodreturnrankingper(A34,参数!$B$3,参数!$B$2,3)</f>
        <v>7.01754385964912</v>
      </c>
      <c r="K34" s="17">
        <f ca="1">f_nav_adjustedreturn(A34,参数!$B$4,参数!$B$3)</f>
        <v>-4.88257107540174</v>
      </c>
      <c r="L34" s="17">
        <f ca="1">f_nav_periodreturnrankingper(A34,参数!$B$4,参数!$B$3,3)</f>
        <v>84.4444444444444</v>
      </c>
      <c r="M34" s="17">
        <f ca="1">f_nav_adjustedreturn(A34,参数!$B$5,参数!$B$4)</f>
        <v>8.22742474916388</v>
      </c>
      <c r="N34" s="17">
        <f ca="1">f_nav_periodreturnrankingper(A34,参数!$B$5,参数!$B$4,3)</f>
        <v>34.2342342342342</v>
      </c>
      <c r="O34" s="17">
        <f ca="1">f_nav_adjustedreturn(A34,参数!$B$6,参数!$B$5)</f>
        <v>3.81679389312977</v>
      </c>
      <c r="P34" s="17">
        <f ca="1">f_nav_periodreturnrankingper(A34,参数!$B$6,参数!$B$5,3)</f>
        <v>40</v>
      </c>
      <c r="Q34" s="25">
        <f>f_return(A34,1,参数!$B$1-365/2,参数!$B$1)</f>
        <v>36.6079341880195</v>
      </c>
      <c r="R34" s="25">
        <f ca="1">f_return(A34,1,参数!$B$4,参数!$B$1)</f>
        <v>15.1907581926766</v>
      </c>
      <c r="S34" s="25">
        <f ca="1">f_return(A34,1,参数!$B$6,参数!$B$1)</f>
        <v>11.4027086174071</v>
      </c>
      <c r="T34" t="str">
        <f>f_info_investtype(A34)</f>
        <v>偏债混合型基金</v>
      </c>
      <c r="U34" t="str">
        <f>f_info_fundmanager(A34)</f>
        <v>何家琪</v>
      </c>
      <c r="V34">
        <f>f_info_manager_onthepostdays(A34,1)</f>
        <v>1620</v>
      </c>
      <c r="W34" s="25">
        <f ca="1">f_return_1w(A34,"0",参数!$B$2)</f>
        <v>-0.212765957446809</v>
      </c>
      <c r="X34" s="25">
        <f>f_return_1m(A34,"0",参数!$B$1)</f>
        <v>6.31714654061024</v>
      </c>
      <c r="Y34" s="25">
        <f>f_return_3m(A34,0,参数!$B$1)</f>
        <v>12.5056844020009</v>
      </c>
      <c r="Z34" s="25">
        <f>f_return_6m(A34,0,参数!B33)</f>
        <v>12.3626373626374</v>
      </c>
      <c r="AA34" t="str">
        <f>f_dq_status(A34,参数!$B$1)</f>
        <v>开放申购|开放赎回</v>
      </c>
      <c r="AB34" s="17">
        <f ca="1">f_risk_maxdownside(A34,参数!$B$6,参数!$B$1)</f>
        <v>-8.16430020283976</v>
      </c>
      <c r="AC34" s="17">
        <f ca="1">f_risk_maxdownside(A34,参数!$B$4,参数!$B$1)</f>
        <v>-8.16430020283976</v>
      </c>
      <c r="AD34" t="str">
        <f ca="1">f_risk_maxdownside_date(A34,参数!$B$6,参数!$B$1)</f>
        <v>20200226-20200323</v>
      </c>
    </row>
    <row r="35" spans="1:30">
      <c r="A35" s="15" t="s">
        <v>63</v>
      </c>
      <c r="B35" t="str">
        <f>f_info_name(A35)</f>
        <v>华宝服务优选</v>
      </c>
      <c r="C35" t="str">
        <f>f_info_setupdate(A35)</f>
        <v>2013-06-27</v>
      </c>
      <c r="D35" s="16">
        <f t="shared" si="0"/>
        <v>2769</v>
      </c>
      <c r="F35" s="17">
        <f>f_netasset_total(A35,参数!$B$1,100000000)</f>
        <v>10.1477008675</v>
      </c>
      <c r="G35" s="17">
        <f ca="1">f_nav_adjustedreturn(A35,参数!$B$2,参数!$B$1)</f>
        <v>81.2327506899724</v>
      </c>
      <c r="H35" s="17">
        <f ca="1">f_nav_periodreturnrankingper(A35,参数!$B$2,参数!$B$1,3)</f>
        <v>30.0294406280667</v>
      </c>
      <c r="I35" s="17">
        <f ca="1">f_nav_adjustedreturn(A35,参数!$B$3,参数!$B$2)</f>
        <v>55.6191839656407</v>
      </c>
      <c r="J35" s="17">
        <f ca="1">f_nav_periodreturnrankingper(A35,参数!$B$3,参数!$B$2,3)</f>
        <v>26.1707988980716</v>
      </c>
      <c r="K35" s="17">
        <f ca="1">f_nav_adjustedreturn(A35,参数!$B$4,参数!$B$3)</f>
        <v>-23.0726872246696</v>
      </c>
      <c r="L35" s="17">
        <f ca="1">f_nav_periodreturnrankingper(A35,参数!$B$4,参数!$B$3,3)</f>
        <v>45.0171821305842</v>
      </c>
      <c r="M35" s="17">
        <f ca="1">f_nav_adjustedreturn(A35,参数!$B$5,参数!$B$4)</f>
        <v>11.2667478684531</v>
      </c>
      <c r="N35" s="17">
        <f ca="1">f_nav_periodreturnrankingper(A35,参数!$B$5,参数!$B$4,3)</f>
        <v>71.9844357976654</v>
      </c>
      <c r="O35" s="17">
        <f ca="1">f_nav_adjustedreturn(A35,参数!$B$6,参数!$B$5)</f>
        <v>-10.6637649619151</v>
      </c>
      <c r="P35" s="17">
        <f ca="1">f_nav_periodreturnrankingper(A35,参数!$B$6,参数!$B$5,3)</f>
        <v>90.187891440501</v>
      </c>
      <c r="Q35" s="25">
        <f>f_return(A35,1,参数!$B$1-365/2,参数!$B$1)</f>
        <v>63.4055874996491</v>
      </c>
      <c r="R35" s="25">
        <f ca="1">f_return(A35,1,参数!$B$4,参数!$B$1)</f>
        <v>29.426881490651</v>
      </c>
      <c r="S35" s="25">
        <f ca="1">f_return(A35,1,参数!$B$6,参数!$B$1)</f>
        <v>16.4548663844588</v>
      </c>
      <c r="T35" t="str">
        <f>f_info_investtype(A35)</f>
        <v>偏股混合型基金</v>
      </c>
      <c r="U35" t="str">
        <f>f_info_fundmanager(A35)</f>
        <v>代云锋</v>
      </c>
      <c r="V35">
        <f>f_info_manager_onthepostdays(A35,1)</f>
        <v>365</v>
      </c>
      <c r="W35" s="25">
        <f ca="1">f_return_1w(A35,"0",参数!$B$2)</f>
        <v>-0.775901414879046</v>
      </c>
      <c r="X35" s="25">
        <f>f_return_1m(A35,"0",参数!$B$1)</f>
        <v>10.0251326445127</v>
      </c>
      <c r="Y35" s="25">
        <f>f_return_3m(A35,0,参数!$B$1)</f>
        <v>28.7161058477622</v>
      </c>
      <c r="Z35" s="25">
        <f>f_return_6m(A35,0,参数!B34)</f>
        <v>16.4811379097093</v>
      </c>
      <c r="AA35" t="str">
        <f>f_dq_status(A35,参数!$B$1)</f>
        <v>开放申购|开放赎回</v>
      </c>
      <c r="AB35" s="17">
        <f ca="1">f_risk_maxdownside(A35,参数!$B$6,参数!$B$1)</f>
        <v>-31.1534500514933</v>
      </c>
      <c r="AC35" s="17">
        <f ca="1">f_risk_maxdownside(A35,参数!$B$4,参数!$B$1)</f>
        <v>-26.8199233716475</v>
      </c>
      <c r="AD35" t="str">
        <f ca="1">f_risk_maxdownside_date(A35,参数!$B$6,参数!$B$1)</f>
        <v>20160629-20190103</v>
      </c>
    </row>
    <row r="36" spans="1:30">
      <c r="A36" s="15" t="s">
        <v>64</v>
      </c>
      <c r="B36" t="str">
        <f>f_info_name(A36)</f>
        <v>招商安润</v>
      </c>
      <c r="C36" t="str">
        <f>f_info_setupdate(A36)</f>
        <v>2013-04-19</v>
      </c>
      <c r="D36" s="16">
        <f t="shared" si="0"/>
        <v>2838</v>
      </c>
      <c r="F36" s="17">
        <f>f_netasset_total(A36,参数!$B$1,100000000)</f>
        <v>3.9533897533</v>
      </c>
      <c r="G36" s="17">
        <f ca="1">f_nav_adjustedreturn(A36,参数!$B$2,参数!$B$1)</f>
        <v>93.1173829377806</v>
      </c>
      <c r="H36" s="17">
        <f ca="1">f_nav_periodreturnrankingper(A36,参数!$B$2,参数!$B$1,3)</f>
        <v>7.99364743250397</v>
      </c>
      <c r="I36" s="17">
        <f ca="1">f_nav_adjustedreturn(A36,参数!$B$3,参数!$B$2)</f>
        <v>50.919651500484</v>
      </c>
      <c r="J36" s="17">
        <f ca="1">f_nav_periodreturnrankingper(A36,参数!$B$3,参数!$B$2,3)</f>
        <v>16.7224080267559</v>
      </c>
      <c r="K36" s="17">
        <f ca="1">f_nav_adjustedreturn(A36,参数!$B$4,参数!$B$3)</f>
        <v>0</v>
      </c>
      <c r="L36" s="17">
        <f ca="1">f_nav_periodreturnrankingper(A36,参数!$B$4,参数!$B$3,3)</f>
        <v>18.7419768934531</v>
      </c>
      <c r="M36" s="17">
        <f ca="1">f_nav_adjustedreturn(A36,参数!$B$5,参数!$B$4)</f>
        <v>2.48015873015871</v>
      </c>
      <c r="N36" s="17">
        <f ca="1">f_nav_periodreturnrankingper(A36,参数!$B$5,参数!$B$4,3)</f>
        <v>86.7612293144208</v>
      </c>
      <c r="O36" s="17">
        <f ca="1">f_nav_adjustedreturn(A36,参数!$B$6,参数!$B$5)</f>
        <v>0.951049776453058</v>
      </c>
      <c r="P36" s="17">
        <f ca="1">f_nav_periodreturnrankingper(A36,参数!$B$6,参数!$B$5,3)</f>
        <v>70.0680272108844</v>
      </c>
      <c r="Q36" s="25">
        <f>f_return(A36,1,参数!$B$1-365/2,参数!$B$1)</f>
        <v>102.324642977794</v>
      </c>
      <c r="R36" s="25">
        <f ca="1">f_return(A36,1,参数!$B$4,参数!$B$1)</f>
        <v>42.795469474289</v>
      </c>
      <c r="S36" s="25">
        <f ca="1">f_return(A36,1,参数!$B$6,参数!$B$1)</f>
        <v>24.6690405115336</v>
      </c>
      <c r="T36" t="str">
        <f>f_info_investtype(A36)</f>
        <v>灵活配置型基金</v>
      </c>
      <c r="U36" t="str">
        <f>f_info_fundmanager(A36)</f>
        <v>钟贇</v>
      </c>
      <c r="V36">
        <f>f_info_manager_onthepostdays(A36,1)</f>
        <v>1163</v>
      </c>
      <c r="W36" s="25">
        <f ca="1">f_return_1w(A36,"0",参数!$B$2)</f>
        <v>3.12210609869029</v>
      </c>
      <c r="X36" s="25">
        <f>f_return_1m(A36,"0",参数!$B$1)</f>
        <v>12.4108576335735</v>
      </c>
      <c r="Y36" s="25">
        <f>f_return_3m(A36,0,参数!$B$1)</f>
        <v>30.5877250054218</v>
      </c>
      <c r="Z36" s="25">
        <f>f_return_6m(A36,0,参数!B35)</f>
        <v>29.2326903203582</v>
      </c>
      <c r="AA36" t="str">
        <f>f_dq_status(A36,参数!$B$1)</f>
        <v>开放申购|开放赎回</v>
      </c>
      <c r="AB36" s="17">
        <f ca="1">f_risk_maxdownside(A36,参数!$B$6,参数!$B$1)</f>
        <v>-21.4777470591424</v>
      </c>
      <c r="AC36" s="17">
        <f ca="1">f_risk_maxdownside(A36,参数!$B$4,参数!$B$1)</f>
        <v>-21.4777470591424</v>
      </c>
      <c r="AD36" t="str">
        <f ca="1">f_risk_maxdownside_date(A36,参数!$B$6,参数!$B$1)</f>
        <v>20200226-20200323</v>
      </c>
    </row>
    <row r="37" spans="1:30">
      <c r="A37" s="15" t="s">
        <v>65</v>
      </c>
      <c r="B37" t="str">
        <f>f_info_name(A37)</f>
        <v>农银汇理行业领先</v>
      </c>
      <c r="C37" t="str">
        <f>f_info_setupdate(A37)</f>
        <v>2013-06-25</v>
      </c>
      <c r="D37" s="16">
        <f t="shared" si="0"/>
        <v>2771</v>
      </c>
      <c r="F37" s="17">
        <f>f_netasset_total(A37,参数!$B$1,100000000)</f>
        <v>21.0205829614</v>
      </c>
      <c r="G37" s="17">
        <f ca="1">f_nav_adjustedreturn(A37,参数!$B$2,参数!$B$1)</f>
        <v>74.7873355740902</v>
      </c>
      <c r="H37" s="17">
        <f ca="1">f_nav_periodreturnrankingper(A37,参数!$B$2,参数!$B$1,3)</f>
        <v>39.5485770363101</v>
      </c>
      <c r="I37" s="17">
        <f ca="1">f_nav_adjustedreturn(A37,参数!$B$3,参数!$B$2)</f>
        <v>41.5289362113837</v>
      </c>
      <c r="J37" s="17">
        <f ca="1">f_nav_periodreturnrankingper(A37,参数!$B$3,参数!$B$2,3)</f>
        <v>52.3415977961432</v>
      </c>
      <c r="K37" s="17">
        <f ca="1">f_nav_adjustedreturn(A37,参数!$B$4,参数!$B$3)</f>
        <v>-19.5893273326368</v>
      </c>
      <c r="L37" s="17">
        <f ca="1">f_nav_periodreturnrankingper(A37,参数!$B$4,参数!$B$3,3)</f>
        <v>27.1477663230241</v>
      </c>
      <c r="M37" s="17">
        <f ca="1">f_nav_adjustedreturn(A37,参数!$B$5,参数!$B$4)</f>
        <v>41.7842229996614</v>
      </c>
      <c r="N37" s="17">
        <f ca="1">f_nav_periodreturnrankingper(A37,参数!$B$5,参数!$B$4,3)</f>
        <v>8.94941634241245</v>
      </c>
      <c r="O37" s="17">
        <f ca="1">f_nav_adjustedreturn(A37,参数!$B$6,参数!$B$5)</f>
        <v>12.8362944162436</v>
      </c>
      <c r="P37" s="17">
        <f ca="1">f_nav_periodreturnrankingper(A37,参数!$B$6,参数!$B$5,3)</f>
        <v>17.5365344467641</v>
      </c>
      <c r="Q37" s="25">
        <f>f_return(A37,1,参数!$B$1-365/2,参数!$B$1)</f>
        <v>74.1409480047355</v>
      </c>
      <c r="R37" s="25">
        <f ca="1">f_return(A37,1,参数!$B$4,参数!$B$1)</f>
        <v>25.7376860704948</v>
      </c>
      <c r="S37" s="25">
        <f ca="1">f_return(A37,1,参数!$B$6,参数!$B$1)</f>
        <v>25.6911586139286</v>
      </c>
      <c r="T37" t="str">
        <f>f_info_investtype(A37)</f>
        <v>偏股混合型基金</v>
      </c>
      <c r="U37" t="str">
        <f>f_info_fundmanager(A37)</f>
        <v>张峰</v>
      </c>
      <c r="V37">
        <f>f_info_manager_onthepostdays(A37,1)</f>
        <v>1974</v>
      </c>
      <c r="W37" s="25">
        <f ca="1">f_return_1w(A37,"0",参数!$B$2)</f>
        <v>-1.46782238940226</v>
      </c>
      <c r="X37" s="25">
        <f>f_return_1m(A37,"0",参数!$B$1)</f>
        <v>14.1641370338248</v>
      </c>
      <c r="Y37" s="25">
        <f>f_return_3m(A37,0,参数!$B$1)</f>
        <v>24.9910979228487</v>
      </c>
      <c r="Z37" s="25">
        <f>f_return_6m(A37,0,参数!B36)</f>
        <v>30.2303869899112</v>
      </c>
      <c r="AA37" t="str">
        <f>f_dq_status(A37,参数!$B$1)</f>
        <v>开放申购|开放赎回</v>
      </c>
      <c r="AB37" s="17">
        <f ca="1">f_risk_maxdownside(A37,参数!$B$6,参数!$B$1)</f>
        <v>-25.5024475663629</v>
      </c>
      <c r="AC37" s="17">
        <f ca="1">f_risk_maxdownside(A37,参数!$B$4,参数!$B$1)</f>
        <v>-25.5024475663629</v>
      </c>
      <c r="AD37" t="str">
        <f ca="1">f_risk_maxdownside_date(A37,参数!$B$6,参数!$B$1)</f>
        <v>20180127-20190103</v>
      </c>
    </row>
    <row r="38" spans="1:30">
      <c r="A38" s="15" t="s">
        <v>66</v>
      </c>
      <c r="B38" t="str">
        <f>f_info_name(A38)</f>
        <v>民生加银策略精选A</v>
      </c>
      <c r="C38" t="str">
        <f>f_info_setupdate(A38)</f>
        <v>2013-06-07</v>
      </c>
      <c r="D38" s="16">
        <f t="shared" si="0"/>
        <v>2789</v>
      </c>
      <c r="F38" s="17">
        <f>f_netasset_total(A38,参数!$B$1,100000000)</f>
        <v>32.1055804828</v>
      </c>
      <c r="G38" s="17">
        <f ca="1">f_nav_adjustedreturn(A38,参数!$B$2,参数!$B$1)</f>
        <v>79.2859440334513</v>
      </c>
      <c r="H38" s="17">
        <f ca="1">f_nav_periodreturnrankingper(A38,参数!$B$2,参数!$B$1,3)</f>
        <v>16.8343038644786</v>
      </c>
      <c r="I38" s="17">
        <f ca="1">f_nav_adjustedreturn(A38,参数!$B$3,参数!$B$2)</f>
        <v>60.7549120992761</v>
      </c>
      <c r="J38" s="17">
        <f ca="1">f_nav_periodreturnrankingper(A38,参数!$B$3,参数!$B$2,3)</f>
        <v>8.8628762541806</v>
      </c>
      <c r="K38" s="17">
        <f ca="1">f_nav_adjustedreturn(A38,参数!$B$4,参数!$B$3)</f>
        <v>-16.3856463467359</v>
      </c>
      <c r="L38" s="17">
        <f ca="1">f_nav_periodreturnrankingper(A38,参数!$B$4,参数!$B$3,3)</f>
        <v>53.7869062901155</v>
      </c>
      <c r="M38" s="17">
        <f ca="1">f_nav_adjustedreturn(A38,参数!$B$5,参数!$B$4)</f>
        <v>21.6166277200903</v>
      </c>
      <c r="N38" s="17">
        <f ca="1">f_nav_periodreturnrankingper(A38,参数!$B$5,参数!$B$4,3)</f>
        <v>20.1733648542159</v>
      </c>
      <c r="O38" s="17">
        <f ca="1">f_nav_adjustedreturn(A38,参数!$B$6,参数!$B$5)</f>
        <v>1.83654729109275</v>
      </c>
      <c r="P38" s="17">
        <f ca="1">f_nav_periodreturnrankingper(A38,参数!$B$6,参数!$B$5,3)</f>
        <v>65.1700680272109</v>
      </c>
      <c r="Q38" s="25">
        <f>f_return(A38,1,参数!$B$1-365/2,参数!$B$1)</f>
        <v>76.652365858681</v>
      </c>
      <c r="R38" s="25">
        <f ca="1">f_return(A38,1,参数!$B$4,参数!$B$1)</f>
        <v>34.033780243045</v>
      </c>
      <c r="S38" s="25">
        <f ca="1">f_return(A38,1,参数!$B$6,参数!$B$1)</f>
        <v>24.3923595324389</v>
      </c>
      <c r="T38" t="str">
        <f>f_info_investtype(A38)</f>
        <v>灵活配置型基金</v>
      </c>
      <c r="U38" t="str">
        <f>f_info_fundmanager(A38)</f>
        <v>孙伟</v>
      </c>
      <c r="V38">
        <f>f_info_manager_onthepostdays(A38,1)</f>
        <v>2411</v>
      </c>
      <c r="W38" s="25">
        <f ca="1">f_return_1w(A38,"0",参数!$B$2)</f>
        <v>1.56811499509964</v>
      </c>
      <c r="X38" s="25">
        <f>f_return_1m(A38,"0",参数!$B$1)</f>
        <v>18.9500640204865</v>
      </c>
      <c r="Y38" s="25">
        <f>f_return_3m(A38,0,参数!$B$1)</f>
        <v>25.3429278165055</v>
      </c>
      <c r="Z38" s="25">
        <f>f_return_6m(A38,0,参数!B37)</f>
        <v>29.911131898971</v>
      </c>
      <c r="AA38" t="str">
        <f>f_dq_status(A38,参数!$B$1)</f>
        <v>开放申购|开放赎回</v>
      </c>
      <c r="AB38" s="17">
        <f ca="1">f_risk_maxdownside(A38,参数!$B$6,参数!$B$1)</f>
        <v>-22.0041753653445</v>
      </c>
      <c r="AC38" s="17">
        <f ca="1">f_risk_maxdownside(A38,参数!$B$4,参数!$B$1)</f>
        <v>-22.0041753653445</v>
      </c>
      <c r="AD38" t="str">
        <f ca="1">f_risk_maxdownside_date(A38,参数!$B$6,参数!$B$1)</f>
        <v>20180313-20181018</v>
      </c>
    </row>
    <row r="39" spans="1:30">
      <c r="A39" s="15" t="s">
        <v>67</v>
      </c>
      <c r="B39" t="str">
        <f>f_info_name(A39)</f>
        <v>融通增强收益A</v>
      </c>
      <c r="C39" t="str">
        <f>f_info_setupdate(A39)</f>
        <v>2013-05-30</v>
      </c>
      <c r="D39" s="16">
        <f t="shared" si="0"/>
        <v>2797</v>
      </c>
      <c r="F39" s="17">
        <f>f_netasset_total(A39,参数!$B$1,100000000)</f>
        <v>0.4518477864</v>
      </c>
      <c r="G39" s="17">
        <f ca="1">f_nav_adjustedreturn(A39,参数!$B$2,参数!$B$1)</f>
        <v>10.0617118325731</v>
      </c>
      <c r="H39" s="17">
        <f ca="1">f_nav_periodreturnrankingper(A39,参数!$B$2,参数!$B$1,3)</f>
        <v>46.4150943396226</v>
      </c>
      <c r="I39" s="17">
        <f ca="1">f_nav_adjustedreturn(A39,参数!$B$3,参数!$B$2)</f>
        <v>8.23814133591482</v>
      </c>
      <c r="J39" s="17">
        <f ca="1">f_nav_periodreturnrankingper(A39,参数!$B$3,参数!$B$2,3)</f>
        <v>50</v>
      </c>
      <c r="K39" s="17">
        <f ca="1">f_nav_adjustedreturn(A39,参数!$B$4,参数!$B$3)</f>
        <v>0.682261208576991</v>
      </c>
      <c r="L39" s="17">
        <f ca="1">f_nav_periodreturnrankingper(A39,参数!$B$4,参数!$B$3,3)</f>
        <v>50.8353221957041</v>
      </c>
      <c r="M39" s="17">
        <f ca="1">f_nav_adjustedreturn(A39,参数!$B$5,参数!$B$4)</f>
        <v>3.21931589537225</v>
      </c>
      <c r="N39" s="17">
        <f ca="1">f_nav_periodreturnrankingper(A39,参数!$B$5,参数!$B$4,3)</f>
        <v>58.2872928176796</v>
      </c>
      <c r="O39" s="17">
        <f ca="1">f_nav_adjustedreturn(A39,参数!$B$6,参数!$B$5)</f>
        <v>0.379434138486301</v>
      </c>
      <c r="P39" s="17">
        <f ca="1">f_nav_periodreturnrankingper(A39,参数!$B$6,参数!$B$5,3)</f>
        <v>67.3728813559322</v>
      </c>
      <c r="Q39" s="25">
        <f>f_return(A39,1,参数!$B$1-365/2,参数!$B$1)</f>
        <v>11.8980438684024</v>
      </c>
      <c r="R39" s="25">
        <f ca="1">f_return(A39,1,参数!$B$4,参数!$B$1)</f>
        <v>6.24271631962825</v>
      </c>
      <c r="S39" s="25">
        <f ca="1">f_return(A39,1,参数!$B$6,参数!$B$1)</f>
        <v>4.43700084803851</v>
      </c>
      <c r="T39" t="str">
        <f>f_info_investtype(A39)</f>
        <v>混合债券型二级基金</v>
      </c>
      <c r="U39" t="str">
        <f>f_info_fundmanager(A39)</f>
        <v>余志勇,王超</v>
      </c>
      <c r="V39">
        <f>f_info_manager_onthepostdays(A39,1)</f>
        <v>2158</v>
      </c>
      <c r="W39" s="25">
        <f ca="1">f_return_1w(A39,"0",参数!$B$2)</f>
        <v>-0.391982182628059</v>
      </c>
      <c r="X39" s="25">
        <f>f_return_1m(A39,"0",参数!$B$1)</f>
        <v>3.23825503355704</v>
      </c>
      <c r="Y39" s="25">
        <f>f_return_3m(A39,0,参数!$B$1)</f>
        <v>5.25145398563119</v>
      </c>
      <c r="Z39" s="25">
        <f>f_return_6m(A39,0,参数!B38)</f>
        <v>5.67049808429119</v>
      </c>
      <c r="AA39" t="str">
        <f>f_dq_status(A39,参数!$B$1)</f>
        <v>暂停定期定额申购|开放赎回</v>
      </c>
      <c r="AB39" s="17">
        <f ca="1">f_risk_maxdownside(A39,参数!$B$6,参数!$B$1)</f>
        <v>-3.35523434077968</v>
      </c>
      <c r="AC39" s="17">
        <f ca="1">f_risk_maxdownside(A39,参数!$B$4,参数!$B$1)</f>
        <v>-3.35523434077968</v>
      </c>
      <c r="AD39" t="str">
        <f ca="1">f_risk_maxdownside_date(A39,参数!$B$6,参数!$B$1)</f>
        <v>20200306-20200323</v>
      </c>
    </row>
    <row r="40" spans="1:30">
      <c r="A40" s="15" t="s">
        <v>68</v>
      </c>
      <c r="B40" t="str">
        <f>f_info_name(A40)</f>
        <v>鹏华双债加利</v>
      </c>
      <c r="C40" t="str">
        <f>f_info_setupdate(A40)</f>
        <v>2013-05-27</v>
      </c>
      <c r="D40" s="16">
        <f t="shared" si="0"/>
        <v>2800</v>
      </c>
      <c r="F40" s="17">
        <f>f_netasset_total(A40,参数!$B$1,100000000)</f>
        <v>2.6109052888</v>
      </c>
      <c r="G40" s="17">
        <f ca="1">f_nav_adjustedreturn(A40,参数!$B$2,参数!$B$1)</f>
        <v>17.2287876775993</v>
      </c>
      <c r="H40" s="17">
        <f ca="1">f_nav_periodreturnrankingper(A40,参数!$B$2,参数!$B$1,3)</f>
        <v>18.6792452830189</v>
      </c>
      <c r="I40" s="17">
        <f ca="1">f_nav_adjustedreturn(A40,参数!$B$3,参数!$B$2)</f>
        <v>10.8233389743212</v>
      </c>
      <c r="J40" s="17">
        <f ca="1">f_nav_periodreturnrankingper(A40,参数!$B$3,参数!$B$2,3)</f>
        <v>34.2553191489362</v>
      </c>
      <c r="K40" s="17">
        <f ca="1">f_nav_adjustedreturn(A40,参数!$B$4,参数!$B$3)</f>
        <v>3.11053789545557</v>
      </c>
      <c r="L40" s="17">
        <f ca="1">f_nav_periodreturnrankingper(A40,参数!$B$4,参数!$B$3,3)</f>
        <v>29.8329355608592</v>
      </c>
      <c r="M40" s="17">
        <f ca="1">f_nav_adjustedreturn(A40,参数!$B$5,参数!$B$4)</f>
        <v>3.67722165474974</v>
      </c>
      <c r="N40" s="17">
        <f ca="1">f_nav_periodreturnrankingper(A40,参数!$B$5,参数!$B$4,3)</f>
        <v>53.3149171270718</v>
      </c>
      <c r="O40" s="17">
        <f ca="1">f_nav_adjustedreturn(A40,参数!$B$6,参数!$B$5)</f>
        <v>2.19903691813805</v>
      </c>
      <c r="P40" s="17">
        <f ca="1">f_nav_periodreturnrankingper(A40,参数!$B$6,参数!$B$5,3)</f>
        <v>34.7457627118644</v>
      </c>
      <c r="Q40" s="25">
        <f>f_return(A40,1,参数!$B$1-365/2,参数!$B$1)</f>
        <v>17.1049694825433</v>
      </c>
      <c r="R40" s="25">
        <f ca="1">f_return(A40,1,参数!$B$4,参数!$B$1)</f>
        <v>10.2260479777172</v>
      </c>
      <c r="S40" s="25">
        <f ca="1">f_return(A40,1,参数!$B$6,参数!$B$1)</f>
        <v>7.21279744003485</v>
      </c>
      <c r="T40" t="str">
        <f>f_info_investtype(A40)</f>
        <v>混合债券型二级基金</v>
      </c>
      <c r="U40" t="str">
        <f>f_info_fundmanager(A40)</f>
        <v>王石千</v>
      </c>
      <c r="V40">
        <f>f_info_manager_onthepostdays(A40,1)</f>
        <v>1051</v>
      </c>
      <c r="W40" s="25">
        <f ca="1">f_return_1w(A40,"0",参数!$B$2)</f>
        <v>-0.264865580717796</v>
      </c>
      <c r="X40" s="25">
        <f>f_return_1m(A40,"0",参数!$B$1)</f>
        <v>3.73046645517565</v>
      </c>
      <c r="Y40" s="25">
        <f>f_return_3m(A40,0,参数!$B$1)</f>
        <v>6.54718802799903</v>
      </c>
      <c r="Z40" s="25">
        <f>f_return_6m(A40,0,参数!B39)</f>
        <v>6.18068461123436</v>
      </c>
      <c r="AA40" t="str">
        <f>f_dq_status(A40,参数!$B$1)</f>
        <v>开放申购|开放赎回</v>
      </c>
      <c r="AB40" s="17">
        <f ca="1">f_risk_maxdownside(A40,参数!$B$6,参数!$B$1)</f>
        <v>-3.74990492127481</v>
      </c>
      <c r="AC40" s="17">
        <f ca="1">f_risk_maxdownside(A40,参数!$B$4,参数!$B$1)</f>
        <v>-3.35990888382687</v>
      </c>
      <c r="AD40" t="str">
        <f ca="1">f_risk_maxdownside_date(A40,参数!$B$6,参数!$B$1)</f>
        <v>20161126-20170116</v>
      </c>
    </row>
    <row r="41" spans="1:30">
      <c r="A41" s="15" t="s">
        <v>69</v>
      </c>
      <c r="B41" t="str">
        <f>f_info_name(A41)</f>
        <v>国投瑞银策略精选</v>
      </c>
      <c r="C41" t="str">
        <f>f_info_setupdate(A41)</f>
        <v>2013-09-27</v>
      </c>
      <c r="D41" s="16">
        <f t="shared" si="0"/>
        <v>2677</v>
      </c>
      <c r="F41" s="17">
        <f>f_netasset_total(A41,参数!$B$1,100000000)</f>
        <v>3.0350144983</v>
      </c>
      <c r="G41" s="17">
        <f ca="1">f_nav_adjustedreturn(A41,参数!$B$2,参数!$B$1)</f>
        <v>61.3886077782971</v>
      </c>
      <c r="H41" s="17">
        <f ca="1">f_nav_periodreturnrankingper(A41,参数!$B$2,参数!$B$1,3)</f>
        <v>33.721545791424</v>
      </c>
      <c r="I41" s="17">
        <f ca="1">f_nav_adjustedreturn(A41,参数!$B$3,参数!$B$2)</f>
        <v>30.1284753615192</v>
      </c>
      <c r="J41" s="17">
        <f ca="1">f_nav_periodreturnrankingper(A41,参数!$B$3,参数!$B$2,3)</f>
        <v>44.4258639910814</v>
      </c>
      <c r="K41" s="17">
        <f ca="1">f_nav_adjustedreturn(A41,参数!$B$4,参数!$B$3)</f>
        <v>-7.53045762584463</v>
      </c>
      <c r="L41" s="17">
        <f ca="1">f_nav_periodreturnrankingper(A41,参数!$B$4,参数!$B$3,3)</f>
        <v>37.1630295250321</v>
      </c>
      <c r="M41" s="17">
        <f ca="1">f_nav_adjustedreturn(A41,参数!$B$5,参数!$B$4)</f>
        <v>12.5319042424749</v>
      </c>
      <c r="N41" s="17">
        <f ca="1">f_nav_periodreturnrankingper(A41,参数!$B$5,参数!$B$4,3)</f>
        <v>40.8195429472025</v>
      </c>
      <c r="O41" s="17">
        <f ca="1">f_nav_adjustedreturn(A41,参数!$B$6,参数!$B$5)</f>
        <v>10.9836792513057</v>
      </c>
      <c r="P41" s="17">
        <f ca="1">f_nav_periodreturnrankingper(A41,参数!$B$6,参数!$B$5,3)</f>
        <v>13.8775510204082</v>
      </c>
      <c r="Q41" s="25">
        <f>f_return(A41,1,参数!$B$1-365/2,参数!$B$1)</f>
        <v>43.6675052019769</v>
      </c>
      <c r="R41" s="25">
        <f ca="1">f_return(A41,1,参数!$B$4,参数!$B$1)</f>
        <v>24.7365255432902</v>
      </c>
      <c r="S41" s="25">
        <f ca="1">f_return(A41,1,参数!$B$6,参数!$B$1)</f>
        <v>19.2463399772972</v>
      </c>
      <c r="T41" t="str">
        <f>f_info_investtype(A41)</f>
        <v>灵活配置型基金</v>
      </c>
      <c r="U41" t="str">
        <f>f_info_fundmanager(A41)</f>
        <v>吉莉</v>
      </c>
      <c r="V41">
        <f>f_info_manager_onthepostdays(A41,1)</f>
        <v>1132</v>
      </c>
      <c r="W41" s="25">
        <f ca="1">f_return_1w(A41,"0",参数!$B$2)</f>
        <v>-0.169395821569727</v>
      </c>
      <c r="X41" s="25">
        <f>f_return_1m(A41,"0",参数!$B$1)</f>
        <v>11.2956810631229</v>
      </c>
      <c r="Y41" s="25">
        <f>f_return_3m(A41,0,参数!$B$1)</f>
        <v>16.8926909266814</v>
      </c>
      <c r="Z41" s="25">
        <f>f_return_6m(A41,0,参数!B40)</f>
        <v>19.1624389957665</v>
      </c>
      <c r="AA41" t="str">
        <f>f_dq_status(A41,参数!$B$1)</f>
        <v>开放申购|开放赎回</v>
      </c>
      <c r="AB41" s="17">
        <f ca="1">f_risk_maxdownside(A41,参数!$B$6,参数!$B$1)</f>
        <v>-15.0868486352357</v>
      </c>
      <c r="AC41" s="17">
        <f ca="1">f_risk_maxdownside(A41,参数!$B$4,参数!$B$1)</f>
        <v>-15.0868486352357</v>
      </c>
      <c r="AD41" t="str">
        <f ca="1">f_risk_maxdownside_date(A41,参数!$B$6,参数!$B$1)</f>
        <v>20200226-20200323</v>
      </c>
    </row>
    <row r="42" spans="1:30">
      <c r="A42" s="15" t="s">
        <v>70</v>
      </c>
      <c r="B42" t="str">
        <f>f_info_name(A42)</f>
        <v>中海信息产业精选</v>
      </c>
      <c r="C42" t="str">
        <f>f_info_setupdate(A42)</f>
        <v>2017-09-16</v>
      </c>
      <c r="D42" s="16">
        <f t="shared" si="0"/>
        <v>1227</v>
      </c>
      <c r="F42" s="17">
        <f>f_netasset_total(A42,参数!$B$1,100000000)</f>
        <v>1.0044477009</v>
      </c>
      <c r="G42" s="17">
        <f ca="1">f_nav_adjustedreturn(A42,参数!$B$2,参数!$B$1)</f>
        <v>22.911666695098</v>
      </c>
      <c r="H42" s="17">
        <f ca="1">f_nav_periodreturnrankingper(A42,参数!$B$2,参数!$B$1,3)</f>
        <v>96.2708537782139</v>
      </c>
      <c r="I42" s="17">
        <f ca="1">f_nav_adjustedreturn(A42,参数!$B$3,参数!$B$2)</f>
        <v>66.7574931880109</v>
      </c>
      <c r="J42" s="17">
        <f ca="1">f_nav_periodreturnrankingper(A42,参数!$B$3,参数!$B$2,3)</f>
        <v>11.2947658402204</v>
      </c>
      <c r="K42" s="17">
        <f ca="1">f_nav_adjustedreturn(A42,参数!$B$4,参数!$B$3)</f>
        <v>-13.205940781383</v>
      </c>
      <c r="L42" s="17">
        <f ca="1">f_nav_periodreturnrankingper(A42,参数!$B$4,参数!$B$3,3)</f>
        <v>6.87285223367698</v>
      </c>
      <c r="M42" s="17">
        <f ca="1">f_nav_adjustedreturn(A42,参数!$B$5,参数!$B$4)</f>
        <v>0</v>
      </c>
      <c r="N42" s="17">
        <f ca="1">f_nav_periodreturnrankingper(A42,参数!$B$5,参数!$B$4,3)</f>
        <v>0</v>
      </c>
      <c r="O42" s="17">
        <f ca="1">f_nav_adjustedreturn(A42,参数!$B$6,参数!$B$5)</f>
        <v>0</v>
      </c>
      <c r="P42" s="17">
        <f ca="1">f_nav_periodreturnrankingper(A42,参数!$B$6,参数!$B$5,3)</f>
        <v>0</v>
      </c>
      <c r="Q42" s="25">
        <f>f_return(A42,1,参数!$B$1-365/2,参数!$B$1)</f>
        <v>-0.802436477377555</v>
      </c>
      <c r="R42" s="25">
        <f ca="1">f_return(A42,1,参数!$B$4,参数!$B$1)</f>
        <v>21.1472062160018</v>
      </c>
      <c r="S42" s="25">
        <f ca="1">f_return(A42,1,参数!$B$6,参数!$B$1)</f>
        <v>0</v>
      </c>
      <c r="T42" t="str">
        <f>f_info_investtype(A42)</f>
        <v>偏股混合型基金</v>
      </c>
      <c r="U42" t="str">
        <f>f_info_fundmanager(A42)</f>
        <v>刘俊</v>
      </c>
      <c r="V42">
        <f>f_info_manager_onthepostdays(A42,1)</f>
        <v>1244</v>
      </c>
      <c r="W42" s="25">
        <f ca="1">f_return_1w(A42,"0",参数!$B$2)</f>
        <v>0.750691426313715</v>
      </c>
      <c r="X42" s="25">
        <f>f_return_1m(A42,"0",参数!$B$1)</f>
        <v>5.98006644518271</v>
      </c>
      <c r="Y42" s="25">
        <f>f_return_3m(A42,0,参数!$B$1)</f>
        <v>13.2403313196737</v>
      </c>
      <c r="Z42" s="25">
        <f>f_return_6m(A42,0,参数!B41)</f>
        <v>-11.8666455328367</v>
      </c>
      <c r="AA42" t="str">
        <f>f_dq_status(A42,参数!$B$1)</f>
        <v>开放申购|开放赎回</v>
      </c>
      <c r="AB42" s="17">
        <f ca="1">f_risk_maxdownside(A42,参数!$B$6,参数!$B$1)</f>
        <v>-27.1162790697674</v>
      </c>
      <c r="AC42" s="17">
        <f ca="1">f_risk_maxdownside(A42,参数!$B$4,参数!$B$1)</f>
        <v>-27.1162790697674</v>
      </c>
      <c r="AD42" t="str">
        <f ca="1">f_risk_maxdownside_date(A42,参数!$B$6,参数!$B$1)</f>
        <v>20200714-20201126</v>
      </c>
    </row>
    <row r="43" spans="1:30">
      <c r="A43" s="15" t="s">
        <v>71</v>
      </c>
      <c r="B43" t="str">
        <f>f_info_name(A43)</f>
        <v>广发聚优A</v>
      </c>
      <c r="C43" t="str">
        <f>f_info_setupdate(A43)</f>
        <v>2013-09-11</v>
      </c>
      <c r="D43" s="16">
        <f t="shared" si="0"/>
        <v>2693</v>
      </c>
      <c r="F43" s="17">
        <f>f_netasset_total(A43,参数!$B$1,100000000)</f>
        <v>5.6235071352</v>
      </c>
      <c r="G43" s="17">
        <f ca="1">f_nav_adjustedreturn(A43,参数!$B$2,参数!$B$1)</f>
        <v>103.866745984533</v>
      </c>
      <c r="H43" s="17">
        <f ca="1">f_nav_periodreturnrankingper(A43,参数!$B$2,参数!$B$1,3)</f>
        <v>4.12916887241927</v>
      </c>
      <c r="I43" s="17">
        <f ca="1">f_nav_adjustedreturn(A43,参数!$B$3,参数!$B$2)</f>
        <v>60.4007633587786</v>
      </c>
      <c r="J43" s="17">
        <f ca="1">f_nav_periodreturnrankingper(A43,参数!$B$3,参数!$B$2,3)</f>
        <v>9.03010033444816</v>
      </c>
      <c r="K43" s="17">
        <f ca="1">f_nav_adjustedreturn(A43,参数!$B$4,参数!$B$3)</f>
        <v>-28.7559483344664</v>
      </c>
      <c r="L43" s="17">
        <f ca="1">f_nav_periodreturnrankingper(A43,参数!$B$4,参数!$B$3,3)</f>
        <v>92.1052631578947</v>
      </c>
      <c r="M43" s="17">
        <f ca="1">f_nav_adjustedreturn(A43,参数!$B$5,参数!$B$4)</f>
        <v>47.0241116751269</v>
      </c>
      <c r="N43" s="17">
        <f ca="1">f_nav_periodreturnrankingper(A43,参数!$B$5,参数!$B$4,3)</f>
        <v>2.67927501970055</v>
      </c>
      <c r="O43" s="17">
        <f ca="1">f_nav_adjustedreturn(A43,参数!$B$6,参数!$B$5)</f>
        <v>-10.960960960961</v>
      </c>
      <c r="P43" s="17">
        <f ca="1">f_nav_periodreturnrankingper(A43,参数!$B$6,参数!$B$5,3)</f>
        <v>94.5578231292517</v>
      </c>
      <c r="Q43" s="25">
        <f>f_return(A43,1,参数!$B$1-365/2,参数!$B$1)</f>
        <v>104.060941725569</v>
      </c>
      <c r="R43" s="25">
        <f ca="1">f_return(A43,1,参数!$B$4,参数!$B$1)</f>
        <v>32.5324116888998</v>
      </c>
      <c r="S43" s="25">
        <f ca="1">f_return(A43,1,参数!$B$6,参数!$B$1)</f>
        <v>24.7338596324006</v>
      </c>
      <c r="T43" t="str">
        <f>f_info_investtype(A43)</f>
        <v>灵活配置型基金</v>
      </c>
      <c r="U43" t="str">
        <f>f_info_fundmanager(A43)</f>
        <v>张东一</v>
      </c>
      <c r="V43">
        <f>f_info_manager_onthepostdays(A43,1)</f>
        <v>1661</v>
      </c>
      <c r="W43" s="25">
        <f ca="1">f_return_1w(A43,"0",参数!$B$2)</f>
        <v>-4.59704880817252</v>
      </c>
      <c r="X43" s="25">
        <f>f_return_1m(A43,"0",参数!$B$1)</f>
        <v>14.1952682439187</v>
      </c>
      <c r="Y43" s="25">
        <f>f_return_3m(A43,0,参数!$B$1)</f>
        <v>30.2051671732523</v>
      </c>
      <c r="Z43" s="25">
        <f>f_return_6m(A43,0,参数!B42)</f>
        <v>43.4376269809021</v>
      </c>
      <c r="AA43" t="str">
        <f>f_dq_status(A43,参数!$B$1)</f>
        <v>开放申购|开放赎回</v>
      </c>
      <c r="AB43" s="17">
        <f ca="1">f_risk_maxdownside(A43,参数!$B$6,参数!$B$1)</f>
        <v>-34.6843853820598</v>
      </c>
      <c r="AC43" s="17">
        <f ca="1">f_risk_maxdownside(A43,参数!$B$4,参数!$B$1)</f>
        <v>-33.5361730899256</v>
      </c>
      <c r="AD43" t="str">
        <f ca="1">f_risk_maxdownside_date(A43,参数!$B$6,参数!$B$1)</f>
        <v>20180124-20190103</v>
      </c>
    </row>
    <row r="44" spans="1:30">
      <c r="A44" s="15" t="s">
        <v>72</v>
      </c>
      <c r="B44" t="str">
        <f>f_info_name(A44)</f>
        <v>易方达裕丰回报</v>
      </c>
      <c r="C44" t="str">
        <f>f_info_setupdate(A44)</f>
        <v>2013-08-23</v>
      </c>
      <c r="D44" s="16">
        <f t="shared" si="0"/>
        <v>2712</v>
      </c>
      <c r="F44" s="17">
        <f>f_netasset_total(A44,参数!$B$1,100000000)</f>
        <v>209.9304152341</v>
      </c>
      <c r="G44" s="17">
        <f ca="1">f_nav_adjustedreturn(A44,参数!$B$2,参数!$B$1)</f>
        <v>15.755278830536</v>
      </c>
      <c r="H44" s="17">
        <f ca="1">f_nav_periodreturnrankingper(A44,参数!$B$2,参数!$B$1,3)</f>
        <v>23.0188679245283</v>
      </c>
      <c r="I44" s="17">
        <f ca="1">f_nav_adjustedreturn(A44,参数!$B$3,参数!$B$2)</f>
        <v>10.2028639618138</v>
      </c>
      <c r="J44" s="17">
        <f ca="1">f_nav_periodreturnrankingper(A44,参数!$B$3,参数!$B$2,3)</f>
        <v>38.0851063829787</v>
      </c>
      <c r="K44" s="17">
        <f ca="1">f_nav_adjustedreturn(A44,参数!$B$4,参数!$B$3)</f>
        <v>4.55396132252027</v>
      </c>
      <c r="L44" s="17">
        <f ca="1">f_nav_periodreturnrankingper(A44,参数!$B$4,参数!$B$3,3)</f>
        <v>16.945107398568</v>
      </c>
      <c r="M44" s="17">
        <f ca="1">f_nav_adjustedreturn(A44,参数!$B$5,参数!$B$4)</f>
        <v>10.3021978021978</v>
      </c>
      <c r="N44" s="17">
        <f ca="1">f_nav_periodreturnrankingper(A44,参数!$B$5,参数!$B$4,3)</f>
        <v>5.80110497237569</v>
      </c>
      <c r="O44" s="17">
        <f ca="1">f_nav_adjustedreturn(A44,参数!$B$6,参数!$B$5)</f>
        <v>2.60747004933051</v>
      </c>
      <c r="P44" s="17">
        <f ca="1">f_nav_periodreturnrankingper(A44,参数!$B$6,参数!$B$5,3)</f>
        <v>28.3898305084746</v>
      </c>
      <c r="Q44" s="25">
        <f>f_return(A44,1,参数!$B$1-365/2,参数!$B$1)</f>
        <v>22.8899090083569</v>
      </c>
      <c r="R44" s="25">
        <f ca="1">f_return(A44,1,参数!$B$4,参数!$B$1)</f>
        <v>10.0660429680895</v>
      </c>
      <c r="S44" s="25">
        <f ca="1">f_return(A44,1,参数!$B$6,参数!$B$1)</f>
        <v>8.5340688264492</v>
      </c>
      <c r="T44" t="str">
        <f>f_info_investtype(A44)</f>
        <v>混合债券型二级基金</v>
      </c>
      <c r="U44" t="str">
        <f>f_info_fundmanager(A44)</f>
        <v>张清华,张雅君</v>
      </c>
      <c r="V44">
        <f>f_info_manager_onthepostdays(A44,1)</f>
        <v>2590</v>
      </c>
      <c r="W44" s="25">
        <f ca="1">f_return_1w(A44,"0",参数!$B$2)</f>
        <v>-0.431266846361186</v>
      </c>
      <c r="X44" s="25">
        <f>f_return_1m(A44,"0",参数!$B$1)</f>
        <v>3.88726919339165</v>
      </c>
      <c r="Y44" s="25">
        <f>f_return_3m(A44,0,参数!$B$1)</f>
        <v>8.47285641806189</v>
      </c>
      <c r="Z44" s="25">
        <f>f_return_6m(A44,0,参数!B43)</f>
        <v>8.14663951120164</v>
      </c>
      <c r="AA44" t="str">
        <f>f_dq_status(A44,参数!$B$1)</f>
        <v>开放申购|开放赎回</v>
      </c>
      <c r="AB44" s="17">
        <f ca="1">f_risk_maxdownside(A44,参数!$B$6,参数!$B$1)</f>
        <v>-4.10742496050553</v>
      </c>
      <c r="AC44" s="17">
        <f ca="1">f_risk_maxdownside(A44,参数!$B$4,参数!$B$1)</f>
        <v>-4.10742496050553</v>
      </c>
      <c r="AD44" t="str">
        <f ca="1">f_risk_maxdownside_date(A44,参数!$B$6,参数!$B$1)</f>
        <v>20200226-20200323</v>
      </c>
    </row>
    <row r="45" spans="1:30">
      <c r="A45" s="15" t="s">
        <v>73</v>
      </c>
      <c r="B45" t="str">
        <f>f_info_name(A45)</f>
        <v>华泰柏瑞量化增强A</v>
      </c>
      <c r="C45" t="str">
        <f>f_info_setupdate(A45)</f>
        <v>2013-08-02</v>
      </c>
      <c r="D45" s="16">
        <f t="shared" si="0"/>
        <v>2733</v>
      </c>
      <c r="F45" s="17">
        <f>f_netasset_total(A45,参数!$B$1,100000000)</f>
        <v>18.3979108416</v>
      </c>
      <c r="G45" s="17">
        <f ca="1">f_nav_adjustedreturn(A45,参数!$B$2,参数!$B$1)</f>
        <v>37.2038821516145</v>
      </c>
      <c r="H45" s="17">
        <f ca="1">f_nav_periodreturnrankingper(A45,参数!$B$2,参数!$B$1,3)</f>
        <v>89.4995093228655</v>
      </c>
      <c r="I45" s="17">
        <f ca="1">f_nav_adjustedreturn(A45,参数!$B$3,参数!$B$2)</f>
        <v>27.0053475935829</v>
      </c>
      <c r="J45" s="17">
        <f ca="1">f_nav_periodreturnrankingper(A45,参数!$B$3,参数!$B$2,3)</f>
        <v>81.267217630854</v>
      </c>
      <c r="K45" s="17">
        <f ca="1">f_nav_adjustedreturn(A45,参数!$B$4,参数!$B$3)</f>
        <v>-25.3753420736447</v>
      </c>
      <c r="L45" s="17">
        <f ca="1">f_nav_periodreturnrankingper(A45,参数!$B$4,参数!$B$3,3)</f>
        <v>56.872852233677</v>
      </c>
      <c r="M45" s="17">
        <f ca="1">f_nav_adjustedreturn(A45,参数!$B$5,参数!$B$4)</f>
        <v>30.7260265300327</v>
      </c>
      <c r="N45" s="17">
        <f ca="1">f_nav_periodreturnrankingper(A45,参数!$B$5,参数!$B$4,3)</f>
        <v>27.2373540856031</v>
      </c>
      <c r="O45" s="17">
        <f ca="1">f_nav_adjustedreturn(A45,参数!$B$6,参数!$B$5)</f>
        <v>18.8800034824223</v>
      </c>
      <c r="P45" s="17">
        <f ca="1">f_nav_periodreturnrankingper(A45,参数!$B$6,参数!$B$5,3)</f>
        <v>7.30688935281837</v>
      </c>
      <c r="Q45" s="25">
        <f>f_return(A45,1,参数!$B$1-365/2,参数!$B$1)</f>
        <v>40.5430478866171</v>
      </c>
      <c r="R45" s="25">
        <f ca="1">f_return(A45,1,参数!$B$4,参数!$B$1)</f>
        <v>9.14124254658368</v>
      </c>
      <c r="S45" s="25">
        <f ca="1">f_return(A45,1,参数!$B$6,参数!$B$1)</f>
        <v>14.8960482690624</v>
      </c>
      <c r="T45" t="str">
        <f>f_info_investtype(A45)</f>
        <v>偏股混合型基金</v>
      </c>
      <c r="U45" t="str">
        <f>f_info_fundmanager(A45)</f>
        <v>田汉卿</v>
      </c>
      <c r="V45">
        <f>f_info_manager_onthepostdays(A45,1)</f>
        <v>2750</v>
      </c>
      <c r="W45" s="25">
        <f ca="1">f_return_1w(A45,"0",参数!$B$2)</f>
        <v>-3.12712440516656</v>
      </c>
      <c r="X45" s="25">
        <f>f_return_1m(A45,"0",参数!$B$1)</f>
        <v>11.3636363636364</v>
      </c>
      <c r="Y45" s="25">
        <f>f_return_3m(A45,0,参数!$B$1)</f>
        <v>12.932138284251</v>
      </c>
      <c r="Z45" s="25">
        <f>f_return_6m(A45,0,参数!B44)</f>
        <v>13.904156520151</v>
      </c>
      <c r="AA45" t="str">
        <f>f_dq_status(A45,参数!$B$1)</f>
        <v>开放申购|开放赎回</v>
      </c>
      <c r="AB45" s="17">
        <f ca="1">f_risk_maxdownside(A45,参数!$B$6,参数!$B$1)</f>
        <v>-30.2953518655606</v>
      </c>
      <c r="AC45" s="17">
        <f ca="1">f_risk_maxdownside(A45,参数!$B$4,参数!$B$1)</f>
        <v>-30.2953518655606</v>
      </c>
      <c r="AD45" t="str">
        <f ca="1">f_risk_maxdownside_date(A45,参数!$B$6,参数!$B$1)</f>
        <v>20180127-20190103</v>
      </c>
    </row>
    <row r="46" spans="1:30">
      <c r="A46" s="15" t="s">
        <v>74</v>
      </c>
      <c r="B46" t="str">
        <f>f_info_name(A46)</f>
        <v>汇添富美丽30</v>
      </c>
      <c r="C46" t="str">
        <f>f_info_setupdate(A46)</f>
        <v>2013-06-25</v>
      </c>
      <c r="D46" s="16">
        <f t="shared" si="0"/>
        <v>2771</v>
      </c>
      <c r="F46" s="17">
        <f>f_netasset_total(A46,参数!$B$1,100000000)</f>
        <v>28.327045841</v>
      </c>
      <c r="G46" s="17">
        <f ca="1">f_nav_adjustedreturn(A46,参数!$B$2,参数!$B$1)</f>
        <v>73.4361610968295</v>
      </c>
      <c r="H46" s="17">
        <f ca="1">f_nav_periodreturnrankingper(A46,参数!$B$2,参数!$B$1,3)</f>
        <v>41.6094210009814</v>
      </c>
      <c r="I46" s="17">
        <f ca="1">f_nav_adjustedreturn(A46,参数!$B$3,参数!$B$2)</f>
        <v>29.503946202582</v>
      </c>
      <c r="J46" s="17">
        <f ca="1">f_nav_periodreturnrankingper(A46,参数!$B$3,参数!$B$2,3)</f>
        <v>76.4462809917355</v>
      </c>
      <c r="K46" s="17">
        <f ca="1">f_nav_adjustedreturn(A46,参数!$B$4,参数!$B$3)</f>
        <v>-24.2002258185924</v>
      </c>
      <c r="L46" s="17">
        <f ca="1">f_nav_periodreturnrankingper(A46,参数!$B$4,参数!$B$3,3)</f>
        <v>50</v>
      </c>
      <c r="M46" s="17">
        <f ca="1">f_nav_adjustedreturn(A46,参数!$B$5,参数!$B$4)</f>
        <v>47.4266740453791</v>
      </c>
      <c r="N46" s="17">
        <f ca="1">f_nav_periodreturnrankingper(A46,参数!$B$5,参数!$B$4,3)</f>
        <v>4.47470817120623</v>
      </c>
      <c r="O46" s="17">
        <f ca="1">f_nav_adjustedreturn(A46,参数!$B$6,参数!$B$5)</f>
        <v>-2.9459025174076</v>
      </c>
      <c r="P46" s="17">
        <f ca="1">f_nav_periodreturnrankingper(A46,参数!$B$6,参数!$B$5,3)</f>
        <v>72.2338204592902</v>
      </c>
      <c r="Q46" s="25">
        <f>f_return(A46,1,参数!$B$1-365/2,参数!$B$1)</f>
        <v>64.7800928079512</v>
      </c>
      <c r="R46" s="25">
        <f ca="1">f_return(A46,1,参数!$B$4,参数!$B$1)</f>
        <v>19.3877879996183</v>
      </c>
      <c r="S46" s="25">
        <f ca="1">f_return(A46,1,参数!$B$6,参数!$B$1)</f>
        <v>19.3392802771289</v>
      </c>
      <c r="T46" t="str">
        <f>f_info_investtype(A46)</f>
        <v>偏股混合型基金</v>
      </c>
      <c r="U46" t="str">
        <f>f_info_fundmanager(A46)</f>
        <v>王栩</v>
      </c>
      <c r="V46">
        <f>f_info_manager_onthepostdays(A46,1)</f>
        <v>2788</v>
      </c>
      <c r="W46" s="25">
        <f ca="1">f_return_1w(A46,"0",参数!$B$2)</f>
        <v>-3.15352697095436</v>
      </c>
      <c r="X46" s="25">
        <f>f_return_1m(A46,"0",参数!$B$1)</f>
        <v>23.2643118148599</v>
      </c>
      <c r="Y46" s="25">
        <f>f_return_3m(A46,0,参数!$B$1)</f>
        <v>24.9382716049383</v>
      </c>
      <c r="Z46" s="25">
        <f>f_return_6m(A46,0,参数!B45)</f>
        <v>25.5706354102406</v>
      </c>
      <c r="AA46" t="str">
        <f>f_dq_status(A46,参数!$B$1)</f>
        <v>开放申购|开放赎回</v>
      </c>
      <c r="AB46" s="17">
        <f ca="1">f_risk_maxdownside(A46,参数!$B$6,参数!$B$1)</f>
        <v>-31.8215339233038</v>
      </c>
      <c r="AC46" s="17">
        <f ca="1">f_risk_maxdownside(A46,参数!$B$4,参数!$B$1)</f>
        <v>-31.8215339233038</v>
      </c>
      <c r="AD46" t="str">
        <f ca="1">f_risk_maxdownside_date(A46,参数!$B$6,参数!$B$1)</f>
        <v>20180523-20190103</v>
      </c>
    </row>
    <row r="47" spans="1:30">
      <c r="A47" s="15" t="s">
        <v>75</v>
      </c>
      <c r="B47" t="str">
        <f>f_info_name(A47)</f>
        <v>景顺长城四季金利A</v>
      </c>
      <c r="C47" t="str">
        <f>f_info_setupdate(A47)</f>
        <v>2013-07-30</v>
      </c>
      <c r="D47" s="16">
        <f t="shared" si="0"/>
        <v>2736</v>
      </c>
      <c r="F47" s="17">
        <f>f_netasset_total(A47,参数!$B$1,100000000)</f>
        <v>0.0500799011</v>
      </c>
      <c r="G47" s="17">
        <f ca="1">f_nav_adjustedreturn(A47,参数!$B$2,参数!$B$1)</f>
        <v>2.89256198347107</v>
      </c>
      <c r="H47" s="17">
        <f ca="1">f_nav_periodreturnrankingper(A47,参数!$B$2,参数!$B$1,3)</f>
        <v>87.3584905660377</v>
      </c>
      <c r="I47" s="17">
        <f ca="1">f_nav_adjustedreturn(A47,参数!$B$3,参数!$B$2)</f>
        <v>5.21739130434784</v>
      </c>
      <c r="J47" s="17">
        <f ca="1">f_nav_periodreturnrankingper(A47,参数!$B$3,参数!$B$2,3)</f>
        <v>78.2978723404255</v>
      </c>
      <c r="K47" s="17">
        <f ca="1">f_nav_adjustedreturn(A47,参数!$B$4,参数!$B$3)</f>
        <v>3.86661336047324</v>
      </c>
      <c r="L47" s="17">
        <f ca="1">f_nav_periodreturnrankingper(A47,参数!$B$4,参数!$B$3,3)</f>
        <v>23.3890214797136</v>
      </c>
      <c r="M47" s="17">
        <f ca="1">f_nav_adjustedreturn(A47,参数!$B$5,参数!$B$4)</f>
        <v>4.83005366726295</v>
      </c>
      <c r="N47" s="17">
        <f ca="1">f_nav_periodreturnrankingper(A47,参数!$B$5,参数!$B$4,3)</f>
        <v>37.5690607734807</v>
      </c>
      <c r="O47" s="17">
        <f ca="1">f_nav_adjustedreturn(A47,参数!$B$6,参数!$B$5)</f>
        <v>2.47479376718608</v>
      </c>
      <c r="P47" s="17">
        <f ca="1">f_nav_periodreturnrankingper(A47,参数!$B$6,参数!$B$5,3)</f>
        <v>30.5084745762712</v>
      </c>
      <c r="Q47" s="25">
        <f>f_return(A47,1,参数!$B$1-365/2,参数!$B$1)</f>
        <v>2.59905198858992</v>
      </c>
      <c r="R47" s="25">
        <f ca="1">f_return(A47,1,参数!$B$4,参数!$B$1)</f>
        <v>3.98411482153154</v>
      </c>
      <c r="S47" s="25">
        <f ca="1">f_return(A47,1,参数!$B$6,参数!$B$1)</f>
        <v>3.82884970714015</v>
      </c>
      <c r="T47" t="str">
        <f>f_info_investtype(A47)</f>
        <v>混合债券型二级基金</v>
      </c>
      <c r="U47" t="str">
        <f>f_info_fundmanager(A47)</f>
        <v>袁媛</v>
      </c>
      <c r="V47">
        <f>f_info_manager_onthepostdays(A47,1)</f>
        <v>2505</v>
      </c>
      <c r="W47" s="25">
        <f ca="1">f_return_1w(A47,"0",参数!$B$2)</f>
        <v>0.248550124275056</v>
      </c>
      <c r="X47" s="25">
        <f>f_return_1m(A47,"0",参数!$B$1)</f>
        <v>1.71568627450981</v>
      </c>
      <c r="Y47" s="25">
        <f>f_return_3m(A47,0,参数!$B$1)</f>
        <v>2.8075970272502</v>
      </c>
      <c r="Z47" s="25">
        <f>f_return_6m(A47,0,参数!B46)</f>
        <v>-2.92207792207793</v>
      </c>
      <c r="AA47" t="str">
        <f>f_dq_status(A47,参数!$B$1)</f>
        <v>开放申购|开放赎回</v>
      </c>
      <c r="AB47" s="17">
        <f ca="1">f_risk_maxdownside(A47,参数!$B$6,参数!$B$1)</f>
        <v>-4.3027888446215</v>
      </c>
      <c r="AC47" s="17">
        <f ca="1">f_risk_maxdownside(A47,参数!$B$4,参数!$B$1)</f>
        <v>-4.3027888446215</v>
      </c>
      <c r="AD47" t="str">
        <f ca="1">f_risk_maxdownside_date(A47,参数!$B$6,参数!$B$1)</f>
        <v>20200710-20200928</v>
      </c>
    </row>
    <row r="48" spans="1:30">
      <c r="A48" s="15" t="s">
        <v>76</v>
      </c>
      <c r="B48" t="str">
        <f>f_info_name(A48)</f>
        <v>工银瑞信添福A</v>
      </c>
      <c r="C48" t="str">
        <f>f_info_setupdate(A48)</f>
        <v>2013-10-31</v>
      </c>
      <c r="D48" s="16">
        <f t="shared" si="0"/>
        <v>2643</v>
      </c>
      <c r="F48" s="17">
        <f>f_netasset_total(A48,参数!$B$1,100000000)</f>
        <v>0.6956511712</v>
      </c>
      <c r="G48" s="17">
        <f ca="1">f_nav_adjustedreturn(A48,参数!$B$2,参数!$B$1)</f>
        <v>9.25804333552199</v>
      </c>
      <c r="H48" s="17">
        <f ca="1">f_nav_periodreturnrankingper(A48,参数!$B$2,参数!$B$1,3)</f>
        <v>51.8867924528302</v>
      </c>
      <c r="I48" s="17">
        <f ca="1">f_nav_adjustedreturn(A48,参数!$B$3,参数!$B$2)</f>
        <v>3.32428765264587</v>
      </c>
      <c r="J48" s="17">
        <f ca="1">f_nav_periodreturnrankingper(A48,参数!$B$3,参数!$B$2,3)</f>
        <v>92.7659574468085</v>
      </c>
      <c r="K48" s="17">
        <f ca="1">f_nav_adjustedreturn(A48,参数!$B$4,参数!$B$3)</f>
        <v>-4.46090797402598</v>
      </c>
      <c r="L48" s="17">
        <f ca="1">f_nav_periodreturnrankingper(A48,参数!$B$4,参数!$B$3,3)</f>
        <v>80.4295942720764</v>
      </c>
      <c r="M48" s="17">
        <f ca="1">f_nav_adjustedreturn(A48,参数!$B$5,参数!$B$4)</f>
        <v>3.9877300613497</v>
      </c>
      <c r="N48" s="17">
        <f ca="1">f_nav_periodreturnrankingper(A48,参数!$B$5,参数!$B$4,3)</f>
        <v>49.4475138121547</v>
      </c>
      <c r="O48" s="17">
        <f ca="1">f_nav_adjustedreturn(A48,参数!$B$6,参数!$B$5)</f>
        <v>0.990099009900977</v>
      </c>
      <c r="P48" s="17">
        <f ca="1">f_nav_periodreturnrankingper(A48,参数!$B$6,参数!$B$5,3)</f>
        <v>60.1694915254237</v>
      </c>
      <c r="Q48" s="25">
        <f>f_return(A48,1,参数!$B$1-365/2,参数!$B$1)</f>
        <v>12.5106818385816</v>
      </c>
      <c r="R48" s="25">
        <f ca="1">f_return(A48,1,参数!$B$4,参数!$B$1)</f>
        <v>2.54999946208403</v>
      </c>
      <c r="S48" s="25">
        <f ca="1">f_return(A48,1,参数!$B$6,参数!$B$1)</f>
        <v>2.4825983813197</v>
      </c>
      <c r="T48" t="str">
        <f>f_info_investtype(A48)</f>
        <v>混合债券型二级基金</v>
      </c>
      <c r="U48" t="str">
        <f>f_info_fundmanager(A48)</f>
        <v>张洋</v>
      </c>
      <c r="V48">
        <f>f_info_manager_onthepostdays(A48,1)</f>
        <v>898</v>
      </c>
      <c r="W48" s="25">
        <f ca="1">f_return_1w(A48,"0",参数!$B$2)</f>
        <v>-0.781758957654714</v>
      </c>
      <c r="X48" s="25">
        <f>f_return_1m(A48,"0",参数!$B$1)</f>
        <v>4.26065162907267</v>
      </c>
      <c r="Y48" s="25">
        <f>f_return_3m(A48,0,参数!$B$1)</f>
        <v>5.24984187223275</v>
      </c>
      <c r="Z48" s="25">
        <f>f_return_6m(A48,0,参数!B47)</f>
        <v>1.43480973175296</v>
      </c>
      <c r="AA48" t="str">
        <f>f_dq_status(A48,参数!$B$1)</f>
        <v>开放申购|开放赎回</v>
      </c>
      <c r="AB48" s="17">
        <f ca="1">f_risk_maxdownside(A48,参数!$B$6,参数!$B$1)</f>
        <v>-8.25483696664718</v>
      </c>
      <c r="AC48" s="17">
        <f ca="1">f_risk_maxdownside(A48,参数!$B$4,参数!$B$1)</f>
        <v>-8.25483696664718</v>
      </c>
      <c r="AD48" t="str">
        <f ca="1">f_risk_maxdownside_date(A48,参数!$B$6,参数!$B$1)</f>
        <v>20180206-20190606</v>
      </c>
    </row>
    <row r="49" spans="1:30">
      <c r="A49" s="15" t="s">
        <v>77</v>
      </c>
      <c r="B49" t="str">
        <f>f_info_name(A49)</f>
        <v>易方达丰华A</v>
      </c>
      <c r="C49" t="str">
        <f>f_info_setupdate(A49)</f>
        <v>2016-01-13</v>
      </c>
      <c r="D49" s="16">
        <f t="shared" si="0"/>
        <v>1839</v>
      </c>
      <c r="F49" s="17">
        <f>f_netasset_total(A49,参数!$B$1,100000000)</f>
        <v>35.163850066</v>
      </c>
      <c r="G49" s="17">
        <f ca="1">f_nav_adjustedreturn(A49,参数!$B$2,参数!$B$1)</f>
        <v>21.538737446198</v>
      </c>
      <c r="H49" s="17">
        <f ca="1">f_nav_periodreturnrankingper(A49,参数!$B$2,参数!$B$1,3)</f>
        <v>10.9433962264151</v>
      </c>
      <c r="I49" s="17">
        <f ca="1">f_nav_adjustedreturn(A49,参数!$B$3,参数!$B$2)</f>
        <v>11.5122322566889</v>
      </c>
      <c r="J49" s="17">
        <f ca="1">f_nav_periodreturnrankingper(A49,参数!$B$3,参数!$B$2,3)</f>
        <v>28.936170212766</v>
      </c>
      <c r="K49" s="17">
        <f ca="1">f_nav_adjustedreturn(A49,参数!$B$4,参数!$B$3)</f>
        <v>-0.0966183574879115</v>
      </c>
      <c r="L49" s="17">
        <f ca="1">f_nav_periodreturnrankingper(A49,参数!$B$4,参数!$B$3,3)</f>
        <v>53.9379474940334</v>
      </c>
      <c r="M49" s="17">
        <f ca="1">f_nav_adjustedreturn(A49,参数!$B$5,参数!$B$4)</f>
        <v>7.96078503937009</v>
      </c>
      <c r="N49" s="17">
        <f ca="1">f_nav_periodreturnrankingper(A49,参数!$B$5,参数!$B$4,3)</f>
        <v>15.1933701657459</v>
      </c>
      <c r="O49" s="17">
        <f ca="1">f_nav_adjustedreturn(A49,参数!$B$6,参数!$B$5)</f>
        <v>1.69999999999999</v>
      </c>
      <c r="P49" s="17">
        <f ca="1">f_nav_periodreturnrankingper(A49,参数!$B$6,参数!$B$5,3)</f>
        <v>46.1864406779661</v>
      </c>
      <c r="Q49" s="25">
        <f>f_return(A49,1,参数!$B$1-365/2,参数!$B$1)</f>
        <v>26.0704745663969</v>
      </c>
      <c r="R49" s="25">
        <f ca="1">f_return(A49,1,参数!$B$4,参数!$B$1)</f>
        <v>10.6196916170622</v>
      </c>
      <c r="S49" s="25">
        <f ca="1">f_return(A49,1,参数!$B$6,参数!$B$1)</f>
        <v>8.20168757346218</v>
      </c>
      <c r="T49" t="str">
        <f>f_info_investtype(A49)</f>
        <v>混合债券型二级基金</v>
      </c>
      <c r="U49" t="str">
        <f>f_info_fundmanager(A49)</f>
        <v>张清华,王成</v>
      </c>
      <c r="V49">
        <f>f_info_manager_onthepostdays(A49,1)</f>
        <v>723</v>
      </c>
      <c r="W49" s="25">
        <f ca="1">f_return_1w(A49,"0",参数!$B$2)</f>
        <v>-0.676879230495193</v>
      </c>
      <c r="X49" s="25">
        <f>f_return_1m(A49,"0",参数!$B$1)</f>
        <v>4.61562210558813</v>
      </c>
      <c r="Y49" s="25">
        <f>f_return_3m(A49,0,参数!$B$1)</f>
        <v>8.67543296985244</v>
      </c>
      <c r="Z49" s="25">
        <f>f_return_6m(A49,0,参数!B48)</f>
        <v>7.86552999839151</v>
      </c>
      <c r="AA49" t="str">
        <f>f_dq_status(A49,参数!$B$1)</f>
        <v>开放申购|开放赎回</v>
      </c>
      <c r="AB49" s="17">
        <f ca="1">f_risk_maxdownside(A49,参数!$B$6,参数!$B$1)</f>
        <v>-6.69384981311586</v>
      </c>
      <c r="AC49" s="17">
        <f ca="1">f_risk_maxdownside(A49,参数!$B$4,参数!$B$1)</f>
        <v>-6.69384981311586</v>
      </c>
      <c r="AD49" t="str">
        <f ca="1">f_risk_maxdownside_date(A49,参数!$B$6,参数!$B$1)</f>
        <v>20200225-20200323</v>
      </c>
    </row>
    <row r="50" spans="1:30">
      <c r="A50" s="15" t="s">
        <v>78</v>
      </c>
      <c r="B50" t="str">
        <f>f_info_name(A50)</f>
        <v>中银新回报A</v>
      </c>
      <c r="C50" t="str">
        <f>f_info_setupdate(A50)</f>
        <v>2015-07-17</v>
      </c>
      <c r="D50" s="16">
        <f t="shared" si="0"/>
        <v>2019</v>
      </c>
      <c r="F50" s="17">
        <f>f_netasset_total(A50,参数!$B$1,100000000)</f>
        <v>79.8516878496</v>
      </c>
      <c r="G50" s="17">
        <f ca="1">f_nav_adjustedreturn(A50,参数!$B$2,参数!$B$1)</f>
        <v>19.917864476386</v>
      </c>
      <c r="H50" s="17">
        <f ca="1">f_nav_periodreturnrankingper(A50,参数!$B$2,参数!$B$1,3)</f>
        <v>77.3954473266278</v>
      </c>
      <c r="I50" s="17">
        <f ca="1">f_nav_adjustedreturn(A50,参数!$B$3,参数!$B$2)</f>
        <v>12.557781201849</v>
      </c>
      <c r="J50" s="17">
        <f ca="1">f_nav_periodreturnrankingper(A50,参数!$B$3,参数!$B$2,3)</f>
        <v>75.139353400223</v>
      </c>
      <c r="K50" s="17">
        <f ca="1">f_nav_adjustedreturn(A50,参数!$B$4,参数!$B$3)</f>
        <v>-1.62417699236201</v>
      </c>
      <c r="L50" s="17">
        <f ca="1">f_nav_periodreturnrankingper(A50,参数!$B$4,参数!$B$3,3)</f>
        <v>23.7483953786906</v>
      </c>
      <c r="M50" s="17">
        <f ca="1">f_nav_adjustedreturn(A50,参数!$B$5,参数!$B$4)</f>
        <v>14.3093465674111</v>
      </c>
      <c r="N50" s="17">
        <f ca="1">f_nav_periodreturnrankingper(A50,参数!$B$5,参数!$B$4,3)</f>
        <v>35.5397951142632</v>
      </c>
      <c r="O50" s="17">
        <f ca="1">f_nav_adjustedreturn(A50,参数!$B$6,参数!$B$5)</f>
        <v>3.67328136538645</v>
      </c>
      <c r="P50" s="17">
        <f ca="1">f_nav_periodreturnrankingper(A50,参数!$B$6,参数!$B$5,3)</f>
        <v>42.1768707482993</v>
      </c>
      <c r="Q50" s="25">
        <f>f_return(A50,1,参数!$B$1-365/2,参数!$B$1)</f>
        <v>12.9068965009634</v>
      </c>
      <c r="R50" s="25">
        <f ca="1">f_return(A50,1,参数!$B$4,参数!$B$1)</f>
        <v>9.90357230867329</v>
      </c>
      <c r="S50" s="25">
        <f ca="1">f_return(A50,1,参数!$B$6,参数!$B$1)</f>
        <v>9.44867623584262</v>
      </c>
      <c r="T50" t="str">
        <f>f_info_investtype(A50)</f>
        <v>灵活配置型基金</v>
      </c>
      <c r="U50" t="str">
        <f>f_info_fundmanager(A50)</f>
        <v>李建</v>
      </c>
      <c r="V50">
        <f>f_info_manager_onthepostdays(A50,1)</f>
        <v>2036</v>
      </c>
      <c r="W50" s="25">
        <f ca="1">f_return_1w(A50,"0",参数!$B$2)</f>
        <v>-0.747282608695638</v>
      </c>
      <c r="X50" s="25">
        <f>f_return_1m(A50,"0",参数!$B$1)</f>
        <v>2.63620386643233</v>
      </c>
      <c r="Y50" s="25">
        <f>f_return_3m(A50,0,参数!$B$1)</f>
        <v>4.2236763831053</v>
      </c>
      <c r="Z50" s="25">
        <f>f_return_6m(A50,0,参数!B49)</f>
        <v>6.36636636636635</v>
      </c>
      <c r="AA50" t="str">
        <f>f_dq_status(A50,参数!$B$1)</f>
        <v>开放申购|开放赎回</v>
      </c>
      <c r="AB50" s="17">
        <f ca="1">f_risk_maxdownside(A50,参数!$B$6,参数!$B$1)</f>
        <v>-3.75246872942726</v>
      </c>
      <c r="AC50" s="17">
        <f ca="1">f_risk_maxdownside(A50,参数!$B$4,参数!$B$1)</f>
        <v>-3.75246872942726</v>
      </c>
      <c r="AD50" t="str">
        <f ca="1">f_risk_maxdownside_date(A50,参数!$B$6,参数!$B$1)</f>
        <v>20200306-20200319</v>
      </c>
    </row>
    <row r="51" spans="1:30">
      <c r="A51" s="15" t="s">
        <v>79</v>
      </c>
      <c r="B51" t="str">
        <f>f_info_name(A51)</f>
        <v>工银瑞信成长收益A</v>
      </c>
      <c r="C51" t="str">
        <f>f_info_setupdate(A51)</f>
        <v>2013-06-26</v>
      </c>
      <c r="D51" s="16">
        <f t="shared" si="0"/>
        <v>2770</v>
      </c>
      <c r="F51" s="17">
        <f>f_netasset_total(A51,参数!$B$1,100000000)</f>
        <v>12.0049506688</v>
      </c>
      <c r="G51" s="17">
        <f ca="1">f_nav_adjustedreturn(A51,参数!$B$2,参数!$B$1)</f>
        <v>24.8305084745763</v>
      </c>
      <c r="H51" s="17">
        <f ca="1">f_nav_periodreturnrankingper(A51,参数!$B$2,参数!$B$1,3)</f>
        <v>68.5547908946533</v>
      </c>
      <c r="I51" s="17">
        <f ca="1">f_nav_adjustedreturn(A51,参数!$B$3,参数!$B$2)</f>
        <v>10.6941838649156</v>
      </c>
      <c r="J51" s="17">
        <f ca="1">f_nav_periodreturnrankingper(A51,参数!$B$3,参数!$B$2,3)</f>
        <v>79.041248606466</v>
      </c>
      <c r="K51" s="17">
        <f ca="1">f_nav_adjustedreturn(A51,参数!$B$4,参数!$B$3)</f>
        <v>4.00000000000002</v>
      </c>
      <c r="L51" s="17">
        <f ca="1">f_nav_periodreturnrankingper(A51,参数!$B$4,参数!$B$3,3)</f>
        <v>4.68549422336329</v>
      </c>
      <c r="M51" s="17">
        <f ca="1">f_nav_adjustedreturn(A51,参数!$B$5,参数!$B$4)</f>
        <v>3.5175879396985</v>
      </c>
      <c r="N51" s="17">
        <f ca="1">f_nav_periodreturnrankingper(A51,参数!$B$5,参数!$B$4,3)</f>
        <v>82.0330969267139</v>
      </c>
      <c r="O51" s="17">
        <f ca="1">f_nav_adjustedreturn(A51,参数!$B$6,参数!$B$5)</f>
        <v>0.717838541666655</v>
      </c>
      <c r="P51" s="17">
        <f ca="1">f_nav_periodreturnrankingper(A51,参数!$B$6,参数!$B$5,3)</f>
        <v>71.2925170068027</v>
      </c>
      <c r="Q51" s="25">
        <f>f_return(A51,1,参数!$B$1-365/2,参数!$B$1)</f>
        <v>20.4711746704373</v>
      </c>
      <c r="R51" s="25">
        <f ca="1">f_return(A51,1,参数!$B$4,参数!$B$1)</f>
        <v>12.8353201430072</v>
      </c>
      <c r="S51" s="25">
        <f ca="1">f_return(A51,1,参数!$B$6,参数!$B$1)</f>
        <v>8.30767420322431</v>
      </c>
      <c r="T51" t="str">
        <f>f_info_investtype(A51)</f>
        <v>灵活配置型基金</v>
      </c>
      <c r="U51" t="str">
        <f>f_info_fundmanager(A51)</f>
        <v>张洋</v>
      </c>
      <c r="V51">
        <f>f_info_manager_onthepostdays(A51,1)</f>
        <v>2005</v>
      </c>
      <c r="W51" s="25">
        <f ca="1">f_return_1w(A51,"0",参数!$B$2)</f>
        <v>-1.25523012552303</v>
      </c>
      <c r="X51" s="25">
        <f>f_return_1m(A51,"0",参数!$B$1)</f>
        <v>3.00699300699302</v>
      </c>
      <c r="Y51" s="25">
        <f>f_return_3m(A51,0,参数!$B$1)</f>
        <v>4.98930862437634</v>
      </c>
      <c r="Z51" s="25">
        <f>f_return_6m(A51,0,参数!B50)</f>
        <v>6.2049062049062</v>
      </c>
      <c r="AA51" t="str">
        <f>f_dq_status(A51,参数!$B$1)</f>
        <v>暂停大额申购|开放赎回</v>
      </c>
      <c r="AB51" s="17">
        <f ca="1">f_risk_maxdownside(A51,参数!$B$6,参数!$B$1)</f>
        <v>-5.40098199672668</v>
      </c>
      <c r="AC51" s="17">
        <f ca="1">f_risk_maxdownside(A51,参数!$B$4,参数!$B$1)</f>
        <v>-5.40098199672668</v>
      </c>
      <c r="AD51" t="str">
        <f ca="1">f_risk_maxdownside_date(A51,参数!$B$6,参数!$B$1)</f>
        <v>20200306-20200323</v>
      </c>
    </row>
    <row r="52" spans="1:30">
      <c r="A52" s="15" t="s">
        <v>80</v>
      </c>
      <c r="B52" t="str">
        <f>f_info_name(A52)</f>
        <v>国泰量化策略收益</v>
      </c>
      <c r="C52" t="str">
        <f>f_info_setupdate(A52)</f>
        <v>2015-01-16</v>
      </c>
      <c r="D52" s="16">
        <f t="shared" si="0"/>
        <v>2201</v>
      </c>
      <c r="F52" s="17">
        <f>f_netasset_total(A52,参数!$B$1,100000000)</f>
        <v>2.0868771904</v>
      </c>
      <c r="G52" s="17">
        <f ca="1">f_nav_adjustedreturn(A52,参数!$B$2,参数!$B$1)</f>
        <v>51.9870783562467</v>
      </c>
      <c r="H52" s="17">
        <f ca="1">f_nav_periodreturnrankingper(A52,参数!$B$2,参数!$B$1,3)</f>
        <v>76.2512266928361</v>
      </c>
      <c r="I52" s="17">
        <f ca="1">f_nav_adjustedreturn(A52,参数!$B$3,参数!$B$2)</f>
        <v>23.6047915312471</v>
      </c>
      <c r="J52" s="17">
        <f ca="1">f_nav_periodreturnrankingper(A52,参数!$B$3,参数!$B$2,3)</f>
        <v>87.603305785124</v>
      </c>
      <c r="K52" s="17">
        <f ca="1">f_nav_adjustedreturn(A52,参数!$B$4,参数!$B$3)</f>
        <v>-26.5916837082481</v>
      </c>
      <c r="L52" s="17">
        <f ca="1">f_nav_periodreturnrankingper(A52,参数!$B$4,参数!$B$3,3)</f>
        <v>63.9175257731959</v>
      </c>
      <c r="M52" s="17">
        <f ca="1">f_nav_adjustedreturn(A52,参数!$B$5,参数!$B$4)</f>
        <v>9.19282511210762</v>
      </c>
      <c r="N52" s="17">
        <f ca="1">f_nav_periodreturnrankingper(A52,参数!$B$5,参数!$B$4,3)</f>
        <v>77.2373540856031</v>
      </c>
      <c r="O52" s="17">
        <f ca="1">f_nav_adjustedreturn(A52,参数!$B$6,参数!$B$5)</f>
        <v>12.6890756302521</v>
      </c>
      <c r="P52" s="17">
        <f ca="1">f_nav_periodreturnrankingper(A52,参数!$B$6,参数!$B$5,3)</f>
        <v>18.3716075156576</v>
      </c>
      <c r="Q52" s="25">
        <f>f_return(A52,1,参数!$B$1-365/2,参数!$B$1)</f>
        <v>53.5075210860417</v>
      </c>
      <c r="R52" s="25">
        <f ca="1">f_return(A52,1,参数!$B$4,参数!$B$1)</f>
        <v>11.2978116335684</v>
      </c>
      <c r="S52" s="25">
        <f ca="1">f_return(A52,1,参数!$B$6,参数!$B$1)</f>
        <v>11.1843391230453</v>
      </c>
      <c r="T52" t="str">
        <f>f_info_investtype(A52)</f>
        <v>偏股混合型基金</v>
      </c>
      <c r="U52" t="str">
        <f>f_info_fundmanager(A52)</f>
        <v>高崇南</v>
      </c>
      <c r="V52">
        <f>f_info_manager_onthepostdays(A52,1)</f>
        <v>892</v>
      </c>
      <c r="W52" s="25">
        <f ca="1">f_return_1w(A52,"0",参数!$B$2)</f>
        <v>-2.22565006610842</v>
      </c>
      <c r="X52" s="25">
        <f>f_return_1m(A52,"0",参数!$B$1)</f>
        <v>10.6849764744501</v>
      </c>
      <c r="Y52" s="25">
        <f>f_return_3m(A52,0,参数!$B$1)</f>
        <v>20.2865806528331</v>
      </c>
      <c r="Z52" s="25">
        <f>f_return_6m(A52,0,参数!B51)</f>
        <v>19.8136572709046</v>
      </c>
      <c r="AA52" t="str">
        <f>f_dq_status(A52,参数!$B$1)</f>
        <v>开放申购|开放赎回</v>
      </c>
      <c r="AB52" s="17">
        <f ca="1">f_risk_maxdownside(A52,参数!$B$6,参数!$B$1)</f>
        <v>-31.9986631016043</v>
      </c>
      <c r="AC52" s="17">
        <f ca="1">f_risk_maxdownside(A52,参数!$B$4,参数!$B$1)</f>
        <v>-30.3696098562628</v>
      </c>
      <c r="AD52" t="str">
        <f ca="1">f_risk_maxdownside_date(A52,参数!$B$6,参数!$B$1)</f>
        <v>20171122-20190102</v>
      </c>
    </row>
    <row r="53" spans="1:30">
      <c r="A53" s="15" t="s">
        <v>81</v>
      </c>
      <c r="B53" t="str">
        <f>f_info_name(A53)</f>
        <v>信诚新兴产业</v>
      </c>
      <c r="C53" t="str">
        <f>f_info_setupdate(A53)</f>
        <v>2013-07-17</v>
      </c>
      <c r="D53" s="16">
        <f t="shared" si="0"/>
        <v>2749</v>
      </c>
      <c r="F53" s="17">
        <f>f_netasset_total(A53,参数!$B$1,100000000)</f>
        <v>1.7109904368</v>
      </c>
      <c r="G53" s="17">
        <f ca="1">f_nav_adjustedreturn(A53,参数!$B$2,参数!$B$1)</f>
        <v>123.579359895493</v>
      </c>
      <c r="H53" s="17">
        <f ca="1">f_nav_periodreturnrankingper(A53,参数!$B$2,参数!$B$1,3)</f>
        <v>1.57016683022571</v>
      </c>
      <c r="I53" s="17">
        <f ca="1">f_nav_adjustedreturn(A53,参数!$B$3,参数!$B$2)</f>
        <v>47.3532242540905</v>
      </c>
      <c r="J53" s="17">
        <f ca="1">f_nav_periodreturnrankingper(A53,参数!$B$3,参数!$B$2,3)</f>
        <v>40.0826446280992</v>
      </c>
      <c r="K53" s="17">
        <f ca="1">f_nav_adjustedreturn(A53,参数!$B$4,参数!$B$3)</f>
        <v>-31.1007957559682</v>
      </c>
      <c r="L53" s="17">
        <f ca="1">f_nav_periodreturnrankingper(A53,参数!$B$4,参数!$B$3,3)</f>
        <v>85.3951890034364</v>
      </c>
      <c r="M53" s="17">
        <f ca="1">f_nav_adjustedreturn(A53,参数!$B$5,参数!$B$4)</f>
        <v>-6.76923076923077</v>
      </c>
      <c r="N53" s="17">
        <f ca="1">f_nav_periodreturnrankingper(A53,参数!$B$5,参数!$B$4,3)</f>
        <v>96.3035019455253</v>
      </c>
      <c r="O53" s="17">
        <f ca="1">f_nav_adjustedreturn(A53,参数!$B$6,参数!$B$5)</f>
        <v>-10.5494505494506</v>
      </c>
      <c r="P53" s="17">
        <f ca="1">f_nav_periodreturnrankingper(A53,参数!$B$6,参数!$B$5,3)</f>
        <v>89.5615866388309</v>
      </c>
      <c r="Q53" s="25">
        <f>f_return(A53,1,参数!$B$1-365/2,参数!$B$1)</f>
        <v>230.376234861146</v>
      </c>
      <c r="R53" s="25">
        <f ca="1">f_return(A53,1,参数!$B$4,参数!$B$1)</f>
        <v>31.3893744674486</v>
      </c>
      <c r="S53" s="25">
        <f ca="1">f_return(A53,1,参数!$B$6,参数!$B$1)</f>
        <v>13.4506633912377</v>
      </c>
      <c r="T53" t="str">
        <f>f_info_investtype(A53)</f>
        <v>偏股混合型基金</v>
      </c>
      <c r="U53" t="str">
        <f>f_info_fundmanager(A53)</f>
        <v>王睿,孙浩中</v>
      </c>
      <c r="V53">
        <f>f_info_manager_onthepostdays(A53,1)</f>
        <v>533</v>
      </c>
      <c r="W53" s="25">
        <f ca="1">f_return_1w(A53,"0",参数!$B$2)</f>
        <v>-1.03425985778927</v>
      </c>
      <c r="X53" s="25">
        <f>f_return_1m(A53,"0",参数!$B$1)</f>
        <v>18.4429065743945</v>
      </c>
      <c r="Y53" s="25">
        <f>f_return_3m(A53,0,参数!$B$1)</f>
        <v>63.3110687022901</v>
      </c>
      <c r="Z53" s="25">
        <f>f_return_6m(A53,0,参数!B52)</f>
        <v>56.15234375</v>
      </c>
      <c r="AA53" t="str">
        <f>f_dq_status(A53,参数!$B$1)</f>
        <v>开放申购|开放赎回</v>
      </c>
      <c r="AB53" s="17">
        <f ca="1">f_risk_maxdownside(A53,参数!$B$6,参数!$B$1)</f>
        <v>-47.418335089568</v>
      </c>
      <c r="AC53" s="17">
        <f ca="1">f_risk_maxdownside(A53,参数!$B$4,参数!$B$1)</f>
        <v>-34.1254125412541</v>
      </c>
      <c r="AD53" t="str">
        <f ca="1">f_risk_maxdownside_date(A53,参数!$B$6,参数!$B$1)</f>
        <v>20160416-20190103</v>
      </c>
    </row>
    <row r="54" spans="1:30">
      <c r="A54" s="15" t="s">
        <v>82</v>
      </c>
      <c r="B54" t="str">
        <f>f_info_name(A54)</f>
        <v>广发成长优选</v>
      </c>
      <c r="C54" t="str">
        <f>f_info_setupdate(A54)</f>
        <v>2013-12-11</v>
      </c>
      <c r="D54" s="16">
        <f t="shared" si="0"/>
        <v>2602</v>
      </c>
      <c r="F54" s="17">
        <f>f_netasset_total(A54,参数!$B$1,100000000)</f>
        <v>1.4711838732</v>
      </c>
      <c r="G54" s="17">
        <f ca="1">f_nav_adjustedreturn(A54,参数!$B$2,参数!$B$1)</f>
        <v>28.9318638864046</v>
      </c>
      <c r="H54" s="17">
        <f ca="1">f_nav_periodreturnrankingper(A54,参数!$B$2,参数!$B$1,3)</f>
        <v>64.5844362096347</v>
      </c>
      <c r="I54" s="17">
        <f ca="1">f_nav_adjustedreturn(A54,参数!$B$3,参数!$B$2)</f>
        <v>10.9784006790036</v>
      </c>
      <c r="J54" s="17">
        <f ca="1">f_nav_periodreturnrankingper(A54,参数!$B$3,参数!$B$2,3)</f>
        <v>78.2608695652174</v>
      </c>
      <c r="K54" s="17">
        <f ca="1">f_nav_adjustedreturn(A54,参数!$B$4,参数!$B$3)</f>
        <v>-13.6977886977887</v>
      </c>
      <c r="L54" s="17">
        <f ca="1">f_nav_periodreturnrankingper(A54,参数!$B$4,参数!$B$3,3)</f>
        <v>47.1758664955071</v>
      </c>
      <c r="M54" s="17">
        <f ca="1">f_nav_adjustedreturn(A54,参数!$B$5,参数!$B$4)</f>
        <v>22.6457399103139</v>
      </c>
      <c r="N54" s="17">
        <f ca="1">f_nav_periodreturnrankingper(A54,参数!$B$5,参数!$B$4,3)</f>
        <v>18.9913317572892</v>
      </c>
      <c r="O54" s="17">
        <f ca="1">f_nav_adjustedreturn(A54,参数!$B$6,参数!$B$5)</f>
        <v>-0.22371364653243</v>
      </c>
      <c r="P54" s="17">
        <f ca="1">f_nav_periodreturnrankingper(A54,参数!$B$6,参数!$B$5,3)</f>
        <v>76.734693877551</v>
      </c>
      <c r="Q54" s="25">
        <f>f_return(A54,1,参数!$B$1-365/2,参数!$B$1)</f>
        <v>33.0314878276688</v>
      </c>
      <c r="R54" s="25">
        <f ca="1">f_return(A54,1,参数!$B$4,参数!$B$1)</f>
        <v>7.2784154990059</v>
      </c>
      <c r="S54" s="25">
        <f ca="1">f_return(A54,1,参数!$B$6,参数!$B$1)</f>
        <v>8.42533044218585</v>
      </c>
      <c r="T54" t="str">
        <f>f_info_investtype(A54)</f>
        <v>灵活配置型基金</v>
      </c>
      <c r="U54" t="str">
        <f>f_info_fundmanager(A54)</f>
        <v>代宇,马文文</v>
      </c>
      <c r="V54">
        <f>f_info_manager_onthepostdays(A54,1)</f>
        <v>2186</v>
      </c>
      <c r="W54" s="25">
        <f ca="1">f_return_1w(A54,"0",参数!$B$2)</f>
        <v>-1.04311543810849</v>
      </c>
      <c r="X54" s="25">
        <f>f_return_1m(A54,"0",参数!$B$1)</f>
        <v>4.77876106194689</v>
      </c>
      <c r="Y54" s="25">
        <f>f_return_3m(A54,0,参数!$B$1)</f>
        <v>11.0694183864916</v>
      </c>
      <c r="Z54" s="25">
        <f>f_return_6m(A54,0,参数!B53)</f>
        <v>12.0830711139081</v>
      </c>
      <c r="AA54" t="str">
        <f>f_dq_status(A54,参数!$B$1)</f>
        <v>暂停大额申购|开放赎回</v>
      </c>
      <c r="AB54" s="17">
        <f ca="1">f_risk_maxdownside(A54,参数!$B$6,参数!$B$1)</f>
        <v>-16.6767738023044</v>
      </c>
      <c r="AC54" s="17">
        <f ca="1">f_risk_maxdownside(A54,参数!$B$4,参数!$B$1)</f>
        <v>-16.2705667276051</v>
      </c>
      <c r="AD54" t="str">
        <f ca="1">f_risk_maxdownside_date(A54,参数!$B$6,参数!$B$1)</f>
        <v>20180124-20180417</v>
      </c>
    </row>
    <row r="55" spans="1:30">
      <c r="A55" s="15" t="s">
        <v>83</v>
      </c>
      <c r="B55" t="str">
        <f>f_info_name(A55)</f>
        <v>广发趋势优选A</v>
      </c>
      <c r="C55" t="str">
        <f>f_info_setupdate(A55)</f>
        <v>2013-09-11</v>
      </c>
      <c r="D55" s="16">
        <f t="shared" si="0"/>
        <v>2693</v>
      </c>
      <c r="F55" s="17">
        <f>f_netasset_total(A55,参数!$B$1,100000000)</f>
        <v>118.6617695078</v>
      </c>
      <c r="G55" s="17">
        <f ca="1">f_nav_adjustedreturn(A55,参数!$B$2,参数!$B$1)</f>
        <v>9.41192375023974</v>
      </c>
      <c r="H55" s="17">
        <f ca="1">f_nav_periodreturnrankingper(A55,参数!$B$2,参数!$B$1,3)</f>
        <v>95.1296982530439</v>
      </c>
      <c r="I55" s="17">
        <f ca="1">f_nav_adjustedreturn(A55,参数!$B$3,参数!$B$2)</f>
        <v>9.40795874903353</v>
      </c>
      <c r="J55" s="17">
        <f ca="1">f_nav_periodreturnrankingper(A55,参数!$B$3,参数!$B$2,3)</f>
        <v>83.7792642140468</v>
      </c>
      <c r="K55" s="17">
        <f ca="1">f_nav_adjustedreturn(A55,参数!$B$4,参数!$B$3)</f>
        <v>1.78578628950305</v>
      </c>
      <c r="L55" s="17">
        <f ca="1">f_nav_periodreturnrankingper(A55,参数!$B$4,参数!$B$3,3)</f>
        <v>11.5532734274711</v>
      </c>
      <c r="M55" s="17">
        <f ca="1">f_nav_adjustedreturn(A55,参数!$B$5,参数!$B$4)</f>
        <v>16.0990198391421</v>
      </c>
      <c r="N55" s="17">
        <f ca="1">f_nav_periodreturnrankingper(A55,参数!$B$5,参数!$B$4,3)</f>
        <v>30.1812450748621</v>
      </c>
      <c r="O55" s="17">
        <f ca="1">f_nav_adjustedreturn(A55,参数!$B$6,参数!$B$5)</f>
        <v>7.33285406182603</v>
      </c>
      <c r="P55" s="17">
        <f ca="1">f_nav_periodreturnrankingper(A55,参数!$B$6,参数!$B$5,3)</f>
        <v>20.952380952381</v>
      </c>
      <c r="Q55" s="25">
        <f>f_return(A55,1,参数!$B$1-365/2,参数!$B$1)</f>
        <v>7.25523786239657</v>
      </c>
      <c r="R55" s="25">
        <f ca="1">f_return(A55,1,参数!$B$4,参数!$B$1)</f>
        <v>6.80071004489513</v>
      </c>
      <c r="S55" s="25">
        <f ca="1">f_return(A55,1,参数!$B$6,参数!$B$1)</f>
        <v>8.62091227189183</v>
      </c>
      <c r="T55" t="str">
        <f>f_info_investtype(A55)</f>
        <v>灵活配置型基金</v>
      </c>
      <c r="U55" t="str">
        <f>f_info_fundmanager(A55)</f>
        <v>谭昌杰</v>
      </c>
      <c r="V55">
        <f>f_info_manager_onthepostdays(A55,1)</f>
        <v>2205</v>
      </c>
      <c r="W55" s="25">
        <f ca="1">f_return_1w(A55,"0",参数!$B$2)</f>
        <v>-0.515496722459105</v>
      </c>
      <c r="X55" s="25">
        <f>f_return_1m(A55,"0",参数!$B$1)</f>
        <v>1.90213990739581</v>
      </c>
      <c r="Y55" s="25">
        <f>f_return_3m(A55,0,参数!$B$1)</f>
        <v>3.06290342994558</v>
      </c>
      <c r="Z55" s="25">
        <f>f_return_6m(A55,0,参数!B54)</f>
        <v>2.62826961770626</v>
      </c>
      <c r="AA55" t="str">
        <f>f_dq_status(A55,参数!$B$1)</f>
        <v>开放申购|开放赎回</v>
      </c>
      <c r="AB55" s="17">
        <f ca="1">f_risk_maxdownside(A55,参数!$B$6,参数!$B$1)</f>
        <v>-4.91017964071856</v>
      </c>
      <c r="AC55" s="17">
        <f ca="1">f_risk_maxdownside(A55,参数!$B$4,参数!$B$1)</f>
        <v>-4.56730769230769</v>
      </c>
      <c r="AD55" t="str">
        <f ca="1">f_risk_maxdownside_date(A55,参数!$B$6,参数!$B$1)</f>
        <v>20180125-20180209</v>
      </c>
    </row>
    <row r="56" spans="1:30">
      <c r="A56" s="15" t="s">
        <v>84</v>
      </c>
      <c r="B56" t="str">
        <f>f_info_name(A56)</f>
        <v>博时裕益灵活配置</v>
      </c>
      <c r="C56" t="str">
        <f>f_info_setupdate(A56)</f>
        <v>2013-07-29</v>
      </c>
      <c r="D56" s="16">
        <f t="shared" si="0"/>
        <v>2737</v>
      </c>
      <c r="F56" s="17">
        <f>f_netasset_total(A56,参数!$B$1,100000000)</f>
        <v>5.6052520567</v>
      </c>
      <c r="G56" s="17">
        <f ca="1">f_nav_adjustedreturn(A56,参数!$B$2,参数!$B$1)</f>
        <v>29.2817679558011</v>
      </c>
      <c r="H56" s="17">
        <f ca="1">f_nav_periodreturnrankingper(A56,参数!$B$2,参数!$B$1,3)</f>
        <v>64.0021175224987</v>
      </c>
      <c r="I56" s="17">
        <f ca="1">f_nav_adjustedreturn(A56,参数!$B$3,参数!$B$2)</f>
        <v>52.2429906542056</v>
      </c>
      <c r="J56" s="17">
        <f ca="1">f_nav_periodreturnrankingper(A56,参数!$B$3,参数!$B$2,3)</f>
        <v>15.0501672240803</v>
      </c>
      <c r="K56" s="17">
        <f ca="1">f_nav_adjustedreturn(A56,参数!$B$4,参数!$B$3)</f>
        <v>-14.7410358565737</v>
      </c>
      <c r="L56" s="17">
        <f ca="1">f_nav_periodreturnrankingper(A56,参数!$B$4,参数!$B$3,3)</f>
        <v>49.614890885751</v>
      </c>
      <c r="M56" s="17">
        <f ca="1">f_nav_adjustedreturn(A56,参数!$B$5,参数!$B$4)</f>
        <v>18.6616399622997</v>
      </c>
      <c r="N56" s="17">
        <f ca="1">f_nav_periodreturnrankingper(A56,参数!$B$5,参数!$B$4,3)</f>
        <v>25.6895193065406</v>
      </c>
      <c r="O56" s="17">
        <f ca="1">f_nav_adjustedreturn(A56,参数!$B$6,参数!$B$5)</f>
        <v>-14.4657913179831</v>
      </c>
      <c r="P56" s="17">
        <f ca="1">f_nav_periodreturnrankingper(A56,参数!$B$6,参数!$B$5,3)</f>
        <v>97.1428571428571</v>
      </c>
      <c r="Q56" s="25">
        <f>f_return(A56,1,参数!$B$1-365/2,参数!$B$1)</f>
        <v>10.3493468577044</v>
      </c>
      <c r="R56" s="25">
        <f ca="1">f_return(A56,1,参数!$B$4,参数!$B$1)</f>
        <v>18.8146079716634</v>
      </c>
      <c r="S56" s="25">
        <f ca="1">f_return(A56,1,参数!$B$6,参数!$B$1)</f>
        <v>11.0499373103546</v>
      </c>
      <c r="T56" t="str">
        <f>f_info_investtype(A56)</f>
        <v>灵活配置型基金</v>
      </c>
      <c r="U56" t="str">
        <f>f_info_fundmanager(A56)</f>
        <v>周心鹏</v>
      </c>
      <c r="V56">
        <f>f_info_manager_onthepostdays(A56,1)</f>
        <v>1434</v>
      </c>
      <c r="W56" s="25">
        <f ca="1">f_return_1w(A56,"0",参数!$B$2)</f>
        <v>-2.33812949640287</v>
      </c>
      <c r="X56" s="25">
        <f>f_return_1m(A56,"0",参数!$B$1)</f>
        <v>2.63157894736841</v>
      </c>
      <c r="Y56" s="25">
        <f>f_return_3m(A56,0,参数!$B$1)</f>
        <v>0.0475059382422623</v>
      </c>
      <c r="Z56" s="25">
        <f>f_return_6m(A56,0,参数!B55)</f>
        <v>-8.50492390331244</v>
      </c>
      <c r="AA56" t="str">
        <f>f_dq_status(A56,参数!$B$1)</f>
        <v>开放申购|开放赎回</v>
      </c>
      <c r="AB56" s="17">
        <f ca="1">f_risk_maxdownside(A56,参数!$B$6,参数!$B$1)</f>
        <v>-31.9654427645788</v>
      </c>
      <c r="AC56" s="17">
        <f ca="1">f_risk_maxdownside(A56,参数!$B$4,参数!$B$1)</f>
        <v>-31.9654427645788</v>
      </c>
      <c r="AD56" t="str">
        <f ca="1">f_risk_maxdownside_date(A56,参数!$B$6,参数!$B$1)</f>
        <v>20180523-20181018</v>
      </c>
    </row>
    <row r="57" spans="1:30">
      <c r="A57" s="15" t="s">
        <v>85</v>
      </c>
      <c r="B57" t="str">
        <f>f_info_name(A57)</f>
        <v>富国医疗保健行业A</v>
      </c>
      <c r="C57" t="str">
        <f>f_info_setupdate(A57)</f>
        <v>2013-08-07</v>
      </c>
      <c r="D57" s="16">
        <f t="shared" si="0"/>
        <v>2728</v>
      </c>
      <c r="F57" s="17">
        <f>f_netasset_total(A57,参数!$B$1,100000000)</f>
        <v>19.9685601969</v>
      </c>
      <c r="G57" s="17">
        <f ca="1">f_nav_adjustedreturn(A57,参数!$B$2,参数!$B$1)</f>
        <v>95.1070336391437</v>
      </c>
      <c r="H57" s="17">
        <f ca="1">f_nav_periodreturnrankingper(A57,参数!$B$2,参数!$B$1,3)</f>
        <v>13.5426889106968</v>
      </c>
      <c r="I57" s="17">
        <f ca="1">f_nav_adjustedreturn(A57,参数!$B$3,参数!$B$2)</f>
        <v>72.2059684025746</v>
      </c>
      <c r="J57" s="17">
        <f ca="1">f_nav_periodreturnrankingper(A57,参数!$B$3,参数!$B$2,3)</f>
        <v>7.43801652892562</v>
      </c>
      <c r="K57" s="17">
        <f ca="1">f_nav_adjustedreturn(A57,参数!$B$4,参数!$B$3)</f>
        <v>-2.95286768881316</v>
      </c>
      <c r="L57" s="17">
        <f ca="1">f_nav_periodreturnrankingper(A57,参数!$B$4,参数!$B$3,3)</f>
        <v>1.54639175257732</v>
      </c>
      <c r="M57" s="17">
        <f ca="1">f_nav_adjustedreturn(A57,参数!$B$5,参数!$B$4)</f>
        <v>3.24483775811209</v>
      </c>
      <c r="N57" s="17">
        <f ca="1">f_nav_periodreturnrankingper(A57,参数!$B$5,参数!$B$4,3)</f>
        <v>88.3268482490272</v>
      </c>
      <c r="O57" s="17">
        <f ca="1">f_nav_adjustedreturn(A57,参数!$B$6,参数!$B$5)</f>
        <v>-16.1322150962013</v>
      </c>
      <c r="P57" s="17">
        <f ca="1">f_nav_periodreturnrankingper(A57,参数!$B$6,参数!$B$5,3)</f>
        <v>96.8684759916493</v>
      </c>
      <c r="Q57" s="25">
        <f>f_return(A57,1,参数!$B$1-365/2,参数!$B$1)</f>
        <v>49.0835525964315</v>
      </c>
      <c r="R57" s="25">
        <f ca="1">f_return(A57,1,参数!$B$4,参数!$B$1)</f>
        <v>48.2330904381219</v>
      </c>
      <c r="S57" s="25">
        <f ca="1">f_return(A57,1,参数!$B$6,参数!$B$1)</f>
        <v>23.1240469960707</v>
      </c>
      <c r="T57" t="str">
        <f>f_info_investtype(A57)</f>
        <v>偏股混合型基金</v>
      </c>
      <c r="U57" t="str">
        <f>f_info_fundmanager(A57)</f>
        <v>孙笑悦</v>
      </c>
      <c r="V57">
        <f>f_info_manager_onthepostdays(A57,1)</f>
        <v>304</v>
      </c>
      <c r="W57" s="25">
        <f ca="1">f_return_1w(A57,"0",参数!$B$2)</f>
        <v>-0.607902735562303</v>
      </c>
      <c r="X57" s="25">
        <f>f_return_1m(A57,"0",参数!$B$1)</f>
        <v>17.8571428571429</v>
      </c>
      <c r="Y57" s="25">
        <f>f_return_3m(A57,0,参数!$B$1)</f>
        <v>29.557761732852</v>
      </c>
      <c r="Z57" s="25">
        <f>f_return_6m(A57,0,参数!B56)</f>
        <v>19.3726937269373</v>
      </c>
      <c r="AA57" t="str">
        <f>f_dq_status(A57,参数!$B$1)</f>
        <v>开放申购|开放赎回</v>
      </c>
      <c r="AB57" s="17">
        <f ca="1">f_risk_maxdownside(A57,参数!$B$6,参数!$B$1)</f>
        <v>-28.9748045178106</v>
      </c>
      <c r="AC57" s="17">
        <f ca="1">f_risk_maxdownside(A57,参数!$B$4,参数!$B$1)</f>
        <v>-28.9748045178106</v>
      </c>
      <c r="AD57" t="str">
        <f ca="1">f_risk_maxdownside_date(A57,参数!$B$6,参数!$B$1)</f>
        <v>20180717-20190103</v>
      </c>
    </row>
    <row r="58" spans="1:30">
      <c r="A58" s="15" t="s">
        <v>86</v>
      </c>
      <c r="B58" t="str">
        <f>f_info_name(A58)</f>
        <v>工银月月薪定期支付A</v>
      </c>
      <c r="C58" t="str">
        <f>f_info_setupdate(A58)</f>
        <v>2013-08-14</v>
      </c>
      <c r="D58" s="16">
        <f t="shared" si="0"/>
        <v>2721</v>
      </c>
      <c r="F58" s="17">
        <f>f_netasset_total(A58,参数!$B$1,100000000)</f>
        <v>9.4303062661</v>
      </c>
      <c r="G58" s="17">
        <f ca="1">f_nav_adjustedreturn(A58,参数!$B$2,参数!$B$1)</f>
        <v>10.913549969344</v>
      </c>
      <c r="H58" s="17">
        <f ca="1">f_nav_periodreturnrankingper(A58,参数!$B$2,参数!$B$1,3)</f>
        <v>41.3207547169811</v>
      </c>
      <c r="I58" s="17">
        <f ca="1">f_nav_adjustedreturn(A58,参数!$B$3,参数!$B$2)</f>
        <v>8.66089273817456</v>
      </c>
      <c r="J58" s="17">
        <f ca="1">f_nav_periodreturnrankingper(A58,参数!$B$3,参数!$B$2,3)</f>
        <v>45.9574468085106</v>
      </c>
      <c r="K58" s="17">
        <f ca="1">f_nav_adjustedreturn(A58,参数!$B$4,参数!$B$3)</f>
        <v>-1.95950359242325</v>
      </c>
      <c r="L58" s="17">
        <f ca="1">f_nav_periodreturnrankingper(A58,参数!$B$4,参数!$B$3,3)</f>
        <v>64.6778042959427</v>
      </c>
      <c r="M58" s="17">
        <f ca="1">f_nav_adjustedreturn(A58,参数!$B$5,参数!$B$4)</f>
        <v>6.31067961165048</v>
      </c>
      <c r="N58" s="17">
        <f ca="1">f_nav_periodreturnrankingper(A58,参数!$B$5,参数!$B$4,3)</f>
        <v>25.6906077348066</v>
      </c>
      <c r="O58" s="17">
        <f ca="1">f_nav_adjustedreturn(A58,参数!$B$6,参数!$B$5)</f>
        <v>2.20014194464158</v>
      </c>
      <c r="P58" s="17">
        <f ca="1">f_nav_periodreturnrankingper(A58,参数!$B$6,参数!$B$5,3)</f>
        <v>34.3220338983051</v>
      </c>
      <c r="Q58" s="25">
        <f>f_return(A58,1,参数!$B$1-365/2,参数!$B$1)</f>
        <v>13.2520731944138</v>
      </c>
      <c r="R58" s="25">
        <f ca="1">f_return(A58,1,参数!$B$4,参数!$B$1)</f>
        <v>5.71397907467974</v>
      </c>
      <c r="S58" s="25">
        <f ca="1">f_return(A58,1,参数!$B$6,参数!$B$1)</f>
        <v>5.11912904518439</v>
      </c>
      <c r="T58" t="str">
        <f>f_info_investtype(A58)</f>
        <v>混合债券型二级基金</v>
      </c>
      <c r="U58" t="str">
        <f>f_info_fundmanager(A58)</f>
        <v>张洋</v>
      </c>
      <c r="V58">
        <f>f_info_manager_onthepostdays(A58,1)</f>
        <v>617</v>
      </c>
      <c r="W58" s="25">
        <f ca="1">f_return_1w(A58,"0",参数!$B$2)</f>
        <v>0.122774708410068</v>
      </c>
      <c r="X58" s="25">
        <f>f_return_1m(A58,"0",参数!$B$1)</f>
        <v>3.43053173241852</v>
      </c>
      <c r="Y58" s="25">
        <f>f_return_3m(A58,0,参数!$B$1)</f>
        <v>5.72764465225014</v>
      </c>
      <c r="Z58" s="25">
        <f>f_return_6m(A58,0,参数!B57)</f>
        <v>4.73407364114553</v>
      </c>
      <c r="AA58" t="str">
        <f>f_dq_status(A58,参数!$B$1)</f>
        <v>开放申购|开放赎回</v>
      </c>
      <c r="AB58" s="17">
        <f ca="1">f_risk_maxdownside(A58,参数!$B$6,参数!$B$1)</f>
        <v>-5.54468362687541</v>
      </c>
      <c r="AC58" s="17">
        <f ca="1">f_risk_maxdownside(A58,参数!$B$4,参数!$B$1)</f>
        <v>-5.54468362687541</v>
      </c>
      <c r="AD58" t="str">
        <f ca="1">f_risk_maxdownside_date(A58,参数!$B$6,参数!$B$1)</f>
        <v>20180127-20181018</v>
      </c>
    </row>
    <row r="59" spans="1:30">
      <c r="A59" s="15" t="s">
        <v>87</v>
      </c>
      <c r="B59" t="str">
        <f>f_info_name(A59)</f>
        <v>景顺长城策略精选</v>
      </c>
      <c r="C59" t="str">
        <f>f_info_setupdate(A59)</f>
        <v>2013-08-07</v>
      </c>
      <c r="D59" s="16">
        <f t="shared" si="0"/>
        <v>2728</v>
      </c>
      <c r="F59" s="17">
        <f>f_netasset_total(A59,参数!$B$1,100000000)</f>
        <v>2.3170368222</v>
      </c>
      <c r="G59" s="17">
        <f ca="1">f_nav_adjustedreturn(A59,参数!$B$2,参数!$B$1)</f>
        <v>70.6343549536707</v>
      </c>
      <c r="H59" s="17">
        <f ca="1">f_nav_periodreturnrankingper(A59,参数!$B$2,参数!$B$1,3)</f>
        <v>24.6161990471149</v>
      </c>
      <c r="I59" s="17">
        <f ca="1">f_nav_adjustedreturn(A59,参数!$B$3,参数!$B$2)</f>
        <v>49.0967056323061</v>
      </c>
      <c r="J59" s="17">
        <f ca="1">f_nav_periodreturnrankingper(A59,参数!$B$3,参数!$B$2,3)</f>
        <v>18.4503901895206</v>
      </c>
      <c r="K59" s="17">
        <f ca="1">f_nav_adjustedreturn(A59,参数!$B$4,参数!$B$3)</f>
        <v>-18.6689714779602</v>
      </c>
      <c r="L59" s="17">
        <f ca="1">f_nav_periodreturnrankingper(A59,参数!$B$4,参数!$B$3,3)</f>
        <v>60.4621309370988</v>
      </c>
      <c r="M59" s="17">
        <f ca="1">f_nav_adjustedreturn(A59,参数!$B$5,参数!$B$4)</f>
        <v>10.2992635734033</v>
      </c>
      <c r="N59" s="17">
        <f ca="1">f_nav_periodreturnrankingper(A59,参数!$B$5,参数!$B$4,3)</f>
        <v>50.6698187549251</v>
      </c>
      <c r="O59" s="17">
        <f ca="1">f_nav_adjustedreturn(A59,参数!$B$6,参数!$B$5)</f>
        <v>14.3780290791599</v>
      </c>
      <c r="P59" s="17">
        <f ca="1">f_nav_periodreturnrankingper(A59,参数!$B$6,参数!$B$5,3)</f>
        <v>8.84353741496599</v>
      </c>
      <c r="Q59" s="25">
        <f>f_return(A59,1,参数!$B$1-365/2,参数!$B$1)</f>
        <v>67.6529024892193</v>
      </c>
      <c r="R59" s="25">
        <f ca="1">f_return(A59,1,参数!$B$4,参数!$B$1)</f>
        <v>27.3994497600047</v>
      </c>
      <c r="S59" s="25">
        <f ca="1">f_return(A59,1,参数!$B$6,参数!$B$1)</f>
        <v>20.9079987822767</v>
      </c>
      <c r="T59" t="str">
        <f>f_info_investtype(A59)</f>
        <v>灵活配置型基金</v>
      </c>
      <c r="U59" t="str">
        <f>f_info_fundmanager(A59)</f>
        <v>张靖</v>
      </c>
      <c r="V59">
        <f>f_info_manager_onthepostdays(A59,1)</f>
        <v>2301</v>
      </c>
      <c r="W59" s="25">
        <f ca="1">f_return_1w(A59,"0",参数!$B$2)</f>
        <v>-0.355113636363637</v>
      </c>
      <c r="X59" s="25">
        <f>f_return_1m(A59,"0",参数!$B$1)</f>
        <v>13.1914893617021</v>
      </c>
      <c r="Y59" s="25">
        <f>f_return_3m(A59,0,参数!$B$1)</f>
        <v>26.3324538258575</v>
      </c>
      <c r="Z59" s="25">
        <f>f_return_6m(A59,0,参数!B58)</f>
        <v>20.0789343857918</v>
      </c>
      <c r="AA59" t="str">
        <f>f_dq_status(A59,参数!$B$1)</f>
        <v>开放申购|开放赎回</v>
      </c>
      <c r="AB59" s="17">
        <f ca="1">f_risk_maxdownside(A59,参数!$B$6,参数!$B$1)</f>
        <v>-29.8092209856916</v>
      </c>
      <c r="AC59" s="17">
        <f ca="1">f_risk_maxdownside(A59,参数!$B$4,参数!$B$1)</f>
        <v>-24.2710120068611</v>
      </c>
      <c r="AD59" t="str">
        <f ca="1">f_risk_maxdownside_date(A59,参数!$B$6,参数!$B$1)</f>
        <v>20171114-20181018,20171114-20190103</v>
      </c>
    </row>
    <row r="60" spans="1:30">
      <c r="A60" s="15" t="s">
        <v>88</v>
      </c>
      <c r="B60" t="str">
        <f>f_info_name(A60)</f>
        <v>工银瑞信金融地产A</v>
      </c>
      <c r="C60" t="str">
        <f>f_info_setupdate(A60)</f>
        <v>2013-08-26</v>
      </c>
      <c r="D60" s="16">
        <f t="shared" si="0"/>
        <v>2709</v>
      </c>
      <c r="F60" s="17">
        <f>f_netasset_total(A60,参数!$B$1,100000000)</f>
        <v>103.1240403144</v>
      </c>
      <c r="G60" s="17">
        <f ca="1">f_nav_adjustedreturn(A60,参数!$B$2,参数!$B$1)</f>
        <v>27.2105742935278</v>
      </c>
      <c r="H60" s="17">
        <f ca="1">f_nav_periodreturnrankingper(A60,参数!$B$2,参数!$B$1,3)</f>
        <v>94.7006869479882</v>
      </c>
      <c r="I60" s="17">
        <f ca="1">f_nav_adjustedreturn(A60,参数!$B$3,参数!$B$2)</f>
        <v>25.5289507562366</v>
      </c>
      <c r="J60" s="17">
        <f ca="1">f_nav_periodreturnrankingper(A60,参数!$B$3,参数!$B$2,3)</f>
        <v>84.0220385674931</v>
      </c>
      <c r="K60" s="17">
        <f ca="1">f_nav_adjustedreturn(A60,参数!$B$4,参数!$B$3)</f>
        <v>-17.3908609937886</v>
      </c>
      <c r="L60" s="17">
        <f ca="1">f_nav_periodreturnrankingper(A60,参数!$B$4,参数!$B$3,3)</f>
        <v>18.3848797250859</v>
      </c>
      <c r="M60" s="17">
        <f ca="1">f_nav_adjustedreturn(A60,参数!$B$5,参数!$B$4)</f>
        <v>37.2094712577499</v>
      </c>
      <c r="N60" s="17">
        <f ca="1">f_nav_periodreturnrankingper(A60,参数!$B$5,参数!$B$4,3)</f>
        <v>14.9805447470817</v>
      </c>
      <c r="O60" s="17">
        <f ca="1">f_nav_adjustedreturn(A60,参数!$B$6,参数!$B$5)</f>
        <v>13.2660272279445</v>
      </c>
      <c r="P60" s="17">
        <f ca="1">f_nav_periodreturnrankingper(A60,参数!$B$6,参数!$B$5,3)</f>
        <v>16.0751565762004</v>
      </c>
      <c r="Q60" s="25">
        <f>f_return(A60,1,参数!$B$1-365/2,参数!$B$1)</f>
        <v>44.5366293836948</v>
      </c>
      <c r="R60" s="25">
        <f ca="1">f_return(A60,1,参数!$B$4,参数!$B$1)</f>
        <v>9.66342773700055</v>
      </c>
      <c r="S60" s="25">
        <f ca="1">f_return(A60,1,参数!$B$6,参数!$B$1)</f>
        <v>15.2219588994677</v>
      </c>
      <c r="T60" t="str">
        <f>f_info_investtype(A60)</f>
        <v>偏股混合型基金</v>
      </c>
      <c r="U60" t="str">
        <f>f_info_fundmanager(A60)</f>
        <v>鄢耀,王君正</v>
      </c>
      <c r="V60">
        <f>f_info_manager_onthepostdays(A60,1)</f>
        <v>2726</v>
      </c>
      <c r="W60" s="25">
        <f ca="1">f_return_1w(A60,"0",参数!$B$2)</f>
        <v>-3.85626643295355</v>
      </c>
      <c r="X60" s="25">
        <f>f_return_1m(A60,"0",参数!$B$1)</f>
        <v>9.70911949685536</v>
      </c>
      <c r="Y60" s="25">
        <f>f_return_3m(A60,0,参数!$B$1)</f>
        <v>9.49391918399372</v>
      </c>
      <c r="Z60" s="25">
        <f>f_return_6m(A60,0,参数!B59)</f>
        <v>16.4686603850881</v>
      </c>
      <c r="AA60" t="str">
        <f>f_dq_status(A60,参数!$B$1)</f>
        <v>开放申购|开放赎回</v>
      </c>
      <c r="AB60" s="17">
        <f ca="1">f_risk_maxdownside(A60,参数!$B$6,参数!$B$1)</f>
        <v>-25.5164914824212</v>
      </c>
      <c r="AC60" s="17">
        <f ca="1">f_risk_maxdownside(A60,参数!$B$4,参数!$B$1)</f>
        <v>-25.5164914824212</v>
      </c>
      <c r="AD60" t="str">
        <f ca="1">f_risk_maxdownside_date(A60,参数!$B$6,参数!$B$1)</f>
        <v>20180206-20180702,20180206-20180704</v>
      </c>
    </row>
    <row r="61" spans="1:30">
      <c r="A61" s="15" t="s">
        <v>89</v>
      </c>
      <c r="B61" t="str">
        <f>f_info_name(A61)</f>
        <v>上投摩根红利回报A</v>
      </c>
      <c r="C61" t="str">
        <f>f_info_setupdate(A61)</f>
        <v>2013-09-18</v>
      </c>
      <c r="D61" s="16">
        <f t="shared" si="0"/>
        <v>2686</v>
      </c>
      <c r="F61" s="17">
        <f>f_netasset_total(A61,参数!$B$1,100000000)</f>
        <v>0.1987191235</v>
      </c>
      <c r="G61" s="17">
        <f ca="1">f_nav_adjustedreturn(A61,参数!$B$2,参数!$B$1)</f>
        <v>7.81610650840617</v>
      </c>
      <c r="H61" s="17">
        <f ca="1">f_nav_periodreturnrankingper(A61,参数!$B$2,参数!$B$1,3)</f>
        <v>82.3529411764706</v>
      </c>
      <c r="I61" s="17">
        <f ca="1">f_nav_adjustedreturn(A61,参数!$B$3,参数!$B$2)</f>
        <v>10.272536687631</v>
      </c>
      <c r="J61" s="17">
        <f ca="1">f_nav_periodreturnrankingper(A61,参数!$B$3,参数!$B$2,3)</f>
        <v>47.3684210526316</v>
      </c>
      <c r="K61" s="17">
        <f ca="1">f_nav_adjustedreturn(A61,参数!$B$4,参数!$B$3)</f>
        <v>-5.73122529644268</v>
      </c>
      <c r="L61" s="17">
        <f ca="1">f_nav_periodreturnrankingper(A61,参数!$B$4,参数!$B$3,3)</f>
        <v>88.4444444444444</v>
      </c>
      <c r="M61" s="17">
        <f ca="1">f_nav_adjustedreturn(A61,参数!$B$5,参数!$B$4)</f>
        <v>5.03819827548148</v>
      </c>
      <c r="N61" s="17">
        <f ca="1">f_nav_periodreturnrankingper(A61,参数!$B$5,参数!$B$4,3)</f>
        <v>62.1621621621622</v>
      </c>
      <c r="O61" s="17">
        <f ca="1">f_nav_adjustedreturn(A61,参数!$B$6,参数!$B$5)</f>
        <v>4.18714275516021</v>
      </c>
      <c r="P61" s="17">
        <f ca="1">f_nav_periodreturnrankingper(A61,参数!$B$6,参数!$B$5,3)</f>
        <v>33.3333333333333</v>
      </c>
      <c r="Q61" s="25">
        <f>f_return(A61,1,参数!$B$1-365/2,参数!$B$1)</f>
        <v>12.2496750975143</v>
      </c>
      <c r="R61" s="25">
        <f ca="1">f_return(A61,1,参数!$B$4,参数!$B$1)</f>
        <v>3.87026271896977</v>
      </c>
      <c r="S61" s="25">
        <f ca="1">f_return(A61,1,参数!$B$6,参数!$B$1)</f>
        <v>4.16375734984931</v>
      </c>
      <c r="T61" t="str">
        <f>f_info_investtype(A61)</f>
        <v>偏债混合型基金</v>
      </c>
      <c r="U61" t="str">
        <f>f_info_fundmanager(A61)</f>
        <v>聂曙光</v>
      </c>
      <c r="V61">
        <f>f_info_manager_onthepostdays(A61,1)</f>
        <v>2297</v>
      </c>
      <c r="W61" s="25">
        <f ca="1">f_return_1w(A61,"0",参数!$B$2)</f>
        <v>0.0951474785918372</v>
      </c>
      <c r="X61" s="25">
        <f>f_return_1m(A61,"0",参数!$B$1)</f>
        <v>4.27900765467843</v>
      </c>
      <c r="Y61" s="25">
        <f>f_return_3m(A61,0,参数!$B$1)</f>
        <v>5.45182778966993</v>
      </c>
      <c r="Z61" s="25">
        <f>f_return_6m(A61,0,参数!B60)</f>
        <v>4.20937212165866</v>
      </c>
      <c r="AA61" t="str">
        <f>f_dq_status(A61,参数!$B$1)</f>
        <v>开放申购|开放赎回</v>
      </c>
      <c r="AB61" s="17">
        <f ca="1">f_risk_maxdownside(A61,参数!$B$6,参数!$B$1)</f>
        <v>-8.03134182174339</v>
      </c>
      <c r="AC61" s="17">
        <f ca="1">f_risk_maxdownside(A61,参数!$B$4,参数!$B$1)</f>
        <v>-7.21343873517787</v>
      </c>
      <c r="AD61" t="str">
        <f ca="1">f_risk_maxdownside_date(A61,参数!$B$6,参数!$B$1)</f>
        <v>20180116-20181016,20180116-20181018,20180116-20181029</v>
      </c>
    </row>
    <row r="62" spans="1:30">
      <c r="A62" s="15" t="s">
        <v>90</v>
      </c>
      <c r="B62" t="str">
        <f>f_info_name(A62)</f>
        <v>农银汇理区间收益</v>
      </c>
      <c r="C62" t="str">
        <f>f_info_setupdate(A62)</f>
        <v>2013-08-21</v>
      </c>
      <c r="D62" s="16">
        <f t="shared" si="0"/>
        <v>2714</v>
      </c>
      <c r="F62" s="17">
        <f>f_netasset_total(A62,参数!$B$1,100000000)</f>
        <v>4.5242626147</v>
      </c>
      <c r="G62" s="17">
        <f ca="1">f_nav_adjustedreturn(A62,参数!$B$2,参数!$B$1)</f>
        <v>70.1660067565113</v>
      </c>
      <c r="H62" s="17">
        <f ca="1">f_nav_periodreturnrankingper(A62,参数!$B$2,参数!$B$1,3)</f>
        <v>24.7750132345156</v>
      </c>
      <c r="I62" s="17">
        <f ca="1">f_nav_adjustedreturn(A62,参数!$B$3,参数!$B$2)</f>
        <v>46.7352486541229</v>
      </c>
      <c r="J62" s="17">
        <f ca="1">f_nav_periodreturnrankingper(A62,参数!$B$3,参数!$B$2,3)</f>
        <v>21.1817168338907</v>
      </c>
      <c r="K62" s="17">
        <f ca="1">f_nav_adjustedreturn(A62,参数!$B$4,参数!$B$3)</f>
        <v>-22.952772073922</v>
      </c>
      <c r="L62" s="17">
        <f ca="1">f_nav_periodreturnrankingper(A62,参数!$B$4,参数!$B$3,3)</f>
        <v>76.5725288831836</v>
      </c>
      <c r="M62" s="17">
        <f ca="1">f_nav_adjustedreturn(A62,参数!$B$5,参数!$B$4)</f>
        <v>30.8151623393933</v>
      </c>
      <c r="N62" s="17">
        <f ca="1">f_nav_periodreturnrankingper(A62,参数!$B$5,参数!$B$4,3)</f>
        <v>10.2442868400315</v>
      </c>
      <c r="O62" s="17">
        <f ca="1">f_nav_adjustedreturn(A62,参数!$B$6,参数!$B$5)</f>
        <v>8.32949308755761</v>
      </c>
      <c r="P62" s="17">
        <f ca="1">f_nav_periodreturnrankingper(A62,参数!$B$6,参数!$B$5,3)</f>
        <v>18.5034013605442</v>
      </c>
      <c r="Q62" s="25">
        <f>f_return(A62,1,参数!$B$1-365/2,参数!$B$1)</f>
        <v>66.1827690040058</v>
      </c>
      <c r="R62" s="25">
        <f ca="1">f_return(A62,1,参数!$B$4,参数!$B$1)</f>
        <v>24.3469110475139</v>
      </c>
      <c r="S62" s="25">
        <f ca="1">f_return(A62,1,参数!$B$6,参数!$B$1)</f>
        <v>21.9349816613163</v>
      </c>
      <c r="T62" t="str">
        <f>f_info_investtype(A62)</f>
        <v>灵活配置型基金</v>
      </c>
      <c r="U62" t="str">
        <f>f_info_fundmanager(A62)</f>
        <v>魏刚</v>
      </c>
      <c r="V62">
        <f>f_info_manager_onthepostdays(A62,1)</f>
        <v>377</v>
      </c>
      <c r="W62" s="25">
        <f ca="1">f_return_1w(A62,"0",参数!$B$2)</f>
        <v>0.636081155181863</v>
      </c>
      <c r="X62" s="25">
        <f>f_return_1m(A62,"0",参数!$B$1)</f>
        <v>9.70212168048335</v>
      </c>
      <c r="Y62" s="25">
        <f>f_return_3m(A62,0,参数!$B$1)</f>
        <v>22.9914933837429</v>
      </c>
      <c r="Z62" s="25">
        <f>f_return_6m(A62,0,参数!B61)</f>
        <v>24.2217563228152</v>
      </c>
      <c r="AA62" t="str">
        <f>f_dq_status(A62,参数!$B$1)</f>
        <v>开放申购|开放赎回</v>
      </c>
      <c r="AB62" s="17">
        <f ca="1">f_risk_maxdownside(A62,参数!$B$6,参数!$B$1)</f>
        <v>-28.5813261604923</v>
      </c>
      <c r="AC62" s="17">
        <f ca="1">f_risk_maxdownside(A62,参数!$B$4,参数!$B$1)</f>
        <v>-28.5813261604923</v>
      </c>
      <c r="AD62" t="str">
        <f ca="1">f_risk_maxdownside_date(A62,参数!$B$6,参数!$B$1)</f>
        <v>20180127-20190103</v>
      </c>
    </row>
    <row r="63" spans="1:30">
      <c r="A63" s="15" t="s">
        <v>91</v>
      </c>
      <c r="B63" t="str">
        <f>f_info_name(A63)</f>
        <v>工银瑞信信息产业A</v>
      </c>
      <c r="C63" t="str">
        <f>f_info_setupdate(A63)</f>
        <v>2013-11-11</v>
      </c>
      <c r="D63" s="16">
        <f t="shared" si="0"/>
        <v>2632</v>
      </c>
      <c r="F63" s="17">
        <f>f_netasset_total(A63,参数!$B$1,100000000)</f>
        <v>35.3120215269</v>
      </c>
      <c r="G63" s="17">
        <f ca="1">f_nav_adjustedreturn(A63,参数!$B$2,参数!$B$1)</f>
        <v>127.946127946128</v>
      </c>
      <c r="H63" s="17">
        <f ca="1">f_nav_periodreturnrankingper(A63,参数!$B$2,参数!$B$1,3)</f>
        <v>0.785083415112856</v>
      </c>
      <c r="I63" s="17">
        <f ca="1">f_nav_adjustedreturn(A63,参数!$B$3,参数!$B$2)</f>
        <v>64.3478260869565</v>
      </c>
      <c r="J63" s="17">
        <f ca="1">f_nav_periodreturnrankingper(A63,参数!$B$3,参数!$B$2,3)</f>
        <v>14.7382920110193</v>
      </c>
      <c r="K63" s="17">
        <f ca="1">f_nav_adjustedreturn(A63,参数!$B$4,参数!$B$3)</f>
        <v>-18.3870967741936</v>
      </c>
      <c r="L63" s="17">
        <f ca="1">f_nav_periodreturnrankingper(A63,参数!$B$4,参数!$B$3,3)</f>
        <v>22.8522336769759</v>
      </c>
      <c r="M63" s="17">
        <f ca="1">f_nav_adjustedreturn(A63,参数!$B$5,参数!$B$4)</f>
        <v>5.28455284552846</v>
      </c>
      <c r="N63" s="17">
        <f ca="1">f_nav_periodreturnrankingper(A63,参数!$B$5,参数!$B$4,3)</f>
        <v>85.408560311284</v>
      </c>
      <c r="O63" s="17">
        <f ca="1">f_nav_adjustedreturn(A63,参数!$B$6,参数!$B$5)</f>
        <v>-14.1309313270844</v>
      </c>
      <c r="P63" s="17">
        <f ca="1">f_nav_periodreturnrankingper(A63,参数!$B$6,参数!$B$5,3)</f>
        <v>94.3632567849687</v>
      </c>
      <c r="Q63" s="25">
        <f>f_return(A63,1,参数!$B$1-365/2,参数!$B$1)</f>
        <v>160.438343128553</v>
      </c>
      <c r="R63" s="25">
        <f ca="1">f_return(A63,1,参数!$B$4,参数!$B$1)</f>
        <v>45.0899695152867</v>
      </c>
      <c r="S63" s="25">
        <f ca="1">f_return(A63,1,参数!$B$6,参数!$B$1)</f>
        <v>22.359870530506</v>
      </c>
      <c r="T63" t="str">
        <f>f_info_investtype(A63)</f>
        <v>偏股混合型基金</v>
      </c>
      <c r="U63" t="str">
        <f>f_info_fundmanager(A63)</f>
        <v>单文</v>
      </c>
      <c r="V63">
        <f>f_info_manager_onthepostdays(A63,1)</f>
        <v>1297</v>
      </c>
      <c r="W63" s="25">
        <f ca="1">f_return_1w(A63,"0",参数!$B$2)</f>
        <v>-0.905624404194456</v>
      </c>
      <c r="X63" s="25">
        <f>f_return_1m(A63,"0",参数!$B$1)</f>
        <v>11.7425135581231</v>
      </c>
      <c r="Y63" s="25">
        <f>f_return_3m(A63,0,参数!$B$1)</f>
        <v>33.907883582933</v>
      </c>
      <c r="Z63" s="25">
        <f>f_return_6m(A63,0,参数!B62)</f>
        <v>54.099935938501</v>
      </c>
      <c r="AA63" t="str">
        <f>f_dq_status(A63,参数!$B$1)</f>
        <v>开放申购|开放赎回</v>
      </c>
      <c r="AB63" s="17">
        <f ca="1">f_risk_maxdownside(A63,参数!$B$6,参数!$B$1)</f>
        <v>-38.3233532934132</v>
      </c>
      <c r="AC63" s="17">
        <f ca="1">f_risk_maxdownside(A63,参数!$B$4,参数!$B$1)</f>
        <v>-27.0913770913771</v>
      </c>
      <c r="AD63" t="str">
        <f ca="1">f_risk_maxdownside_date(A63,参数!$B$6,参数!$B$1)</f>
        <v>20161012-20181018</v>
      </c>
    </row>
    <row r="64" spans="1:30">
      <c r="A64" s="15" t="s">
        <v>92</v>
      </c>
      <c r="B64" t="str">
        <f>f_info_name(A64)</f>
        <v>博时内需增长灵活配置</v>
      </c>
      <c r="C64" t="str">
        <f>f_info_setupdate(A64)</f>
        <v>2013-07-15</v>
      </c>
      <c r="D64" s="16">
        <f t="shared" si="0"/>
        <v>2751</v>
      </c>
      <c r="F64" s="17">
        <f>f_netasset_total(A64,参数!$B$1,100000000)</f>
        <v>3.4389901554</v>
      </c>
      <c r="G64" s="17">
        <f ca="1">f_nav_adjustedreturn(A64,参数!$B$2,参数!$B$1)</f>
        <v>61.5658362989324</v>
      </c>
      <c r="H64" s="17">
        <f ca="1">f_nav_periodreturnrankingper(A64,参数!$B$2,参数!$B$1,3)</f>
        <v>33.3509793541556</v>
      </c>
      <c r="I64" s="17">
        <f ca="1">f_nav_adjustedreturn(A64,参数!$B$3,参数!$B$2)</f>
        <v>28.0182232346242</v>
      </c>
      <c r="J64" s="17">
        <f ca="1">f_nav_periodreturnrankingper(A64,参数!$B$3,参数!$B$2,3)</f>
        <v>46.5440356744705</v>
      </c>
      <c r="K64" s="17">
        <f ca="1">f_nav_adjustedreturn(A64,参数!$B$4,参数!$B$3)</f>
        <v>-16.7772511848341</v>
      </c>
      <c r="L64" s="17">
        <f ca="1">f_nav_periodreturnrankingper(A64,参数!$B$4,参数!$B$3,3)</f>
        <v>55.3915275994865</v>
      </c>
      <c r="M64" s="17">
        <f ca="1">f_nav_adjustedreturn(A64,参数!$B$5,参数!$B$4)</f>
        <v>13.9784946236559</v>
      </c>
      <c r="N64" s="17">
        <f ca="1">f_nav_periodreturnrankingper(A64,参数!$B$5,参数!$B$4,3)</f>
        <v>36.327817178881</v>
      </c>
      <c r="O64" s="17">
        <f ca="1">f_nav_adjustedreturn(A64,参数!$B$6,参数!$B$5)</f>
        <v>-13.0963517305893</v>
      </c>
      <c r="P64" s="17">
        <f ca="1">f_nav_periodreturnrankingper(A64,参数!$B$6,参数!$B$5,3)</f>
        <v>96.3265306122449</v>
      </c>
      <c r="Q64" s="25">
        <f>f_return(A64,1,参数!$B$1-365/2,参数!$B$1)</f>
        <v>82.2153096106572</v>
      </c>
      <c r="R64" s="25">
        <f ca="1">f_return(A64,1,参数!$B$4,参数!$B$1)</f>
        <v>19.8255396520722</v>
      </c>
      <c r="S64" s="25">
        <f ca="1">f_return(A64,1,参数!$B$6,参数!$B$1)</f>
        <v>11.1673471013433</v>
      </c>
      <c r="T64" t="str">
        <f>f_info_investtype(A64)</f>
        <v>灵活配置型基金</v>
      </c>
      <c r="U64" t="str">
        <f>f_info_fundmanager(A64)</f>
        <v>刘阳,陈雷</v>
      </c>
      <c r="V64">
        <f>f_info_manager_onthepostdays(A64,1)</f>
        <v>2046</v>
      </c>
      <c r="W64" s="25">
        <f ca="1">f_return_1w(A64,"0",参数!$B$2)</f>
        <v>-2.1758050478677</v>
      </c>
      <c r="X64" s="25">
        <f>f_return_1m(A64,"0",参数!$B$1)</f>
        <v>9.79443772672311</v>
      </c>
      <c r="Y64" s="25">
        <f>f_return_3m(A64,0,参数!$B$1)</f>
        <v>30.3661162957645</v>
      </c>
      <c r="Z64" s="25">
        <f>f_return_6m(A64,0,参数!B63)</f>
        <v>11.1855324849297</v>
      </c>
      <c r="AA64" t="str">
        <f>f_dq_status(A64,参数!$B$1)</f>
        <v>开放申购|开放赎回</v>
      </c>
      <c r="AB64" s="17">
        <f ca="1">f_risk_maxdownside(A64,参数!$B$6,参数!$B$1)</f>
        <v>-35.421888053467</v>
      </c>
      <c r="AC64" s="17">
        <f ca="1">f_risk_maxdownside(A64,参数!$B$4,参数!$B$1)</f>
        <v>-28.093023255814</v>
      </c>
      <c r="AD64" t="str">
        <f ca="1">f_risk_maxdownside_date(A64,参数!$B$6,参数!$B$1)</f>
        <v>20160708-20181029,20160708-20181030</v>
      </c>
    </row>
    <row r="65" spans="1:30">
      <c r="A65" s="15" t="s">
        <v>93</v>
      </c>
      <c r="B65" t="str">
        <f>f_info_name(A65)</f>
        <v>建信灵活配置</v>
      </c>
      <c r="C65" t="str">
        <f>f_info_setupdate(A65)</f>
        <v>2013-09-03</v>
      </c>
      <c r="D65" s="16">
        <f t="shared" si="0"/>
        <v>2701</v>
      </c>
      <c r="F65" s="17">
        <f>f_netasset_total(A65,参数!$B$1,100000000)</f>
        <v>0.5896152767</v>
      </c>
      <c r="G65" s="17">
        <f ca="1">f_nav_adjustedreturn(A65,参数!$B$2,参数!$B$1)</f>
        <v>9.09518434913468</v>
      </c>
      <c r="H65" s="17">
        <f ca="1">f_nav_periodreturnrankingper(A65,参数!$B$2,参数!$B$1,3)</f>
        <v>95.5002646903123</v>
      </c>
      <c r="I65" s="17">
        <f ca="1">f_nav_adjustedreturn(A65,参数!$B$3,参数!$B$2)</f>
        <v>0.491493383742891</v>
      </c>
      <c r="J65" s="17">
        <f ca="1">f_nav_periodreturnrankingper(A65,参数!$B$3,参数!$B$2,3)</f>
        <v>99.1638795986622</v>
      </c>
      <c r="K65" s="17">
        <f ca="1">f_nav_adjustedreturn(A65,参数!$B$4,参数!$B$3)</f>
        <v>2.22222222222224</v>
      </c>
      <c r="L65" s="17">
        <f ca="1">f_nav_periodreturnrankingper(A65,参数!$B$4,参数!$B$3,3)</f>
        <v>9.24261874197689</v>
      </c>
      <c r="M65" s="17">
        <f ca="1">f_nav_adjustedreturn(A65,参数!$B$5,参数!$B$4)</f>
        <v>3.29012961116651</v>
      </c>
      <c r="N65" s="17">
        <f ca="1">f_nav_periodreturnrankingper(A65,参数!$B$5,参数!$B$4,3)</f>
        <v>83.0575256107171</v>
      </c>
      <c r="O65" s="17">
        <f ca="1">f_nav_adjustedreturn(A65,参数!$B$6,参数!$B$5)</f>
        <v>2.54540414993306</v>
      </c>
      <c r="P65" s="17">
        <f ca="1">f_nav_periodreturnrankingper(A65,参数!$B$6,参数!$B$5,3)</f>
        <v>57.1428571428571</v>
      </c>
      <c r="Q65" s="25">
        <f>f_return(A65,1,参数!$B$1-365/2,参数!$B$1)</f>
        <v>12.1811553898547</v>
      </c>
      <c r="R65" s="25">
        <f ca="1">f_return(A65,1,参数!$B$4,参数!$B$1)</f>
        <v>3.86718243092852</v>
      </c>
      <c r="S65" s="25">
        <f ca="1">f_return(A65,1,参数!$B$6,参数!$B$1)</f>
        <v>3.46440248963094</v>
      </c>
      <c r="T65" t="str">
        <f>f_info_investtype(A65)</f>
        <v>灵活配置型基金</v>
      </c>
      <c r="U65" t="str">
        <f>f_info_fundmanager(A65)</f>
        <v>牛兴华,彭紫云</v>
      </c>
      <c r="V65">
        <f>f_info_manager_onthepostdays(A65,1)</f>
        <v>1028</v>
      </c>
      <c r="W65" s="25">
        <f ca="1">f_return_1w(A65,"0",参数!$B$2)</f>
        <v>-0.290724936696996</v>
      </c>
      <c r="X65" s="25">
        <f>f_return_1m(A65,"0",参数!$B$1)</f>
        <v>3.04726368159203</v>
      </c>
      <c r="Y65" s="25">
        <f>f_return_3m(A65,0,参数!$B$1)</f>
        <v>4.72192127121704</v>
      </c>
      <c r="Z65" s="25">
        <f>f_return_6m(A65,0,参数!B64)</f>
        <v>3.72248890499048</v>
      </c>
      <c r="AA65" t="str">
        <f>f_dq_status(A65,参数!$B$1)</f>
        <v>开放申购|开放赎回</v>
      </c>
      <c r="AB65" s="17">
        <f ca="1">f_risk_maxdownside(A65,参数!$B$6,参数!$B$1)</f>
        <v>-3.57460430375245</v>
      </c>
      <c r="AC65" s="17">
        <f ca="1">f_risk_maxdownside(A65,参数!$B$4,参数!$B$1)</f>
        <v>-3.57460430375245</v>
      </c>
      <c r="AD65" t="str">
        <f ca="1">f_risk_maxdownside_date(A65,参数!$B$6,参数!$B$1)</f>
        <v>20200904-20200928</v>
      </c>
    </row>
    <row r="66" spans="1:30">
      <c r="A66" s="15" t="s">
        <v>94</v>
      </c>
      <c r="B66" t="str">
        <f>f_info_name(A66)</f>
        <v>华润元大安鑫A</v>
      </c>
      <c r="C66" t="str">
        <f>f_info_setupdate(A66)</f>
        <v>2013-09-11</v>
      </c>
      <c r="D66" s="16">
        <f t="shared" si="0"/>
        <v>2693</v>
      </c>
      <c r="F66" s="17">
        <f>f_netasset_total(A66,参数!$B$1,100000000)</f>
        <v>2.9226861374</v>
      </c>
      <c r="G66" s="17">
        <f ca="1">f_nav_adjustedreturn(A66,参数!$B$2,参数!$B$1)</f>
        <v>38.1385789782736</v>
      </c>
      <c r="H66" s="17">
        <f ca="1">f_nav_periodreturnrankingper(A66,参数!$B$2,参数!$B$1,3)</f>
        <v>55.5320275277925</v>
      </c>
      <c r="I66" s="17">
        <f ca="1">f_nav_adjustedreturn(A66,参数!$B$3,参数!$B$2)</f>
        <v>26.2650602409639</v>
      </c>
      <c r="J66" s="17">
        <f ca="1">f_nav_periodreturnrankingper(A66,参数!$B$3,参数!$B$2,3)</f>
        <v>48.9409141583055</v>
      </c>
      <c r="K66" s="17">
        <f ca="1">f_nav_adjustedreturn(A66,参数!$B$4,参数!$B$3)</f>
        <v>-32.3934837092732</v>
      </c>
      <c r="L66" s="17">
        <f ca="1">f_nav_periodreturnrankingper(A66,参数!$B$4,参数!$B$3,3)</f>
        <v>96.9833119383825</v>
      </c>
      <c r="M66" s="17">
        <f ca="1">f_nav_adjustedreturn(A66,参数!$B$5,参数!$B$4)</f>
        <v>33.7855339933994</v>
      </c>
      <c r="N66" s="17">
        <f ca="1">f_nav_periodreturnrankingper(A66,参数!$B$5,参数!$B$4,3)</f>
        <v>8.58944050433412</v>
      </c>
      <c r="O66" s="17">
        <f ca="1">f_nav_adjustedreturn(A66,参数!$B$6,参数!$B$5)</f>
        <v>1.90050307434321</v>
      </c>
      <c r="P66" s="17">
        <f ca="1">f_nav_periodreturnrankingper(A66,参数!$B$6,参数!$B$5,3)</f>
        <v>64.8979591836735</v>
      </c>
      <c r="Q66" s="25">
        <f>f_return(A66,1,参数!$B$1-365/2,参数!$B$1)</f>
        <v>51.5812255696301</v>
      </c>
      <c r="R66" s="25">
        <f ca="1">f_return(A66,1,参数!$B$4,参数!$B$1)</f>
        <v>5.64293828833495</v>
      </c>
      <c r="S66" s="25">
        <f ca="1">f_return(A66,1,参数!$B$6,参数!$B$1)</f>
        <v>9.88818683598092</v>
      </c>
      <c r="T66" t="str">
        <f>f_info_investtype(A66)</f>
        <v>灵活配置型基金</v>
      </c>
      <c r="U66" t="str">
        <f>f_info_fundmanager(A66)</f>
        <v>罗黎军,李武群,胡永杰</v>
      </c>
      <c r="V66">
        <f>f_info_manager_onthepostdays(A66,1)</f>
        <v>210</v>
      </c>
      <c r="W66" s="25">
        <f ca="1">f_return_1w(A66,"0",参数!$B$2)</f>
        <v>-1.90798473612213</v>
      </c>
      <c r="X66" s="25">
        <f>f_return_1m(A66,"0",参数!$B$1)</f>
        <v>7.19981772613351</v>
      </c>
      <c r="Y66" s="25">
        <f>f_return_3m(A66,0,参数!$B$1)</f>
        <v>13.1689717378232</v>
      </c>
      <c r="Z66" s="25">
        <f>f_return_6m(A66,0,参数!B65)</f>
        <v>18.2967854472963</v>
      </c>
      <c r="AA66" t="str">
        <f>f_dq_status(A66,参数!$B$1)</f>
        <v>开放申购|开放赎回</v>
      </c>
      <c r="AB66" s="17">
        <f ca="1">f_risk_maxdownside(A66,参数!$B$6,参数!$B$1)</f>
        <v>-35.2651048088779</v>
      </c>
      <c r="AC66" s="17">
        <f ca="1">f_risk_maxdownside(A66,参数!$B$4,参数!$B$1)</f>
        <v>-34.2105263157895</v>
      </c>
      <c r="AD66" t="str">
        <f ca="1">f_risk_maxdownside_date(A66,参数!$B$6,参数!$B$1)</f>
        <v>20180124-20190114</v>
      </c>
    </row>
    <row r="67" spans="1:30">
      <c r="A67" s="15" t="s">
        <v>95</v>
      </c>
      <c r="B67" t="str">
        <f>f_info_name(A67)</f>
        <v>华商红利优选</v>
      </c>
      <c r="C67" t="str">
        <f>f_info_setupdate(A67)</f>
        <v>2013-09-17</v>
      </c>
      <c r="D67" s="16">
        <f t="shared" ref="D67:D130" si="1">DATEDIF(C67,"2021-1-25","d")</f>
        <v>2687</v>
      </c>
      <c r="F67" s="17">
        <f>f_netasset_total(A67,参数!$B$1,100000000)</f>
        <v>2.5310862261</v>
      </c>
      <c r="G67" s="17">
        <f ca="1">f_nav_adjustedreturn(A67,参数!$B$2,参数!$B$1)</f>
        <v>66.4683652650053</v>
      </c>
      <c r="H67" s="17">
        <f ca="1">f_nav_periodreturnrankingper(A67,参数!$B$2,参数!$B$1,3)</f>
        <v>28.1630492323981</v>
      </c>
      <c r="I67" s="17">
        <f ca="1">f_nav_adjustedreturn(A67,参数!$B$3,参数!$B$2)</f>
        <v>21.7974733535708</v>
      </c>
      <c r="J67" s="17">
        <f ca="1">f_nav_periodreturnrankingper(A67,参数!$B$3,参数!$B$2,3)</f>
        <v>55.5741360089186</v>
      </c>
      <c r="K67" s="17">
        <f ca="1">f_nav_adjustedreturn(A67,参数!$B$4,参数!$B$3)</f>
        <v>-7.06643839497051</v>
      </c>
      <c r="L67" s="17">
        <f ca="1">f_nav_periodreturnrankingper(A67,参数!$B$4,参数!$B$3,3)</f>
        <v>35.7509627727856</v>
      </c>
      <c r="M67" s="17">
        <f ca="1">f_nav_adjustedreturn(A67,参数!$B$5,参数!$B$4)</f>
        <v>3.19683677924983</v>
      </c>
      <c r="N67" s="17">
        <f ca="1">f_nav_periodreturnrankingper(A67,参数!$B$5,参数!$B$4,3)</f>
        <v>83.3727344365642</v>
      </c>
      <c r="O67" s="17">
        <f ca="1">f_nav_adjustedreturn(A67,参数!$B$6,参数!$B$5)</f>
        <v>3.88833499501498</v>
      </c>
      <c r="P67" s="17">
        <f ca="1">f_nav_periodreturnrankingper(A67,参数!$B$6,参数!$B$5,3)</f>
        <v>38.9115646258503</v>
      </c>
      <c r="Q67" s="25">
        <f>f_return(A67,1,参数!$B$1-365/2,参数!$B$1)</f>
        <v>73.7181495111059</v>
      </c>
      <c r="R67" s="25">
        <f ca="1">f_return(A67,1,参数!$B$4,参数!$B$1)</f>
        <v>23.4896361253167</v>
      </c>
      <c r="S67" s="25">
        <f ca="1">f_return(A67,1,参数!$B$6,参数!$B$1)</f>
        <v>15.0857782111459</v>
      </c>
      <c r="T67" t="str">
        <f>f_info_investtype(A67)</f>
        <v>灵活配置型基金</v>
      </c>
      <c r="U67" t="str">
        <f>f_info_fundmanager(A67)</f>
        <v>邓默</v>
      </c>
      <c r="V67">
        <f>f_info_manager_onthepostdays(A67,1)</f>
        <v>706</v>
      </c>
      <c r="W67" s="25">
        <f ca="1">f_return_1w(A67,"0",参数!$B$2)</f>
        <v>-2.31414486813513</v>
      </c>
      <c r="X67" s="25">
        <f>f_return_1m(A67,"0",参数!$B$1)</f>
        <v>12.061881467908</v>
      </c>
      <c r="Y67" s="25">
        <f>f_return_3m(A67,0,参数!$B$1)</f>
        <v>20.6872347229732</v>
      </c>
      <c r="Z67" s="25">
        <f>f_return_6m(A67,0,参数!B66)</f>
        <v>30.3088681084761</v>
      </c>
      <c r="AA67" t="str">
        <f>f_dq_status(A67,参数!$B$1)</f>
        <v>开放申购|开放赎回</v>
      </c>
      <c r="AB67" s="17">
        <f ca="1">f_risk_maxdownside(A67,参数!$B$6,参数!$B$1)</f>
        <v>-22.6591760299626</v>
      </c>
      <c r="AC67" s="17">
        <f ca="1">f_risk_maxdownside(A67,参数!$B$4,参数!$B$1)</f>
        <v>-22.6591760299626</v>
      </c>
      <c r="AD67" t="str">
        <f ca="1">f_risk_maxdownside_date(A67,参数!$B$6,参数!$B$1)</f>
        <v>20180529-20181018</v>
      </c>
    </row>
    <row r="68" spans="1:30">
      <c r="A68" s="15" t="s">
        <v>96</v>
      </c>
      <c r="B68" t="str">
        <f>f_info_name(A68)</f>
        <v>华安生态优先</v>
      </c>
      <c r="C68" t="str">
        <f>f_info_setupdate(A68)</f>
        <v>2013-11-28</v>
      </c>
      <c r="D68" s="16">
        <f t="shared" si="1"/>
        <v>2615</v>
      </c>
      <c r="F68" s="17">
        <f>f_netasset_total(A68,参数!$B$1,100000000)</f>
        <v>34.3678297411</v>
      </c>
      <c r="G68" s="17">
        <f ca="1">f_nav_adjustedreturn(A68,参数!$B$2,参数!$B$1)</f>
        <v>106.390977443609</v>
      </c>
      <c r="H68" s="17">
        <f ca="1">f_nav_periodreturnrankingper(A68,参数!$B$2,参数!$B$1,3)</f>
        <v>6.77134445534838</v>
      </c>
      <c r="I68" s="17">
        <f ca="1">f_nav_adjustedreturn(A68,参数!$B$3,参数!$B$2)</f>
        <v>58.6771526641591</v>
      </c>
      <c r="J68" s="17">
        <f ca="1">f_nav_periodreturnrankingper(A68,参数!$B$3,参数!$B$2,3)</f>
        <v>21.3498622589532</v>
      </c>
      <c r="K68" s="17">
        <f ca="1">f_nav_adjustedreturn(A68,参数!$B$4,参数!$B$3)</f>
        <v>-13.1185807656396</v>
      </c>
      <c r="L68" s="17">
        <f ca="1">f_nav_periodreturnrankingper(A68,参数!$B$4,参数!$B$3,3)</f>
        <v>6.70103092783505</v>
      </c>
      <c r="M68" s="17">
        <f ca="1">f_nav_adjustedreturn(A68,参数!$B$5,参数!$B$4)</f>
        <v>39.3782383419689</v>
      </c>
      <c r="N68" s="17">
        <f ca="1">f_nav_periodreturnrankingper(A68,参数!$B$5,参数!$B$4,3)</f>
        <v>11.284046692607</v>
      </c>
      <c r="O68" s="17">
        <f ca="1">f_nav_adjustedreturn(A68,参数!$B$6,参数!$B$5)</f>
        <v>4.2225201072386</v>
      </c>
      <c r="P68" s="17">
        <f ca="1">f_nav_periodreturnrankingper(A68,参数!$B$6,参数!$B$5,3)</f>
        <v>45.9290187891441</v>
      </c>
      <c r="Q68" s="25">
        <f>f_return(A68,1,参数!$B$1-365/2,参数!$B$1)</f>
        <v>59.081270242061</v>
      </c>
      <c r="R68" s="25">
        <f ca="1">f_return(A68,1,参数!$B$4,参数!$B$1)</f>
        <v>41.6573847707009</v>
      </c>
      <c r="S68" s="25">
        <f ca="1">f_return(A68,1,参数!$B$6,参数!$B$1)</f>
        <v>32.4654807915952</v>
      </c>
      <c r="T68" t="str">
        <f>f_info_investtype(A68)</f>
        <v>偏股混合型基金</v>
      </c>
      <c r="U68" t="str">
        <f>f_info_fundmanager(A68)</f>
        <v>陈媛</v>
      </c>
      <c r="V68">
        <f>f_info_manager_onthepostdays(A68,1)</f>
        <v>1081</v>
      </c>
      <c r="W68" s="25">
        <f ca="1">f_return_1w(A68,"0",参数!$B$2)</f>
        <v>-5.26315789473684</v>
      </c>
      <c r="X68" s="25">
        <f>f_return_1m(A68,"0",参数!$B$1)</f>
        <v>13.2997019032332</v>
      </c>
      <c r="Y68" s="25">
        <f>f_return_3m(A68,0,参数!$B$1)</f>
        <v>24.8673237300986</v>
      </c>
      <c r="Z68" s="25">
        <f>f_return_6m(A68,0,参数!B67)</f>
        <v>26.6136801541426</v>
      </c>
      <c r="AA68" t="str">
        <f>f_dq_status(A68,参数!$B$1)</f>
        <v>开放申购|开放赎回</v>
      </c>
      <c r="AB68" s="17">
        <f ca="1">f_risk_maxdownside(A68,参数!$B$6,参数!$B$1)</f>
        <v>-23.2309746328438</v>
      </c>
      <c r="AC68" s="17">
        <f ca="1">f_risk_maxdownside(A68,参数!$B$4,参数!$B$1)</f>
        <v>-23.2309746328438</v>
      </c>
      <c r="AD68" t="str">
        <f ca="1">f_risk_maxdownside_date(A68,参数!$B$6,参数!$B$1)</f>
        <v>20180613-20190103</v>
      </c>
    </row>
    <row r="69" spans="1:30">
      <c r="A69" s="15" t="s">
        <v>97</v>
      </c>
      <c r="B69" t="str">
        <f>f_info_name(A69)</f>
        <v>鹏华可转债A</v>
      </c>
      <c r="C69" t="str">
        <f>f_info_setupdate(A69)</f>
        <v>2015-02-03</v>
      </c>
      <c r="D69" s="16">
        <f t="shared" si="1"/>
        <v>2183</v>
      </c>
      <c r="F69" s="17">
        <f>f_netasset_total(A69,参数!$B$1,100000000)</f>
        <v>18.1797350424</v>
      </c>
      <c r="G69" s="17">
        <f ca="1">f_nav_adjustedreturn(A69,参数!$B$2,参数!$B$1)</f>
        <v>45.7856049859419</v>
      </c>
      <c r="H69" s="17">
        <f ca="1">f_nav_periodreturnrankingper(A69,参数!$B$2,参数!$B$1,3)</f>
        <v>0.754716981132076</v>
      </c>
      <c r="I69" s="17">
        <f ca="1">f_nav_adjustedreturn(A69,参数!$B$3,参数!$B$2)</f>
        <v>28.3995186522262</v>
      </c>
      <c r="J69" s="17">
        <f ca="1">f_nav_periodreturnrankingper(A69,参数!$B$3,参数!$B$2,3)</f>
        <v>1.70212765957447</v>
      </c>
      <c r="K69" s="17">
        <f ca="1">f_nav_adjustedreturn(A69,参数!$B$4,参数!$B$3)</f>
        <v>-10.4525862068966</v>
      </c>
      <c r="L69" s="17">
        <f ca="1">f_nav_periodreturnrankingper(A69,参数!$B$4,参数!$B$3,3)</f>
        <v>92.36276849642</v>
      </c>
      <c r="M69" s="17">
        <f ca="1">f_nav_adjustedreturn(A69,参数!$B$5,参数!$B$4)</f>
        <v>11.9420989143547</v>
      </c>
      <c r="N69" s="17">
        <f ca="1">f_nav_periodreturnrankingper(A69,参数!$B$5,参数!$B$4,3)</f>
        <v>3.03867403314917</v>
      </c>
      <c r="O69" s="17">
        <f ca="1">f_nav_adjustedreturn(A69,参数!$B$6,参数!$B$5)</f>
        <v>-7.15883668903804</v>
      </c>
      <c r="P69" s="17">
        <f ca="1">f_nav_periodreturnrankingper(A69,参数!$B$6,参数!$B$5,3)</f>
        <v>97.0338983050847</v>
      </c>
      <c r="Q69" s="25">
        <f>f_return(A69,1,参数!$B$1-365/2,参数!$B$1)</f>
        <v>48.3643533192143</v>
      </c>
      <c r="R69" s="25">
        <f ca="1">f_return(A69,1,参数!$B$4,参数!$B$1)</f>
        <v>18.7705593164148</v>
      </c>
      <c r="S69" s="25">
        <f ca="1">f_return(A69,1,参数!$B$6,参数!$B$1)</f>
        <v>11.7006357910525</v>
      </c>
      <c r="T69" t="str">
        <f>f_info_investtype(A69)</f>
        <v>混合债券型二级基金</v>
      </c>
      <c r="U69" t="str">
        <f>f_info_fundmanager(A69)</f>
        <v>王石千</v>
      </c>
      <c r="V69">
        <f>f_info_manager_onthepostdays(A69,1)</f>
        <v>944</v>
      </c>
      <c r="W69" s="25">
        <f ca="1">f_return_1w(A69,"0",参数!$B$2)</f>
        <v>0.281954887218035</v>
      </c>
      <c r="X69" s="25">
        <f>f_return_1m(A69,"0",参数!$B$1)</f>
        <v>9.80103168754606</v>
      </c>
      <c r="Y69" s="25">
        <f>f_return_3m(A69,0,参数!$B$1)</f>
        <v>20.583907379845</v>
      </c>
      <c r="Z69" s="25">
        <f>f_return_6m(A69,0,参数!B68)</f>
        <v>11.1851715003652</v>
      </c>
      <c r="AA69" t="str">
        <f>f_dq_status(A69,参数!$B$1)</f>
        <v>开放申购|开放赎回</v>
      </c>
      <c r="AB69" s="17">
        <f ca="1">f_risk_maxdownside(A69,参数!$B$6,参数!$B$1)</f>
        <v>-16.3616792249731</v>
      </c>
      <c r="AC69" s="17">
        <f ca="1">f_risk_maxdownside(A69,参数!$B$4,参数!$B$1)</f>
        <v>-16.2715517241379</v>
      </c>
      <c r="AD69" t="str">
        <f ca="1">f_risk_maxdownside_date(A69,参数!$B$6,参数!$B$1)</f>
        <v>20180125-20190102</v>
      </c>
    </row>
    <row r="70" spans="1:30">
      <c r="A70" s="15" t="s">
        <v>98</v>
      </c>
      <c r="B70" t="str">
        <f>f_info_name(A70)</f>
        <v>天弘弘利</v>
      </c>
      <c r="C70" t="str">
        <f>f_info_setupdate(A70)</f>
        <v>2013-09-11</v>
      </c>
      <c r="D70" s="16">
        <f t="shared" si="1"/>
        <v>2693</v>
      </c>
      <c r="F70" s="17">
        <f>f_netasset_total(A70,参数!$B$1,100000000)</f>
        <v>21.0799870483</v>
      </c>
      <c r="G70" s="17">
        <f ca="1">f_nav_adjustedreturn(A70,参数!$B$2,参数!$B$1)</f>
        <v>2.24538893344024</v>
      </c>
      <c r="H70" s="17">
        <f ca="1">f_nav_periodreturnrankingper(A70,参数!$B$2,参数!$B$1,3)</f>
        <v>91.1320754716981</v>
      </c>
      <c r="I70" s="17">
        <f ca="1">f_nav_adjustedreturn(A70,参数!$B$3,参数!$B$2)</f>
        <v>3.31400165700083</v>
      </c>
      <c r="J70" s="17">
        <f ca="1">f_nav_periodreturnrankingper(A70,参数!$B$3,参数!$B$2,3)</f>
        <v>92.9787234042553</v>
      </c>
      <c r="K70" s="17">
        <f ca="1">f_nav_adjustedreturn(A70,参数!$B$4,参数!$B$3)</f>
        <v>1.85654008438818</v>
      </c>
      <c r="L70" s="17">
        <f ca="1">f_nav_periodreturnrankingper(A70,参数!$B$4,参数!$B$3,3)</f>
        <v>39.3794749403341</v>
      </c>
      <c r="M70" s="17">
        <f ca="1">f_nav_adjustedreturn(A70,参数!$B$5,参数!$B$4)</f>
        <v>3.12643111638957</v>
      </c>
      <c r="N70" s="17">
        <f ca="1">f_nav_periodreturnrankingper(A70,参数!$B$5,参数!$B$4,3)</f>
        <v>59.3922651933702</v>
      </c>
      <c r="O70" s="17">
        <f ca="1">f_nav_adjustedreturn(A70,参数!$B$6,参数!$B$5)</f>
        <v>0.717703349282288</v>
      </c>
      <c r="P70" s="17">
        <f ca="1">f_nav_periodreturnrankingper(A70,参数!$B$6,参数!$B$5,3)</f>
        <v>62.7118644067797</v>
      </c>
      <c r="Q70" s="25">
        <f>f_return(A70,1,参数!$B$1-365/2,参数!$B$1)</f>
        <v>2.60138994424453</v>
      </c>
      <c r="R70" s="25">
        <f ca="1">f_return(A70,1,参数!$B$4,参数!$B$1)</f>
        <v>2.46784651740097</v>
      </c>
      <c r="S70" s="25">
        <f ca="1">f_return(A70,1,参数!$B$6,参数!$B$1)</f>
        <v>2.24520729216719</v>
      </c>
      <c r="T70" t="str">
        <f>f_info_investtype(A70)</f>
        <v>混合债券型二级基金</v>
      </c>
      <c r="U70" t="str">
        <f>f_info_fundmanager(A70)</f>
        <v>赵鼎龙</v>
      </c>
      <c r="V70">
        <f>f_info_manager_onthepostdays(A70,1)</f>
        <v>454</v>
      </c>
      <c r="W70" s="25">
        <f ca="1">f_return_1w(A70,"0",参数!$B$2)</f>
        <v>0.16064257028112</v>
      </c>
      <c r="X70" s="25">
        <f>f_return_1m(A70,"0",参数!$B$1)</f>
        <v>0.417421438134984</v>
      </c>
      <c r="Y70" s="25">
        <f>f_return_3m(A70,0,参数!$B$1)</f>
        <v>1.07816711590296</v>
      </c>
      <c r="Z70" s="25">
        <f>f_return_6m(A70,0,参数!B69)</f>
        <v>1.11323155216285</v>
      </c>
      <c r="AA70" t="str">
        <f>f_dq_status(A70,参数!$B$1)</f>
        <v>暂停大额申购|开放赎回</v>
      </c>
      <c r="AB70" s="17">
        <f ca="1">f_risk_maxdownside(A70,参数!$B$6,参数!$B$1)</f>
        <v>-3.95545314900154</v>
      </c>
      <c r="AC70" s="17">
        <f ca="1">f_risk_maxdownside(A70,参数!$B$4,参数!$B$1)</f>
        <v>-3.95545314900154</v>
      </c>
      <c r="AD70" t="str">
        <f ca="1">f_risk_maxdownside_date(A70,参数!$B$6,参数!$B$1)</f>
        <v>20200501-20200714</v>
      </c>
    </row>
    <row r="71" spans="1:30">
      <c r="A71" s="15" t="s">
        <v>99</v>
      </c>
      <c r="B71" t="str">
        <f>f_info_name(A71)</f>
        <v>建信创新中国</v>
      </c>
      <c r="C71" t="str">
        <f>f_info_setupdate(A71)</f>
        <v>2013-09-24</v>
      </c>
      <c r="D71" s="16">
        <f t="shared" si="1"/>
        <v>2680</v>
      </c>
      <c r="F71" s="17">
        <f>f_netasset_total(A71,参数!$B$1,100000000)</f>
        <v>1.6808533329</v>
      </c>
      <c r="G71" s="17">
        <f ca="1">f_nav_adjustedreturn(A71,参数!$B$2,参数!$B$1)</f>
        <v>65.7999388192108</v>
      </c>
      <c r="H71" s="17">
        <f ca="1">f_nav_periodreturnrankingper(A71,参数!$B$2,参数!$B$1,3)</f>
        <v>53.2875368007851</v>
      </c>
      <c r="I71" s="17">
        <f ca="1">f_nav_adjustedreturn(A71,参数!$B$3,参数!$B$2)</f>
        <v>61.1932938856016</v>
      </c>
      <c r="J71" s="17">
        <f ca="1">f_nav_periodreturnrankingper(A71,参数!$B$3,参数!$B$2,3)</f>
        <v>17.3553719008264</v>
      </c>
      <c r="K71" s="17">
        <f ca="1">f_nav_adjustedreturn(A71,参数!$B$4,参数!$B$3)</f>
        <v>-21.3038416763679</v>
      </c>
      <c r="L71" s="17">
        <f ca="1">f_nav_periodreturnrankingper(A71,参数!$B$4,参数!$B$3,3)</f>
        <v>35.2233676975945</v>
      </c>
      <c r="M71" s="17">
        <f ca="1">f_nav_adjustedreturn(A71,参数!$B$5,参数!$B$4)</f>
        <v>18.9575645756458</v>
      </c>
      <c r="N71" s="17">
        <f ca="1">f_nav_periodreturnrankingper(A71,参数!$B$5,参数!$B$4,3)</f>
        <v>54.863813229572</v>
      </c>
      <c r="O71" s="17">
        <f ca="1">f_nav_adjustedreturn(A71,参数!$B$6,参数!$B$5)</f>
        <v>15.8035237586759</v>
      </c>
      <c r="P71" s="17">
        <f ca="1">f_nav_periodreturnrankingper(A71,参数!$B$6,参数!$B$5,3)</f>
        <v>11.2734864300626</v>
      </c>
      <c r="Q71" s="25">
        <f>f_return(A71,1,参数!$B$1-365/2,参数!$B$1)</f>
        <v>112.68090008856</v>
      </c>
      <c r="R71" s="25">
        <f ca="1">f_return(A71,1,参数!$B$4,参数!$B$1)</f>
        <v>28.0943836470903</v>
      </c>
      <c r="S71" s="25">
        <f ca="1">f_return(A71,1,参数!$B$6,参数!$B$1)</f>
        <v>23.6491884538033</v>
      </c>
      <c r="T71" t="str">
        <f>f_info_investtype(A71)</f>
        <v>偏股混合型基金</v>
      </c>
      <c r="U71" t="str">
        <f>f_info_fundmanager(A71)</f>
        <v>邵卓</v>
      </c>
      <c r="V71">
        <f>f_info_manager_onthepostdays(A71,1)</f>
        <v>2092</v>
      </c>
      <c r="W71" s="25">
        <f ca="1">f_return_1w(A71,"0",参数!$B$2)</f>
        <v>0.832819247378166</v>
      </c>
      <c r="X71" s="25">
        <f>f_return_1m(A71,"0",参数!$B$1)</f>
        <v>13.176028398413</v>
      </c>
      <c r="Y71" s="25">
        <f>f_return_3m(A71,0,参数!$B$1)</f>
        <v>36.6616238023197</v>
      </c>
      <c r="Z71" s="25">
        <f>f_return_6m(A71,0,参数!B70)</f>
        <v>34.2205323193916</v>
      </c>
      <c r="AA71" t="str">
        <f>f_dq_status(A71,参数!$B$1)</f>
        <v>开放申购|开放赎回</v>
      </c>
      <c r="AB71" s="17">
        <f ca="1">f_risk_maxdownside(A71,参数!$B$6,参数!$B$1)</f>
        <v>-30.0963676797628</v>
      </c>
      <c r="AC71" s="17">
        <f ca="1">f_risk_maxdownside(A71,参数!$B$4,参数!$B$1)</f>
        <v>-26.8708801861187</v>
      </c>
      <c r="AD71" t="str">
        <f ca="1">f_risk_maxdownside_date(A71,参数!$B$6,参数!$B$1)</f>
        <v>20171114-20181018</v>
      </c>
    </row>
    <row r="72" spans="1:30">
      <c r="A72" s="15" t="s">
        <v>100</v>
      </c>
      <c r="B72" t="str">
        <f>f_info_name(A72)</f>
        <v>大摩品质生活精选</v>
      </c>
      <c r="C72" t="str">
        <f>f_info_setupdate(A72)</f>
        <v>2013-10-29</v>
      </c>
      <c r="D72" s="16">
        <f t="shared" si="1"/>
        <v>2645</v>
      </c>
      <c r="F72" s="17">
        <f>f_netasset_total(A72,参数!$B$1,100000000)</f>
        <v>3.2137162625</v>
      </c>
      <c r="G72" s="17">
        <f ca="1">f_nav_adjustedreturn(A72,参数!$B$2,参数!$B$1)</f>
        <v>61.0655737704918</v>
      </c>
      <c r="H72" s="17">
        <f ca="1">f_nav_periodreturnrankingper(A72,参数!$B$2,参数!$B$1,3)</f>
        <v>57.843137254902</v>
      </c>
      <c r="I72" s="17">
        <f ca="1">f_nav_adjustedreturn(A72,参数!$B$3,参数!$B$2)</f>
        <v>42.6900584795322</v>
      </c>
      <c r="J72" s="17">
        <f ca="1">f_nav_periodreturnrankingper(A72,参数!$B$3,参数!$B$2,3)</f>
        <v>53.9823008849557</v>
      </c>
      <c r="K72" s="17">
        <f ca="1">f_nav_adjustedreturn(A72,参数!$B$4,参数!$B$3)</f>
        <v>-22.233451237999</v>
      </c>
      <c r="L72" s="17">
        <f ca="1">f_nav_periodreturnrankingper(A72,参数!$B$4,参数!$B$3,3)</f>
        <v>41.4545454545455</v>
      </c>
      <c r="M72" s="17">
        <f ca="1">f_nav_adjustedreturn(A72,参数!$B$5,参数!$B$4)</f>
        <v>11.030235162374</v>
      </c>
      <c r="N72" s="17">
        <f ca="1">f_nav_periodreturnrankingper(A72,参数!$B$5,参数!$B$4,3)</f>
        <v>73.5294117647059</v>
      </c>
      <c r="O72" s="17">
        <f ca="1">f_nav_adjustedreturn(A72,参数!$B$6,参数!$B$5)</f>
        <v>28.2639885222382</v>
      </c>
      <c r="P72" s="17">
        <f ca="1">f_nav_periodreturnrankingper(A72,参数!$B$6,参数!$B$5,3)</f>
        <v>4.60526315789474</v>
      </c>
      <c r="Q72" s="25">
        <f>f_return(A72,1,参数!$B$1-365/2,参数!$B$1)</f>
        <v>59.4157203424196</v>
      </c>
      <c r="R72" s="25">
        <f ca="1">f_return(A72,1,参数!$B$4,参数!$B$1)</f>
        <v>21.3350821853088</v>
      </c>
      <c r="S72" s="25">
        <f ca="1">f_return(A72,1,参数!$B$6,参数!$B$1)</f>
        <v>20.4442092456342</v>
      </c>
      <c r="T72" t="str">
        <f>f_info_investtype(A72)</f>
        <v>普通股票型基金</v>
      </c>
      <c r="U72" t="str">
        <f>f_info_fundmanager(A72)</f>
        <v>何晓春</v>
      </c>
      <c r="V72">
        <f>f_info_manager_onthepostdays(A72,1)</f>
        <v>1097</v>
      </c>
      <c r="W72" s="25">
        <f ca="1">f_return_1w(A72,"0",参数!$B$2)</f>
        <v>-4.14666084679178</v>
      </c>
      <c r="X72" s="25">
        <f>f_return_1m(A72,"0",参数!$B$1)</f>
        <v>10.3588143525741</v>
      </c>
      <c r="Y72" s="25">
        <f>f_return_3m(A72,0,参数!$B$1)</f>
        <v>16.1957950065703</v>
      </c>
      <c r="Z72" s="25">
        <f>f_return_6m(A72,0,参数!B71)</f>
        <v>17.4704890387858</v>
      </c>
      <c r="AA72" t="str">
        <f>f_dq_status(A72,参数!$B$1)</f>
        <v>开放申购|开放赎回</v>
      </c>
      <c r="AB72" s="17">
        <f ca="1">f_risk_maxdownside(A72,参数!$B$6,参数!$B$1)</f>
        <v>-31.0945273631841</v>
      </c>
      <c r="AC72" s="17">
        <f ca="1">f_risk_maxdownside(A72,参数!$B$4,参数!$B$1)</f>
        <v>-30.1563287947554</v>
      </c>
      <c r="AD72" t="str">
        <f ca="1">f_risk_maxdownside_date(A72,参数!$B$6,参数!$B$1)</f>
        <v>20171122-20181018</v>
      </c>
    </row>
    <row r="73" spans="1:30">
      <c r="A73" s="15" t="s">
        <v>101</v>
      </c>
      <c r="B73" t="str">
        <f>f_info_name(A73)</f>
        <v>招商瑞丰A</v>
      </c>
      <c r="C73" t="str">
        <f>f_info_setupdate(A73)</f>
        <v>2013-11-06</v>
      </c>
      <c r="D73" s="16">
        <f t="shared" si="1"/>
        <v>2637</v>
      </c>
      <c r="F73" s="17">
        <f>f_netasset_total(A73,参数!$B$1,100000000)</f>
        <v>8.0892310406</v>
      </c>
      <c r="G73" s="17">
        <f ca="1">f_nav_adjustedreturn(A73,参数!$B$2,参数!$B$1)</f>
        <v>15.6794425087108</v>
      </c>
      <c r="H73" s="17">
        <f ca="1">f_nav_periodreturnrankingper(A73,参数!$B$2,参数!$B$1,3)</f>
        <v>85.5479089465326</v>
      </c>
      <c r="I73" s="17">
        <f ca="1">f_nav_adjustedreturn(A73,参数!$B$3,参数!$B$2)</f>
        <v>14.7200868372858</v>
      </c>
      <c r="J73" s="17">
        <f ca="1">f_nav_periodreturnrankingper(A73,参数!$B$3,参数!$B$2,3)</f>
        <v>69.9554069119286</v>
      </c>
      <c r="K73" s="17">
        <f ca="1">f_nav_adjustedreturn(A73,参数!$B$4,参数!$B$3)</f>
        <v>-5.81896551724137</v>
      </c>
      <c r="L73" s="17">
        <f ca="1">f_nav_periodreturnrankingper(A73,参数!$B$4,参数!$B$3,3)</f>
        <v>33.2477535301669</v>
      </c>
      <c r="M73" s="17">
        <f ca="1">f_nav_adjustedreturn(A73,参数!$B$5,参数!$B$4)</f>
        <v>8.11291602519244</v>
      </c>
      <c r="N73" s="17">
        <f ca="1">f_nav_periodreturnrankingper(A73,参数!$B$5,参数!$B$4,3)</f>
        <v>61.859732072498</v>
      </c>
      <c r="O73" s="17">
        <f ca="1">f_nav_adjustedreturn(A73,参数!$B$6,参数!$B$5)</f>
        <v>2.735781137509</v>
      </c>
      <c r="P73" s="17">
        <f ca="1">f_nav_periodreturnrankingper(A73,参数!$B$6,参数!$B$5,3)</f>
        <v>54.6938775510204</v>
      </c>
      <c r="Q73" s="25">
        <f>f_return(A73,1,参数!$B$1-365/2,参数!$B$1)</f>
        <v>17.4067255149447</v>
      </c>
      <c r="R73" s="25">
        <f ca="1">f_return(A73,1,参数!$B$4,参数!$B$1)</f>
        <v>7.71021971159083</v>
      </c>
      <c r="S73" s="25">
        <f ca="1">f_return(A73,1,参数!$B$6,参数!$B$1)</f>
        <v>6.83332924142332</v>
      </c>
      <c r="T73" t="str">
        <f>f_info_investtype(A73)</f>
        <v>灵活配置型基金</v>
      </c>
      <c r="U73" t="str">
        <f>f_info_fundmanager(A73)</f>
        <v>王刚</v>
      </c>
      <c r="V73">
        <f>f_info_manager_onthepostdays(A73,1)</f>
        <v>1294</v>
      </c>
      <c r="W73" s="25">
        <f ca="1">f_return_1w(A73,"0",参数!$B$2)</f>
        <v>-0.416377515614162</v>
      </c>
      <c r="X73" s="25">
        <f>f_return_1m(A73,"0",参数!$B$1)</f>
        <v>3.16967060285891</v>
      </c>
      <c r="Y73" s="25">
        <f>f_return_3m(A73,0,参数!$B$1)</f>
        <v>4.40251572327043</v>
      </c>
      <c r="Z73" s="25">
        <f>f_return_6m(A73,0,参数!B72)</f>
        <v>7.55813953488372</v>
      </c>
      <c r="AA73" t="str">
        <f>f_dq_status(A73,参数!$B$1)</f>
        <v>暂停大额申购|开放赎回</v>
      </c>
      <c r="AB73" s="17">
        <f ca="1">f_risk_maxdownside(A73,参数!$B$6,参数!$B$1)</f>
        <v>-10.6232294617564</v>
      </c>
      <c r="AC73" s="17">
        <f ca="1">f_risk_maxdownside(A73,参数!$B$4,参数!$B$1)</f>
        <v>-10.6232294617564</v>
      </c>
      <c r="AD73" t="str">
        <f ca="1">f_risk_maxdownside_date(A73,参数!$B$6,参数!$B$1)</f>
        <v>20180726-20181018</v>
      </c>
    </row>
    <row r="74" spans="1:30">
      <c r="A74" s="15" t="s">
        <v>102</v>
      </c>
      <c r="B74" t="str">
        <f>f_info_name(A74)</f>
        <v>南方中小盘成长</v>
      </c>
      <c r="C74" t="str">
        <f>f_info_setupdate(A74)</f>
        <v>2015-10-28</v>
      </c>
      <c r="D74" s="16">
        <f t="shared" si="1"/>
        <v>1916</v>
      </c>
      <c r="F74" s="17">
        <f>f_netasset_total(A74,参数!$B$1,100000000)</f>
        <v>2.2579237242</v>
      </c>
      <c r="G74" s="17">
        <f ca="1">f_nav_adjustedreturn(A74,参数!$B$2,参数!$B$1)</f>
        <v>53.9713920430799</v>
      </c>
      <c r="H74" s="17">
        <f ca="1">f_nav_periodreturnrankingper(A74,参数!$B$2,参数!$B$1,3)</f>
        <v>65.6862745098039</v>
      </c>
      <c r="I74" s="17">
        <f ca="1">f_nav_adjustedreturn(A74,参数!$B$3,参数!$B$2)</f>
        <v>22.3527961738129</v>
      </c>
      <c r="J74" s="17">
        <f ca="1">f_nav_periodreturnrankingper(A74,参数!$B$3,参数!$B$2,3)</f>
        <v>90.5604719764012</v>
      </c>
      <c r="K74" s="17">
        <f ca="1">f_nav_adjustedreturn(A74,参数!$B$4,参数!$B$3)</f>
        <v>1.01435406698567</v>
      </c>
      <c r="L74" s="17">
        <f ca="1">f_nav_periodreturnrankingper(A74,参数!$B$4,参数!$B$3,3)</f>
        <v>1.09090909090909</v>
      </c>
      <c r="M74" s="17">
        <f ca="1">f_nav_adjustedreturn(A74,参数!$B$5,参数!$B$4)</f>
        <v>3.42754480077746</v>
      </c>
      <c r="N74" s="17">
        <f ca="1">f_nav_periodreturnrankingper(A74,参数!$B$5,参数!$B$4,3)</f>
        <v>84.8039215686274</v>
      </c>
      <c r="O74" s="17">
        <f ca="1">f_nav_adjustedreturn(A74,参数!$B$6,参数!$B$5)</f>
        <v>2.79441117764471</v>
      </c>
      <c r="P74" s="17">
        <f ca="1">f_nav_periodreturnrankingper(A74,参数!$B$6,参数!$B$5,3)</f>
        <v>63.8157894736842</v>
      </c>
      <c r="Q74" s="25">
        <f>f_return(A74,1,参数!$B$1-365/2,参数!$B$1)</f>
        <v>44.454164155073</v>
      </c>
      <c r="R74" s="25">
        <f ca="1">f_return(A74,1,参数!$B$4,参数!$B$1)</f>
        <v>23.8969708522463</v>
      </c>
      <c r="S74" s="25">
        <f ca="1">f_return(A74,1,参数!$B$6,参数!$B$1)</f>
        <v>15.0732235097051</v>
      </c>
      <c r="T74" t="str">
        <f>f_info_investtype(A74)</f>
        <v>普通股票型基金</v>
      </c>
      <c r="U74" t="str">
        <f>f_info_fundmanager(A74)</f>
        <v>吴剑毅</v>
      </c>
      <c r="V74">
        <f>f_info_manager_onthepostdays(A74,1)</f>
        <v>1933</v>
      </c>
      <c r="W74" s="25">
        <f ca="1">f_return_1w(A74,"0",参数!$B$2)</f>
        <v>-3.77621295364853</v>
      </c>
      <c r="X74" s="25">
        <f>f_return_1m(A74,"0",参数!$B$1)</f>
        <v>10.6274699031985</v>
      </c>
      <c r="Y74" s="25">
        <f>f_return_3m(A74,0,参数!$B$1)</f>
        <v>10.8068550264575</v>
      </c>
      <c r="Z74" s="25">
        <f>f_return_6m(A74,0,参数!B73)</f>
        <v>11.9540592936029</v>
      </c>
      <c r="AA74" t="str">
        <f>f_dq_status(A74,参数!$B$1)</f>
        <v>开放申购|开放赎回</v>
      </c>
      <c r="AB74" s="17">
        <f ca="1">f_risk_maxdownside(A74,参数!$B$6,参数!$B$1)</f>
        <v>-13.8806985711046</v>
      </c>
      <c r="AC74" s="17">
        <f ca="1">f_risk_maxdownside(A74,参数!$B$4,参数!$B$1)</f>
        <v>-13.8806985711046</v>
      </c>
      <c r="AD74" t="str">
        <f ca="1">f_risk_maxdownside_date(A74,参数!$B$6,参数!$B$1)</f>
        <v>20200306-20200323</v>
      </c>
    </row>
    <row r="75" spans="1:30">
      <c r="A75" s="15" t="s">
        <v>103</v>
      </c>
      <c r="B75" t="str">
        <f>f_info_name(A75)</f>
        <v>南方潜力新蓝筹</v>
      </c>
      <c r="C75" t="str">
        <f>f_info_setupdate(A75)</f>
        <v>2015-05-29</v>
      </c>
      <c r="D75" s="16">
        <f t="shared" si="1"/>
        <v>2068</v>
      </c>
      <c r="F75" s="17">
        <f>f_netasset_total(A75,参数!$B$1,100000000)</f>
        <v>1.7281086787</v>
      </c>
      <c r="G75" s="17">
        <f ca="1">f_nav_adjustedreturn(A75,参数!$B$2,参数!$B$1)</f>
        <v>53.9399501770027</v>
      </c>
      <c r="H75" s="17">
        <f ca="1">f_nav_periodreturnrankingper(A75,参数!$B$2,参数!$B$1,3)</f>
        <v>73.6997055937193</v>
      </c>
      <c r="I75" s="17">
        <f ca="1">f_nav_adjustedreturn(A75,参数!$B$3,参数!$B$2)</f>
        <v>38.9759475218659</v>
      </c>
      <c r="J75" s="17">
        <f ca="1">f_nav_periodreturnrankingper(A75,参数!$B$3,参数!$B$2,3)</f>
        <v>57.9889807162534</v>
      </c>
      <c r="K75" s="17">
        <f ca="1">f_nav_adjustedreturn(A75,参数!$B$4,参数!$B$3)</f>
        <v>-1.38364779874215</v>
      </c>
      <c r="L75" s="17">
        <f ca="1">f_nav_periodreturnrankingper(A75,参数!$B$4,参数!$B$3,3)</f>
        <v>1.03092783505155</v>
      </c>
      <c r="M75" s="17">
        <f ca="1">f_nav_adjustedreturn(A75,参数!$B$5,参数!$B$4)</f>
        <v>6.29170638703528</v>
      </c>
      <c r="N75" s="17">
        <f ca="1">f_nav_periodreturnrankingper(A75,参数!$B$5,参数!$B$4,3)</f>
        <v>82.8793774319066</v>
      </c>
      <c r="O75" s="17">
        <f ca="1">f_nav_adjustedreturn(A75,参数!$B$6,参数!$B$5)</f>
        <v>4.16666666666667</v>
      </c>
      <c r="P75" s="17">
        <f ca="1">f_nav_periodreturnrankingper(A75,参数!$B$6,参数!$B$5,3)</f>
        <v>46.1377870563674</v>
      </c>
      <c r="Q75" s="25">
        <f>f_return(A75,1,参数!$B$1-365/2,参数!$B$1)</f>
        <v>45.2364313501599</v>
      </c>
      <c r="R75" s="25">
        <f ca="1">f_return(A75,1,参数!$B$4,参数!$B$1)</f>
        <v>28.2275546007842</v>
      </c>
      <c r="S75" s="25">
        <f ca="1">f_return(A75,1,参数!$B$6,参数!$B$1)</f>
        <v>18.4062153624835</v>
      </c>
      <c r="T75" t="str">
        <f>f_info_investtype(A75)</f>
        <v>偏股混合型基金</v>
      </c>
      <c r="U75" t="str">
        <f>f_info_fundmanager(A75)</f>
        <v>吴剑毅</v>
      </c>
      <c r="V75">
        <f>f_info_manager_onthepostdays(A75,1)</f>
        <v>748</v>
      </c>
      <c r="W75" s="25">
        <f ca="1">f_return_1w(A75,"0",参数!$B$2)</f>
        <v>-3.72380711941429</v>
      </c>
      <c r="X75" s="25">
        <f>f_return_1m(A75,"0",参数!$B$1)</f>
        <v>10.3581163643199</v>
      </c>
      <c r="Y75" s="25">
        <f>f_return_3m(A75,0,参数!$B$1)</f>
        <v>10.7067087831785</v>
      </c>
      <c r="Z75" s="25">
        <f>f_return_6m(A75,0,参数!B74)</f>
        <v>12.0980900278338</v>
      </c>
      <c r="AA75" t="str">
        <f>f_dq_status(A75,参数!$B$1)</f>
        <v>开放申购|开放赎回</v>
      </c>
      <c r="AB75" s="17">
        <f ca="1">f_risk_maxdownside(A75,参数!$B$6,参数!$B$1)</f>
        <v>-14.7254861540576</v>
      </c>
      <c r="AC75" s="17">
        <f ca="1">f_risk_maxdownside(A75,参数!$B$4,参数!$B$1)</f>
        <v>-14.7254861540576</v>
      </c>
      <c r="AD75" t="str">
        <f ca="1">f_risk_maxdownside_date(A75,参数!$B$6,参数!$B$1)</f>
        <v>20190411-20190606</v>
      </c>
    </row>
    <row r="76" spans="1:30">
      <c r="A76" s="15" t="s">
        <v>104</v>
      </c>
      <c r="B76" t="str">
        <f>f_info_name(A76)</f>
        <v>上投摩根转型动力</v>
      </c>
      <c r="C76" t="str">
        <f>f_info_setupdate(A76)</f>
        <v>2013-11-25</v>
      </c>
      <c r="D76" s="16">
        <f t="shared" si="1"/>
        <v>2618</v>
      </c>
      <c r="F76" s="17">
        <f>f_netasset_total(A76,参数!$B$1,100000000)</f>
        <v>5.9555696867</v>
      </c>
      <c r="G76" s="17">
        <f ca="1">f_nav_adjustedreturn(A76,参数!$B$2,参数!$B$1)</f>
        <v>97.4875759249034</v>
      </c>
      <c r="H76" s="17">
        <f ca="1">f_nav_periodreturnrankingper(A76,参数!$B$2,参数!$B$1,3)</f>
        <v>6.51138168343039</v>
      </c>
      <c r="I76" s="17">
        <f ca="1">f_nav_adjustedreturn(A76,参数!$B$3,参数!$B$2)</f>
        <v>64.6363636363636</v>
      </c>
      <c r="J76" s="17">
        <f ca="1">f_nav_periodreturnrankingper(A76,参数!$B$3,参数!$B$2,3)</f>
        <v>6.63322185061315</v>
      </c>
      <c r="K76" s="17">
        <f ca="1">f_nav_adjustedreturn(A76,参数!$B$4,参数!$B$3)</f>
        <v>-34.9881796690307</v>
      </c>
      <c r="L76" s="17">
        <f ca="1">f_nav_periodreturnrankingper(A76,参数!$B$4,参数!$B$3,3)</f>
        <v>98.5237483953787</v>
      </c>
      <c r="M76" s="17">
        <f ca="1">f_nav_adjustedreturn(A76,参数!$B$5,参数!$B$4)</f>
        <v>24.1556534508076</v>
      </c>
      <c r="N76" s="17">
        <f ca="1">f_nav_periodreturnrankingper(A76,参数!$B$5,参数!$B$4,3)</f>
        <v>16.4696611505122</v>
      </c>
      <c r="O76" s="17">
        <f ca="1">f_nav_adjustedreturn(A76,参数!$B$6,参数!$B$5)</f>
        <v>-5.07649513212795</v>
      </c>
      <c r="P76" s="17">
        <f ca="1">f_nav_periodreturnrankingper(A76,参数!$B$6,参数!$B$5,3)</f>
        <v>88.2993197278912</v>
      </c>
      <c r="Q76" s="25">
        <f>f_return(A76,1,参数!$B$1-365/2,参数!$B$1)</f>
        <v>100.437100603478</v>
      </c>
      <c r="R76" s="25">
        <f ca="1">f_return(A76,1,参数!$B$4,参数!$B$1)</f>
        <v>28.3080077432269</v>
      </c>
      <c r="S76" s="25">
        <f ca="1">f_return(A76,1,参数!$B$6,参数!$B$1)</f>
        <v>19.9646344484957</v>
      </c>
      <c r="T76" t="str">
        <f>f_info_investtype(A76)</f>
        <v>灵活配置型基金</v>
      </c>
      <c r="U76" t="str">
        <f>f_info_fundmanager(A76)</f>
        <v>张富盛</v>
      </c>
      <c r="V76">
        <f>f_info_manager_onthepostdays(A76,1)</f>
        <v>1077</v>
      </c>
      <c r="W76" s="25">
        <f ca="1">f_return_1w(A76,"0",参数!$B$2)</f>
        <v>-0.110314396028682</v>
      </c>
      <c r="X76" s="25">
        <f>f_return_1m(A76,"0",参数!$B$1)</f>
        <v>15.7331003462447</v>
      </c>
      <c r="Y76" s="25">
        <f>f_return_3m(A76,0,参数!$B$1)</f>
        <v>34.6573795180723</v>
      </c>
      <c r="Z76" s="25">
        <f>f_return_6m(A76,0,参数!B75)</f>
        <v>36.611320754717</v>
      </c>
      <c r="AA76" t="str">
        <f>f_dq_status(A76,参数!$B$1)</f>
        <v>开放申购|开放赎回</v>
      </c>
      <c r="AB76" s="17">
        <f ca="1">f_risk_maxdownside(A76,参数!$B$6,参数!$B$1)</f>
        <v>-48.7708947885939</v>
      </c>
      <c r="AC76" s="17">
        <f ca="1">f_risk_maxdownside(A76,参数!$B$4,参数!$B$1)</f>
        <v>-43.2152588555858</v>
      </c>
      <c r="AD76" t="str">
        <f ca="1">f_risk_maxdownside_date(A76,参数!$B$6,参数!$B$1)</f>
        <v>20171114-20190103</v>
      </c>
    </row>
    <row r="77" spans="1:30">
      <c r="A77" s="15" t="s">
        <v>105</v>
      </c>
      <c r="B77" t="str">
        <f>f_info_name(A77)</f>
        <v>长城稳固收益A</v>
      </c>
      <c r="C77" t="str">
        <f>f_info_setupdate(A77)</f>
        <v>2015-01-28</v>
      </c>
      <c r="D77" s="16">
        <f t="shared" si="1"/>
        <v>2189</v>
      </c>
      <c r="F77" s="17">
        <f>f_netasset_total(A77,参数!$B$1,100000000)</f>
        <v>2.9050279094</v>
      </c>
      <c r="G77" s="17">
        <f ca="1">f_nav_adjustedreturn(A77,参数!$B$2,参数!$B$1)</f>
        <v>13.5727227804316</v>
      </c>
      <c r="H77" s="17">
        <f ca="1">f_nav_periodreturnrankingper(A77,参数!$B$2,参数!$B$1,3)</f>
        <v>29.622641509434</v>
      </c>
      <c r="I77" s="17">
        <f ca="1">f_nav_adjustedreturn(A77,参数!$B$3,参数!$B$2)</f>
        <v>6.1178115714036</v>
      </c>
      <c r="J77" s="17">
        <f ca="1">f_nav_periodreturnrankingper(A77,参数!$B$3,参数!$B$2,3)</f>
        <v>69.3617021276596</v>
      </c>
      <c r="K77" s="17">
        <f ca="1">f_nav_adjustedreturn(A77,参数!$B$4,参数!$B$3)</f>
        <v>4.68435498627631</v>
      </c>
      <c r="L77" s="17">
        <f ca="1">f_nav_periodreturnrankingper(A77,参数!$B$4,参数!$B$3,3)</f>
        <v>15.7517899761337</v>
      </c>
      <c r="M77" s="17">
        <f ca="1">f_nav_adjustedreturn(A77,参数!$B$5,参数!$B$4)</f>
        <v>1.39146567717995</v>
      </c>
      <c r="N77" s="17">
        <f ca="1">f_nav_periodreturnrankingper(A77,参数!$B$5,参数!$B$4,3)</f>
        <v>84.2541436464088</v>
      </c>
      <c r="O77" s="17">
        <f ca="1">f_nav_adjustedreturn(A77,参数!$B$6,参数!$B$5)</f>
        <v>1.86390000000001</v>
      </c>
      <c r="P77" s="17">
        <f ca="1">f_nav_periodreturnrankingper(A77,参数!$B$6,参数!$B$5,3)</f>
        <v>42.7966101694915</v>
      </c>
      <c r="Q77" s="25">
        <f>f_return(A77,1,参数!$B$1-365/2,参数!$B$1)</f>
        <v>12.0726695575227</v>
      </c>
      <c r="R77" s="25">
        <f ca="1">f_return(A77,1,参数!$B$4,参数!$B$1)</f>
        <v>8.04814967306942</v>
      </c>
      <c r="S77" s="25">
        <f ca="1">f_return(A77,1,参数!$B$6,参数!$B$1)</f>
        <v>5.45046857093689</v>
      </c>
      <c r="T77" t="str">
        <f>f_info_investtype(A77)</f>
        <v>混合债券型二级基金</v>
      </c>
      <c r="U77" t="str">
        <f>f_info_fundmanager(A77)</f>
        <v>张棪</v>
      </c>
      <c r="V77">
        <f>f_info_manager_onthepostdays(A77,1)</f>
        <v>1254</v>
      </c>
      <c r="W77" s="25">
        <f ca="1">f_return_1w(A77,"0",参数!$B$2)</f>
        <v>0.94778849351512</v>
      </c>
      <c r="X77" s="25">
        <f>f_return_1m(A77,"0",参数!$B$1)</f>
        <v>2.81070603146202</v>
      </c>
      <c r="Y77" s="25">
        <f>f_return_3m(A77,0,参数!$B$1)</f>
        <v>3.80127963869025</v>
      </c>
      <c r="Z77" s="25">
        <f>f_return_6m(A77,0,参数!B76)</f>
        <v>-0.639256138311791</v>
      </c>
      <c r="AA77" t="str">
        <f>f_dq_status(A77,参数!$B$1)</f>
        <v>开放申购|开放赎回</v>
      </c>
      <c r="AB77" s="17">
        <f ca="1">f_risk_maxdownside(A77,参数!$B$6,参数!$B$1)</f>
        <v>-6.25933565687459</v>
      </c>
      <c r="AC77" s="17">
        <f ca="1">f_risk_maxdownside(A77,参数!$B$4,参数!$B$1)</f>
        <v>-6.25933565687459</v>
      </c>
      <c r="AD77" t="str">
        <f ca="1">f_risk_maxdownside_date(A77,参数!$B$6,参数!$B$1)</f>
        <v>20200807-20200910</v>
      </c>
    </row>
    <row r="78" spans="1:30">
      <c r="A78" s="15" t="s">
        <v>106</v>
      </c>
      <c r="B78" t="str">
        <f>f_info_name(A78)</f>
        <v>农银汇理研究精选</v>
      </c>
      <c r="C78" t="str">
        <f>f_info_setupdate(A78)</f>
        <v>2013-11-05</v>
      </c>
      <c r="D78" s="16">
        <f t="shared" si="1"/>
        <v>2638</v>
      </c>
      <c r="F78" s="17">
        <f>f_netasset_total(A78,参数!$B$1,100000000)</f>
        <v>27.4286724971</v>
      </c>
      <c r="G78" s="17">
        <f ca="1">f_nav_adjustedreturn(A78,参数!$B$2,参数!$B$1)</f>
        <v>162.921710018027</v>
      </c>
      <c r="H78" s="17">
        <f ca="1">f_nav_periodreturnrankingper(A78,参数!$B$2,参数!$B$1,3)</f>
        <v>0.105876124933827</v>
      </c>
      <c r="I78" s="17">
        <f ca="1">f_nav_adjustedreturn(A78,参数!$B$3,参数!$B$2)</f>
        <v>57.5892857142857</v>
      </c>
      <c r="J78" s="17">
        <f ca="1">f_nav_periodreturnrankingper(A78,参数!$B$3,参数!$B$2,3)</f>
        <v>10.3678929765886</v>
      </c>
      <c r="K78" s="17">
        <f ca="1">f_nav_adjustedreturn(A78,参数!$B$4,参数!$B$3)</f>
        <v>-33.6162187647336</v>
      </c>
      <c r="L78" s="17">
        <f ca="1">f_nav_periodreturnrankingper(A78,参数!$B$4,参数!$B$3,3)</f>
        <v>98.01026957638</v>
      </c>
      <c r="M78" s="17">
        <f ca="1">f_nav_adjustedreturn(A78,参数!$B$5,参数!$B$4)</f>
        <v>8.326061663758</v>
      </c>
      <c r="N78" s="17">
        <f ca="1">f_nav_periodreturnrankingper(A78,参数!$B$5,参数!$B$4,3)</f>
        <v>60.7565011820331</v>
      </c>
      <c r="O78" s="17">
        <f ca="1">f_nav_adjustedreturn(A78,参数!$B$6,参数!$B$5)</f>
        <v>-6.97266284171447</v>
      </c>
      <c r="P78" s="17">
        <f ca="1">f_nav_periodreturnrankingper(A78,参数!$B$6,参数!$B$5,3)</f>
        <v>90.4761904761905</v>
      </c>
      <c r="Q78" s="25">
        <f>f_return(A78,1,参数!$B$1-365/2,参数!$B$1)</f>
        <v>194.22899160643</v>
      </c>
      <c r="R78" s="25">
        <f ca="1">f_return(A78,1,参数!$B$4,参数!$B$1)</f>
        <v>40.067721867393</v>
      </c>
      <c r="S78" s="25">
        <f ca="1">f_return(A78,1,参数!$B$6,参数!$B$1)</f>
        <v>22.4542957498165</v>
      </c>
      <c r="T78" t="str">
        <f>f_info_investtype(A78)</f>
        <v>灵活配置型基金</v>
      </c>
      <c r="U78" t="str">
        <f>f_info_fundmanager(A78)</f>
        <v>赵诣</v>
      </c>
      <c r="V78">
        <f>f_info_manager_onthepostdays(A78,1)</f>
        <v>1423</v>
      </c>
      <c r="W78" s="25">
        <f ca="1">f_return_1w(A78,"0",参数!$B$2)</f>
        <v>-0.301688169972408</v>
      </c>
      <c r="X78" s="25">
        <f>f_return_1m(A78,"0",参数!$B$1)</f>
        <v>12.3624257098834</v>
      </c>
      <c r="Y78" s="25">
        <f>f_return_3m(A78,0,参数!$B$1)</f>
        <v>44.0560180612389</v>
      </c>
      <c r="Z78" s="25">
        <f>f_return_6m(A78,0,参数!B77)</f>
        <v>48.9047300809386</v>
      </c>
      <c r="AA78" t="str">
        <f>f_dq_status(A78,参数!$B$1)</f>
        <v>暂停大额申购|开放赎回</v>
      </c>
      <c r="AB78" s="17">
        <f ca="1">f_risk_maxdownside(A78,参数!$B$6,参数!$B$1)</f>
        <v>-45.2307509787638</v>
      </c>
      <c r="AC78" s="17">
        <f ca="1">f_risk_maxdownside(A78,参数!$B$4,参数!$B$1)</f>
        <v>-38.0210780694099</v>
      </c>
      <c r="AD78" t="str">
        <f ca="1">f_risk_maxdownside_date(A78,参数!$B$6,参数!$B$1)</f>
        <v>20160708-20181228,20160708-20181231</v>
      </c>
    </row>
    <row r="79" spans="1:30">
      <c r="A79" s="15" t="s">
        <v>107</v>
      </c>
      <c r="B79" t="str">
        <f>f_info_name(A79)</f>
        <v>鹏华双债保利</v>
      </c>
      <c r="C79" t="str">
        <f>f_info_setupdate(A79)</f>
        <v>2013-09-18</v>
      </c>
      <c r="D79" s="16">
        <f t="shared" si="1"/>
        <v>2686</v>
      </c>
      <c r="F79" s="17">
        <f>f_netasset_total(A79,参数!$B$1,100000000)</f>
        <v>44.3499149622</v>
      </c>
      <c r="G79" s="17">
        <f ca="1">f_nav_adjustedreturn(A79,参数!$B$2,参数!$B$1)</f>
        <v>14.9402364566229</v>
      </c>
      <c r="H79" s="17">
        <f ca="1">f_nav_periodreturnrankingper(A79,参数!$B$2,参数!$B$1,3)</f>
        <v>25.0943396226415</v>
      </c>
      <c r="I79" s="17">
        <f ca="1">f_nav_adjustedreturn(A79,参数!$B$3,参数!$B$2)</f>
        <v>7.76707608023329</v>
      </c>
      <c r="J79" s="17">
        <f ca="1">f_nav_periodreturnrankingper(A79,参数!$B$3,参数!$B$2,3)</f>
        <v>54.8936170212766</v>
      </c>
      <c r="K79" s="17">
        <f ca="1">f_nav_adjustedreturn(A79,参数!$B$4,参数!$B$3)</f>
        <v>4.49676823638043</v>
      </c>
      <c r="L79" s="17">
        <f ca="1">f_nav_periodreturnrankingper(A79,参数!$B$4,参数!$B$3,3)</f>
        <v>17.1837708830549</v>
      </c>
      <c r="M79" s="17">
        <f ca="1">f_nav_adjustedreturn(A79,参数!$B$5,参数!$B$4)</f>
        <v>6.84316970229803</v>
      </c>
      <c r="N79" s="17">
        <f ca="1">f_nav_periodreturnrankingper(A79,参数!$B$5,参数!$B$4,3)</f>
        <v>20.4419889502762</v>
      </c>
      <c r="O79" s="17">
        <f ca="1">f_nav_adjustedreturn(A79,参数!$B$6,参数!$B$5)</f>
        <v>1.1390134529148</v>
      </c>
      <c r="P79" s="17">
        <f ca="1">f_nav_periodreturnrankingper(A79,参数!$B$6,参数!$B$5,3)</f>
        <v>56.3559322033898</v>
      </c>
      <c r="Q79" s="25">
        <f>f_return(A79,1,参数!$B$1-365/2,参数!$B$1)</f>
        <v>13.7004215949967</v>
      </c>
      <c r="R79" s="25">
        <f ca="1">f_return(A79,1,参数!$B$4,参数!$B$1)</f>
        <v>8.97317385202101</v>
      </c>
      <c r="S79" s="25">
        <f ca="1">f_return(A79,1,参数!$B$6,参数!$B$1)</f>
        <v>6.89158350140506</v>
      </c>
      <c r="T79" t="str">
        <f>f_info_investtype(A79)</f>
        <v>混合债券型二级基金</v>
      </c>
      <c r="U79" t="str">
        <f>f_info_fundmanager(A79)</f>
        <v>王石千</v>
      </c>
      <c r="V79">
        <f>f_info_manager_onthepostdays(A79,1)</f>
        <v>568</v>
      </c>
      <c r="W79" s="25">
        <f ca="1">f_return_1w(A79,"0",参数!$B$2)</f>
        <v>-0.220895033952372</v>
      </c>
      <c r="X79" s="25">
        <f>f_return_1m(A79,"0",参数!$B$1)</f>
        <v>3.32392093586122</v>
      </c>
      <c r="Y79" s="25">
        <f>f_return_3m(A79,0,参数!$B$1)</f>
        <v>6.15184493190952</v>
      </c>
      <c r="Z79" s="25">
        <f>f_return_6m(A79,0,参数!B78)</f>
        <v>5.66552296905507</v>
      </c>
      <c r="AA79" t="str">
        <f>f_dq_status(A79,参数!$B$1)</f>
        <v>开放申购|开放赎回</v>
      </c>
      <c r="AB79" s="17">
        <f ca="1">f_risk_maxdownside(A79,参数!$B$6,参数!$B$1)</f>
        <v>-3.77072636983418</v>
      </c>
      <c r="AC79" s="17">
        <f ca="1">f_risk_maxdownside(A79,参数!$B$4,参数!$B$1)</f>
        <v>-3.77072636983418</v>
      </c>
      <c r="AD79" t="str">
        <f ca="1">f_risk_maxdownside_date(A79,参数!$B$6,参数!$B$1)</f>
        <v>20190402-20190614</v>
      </c>
    </row>
    <row r="80" spans="1:30">
      <c r="A80" s="15" t="s">
        <v>108</v>
      </c>
      <c r="B80" t="str">
        <f>f_info_name(A80)</f>
        <v>长城医疗保健</v>
      </c>
      <c r="C80" t="str">
        <f>f_info_setupdate(A80)</f>
        <v>2014-02-28</v>
      </c>
      <c r="D80" s="16">
        <f t="shared" si="1"/>
        <v>2523</v>
      </c>
      <c r="F80" s="17">
        <f>f_netasset_total(A80,参数!$B$1,100000000)</f>
        <v>8.6718611705</v>
      </c>
      <c r="G80" s="17">
        <f ca="1">f_nav_adjustedreturn(A80,参数!$B$2,参数!$B$1)</f>
        <v>78.4979794342416</v>
      </c>
      <c r="H80" s="17">
        <f ca="1">f_nav_periodreturnrankingper(A80,参数!$B$2,参数!$B$1,3)</f>
        <v>33.5623159960746</v>
      </c>
      <c r="I80" s="17">
        <f ca="1">f_nav_adjustedreturn(A80,参数!$B$3,参数!$B$2)</f>
        <v>85.5732105732106</v>
      </c>
      <c r="J80" s="17">
        <f ca="1">f_nav_periodreturnrankingper(A80,参数!$B$3,参数!$B$2,3)</f>
        <v>3.58126721763085</v>
      </c>
      <c r="K80" s="17">
        <f ca="1">f_nav_adjustedreturn(A80,参数!$B$4,参数!$B$3)</f>
        <v>-14.4888888888889</v>
      </c>
      <c r="L80" s="17">
        <f ca="1">f_nav_periodreturnrankingper(A80,参数!$B$4,参数!$B$3,3)</f>
        <v>10.8247422680412</v>
      </c>
      <c r="M80" s="17">
        <f ca="1">f_nav_adjustedreturn(A80,参数!$B$5,参数!$B$4)</f>
        <v>12.9378127233738</v>
      </c>
      <c r="N80" s="17">
        <f ca="1">f_nav_periodreturnrankingper(A80,参数!$B$5,参数!$B$4,3)</f>
        <v>68.6770428015564</v>
      </c>
      <c r="O80" s="17">
        <f ca="1">f_nav_adjustedreturn(A80,参数!$B$6,参数!$B$5)</f>
        <v>13.0120481927711</v>
      </c>
      <c r="P80" s="17">
        <f ca="1">f_nav_periodreturnrankingper(A80,参数!$B$6,参数!$B$5,3)</f>
        <v>16.7014613778706</v>
      </c>
      <c r="Q80" s="25">
        <f>f_return(A80,1,参数!$B$1-365/2,参数!$B$1)</f>
        <v>41.2393931539997</v>
      </c>
      <c r="R80" s="25">
        <f ca="1">f_return(A80,1,参数!$B$4,参数!$B$1)</f>
        <v>41.44454083237</v>
      </c>
      <c r="S80" s="25">
        <f ca="1">f_return(A80,1,参数!$B$6,参数!$B$1)</f>
        <v>29.0431972558168</v>
      </c>
      <c r="T80" t="str">
        <f>f_info_investtype(A80)</f>
        <v>偏股混合型基金</v>
      </c>
      <c r="U80" t="str">
        <f>f_info_fundmanager(A80)</f>
        <v>谭小兵</v>
      </c>
      <c r="V80">
        <f>f_info_manager_onthepostdays(A80,1)</f>
        <v>1835</v>
      </c>
      <c r="W80" s="25">
        <f ca="1">f_return_1w(A80,"0",参数!$B$2)</f>
        <v>0.977738273201083</v>
      </c>
      <c r="X80" s="25">
        <f>f_return_1m(A80,"0",参数!$B$1)</f>
        <v>13.3636571544736</v>
      </c>
      <c r="Y80" s="25">
        <f>f_return_3m(A80,0,参数!$B$1)</f>
        <v>26.4835133679227</v>
      </c>
      <c r="Z80" s="25">
        <f>f_return_6m(A80,0,参数!B79)</f>
        <v>15.7060301507538</v>
      </c>
      <c r="AA80" t="str">
        <f>f_dq_status(A80,参数!$B$1)</f>
        <v>暂停大额申购|开放赎回</v>
      </c>
      <c r="AB80" s="17">
        <f ca="1">f_risk_maxdownside(A80,参数!$B$6,参数!$B$1)</f>
        <v>-22.8669558929863</v>
      </c>
      <c r="AC80" s="17">
        <f ca="1">f_risk_maxdownside(A80,参数!$B$4,参数!$B$1)</f>
        <v>-22.8669558929863</v>
      </c>
      <c r="AD80" t="str">
        <f ca="1">f_risk_maxdownside_date(A80,参数!$B$6,参数!$B$1)</f>
        <v>20180523-20190103</v>
      </c>
    </row>
    <row r="81" spans="1:30">
      <c r="A81" s="15" t="s">
        <v>109</v>
      </c>
      <c r="B81" t="str">
        <f>f_info_name(A81)</f>
        <v>长盛城镇化主题</v>
      </c>
      <c r="C81" t="str">
        <f>f_info_setupdate(A81)</f>
        <v>2013-11-12</v>
      </c>
      <c r="D81" s="16">
        <f t="shared" si="1"/>
        <v>2631</v>
      </c>
      <c r="F81" s="17">
        <f>f_netasset_total(A81,参数!$B$1,100000000)</f>
        <v>0.4606728049</v>
      </c>
      <c r="G81" s="17">
        <f ca="1">f_nav_adjustedreturn(A81,参数!$B$2,参数!$B$1)</f>
        <v>17.4257425742574</v>
      </c>
      <c r="H81" s="17">
        <f ca="1">f_nav_periodreturnrankingper(A81,参数!$B$2,参数!$B$1,3)</f>
        <v>98.3316977428852</v>
      </c>
      <c r="I81" s="17">
        <f ca="1">f_nav_adjustedreturn(A81,参数!$B$3,参数!$B$2)</f>
        <v>61.3418530351438</v>
      </c>
      <c r="J81" s="17">
        <f ca="1">f_nav_periodreturnrankingper(A81,参数!$B$3,参数!$B$2,3)</f>
        <v>17.0798898071625</v>
      </c>
      <c r="K81" s="17">
        <f ca="1">f_nav_adjustedreturn(A81,参数!$B$4,参数!$B$3)</f>
        <v>-30.8032424465733</v>
      </c>
      <c r="L81" s="17">
        <f ca="1">f_nav_periodreturnrankingper(A81,参数!$B$4,参数!$B$3,3)</f>
        <v>83.6769759450172</v>
      </c>
      <c r="M81" s="17">
        <f ca="1">f_nav_adjustedreturn(A81,参数!$B$5,参数!$B$4)</f>
        <v>8.13586097946287</v>
      </c>
      <c r="N81" s="17">
        <f ca="1">f_nav_periodreturnrankingper(A81,参数!$B$5,参数!$B$4,3)</f>
        <v>79.3774319066148</v>
      </c>
      <c r="O81" s="17">
        <f ca="1">f_nav_adjustedreturn(A81,参数!$B$6,参数!$B$5)</f>
        <v>10.8202443280977</v>
      </c>
      <c r="P81" s="17">
        <f ca="1">f_nav_periodreturnrankingper(A81,参数!$B$6,参数!$B$5,3)</f>
        <v>23.1732776617954</v>
      </c>
      <c r="Q81" s="25">
        <f>f_return(A81,1,参数!$B$1-365/2,参数!$B$1)</f>
        <v>21.1496055446805</v>
      </c>
      <c r="R81" s="25">
        <f ca="1">f_return(A81,1,参数!$B$4,参数!$B$1)</f>
        <v>9.43668645011657</v>
      </c>
      <c r="S81" s="25">
        <f ca="1">f_return(A81,1,参数!$B$6,参数!$B$1)</f>
        <v>9.18335891460602</v>
      </c>
      <c r="T81" t="str">
        <f>f_info_investtype(A81)</f>
        <v>偏股混合型基金</v>
      </c>
      <c r="U81" t="str">
        <f>f_info_fundmanager(A81)</f>
        <v>代毅</v>
      </c>
      <c r="V81">
        <f>f_info_manager_onthepostdays(A81,1)</f>
        <v>982</v>
      </c>
      <c r="W81" s="25">
        <f ca="1">f_return_1w(A81,"0",参数!$B$2)</f>
        <v>2.78154681139756</v>
      </c>
      <c r="X81" s="25">
        <f>f_return_1m(A81,"0",参数!$B$1)</f>
        <v>12.0277078085642</v>
      </c>
      <c r="Y81" s="25">
        <f>f_return_3m(A81,0,参数!$B$1)</f>
        <v>20.8559782608696</v>
      </c>
      <c r="Z81" s="25">
        <f>f_return_6m(A81,0,参数!B80)</f>
        <v>-7.92647903503733</v>
      </c>
      <c r="AA81" t="str">
        <f>f_dq_status(A81,参数!$B$1)</f>
        <v>开放申购|开放赎回</v>
      </c>
      <c r="AB81" s="17">
        <f ca="1">f_risk_maxdownside(A81,参数!$B$6,参数!$B$1)</f>
        <v>-35.6272401433692</v>
      </c>
      <c r="AC81" s="17">
        <f ca="1">f_risk_maxdownside(A81,参数!$B$4,参数!$B$1)</f>
        <v>-34.4046749452155</v>
      </c>
      <c r="AD81" t="str">
        <f ca="1">f_risk_maxdownside_date(A81,参数!$B$6,参数!$B$1)</f>
        <v>20171011-20190103</v>
      </c>
    </row>
    <row r="82" spans="1:30">
      <c r="A82" s="15" t="s">
        <v>110</v>
      </c>
      <c r="B82" t="str">
        <f>f_info_name(A82)</f>
        <v>国泰聚信价值优势A</v>
      </c>
      <c r="C82" t="str">
        <f>f_info_setupdate(A82)</f>
        <v>2013-12-17</v>
      </c>
      <c r="D82" s="16">
        <f t="shared" si="1"/>
        <v>2596</v>
      </c>
      <c r="F82" s="17">
        <f>f_netasset_total(A82,参数!$B$1,100000000)</f>
        <v>79.2542689532</v>
      </c>
      <c r="G82" s="17">
        <f ca="1">f_nav_adjustedreturn(A82,参数!$B$2,参数!$B$1)</f>
        <v>59.2505854800937</v>
      </c>
      <c r="H82" s="17">
        <f ca="1">f_nav_periodreturnrankingper(A82,参数!$B$2,参数!$B$1,3)</f>
        <v>35.6273160402329</v>
      </c>
      <c r="I82" s="17">
        <f ca="1">f_nav_adjustedreturn(A82,参数!$B$3,参数!$B$2)</f>
        <v>65.3436592449177</v>
      </c>
      <c r="J82" s="17">
        <f ca="1">f_nav_periodreturnrankingper(A82,参数!$B$3,参数!$B$2,3)</f>
        <v>6.29877369007804</v>
      </c>
      <c r="K82" s="17">
        <f ca="1">f_nav_adjustedreturn(A82,参数!$B$4,参数!$B$3)</f>
        <v>-26.0028653295129</v>
      </c>
      <c r="L82" s="17">
        <f ca="1">f_nav_periodreturnrankingper(A82,参数!$B$4,参数!$B$3,3)</f>
        <v>86.392811296534</v>
      </c>
      <c r="M82" s="17">
        <f ca="1">f_nav_adjustedreturn(A82,参数!$B$5,参数!$B$4)</f>
        <v>20.1026518391788</v>
      </c>
      <c r="N82" s="17">
        <f ca="1">f_nav_periodreturnrankingper(A82,参数!$B$5,参数!$B$4,3)</f>
        <v>22.9314420803783</v>
      </c>
      <c r="O82" s="17">
        <f ca="1">f_nav_adjustedreturn(A82,参数!$B$6,参数!$B$5)</f>
        <v>27.4869541740675</v>
      </c>
      <c r="P82" s="17">
        <f ca="1">f_nav_periodreturnrankingper(A82,参数!$B$6,参数!$B$5,3)</f>
        <v>1.49659863945578</v>
      </c>
      <c r="Q82" s="25">
        <f>f_return(A82,1,参数!$B$1-365/2,参数!$B$1)</f>
        <v>20.6888586998551</v>
      </c>
      <c r="R82" s="25">
        <f ca="1">f_return(A82,1,参数!$B$4,参数!$B$1)</f>
        <v>24.87429767734</v>
      </c>
      <c r="S82" s="25">
        <f ca="1">f_return(A82,1,参数!$B$6,参数!$B$1)</f>
        <v>24.1990472308191</v>
      </c>
      <c r="T82" t="str">
        <f>f_info_investtype(A82)</f>
        <v>灵活配置型基金</v>
      </c>
      <c r="U82" t="str">
        <f>f_info_fundmanager(A82)</f>
        <v>程洲</v>
      </c>
      <c r="V82">
        <f>f_info_manager_onthepostdays(A82,1)</f>
        <v>2613</v>
      </c>
      <c r="W82" s="25">
        <f ca="1">f_return_1w(A82,"0",参数!$B$2)</f>
        <v>0.588928150765607</v>
      </c>
      <c r="X82" s="25">
        <f>f_return_1m(A82,"0",参数!$B$1)</f>
        <v>6.12563402262973</v>
      </c>
      <c r="Y82" s="25">
        <f>f_return_3m(A82,0,参数!$B$1)</f>
        <v>9.94341147938561</v>
      </c>
      <c r="Z82" s="25">
        <f>f_return_6m(A82,0,参数!B81)</f>
        <v>-4.68340202322968</v>
      </c>
      <c r="AA82" t="str">
        <f>f_dq_status(A82,参数!$B$1)</f>
        <v>开放申购|开放赎回</v>
      </c>
      <c r="AB82" s="17">
        <f ca="1">f_risk_maxdownside(A82,参数!$B$6,参数!$B$1)</f>
        <v>-32.4786324786325</v>
      </c>
      <c r="AC82" s="17">
        <f ca="1">f_risk_maxdownside(A82,参数!$B$4,参数!$B$1)</f>
        <v>-32.4786324786325</v>
      </c>
      <c r="AD82" t="str">
        <f ca="1">f_risk_maxdownside_date(A82,参数!$B$6,参数!$B$1)</f>
        <v>20180127-20190103</v>
      </c>
    </row>
    <row r="83" spans="1:30">
      <c r="A83" s="15" t="s">
        <v>111</v>
      </c>
      <c r="B83" t="str">
        <f>f_info_name(A83)</f>
        <v>国泰安康定期支付A</v>
      </c>
      <c r="C83" t="str">
        <f>f_info_setupdate(A83)</f>
        <v>2014-04-30</v>
      </c>
      <c r="D83" s="16">
        <f t="shared" si="1"/>
        <v>2462</v>
      </c>
      <c r="F83" s="17">
        <f>f_netasset_total(A83,参数!$B$1,100000000)</f>
        <v>8.1569622437</v>
      </c>
      <c r="G83" s="17">
        <f ca="1">f_nav_adjustedreturn(A83,参数!$B$2,参数!$B$1)</f>
        <v>21.216041397154</v>
      </c>
      <c r="H83" s="17">
        <f ca="1">f_nav_periodreturnrankingper(A83,参数!$B$2,参数!$B$1,3)</f>
        <v>24.0641711229947</v>
      </c>
      <c r="I83" s="17">
        <f ca="1">f_nav_adjustedreturn(A83,参数!$B$3,参数!$B$2)</f>
        <v>11.1430625449317</v>
      </c>
      <c r="J83" s="17">
        <f ca="1">f_nav_periodreturnrankingper(A83,参数!$B$3,参数!$B$2,3)</f>
        <v>38.5964912280702</v>
      </c>
      <c r="K83" s="17">
        <f ca="1">f_nav_adjustedreturn(A83,参数!$B$4,参数!$B$3)</f>
        <v>-4.00276052449966</v>
      </c>
      <c r="L83" s="17">
        <f ca="1">f_nav_periodreturnrankingper(A83,参数!$B$4,参数!$B$3,3)</f>
        <v>81.7777777777778</v>
      </c>
      <c r="M83" s="17">
        <f ca="1">f_nav_adjustedreturn(A83,参数!$B$5,参数!$B$4)</f>
        <v>13.2295719844358</v>
      </c>
      <c r="N83" s="17">
        <f ca="1">f_nav_periodreturnrankingper(A83,参数!$B$5,参数!$B$4,3)</f>
        <v>12.6126126126126</v>
      </c>
      <c r="O83" s="17">
        <f ca="1">f_nav_adjustedreturn(A83,参数!$B$6,参数!$B$5)</f>
        <v>5.50082101806239</v>
      </c>
      <c r="P83" s="17">
        <f ca="1">f_nav_periodreturnrankingper(A83,参数!$B$6,参数!$B$5,3)</f>
        <v>20</v>
      </c>
      <c r="Q83" s="25">
        <f>f_return(A83,1,参数!$B$1-365/2,参数!$B$1)</f>
        <v>21.7511216479401</v>
      </c>
      <c r="R83" s="25">
        <f ca="1">f_return(A83,1,参数!$B$4,参数!$B$1)</f>
        <v>8.94310809001677</v>
      </c>
      <c r="S83" s="25">
        <f ca="1">f_return(A83,1,参数!$B$6,参数!$B$1)</f>
        <v>8.98920668684655</v>
      </c>
      <c r="T83" t="str">
        <f>f_info_investtype(A83)</f>
        <v>偏债混合型基金</v>
      </c>
      <c r="U83" t="str">
        <f>f_info_fundmanager(A83)</f>
        <v>王琳</v>
      </c>
      <c r="V83">
        <f>f_info_manager_onthepostdays(A83,1)</f>
        <v>1280</v>
      </c>
      <c r="W83" s="25">
        <f ca="1">f_return_1w(A83,"0",参数!$B$2)</f>
        <v>-0.6426735218509</v>
      </c>
      <c r="X83" s="25">
        <f>f_return_1m(A83,"0",参数!$B$1)</f>
        <v>3.70780298837854</v>
      </c>
      <c r="Y83" s="25">
        <f>f_return_3m(A83,0,参数!$B$1)</f>
        <v>6.0554612337295</v>
      </c>
      <c r="Z83" s="25">
        <f>f_return_6m(A83,0,参数!B82)</f>
        <v>8.23258491652273</v>
      </c>
      <c r="AA83" t="str">
        <f>f_dq_status(A83,参数!$B$1)</f>
        <v>暂停大额申购|开放赎回</v>
      </c>
      <c r="AB83" s="17">
        <f ca="1">f_risk_maxdownside(A83,参数!$B$6,参数!$B$1)</f>
        <v>-5.78947368421054</v>
      </c>
      <c r="AC83" s="17">
        <f ca="1">f_risk_maxdownside(A83,参数!$B$4,参数!$B$1)</f>
        <v>-5.63573883161513</v>
      </c>
      <c r="AD83" t="str">
        <f ca="1">f_risk_maxdownside_date(A83,参数!$B$6,参数!$B$1)</f>
        <v>20160609-20160614</v>
      </c>
    </row>
    <row r="84" spans="1:30">
      <c r="A84" s="15" t="s">
        <v>112</v>
      </c>
      <c r="B84" t="str">
        <f>f_info_name(A84)</f>
        <v>上投摩根双债增利A</v>
      </c>
      <c r="C84" t="str">
        <f>f_info_setupdate(A84)</f>
        <v>2013-12-11</v>
      </c>
      <c r="D84" s="16">
        <f t="shared" si="1"/>
        <v>2602</v>
      </c>
      <c r="F84" s="17">
        <f>f_netasset_total(A84,参数!$B$1,100000000)</f>
        <v>0.178842952</v>
      </c>
      <c r="G84" s="17">
        <f ca="1">f_nav_adjustedreturn(A84,参数!$B$2,参数!$B$1)</f>
        <v>6.58902574785315</v>
      </c>
      <c r="H84" s="17">
        <f ca="1">f_nav_periodreturnrankingper(A84,参数!$B$2,参数!$B$1,3)</f>
        <v>71.1320754716981</v>
      </c>
      <c r="I84" s="17">
        <f ca="1">f_nav_adjustedreturn(A84,参数!$B$3,参数!$B$2)</f>
        <v>9.64214711729623</v>
      </c>
      <c r="J84" s="17">
        <f ca="1">f_nav_periodreturnrankingper(A84,参数!$B$3,参数!$B$2,3)</f>
        <v>40.2127659574468</v>
      </c>
      <c r="K84" s="17">
        <f ca="1">f_nav_adjustedreturn(A84,参数!$B$4,参数!$B$3)</f>
        <v>-0.3960396039604</v>
      </c>
      <c r="L84" s="17">
        <f ca="1">f_nav_periodreturnrankingper(A84,参数!$B$4,参数!$B$3,3)</f>
        <v>54.8926014319809</v>
      </c>
      <c r="M84" s="17">
        <f ca="1">f_nav_adjustedreturn(A84,参数!$B$5,参数!$B$4)</f>
        <v>-1.5625</v>
      </c>
      <c r="N84" s="17">
        <f ca="1">f_nav_periodreturnrankingper(A84,参数!$B$5,参数!$B$4,3)</f>
        <v>97.5138121546961</v>
      </c>
      <c r="O84" s="17">
        <f ca="1">f_nav_adjustedreturn(A84,参数!$B$6,参数!$B$5)</f>
        <v>3.97950875772879</v>
      </c>
      <c r="P84" s="17">
        <f ca="1">f_nav_periodreturnrankingper(A84,参数!$B$6,参数!$B$5,3)</f>
        <v>16.5254237288136</v>
      </c>
      <c r="Q84" s="25">
        <f>f_return(A84,1,参数!$B$1-365/2,参数!$B$1)</f>
        <v>6.65727579693647</v>
      </c>
      <c r="R84" s="25">
        <f ca="1">f_return(A84,1,参数!$B$4,参数!$B$1)</f>
        <v>5.18863374503939</v>
      </c>
      <c r="S84" s="25">
        <f ca="1">f_return(A84,1,参数!$B$6,参数!$B$1)</f>
        <v>3.58231877558033</v>
      </c>
      <c r="T84" t="str">
        <f>f_info_investtype(A84)</f>
        <v>混合债券型二级基金</v>
      </c>
      <c r="U84" t="str">
        <f>f_info_fundmanager(A84)</f>
        <v>唐瑭,杨鑫</v>
      </c>
      <c r="V84">
        <f>f_info_manager_onthepostdays(A84,1)</f>
        <v>1721</v>
      </c>
      <c r="W84" s="25">
        <f ca="1">f_return_1w(A84,"0",参数!$B$2)</f>
        <v>-0.180995475113117</v>
      </c>
      <c r="X84" s="25">
        <f>f_return_1m(A84,"0",参数!$B$1)</f>
        <v>2.65282970231009</v>
      </c>
      <c r="Y84" s="25">
        <f>f_return_3m(A84,0,参数!$B$1)</f>
        <v>3.59201387159016</v>
      </c>
      <c r="Z84" s="25">
        <f>f_return_6m(A84,0,参数!B83)</f>
        <v>0.364023907038376</v>
      </c>
      <c r="AA84" t="str">
        <f>f_dq_status(A84,参数!$B$1)</f>
        <v>开放申购|开放赎回</v>
      </c>
      <c r="AB84" s="17">
        <f ca="1">f_risk_maxdownside(A84,参数!$B$6,参数!$B$1)</f>
        <v>-7.80521007267121</v>
      </c>
      <c r="AC84" s="17">
        <f ca="1">f_risk_maxdownside(A84,参数!$B$4,参数!$B$1)</f>
        <v>-3.77906976744185</v>
      </c>
      <c r="AD84" t="str">
        <f ca="1">f_risk_maxdownside_date(A84,参数!$B$6,参数!$B$1)</f>
        <v>20161026-20180209</v>
      </c>
    </row>
    <row r="85" spans="1:30">
      <c r="A85" s="15" t="s">
        <v>113</v>
      </c>
      <c r="B85" t="str">
        <f>f_info_name(A85)</f>
        <v>景顺长城景颐双利A</v>
      </c>
      <c r="C85" t="str">
        <f>f_info_setupdate(A85)</f>
        <v>2013-11-13</v>
      </c>
      <c r="D85" s="16">
        <f t="shared" si="1"/>
        <v>2630</v>
      </c>
      <c r="F85" s="17">
        <f>f_netasset_total(A85,参数!$B$1,100000000)</f>
        <v>11.0864232325</v>
      </c>
      <c r="G85" s="17">
        <f ca="1">f_nav_adjustedreturn(A85,参数!$B$2,参数!$B$1)</f>
        <v>10.041265474553</v>
      </c>
      <c r="H85" s="17">
        <f ca="1">f_nav_periodreturnrankingper(A85,参数!$B$2,参数!$B$1,3)</f>
        <v>46.6037735849057</v>
      </c>
      <c r="I85" s="17">
        <f ca="1">f_nav_adjustedreturn(A85,参数!$B$3,参数!$B$2)</f>
        <v>6.45622970619234</v>
      </c>
      <c r="J85" s="17">
        <f ca="1">f_nav_periodreturnrankingper(A85,参数!$B$3,参数!$B$2,3)</f>
        <v>65.7446808510638</v>
      </c>
      <c r="K85" s="17">
        <f ca="1">f_nav_adjustedreturn(A85,参数!$B$4,参数!$B$3)</f>
        <v>1.94761584956346</v>
      </c>
      <c r="L85" s="17">
        <f ca="1">f_nav_periodreturnrankingper(A85,参数!$B$4,参数!$B$3,3)</f>
        <v>37.9474940334129</v>
      </c>
      <c r="M85" s="17">
        <f ca="1">f_nav_adjustedreturn(A85,参数!$B$5,参数!$B$4)</f>
        <v>5.96167494677076</v>
      </c>
      <c r="N85" s="17">
        <f ca="1">f_nav_periodreturnrankingper(A85,参数!$B$5,参数!$B$4,3)</f>
        <v>27.9005524861878</v>
      </c>
      <c r="O85" s="17">
        <f ca="1">f_nav_adjustedreturn(A85,参数!$B$6,参数!$B$5)</f>
        <v>2.92397660818712</v>
      </c>
      <c r="P85" s="17">
        <f ca="1">f_nav_periodreturnrankingper(A85,参数!$B$6,参数!$B$5,3)</f>
        <v>25.4237288135593</v>
      </c>
      <c r="Q85" s="25">
        <f>f_return(A85,1,参数!$B$1-365/2,参数!$B$1)</f>
        <v>13.5079577301632</v>
      </c>
      <c r="R85" s="25">
        <f ca="1">f_return(A85,1,参数!$B$4,参数!$B$1)</f>
        <v>6.09081692544473</v>
      </c>
      <c r="S85" s="25">
        <f ca="1">f_return(A85,1,参数!$B$6,参数!$B$1)</f>
        <v>5.37983797646</v>
      </c>
      <c r="T85" t="str">
        <f>f_info_investtype(A85)</f>
        <v>混合债券型二级基金</v>
      </c>
      <c r="U85" t="str">
        <f>f_info_fundmanager(A85)</f>
        <v>毛从容,董晗</v>
      </c>
      <c r="V85">
        <f>f_info_manager_onthepostdays(A85,1)</f>
        <v>2583</v>
      </c>
      <c r="W85" s="25">
        <f ca="1">f_return_1w(A85,"0",参数!$B$2)</f>
        <v>-0.13736263736264</v>
      </c>
      <c r="X85" s="25">
        <f>f_return_1m(A85,"0",参数!$B$1)</f>
        <v>2.7617212588311</v>
      </c>
      <c r="Y85" s="25">
        <f>f_return_3m(A85,0,参数!$B$1)</f>
        <v>5.82010582010583</v>
      </c>
      <c r="Z85" s="25">
        <f>f_return_6m(A85,0,参数!B84)</f>
        <v>4.32503276539974</v>
      </c>
      <c r="AA85" t="str">
        <f>f_dq_status(A85,参数!$B$1)</f>
        <v>开放申购|开放赎回</v>
      </c>
      <c r="AB85" s="17">
        <f ca="1">f_risk_maxdownside(A85,参数!$B$6,参数!$B$1)</f>
        <v>-3.35795836131631</v>
      </c>
      <c r="AC85" s="17">
        <f ca="1">f_risk_maxdownside(A85,参数!$B$4,参数!$B$1)</f>
        <v>-3.35795836131631</v>
      </c>
      <c r="AD85" t="str">
        <f ca="1">f_risk_maxdownside_date(A85,参数!$B$6,参数!$B$1)</f>
        <v>20200225-20200323</v>
      </c>
    </row>
    <row r="86" spans="1:30">
      <c r="A86" s="15" t="s">
        <v>114</v>
      </c>
      <c r="B86" t="str">
        <f>f_info_name(A86)</f>
        <v>华商优势行业</v>
      </c>
      <c r="C86" t="str">
        <f>f_info_setupdate(A86)</f>
        <v>2013-12-11</v>
      </c>
      <c r="D86" s="16">
        <f t="shared" si="1"/>
        <v>2602</v>
      </c>
      <c r="F86" s="17">
        <f>f_netasset_total(A86,参数!$B$1,100000000)</f>
        <v>22.262484175</v>
      </c>
      <c r="G86" s="17">
        <f ca="1">f_nav_adjustedreturn(A86,参数!$B$2,参数!$B$1)</f>
        <v>57.3970559002593</v>
      </c>
      <c r="H86" s="17">
        <f ca="1">f_nav_periodreturnrankingper(A86,参数!$B$2,参数!$B$1,3)</f>
        <v>37.4801482265749</v>
      </c>
      <c r="I86" s="17">
        <f ca="1">f_nav_adjustedreturn(A86,参数!$B$3,参数!$B$2)</f>
        <v>67.847272452271</v>
      </c>
      <c r="J86" s="17">
        <f ca="1">f_nav_periodreturnrankingper(A86,参数!$B$3,参数!$B$2,3)</f>
        <v>5.35117056856187</v>
      </c>
      <c r="K86" s="17">
        <f ca="1">f_nav_adjustedreturn(A86,参数!$B$4,参数!$B$3)</f>
        <v>-14.0558957257704</v>
      </c>
      <c r="L86" s="17">
        <f ca="1">f_nav_periodreturnrankingper(A86,参数!$B$4,参数!$B$3,3)</f>
        <v>48.0744544287548</v>
      </c>
      <c r="M86" s="17">
        <f ca="1">f_nav_adjustedreturn(A86,参数!$B$5,参数!$B$4)</f>
        <v>13.9926201753726</v>
      </c>
      <c r="N86" s="17">
        <f ca="1">f_nav_periodreturnrankingper(A86,参数!$B$5,参数!$B$4,3)</f>
        <v>36.1702127659575</v>
      </c>
      <c r="O86" s="17">
        <f ca="1">f_nav_adjustedreturn(A86,参数!$B$6,参数!$B$5)</f>
        <v>3.8786043016039</v>
      </c>
      <c r="P86" s="17">
        <f ca="1">f_nav_periodreturnrankingper(A86,参数!$B$6,参数!$B$5,3)</f>
        <v>39.4557823129252</v>
      </c>
      <c r="Q86" s="25">
        <f>f_return(A86,1,参数!$B$1-365/2,参数!$B$1)</f>
        <v>86.2484255694794</v>
      </c>
      <c r="R86" s="25">
        <f ca="1">f_return(A86,1,参数!$B$4,参数!$B$1)</f>
        <v>31.4016089747202</v>
      </c>
      <c r="S86" s="25">
        <f ca="1">f_return(A86,1,参数!$B$6,参数!$B$1)</f>
        <v>21.6575339285613</v>
      </c>
      <c r="T86" t="str">
        <f>f_info_investtype(A86)</f>
        <v>灵活配置型基金</v>
      </c>
      <c r="U86" t="str">
        <f>f_info_fundmanager(A86)</f>
        <v>周海栋</v>
      </c>
      <c r="V86">
        <f>f_info_manager_onthepostdays(A86,1)</f>
        <v>1651</v>
      </c>
      <c r="W86" s="25">
        <f ca="1">f_return_1w(A86,"0",参数!$B$2)</f>
        <v>-1.96399345335516</v>
      </c>
      <c r="X86" s="25">
        <f>f_return_1m(A86,"0",参数!$B$1)</f>
        <v>7.95366795366794</v>
      </c>
      <c r="Y86" s="25">
        <f>f_return_3m(A86,0,参数!$B$1)</f>
        <v>33.0310664465083</v>
      </c>
      <c r="Z86" s="25">
        <f>f_return_6m(A86,0,参数!B85)</f>
        <v>23.9159351968862</v>
      </c>
      <c r="AA86" t="str">
        <f>f_dq_status(A86,参数!$B$1)</f>
        <v>开放申购|开放赎回</v>
      </c>
      <c r="AB86" s="17">
        <f ca="1">f_risk_maxdownside(A86,参数!$B$6,参数!$B$1)</f>
        <v>-25.073103700649</v>
      </c>
      <c r="AC86" s="17">
        <f ca="1">f_risk_maxdownside(A86,参数!$B$4,参数!$B$1)</f>
        <v>-25.073103700649</v>
      </c>
      <c r="AD86" t="str">
        <f ca="1">f_risk_maxdownside_date(A86,参数!$B$6,参数!$B$1)</f>
        <v>20180523-20181018</v>
      </c>
    </row>
    <row r="87" spans="1:30">
      <c r="A87" s="15" t="s">
        <v>115</v>
      </c>
      <c r="B87" t="str">
        <f>f_info_name(A87)</f>
        <v>华富灵活配置</v>
      </c>
      <c r="C87" t="str">
        <f>f_info_setupdate(A87)</f>
        <v>2014-08-07</v>
      </c>
      <c r="D87" s="16">
        <f t="shared" si="1"/>
        <v>2363</v>
      </c>
      <c r="F87" s="17">
        <f>f_netasset_total(A87,参数!$B$1,100000000)</f>
        <v>3.3772531952</v>
      </c>
      <c r="G87" s="17">
        <f ca="1">f_nav_adjustedreturn(A87,参数!$B$2,参数!$B$1)</f>
        <v>16.1071095676426</v>
      </c>
      <c r="H87" s="17">
        <f ca="1">f_nav_periodreturnrankingper(A87,参数!$B$2,参数!$B$1,3)</f>
        <v>84.9126521969296</v>
      </c>
      <c r="I87" s="17">
        <f ca="1">f_nav_adjustedreturn(A87,参数!$B$3,参数!$B$2)</f>
        <v>22.1577726218097</v>
      </c>
      <c r="J87" s="17">
        <f ca="1">f_nav_periodreturnrankingper(A87,参数!$B$3,参数!$B$2,3)</f>
        <v>54.79375696767</v>
      </c>
      <c r="K87" s="17">
        <f ca="1">f_nav_adjustedreturn(A87,参数!$B$4,参数!$B$3)</f>
        <v>-16.4728682170543</v>
      </c>
      <c r="L87" s="17">
        <f ca="1">f_nav_periodreturnrankingper(A87,参数!$B$4,参数!$B$3,3)</f>
        <v>54.2362002567394</v>
      </c>
      <c r="M87" s="17">
        <f ca="1">f_nav_adjustedreturn(A87,参数!$B$5,参数!$B$4)</f>
        <v>-0.481695568400789</v>
      </c>
      <c r="N87" s="17">
        <f ca="1">f_nav_periodreturnrankingper(A87,参数!$B$5,参数!$B$4,3)</f>
        <v>93.6170212765958</v>
      </c>
      <c r="O87" s="17">
        <f ca="1">f_nav_adjustedreturn(A87,参数!$B$6,参数!$B$5)</f>
        <v>0.266404481352402</v>
      </c>
      <c r="P87" s="17">
        <f ca="1">f_nav_periodreturnrankingper(A87,参数!$B$6,参数!$B$5,3)</f>
        <v>73.7414965986395</v>
      </c>
      <c r="Q87" s="25">
        <f>f_return(A87,1,参数!$B$1-365/2,参数!$B$1)</f>
        <v>5.50888418872095</v>
      </c>
      <c r="R87" s="25">
        <f ca="1">f_return(A87,1,参数!$B$4,参数!$B$1)</f>
        <v>5.8067665258819</v>
      </c>
      <c r="S87" s="25">
        <f ca="1">f_return(A87,1,参数!$B$6,参数!$B$1)</f>
        <v>3.35933109956423</v>
      </c>
      <c r="T87" t="str">
        <f>f_info_investtype(A87)</f>
        <v>灵活配置型基金</v>
      </c>
      <c r="U87" t="str">
        <f>f_info_fundmanager(A87)</f>
        <v>张亮</v>
      </c>
      <c r="V87">
        <f>f_info_manager_onthepostdays(A87,1)</f>
        <v>617</v>
      </c>
      <c r="W87" s="25">
        <f ca="1">f_return_1w(A87,"0",参数!$B$2)</f>
        <v>-2.22841225626742</v>
      </c>
      <c r="X87" s="25">
        <f>f_return_1m(A87,"0",参数!$B$1)</f>
        <v>1.63191296464189</v>
      </c>
      <c r="Y87" s="25">
        <f>f_return_3m(A87,0,参数!$B$1)</f>
        <v>2.13561455712545</v>
      </c>
      <c r="Z87" s="25">
        <f>f_return_6m(A87,0,参数!B86)</f>
        <v>-0.923187702813913</v>
      </c>
      <c r="AA87" t="str">
        <f>f_dq_status(A87,参数!$B$1)</f>
        <v>开放申购|开放赎回</v>
      </c>
      <c r="AB87" s="17">
        <f ca="1">f_risk_maxdownside(A87,参数!$B$6,参数!$B$1)</f>
        <v>-18.9622641509434</v>
      </c>
      <c r="AC87" s="17">
        <f ca="1">f_risk_maxdownside(A87,参数!$B$4,参数!$B$1)</f>
        <v>-17.4038461538462</v>
      </c>
      <c r="AD87" t="str">
        <f ca="1">f_risk_maxdownside_date(A87,参数!$B$6,参数!$B$1)</f>
        <v>20161025-20181227,20161025-20181228,20161025-20181231,20161025-20190102,20161025-20190103,20161025-20190107,20161025-20190108</v>
      </c>
    </row>
    <row r="88" spans="1:30">
      <c r="A88" s="15" t="s">
        <v>116</v>
      </c>
      <c r="B88" t="str">
        <f>f_info_name(A88)</f>
        <v>易方达新兴成长</v>
      </c>
      <c r="C88" t="str">
        <f>f_info_setupdate(A88)</f>
        <v>2013-11-28</v>
      </c>
      <c r="D88" s="16">
        <f t="shared" si="1"/>
        <v>2615</v>
      </c>
      <c r="F88" s="17">
        <f>f_netasset_total(A88,参数!$B$1,100000000)</f>
        <v>78.0240752565</v>
      </c>
      <c r="G88" s="17">
        <f ca="1">f_nav_adjustedreturn(A88,参数!$B$2,参数!$B$1)</f>
        <v>49.4164619164619</v>
      </c>
      <c r="H88" s="17">
        <f ca="1">f_nav_periodreturnrankingper(A88,参数!$B$2,参数!$B$1,3)</f>
        <v>44.4150344097406</v>
      </c>
      <c r="I88" s="17">
        <f ca="1">f_nav_adjustedreturn(A88,参数!$B$3,参数!$B$2)</f>
        <v>103.882279273638</v>
      </c>
      <c r="J88" s="17">
        <f ca="1">f_nav_periodreturnrankingper(A88,参数!$B$3,参数!$B$2,3)</f>
        <v>0.167224080267559</v>
      </c>
      <c r="K88" s="17">
        <f ca="1">f_nav_adjustedreturn(A88,参数!$B$4,参数!$B$3)</f>
        <v>-30.6255430060817</v>
      </c>
      <c r="L88" s="17">
        <f ca="1">f_nav_periodreturnrankingper(A88,参数!$B$4,参数!$B$3,3)</f>
        <v>94.801026957638</v>
      </c>
      <c r="M88" s="17">
        <f ca="1">f_nav_adjustedreturn(A88,参数!$B$5,参数!$B$4)</f>
        <v>20.1973001038422</v>
      </c>
      <c r="N88" s="17">
        <f ca="1">f_nav_periodreturnrankingper(A88,参数!$B$5,参数!$B$4,3)</f>
        <v>22.6162332545311</v>
      </c>
      <c r="O88" s="17">
        <f ca="1">f_nav_adjustedreturn(A88,参数!$B$6,参数!$B$5)</f>
        <v>-16.3132842925141</v>
      </c>
      <c r="P88" s="17">
        <f ca="1">f_nav_periodreturnrankingper(A88,参数!$B$6,参数!$B$5,3)</f>
        <v>97.9591836734694</v>
      </c>
      <c r="Q88" s="25">
        <f>f_return(A88,1,参数!$B$1-365/2,参数!$B$1)</f>
        <v>37.6620678344427</v>
      </c>
      <c r="R88" s="25">
        <f ca="1">f_return(A88,1,参数!$B$4,参数!$B$1)</f>
        <v>28.3001027915377</v>
      </c>
      <c r="S88" s="25">
        <f ca="1">f_return(A88,1,参数!$B$6,参数!$B$1)</f>
        <v>16.0341434959909</v>
      </c>
      <c r="T88" t="str">
        <f>f_info_investtype(A88)</f>
        <v>灵活配置型基金</v>
      </c>
      <c r="U88" t="str">
        <f>f_info_fundmanager(A88)</f>
        <v>刘武</v>
      </c>
      <c r="V88">
        <f>f_info_manager_onthepostdays(A88,1)</f>
        <v>792</v>
      </c>
      <c r="W88" s="25">
        <f ca="1">f_return_1w(A88,"0",参数!$B$2)</f>
        <v>2.2613065326633</v>
      </c>
      <c r="X88" s="25">
        <f>f_return_1m(A88,"0",参数!$B$1)</f>
        <v>6.78226514486392</v>
      </c>
      <c r="Y88" s="25">
        <f>f_return_3m(A88,0,参数!$B$1)</f>
        <v>18.7744140625</v>
      </c>
      <c r="Z88" s="25">
        <f>f_return_6m(A88,0,参数!B87)</f>
        <v>12.4737210932025</v>
      </c>
      <c r="AA88" t="str">
        <f>f_dq_status(A88,参数!$B$1)</f>
        <v>开放申购|开放赎回</v>
      </c>
      <c r="AB88" s="17">
        <f ca="1">f_risk_maxdownside(A88,参数!$B$6,参数!$B$1)</f>
        <v>-43.2977913175933</v>
      </c>
      <c r="AC88" s="17">
        <f ca="1">f_risk_maxdownside(A88,参数!$B$4,参数!$B$1)</f>
        <v>-42.7747886241353</v>
      </c>
      <c r="AD88" t="str">
        <f ca="1">f_risk_maxdownside_date(A88,参数!$B$6,参数!$B$1)</f>
        <v>20171114-20190103</v>
      </c>
    </row>
    <row r="89" spans="1:30">
      <c r="A89" s="15" t="s">
        <v>117</v>
      </c>
      <c r="B89" t="str">
        <f>f_info_name(A89)</f>
        <v>汇添富双利增强A</v>
      </c>
      <c r="C89" t="str">
        <f>f_info_setupdate(A89)</f>
        <v>2013-12-03</v>
      </c>
      <c r="D89" s="16">
        <f t="shared" si="1"/>
        <v>2610</v>
      </c>
      <c r="F89" s="17">
        <f>f_netasset_total(A89,参数!$B$1,100000000)</f>
        <v>6.3723613917</v>
      </c>
      <c r="G89" s="17">
        <f ca="1">f_nav_adjustedreturn(A89,参数!$B$2,参数!$B$1)</f>
        <v>10.6666666666667</v>
      </c>
      <c r="H89" s="17">
        <f ca="1">f_nav_periodreturnrankingper(A89,参数!$B$2,参数!$B$1,3)</f>
        <v>42.6415094339623</v>
      </c>
      <c r="I89" s="17">
        <f ca="1">f_nav_adjustedreturn(A89,参数!$B$3,参数!$B$2)</f>
        <v>9.8249410091681</v>
      </c>
      <c r="J89" s="17">
        <f ca="1">f_nav_periodreturnrankingper(A89,参数!$B$3,参数!$B$2,3)</f>
        <v>39.5744680851064</v>
      </c>
      <c r="K89" s="17">
        <f ca="1">f_nav_adjustedreturn(A89,参数!$B$4,参数!$B$3)</f>
        <v>1.18258944589863</v>
      </c>
      <c r="L89" s="17">
        <f ca="1">f_nav_periodreturnrankingper(A89,参数!$B$4,参数!$B$3,3)</f>
        <v>44.8687350835322</v>
      </c>
      <c r="M89" s="17">
        <f ca="1">f_nav_adjustedreturn(A89,参数!$B$5,参数!$B$4)</f>
        <v>6.13760750586397</v>
      </c>
      <c r="N89" s="17">
        <f ca="1">f_nav_periodreturnrankingper(A89,参数!$B$5,参数!$B$4,3)</f>
        <v>26.7955801104972</v>
      </c>
      <c r="O89" s="17">
        <f ca="1">f_nav_adjustedreturn(A89,参数!$B$6,参数!$B$5)</f>
        <v>4.91803278688525</v>
      </c>
      <c r="P89" s="17">
        <f ca="1">f_nav_periodreturnrankingper(A89,参数!$B$6,参数!$B$5,3)</f>
        <v>10.5932203389831</v>
      </c>
      <c r="Q89" s="25">
        <f>f_return(A89,1,参数!$B$1-365/2,参数!$B$1)</f>
        <v>13.8878525839956</v>
      </c>
      <c r="R89" s="25">
        <f ca="1">f_return(A89,1,参数!$B$4,参数!$B$1)</f>
        <v>7.13068466529319</v>
      </c>
      <c r="S89" s="25">
        <f ca="1">f_return(A89,1,参数!$B$6,参数!$B$1)</f>
        <v>6.44639821759709</v>
      </c>
      <c r="T89" t="str">
        <f>f_info_investtype(A89)</f>
        <v>混合债券型二级基金</v>
      </c>
      <c r="U89" t="str">
        <f>f_info_fundmanager(A89)</f>
        <v>徐光</v>
      </c>
      <c r="V89">
        <f>f_info_manager_onthepostdays(A89,1)</f>
        <v>218</v>
      </c>
      <c r="W89" s="25">
        <f ca="1">f_return_1w(A89,"0",参数!$B$2)</f>
        <v>-0.442477876106192</v>
      </c>
      <c r="X89" s="25">
        <f>f_return_1m(A89,"0",参数!$B$1)</f>
        <v>3.06291390728478</v>
      </c>
      <c r="Y89" s="25">
        <f>f_return_3m(A89,0,参数!$B$1)</f>
        <v>5.59796437659034</v>
      </c>
      <c r="Z89" s="25">
        <f>f_return_6m(A89,0,参数!B88)</f>
        <v>6.08108108108109</v>
      </c>
      <c r="AA89" t="str">
        <f>f_dq_status(A89,参数!$B$1)</f>
        <v>开放申购|开放赎回</v>
      </c>
      <c r="AB89" s="17">
        <f ca="1">f_risk_maxdownside(A89,参数!$B$6,参数!$B$1)</f>
        <v>-4.20875420875422</v>
      </c>
      <c r="AC89" s="17">
        <f ca="1">f_risk_maxdownside(A89,参数!$B$4,参数!$B$1)</f>
        <v>-4.20875420875422</v>
      </c>
      <c r="AD89" t="str">
        <f ca="1">f_risk_maxdownside_date(A89,参数!$B$6,参数!$B$1)</f>
        <v>20200226-20200323</v>
      </c>
    </row>
    <row r="90" spans="1:30">
      <c r="A90" s="15" t="s">
        <v>118</v>
      </c>
      <c r="B90" t="str">
        <f>f_info_name(A90)</f>
        <v>民生加银城镇化A</v>
      </c>
      <c r="C90" t="str">
        <f>f_info_setupdate(A90)</f>
        <v>2013-12-12</v>
      </c>
      <c r="D90" s="16">
        <f t="shared" si="1"/>
        <v>2601</v>
      </c>
      <c r="F90" s="17">
        <f>f_netasset_total(A90,参数!$B$1,100000000)</f>
        <v>13.4875815768</v>
      </c>
      <c r="G90" s="17">
        <f ca="1">f_nav_adjustedreturn(A90,参数!$B$2,参数!$B$1)</f>
        <v>87.8060563474763</v>
      </c>
      <c r="H90" s="17">
        <f ca="1">f_nav_periodreturnrankingper(A90,参数!$B$2,参数!$B$1,3)</f>
        <v>10.7464266807835</v>
      </c>
      <c r="I90" s="17">
        <f ca="1">f_nav_adjustedreturn(A90,参数!$B$3,参数!$B$2)</f>
        <v>66.6666666666667</v>
      </c>
      <c r="J90" s="17">
        <f ca="1">f_nav_periodreturnrankingper(A90,参数!$B$3,参数!$B$2,3)</f>
        <v>5.96432552954292</v>
      </c>
      <c r="K90" s="17">
        <f ca="1">f_nav_adjustedreturn(A90,参数!$B$4,参数!$B$3)</f>
        <v>-27.1897810218978</v>
      </c>
      <c r="L90" s="17">
        <f ca="1">f_nav_periodreturnrankingper(A90,参数!$B$4,参数!$B$3,3)</f>
        <v>89.0243902439024</v>
      </c>
      <c r="M90" s="17">
        <f ca="1">f_nav_adjustedreturn(A90,参数!$B$5,参数!$B$4)</f>
        <v>31.0917721518987</v>
      </c>
      <c r="N90" s="17">
        <f ca="1">f_nav_periodreturnrankingper(A90,参数!$B$5,参数!$B$4,3)</f>
        <v>10.0078802206462</v>
      </c>
      <c r="O90" s="17">
        <f ca="1">f_nav_adjustedreturn(A90,参数!$B$6,参数!$B$5)</f>
        <v>10.3129107347253</v>
      </c>
      <c r="P90" s="17">
        <f ca="1">f_nav_periodreturnrankingper(A90,参数!$B$6,参数!$B$5,3)</f>
        <v>14.9659863945578</v>
      </c>
      <c r="Q90" s="25">
        <f>f_return(A90,1,参数!$B$1-365/2,参数!$B$1)</f>
        <v>95.5201783549936</v>
      </c>
      <c r="R90" s="25">
        <f ca="1">f_return(A90,1,参数!$B$4,参数!$B$1)</f>
        <v>31.5653185924158</v>
      </c>
      <c r="S90" s="25">
        <f ca="1">f_return(A90,1,参数!$B$6,参数!$B$1)</f>
        <v>26.5851681759966</v>
      </c>
      <c r="T90" t="str">
        <f>f_info_investtype(A90)</f>
        <v>灵活配置型基金</v>
      </c>
      <c r="U90" t="str">
        <f>f_info_fundmanager(A90)</f>
        <v>柳世庆</v>
      </c>
      <c r="V90">
        <f>f_info_manager_onthepostdays(A90,1)</f>
        <v>1413</v>
      </c>
      <c r="W90" s="25">
        <f ca="1">f_return_1w(A90,"0",参数!$B$2)</f>
        <v>-2.77777777777778</v>
      </c>
      <c r="X90" s="25">
        <f>f_return_1m(A90,"0",参数!$B$1)</f>
        <v>11.7756315007429</v>
      </c>
      <c r="Y90" s="25">
        <f>f_return_3m(A90,0,参数!$B$1)</f>
        <v>24.8029863127333</v>
      </c>
      <c r="Z90" s="25">
        <f>f_return_6m(A90,0,参数!B89)</f>
        <v>35.1657940663176</v>
      </c>
      <c r="AA90" t="str">
        <f>f_dq_status(A90,参数!$B$1)</f>
        <v>开放申购|开放赎回</v>
      </c>
      <c r="AB90" s="17">
        <f ca="1">f_risk_maxdownside(A90,参数!$B$6,参数!$B$1)</f>
        <v>-34.2788171394086</v>
      </c>
      <c r="AC90" s="17">
        <f ca="1">f_risk_maxdownside(A90,参数!$B$4,参数!$B$1)</f>
        <v>-34.2788171394086</v>
      </c>
      <c r="AD90" t="str">
        <f ca="1">f_risk_maxdownside_date(A90,参数!$B$6,参数!$B$1)</f>
        <v>20180127-20190103</v>
      </c>
    </row>
    <row r="91" spans="1:30">
      <c r="A91" s="15" t="s">
        <v>119</v>
      </c>
      <c r="B91" t="str">
        <f>f_info_name(A91)</f>
        <v>鹏华环保产业</v>
      </c>
      <c r="C91" t="str">
        <f>f_info_setupdate(A91)</f>
        <v>2014-03-07</v>
      </c>
      <c r="D91" s="16">
        <f t="shared" si="1"/>
        <v>2516</v>
      </c>
      <c r="F91" s="17">
        <f>f_netasset_total(A91,参数!$B$1,100000000)</f>
        <v>11.4670765044</v>
      </c>
      <c r="G91" s="17">
        <f ca="1">f_nav_adjustedreturn(A91,参数!$B$2,参数!$B$1)</f>
        <v>118.194706994329</v>
      </c>
      <c r="H91" s="17">
        <f ca="1">f_nav_periodreturnrankingper(A91,参数!$B$2,参数!$B$1,3)</f>
        <v>5.14705882352941</v>
      </c>
      <c r="I91" s="17">
        <f ca="1">f_nav_adjustedreturn(A91,参数!$B$3,参数!$B$2)</f>
        <v>46.8424705065926</v>
      </c>
      <c r="J91" s="17">
        <f ca="1">f_nav_periodreturnrankingper(A91,参数!$B$3,参数!$B$2,3)</f>
        <v>48.377581120944</v>
      </c>
      <c r="K91" s="17">
        <f ca="1">f_nav_adjustedreturn(A91,参数!$B$4,参数!$B$3)</f>
        <v>-17.8449258836944</v>
      </c>
      <c r="L91" s="17">
        <f ca="1">f_nav_periodreturnrankingper(A91,参数!$B$4,参数!$B$3,3)</f>
        <v>19.6363636363636</v>
      </c>
      <c r="M91" s="17">
        <f ca="1">f_nav_adjustedreturn(A91,参数!$B$5,参数!$B$4)</f>
        <v>17.9384203480589</v>
      </c>
      <c r="N91" s="17">
        <f ca="1">f_nav_periodreturnrankingper(A91,参数!$B$5,参数!$B$4,3)</f>
        <v>57.843137254902</v>
      </c>
      <c r="O91" s="17">
        <f ca="1">f_nav_adjustedreturn(A91,参数!$B$6,参数!$B$5)</f>
        <v>9.89736070381232</v>
      </c>
      <c r="P91" s="17">
        <f ca="1">f_nav_periodreturnrankingper(A91,参数!$B$6,参数!$B$5,3)</f>
        <v>41.4473684210526</v>
      </c>
      <c r="Q91" s="25">
        <f>f_return(A91,1,参数!$B$1-365/2,参数!$B$1)</f>
        <v>166.094654092</v>
      </c>
      <c r="R91" s="25">
        <f ca="1">f_return(A91,1,参数!$B$4,参数!$B$1)</f>
        <v>38.0327872052222</v>
      </c>
      <c r="S91" s="25">
        <f ca="1">f_return(A91,1,参数!$B$6,参数!$B$1)</f>
        <v>27.5831037459795</v>
      </c>
      <c r="T91" t="str">
        <f>f_info_investtype(A91)</f>
        <v>普通股票型基金</v>
      </c>
      <c r="U91" t="str">
        <f>f_info_fundmanager(A91)</f>
        <v>孟昊</v>
      </c>
      <c r="V91">
        <f>f_info_manager_onthepostdays(A91,1)</f>
        <v>568</v>
      </c>
      <c r="W91" s="25">
        <f ca="1">f_return_1w(A91,"0",参数!$B$2)</f>
        <v>1.2924844423169</v>
      </c>
      <c r="X91" s="25">
        <f>f_return_1m(A91,"0",参数!$B$1)</f>
        <v>13.4119380987472</v>
      </c>
      <c r="Y91" s="25">
        <f>f_return_3m(A91,0,参数!$B$1)</f>
        <v>43.6974789915966</v>
      </c>
      <c r="Z91" s="25">
        <f>f_return_6m(A91,0,参数!B90)</f>
        <v>49.9503804168045</v>
      </c>
      <c r="AA91" t="str">
        <f>f_dq_status(A91,参数!$B$1)</f>
        <v>开放申购|开放赎回</v>
      </c>
      <c r="AB91" s="17">
        <f ca="1">f_risk_maxdownside(A91,参数!$B$6,参数!$B$1)</f>
        <v>-30.7450157397691</v>
      </c>
      <c r="AC91" s="17">
        <f ca="1">f_risk_maxdownside(A91,参数!$B$4,参数!$B$1)</f>
        <v>-25.0851305334847</v>
      </c>
      <c r="AD91" t="str">
        <f ca="1">f_risk_maxdownside_date(A91,参数!$B$6,参数!$B$1)</f>
        <v>20171114-20181018</v>
      </c>
    </row>
    <row r="92" spans="1:30">
      <c r="A92" s="15" t="s">
        <v>120</v>
      </c>
      <c r="B92" t="str">
        <f>f_info_name(A92)</f>
        <v>益民服务领先</v>
      </c>
      <c r="C92" t="str">
        <f>f_info_setupdate(A92)</f>
        <v>2013-12-13</v>
      </c>
      <c r="D92" s="16">
        <f t="shared" si="1"/>
        <v>2600</v>
      </c>
      <c r="F92" s="17">
        <f>f_netasset_total(A92,参数!$B$1,100000000)</f>
        <v>1.1213715477</v>
      </c>
      <c r="G92" s="17">
        <f ca="1">f_nav_adjustedreturn(A92,参数!$B$2,参数!$B$1)</f>
        <v>83.5192859419828</v>
      </c>
      <c r="H92" s="17">
        <f ca="1">f_nav_periodreturnrankingper(A92,参数!$B$2,参数!$B$1,3)</f>
        <v>13.8697723663314</v>
      </c>
      <c r="I92" s="17">
        <f ca="1">f_nav_adjustedreturn(A92,参数!$B$3,参数!$B$2)</f>
        <v>25.7818765036087</v>
      </c>
      <c r="J92" s="17">
        <f ca="1">f_nav_periodreturnrankingper(A92,参数!$B$3,参数!$B$2,3)</f>
        <v>49.8885172798216</v>
      </c>
      <c r="K92" s="17">
        <f ca="1">f_nav_adjustedreturn(A92,参数!$B$4,参数!$B$3)</f>
        <v>-18.8415229417507</v>
      </c>
      <c r="L92" s="17">
        <f ca="1">f_nav_periodreturnrankingper(A92,参数!$B$4,参数!$B$3,3)</f>
        <v>61.2965340179718</v>
      </c>
      <c r="M92" s="17">
        <f ca="1">f_nav_adjustedreturn(A92,参数!$B$5,参数!$B$4)</f>
        <v>23.0616302186879</v>
      </c>
      <c r="N92" s="17">
        <f ca="1">f_nav_periodreturnrankingper(A92,参数!$B$5,参数!$B$4,3)</f>
        <v>18.2821118991332</v>
      </c>
      <c r="O92" s="17">
        <f ca="1">f_nav_adjustedreturn(A92,参数!$B$6,参数!$B$5)</f>
        <v>9.75609756097562</v>
      </c>
      <c r="P92" s="17">
        <f ca="1">f_nav_periodreturnrankingper(A92,参数!$B$6,参数!$B$5,3)</f>
        <v>16.3265306122449</v>
      </c>
      <c r="Q92" s="25">
        <f>f_return(A92,1,参数!$B$1-365/2,参数!$B$1)</f>
        <v>122.59612006424</v>
      </c>
      <c r="R92" s="25">
        <f ca="1">f_return(A92,1,参数!$B$4,参数!$B$1)</f>
        <v>23.2522828572595</v>
      </c>
      <c r="S92" s="25">
        <f ca="1">f_return(A92,1,参数!$B$6,参数!$B$1)</f>
        <v>20.159320491965</v>
      </c>
      <c r="T92" t="str">
        <f>f_info_investtype(A92)</f>
        <v>灵活配置型基金</v>
      </c>
      <c r="U92" t="str">
        <f>f_info_fundmanager(A92)</f>
        <v>赵若琼</v>
      </c>
      <c r="V92">
        <f>f_info_manager_onthepostdays(A92,1)</f>
        <v>1444</v>
      </c>
      <c r="W92" s="25">
        <f ca="1">f_return_1w(A92,"0",参数!$B$2)</f>
        <v>-2.909316001238</v>
      </c>
      <c r="X92" s="25">
        <f>f_return_1m(A92,"0",参数!$B$1)</f>
        <v>16.3970885564092</v>
      </c>
      <c r="Y92" s="25">
        <f>f_return_3m(A92,0,参数!$B$1)</f>
        <v>39.1251812469792</v>
      </c>
      <c r="Z92" s="25">
        <f>f_return_6m(A92,0,参数!B91)</f>
        <v>44.344877694357</v>
      </c>
      <c r="AA92" t="str">
        <f>f_dq_status(A92,参数!$B$1)</f>
        <v>开放申购|开放赎回</v>
      </c>
      <c r="AB92" s="17">
        <f ca="1">f_risk_maxdownside(A92,参数!$B$6,参数!$B$1)</f>
        <v>-23.85409941898</v>
      </c>
      <c r="AC92" s="17">
        <f ca="1">f_risk_maxdownside(A92,参数!$B$4,参数!$B$1)</f>
        <v>-23.7802907915994</v>
      </c>
      <c r="AD92" t="str">
        <f ca="1">f_risk_maxdownside_date(A92,参数!$B$6,参数!$B$1)</f>
        <v>20180124-20190103</v>
      </c>
    </row>
    <row r="93" spans="1:30">
      <c r="A93" s="15" t="s">
        <v>121</v>
      </c>
      <c r="B93" t="str">
        <f>f_info_name(A93)</f>
        <v>景顺长城优质成长</v>
      </c>
      <c r="C93" t="str">
        <f>f_info_setupdate(A93)</f>
        <v>2014-01-02</v>
      </c>
      <c r="D93" s="16">
        <f t="shared" si="1"/>
        <v>2580</v>
      </c>
      <c r="F93" s="17">
        <f>f_netasset_total(A93,参数!$B$1,100000000)</f>
        <v>0.4561661764</v>
      </c>
      <c r="G93" s="17">
        <f ca="1">f_nav_adjustedreturn(A93,参数!$B$2,参数!$B$1)</f>
        <v>52.2620904836193</v>
      </c>
      <c r="H93" s="17">
        <f ca="1">f_nav_periodreturnrankingper(A93,参数!$B$2,参数!$B$1,3)</f>
        <v>69.1176470588235</v>
      </c>
      <c r="I93" s="17">
        <f ca="1">f_nav_adjustedreturn(A93,参数!$B$3,参数!$B$2)</f>
        <v>33.2640332640333</v>
      </c>
      <c r="J93" s="17">
        <f ca="1">f_nav_periodreturnrankingper(A93,参数!$B$3,参数!$B$2,3)</f>
        <v>74.3362831858407</v>
      </c>
      <c r="K93" s="17">
        <f ca="1">f_nav_adjustedreturn(A93,参数!$B$4,参数!$B$3)</f>
        <v>-24.0126382306477</v>
      </c>
      <c r="L93" s="17">
        <f ca="1">f_nav_periodreturnrankingper(A93,参数!$B$4,参数!$B$3,3)</f>
        <v>54.1818181818182</v>
      </c>
      <c r="M93" s="17">
        <f ca="1">f_nav_adjustedreturn(A93,参数!$B$5,参数!$B$4)</f>
        <v>26.3627353815659</v>
      </c>
      <c r="N93" s="17">
        <f ca="1">f_nav_periodreturnrankingper(A93,参数!$B$5,参数!$B$4,3)</f>
        <v>37.7450980392157</v>
      </c>
      <c r="O93" s="17">
        <f ca="1">f_nav_adjustedreturn(A93,参数!$B$6,参数!$B$5)</f>
        <v>-2.59365994236311</v>
      </c>
      <c r="P93" s="17">
        <f ca="1">f_nav_periodreturnrankingper(A93,参数!$B$6,参数!$B$5,3)</f>
        <v>80.9210526315789</v>
      </c>
      <c r="Q93" s="25">
        <f>f_return(A93,1,参数!$B$1-365/2,参数!$B$1)</f>
        <v>58.8142620425654</v>
      </c>
      <c r="R93" s="25">
        <f ca="1">f_return(A93,1,参数!$B$4,参数!$B$1)</f>
        <v>15.5113991228907</v>
      </c>
      <c r="S93" s="25">
        <f ca="1">f_return(A93,1,参数!$B$6,参数!$B$1)</f>
        <v>13.3825030414742</v>
      </c>
      <c r="T93" t="str">
        <f>f_info_investtype(A93)</f>
        <v>普通股票型基金</v>
      </c>
      <c r="U93" t="str">
        <f>f_info_fundmanager(A93)</f>
        <v>徐喻军</v>
      </c>
      <c r="V93">
        <f>f_info_manager_onthepostdays(A93,1)</f>
        <v>1164</v>
      </c>
      <c r="W93" s="25">
        <f ca="1">f_return_1w(A93,"0",参数!$B$2)</f>
        <v>-2.73141122913506</v>
      </c>
      <c r="X93" s="25">
        <f>f_return_1m(A93,"0",参数!$B$1)</f>
        <v>14.2857142857143</v>
      </c>
      <c r="Y93" s="25">
        <f>f_return_3m(A93,0,参数!$B$1)</f>
        <v>20.8668730650155</v>
      </c>
      <c r="Z93" s="25">
        <f>f_return_6m(A93,0,参数!B92)</f>
        <v>21.9346888478127</v>
      </c>
      <c r="AA93" t="str">
        <f>f_dq_status(A93,参数!$B$1)</f>
        <v>开放申购|开放赎回</v>
      </c>
      <c r="AB93" s="17">
        <f ca="1">f_risk_maxdownside(A93,参数!$B$6,参数!$B$1)</f>
        <v>-29.0196078431373</v>
      </c>
      <c r="AC93" s="17">
        <f ca="1">f_risk_maxdownside(A93,参数!$B$4,参数!$B$1)</f>
        <v>-29.0196078431373</v>
      </c>
      <c r="AD93" t="str">
        <f ca="1">f_risk_maxdownside_date(A93,参数!$B$6,参数!$B$1)</f>
        <v>20180127-20190103</v>
      </c>
    </row>
    <row r="94" spans="1:30">
      <c r="A94" s="15" t="s">
        <v>122</v>
      </c>
      <c r="B94" t="str">
        <f>f_info_name(A94)</f>
        <v>国联安新精选</v>
      </c>
      <c r="C94" t="str">
        <f>f_info_setupdate(A94)</f>
        <v>2014-03-04</v>
      </c>
      <c r="D94" s="16">
        <f t="shared" si="1"/>
        <v>2519</v>
      </c>
      <c r="F94" s="17">
        <f>f_netasset_total(A94,参数!$B$1,100000000)</f>
        <v>4.0677986575</v>
      </c>
      <c r="G94" s="17">
        <f ca="1">f_nav_adjustedreturn(A94,参数!$B$2,参数!$B$1)</f>
        <v>41.6820532561093</v>
      </c>
      <c r="H94" s="17">
        <f ca="1">f_nav_periodreturnrankingper(A94,参数!$B$2,参数!$B$1,3)</f>
        <v>52.3028057173108</v>
      </c>
      <c r="I94" s="17">
        <f ca="1">f_nav_adjustedreturn(A94,参数!$B$3,参数!$B$2)</f>
        <v>53.3333333333333</v>
      </c>
      <c r="J94" s="17">
        <f ca="1">f_nav_periodreturnrankingper(A94,参数!$B$3,参数!$B$2,3)</f>
        <v>14.1583054626533</v>
      </c>
      <c r="K94" s="17">
        <f ca="1">f_nav_adjustedreturn(A94,参数!$B$4,参数!$B$3)</f>
        <v>-33.8004733825934</v>
      </c>
      <c r="L94" s="17">
        <f ca="1">f_nav_periodreturnrankingper(A94,参数!$B$4,参数!$B$3,3)</f>
        <v>98.0744544287548</v>
      </c>
      <c r="M94" s="17">
        <f ca="1">f_nav_adjustedreturn(A94,参数!$B$5,参数!$B$4)</f>
        <v>7.34950584007189</v>
      </c>
      <c r="N94" s="17">
        <f ca="1">f_nav_periodreturnrankingper(A94,参数!$B$5,参数!$B$4,3)</f>
        <v>65.4846335697399</v>
      </c>
      <c r="O94" s="17">
        <f ca="1">f_nav_adjustedreturn(A94,参数!$B$6,参数!$B$5)</f>
        <v>1.38194418651777</v>
      </c>
      <c r="P94" s="17">
        <f ca="1">f_nav_periodreturnrankingper(A94,参数!$B$6,参数!$B$5,3)</f>
        <v>68.4353741496599</v>
      </c>
      <c r="Q94" s="25">
        <f>f_return(A94,1,参数!$B$1-365/2,参数!$B$1)</f>
        <v>23.9117768978813</v>
      </c>
      <c r="R94" s="25">
        <f ca="1">f_return(A94,1,参数!$B$4,参数!$B$1)</f>
        <v>12.8636539324822</v>
      </c>
      <c r="S94" s="25">
        <f ca="1">f_return(A94,1,参数!$B$6,参数!$B$1)</f>
        <v>9.3667528221244</v>
      </c>
      <c r="T94" t="str">
        <f>f_info_investtype(A94)</f>
        <v>灵活配置型基金</v>
      </c>
      <c r="U94" t="str">
        <f>f_info_fundmanager(A94)</f>
        <v>魏东,林渌,洪阳玚</v>
      </c>
      <c r="V94">
        <f>f_info_manager_onthepostdays(A94,1)</f>
        <v>2536</v>
      </c>
      <c r="W94" s="25">
        <f ca="1">f_return_1w(A94,"0",参数!$B$2)</f>
        <v>-0.32738864478332</v>
      </c>
      <c r="X94" s="25">
        <f>f_return_1m(A94,"0",参数!$B$1)</f>
        <v>3.70893224422199</v>
      </c>
      <c r="Y94" s="25">
        <f>f_return_3m(A94,0,参数!$B$1)</f>
        <v>7.28627268751988</v>
      </c>
      <c r="Z94" s="25">
        <f>f_return_6m(A94,0,参数!B93)</f>
        <v>4.37532590008707</v>
      </c>
      <c r="AA94" t="str">
        <f>f_dq_status(A94,参数!$B$1)</f>
        <v>暂停大额申购|开放赎回</v>
      </c>
      <c r="AB94" s="17">
        <f ca="1">f_risk_maxdownside(A94,参数!$B$6,参数!$B$1)</f>
        <v>-42.0561672448514</v>
      </c>
      <c r="AC94" s="17">
        <f ca="1">f_risk_maxdownside(A94,参数!$B$4,参数!$B$1)</f>
        <v>-42.0561672448514</v>
      </c>
      <c r="AD94" t="str">
        <f ca="1">f_risk_maxdownside_date(A94,参数!$B$6,参数!$B$1)</f>
        <v>20180403-20190103</v>
      </c>
    </row>
    <row r="95" spans="1:30">
      <c r="A95" s="15" t="s">
        <v>123</v>
      </c>
      <c r="B95" t="str">
        <f>f_info_name(A95)</f>
        <v>景顺长城成长之星</v>
      </c>
      <c r="C95" t="str">
        <f>f_info_setupdate(A95)</f>
        <v>2013-12-13</v>
      </c>
      <c r="D95" s="16">
        <f t="shared" si="1"/>
        <v>2600</v>
      </c>
      <c r="F95" s="17">
        <f>f_netasset_total(A95,参数!$B$1,100000000)</f>
        <v>4.062995175</v>
      </c>
      <c r="G95" s="17">
        <f ca="1">f_nav_adjustedreturn(A95,参数!$B$2,参数!$B$1)</f>
        <v>77.4231678486998</v>
      </c>
      <c r="H95" s="17">
        <f ca="1">f_nav_periodreturnrankingper(A95,参数!$B$2,参数!$B$1,3)</f>
        <v>39.7058823529412</v>
      </c>
      <c r="I95" s="17">
        <f ca="1">f_nav_adjustedreturn(A95,参数!$B$3,参数!$B$2)</f>
        <v>78.1052631578947</v>
      </c>
      <c r="J95" s="17">
        <f ca="1">f_nav_periodreturnrankingper(A95,参数!$B$3,参数!$B$2,3)</f>
        <v>8.25958702064897</v>
      </c>
      <c r="K95" s="17">
        <f ca="1">f_nav_adjustedreturn(A95,参数!$B$4,参数!$B$3)</f>
        <v>-21.6171617161716</v>
      </c>
      <c r="L95" s="17">
        <f ca="1">f_nav_periodreturnrankingper(A95,参数!$B$4,参数!$B$3,3)</f>
        <v>38.1818181818182</v>
      </c>
      <c r="M95" s="17">
        <f ca="1">f_nav_adjustedreturn(A95,参数!$B$5,参数!$B$4)</f>
        <v>24.8125426039536</v>
      </c>
      <c r="N95" s="17">
        <f ca="1">f_nav_periodreturnrankingper(A95,参数!$B$5,参数!$B$4,3)</f>
        <v>40.6862745098039</v>
      </c>
      <c r="O95" s="17">
        <f ca="1">f_nav_adjustedreturn(A95,参数!$B$6,参数!$B$5)</f>
        <v>14.5412130637636</v>
      </c>
      <c r="P95" s="17">
        <f ca="1">f_nav_periodreturnrankingper(A95,参数!$B$6,参数!$B$5,3)</f>
        <v>26.9736842105263</v>
      </c>
      <c r="Q95" s="25">
        <f>f_return(A95,1,参数!$B$1-365/2,参数!$B$1)</f>
        <v>71.6878481653465</v>
      </c>
      <c r="R95" s="25">
        <f ca="1">f_return(A95,1,参数!$B$4,参数!$B$1)</f>
        <v>35.264206024579</v>
      </c>
      <c r="S95" s="25">
        <f ca="1">f_return(A95,1,参数!$B$6,参数!$B$1)</f>
        <v>28.4496828141446</v>
      </c>
      <c r="T95" t="str">
        <f>f_info_investtype(A95)</f>
        <v>普通股票型基金</v>
      </c>
      <c r="U95" t="str">
        <f>f_info_fundmanager(A95)</f>
        <v>邓敬东,周寒颖</v>
      </c>
      <c r="V95">
        <f>f_info_manager_onthepostdays(A95,1)</f>
        <v>266</v>
      </c>
      <c r="W95" s="25">
        <f ca="1">f_return_1w(A95,"0",参数!$B$2)</f>
        <v>2.2150624244865</v>
      </c>
      <c r="X95" s="25">
        <f>f_return_1m(A95,"0",参数!$B$1)</f>
        <v>15.0779453105035</v>
      </c>
      <c r="Y95" s="25">
        <f>f_return_3m(A95,0,参数!$B$1)</f>
        <v>26.9881556683587</v>
      </c>
      <c r="Z95" s="25">
        <f>f_return_6m(A95,0,参数!B94)</f>
        <v>23.9339752407153</v>
      </c>
      <c r="AA95" t="str">
        <f>f_dq_status(A95,参数!$B$1)</f>
        <v>开放申购|开放赎回</v>
      </c>
      <c r="AB95" s="17">
        <f ca="1">f_risk_maxdownside(A95,参数!$B$6,参数!$B$1)</f>
        <v>-33.025641025641</v>
      </c>
      <c r="AC95" s="17">
        <f ca="1">f_risk_maxdownside(A95,参数!$B$4,参数!$B$1)</f>
        <v>-28.9831430125068</v>
      </c>
      <c r="AD95" t="str">
        <f ca="1">f_risk_maxdownside_date(A95,参数!$B$6,参数!$B$1)</f>
        <v>20171114-20181016</v>
      </c>
    </row>
    <row r="96" spans="1:30">
      <c r="A96" s="15" t="s">
        <v>124</v>
      </c>
      <c r="B96" t="str">
        <f>f_info_name(A96)</f>
        <v>前海开源事件驱动A</v>
      </c>
      <c r="C96" t="str">
        <f>f_info_setupdate(A96)</f>
        <v>2013-12-19</v>
      </c>
      <c r="D96" s="16">
        <f t="shared" si="1"/>
        <v>2594</v>
      </c>
      <c r="F96" s="17">
        <f>f_netasset_total(A96,参数!$B$1,100000000)</f>
        <v>1.0784224904</v>
      </c>
      <c r="G96" s="17">
        <f ca="1">f_nav_adjustedreturn(A96,参数!$B$2,参数!$B$1)</f>
        <v>30.1492537313433</v>
      </c>
      <c r="H96" s="17">
        <f ca="1">f_nav_periodreturnrankingper(A96,参数!$B$2,参数!$B$1,3)</f>
        <v>63.0492323980942</v>
      </c>
      <c r="I96" s="17">
        <f ca="1">f_nav_adjustedreturn(A96,参数!$B$3,参数!$B$2)</f>
        <v>35.1896690879742</v>
      </c>
      <c r="J96" s="17">
        <f ca="1">f_nav_periodreturnrankingper(A96,参数!$B$3,参数!$B$2,3)</f>
        <v>36.6778149386845</v>
      </c>
      <c r="K96" s="17">
        <f ca="1">f_nav_adjustedreturn(A96,参数!$B$4,参数!$B$3)</f>
        <v>-19.3884189980481</v>
      </c>
      <c r="L96" s="17">
        <f ca="1">f_nav_periodreturnrankingper(A96,参数!$B$4,参数!$B$3,3)</f>
        <v>63.4146341463415</v>
      </c>
      <c r="M96" s="17">
        <f ca="1">f_nav_adjustedreturn(A96,参数!$B$5,参数!$B$4)</f>
        <v>45.8767772511848</v>
      </c>
      <c r="N96" s="17">
        <f ca="1">f_nav_periodreturnrankingper(A96,参数!$B$5,参数!$B$4,3)</f>
        <v>3.23089046493302</v>
      </c>
      <c r="O96" s="17">
        <f ca="1">f_nav_adjustedreturn(A96,参数!$B$6,参数!$B$5)</f>
        <v>-1.6728624535316</v>
      </c>
      <c r="P96" s="17">
        <f ca="1">f_nav_periodreturnrankingper(A96,参数!$B$6,参数!$B$5,3)</f>
        <v>81.7687074829932</v>
      </c>
      <c r="Q96" s="25">
        <f>f_return(A96,1,参数!$B$1-365/2,参数!$B$1)</f>
        <v>17.359288947283</v>
      </c>
      <c r="R96" s="25">
        <f ca="1">f_return(A96,1,参数!$B$4,参数!$B$1)</f>
        <v>12.3435248710039</v>
      </c>
      <c r="S96" s="25">
        <f ca="1">f_return(A96,1,参数!$B$6,参数!$B$1)</f>
        <v>15.1494076823022</v>
      </c>
      <c r="T96" t="str">
        <f>f_info_investtype(A96)</f>
        <v>灵活配置型基金</v>
      </c>
      <c r="U96" t="str">
        <f>f_info_fundmanager(A96)</f>
        <v>王霞</v>
      </c>
      <c r="V96">
        <f>f_info_manager_onthepostdays(A96,1)</f>
        <v>2240</v>
      </c>
      <c r="W96" s="25">
        <f ca="1">f_return_1w(A96,"0",参数!$B$2)</f>
        <v>-0.946185688941455</v>
      </c>
      <c r="X96" s="25">
        <f>f_return_1m(A96,"0",参数!$B$1)</f>
        <v>9.93444276348967</v>
      </c>
      <c r="Y96" s="25">
        <f>f_return_3m(A96,0,参数!$B$1)</f>
        <v>10.3238866396761</v>
      </c>
      <c r="Z96" s="25">
        <f>f_return_6m(A96,0,参数!B95)</f>
        <v>3.39734121122599</v>
      </c>
      <c r="AA96" t="str">
        <f>f_dq_status(A96,参数!$B$1)</f>
        <v>开放申购|开放赎回</v>
      </c>
      <c r="AB96" s="17">
        <f ca="1">f_risk_maxdownside(A96,参数!$B$6,参数!$B$1)</f>
        <v>-26.9107257546564</v>
      </c>
      <c r="AC96" s="17">
        <f ca="1">f_risk_maxdownside(A96,参数!$B$4,参数!$B$1)</f>
        <v>-26.0558804418454</v>
      </c>
      <c r="AD96" t="str">
        <f ca="1">f_risk_maxdownside_date(A96,参数!$B$6,参数!$B$1)</f>
        <v>20180123-20181227,20180123-20190102</v>
      </c>
    </row>
    <row r="97" spans="1:30">
      <c r="A97" s="15" t="s">
        <v>125</v>
      </c>
      <c r="B97" t="str">
        <f>f_info_name(A97)</f>
        <v>鹏华品牌传承</v>
      </c>
      <c r="C97" t="str">
        <f>f_info_setupdate(A97)</f>
        <v>2014-01-28</v>
      </c>
      <c r="D97" s="16">
        <f t="shared" si="1"/>
        <v>2554</v>
      </c>
      <c r="F97" s="17">
        <f>f_netasset_total(A97,参数!$B$1,100000000)</f>
        <v>5.7558854977</v>
      </c>
      <c r="G97" s="17">
        <f ca="1">f_nav_adjustedreturn(A97,参数!$B$2,参数!$B$1)</f>
        <v>98.5213581599124</v>
      </c>
      <c r="H97" s="17">
        <f ca="1">f_nav_periodreturnrankingper(A97,参数!$B$2,参数!$B$1,3)</f>
        <v>6.24669137109582</v>
      </c>
      <c r="I97" s="17">
        <f ca="1">f_nav_adjustedreturn(A97,参数!$B$3,参数!$B$2)</f>
        <v>62.0230700976043</v>
      </c>
      <c r="J97" s="17">
        <f ca="1">f_nav_periodreturnrankingper(A97,参数!$B$3,参数!$B$2,3)</f>
        <v>7.97101449275362</v>
      </c>
      <c r="K97" s="17">
        <f ca="1">f_nav_adjustedreturn(A97,参数!$B$4,参数!$B$3)</f>
        <v>-28.7610619469027</v>
      </c>
      <c r="L97" s="17">
        <f ca="1">f_nav_periodreturnrankingper(A97,参数!$B$4,参数!$B$3,3)</f>
        <v>92.1694480102696</v>
      </c>
      <c r="M97" s="17">
        <f ca="1">f_nav_adjustedreturn(A97,参数!$B$5,参数!$B$4)</f>
        <v>56.764705882353</v>
      </c>
      <c r="N97" s="17">
        <f ca="1">f_nav_periodreturnrankingper(A97,参数!$B$5,参数!$B$4,3)</f>
        <v>1.33963750985028</v>
      </c>
      <c r="O97" s="17">
        <f ca="1">f_nav_adjustedreturn(A97,参数!$B$6,参数!$B$5)</f>
        <v>-4.85527544351074</v>
      </c>
      <c r="P97" s="17">
        <f ca="1">f_nav_periodreturnrankingper(A97,参数!$B$6,参数!$B$5,3)</f>
        <v>88.0272108843537</v>
      </c>
      <c r="Q97" s="25">
        <f>f_return(A97,1,参数!$B$1-365/2,参数!$B$1)</f>
        <v>91.7250633893593</v>
      </c>
      <c r="R97" s="25">
        <f ca="1">f_return(A97,1,参数!$B$4,参数!$B$1)</f>
        <v>31.8027051718695</v>
      </c>
      <c r="S97" s="25">
        <f ca="1">f_return(A97,1,参数!$B$6,参数!$B$1)</f>
        <v>27.5815212329338</v>
      </c>
      <c r="T97" t="str">
        <f>f_info_investtype(A97)</f>
        <v>灵活配置型基金</v>
      </c>
      <c r="U97" t="str">
        <f>f_info_fundmanager(A97)</f>
        <v>张航</v>
      </c>
      <c r="V97">
        <f>f_info_manager_onthepostdays(A97,1)</f>
        <v>817</v>
      </c>
      <c r="W97" s="25">
        <f ca="1">f_return_1w(A97,"0",参数!$B$2)</f>
        <v>-0.760869565217395</v>
      </c>
      <c r="X97" s="25">
        <f>f_return_1m(A97,"0",参数!$B$1)</f>
        <v>16</v>
      </c>
      <c r="Y97" s="25">
        <f>f_return_3m(A97,0,参数!$B$1)</f>
        <v>35.5140186915888</v>
      </c>
      <c r="Z97" s="25">
        <f>f_return_6m(A97,0,参数!B96)</f>
        <v>25.5172413793104</v>
      </c>
      <c r="AA97" t="str">
        <f>f_dq_status(A97,参数!$B$1)</f>
        <v>开放申购|开放赎回</v>
      </c>
      <c r="AB97" s="17">
        <f ca="1">f_risk_maxdownside(A97,参数!$B$6,参数!$B$1)</f>
        <v>-38.1863047501542</v>
      </c>
      <c r="AC97" s="17">
        <f ca="1">f_risk_maxdownside(A97,参数!$B$4,参数!$B$1)</f>
        <v>-37.4531835205993</v>
      </c>
      <c r="AD97" t="str">
        <f ca="1">f_risk_maxdownside_date(A97,参数!$B$6,参数!$B$1)</f>
        <v>20180124-20181030</v>
      </c>
    </row>
    <row r="98" spans="1:30">
      <c r="A98" s="15" t="s">
        <v>126</v>
      </c>
      <c r="B98" t="str">
        <f>f_info_name(A98)</f>
        <v>中银优秀企业</v>
      </c>
      <c r="C98" t="str">
        <f>f_info_setupdate(A98)</f>
        <v>2014-01-28</v>
      </c>
      <c r="D98" s="16">
        <f t="shared" si="1"/>
        <v>2554</v>
      </c>
      <c r="F98" s="17">
        <f>f_netasset_total(A98,参数!$B$1,100000000)</f>
        <v>0.8526987725</v>
      </c>
      <c r="G98" s="17">
        <f ca="1">f_nav_adjustedreturn(A98,参数!$B$2,参数!$B$1)</f>
        <v>17.3799582463466</v>
      </c>
      <c r="H98" s="17">
        <f ca="1">f_nav_periodreturnrankingper(A98,参数!$B$2,参数!$B$1,3)</f>
        <v>98.5279685966634</v>
      </c>
      <c r="I98" s="17">
        <f ca="1">f_nav_adjustedreturn(A98,参数!$B$3,参数!$B$2)</f>
        <v>42.453531598513</v>
      </c>
      <c r="J98" s="17">
        <f ca="1">f_nav_periodreturnrankingper(A98,参数!$B$3,参数!$B$2,3)</f>
        <v>50.5509641873278</v>
      </c>
      <c r="K98" s="17">
        <f ca="1">f_nav_adjustedreturn(A98,参数!$B$4,参数!$B$3)</f>
        <v>-16.3036714374611</v>
      </c>
      <c r="L98" s="17">
        <f ca="1">f_nav_periodreturnrankingper(A98,参数!$B$4,参数!$B$3,3)</f>
        <v>16.3230240549828</v>
      </c>
      <c r="M98" s="17">
        <f ca="1">f_nav_adjustedreturn(A98,参数!$B$5,参数!$B$4)</f>
        <v>5.79804560260588</v>
      </c>
      <c r="N98" s="17">
        <f ca="1">f_nav_periodreturnrankingper(A98,参数!$B$5,参数!$B$4,3)</f>
        <v>83.852140077821</v>
      </c>
      <c r="O98" s="17">
        <f ca="1">f_nav_adjustedreturn(A98,参数!$B$6,参数!$B$5)</f>
        <v>9.60170697012802</v>
      </c>
      <c r="P98" s="17">
        <f ca="1">f_nav_periodreturnrankingper(A98,参数!$B$6,参数!$B$5,3)</f>
        <v>26.9311064718163</v>
      </c>
      <c r="Q98" s="25">
        <f>f_return(A98,1,参数!$B$1-365/2,参数!$B$1)</f>
        <v>1.60682247718544</v>
      </c>
      <c r="R98" s="25">
        <f ca="1">f_return(A98,1,参数!$B$4,参数!$B$1)</f>
        <v>11.8441990375202</v>
      </c>
      <c r="S98" s="25">
        <f ca="1">f_return(A98,1,参数!$B$6,参数!$B$1)</f>
        <v>9.83889689589938</v>
      </c>
      <c r="T98" t="str">
        <f>f_info_investtype(A98)</f>
        <v>偏股混合型基金</v>
      </c>
      <c r="U98" t="str">
        <f>f_info_fundmanager(A98)</f>
        <v>欧阳力君</v>
      </c>
      <c r="V98">
        <f>f_info_manager_onthepostdays(A98,1)</f>
        <v>1077</v>
      </c>
      <c r="W98" s="25">
        <f ca="1">f_return_1w(A98,"0",参数!$B$2)</f>
        <v>-0.67392431311561</v>
      </c>
      <c r="X98" s="25">
        <f>f_return_1m(A98,"0",参数!$B$1)</f>
        <v>3.92791127541589</v>
      </c>
      <c r="Y98" s="25">
        <f>f_return_3m(A98,0,参数!$B$1)</f>
        <v>2.74097761534948</v>
      </c>
      <c r="Z98" s="25">
        <f>f_return_6m(A98,0,参数!B97)</f>
        <v>-6.25265844321564</v>
      </c>
      <c r="AA98" t="str">
        <f>f_dq_status(A98,参数!$B$1)</f>
        <v>开放申购|开放赎回</v>
      </c>
      <c r="AB98" s="17">
        <f ca="1">f_risk_maxdownside(A98,参数!$B$6,参数!$B$1)</f>
        <v>-22.7272727272727</v>
      </c>
      <c r="AC98" s="17">
        <f ca="1">f_risk_maxdownside(A98,参数!$B$4,参数!$B$1)</f>
        <v>-21.5698022768125</v>
      </c>
      <c r="AD98" t="str">
        <f ca="1">f_risk_maxdownside_date(A98,参数!$B$6,参数!$B$1)</f>
        <v>20161123-20190103</v>
      </c>
    </row>
    <row r="99" spans="1:30">
      <c r="A99" s="15" t="s">
        <v>127</v>
      </c>
      <c r="B99" t="str">
        <f>f_info_name(A99)</f>
        <v>安信鑫发优选</v>
      </c>
      <c r="C99" t="str">
        <f>f_info_setupdate(A99)</f>
        <v>2013-12-31</v>
      </c>
      <c r="D99" s="16">
        <f t="shared" si="1"/>
        <v>2582</v>
      </c>
      <c r="F99" s="17">
        <f>f_netasset_total(A99,参数!$B$1,100000000)</f>
        <v>0.152744853</v>
      </c>
      <c r="G99" s="17">
        <f ca="1">f_nav_adjustedreturn(A99,参数!$B$2,参数!$B$1)</f>
        <v>40.1077752117013</v>
      </c>
      <c r="H99" s="17">
        <f ca="1">f_nav_periodreturnrankingper(A99,参数!$B$2,参数!$B$1,3)</f>
        <v>53.5733192165167</v>
      </c>
      <c r="I99" s="17">
        <f ca="1">f_nav_adjustedreturn(A99,参数!$B$3,参数!$B$2)</f>
        <v>27.7286135693215</v>
      </c>
      <c r="J99" s="17">
        <f ca="1">f_nav_periodreturnrankingper(A99,参数!$B$3,参数!$B$2,3)</f>
        <v>47.0457079152731</v>
      </c>
      <c r="K99" s="17">
        <f ca="1">f_nav_adjustedreturn(A99,参数!$B$4,参数!$B$3)</f>
        <v>-22.3071046600458</v>
      </c>
      <c r="L99" s="17">
        <f ca="1">f_nav_periodreturnrankingper(A99,参数!$B$4,参数!$B$3,3)</f>
        <v>74.8395378690629</v>
      </c>
      <c r="M99" s="17">
        <f ca="1">f_nav_adjustedreturn(A99,参数!$B$5,参数!$B$4)</f>
        <v>14.1732283464567</v>
      </c>
      <c r="N99" s="17">
        <f ca="1">f_nav_periodreturnrankingper(A99,参数!$B$5,参数!$B$4,3)</f>
        <v>36.0126083530339</v>
      </c>
      <c r="O99" s="17">
        <f ca="1">f_nav_adjustedreturn(A99,参数!$B$6,参数!$B$5)</f>
        <v>-2.72804774083547</v>
      </c>
      <c r="P99" s="17">
        <f ca="1">f_nav_periodreturnrankingper(A99,参数!$B$6,参数!$B$5,3)</f>
        <v>84.4897959183673</v>
      </c>
      <c r="Q99" s="25">
        <f>f_return(A99,1,参数!$B$1-365/2,参数!$B$1)</f>
        <v>53.3754282567399</v>
      </c>
      <c r="R99" s="25">
        <f ca="1">f_return(A99,1,参数!$B$4,参数!$B$1)</f>
        <v>11.6007334740177</v>
      </c>
      <c r="S99" s="25">
        <f ca="1">f_return(A99,1,参数!$B$6,参数!$B$1)</f>
        <v>9.17241253031507</v>
      </c>
      <c r="T99" t="str">
        <f>f_info_investtype(A99)</f>
        <v>灵活配置型基金</v>
      </c>
      <c r="U99" t="str">
        <f>f_info_fundmanager(A99)</f>
        <v>王博</v>
      </c>
      <c r="V99">
        <f>f_info_manager_onthepostdays(A99,1)</f>
        <v>405</v>
      </c>
      <c r="W99" s="25">
        <f ca="1">f_return_1w(A99,"0",参数!$B$2)</f>
        <v>-2.62368815592205</v>
      </c>
      <c r="X99" s="25">
        <f>f_return_1m(A99,"0",参数!$B$1)</f>
        <v>8.01186943620178</v>
      </c>
      <c r="Y99" s="25">
        <f>f_return_3m(A99,0,参数!$B$1)</f>
        <v>20.2908129543953</v>
      </c>
      <c r="Z99" s="25">
        <f>f_return_6m(A99,0,参数!B98)</f>
        <v>18.5277604491578</v>
      </c>
      <c r="AA99" t="str">
        <f>f_dq_status(A99,参数!$B$1)</f>
        <v>开放申购|开放赎回</v>
      </c>
      <c r="AB99" s="17">
        <f ca="1">f_risk_maxdownside(A99,参数!$B$6,参数!$B$1)</f>
        <v>-31.0549777117385</v>
      </c>
      <c r="AC99" s="17">
        <f ca="1">f_risk_maxdownside(A99,参数!$B$4,参数!$B$1)</f>
        <v>-29.9093655589124</v>
      </c>
      <c r="AD99" t="str">
        <f ca="1">f_risk_maxdownside_date(A99,参数!$B$6,参数!$B$1)</f>
        <v>20171122-20181018</v>
      </c>
    </row>
    <row r="100" spans="1:30">
      <c r="A100" s="15" t="s">
        <v>128</v>
      </c>
      <c r="B100" t="str">
        <f>f_info_name(A100)</f>
        <v>建信稳定添利A</v>
      </c>
      <c r="C100" t="str">
        <f>f_info_setupdate(A100)</f>
        <v>2013-12-10</v>
      </c>
      <c r="D100" s="16">
        <f t="shared" si="1"/>
        <v>2603</v>
      </c>
      <c r="F100" s="17">
        <f>f_netasset_total(A100,参数!$B$1,100000000)</f>
        <v>0.137916418</v>
      </c>
      <c r="G100" s="17">
        <f ca="1">f_nav_adjustedreturn(A100,参数!$B$2,参数!$B$1)</f>
        <v>11.0029250667415</v>
      </c>
      <c r="H100" s="17">
        <f ca="1">f_nav_periodreturnrankingper(A100,参数!$B$2,参数!$B$1,3)</f>
        <v>40.5660377358491</v>
      </c>
      <c r="I100" s="17">
        <f ca="1">f_nav_adjustedreturn(A100,参数!$B$3,参数!$B$2)</f>
        <v>5.3072625698324</v>
      </c>
      <c r="J100" s="17">
        <f ca="1">f_nav_periodreturnrankingper(A100,参数!$B$3,参数!$B$2,3)</f>
        <v>77.0212765957447</v>
      </c>
      <c r="K100" s="17">
        <f ca="1">f_nav_adjustedreturn(A100,参数!$B$4,参数!$B$3)</f>
        <v>-3.50404312668464</v>
      </c>
      <c r="L100" s="17">
        <f ca="1">f_nav_periodreturnrankingper(A100,参数!$B$4,参数!$B$3,3)</f>
        <v>75.8949880668258</v>
      </c>
      <c r="M100" s="17">
        <f ca="1">f_nav_adjustedreturn(A100,参数!$B$5,参数!$B$4)</f>
        <v>4.64643146459656</v>
      </c>
      <c r="N100" s="17">
        <f ca="1">f_nav_periodreturnrankingper(A100,参数!$B$5,参数!$B$4,3)</f>
        <v>41.1602209944751</v>
      </c>
      <c r="O100" s="17">
        <f ca="1">f_nav_adjustedreturn(A100,参数!$B$6,参数!$B$5)</f>
        <v>0.603329168216925</v>
      </c>
      <c r="P100" s="17">
        <f ca="1">f_nav_periodreturnrankingper(A100,参数!$B$6,参数!$B$5,3)</f>
        <v>65.2542372881356</v>
      </c>
      <c r="Q100" s="25">
        <f>f_return(A100,1,参数!$B$1-365/2,参数!$B$1)</f>
        <v>11.1115774236022</v>
      </c>
      <c r="R100" s="25">
        <f ca="1">f_return(A100,1,参数!$B$4,参数!$B$1)</f>
        <v>4.09216649036621</v>
      </c>
      <c r="S100" s="25">
        <f ca="1">f_return(A100,1,参数!$B$6,参数!$B$1)</f>
        <v>3.51195364233532</v>
      </c>
      <c r="T100" t="str">
        <f>f_info_investtype(A100)</f>
        <v>混合债券型二级基金</v>
      </c>
      <c r="U100" t="str">
        <f>f_info_fundmanager(A100)</f>
        <v>牛兴华</v>
      </c>
      <c r="V100">
        <f>f_info_manager_onthepostdays(A100,1)</f>
        <v>555</v>
      </c>
      <c r="W100" s="25">
        <f ca="1">f_return_1w(A100,"0",参数!$B$2)</f>
        <v>-1.13636363636362</v>
      </c>
      <c r="X100" s="25">
        <f>f_return_1m(A100,"0",参数!$B$1)</f>
        <v>3.59712230215826</v>
      </c>
      <c r="Y100" s="25">
        <f>f_return_3m(A100,0,参数!$B$1)</f>
        <v>4.89486579197795</v>
      </c>
      <c r="Z100" s="25">
        <f>f_return_6m(A100,0,参数!B99)</f>
        <v>3.90885995234923</v>
      </c>
      <c r="AA100" t="str">
        <f>f_dq_status(A100,参数!$B$1)</f>
        <v>开放申购|开放赎回</v>
      </c>
      <c r="AB100" s="17">
        <f ca="1">f_risk_maxdownside(A100,参数!$B$6,参数!$B$1)</f>
        <v>-6.60124888492417</v>
      </c>
      <c r="AC100" s="17">
        <f ca="1">f_risk_maxdownside(A100,参数!$B$4,参数!$B$1)</f>
        <v>-6.01436265709157</v>
      </c>
      <c r="AD100" t="str">
        <f ca="1">f_risk_maxdownside_date(A100,参数!$B$6,参数!$B$1)</f>
        <v>20171111-20181016,20171111-20181018</v>
      </c>
    </row>
    <row r="101" spans="1:30">
      <c r="A101" s="15" t="s">
        <v>129</v>
      </c>
      <c r="B101" t="str">
        <f>f_info_name(A101)</f>
        <v>易方达裕惠回报</v>
      </c>
      <c r="C101" t="str">
        <f>f_info_setupdate(A101)</f>
        <v>2013-12-17</v>
      </c>
      <c r="D101" s="16">
        <f t="shared" si="1"/>
        <v>2596</v>
      </c>
      <c r="F101" s="17">
        <f>f_netasset_total(A101,参数!$B$1,100000000)</f>
        <v>29.8185436855</v>
      </c>
      <c r="G101" s="17">
        <f ca="1">f_nav_adjustedreturn(A101,参数!$B$2,参数!$B$1)</f>
        <v>6.33317055778012</v>
      </c>
      <c r="H101" s="17">
        <f ca="1">f_nav_periodreturnrankingper(A101,参数!$B$2,参数!$B$1,3)</f>
        <v>89.8395721925134</v>
      </c>
      <c r="I101" s="17">
        <f ca="1">f_nav_adjustedreturn(A101,参数!$B$3,参数!$B$2)</f>
        <v>8.98989461011796</v>
      </c>
      <c r="J101" s="17">
        <f ca="1">f_nav_periodreturnrankingper(A101,参数!$B$3,参数!$B$2,3)</f>
        <v>58.2456140350877</v>
      </c>
      <c r="K101" s="17">
        <f ca="1">f_nav_adjustedreturn(A101,参数!$B$4,参数!$B$3)</f>
        <v>7.59951749095297</v>
      </c>
      <c r="L101" s="17">
        <f ca="1">f_nav_periodreturnrankingper(A101,参数!$B$4,参数!$B$3,3)</f>
        <v>3.55555555555556</v>
      </c>
      <c r="M101" s="17">
        <f ca="1">f_nav_adjustedreturn(A101,参数!$B$5,参数!$B$4)</f>
        <v>5.16167114695343</v>
      </c>
      <c r="N101" s="17">
        <f ca="1">f_nav_periodreturnrankingper(A101,参数!$B$5,参数!$B$4,3)</f>
        <v>61.2612612612613</v>
      </c>
      <c r="O101" s="17">
        <f ca="1">f_nav_adjustedreturn(A101,参数!$B$6,参数!$B$5)</f>
        <v>6.69216061185468</v>
      </c>
      <c r="P101" s="17">
        <f ca="1">f_nav_periodreturnrankingper(A101,参数!$B$6,参数!$B$5,3)</f>
        <v>13.3333333333333</v>
      </c>
      <c r="Q101" s="25">
        <f>f_return(A101,1,参数!$B$1-365/2,参数!$B$1)</f>
        <v>9.04548925693469</v>
      </c>
      <c r="R101" s="25">
        <f ca="1">f_return(A101,1,参数!$B$4,参数!$B$1)</f>
        <v>7.62816863771567</v>
      </c>
      <c r="S101" s="25">
        <f ca="1">f_return(A101,1,参数!$B$6,参数!$B$1)</f>
        <v>6.92686007426888</v>
      </c>
      <c r="T101" t="str">
        <f>f_info_investtype(A101)</f>
        <v>偏债混合型基金</v>
      </c>
      <c r="U101" t="str">
        <f>f_info_fundmanager(A101)</f>
        <v>胡剑</v>
      </c>
      <c r="V101">
        <f>f_info_manager_onthepostdays(A101,1)</f>
        <v>2613</v>
      </c>
      <c r="W101" s="25">
        <f ca="1">f_return_1w(A101,"0",参数!$B$2)</f>
        <v>0</v>
      </c>
      <c r="X101" s="25">
        <f>f_return_1m(A101,"0",参数!$B$1)</f>
        <v>1.7857142857143</v>
      </c>
      <c r="Y101" s="25">
        <f>f_return_3m(A101,0,参数!$B$1)</f>
        <v>2.53329549317808</v>
      </c>
      <c r="Z101" s="25">
        <f>f_return_6m(A101,0,参数!B100)</f>
        <v>3.51940860026657</v>
      </c>
      <c r="AA101" t="str">
        <f>f_dq_status(A101,参数!$B$1)</f>
        <v>暂停申购|暂停赎回</v>
      </c>
      <c r="AB101" s="17">
        <f ca="1">f_risk_maxdownside(A101,参数!$B$6,参数!$B$1)</f>
        <v>-3.91126678342091</v>
      </c>
      <c r="AC101" s="17">
        <f ca="1">f_risk_maxdownside(A101,参数!$B$4,参数!$B$1)</f>
        <v>-1.93661971830985</v>
      </c>
      <c r="AD101" t="str">
        <f ca="1">f_risk_maxdownside_date(A101,参数!$B$6,参数!$B$1)</f>
        <v>20161130-20161220</v>
      </c>
    </row>
    <row r="102" spans="1:30">
      <c r="A102" s="15" t="s">
        <v>130</v>
      </c>
      <c r="B102" t="str">
        <f>f_info_name(A102)</f>
        <v>南方医药保健</v>
      </c>
      <c r="C102" t="str">
        <f>f_info_setupdate(A102)</f>
        <v>2014-01-23</v>
      </c>
      <c r="D102" s="16">
        <f t="shared" si="1"/>
        <v>2559</v>
      </c>
      <c r="F102" s="17">
        <f>f_netasset_total(A102,参数!$B$1,100000000)</f>
        <v>27.3605283843</v>
      </c>
      <c r="G102" s="17">
        <f ca="1">f_nav_adjustedreturn(A102,参数!$B$2,参数!$B$1)</f>
        <v>99.1332116788321</v>
      </c>
      <c r="H102" s="17">
        <f ca="1">f_nav_periodreturnrankingper(A102,参数!$B$2,参数!$B$1,3)</f>
        <v>6.08787718369508</v>
      </c>
      <c r="I102" s="17">
        <f ca="1">f_nav_adjustedreturn(A102,参数!$B$3,参数!$B$2)</f>
        <v>57.5844716031632</v>
      </c>
      <c r="J102" s="17">
        <f ca="1">f_nav_periodreturnrankingper(A102,参数!$B$3,参数!$B$2,3)</f>
        <v>10.4236343366778</v>
      </c>
      <c r="K102" s="17">
        <f ca="1">f_nav_adjustedreturn(A102,参数!$B$4,参数!$B$3)</f>
        <v>-11.6264294790343</v>
      </c>
      <c r="L102" s="17">
        <f ca="1">f_nav_periodreturnrankingper(A102,参数!$B$4,参数!$B$3,3)</f>
        <v>43.7098844672657</v>
      </c>
      <c r="M102" s="17">
        <f ca="1">f_nav_adjustedreturn(A102,参数!$B$5,参数!$B$4)</f>
        <v>13.2997843278217</v>
      </c>
      <c r="N102" s="17">
        <f ca="1">f_nav_periodreturnrankingper(A102,参数!$B$5,参数!$B$4,3)</f>
        <v>38.6130811662727</v>
      </c>
      <c r="O102" s="17">
        <f ca="1">f_nav_adjustedreturn(A102,参数!$B$6,参数!$B$5)</f>
        <v>6.46387832699619</v>
      </c>
      <c r="P102" s="17">
        <f ca="1">f_nav_periodreturnrankingper(A102,参数!$B$6,参数!$B$5,3)</f>
        <v>22.8571428571429</v>
      </c>
      <c r="Q102" s="25">
        <f>f_return(A102,1,参数!$B$1-365/2,参数!$B$1)</f>
        <v>53.0630316012403</v>
      </c>
      <c r="R102" s="25">
        <f ca="1">f_return(A102,1,参数!$B$4,参数!$B$1)</f>
        <v>40.4510899647936</v>
      </c>
      <c r="S102" s="25">
        <f ca="1">f_return(A102,1,参数!$B$6,参数!$B$1)</f>
        <v>27.0859733288936</v>
      </c>
      <c r="T102" t="str">
        <f>f_info_investtype(A102)</f>
        <v>灵活配置型基金</v>
      </c>
      <c r="U102" t="str">
        <f>f_info_fundmanager(A102)</f>
        <v>王峥娇</v>
      </c>
      <c r="V102">
        <f>f_info_manager_onthepostdays(A102,1)</f>
        <v>930</v>
      </c>
      <c r="W102" s="25">
        <f ca="1">f_return_1w(A102,"0",参数!$B$2)</f>
        <v>-0.272975432211084</v>
      </c>
      <c r="X102" s="25">
        <f>f_return_1m(A102,"0",参数!$B$1)</f>
        <v>22.8193584693304</v>
      </c>
      <c r="Y102" s="25">
        <f>f_return_3m(A102,0,参数!$B$1)</f>
        <v>29.2184724689165</v>
      </c>
      <c r="Z102" s="25">
        <f>f_return_6m(A102,0,参数!B101)</f>
        <v>19.47983014862</v>
      </c>
      <c r="AA102" t="str">
        <f>f_dq_status(A102,参数!$B$1)</f>
        <v>开放申购|开放赎回</v>
      </c>
      <c r="AB102" s="17">
        <f ca="1">f_risk_maxdownside(A102,参数!$B$6,参数!$B$1)</f>
        <v>-21.8195641155601</v>
      </c>
      <c r="AC102" s="17">
        <f ca="1">f_risk_maxdownside(A102,参数!$B$4,参数!$B$1)</f>
        <v>-21.8195641155601</v>
      </c>
      <c r="AD102" t="str">
        <f ca="1">f_risk_maxdownside_date(A102,参数!$B$6,参数!$B$1)</f>
        <v>20200804-20201125</v>
      </c>
    </row>
    <row r="103" spans="1:30">
      <c r="A103" s="15" t="s">
        <v>131</v>
      </c>
      <c r="B103" t="str">
        <f>f_info_name(A103)</f>
        <v>上投摩根核心成长</v>
      </c>
      <c r="C103" t="str">
        <f>f_info_setupdate(A103)</f>
        <v>2014-02-10</v>
      </c>
      <c r="D103" s="16">
        <f t="shared" si="1"/>
        <v>2541</v>
      </c>
      <c r="F103" s="17">
        <f>f_netasset_total(A103,参数!$B$1,100000000)</f>
        <v>16.4861065391</v>
      </c>
      <c r="G103" s="17">
        <f ca="1">f_nav_adjustedreturn(A103,参数!$B$2,参数!$B$1)</f>
        <v>51.0598290598291</v>
      </c>
      <c r="H103" s="17">
        <f ca="1">f_nav_periodreturnrankingper(A103,参数!$B$2,参数!$B$1,3)</f>
        <v>71.5686274509804</v>
      </c>
      <c r="I103" s="17">
        <f ca="1">f_nav_adjustedreturn(A103,参数!$B$3,参数!$B$2)</f>
        <v>37.4314800313234</v>
      </c>
      <c r="J103" s="17">
        <f ca="1">f_nav_periodreturnrankingper(A103,参数!$B$3,参数!$B$2,3)</f>
        <v>63.1268436578171</v>
      </c>
      <c r="K103" s="17">
        <f ca="1">f_nav_adjustedreturn(A103,参数!$B$4,参数!$B$3)</f>
        <v>-39.6217494089835</v>
      </c>
      <c r="L103" s="17">
        <f ca="1">f_nav_periodreturnrankingper(A103,参数!$B$4,参数!$B$3,3)</f>
        <v>98.9090909090909</v>
      </c>
      <c r="M103" s="17">
        <f ca="1">f_nav_adjustedreturn(A103,参数!$B$5,参数!$B$4)</f>
        <v>40.5374542857143</v>
      </c>
      <c r="N103" s="17">
        <f ca="1">f_nav_periodreturnrankingper(A103,参数!$B$5,参数!$B$4,3)</f>
        <v>14.2156862745098</v>
      </c>
      <c r="O103" s="17">
        <f ca="1">f_nav_adjustedreturn(A103,参数!$B$6,参数!$B$5)</f>
        <v>21.6909216909217</v>
      </c>
      <c r="P103" s="17">
        <f ca="1">f_nav_periodreturnrankingper(A103,参数!$B$6,参数!$B$5,3)</f>
        <v>10.5263157894737</v>
      </c>
      <c r="Q103" s="25">
        <f>f_return(A103,1,参数!$B$1-365/2,参数!$B$1)</f>
        <v>43.3472422883171</v>
      </c>
      <c r="R103" s="25">
        <f ca="1">f_return(A103,1,参数!$B$4,参数!$B$1)</f>
        <v>7.81406116368608</v>
      </c>
      <c r="S103" s="25">
        <f ca="1">f_return(A103,1,参数!$B$6,参数!$B$1)</f>
        <v>16.431123019478</v>
      </c>
      <c r="T103" t="str">
        <f>f_info_investtype(A103)</f>
        <v>普通股票型基金</v>
      </c>
      <c r="U103" t="str">
        <f>f_info_fundmanager(A103)</f>
        <v>李博</v>
      </c>
      <c r="V103">
        <f>f_info_manager_onthepostdays(A103,1)</f>
        <v>2234</v>
      </c>
      <c r="W103" s="25">
        <f ca="1">f_return_1w(A103,"0",参数!$B$2)</f>
        <v>-2.71618625277163</v>
      </c>
      <c r="X103" s="25">
        <f>f_return_1m(A103,"0",参数!$B$1)</f>
        <v>7.79458404488898</v>
      </c>
      <c r="Y103" s="25">
        <f>f_return_3m(A103,0,参数!$B$1)</f>
        <v>7.51480249817501</v>
      </c>
      <c r="Z103" s="25">
        <f>f_return_6m(A103,0,参数!B102)</f>
        <v>19.3490356858972</v>
      </c>
      <c r="AA103" t="str">
        <f>f_dq_status(A103,参数!$B$1)</f>
        <v>开放申购|开放赎回</v>
      </c>
      <c r="AB103" s="17">
        <f ca="1">f_risk_maxdownside(A103,参数!$B$6,参数!$B$1)</f>
        <v>-51.1794439764111</v>
      </c>
      <c r="AC103" s="17">
        <f ca="1">f_risk_maxdownside(A103,参数!$B$4,参数!$B$1)</f>
        <v>-47.3899228325011</v>
      </c>
      <c r="AD103" t="str">
        <f ca="1">f_risk_maxdownside_date(A103,参数!$B$6,参数!$B$1)</f>
        <v>20171114-20190103</v>
      </c>
    </row>
    <row r="104" spans="1:30">
      <c r="A104" s="15" t="s">
        <v>132</v>
      </c>
      <c r="B104" t="str">
        <f>f_info_name(A104)</f>
        <v>英大领先回报</v>
      </c>
      <c r="C104" t="str">
        <f>f_info_setupdate(A104)</f>
        <v>2014-03-05</v>
      </c>
      <c r="D104" s="16">
        <f t="shared" si="1"/>
        <v>2518</v>
      </c>
      <c r="F104" s="17">
        <f>f_netasset_total(A104,参数!$B$1,100000000)</f>
        <v>0.4516990047</v>
      </c>
      <c r="G104" s="17">
        <f ca="1">f_nav_adjustedreturn(A104,参数!$B$2,参数!$B$1)</f>
        <v>35.4886918401913</v>
      </c>
      <c r="H104" s="17">
        <f ca="1">f_nav_periodreturnrankingper(A104,参数!$B$2,参数!$B$1,3)</f>
        <v>58.0730545262043</v>
      </c>
      <c r="I104" s="17">
        <f ca="1">f_nav_adjustedreturn(A104,参数!$B$3,参数!$B$2)</f>
        <v>26.4583595817059</v>
      </c>
      <c r="J104" s="17">
        <f ca="1">f_nav_periodreturnrankingper(A104,参数!$B$3,参数!$B$2,3)</f>
        <v>48.7179487179487</v>
      </c>
      <c r="K104" s="17">
        <f ca="1">f_nav_adjustedreturn(A104,参数!$B$4,参数!$B$3)</f>
        <v>-20.3192450557173</v>
      </c>
      <c r="L104" s="17">
        <f ca="1">f_nav_periodreturnrankingper(A104,参数!$B$4,参数!$B$3,3)</f>
        <v>66.6880616174583</v>
      </c>
      <c r="M104" s="17">
        <f ca="1">f_nav_adjustedreturn(A104,参数!$B$5,参数!$B$4)</f>
        <v>27.0249617931737</v>
      </c>
      <c r="N104" s="17">
        <f ca="1">f_nav_periodreturnrankingper(A104,参数!$B$5,参数!$B$4,3)</f>
        <v>12.9235618597321</v>
      </c>
      <c r="O104" s="17">
        <f ca="1">f_nav_adjustedreturn(A104,参数!$B$6,参数!$B$5)</f>
        <v>17.7575667213359</v>
      </c>
      <c r="P104" s="17">
        <f ca="1">f_nav_periodreturnrankingper(A104,参数!$B$6,参数!$B$5,3)</f>
        <v>5.98639455782313</v>
      </c>
      <c r="Q104" s="25">
        <f>f_return(A104,1,参数!$B$1-365/2,参数!$B$1)</f>
        <v>28.1427147831597</v>
      </c>
      <c r="R104" s="25">
        <f ca="1">f_return(A104,1,参数!$B$4,参数!$B$1)</f>
        <v>10.9243495613719</v>
      </c>
      <c r="S104" s="25">
        <f ca="1">f_return(A104,1,参数!$B$6,参数!$B$1)</f>
        <v>15.1671246764743</v>
      </c>
      <c r="T104" t="str">
        <f>f_info_investtype(A104)</f>
        <v>灵活配置型基金</v>
      </c>
      <c r="U104" t="str">
        <f>f_info_fundmanager(A104)</f>
        <v>郑中华</v>
      </c>
      <c r="V104">
        <f>f_info_manager_onthepostdays(A104,1)</f>
        <v>444</v>
      </c>
      <c r="W104" s="25">
        <f ca="1">f_return_1w(A104,"0",参数!$B$2)</f>
        <v>1.50687702265372</v>
      </c>
      <c r="X104" s="25">
        <f>f_return_1m(A104,"0",参数!$B$1)</f>
        <v>9.38706563706563</v>
      </c>
      <c r="Y104" s="25">
        <f>f_return_3m(A104,0,参数!$B$1)</f>
        <v>16.7797337913267</v>
      </c>
      <c r="Z104" s="25">
        <f>f_return_6m(A104,0,参数!B103)</f>
        <v>0.384163073304583</v>
      </c>
      <c r="AA104" t="str">
        <f>f_dq_status(A104,参数!$B$1)</f>
        <v>开放申购|开放赎回</v>
      </c>
      <c r="AB104" s="17">
        <f ca="1">f_risk_maxdownside(A104,参数!$B$6,参数!$B$1)</f>
        <v>-25.6261270286516</v>
      </c>
      <c r="AC104" s="17">
        <f ca="1">f_risk_maxdownside(A104,参数!$B$4,参数!$B$1)</f>
        <v>-25.5664728293563</v>
      </c>
      <c r="AD104" t="str">
        <f ca="1">f_risk_maxdownside_date(A104,参数!$B$6,参数!$B$1)</f>
        <v>20180125-20190103</v>
      </c>
    </row>
    <row r="105" spans="1:30">
      <c r="A105" s="15" t="s">
        <v>133</v>
      </c>
      <c r="B105" t="str">
        <f>f_info_name(A105)</f>
        <v>农银汇理主题轮动</v>
      </c>
      <c r="C105" t="str">
        <f>f_info_setupdate(A105)</f>
        <v>2015-04-10</v>
      </c>
      <c r="D105" s="16">
        <f t="shared" si="1"/>
        <v>2117</v>
      </c>
      <c r="F105" s="17">
        <f>f_netasset_total(A105,参数!$B$1,100000000)</f>
        <v>5.6579666047</v>
      </c>
      <c r="G105" s="17">
        <f ca="1">f_nav_adjustedreturn(A105,参数!$B$2,参数!$B$1)</f>
        <v>90.7292418772563</v>
      </c>
      <c r="H105" s="17">
        <f ca="1">f_nav_periodreturnrankingper(A105,参数!$B$2,参数!$B$1,3)</f>
        <v>9.15828480677607</v>
      </c>
      <c r="I105" s="17">
        <f ca="1">f_nav_adjustedreturn(A105,参数!$B$3,参数!$B$2)</f>
        <v>64.118971442114</v>
      </c>
      <c r="J105" s="17">
        <f ca="1">f_nav_periodreturnrankingper(A105,参数!$B$3,参数!$B$2,3)</f>
        <v>7.02341137123746</v>
      </c>
      <c r="K105" s="17">
        <f ca="1">f_nav_adjustedreturn(A105,参数!$B$4,参数!$B$3)</f>
        <v>-44.7202934625966</v>
      </c>
      <c r="L105" s="17">
        <f ca="1">f_nav_periodreturnrankingper(A105,参数!$B$4,参数!$B$3,3)</f>
        <v>100</v>
      </c>
      <c r="M105" s="17">
        <f ca="1">f_nav_adjustedreturn(A105,参数!$B$5,参数!$B$4)</f>
        <v>58.8205022643063</v>
      </c>
      <c r="N105" s="17">
        <f ca="1">f_nav_periodreturnrankingper(A105,参数!$B$5,参数!$B$4,3)</f>
        <v>0.86682427107959</v>
      </c>
      <c r="O105" s="17">
        <f ca="1">f_nav_adjustedreturn(A105,参数!$B$6,参数!$B$5)</f>
        <v>-3.96068796068797</v>
      </c>
      <c r="P105" s="17">
        <f ca="1">f_nav_periodreturnrankingper(A105,参数!$B$6,参数!$B$5,3)</f>
        <v>86.6666666666667</v>
      </c>
      <c r="Q105" s="25">
        <f>f_return(A105,1,参数!$B$1-365/2,参数!$B$1)</f>
        <v>64.055920265401</v>
      </c>
      <c r="R105" s="25">
        <f ca="1">f_return(A105,1,参数!$B$4,参数!$B$1)</f>
        <v>20.0350759893743</v>
      </c>
      <c r="S105" s="25">
        <f ca="1">f_return(A105,1,参数!$B$6,参数!$B$1)</f>
        <v>20.9973376239654</v>
      </c>
      <c r="T105" t="str">
        <f>f_info_investtype(A105)</f>
        <v>灵活配置型基金</v>
      </c>
      <c r="U105" t="str">
        <f>f_info_fundmanager(A105)</f>
        <v>颜伟鹏,张燕</v>
      </c>
      <c r="V105">
        <f>f_info_manager_onthepostdays(A105,1)</f>
        <v>2088</v>
      </c>
      <c r="W105" s="25">
        <f ca="1">f_return_1w(A105,"0",参数!$B$2)</f>
        <v>1.08751186044814</v>
      </c>
      <c r="X105" s="25">
        <f>f_return_1m(A105,"0",参数!$B$1)</f>
        <v>11.6341968473989</v>
      </c>
      <c r="Y105" s="25">
        <f>f_return_3m(A105,0,参数!$B$1)</f>
        <v>23.8153269275838</v>
      </c>
      <c r="Z105" s="25">
        <f>f_return_6m(A105,0,参数!B104)</f>
        <v>20.0627661959202</v>
      </c>
      <c r="AA105" t="str">
        <f>f_dq_status(A105,参数!$B$1)</f>
        <v>开放申购|开放赎回</v>
      </c>
      <c r="AB105" s="17">
        <f ca="1">f_risk_maxdownside(A105,参数!$B$6,参数!$B$1)</f>
        <v>-48.2629953679876</v>
      </c>
      <c r="AC105" s="17">
        <f ca="1">f_risk_maxdownside(A105,参数!$B$4,参数!$B$1)</f>
        <v>-47.8841293500097</v>
      </c>
      <c r="AD105" t="str">
        <f ca="1">f_risk_maxdownside_date(A105,参数!$B$6,参数!$B$1)</f>
        <v>20180124-20190103</v>
      </c>
    </row>
    <row r="106" spans="1:30">
      <c r="A106" s="15" t="s">
        <v>134</v>
      </c>
      <c r="B106" t="str">
        <f>f_info_name(A106)</f>
        <v>华商双债丰利A</v>
      </c>
      <c r="C106" t="str">
        <f>f_info_setupdate(A106)</f>
        <v>2014-01-28</v>
      </c>
      <c r="D106" s="16">
        <f t="shared" si="1"/>
        <v>2554</v>
      </c>
      <c r="F106" s="17">
        <f>f_netasset_total(A106,参数!$B$1,100000000)</f>
        <v>2.1938039384</v>
      </c>
      <c r="G106" s="17">
        <f ca="1">f_nav_adjustedreturn(A106,参数!$B$2,参数!$B$1)</f>
        <v>-24.7943595769683</v>
      </c>
      <c r="H106" s="17">
        <f ca="1">f_nav_periodreturnrankingper(A106,参数!$B$2,参数!$B$1,3)</f>
        <v>99.811320754717</v>
      </c>
      <c r="I106" s="17">
        <f ca="1">f_nav_adjustedreturn(A106,参数!$B$3,参数!$B$2)</f>
        <v>-1.27610208816705</v>
      </c>
      <c r="J106" s="17">
        <f ca="1">f_nav_periodreturnrankingper(A106,参数!$B$3,参数!$B$2,3)</f>
        <v>99.5744680851064</v>
      </c>
      <c r="K106" s="17">
        <f ca="1">f_nav_adjustedreturn(A106,参数!$B$4,参数!$B$3)</f>
        <v>-32.5508607198748</v>
      </c>
      <c r="L106" s="17">
        <f ca="1">f_nav_periodreturnrankingper(A106,参数!$B$4,参数!$B$3,3)</f>
        <v>99.7613365155131</v>
      </c>
      <c r="M106" s="17">
        <f ca="1">f_nav_adjustedreturn(A106,参数!$B$5,参数!$B$4)</f>
        <v>3.33954934621073</v>
      </c>
      <c r="N106" s="17">
        <f ca="1">f_nav_periodreturnrankingper(A106,参数!$B$5,参数!$B$4,3)</f>
        <v>57.182320441989</v>
      </c>
      <c r="O106" s="17">
        <f ca="1">f_nav_adjustedreturn(A106,参数!$B$6,参数!$B$5)</f>
        <v>5.15349133872388</v>
      </c>
      <c r="P106" s="17">
        <f ca="1">f_nav_periodreturnrankingper(A106,参数!$B$6,参数!$B$5,3)</f>
        <v>8.05084745762712</v>
      </c>
      <c r="Q106" s="25">
        <f>f_return(A106,1,参数!$B$1-365/2,参数!$B$1)</f>
        <v>-20.3977448637806</v>
      </c>
      <c r="R106" s="25">
        <f ca="1">f_return(A106,1,参数!$B$4,参数!$B$1)</f>
        <v>-20.5718609105572</v>
      </c>
      <c r="S106" s="25">
        <f ca="1">f_return(A106,1,参数!$B$6,参数!$B$1)</f>
        <v>-11.4326393105955</v>
      </c>
      <c r="T106" t="str">
        <f>f_info_investtype(A106)</f>
        <v>混合债券型二级基金</v>
      </c>
      <c r="U106" t="str">
        <f>f_info_fundmanager(A106)</f>
        <v>厉骞</v>
      </c>
      <c r="V106">
        <f>f_info_manager_onthepostdays(A106,1)</f>
        <v>338</v>
      </c>
      <c r="W106" s="25">
        <f ca="1">f_return_1w(A106,"0",参数!$B$2)</f>
        <v>0.117647058823524</v>
      </c>
      <c r="X106" s="25">
        <f>f_return_1m(A106,"0",参数!$B$1)</f>
        <v>0.787401574803141</v>
      </c>
      <c r="Y106" s="25">
        <f>f_return_3m(A106,0,参数!$B$1)</f>
        <v>-9.73201692524682</v>
      </c>
      <c r="Z106" s="25">
        <f>f_return_6m(A106,0,参数!B105)</f>
        <v>-12.4653739612188</v>
      </c>
      <c r="AA106" t="str">
        <f>f_dq_status(A106,参数!$B$1)</f>
        <v>暂停申购|开放赎回</v>
      </c>
      <c r="AB106" s="17">
        <f ca="1">f_risk_maxdownside(A106,参数!$B$6,参数!$B$1)</f>
        <v>-51.9432836142235</v>
      </c>
      <c r="AC106" s="17">
        <f ca="1">f_risk_maxdownside(A106,参数!$B$4,参数!$B$1)</f>
        <v>-50.5485893416928</v>
      </c>
      <c r="AD106" t="str">
        <f ca="1">f_risk_maxdownside_date(A106,参数!$B$6,参数!$B$1)</f>
        <v>20171114-20201124,20171114-20201125,20171114-20201126</v>
      </c>
    </row>
    <row r="107" spans="1:30">
      <c r="A107" s="15" t="s">
        <v>135</v>
      </c>
      <c r="B107" t="str">
        <f>f_info_name(A107)</f>
        <v>融通通瑞AB</v>
      </c>
      <c r="C107" t="str">
        <f>f_info_setupdate(A107)</f>
        <v>2014-11-14</v>
      </c>
      <c r="D107" s="16">
        <f t="shared" si="1"/>
        <v>2264</v>
      </c>
      <c r="F107" s="17">
        <f>f_netasset_total(A107,参数!$B$1,100000000)</f>
        <v>0.1575631631</v>
      </c>
      <c r="G107" s="17">
        <f ca="1">f_nav_adjustedreturn(A107,参数!$B$2,参数!$B$1)</f>
        <v>12.1408711770158</v>
      </c>
      <c r="H107" s="17">
        <f ca="1">f_nav_periodreturnrankingper(A107,参数!$B$2,参数!$B$1,3)</f>
        <v>36.6037735849057</v>
      </c>
      <c r="I107" s="17">
        <f ca="1">f_nav_adjustedreturn(A107,参数!$B$3,参数!$B$2)</f>
        <v>3.25358851674641</v>
      </c>
      <c r="J107" s="17">
        <f ca="1">f_nav_periodreturnrankingper(A107,参数!$B$3,参数!$B$2,3)</f>
        <v>93.1914893617021</v>
      </c>
      <c r="K107" s="17">
        <f ca="1">f_nav_adjustedreturn(A107,参数!$B$4,参数!$B$3)</f>
        <v>-3.86384544618216</v>
      </c>
      <c r="L107" s="17">
        <f ca="1">f_nav_periodreturnrankingper(A107,参数!$B$4,参数!$B$3,3)</f>
        <v>77.5656324582339</v>
      </c>
      <c r="M107" s="17">
        <f ca="1">f_nav_adjustedreturn(A107,参数!$B$5,参数!$B$4)</f>
        <v>5.43161978661494</v>
      </c>
      <c r="N107" s="17">
        <f ca="1">f_nav_periodreturnrankingper(A107,参数!$B$5,参数!$B$4,3)</f>
        <v>31.2154696132597</v>
      </c>
      <c r="O107" s="17">
        <f ca="1">f_nav_adjustedreturn(A107,参数!$B$6,参数!$B$5)</f>
        <v>0.880626223091966</v>
      </c>
      <c r="P107" s="17">
        <f ca="1">f_nav_periodreturnrankingper(A107,参数!$B$6,参数!$B$5,3)</f>
        <v>60.5932203389831</v>
      </c>
      <c r="Q107" s="25">
        <f>f_return(A107,1,参数!$B$1-365/2,参数!$B$1)</f>
        <v>13.7326871467153</v>
      </c>
      <c r="R107" s="25">
        <f ca="1">f_return(A107,1,参数!$B$4,参数!$B$1)</f>
        <v>3.63452219288187</v>
      </c>
      <c r="S107" s="25">
        <f ca="1">f_return(A107,1,参数!$B$6,参数!$B$1)</f>
        <v>3.43102753206057</v>
      </c>
      <c r="T107" t="str">
        <f>f_info_investtype(A107)</f>
        <v>混合债券型二级基金</v>
      </c>
      <c r="U107" t="str">
        <f>f_info_fundmanager(A107)</f>
        <v>何天翔,朱浩然</v>
      </c>
      <c r="V107">
        <f>f_info_manager_onthepostdays(A107,1)</f>
        <v>1479</v>
      </c>
      <c r="W107" s="25">
        <f ca="1">f_return_1w(A107,"0",参数!$B$2)</f>
        <v>-0.092592592592603</v>
      </c>
      <c r="X107" s="25">
        <f>f_return_1m(A107,"0",参数!$B$1)</f>
        <v>2.71646859083192</v>
      </c>
      <c r="Y107" s="25">
        <f>f_return_3m(A107,0,参数!$B$1)</f>
        <v>6.32688927943762</v>
      </c>
      <c r="Z107" s="25">
        <f>f_return_6m(A107,0,参数!B106)</f>
        <v>4.14507772020726</v>
      </c>
      <c r="AA107" t="str">
        <f>f_dq_status(A107,参数!$B$1)</f>
        <v>开放申购|开放赎回</v>
      </c>
      <c r="AB107" s="17">
        <f ca="1">f_risk_maxdownside(A107,参数!$B$6,参数!$B$1)</f>
        <v>-6.65451230628988</v>
      </c>
      <c r="AC107" s="17">
        <f ca="1">f_risk_maxdownside(A107,参数!$B$4,参数!$B$1)</f>
        <v>-6.65451230628988</v>
      </c>
      <c r="AD107" t="str">
        <f ca="1">f_risk_maxdownside_date(A107,参数!$B$6,参数!$B$1)</f>
        <v>20180419-20190530,20180419-20190606</v>
      </c>
    </row>
    <row r="108" spans="1:30">
      <c r="A108" s="15" t="s">
        <v>136</v>
      </c>
      <c r="B108" t="str">
        <f>f_info_name(A108)</f>
        <v>富国城镇发展</v>
      </c>
      <c r="C108" t="str">
        <f>f_info_setupdate(A108)</f>
        <v>2014-01-28</v>
      </c>
      <c r="D108" s="16">
        <f t="shared" si="1"/>
        <v>2554</v>
      </c>
      <c r="F108" s="17">
        <f>f_netasset_total(A108,参数!$B$1,100000000)</f>
        <v>8.4423413329</v>
      </c>
      <c r="G108" s="17">
        <f ca="1">f_nav_adjustedreturn(A108,参数!$B$2,参数!$B$1)</f>
        <v>75.2021563342318</v>
      </c>
      <c r="H108" s="17">
        <f ca="1">f_nav_periodreturnrankingper(A108,参数!$B$2,参数!$B$1,3)</f>
        <v>42.156862745098</v>
      </c>
      <c r="I108" s="17">
        <f ca="1">f_nav_adjustedreturn(A108,参数!$B$3,参数!$B$2)</f>
        <v>46.6403162055336</v>
      </c>
      <c r="J108" s="17">
        <f ca="1">f_nav_periodreturnrankingper(A108,参数!$B$3,参数!$B$2,3)</f>
        <v>48.6725663716814</v>
      </c>
      <c r="K108" s="17">
        <f ca="1">f_nav_adjustedreturn(A108,参数!$B$4,参数!$B$3)</f>
        <v>-41.9391853126793</v>
      </c>
      <c r="L108" s="17">
        <f ca="1">f_nav_periodreturnrankingper(A108,参数!$B$4,参数!$B$3,3)</f>
        <v>99.6363636363636</v>
      </c>
      <c r="M108" s="17">
        <f ca="1">f_nav_adjustedreturn(A108,参数!$B$5,参数!$B$4)</f>
        <v>-8.61344537815125</v>
      </c>
      <c r="N108" s="17">
        <f ca="1">f_nav_periodreturnrankingper(A108,参数!$B$5,参数!$B$4,3)</f>
        <v>97.0588235294118</v>
      </c>
      <c r="O108" s="17">
        <f ca="1">f_nav_adjustedreturn(A108,参数!$B$6,参数!$B$5)</f>
        <v>7.2063379650381</v>
      </c>
      <c r="P108" s="17">
        <f ca="1">f_nav_periodreturnrankingper(A108,参数!$B$6,参数!$B$5,3)</f>
        <v>48.0263157894737</v>
      </c>
      <c r="Q108" s="25">
        <f>f_return(A108,1,参数!$B$1-365/2,参数!$B$1)</f>
        <v>67.9453001822963</v>
      </c>
      <c r="R108" s="25">
        <f ca="1">f_return(A108,1,参数!$B$4,参数!$B$1)</f>
        <v>14.2455165947133</v>
      </c>
      <c r="S108" s="25">
        <f ca="1">f_return(A108,1,参数!$B$6,参数!$B$1)</f>
        <v>7.86661425064772</v>
      </c>
      <c r="T108" t="str">
        <f>f_info_investtype(A108)</f>
        <v>普通股票型基金</v>
      </c>
      <c r="U108" t="str">
        <f>f_info_fundmanager(A108)</f>
        <v>蒲世林</v>
      </c>
      <c r="V108">
        <f>f_info_manager_onthepostdays(A108,1)</f>
        <v>785</v>
      </c>
      <c r="W108" s="25">
        <f ca="1">f_return_1w(A108,"0",参数!$B$2)</f>
        <v>-4.38144329896908</v>
      </c>
      <c r="X108" s="25">
        <f>f_return_1m(A108,"0",参数!$B$1)</f>
        <v>11.3013698630137</v>
      </c>
      <c r="Y108" s="25">
        <f>f_return_3m(A108,0,参数!$B$1)</f>
        <v>19.5952161913523</v>
      </c>
      <c r="Z108" s="25">
        <f>f_return_6m(A108,0,参数!B107)</f>
        <v>23.7390097177233</v>
      </c>
      <c r="AA108" t="str">
        <f>f_dq_status(A108,参数!$B$1)</f>
        <v>开放申购|开放赎回</v>
      </c>
      <c r="AB108" s="17">
        <f ca="1">f_risk_maxdownside(A108,参数!$B$6,参数!$B$1)</f>
        <v>-54.2348411934552</v>
      </c>
      <c r="AC108" s="17">
        <f ca="1">f_risk_maxdownside(A108,参数!$B$4,参数!$B$1)</f>
        <v>-45.3448275862069</v>
      </c>
      <c r="AD108" t="str">
        <f ca="1">f_risk_maxdownside_date(A108,参数!$B$6,参数!$B$1)</f>
        <v>20161208-20190103</v>
      </c>
    </row>
    <row r="109" spans="1:30">
      <c r="A109" s="15" t="s">
        <v>137</v>
      </c>
      <c r="B109" t="str">
        <f>f_info_name(A109)</f>
        <v>广发主题领先</v>
      </c>
      <c r="C109" t="str">
        <f>f_info_setupdate(A109)</f>
        <v>2014-07-31</v>
      </c>
      <c r="D109" s="16">
        <f t="shared" si="1"/>
        <v>2370</v>
      </c>
      <c r="F109" s="17">
        <f>f_netasset_total(A109,参数!$B$1,100000000)</f>
        <v>9.0078520193</v>
      </c>
      <c r="G109" s="17">
        <f ca="1">f_nav_adjustedreturn(A109,参数!$B$2,参数!$B$1)</f>
        <v>92.8705440900563</v>
      </c>
      <c r="H109" s="17">
        <f ca="1">f_nav_periodreturnrankingper(A109,参数!$B$2,参数!$B$1,3)</f>
        <v>8.15246161990471</v>
      </c>
      <c r="I109" s="17">
        <f ca="1">f_nav_adjustedreturn(A109,参数!$B$3,参数!$B$2)</f>
        <v>22.5287356321839</v>
      </c>
      <c r="J109" s="17">
        <f ca="1">f_nav_periodreturnrankingper(A109,参数!$B$3,参数!$B$2,3)</f>
        <v>54.2363433667782</v>
      </c>
      <c r="K109" s="17">
        <f ca="1">f_nav_adjustedreturn(A109,参数!$B$4,参数!$B$3)</f>
        <v>-31.1708860759494</v>
      </c>
      <c r="L109" s="17">
        <f ca="1">f_nav_periodreturnrankingper(A109,参数!$B$4,参数!$B$3,3)</f>
        <v>95.3145057766367</v>
      </c>
      <c r="M109" s="17">
        <f ca="1">f_nav_adjustedreturn(A109,参数!$B$5,参数!$B$4)</f>
        <v>20.5619412515964</v>
      </c>
      <c r="N109" s="17">
        <f ca="1">f_nav_periodreturnrankingper(A109,参数!$B$5,参数!$B$4,3)</f>
        <v>21.7494089834515</v>
      </c>
      <c r="O109" s="17">
        <f ca="1">f_nav_adjustedreturn(A109,参数!$B$6,参数!$B$5)</f>
        <v>0.835475578406163</v>
      </c>
      <c r="P109" s="17">
        <f ca="1">f_nav_periodreturnrankingper(A109,参数!$B$6,参数!$B$5,3)</f>
        <v>70.7482993197279</v>
      </c>
      <c r="Q109" s="25">
        <f>f_return(A109,1,参数!$B$1-365/2,参数!$B$1)</f>
        <v>93.332692476696</v>
      </c>
      <c r="R109" s="25">
        <f ca="1">f_return(A109,1,参数!$B$4,参数!$B$1)</f>
        <v>17.587481513892</v>
      </c>
      <c r="S109" s="25">
        <f ca="1">f_return(A109,1,参数!$B$6,参数!$B$1)</f>
        <v>14.6452083157392</v>
      </c>
      <c r="T109" t="str">
        <f>f_info_investtype(A109)</f>
        <v>灵活配置型基金</v>
      </c>
      <c r="U109" t="str">
        <f>f_info_fundmanager(A109)</f>
        <v>吴兴武</v>
      </c>
      <c r="V109">
        <f>f_info_manager_onthepostdays(A109,1)</f>
        <v>401</v>
      </c>
      <c r="W109" s="25">
        <f ca="1">f_return_1w(A109,"0",参数!$B$2)</f>
        <v>-3.03214069132808</v>
      </c>
      <c r="X109" s="25">
        <f>f_return_1m(A109,"0",参数!$B$1)</f>
        <v>15.0746268656716</v>
      </c>
      <c r="Y109" s="25">
        <f>f_return_3m(A109,0,参数!$B$1)</f>
        <v>31.2340425531915</v>
      </c>
      <c r="Z109" s="25">
        <f>f_return_6m(A109,0,参数!B108)</f>
        <v>37.9385015158077</v>
      </c>
      <c r="AA109" t="str">
        <f>f_dq_status(A109,参数!$B$1)</f>
        <v>开放申购|开放赎回</v>
      </c>
      <c r="AB109" s="17">
        <f ca="1">f_risk_maxdownside(A109,参数!$B$6,参数!$B$1)</f>
        <v>-40.1012658227848</v>
      </c>
      <c r="AC109" s="17">
        <f ca="1">f_risk_maxdownside(A109,参数!$B$4,参数!$B$1)</f>
        <v>-37.3411016949152</v>
      </c>
      <c r="AD109" t="str">
        <f ca="1">f_risk_maxdownside_date(A109,参数!$B$6,参数!$B$1)</f>
        <v>20171122-20190103</v>
      </c>
    </row>
    <row r="110" spans="1:30">
      <c r="A110" s="15" t="s">
        <v>138</v>
      </c>
      <c r="B110" t="str">
        <f>f_info_name(A110)</f>
        <v>东方红新动力</v>
      </c>
      <c r="C110" t="str">
        <f>f_info_setupdate(A110)</f>
        <v>2014-01-28</v>
      </c>
      <c r="D110" s="16">
        <f t="shared" si="1"/>
        <v>2554</v>
      </c>
      <c r="F110" s="17">
        <f>f_netasset_total(A110,参数!$B$1,100000000)</f>
        <v>15.2562835245</v>
      </c>
      <c r="G110" s="17">
        <f ca="1">f_nav_adjustedreturn(A110,参数!$B$2,参数!$B$1)</f>
        <v>42.2160444797459</v>
      </c>
      <c r="H110" s="17">
        <f ca="1">f_nav_periodreturnrankingper(A110,参数!$B$2,参数!$B$1,3)</f>
        <v>51.8263631551085</v>
      </c>
      <c r="I110" s="17">
        <f ca="1">f_nav_adjustedreturn(A110,参数!$B$3,参数!$B$2)</f>
        <v>20.8253358925144</v>
      </c>
      <c r="J110" s="17">
        <f ca="1">f_nav_periodreturnrankingper(A110,参数!$B$3,参数!$B$2,3)</f>
        <v>58.1382385730212</v>
      </c>
      <c r="K110" s="17">
        <f ca="1">f_nav_adjustedreturn(A110,参数!$B$4,参数!$B$3)</f>
        <v>-20.7303157093952</v>
      </c>
      <c r="L110" s="17">
        <f ca="1">f_nav_periodreturnrankingper(A110,参数!$B$4,参数!$B$3,3)</f>
        <v>68.2926829268293</v>
      </c>
      <c r="M110" s="17">
        <f ca="1">f_nav_adjustedreturn(A110,参数!$B$5,参数!$B$4)</f>
        <v>28.5364659813999</v>
      </c>
      <c r="N110" s="17">
        <f ca="1">f_nav_periodreturnrankingper(A110,参数!$B$5,参数!$B$4,3)</f>
        <v>11.8203309692671</v>
      </c>
      <c r="O110" s="17">
        <f ca="1">f_nav_adjustedreturn(A110,参数!$B$6,参数!$B$5)</f>
        <v>22.3017292784735</v>
      </c>
      <c r="P110" s="17">
        <f ca="1">f_nav_periodreturnrankingper(A110,参数!$B$6,参数!$B$5,3)</f>
        <v>4.21768707482993</v>
      </c>
      <c r="Q110" s="25">
        <f>f_return(A110,1,参数!$B$1-365/2,参数!$B$1)</f>
        <v>55.0163512681407</v>
      </c>
      <c r="R110" s="25">
        <f ca="1">f_return(A110,1,参数!$B$4,参数!$B$1)</f>
        <v>10.8401468177593</v>
      </c>
      <c r="S110" s="25">
        <f ca="1">f_return(A110,1,参数!$B$6,参数!$B$1)</f>
        <v>16.3649314086652</v>
      </c>
      <c r="T110" t="str">
        <f>f_info_investtype(A110)</f>
        <v>灵活配置型基金</v>
      </c>
      <c r="U110" t="str">
        <f>f_info_fundmanager(A110)</f>
        <v>周云</v>
      </c>
      <c r="V110">
        <f>f_info_manager_onthepostdays(A110,1)</f>
        <v>1977</v>
      </c>
      <c r="W110" s="25">
        <f ca="1">f_return_1w(A110,"0",参数!$B$2)</f>
        <v>-3.78295758502103</v>
      </c>
      <c r="X110" s="25">
        <f>f_return_1m(A110,"0",参数!$B$1)</f>
        <v>10.5929586164299</v>
      </c>
      <c r="Y110" s="25">
        <f>f_return_3m(A110,0,参数!$B$1)</f>
        <v>14.4455097475232</v>
      </c>
      <c r="Z110" s="25">
        <f>f_return_6m(A110,0,参数!B109)</f>
        <v>15.8620689655172</v>
      </c>
      <c r="AA110" t="str">
        <f>f_dq_status(A110,参数!$B$1)</f>
        <v>开放申购|开放赎回</v>
      </c>
      <c r="AB110" s="17">
        <f ca="1">f_risk_maxdownside(A110,参数!$B$6,参数!$B$1)</f>
        <v>-25.8150113722517</v>
      </c>
      <c r="AC110" s="17">
        <f ca="1">f_risk_maxdownside(A110,参数!$B$4,参数!$B$1)</f>
        <v>-25.674135966578</v>
      </c>
      <c r="AD110" t="str">
        <f ca="1">f_risk_maxdownside_date(A110,参数!$B$6,参数!$B$1)</f>
        <v>20180110-20181018</v>
      </c>
    </row>
    <row r="111" spans="1:30">
      <c r="A111" s="15" t="s">
        <v>139</v>
      </c>
      <c r="B111" t="str">
        <f>f_info_name(A111)</f>
        <v>长安产业精选A</v>
      </c>
      <c r="C111" t="str">
        <f>f_info_setupdate(A111)</f>
        <v>2014-05-07</v>
      </c>
      <c r="D111" s="16">
        <f t="shared" si="1"/>
        <v>2455</v>
      </c>
      <c r="F111" s="17">
        <f>f_netasset_total(A111,参数!$B$1,100000000)</f>
        <v>0.2163782406</v>
      </c>
      <c r="G111" s="17">
        <f ca="1">f_nav_adjustedreturn(A111,参数!$B$2,参数!$B$1)</f>
        <v>33.264367816092</v>
      </c>
      <c r="H111" s="17">
        <f ca="1">f_nav_periodreturnrankingper(A111,参数!$B$2,参数!$B$1,3)</f>
        <v>60.2435150873478</v>
      </c>
      <c r="I111" s="17">
        <f ca="1">f_nav_adjustedreturn(A111,参数!$B$3,参数!$B$2)</f>
        <v>25.3722739936593</v>
      </c>
      <c r="J111" s="17">
        <f ca="1">f_nav_periodreturnrankingper(A111,参数!$B$3,参数!$B$2,3)</f>
        <v>50.4459308807135</v>
      </c>
      <c r="K111" s="17">
        <f ca="1">f_nav_adjustedreturn(A111,参数!$B$4,参数!$B$3)</f>
        <v>-22.0007493443237</v>
      </c>
      <c r="L111" s="17">
        <f ca="1">f_nav_periodreturnrankingper(A111,参数!$B$4,参数!$B$3,3)</f>
        <v>73.1707317073171</v>
      </c>
      <c r="M111" s="17">
        <f ca="1">f_nav_adjustedreturn(A111,参数!$B$5,参数!$B$4)</f>
        <v>41.1568165513513</v>
      </c>
      <c r="N111" s="17">
        <f ca="1">f_nav_periodreturnrankingper(A111,参数!$B$5,参数!$B$4,3)</f>
        <v>4.41292356185973</v>
      </c>
      <c r="O111" s="17">
        <f ca="1">f_nav_adjustedreturn(A111,参数!$B$6,参数!$B$5)</f>
        <v>-0.575815738963529</v>
      </c>
      <c r="P111" s="17">
        <f ca="1">f_nav_periodreturnrankingper(A111,参数!$B$6,参数!$B$5,3)</f>
        <v>78.6394557823129</v>
      </c>
      <c r="Q111" s="25">
        <f>f_return(A111,1,参数!$B$1-365/2,参数!$B$1)</f>
        <v>109.561785371642</v>
      </c>
      <c r="R111" s="25">
        <f ca="1">f_return(A111,1,参数!$B$4,参数!$B$1)</f>
        <v>9.21954127847808</v>
      </c>
      <c r="S111" s="25">
        <f ca="1">f_return(A111,1,参数!$B$6,参数!$B$1)</f>
        <v>12.4774014884018</v>
      </c>
      <c r="T111" t="str">
        <f>f_info_investtype(A111)</f>
        <v>灵活配置型基金</v>
      </c>
      <c r="U111" t="str">
        <f>f_info_fundmanager(A111)</f>
        <v>林忠晶</v>
      </c>
      <c r="V111">
        <f>f_info_manager_onthepostdays(A111,1)</f>
        <v>212</v>
      </c>
      <c r="W111" s="25">
        <f ca="1">f_return_1w(A111,"0",参数!$B$2)</f>
        <v>-3.55480008868524</v>
      </c>
      <c r="X111" s="25">
        <f>f_return_1m(A111,"0",参数!$B$1)</f>
        <v>13.5553379040157</v>
      </c>
      <c r="Y111" s="25">
        <f>f_return_3m(A111,0,参数!$B$1)</f>
        <v>45.971126405909</v>
      </c>
      <c r="Z111" s="25">
        <f>f_return_6m(A111,0,参数!B110)</f>
        <v>35.0980077120823</v>
      </c>
      <c r="AA111" t="str">
        <f>f_dq_status(A111,参数!$B$1)</f>
        <v>开放申购|开放赎回</v>
      </c>
      <c r="AB111" s="17">
        <f ca="1">f_risk_maxdownside(A111,参数!$B$6,参数!$B$1)</f>
        <v>-25.6895659247208</v>
      </c>
      <c r="AC111" s="17">
        <f ca="1">f_risk_maxdownside(A111,参数!$B$4,参数!$B$1)</f>
        <v>-25.6895659247208</v>
      </c>
      <c r="AD111" t="str">
        <f ca="1">f_risk_maxdownside_date(A111,参数!$B$6,参数!$B$1)</f>
        <v>20180127-20190131</v>
      </c>
    </row>
    <row r="112" spans="1:30">
      <c r="A112" s="15" t="s">
        <v>140</v>
      </c>
      <c r="B112" t="str">
        <f>f_info_name(A112)</f>
        <v>泰达宏利宏达A</v>
      </c>
      <c r="C112" t="str">
        <f>f_info_setupdate(A112)</f>
        <v>2014-03-05</v>
      </c>
      <c r="D112" s="16">
        <f t="shared" si="1"/>
        <v>2518</v>
      </c>
      <c r="F112" s="17">
        <f>f_netasset_total(A112,参数!$B$1,100000000)</f>
        <v>6.5446216621</v>
      </c>
      <c r="G112" s="17">
        <f ca="1">f_nav_adjustedreturn(A112,参数!$B$2,参数!$B$1)</f>
        <v>16.0714285714286</v>
      </c>
      <c r="H112" s="17">
        <f ca="1">f_nav_periodreturnrankingper(A112,参数!$B$2,参数!$B$1,3)</f>
        <v>51.0695187165775</v>
      </c>
      <c r="I112" s="17">
        <f ca="1">f_nav_adjustedreturn(A112,参数!$B$3,参数!$B$2)</f>
        <v>7.6923076923077</v>
      </c>
      <c r="J112" s="17">
        <f ca="1">f_nav_periodreturnrankingper(A112,参数!$B$3,参数!$B$2,3)</f>
        <v>65.2631578947368</v>
      </c>
      <c r="K112" s="17">
        <f ca="1">f_nav_adjustedreturn(A112,参数!$B$4,参数!$B$3)</f>
        <v>-2.52648736756317</v>
      </c>
      <c r="L112" s="17">
        <f ca="1">f_nav_periodreturnrankingper(A112,参数!$B$4,参数!$B$3,3)</f>
        <v>73.3333333333333</v>
      </c>
      <c r="M112" s="17">
        <f ca="1">f_nav_adjustedreturn(A112,参数!$B$5,参数!$B$4)</f>
        <v>16.3187855787476</v>
      </c>
      <c r="N112" s="17">
        <f ca="1">f_nav_periodreturnrankingper(A112,参数!$B$5,参数!$B$4,3)</f>
        <v>4.5045045045045</v>
      </c>
      <c r="O112" s="17">
        <f ca="1">f_nav_adjustedreturn(A112,参数!$B$6,参数!$B$5)</f>
        <v>4.31670351758794</v>
      </c>
      <c r="P112" s="17">
        <f ca="1">f_nav_periodreturnrankingper(A112,参数!$B$6,参数!$B$5,3)</f>
        <v>28.8888888888889</v>
      </c>
      <c r="Q112" s="25">
        <f>f_return(A112,1,参数!$B$1-365/2,参数!$B$1)</f>
        <v>24.066651785866</v>
      </c>
      <c r="R112" s="25">
        <f ca="1">f_return(A112,1,参数!$B$4,参数!$B$1)</f>
        <v>6.80037627352261</v>
      </c>
      <c r="S112" s="25">
        <f ca="1">f_return(A112,1,参数!$B$6,参数!$B$1)</f>
        <v>8.12132379618111</v>
      </c>
      <c r="T112" t="str">
        <f>f_info_investtype(A112)</f>
        <v>偏债混合型基金</v>
      </c>
      <c r="U112" t="str">
        <f>f_info_fundmanager(A112)</f>
        <v>师婧,宁霄</v>
      </c>
      <c r="V112">
        <f>f_info_manager_onthepostdays(A112,1)</f>
        <v>386</v>
      </c>
      <c r="W112" s="25">
        <f ca="1">f_return_1w(A112,"0",参数!$B$2)</f>
        <v>-1.15118956254796</v>
      </c>
      <c r="X112" s="25">
        <f>f_return_1m(A112,"0",参数!$B$1)</f>
        <v>3.89159138290479</v>
      </c>
      <c r="Y112" s="25">
        <f>f_return_3m(A112,0,参数!$B$1)</f>
        <v>8.72727272727274</v>
      </c>
      <c r="Z112" s="25">
        <f>f_return_6m(A112,0,参数!B111)</f>
        <v>10.8903605592347</v>
      </c>
      <c r="AA112" t="str">
        <f>f_dq_status(A112,参数!$B$1)</f>
        <v>开放申购|开放赎回</v>
      </c>
      <c r="AB112" s="17">
        <f ca="1">f_risk_maxdownside(A112,参数!$B$6,参数!$B$1)</f>
        <v>-6.92431561996781</v>
      </c>
      <c r="AC112" s="17">
        <f ca="1">f_risk_maxdownside(A112,参数!$B$4,参数!$B$1)</f>
        <v>-6.92431561996781</v>
      </c>
      <c r="AD112" t="str">
        <f ca="1">f_risk_maxdownside_date(A112,参数!$B$6,参数!$B$1)</f>
        <v>20180206-20180702,20180206-20180704</v>
      </c>
    </row>
    <row r="113" spans="1:30">
      <c r="A113" s="15" t="s">
        <v>141</v>
      </c>
      <c r="B113" t="str">
        <f>f_info_name(A113)</f>
        <v>国泰国策驱动A</v>
      </c>
      <c r="C113" t="str">
        <f>f_info_setupdate(A113)</f>
        <v>2014-02-17</v>
      </c>
      <c r="D113" s="16">
        <f t="shared" si="1"/>
        <v>2534</v>
      </c>
      <c r="F113" s="17">
        <f>f_netasset_total(A113,参数!$B$1,100000000)</f>
        <v>9.0888001223</v>
      </c>
      <c r="G113" s="17">
        <f ca="1">f_nav_adjustedreturn(A113,参数!$B$2,参数!$B$1)</f>
        <v>23.4519104084322</v>
      </c>
      <c r="H113" s="17">
        <f ca="1">f_nav_periodreturnrankingper(A113,参数!$B$2,参数!$B$1,3)</f>
        <v>70.4605611434622</v>
      </c>
      <c r="I113" s="17">
        <f ca="1">f_nav_adjustedreturn(A113,参数!$B$3,参数!$B$2)</f>
        <v>19.7160883280757</v>
      </c>
      <c r="J113" s="17">
        <f ca="1">f_nav_periodreturnrankingper(A113,参数!$B$3,参数!$B$2,3)</f>
        <v>59.9219620958751</v>
      </c>
      <c r="K113" s="17">
        <f ca="1">f_nav_adjustedreturn(A113,参数!$B$4,参数!$B$3)</f>
        <v>-27.9954571266326</v>
      </c>
      <c r="L113" s="17">
        <f ca="1">f_nav_periodreturnrankingper(A113,参数!$B$4,参数!$B$3,3)</f>
        <v>90.7573812580231</v>
      </c>
      <c r="M113" s="17">
        <f ca="1">f_nav_adjustedreturn(A113,参数!$B$5,参数!$B$4)</f>
        <v>17.7139037433155</v>
      </c>
      <c r="N113" s="17">
        <f ca="1">f_nav_periodreturnrankingper(A113,参数!$B$5,参数!$B$4,3)</f>
        <v>27.6595744680851</v>
      </c>
      <c r="O113" s="17">
        <f ca="1">f_nav_adjustedreturn(A113,参数!$B$6,参数!$B$5)</f>
        <v>6.09065155807366</v>
      </c>
      <c r="P113" s="17">
        <f ca="1">f_nav_periodreturnrankingper(A113,参数!$B$6,参数!$B$5,3)</f>
        <v>23.9455782312925</v>
      </c>
      <c r="Q113" s="25">
        <f>f_return(A113,1,参数!$B$1-365/2,参数!$B$1)</f>
        <v>24.353998852137</v>
      </c>
      <c r="R113" s="25">
        <f ca="1">f_return(A113,1,参数!$B$4,参数!$B$1)</f>
        <v>2.09281891268904</v>
      </c>
      <c r="S113" s="25">
        <f ca="1">f_return(A113,1,参数!$B$6,参数!$B$1)</f>
        <v>5.81812521076928</v>
      </c>
      <c r="T113" t="str">
        <f>f_info_investtype(A113)</f>
        <v>灵活配置型基金</v>
      </c>
      <c r="U113" t="str">
        <f>f_info_fundmanager(A113)</f>
        <v>戴计辉</v>
      </c>
      <c r="V113">
        <f>f_info_manager_onthepostdays(A113,1)</f>
        <v>786</v>
      </c>
      <c r="W113" s="25">
        <f ca="1">f_return_1w(A113,"0",参数!$B$2)</f>
        <v>-0.654450261780105</v>
      </c>
      <c r="X113" s="25">
        <f>f_return_1m(A113,"0",参数!$B$1)</f>
        <v>3.3645890788748</v>
      </c>
      <c r="Y113" s="25">
        <f>f_return_3m(A113,0,参数!$B$1)</f>
        <v>5.51801801801802</v>
      </c>
      <c r="Z113" s="25">
        <f>f_return_6m(A113,0,参数!B112)</f>
        <v>9.21205098493627</v>
      </c>
      <c r="AA113" t="str">
        <f>f_dq_status(A113,参数!$B$1)</f>
        <v>暂停大额申购|开放赎回</v>
      </c>
      <c r="AB113" s="17">
        <f ca="1">f_risk_maxdownside(A113,参数!$B$6,参数!$B$1)</f>
        <v>-30.4298642533937</v>
      </c>
      <c r="AC113" s="17">
        <f ca="1">f_risk_maxdownside(A113,参数!$B$4,参数!$B$1)</f>
        <v>-30.1533219761499</v>
      </c>
      <c r="AD113" t="str">
        <f ca="1">f_risk_maxdownside_date(A113,参数!$B$6,参数!$B$1)</f>
        <v>20180124-20181018</v>
      </c>
    </row>
    <row r="114" spans="1:30">
      <c r="A114" s="15" t="s">
        <v>142</v>
      </c>
      <c r="B114" t="str">
        <f>f_info_name(A114)</f>
        <v>富国高端制造行业</v>
      </c>
      <c r="C114" t="str">
        <f>f_info_setupdate(A114)</f>
        <v>2014-06-20</v>
      </c>
      <c r="D114" s="16">
        <f t="shared" si="1"/>
        <v>2411</v>
      </c>
      <c r="F114" s="17">
        <f>f_netasset_total(A114,参数!$B$1,100000000)</f>
        <v>17.3084972881</v>
      </c>
      <c r="G114" s="17">
        <f ca="1">f_nav_adjustedreturn(A114,参数!$B$2,参数!$B$1)</f>
        <v>84.1890049977283</v>
      </c>
      <c r="H114" s="17">
        <f ca="1">f_nav_periodreturnrankingper(A114,参数!$B$2,参数!$B$1,3)</f>
        <v>33.8235294117647</v>
      </c>
      <c r="I114" s="17">
        <f ca="1">f_nav_adjustedreturn(A114,参数!$B$3,参数!$B$2)</f>
        <v>73.7174427782163</v>
      </c>
      <c r="J114" s="17">
        <f ca="1">f_nav_periodreturnrankingper(A114,参数!$B$3,参数!$B$2,3)</f>
        <v>11.7994100294985</v>
      </c>
      <c r="K114" s="17">
        <f ca="1">f_nav_adjustedreturn(A114,参数!$B$4,参数!$B$3)</f>
        <v>-29.8060941828255</v>
      </c>
      <c r="L114" s="17">
        <f ca="1">f_nav_periodreturnrankingper(A114,参数!$B$4,参数!$B$3,3)</f>
        <v>81.8181818181818</v>
      </c>
      <c r="M114" s="17">
        <f ca="1">f_nav_adjustedreturn(A114,参数!$B$5,参数!$B$4)</f>
        <v>33.1855136733186</v>
      </c>
      <c r="N114" s="17">
        <f ca="1">f_nav_periodreturnrankingper(A114,参数!$B$5,参数!$B$4,3)</f>
        <v>24.5098039215686</v>
      </c>
      <c r="O114" s="17">
        <f ca="1">f_nav_adjustedreturn(A114,参数!$B$6,参数!$B$5)</f>
        <v>-4.76524176594254</v>
      </c>
      <c r="P114" s="17">
        <f ca="1">f_nav_periodreturnrankingper(A114,参数!$B$6,参数!$B$5,3)</f>
        <v>88.1578947368421</v>
      </c>
      <c r="Q114" s="25">
        <f>f_return(A114,1,参数!$B$1-365/2,参数!$B$1)</f>
        <v>65.99658686238</v>
      </c>
      <c r="R114" s="25">
        <f ca="1">f_return(A114,1,参数!$B$4,参数!$B$1)</f>
        <v>30.9268252877131</v>
      </c>
      <c r="S114" s="25">
        <f ca="1">f_return(A114,1,参数!$B$6,参数!$B$1)</f>
        <v>23.1948844687577</v>
      </c>
      <c r="T114" t="str">
        <f>f_info_investtype(A114)</f>
        <v>普通股票型基金</v>
      </c>
      <c r="U114" t="str">
        <f>f_info_fundmanager(A114)</f>
        <v>毕天宇</v>
      </c>
      <c r="V114">
        <f>f_info_manager_onthepostdays(A114,1)</f>
        <v>2428</v>
      </c>
      <c r="W114" s="25">
        <f ca="1">f_return_1w(A114,"0",参数!$B$2)</f>
        <v>-2.30803373280071</v>
      </c>
      <c r="X114" s="25">
        <f>f_return_1m(A114,"0",参数!$B$1)</f>
        <v>16.1271841879118</v>
      </c>
      <c r="Y114" s="25">
        <f>f_return_3m(A114,0,参数!$B$1)</f>
        <v>25.7834315854794</v>
      </c>
      <c r="Z114" s="25">
        <f>f_return_6m(A114,0,参数!B113)</f>
        <v>22.0979443772672</v>
      </c>
      <c r="AA114" t="str">
        <f>f_dq_status(A114,参数!$B$1)</f>
        <v>开放申购|开放赎回</v>
      </c>
      <c r="AB114" s="17">
        <f ca="1">f_risk_maxdownside(A114,参数!$B$6,参数!$B$1)</f>
        <v>-36.5655471289274</v>
      </c>
      <c r="AC114" s="17">
        <f ca="1">f_risk_maxdownside(A114,参数!$B$4,参数!$B$1)</f>
        <v>-35.3752759381898</v>
      </c>
      <c r="AD114" t="str">
        <f ca="1">f_risk_maxdownside_date(A114,参数!$B$6,参数!$B$1)</f>
        <v>20171122-20190103</v>
      </c>
    </row>
    <row r="115" spans="1:30">
      <c r="A115" s="15" t="s">
        <v>143</v>
      </c>
      <c r="B115" t="str">
        <f>f_info_name(A115)</f>
        <v>上银新兴价值成长</v>
      </c>
      <c r="C115" t="str">
        <f>f_info_setupdate(A115)</f>
        <v>2014-05-06</v>
      </c>
      <c r="D115" s="16">
        <f t="shared" si="1"/>
        <v>2456</v>
      </c>
      <c r="F115" s="17">
        <f>f_netasset_total(A115,参数!$B$1,100000000)</f>
        <v>3.5681727545</v>
      </c>
      <c r="G115" s="17">
        <f ca="1">f_nav_adjustedreturn(A115,参数!$B$2,参数!$B$1)</f>
        <v>57.8545172271712</v>
      </c>
      <c r="H115" s="17">
        <f ca="1">f_nav_periodreturnrankingper(A115,参数!$B$2,参数!$B$1,3)</f>
        <v>37.0037056643727</v>
      </c>
      <c r="I115" s="17">
        <f ca="1">f_nav_adjustedreturn(A115,参数!$B$3,参数!$B$2)</f>
        <v>37.0488322717622</v>
      </c>
      <c r="J115" s="17">
        <f ca="1">f_nav_periodreturnrankingper(A115,参数!$B$3,参数!$B$2,3)</f>
        <v>33.7235228539576</v>
      </c>
      <c r="K115" s="17">
        <f ca="1">f_nav_adjustedreturn(A115,参数!$B$4,参数!$B$3)</f>
        <v>-18.6528497409326</v>
      </c>
      <c r="L115" s="17">
        <f ca="1">f_nav_periodreturnrankingper(A115,参数!$B$4,参数!$B$3,3)</f>
        <v>60.397946084724</v>
      </c>
      <c r="M115" s="17">
        <f ca="1">f_nav_adjustedreturn(A115,参数!$B$5,参数!$B$4)</f>
        <v>15.4494160051193</v>
      </c>
      <c r="N115" s="17">
        <f ca="1">f_nav_periodreturnrankingper(A115,参数!$B$5,参数!$B$4,3)</f>
        <v>31.7572892040977</v>
      </c>
      <c r="O115" s="17">
        <f ca="1">f_nav_adjustedreturn(A115,参数!$B$6,参数!$B$5)</f>
        <v>20.7547169811321</v>
      </c>
      <c r="P115" s="17">
        <f ca="1">f_nav_periodreturnrankingper(A115,参数!$B$6,参数!$B$5,3)</f>
        <v>4.62585034013605</v>
      </c>
      <c r="Q115" s="25">
        <f>f_return(A115,1,参数!$B$1-365/2,参数!$B$1)</f>
        <v>67.31428446369</v>
      </c>
      <c r="R115" s="25">
        <f ca="1">f_return(A115,1,参数!$B$4,参数!$B$1)</f>
        <v>20.7119432398362</v>
      </c>
      <c r="S115" s="25">
        <f ca="1">f_return(A115,1,参数!$B$6,参数!$B$1)</f>
        <v>19.3853331922414</v>
      </c>
      <c r="T115" t="str">
        <f>f_info_investtype(A115)</f>
        <v>灵活配置型基金</v>
      </c>
      <c r="U115" t="str">
        <f>f_info_fundmanager(A115)</f>
        <v>赵治烨</v>
      </c>
      <c r="V115">
        <f>f_info_manager_onthepostdays(A115,1)</f>
        <v>2101</v>
      </c>
      <c r="W115" s="25">
        <f ca="1">f_return_1w(A115,"0",参数!$B$2)</f>
        <v>-4.72324723247232</v>
      </c>
      <c r="X115" s="25">
        <f>f_return_1m(A115,"0",参数!$B$1)</f>
        <v>8.36707152496627</v>
      </c>
      <c r="Y115" s="25">
        <f>f_return_3m(A115,0,参数!$B$1)</f>
        <v>15.7867621820592</v>
      </c>
      <c r="Z115" s="25">
        <f>f_return_6m(A115,0,参数!B114)</f>
        <v>25.5589148023961</v>
      </c>
      <c r="AA115" t="str">
        <f>f_dq_status(A115,参数!$B$1)</f>
        <v>开放申购|开放赎回</v>
      </c>
      <c r="AB115" s="17">
        <f ca="1">f_risk_maxdownside(A115,参数!$B$6,参数!$B$1)</f>
        <v>-28.4621920135939</v>
      </c>
      <c r="AC115" s="17">
        <f ca="1">f_risk_maxdownside(A115,参数!$B$4,参数!$B$1)</f>
        <v>-27.6010318142734</v>
      </c>
      <c r="AD115" t="str">
        <f ca="1">f_risk_maxdownside_date(A115,参数!$B$6,参数!$B$1)</f>
        <v>20180124-20190103</v>
      </c>
    </row>
    <row r="116" spans="1:30">
      <c r="A116" s="15" t="s">
        <v>144</v>
      </c>
      <c r="B116" t="str">
        <f>f_info_name(A116)</f>
        <v>华润元大信息传媒科技</v>
      </c>
      <c r="C116" t="str">
        <f>f_info_setupdate(A116)</f>
        <v>2014-03-31</v>
      </c>
      <c r="D116" s="16">
        <f t="shared" si="1"/>
        <v>2492</v>
      </c>
      <c r="F116" s="17">
        <f>f_netasset_total(A116,参数!$B$1,100000000)</f>
        <v>3.6314895198</v>
      </c>
      <c r="G116" s="17">
        <f ca="1">f_nav_adjustedreturn(A116,参数!$B$2,参数!$B$1)</f>
        <v>48.0276134122288</v>
      </c>
      <c r="H116" s="17">
        <f ca="1">f_nav_periodreturnrankingper(A116,参数!$B$2,参数!$B$1,3)</f>
        <v>80.765456329735</v>
      </c>
      <c r="I116" s="17">
        <f ca="1">f_nav_adjustedreturn(A116,参数!$B$3,参数!$B$2)</f>
        <v>87.4306839186691</v>
      </c>
      <c r="J116" s="17">
        <f ca="1">f_nav_periodreturnrankingper(A116,参数!$B$3,参数!$B$2,3)</f>
        <v>3.03030303030303</v>
      </c>
      <c r="K116" s="17">
        <f ca="1">f_nav_adjustedreturn(A116,参数!$B$4,参数!$B$3)</f>
        <v>-32.4594257178527</v>
      </c>
      <c r="L116" s="17">
        <f ca="1">f_nav_periodreturnrankingper(A116,参数!$B$4,参数!$B$3,3)</f>
        <v>88.8316151202749</v>
      </c>
      <c r="M116" s="17">
        <f ca="1">f_nav_adjustedreturn(A116,参数!$B$5,参数!$B$4)</f>
        <v>18.876404494382</v>
      </c>
      <c r="N116" s="17">
        <f ca="1">f_nav_periodreturnrankingper(A116,参数!$B$5,参数!$B$4,3)</f>
        <v>55.2529182879377</v>
      </c>
      <c r="O116" s="17">
        <f ca="1">f_nav_adjustedreturn(A116,参数!$B$6,参数!$B$5)</f>
        <v>-2.40349599417334</v>
      </c>
      <c r="P116" s="17">
        <f ca="1">f_nav_periodreturnrankingper(A116,参数!$B$6,参数!$B$5,3)</f>
        <v>70.9812108559499</v>
      </c>
      <c r="Q116" s="25">
        <f>f_return(A116,1,参数!$B$1-365/2,参数!$B$1)</f>
        <v>39.6332199497822</v>
      </c>
      <c r="R116" s="25">
        <f ca="1">f_return(A116,1,参数!$B$4,参数!$B$1)</f>
        <v>23.2631057641977</v>
      </c>
      <c r="S116" s="25">
        <f ca="1">f_return(A116,1,参数!$B$6,参数!$B$1)</f>
        <v>16.9159190910278</v>
      </c>
      <c r="T116" t="str">
        <f>f_info_investtype(A116)</f>
        <v>偏股混合型基金</v>
      </c>
      <c r="U116" t="str">
        <f>f_info_fundmanager(A116)</f>
        <v>刘宏毅,李仆</v>
      </c>
      <c r="V116">
        <f>f_info_manager_onthepostdays(A116,1)</f>
        <v>904</v>
      </c>
      <c r="W116" s="25">
        <f ca="1">f_return_1w(A116,"0",参数!$B$2)</f>
        <v>2.83975659229209</v>
      </c>
      <c r="X116" s="25">
        <f>f_return_1m(A116,"0",参数!$B$1)</f>
        <v>18.3287347260544</v>
      </c>
      <c r="Y116" s="25">
        <f>f_return_3m(A116,0,参数!$B$1)</f>
        <v>19.1269841269841</v>
      </c>
      <c r="Z116" s="25">
        <f>f_return_6m(A116,0,参数!B115)</f>
        <v>0.142045454545455</v>
      </c>
      <c r="AA116" t="str">
        <f>f_dq_status(A116,参数!$B$1)</f>
        <v>开放申购|开放赎回</v>
      </c>
      <c r="AB116" s="17">
        <f ca="1">f_risk_maxdownside(A116,参数!$B$6,参数!$B$1)</f>
        <v>-45.3283502402563</v>
      </c>
      <c r="AC116" s="17">
        <f ca="1">f_risk_maxdownside(A116,参数!$B$4,参数!$B$1)</f>
        <v>-40.2218330414478</v>
      </c>
      <c r="AD116" t="str">
        <f ca="1">f_risk_maxdownside_date(A116,参数!$B$6,参数!$B$1)</f>
        <v>20171122-20181016</v>
      </c>
    </row>
    <row r="117" spans="1:30">
      <c r="A117" s="15" t="s">
        <v>145</v>
      </c>
      <c r="B117" t="str">
        <f>f_info_name(A117)</f>
        <v>国投瑞银医疗保健行业A</v>
      </c>
      <c r="C117" t="str">
        <f>f_info_setupdate(A117)</f>
        <v>2014-02-25</v>
      </c>
      <c r="D117" s="16">
        <f t="shared" si="1"/>
        <v>2526</v>
      </c>
      <c r="F117" s="17">
        <f>f_netasset_total(A117,参数!$B$1,100000000)</f>
        <v>3.5208615302</v>
      </c>
      <c r="G117" s="17">
        <f ca="1">f_nav_adjustedreturn(A117,参数!$B$2,参数!$B$1)</f>
        <v>50.7556662410304</v>
      </c>
      <c r="H117" s="17">
        <f ca="1">f_nav_periodreturnrankingper(A117,参数!$B$2,参数!$B$1,3)</f>
        <v>43.4621492853362</v>
      </c>
      <c r="I117" s="17">
        <f ca="1">f_nav_adjustedreturn(A117,参数!$B$3,参数!$B$2)</f>
        <v>52.0678635987763</v>
      </c>
      <c r="J117" s="17">
        <f ca="1">f_nav_periodreturnrankingper(A117,参数!$B$3,参数!$B$2,3)</f>
        <v>15.4403567447046</v>
      </c>
      <c r="K117" s="17">
        <f ca="1">f_nav_adjustedreturn(A117,参数!$B$4,参数!$B$3)</f>
        <v>-14.0022163904863</v>
      </c>
      <c r="L117" s="17">
        <f ca="1">f_nav_periodreturnrankingper(A117,参数!$B$4,参数!$B$3,3)</f>
        <v>47.8818998716303</v>
      </c>
      <c r="M117" s="17">
        <f ca="1">f_nav_adjustedreturn(A117,参数!$B$5,参数!$B$4)</f>
        <v>1.16551965219007</v>
      </c>
      <c r="N117" s="17">
        <f ca="1">f_nav_periodreturnrankingper(A117,参数!$B$5,参数!$B$4,3)</f>
        <v>91.016548463357</v>
      </c>
      <c r="O117" s="17">
        <f ca="1">f_nav_adjustedreturn(A117,参数!$B$6,参数!$B$5)</f>
        <v>22.0363213091041</v>
      </c>
      <c r="P117" s="17">
        <f ca="1">f_nav_periodreturnrankingper(A117,参数!$B$6,参数!$B$5,3)</f>
        <v>4.35374149659864</v>
      </c>
      <c r="Q117" s="25">
        <f>f_return(A117,1,参数!$B$1-365/2,参数!$B$1)</f>
        <v>5.2409881027035</v>
      </c>
      <c r="R117" s="25">
        <f ca="1">f_return(A117,1,参数!$B$4,参数!$B$1)</f>
        <v>25.3650438548307</v>
      </c>
      <c r="S117" s="25">
        <f ca="1">f_return(A117,1,参数!$B$6,参数!$B$1)</f>
        <v>19.2608026825769</v>
      </c>
      <c r="T117" t="str">
        <f>f_info_investtype(A117)</f>
        <v>灵活配置型基金</v>
      </c>
      <c r="U117" t="str">
        <f>f_info_fundmanager(A117)</f>
        <v>吴默村</v>
      </c>
      <c r="V117">
        <f>f_info_manager_onthepostdays(A117,1)</f>
        <v>47</v>
      </c>
      <c r="W117" s="25">
        <f ca="1">f_return_1w(A117,"0",参数!$B$2)</f>
        <v>1.5625</v>
      </c>
      <c r="X117" s="25">
        <f>f_return_1m(A117,"0",参数!$B$1)</f>
        <v>5.2869116698904</v>
      </c>
      <c r="Y117" s="25">
        <f>f_return_3m(A117,0,参数!$B$1)</f>
        <v>1.11660540556919</v>
      </c>
      <c r="Z117" s="25">
        <f>f_return_6m(A117,0,参数!B116)</f>
        <v>-4.24708027906081</v>
      </c>
      <c r="AA117" t="str">
        <f>f_dq_status(A117,参数!$B$1)</f>
        <v>开放申购|开放赎回</v>
      </c>
      <c r="AB117" s="17">
        <f ca="1">f_risk_maxdownside(A117,参数!$B$6,参数!$B$1)</f>
        <v>-33.6571825121444</v>
      </c>
      <c r="AC117" s="17">
        <f ca="1">f_risk_maxdownside(A117,参数!$B$4,参数!$B$1)</f>
        <v>-33.6571825121444</v>
      </c>
      <c r="AD117" t="str">
        <f ca="1">f_risk_maxdownside_date(A117,参数!$B$6,参数!$B$1)</f>
        <v>20180529-20181018</v>
      </c>
    </row>
    <row r="118" spans="1:30">
      <c r="A118" s="15" t="s">
        <v>146</v>
      </c>
      <c r="B118" t="str">
        <f>f_info_name(A118)</f>
        <v>上投摩根民生需求</v>
      </c>
      <c r="C118" t="str">
        <f>f_info_setupdate(A118)</f>
        <v>2014-03-14</v>
      </c>
      <c r="D118" s="16">
        <f t="shared" si="1"/>
        <v>2509</v>
      </c>
      <c r="F118" s="17">
        <f>f_netasset_total(A118,参数!$B$1,100000000)</f>
        <v>2.500315184</v>
      </c>
      <c r="G118" s="17">
        <f ca="1">f_nav_adjustedreturn(A118,参数!$B$2,参数!$B$1)</f>
        <v>81.3372093023256</v>
      </c>
      <c r="H118" s="17">
        <f ca="1">f_nav_periodreturnrankingper(A118,参数!$B$2,参数!$B$1,3)</f>
        <v>36.7647058823529</v>
      </c>
      <c r="I118" s="17">
        <f ca="1">f_nav_adjustedreturn(A118,参数!$B$3,参数!$B$2)</f>
        <v>60.8843537414966</v>
      </c>
      <c r="J118" s="17">
        <f ca="1">f_nav_periodreturnrankingper(A118,参数!$B$3,参数!$B$2,3)</f>
        <v>23.3038348082596</v>
      </c>
      <c r="K118" s="17">
        <f ca="1">f_nav_adjustedreturn(A118,参数!$B$4,参数!$B$3)</f>
        <v>-27.0018621973929</v>
      </c>
      <c r="L118" s="17">
        <f ca="1">f_nav_periodreturnrankingper(A118,参数!$B$4,参数!$B$3,3)</f>
        <v>67.2727272727273</v>
      </c>
      <c r="M118" s="17">
        <f ca="1">f_nav_adjustedreturn(A118,参数!$B$5,参数!$B$4)</f>
        <v>2.98223350253806</v>
      </c>
      <c r="N118" s="17">
        <f ca="1">f_nav_periodreturnrankingper(A118,参数!$B$5,参数!$B$4,3)</f>
        <v>85.7843137254902</v>
      </c>
      <c r="O118" s="17">
        <f ca="1">f_nav_adjustedreturn(A118,参数!$B$6,参数!$B$5)</f>
        <v>1.346339372105</v>
      </c>
      <c r="P118" s="17">
        <f ca="1">f_nav_periodreturnrankingper(A118,参数!$B$6,参数!$B$5,3)</f>
        <v>67.7631578947368</v>
      </c>
      <c r="Q118" s="25">
        <f>f_return(A118,1,参数!$B$1-365/2,参数!$B$1)</f>
        <v>80.2903844423767</v>
      </c>
      <c r="R118" s="25">
        <f ca="1">f_return(A118,1,参数!$B$4,参数!$B$1)</f>
        <v>28.6286331654533</v>
      </c>
      <c r="S118" s="25">
        <f ca="1">f_return(A118,1,参数!$B$6,参数!$B$1)</f>
        <v>17.0972526849465</v>
      </c>
      <c r="T118" t="str">
        <f>f_info_investtype(A118)</f>
        <v>普通股票型基金</v>
      </c>
      <c r="U118" t="str">
        <f>f_info_fundmanager(A118)</f>
        <v>杨景喻</v>
      </c>
      <c r="V118">
        <f>f_info_manager_onthepostdays(A118,1)</f>
        <v>657</v>
      </c>
      <c r="W118" s="25">
        <f ca="1">f_return_1w(A118,"0",参数!$B$2)</f>
        <v>3.50109409190371</v>
      </c>
      <c r="X118" s="25">
        <f>f_return_1m(A118,"0",参数!$B$1)</f>
        <v>15.6041512231282</v>
      </c>
      <c r="Y118" s="25">
        <f>f_return_3m(A118,0,参数!$B$1)</f>
        <v>28.6426696662917</v>
      </c>
      <c r="Z118" s="25">
        <f>f_return_6m(A118,0,参数!B117)</f>
        <v>26.1292691883951</v>
      </c>
      <c r="AA118" t="str">
        <f>f_dq_status(A118,参数!$B$1)</f>
        <v>开放申购|开放赎回</v>
      </c>
      <c r="AB118" s="17">
        <f ca="1">f_risk_maxdownside(A118,参数!$B$6,参数!$B$1)</f>
        <v>-40.2452885303096</v>
      </c>
      <c r="AC118" s="17">
        <f ca="1">f_risk_maxdownside(A118,参数!$B$4,参数!$B$1)</f>
        <v>-34.6817370612731</v>
      </c>
      <c r="AD118" t="str">
        <f ca="1">f_risk_maxdownside_date(A118,参数!$B$6,参数!$B$1)</f>
        <v>20160707-20181018</v>
      </c>
    </row>
    <row r="119" spans="1:30">
      <c r="A119" s="15" t="s">
        <v>147</v>
      </c>
      <c r="B119" t="str">
        <f>f_info_name(A119)</f>
        <v>国泰浓益A</v>
      </c>
      <c r="C119" t="str">
        <f>f_info_setupdate(A119)</f>
        <v>2014-03-04</v>
      </c>
      <c r="D119" s="16">
        <f t="shared" si="1"/>
        <v>2519</v>
      </c>
      <c r="F119" s="17">
        <f>f_netasset_total(A119,参数!$B$1,100000000)</f>
        <v>9.2859908081</v>
      </c>
      <c r="G119" s="17">
        <f ca="1">f_nav_adjustedreturn(A119,参数!$B$2,参数!$B$1)</f>
        <v>19.4930422600438</v>
      </c>
      <c r="H119" s="17">
        <f ca="1">f_nav_periodreturnrankingper(A119,参数!$B$2,参数!$B$1,3)</f>
        <v>78.507146638433</v>
      </c>
      <c r="I119" s="17">
        <f ca="1">f_nav_adjustedreturn(A119,参数!$B$3,参数!$B$2)</f>
        <v>13.9689546930693</v>
      </c>
      <c r="J119" s="17">
        <f ca="1">f_nav_periodreturnrankingper(A119,参数!$B$3,参数!$B$2,3)</f>
        <v>71.4046822742475</v>
      </c>
      <c r="K119" s="17">
        <f ca="1">f_nav_adjustedreturn(A119,参数!$B$4,参数!$B$3)</f>
        <v>-22.0578778135048</v>
      </c>
      <c r="L119" s="17">
        <f ca="1">f_nav_periodreturnrankingper(A119,参数!$B$4,参数!$B$3,3)</f>
        <v>73.3632862644416</v>
      </c>
      <c r="M119" s="17">
        <f ca="1">f_nav_adjustedreturn(A119,参数!$B$5,参数!$B$4)</f>
        <v>21.3457076566125</v>
      </c>
      <c r="N119" s="17">
        <f ca="1">f_nav_periodreturnrankingper(A119,参数!$B$5,参数!$B$4,3)</f>
        <v>20.5673758865248</v>
      </c>
      <c r="O119" s="17">
        <f ca="1">f_nav_adjustedreturn(A119,参数!$B$6,参数!$B$5)</f>
        <v>1.49136577708006</v>
      </c>
      <c r="P119" s="17">
        <f ca="1">f_nav_periodreturnrankingper(A119,参数!$B$6,参数!$B$5,3)</f>
        <v>67.4829931972789</v>
      </c>
      <c r="Q119" s="25">
        <f>f_return(A119,1,参数!$B$1-365/2,参数!$B$1)</f>
        <v>18.9187812489925</v>
      </c>
      <c r="R119" s="25">
        <f ca="1">f_return(A119,1,参数!$B$4,参数!$B$1)</f>
        <v>2.00604884307838</v>
      </c>
      <c r="S119" s="25">
        <f ca="1">f_return(A119,1,参数!$B$6,参数!$B$1)</f>
        <v>5.30957321541319</v>
      </c>
      <c r="T119" t="str">
        <f>f_info_investtype(A119)</f>
        <v>灵活配置型基金</v>
      </c>
      <c r="U119" t="str">
        <f>f_info_fundmanager(A119)</f>
        <v>樊利安</v>
      </c>
      <c r="V119">
        <f>f_info_manager_onthepostdays(A119,1)</f>
        <v>2305</v>
      </c>
      <c r="W119" s="25">
        <f ca="1">f_return_1w(A119,"0",参数!$B$2)</f>
        <v>-0.5372217958557</v>
      </c>
      <c r="X119" s="25">
        <f>f_return_1m(A119,"0",参数!$B$1)</f>
        <v>3.50740452065474</v>
      </c>
      <c r="Y119" s="25">
        <f>f_return_3m(A119,0,参数!$B$1)</f>
        <v>5.40820842834186</v>
      </c>
      <c r="Z119" s="25">
        <f>f_return_6m(A119,0,参数!B118)</f>
        <v>5.61569393690008</v>
      </c>
      <c r="AA119" t="str">
        <f>f_dq_status(A119,参数!$B$1)</f>
        <v>暂停大额申购|开放赎回</v>
      </c>
      <c r="AB119" s="17">
        <f ca="1">f_risk_maxdownside(A119,参数!$B$6,参数!$B$1)</f>
        <v>-24.282982791587</v>
      </c>
      <c r="AC119" s="17">
        <f ca="1">f_risk_maxdownside(A119,参数!$B$4,参数!$B$1)</f>
        <v>-24.282982791587</v>
      </c>
      <c r="AD119" t="str">
        <f ca="1">f_risk_maxdownside_date(A119,参数!$B$6,参数!$B$1)</f>
        <v>20180127-20190103</v>
      </c>
    </row>
    <row r="120" spans="1:30">
      <c r="A120" s="15" t="s">
        <v>148</v>
      </c>
      <c r="B120" t="str">
        <f>f_info_name(A120)</f>
        <v>南方新优享A</v>
      </c>
      <c r="C120" t="str">
        <f>f_info_setupdate(A120)</f>
        <v>2014-02-26</v>
      </c>
      <c r="D120" s="16">
        <f t="shared" si="1"/>
        <v>2525</v>
      </c>
      <c r="F120" s="17">
        <f>f_netasset_total(A120,参数!$B$1,100000000)</f>
        <v>67.1090381598</v>
      </c>
      <c r="G120" s="17">
        <f ca="1">f_nav_adjustedreturn(A120,参数!$B$2,参数!$B$1)</f>
        <v>92.6413881748072</v>
      </c>
      <c r="H120" s="17">
        <f ca="1">f_nav_periodreturnrankingper(A120,参数!$B$2,参数!$B$1,3)</f>
        <v>8.31127580730545</v>
      </c>
      <c r="I120" s="17">
        <f ca="1">f_nav_adjustedreturn(A120,参数!$B$3,参数!$B$2)</f>
        <v>46.1032863849765</v>
      </c>
      <c r="J120" s="17">
        <f ca="1">f_nav_periodreturnrankingper(A120,参数!$B$3,参数!$B$2,3)</f>
        <v>22.2965440356745</v>
      </c>
      <c r="K120" s="17">
        <f ca="1">f_nav_adjustedreturn(A120,参数!$B$4,参数!$B$3)</f>
        <v>-20.3440538519073</v>
      </c>
      <c r="L120" s="17">
        <f ca="1">f_nav_periodreturnrankingper(A120,参数!$B$4,参数!$B$3,3)</f>
        <v>66.8806161745828</v>
      </c>
      <c r="M120" s="17">
        <f ca="1">f_nav_adjustedreturn(A120,参数!$B$5,参数!$B$4)</f>
        <v>37.5449409347714</v>
      </c>
      <c r="N120" s="17">
        <f ca="1">f_nav_periodreturnrankingper(A120,参数!$B$5,参数!$B$4,3)</f>
        <v>6.22537431048069</v>
      </c>
      <c r="O120" s="17">
        <f ca="1">f_nav_adjustedreturn(A120,参数!$B$6,参数!$B$5)</f>
        <v>23.3438485804416</v>
      </c>
      <c r="P120" s="17">
        <f ca="1">f_nav_periodreturnrankingper(A120,参数!$B$6,参数!$B$5,3)</f>
        <v>3.53741496598639</v>
      </c>
      <c r="Q120" s="25">
        <f>f_return(A120,1,参数!$B$1-365/2,参数!$B$1)</f>
        <v>91.7298014493479</v>
      </c>
      <c r="R120" s="25">
        <f ca="1">f_return(A120,1,参数!$B$4,参数!$B$1)</f>
        <v>30.8486630400286</v>
      </c>
      <c r="S120" s="25">
        <f ca="1">f_return(A120,1,参数!$B$6,参数!$B$1)</f>
        <v>30.4444153143111</v>
      </c>
      <c r="T120" t="str">
        <f>f_info_investtype(A120)</f>
        <v>灵活配置型基金</v>
      </c>
      <c r="U120" t="str">
        <f>f_info_fundmanager(A120)</f>
        <v>章晖</v>
      </c>
      <c r="V120">
        <f>f_info_manager_onthepostdays(A120,1)</f>
        <v>2086</v>
      </c>
      <c r="W120" s="25">
        <f ca="1">f_return_1w(A120,"0",参数!$B$2)</f>
        <v>0.322372662798202</v>
      </c>
      <c r="X120" s="25">
        <f>f_return_1m(A120,"0",参数!$B$1)</f>
        <v>15.8006567510141</v>
      </c>
      <c r="Y120" s="25">
        <f>f_return_3m(A120,0,参数!$B$1)</f>
        <v>33.1926238613641</v>
      </c>
      <c r="Z120" s="25">
        <f>f_return_6m(A120,0,参数!B119)</f>
        <v>32.7800829875519</v>
      </c>
      <c r="AA120" t="str">
        <f>f_dq_status(A120,参数!$B$1)</f>
        <v>开放申购|开放赎回</v>
      </c>
      <c r="AB120" s="17">
        <f ca="1">f_risk_maxdownside(A120,参数!$B$6,参数!$B$1)</f>
        <v>-23.9525398591027</v>
      </c>
      <c r="AC120" s="17">
        <f ca="1">f_risk_maxdownside(A120,参数!$B$4,参数!$B$1)</f>
        <v>-23.4129947722181</v>
      </c>
      <c r="AD120" t="str">
        <f ca="1">f_risk_maxdownside_date(A120,参数!$B$6,参数!$B$1)</f>
        <v>20180124-20190103</v>
      </c>
    </row>
    <row r="121" spans="1:30">
      <c r="A121" s="15" t="s">
        <v>149</v>
      </c>
      <c r="B121" t="str">
        <f>f_info_name(A121)</f>
        <v>广发竞争优势</v>
      </c>
      <c r="C121" t="str">
        <f>f_info_setupdate(A121)</f>
        <v>2014-03-12</v>
      </c>
      <c r="D121" s="16">
        <f t="shared" si="1"/>
        <v>2511</v>
      </c>
      <c r="F121" s="17">
        <f>f_netasset_total(A121,参数!$B$1,100000000)</f>
        <v>16.4214941908</v>
      </c>
      <c r="G121" s="17">
        <f ca="1">f_nav_adjustedreturn(A121,参数!$B$2,参数!$B$1)</f>
        <v>123.218499292119</v>
      </c>
      <c r="H121" s="17">
        <f ca="1">f_nav_periodreturnrankingper(A121,参数!$B$2,参数!$B$1,3)</f>
        <v>1.05876124933827</v>
      </c>
      <c r="I121" s="17">
        <f ca="1">f_nav_adjustedreturn(A121,参数!$B$3,参数!$B$2)</f>
        <v>53.6620739666425</v>
      </c>
      <c r="J121" s="17">
        <f ca="1">f_nav_periodreturnrankingper(A121,参数!$B$3,参数!$B$2,3)</f>
        <v>13.8238573021182</v>
      </c>
      <c r="K121" s="17">
        <f ca="1">f_nav_adjustedreturn(A121,参数!$B$4,参数!$B$3)</f>
        <v>-29.9288617886179</v>
      </c>
      <c r="L121" s="17">
        <f ca="1">f_nav_periodreturnrankingper(A121,参数!$B$4,参数!$B$3,3)</f>
        <v>94.0949935815148</v>
      </c>
      <c r="M121" s="17">
        <f ca="1">f_nav_adjustedreturn(A121,参数!$B$5,参数!$B$4)</f>
        <v>45.4812637766348</v>
      </c>
      <c r="N121" s="17">
        <f ca="1">f_nav_periodreturnrankingper(A121,参数!$B$5,参数!$B$4,3)</f>
        <v>3.38849487785658</v>
      </c>
      <c r="O121" s="17">
        <f ca="1">f_nav_adjustedreturn(A121,参数!$B$6,参数!$B$5)</f>
        <v>-1.44717800289434</v>
      </c>
      <c r="P121" s="17">
        <f ca="1">f_nav_periodreturnrankingper(A121,参数!$B$6,参数!$B$5,3)</f>
        <v>81.0884353741497</v>
      </c>
      <c r="Q121" s="25">
        <f>f_return(A121,1,参数!$B$1-365/2,参数!$B$1)</f>
        <v>129.884413367396</v>
      </c>
      <c r="R121" s="25">
        <f ca="1">f_return(A121,1,参数!$B$4,参数!$B$1)</f>
        <v>33.9150916370735</v>
      </c>
      <c r="S121" s="25">
        <f ca="1">f_return(A121,1,参数!$B$6,参数!$B$1)</f>
        <v>27.865573028634</v>
      </c>
      <c r="T121" t="str">
        <f>f_info_investtype(A121)</f>
        <v>灵活配置型基金</v>
      </c>
      <c r="U121" t="str">
        <f>f_info_fundmanager(A121)</f>
        <v>苗宇</v>
      </c>
      <c r="V121">
        <f>f_info_manager_onthepostdays(A121,1)</f>
        <v>2186</v>
      </c>
      <c r="W121" s="25">
        <f ca="1">f_return_1w(A121,"0",参数!$B$2)</f>
        <v>-5.40178571428571</v>
      </c>
      <c r="X121" s="25">
        <f>f_return_1m(A121,"0",参数!$B$1)</f>
        <v>16.5024630541872</v>
      </c>
      <c r="Y121" s="25">
        <f>f_return_3m(A121,0,参数!$B$1)</f>
        <v>38.8725778038755</v>
      </c>
      <c r="Z121" s="25">
        <f>f_return_6m(A121,0,参数!B120)</f>
        <v>51.398708884107</v>
      </c>
      <c r="AA121" t="str">
        <f>f_dq_status(A121,参数!$B$1)</f>
        <v>开放申购|开放赎回</v>
      </c>
      <c r="AB121" s="17">
        <f ca="1">f_risk_maxdownside(A121,参数!$B$6,参数!$B$1)</f>
        <v>-34.8432055749129</v>
      </c>
      <c r="AC121" s="17">
        <f ca="1">f_risk_maxdownside(A121,参数!$B$4,参数!$B$1)</f>
        <v>-33.8888888888889</v>
      </c>
      <c r="AD121" t="str">
        <f ca="1">f_risk_maxdownside_date(A121,参数!$B$6,参数!$B$1)</f>
        <v>20180113-20190103</v>
      </c>
    </row>
    <row r="122" spans="1:30">
      <c r="A122" s="15" t="s">
        <v>150</v>
      </c>
      <c r="B122" t="str">
        <f>f_info_name(A122)</f>
        <v>招商丰盛稳定增长A</v>
      </c>
      <c r="C122" t="str">
        <f>f_info_setupdate(A122)</f>
        <v>2014-03-20</v>
      </c>
      <c r="D122" s="16">
        <f t="shared" si="1"/>
        <v>2503</v>
      </c>
      <c r="F122" s="17">
        <f>f_netasset_total(A122,参数!$B$1,100000000)</f>
        <v>0.7560884356</v>
      </c>
      <c r="G122" s="17">
        <f ca="1">f_nav_adjustedreturn(A122,参数!$B$2,参数!$B$1)</f>
        <v>59.7435897435897</v>
      </c>
      <c r="H122" s="17">
        <f ca="1">f_nav_periodreturnrankingper(A122,参数!$B$2,参数!$B$1,3)</f>
        <v>35.2567496029645</v>
      </c>
      <c r="I122" s="17">
        <f ca="1">f_nav_adjustedreturn(A122,参数!$B$3,参数!$B$2)</f>
        <v>40.7942238267148</v>
      </c>
      <c r="J122" s="17">
        <f ca="1">f_nav_periodreturnrankingper(A122,参数!$B$3,参数!$B$2,3)</f>
        <v>28.7625418060201</v>
      </c>
      <c r="K122" s="17">
        <f ca="1">f_nav_adjustedreturn(A122,参数!$B$4,参数!$B$3)</f>
        <v>-11.8536197295147</v>
      </c>
      <c r="L122" s="17">
        <f ca="1">f_nav_periodreturnrankingper(A122,参数!$B$4,参数!$B$3,3)</f>
        <v>44.2233632862644</v>
      </c>
      <c r="M122" s="17">
        <f ca="1">f_nav_adjustedreturn(A122,参数!$B$5,参数!$B$4)</f>
        <v>4.30463576158941</v>
      </c>
      <c r="N122" s="17">
        <f ca="1">f_nav_periodreturnrankingper(A122,参数!$B$5,参数!$B$4,3)</f>
        <v>79.8266351457841</v>
      </c>
      <c r="O122" s="17">
        <f ca="1">f_nav_adjustedreturn(A122,参数!$B$6,参数!$B$5)</f>
        <v>2.54668930390493</v>
      </c>
      <c r="P122" s="17">
        <f ca="1">f_nav_periodreturnrankingper(A122,参数!$B$6,参数!$B$5,3)</f>
        <v>57.0068027210884</v>
      </c>
      <c r="Q122" s="25">
        <f>f_return(A122,1,参数!$B$1-365/2,参数!$B$1)</f>
        <v>76.5708588693156</v>
      </c>
      <c r="R122" s="25">
        <f ca="1">f_return(A122,1,参数!$B$4,参数!$B$1)</f>
        <v>25.5973646568549</v>
      </c>
      <c r="S122" s="25">
        <f ca="1">f_return(A122,1,参数!$B$6,参数!$B$1)</f>
        <v>16.1473502616102</v>
      </c>
      <c r="T122" t="str">
        <f>f_info_investtype(A122)</f>
        <v>灵活配置型基金</v>
      </c>
      <c r="U122" t="str">
        <f>f_info_fundmanager(A122)</f>
        <v>王奇玮</v>
      </c>
      <c r="V122">
        <f>f_info_manager_onthepostdays(A122,1)</f>
        <v>600</v>
      </c>
      <c r="W122" s="25">
        <f ca="1">f_return_1w(A122,"0",参数!$B$2)</f>
        <v>2.76679841897233</v>
      </c>
      <c r="X122" s="25">
        <f>f_return_1m(A122,"0",参数!$B$1)</f>
        <v>18.6666666666667</v>
      </c>
      <c r="Y122" s="25">
        <f>f_return_3m(A122,0,参数!$B$1)</f>
        <v>35.4347826086956</v>
      </c>
      <c r="Z122" s="25">
        <f>f_return_6m(A122,0,参数!B121)</f>
        <v>20.1584943041109</v>
      </c>
      <c r="AA122" t="str">
        <f>f_dq_status(A122,参数!$B$1)</f>
        <v>暂停大额申购|开放赎回</v>
      </c>
      <c r="AB122" s="17">
        <f ca="1">f_risk_maxdownside(A122,参数!$B$6,参数!$B$1)</f>
        <v>-22.65625</v>
      </c>
      <c r="AC122" s="17">
        <f ca="1">f_risk_maxdownside(A122,参数!$B$4,参数!$B$1)</f>
        <v>-22.65625</v>
      </c>
      <c r="AD122" t="str">
        <f ca="1">f_risk_maxdownside_date(A122,参数!$B$6,参数!$B$1)</f>
        <v>20200226-20200330</v>
      </c>
    </row>
    <row r="123" spans="1:30">
      <c r="A123" s="15" t="s">
        <v>151</v>
      </c>
      <c r="B123" t="str">
        <f>f_info_name(A123)</f>
        <v>东吴阿尔法</v>
      </c>
      <c r="C123" t="str">
        <f>f_info_setupdate(A123)</f>
        <v>2014-03-19</v>
      </c>
      <c r="D123" s="16">
        <f t="shared" si="1"/>
        <v>2504</v>
      </c>
      <c r="F123" s="17">
        <f>f_netasset_total(A123,参数!$B$1,100000000)</f>
        <v>0.3903857221</v>
      </c>
      <c r="G123" s="17">
        <f ca="1">f_nav_adjustedreturn(A123,参数!$B$2,参数!$B$1)</f>
        <v>55.652853792025</v>
      </c>
      <c r="H123" s="17">
        <f ca="1">f_nav_periodreturnrankingper(A123,参数!$B$2,参数!$B$1,3)</f>
        <v>38.7506617257808</v>
      </c>
      <c r="I123" s="17">
        <f ca="1">f_nav_adjustedreturn(A123,参数!$B$3,参数!$B$2)</f>
        <v>36.2087326943557</v>
      </c>
      <c r="J123" s="17">
        <f ca="1">f_nav_periodreturnrankingper(A123,参数!$B$3,参数!$B$2,3)</f>
        <v>35.1727982162765</v>
      </c>
      <c r="K123" s="17">
        <f ca="1">f_nav_adjustedreturn(A123,参数!$B$4,参数!$B$3)</f>
        <v>-33.4985835694051</v>
      </c>
      <c r="L123" s="17">
        <f ca="1">f_nav_periodreturnrankingper(A123,参数!$B$4,参数!$B$3,3)</f>
        <v>97.8177150192555</v>
      </c>
      <c r="M123" s="17">
        <f ca="1">f_nav_adjustedreturn(A123,参数!$B$5,参数!$B$4)</f>
        <v>36.5900383141762</v>
      </c>
      <c r="N123" s="17">
        <f ca="1">f_nav_periodreturnrankingper(A123,参数!$B$5,参数!$B$4,3)</f>
        <v>6.77698975571316</v>
      </c>
      <c r="O123" s="17">
        <f ca="1">f_nav_adjustedreturn(A123,参数!$B$6,参数!$B$5)</f>
        <v>-12.3425692695214</v>
      </c>
      <c r="P123" s="17">
        <f ca="1">f_nav_periodreturnrankingper(A123,参数!$B$6,参数!$B$5,3)</f>
        <v>96.0544217687075</v>
      </c>
      <c r="Q123" s="25">
        <f>f_return(A123,1,参数!$B$1-365/2,参数!$B$1)</f>
        <v>55.5740305679388</v>
      </c>
      <c r="R123" s="25">
        <f ca="1">f_return(A123,1,参数!$B$4,参数!$B$1)</f>
        <v>12.1206491298036</v>
      </c>
      <c r="S123" s="25">
        <f ca="1">f_return(A123,1,参数!$B$6,参数!$B$1)</f>
        <v>10.8088188340716</v>
      </c>
      <c r="T123" t="str">
        <f>f_info_investtype(A123)</f>
        <v>灵活配置型基金</v>
      </c>
      <c r="U123" t="str">
        <f>f_info_fundmanager(A123)</f>
        <v>刘瑞</v>
      </c>
      <c r="V123">
        <f>f_info_manager_onthepostdays(A123,1)</f>
        <v>654</v>
      </c>
      <c r="W123" s="25">
        <f ca="1">f_return_1w(A123,"0",参数!$B$2)</f>
        <v>-3.03260045489007</v>
      </c>
      <c r="X123" s="25">
        <f>f_return_1m(A123,"0",参数!$B$1)</f>
        <v>7.46558704453441</v>
      </c>
      <c r="Y123" s="25">
        <f>f_return_3m(A123,0,参数!$B$1)</f>
        <v>21.6349972505652</v>
      </c>
      <c r="Z123" s="25">
        <f>f_return_6m(A123,0,参数!B122)</f>
        <v>16.7369308600337</v>
      </c>
      <c r="AA123" t="str">
        <f>f_dq_status(A123,参数!$B$1)</f>
        <v>开放申购|开放赎回</v>
      </c>
      <c r="AB123" s="17">
        <f ca="1">f_risk_maxdownside(A123,参数!$B$6,参数!$B$1)</f>
        <v>-41.9122462344466</v>
      </c>
      <c r="AC123" s="17">
        <f ca="1">f_risk_maxdownside(A123,参数!$B$4,参数!$B$1)</f>
        <v>-41.9122462344466</v>
      </c>
      <c r="AD123" t="str">
        <f ca="1">f_risk_maxdownside_date(A123,参数!$B$6,参数!$B$1)</f>
        <v>20180313-20190131</v>
      </c>
    </row>
    <row r="124" spans="1:30">
      <c r="A124" s="15" t="s">
        <v>152</v>
      </c>
      <c r="B124" t="str">
        <f>f_info_name(A124)</f>
        <v>景顺长城优势企业</v>
      </c>
      <c r="C124" t="str">
        <f>f_info_setupdate(A124)</f>
        <v>2014-03-19</v>
      </c>
      <c r="D124" s="16">
        <f t="shared" si="1"/>
        <v>2504</v>
      </c>
      <c r="F124" s="17">
        <f>f_netasset_total(A124,参数!$B$1,100000000)</f>
        <v>4.1475391703</v>
      </c>
      <c r="G124" s="17">
        <f ca="1">f_nav_adjustedreturn(A124,参数!$B$2,参数!$B$1)</f>
        <v>97.4601808006888</v>
      </c>
      <c r="H124" s="17">
        <f ca="1">f_nav_periodreturnrankingper(A124,参数!$B$2,参数!$B$1,3)</f>
        <v>11.1874386653582</v>
      </c>
      <c r="I124" s="17">
        <f ca="1">f_nav_adjustedreturn(A124,参数!$B$3,参数!$B$2)</f>
        <v>49.6778350515464</v>
      </c>
      <c r="J124" s="17">
        <f ca="1">f_nav_periodreturnrankingper(A124,参数!$B$3,参数!$B$2,3)</f>
        <v>35.8126721763085</v>
      </c>
      <c r="K124" s="17">
        <f ca="1">f_nav_adjustedreturn(A124,参数!$B$4,参数!$B$3)</f>
        <v>-19.0401669274909</v>
      </c>
      <c r="L124" s="17">
        <f ca="1">f_nav_periodreturnrankingper(A124,参数!$B$4,参数!$B$3,3)</f>
        <v>25.4295532646048</v>
      </c>
      <c r="M124" s="17">
        <f ca="1">f_nav_adjustedreturn(A124,参数!$B$5,参数!$B$4)</f>
        <v>44.8042168674699</v>
      </c>
      <c r="N124" s="17">
        <f ca="1">f_nav_periodreturnrankingper(A124,参数!$B$5,参数!$B$4,3)</f>
        <v>6.80933852140078</v>
      </c>
      <c r="O124" s="17">
        <f ca="1">f_nav_adjustedreturn(A124,参数!$B$6,参数!$B$5)</f>
        <v>-6.06488011283497</v>
      </c>
      <c r="P124" s="17">
        <f ca="1">f_nav_periodreturnrankingper(A124,参数!$B$6,参数!$B$5,3)</f>
        <v>80.7933194154488</v>
      </c>
      <c r="Q124" s="25">
        <f>f_return(A124,1,参数!$B$1-365/2,参数!$B$1)</f>
        <v>118.248004152049</v>
      </c>
      <c r="R124" s="25">
        <f ca="1">f_return(A124,1,参数!$B$4,参数!$B$1)</f>
        <v>33.7171063473921</v>
      </c>
      <c r="S124" s="25">
        <f ca="1">f_return(A124,1,参数!$B$6,参数!$B$1)</f>
        <v>26.4325437240444</v>
      </c>
      <c r="T124" t="str">
        <f>f_info_investtype(A124)</f>
        <v>偏股混合型基金</v>
      </c>
      <c r="U124" t="str">
        <f>f_info_fundmanager(A124)</f>
        <v>江科宏</v>
      </c>
      <c r="V124">
        <f>f_info_manager_onthepostdays(A124,1)</f>
        <v>2086</v>
      </c>
      <c r="W124" s="25">
        <f ca="1">f_return_1w(A124,"0",参数!$B$2)</f>
        <v>-3.44970906068164</v>
      </c>
      <c r="X124" s="25">
        <f>f_return_1m(A124,"0",参数!$B$1)</f>
        <v>14.4746693286748</v>
      </c>
      <c r="Y124" s="25">
        <f>f_return_3m(A124,0,参数!$B$1)</f>
        <v>30.5721605465414</v>
      </c>
      <c r="Z124" s="25">
        <f>f_return_6m(A124,0,参数!B123)</f>
        <v>44.8202315661182</v>
      </c>
      <c r="AA124" t="str">
        <f>f_dq_status(A124,参数!$B$1)</f>
        <v>开放申购|开放赎回</v>
      </c>
      <c r="AB124" s="17">
        <f ca="1">f_risk_maxdownside(A124,参数!$B$6,参数!$B$1)</f>
        <v>-32.1637426900585</v>
      </c>
      <c r="AC124" s="17">
        <f ca="1">f_risk_maxdownside(A124,参数!$B$4,参数!$B$1)</f>
        <v>-32.1637426900585</v>
      </c>
      <c r="AD124" t="str">
        <f ca="1">f_risk_maxdownside_date(A124,参数!$B$6,参数!$B$1)</f>
        <v>20180613-20190103</v>
      </c>
    </row>
    <row r="125" spans="1:30">
      <c r="A125" s="15" t="s">
        <v>153</v>
      </c>
      <c r="B125" t="str">
        <f>f_info_name(A125)</f>
        <v>长盛高端装备制造</v>
      </c>
      <c r="C125" t="str">
        <f>f_info_setupdate(A125)</f>
        <v>2014-03-25</v>
      </c>
      <c r="D125" s="16">
        <f t="shared" si="1"/>
        <v>2498</v>
      </c>
      <c r="F125" s="17">
        <f>f_netasset_total(A125,参数!$B$1,100000000)</f>
        <v>2.3018384991</v>
      </c>
      <c r="G125" s="17">
        <f ca="1">f_nav_adjustedreturn(A125,参数!$B$2,参数!$B$1)</f>
        <v>83.7737843551797</v>
      </c>
      <c r="H125" s="17">
        <f ca="1">f_nav_periodreturnrankingper(A125,参数!$B$2,参数!$B$1,3)</f>
        <v>13.7109581789307</v>
      </c>
      <c r="I125" s="17">
        <f ca="1">f_nav_adjustedreturn(A125,参数!$B$3,参数!$B$2)</f>
        <v>48.9763779527559</v>
      </c>
      <c r="J125" s="17">
        <f ca="1">f_nav_periodreturnrankingper(A125,参数!$B$3,参数!$B$2,3)</f>
        <v>18.6176142697882</v>
      </c>
      <c r="K125" s="17">
        <f ca="1">f_nav_adjustedreturn(A125,参数!$B$4,参数!$B$3)</f>
        <v>-21.7498459642637</v>
      </c>
      <c r="L125" s="17">
        <f ca="1">f_nav_periodreturnrankingper(A125,参数!$B$4,参数!$B$3,3)</f>
        <v>72.2079589216945</v>
      </c>
      <c r="M125" s="17">
        <f ca="1">f_nav_adjustedreturn(A125,参数!$B$5,参数!$B$4)</f>
        <v>7.16655607166557</v>
      </c>
      <c r="N125" s="17">
        <f ca="1">f_nav_periodreturnrankingper(A125,参数!$B$5,参数!$B$4,3)</f>
        <v>66.3514578408195</v>
      </c>
      <c r="O125" s="17">
        <f ca="1">f_nav_adjustedreturn(A125,参数!$B$6,参数!$B$5)</f>
        <v>6.17977528089888</v>
      </c>
      <c r="P125" s="17">
        <f ca="1">f_nav_periodreturnrankingper(A125,参数!$B$6,参数!$B$5,3)</f>
        <v>23.5374149659864</v>
      </c>
      <c r="Q125" s="25">
        <f>f_return(A125,1,参数!$B$1-365/2,参数!$B$1)</f>
        <v>72.2951627115792</v>
      </c>
      <c r="R125" s="25">
        <f ca="1">f_return(A125,1,参数!$B$4,参数!$B$1)</f>
        <v>28.8827386212508</v>
      </c>
      <c r="S125" s="25">
        <f ca="1">f_return(A125,1,参数!$B$6,参数!$B$1)</f>
        <v>19.5237083466639</v>
      </c>
      <c r="T125" t="str">
        <f>f_info_investtype(A125)</f>
        <v>灵活配置型基金</v>
      </c>
      <c r="U125" t="str">
        <f>f_info_fundmanager(A125)</f>
        <v>乔培涛</v>
      </c>
      <c r="V125">
        <f>f_info_manager_onthepostdays(A125,1)</f>
        <v>1207</v>
      </c>
      <c r="W125" s="25">
        <f ca="1">f_return_1w(A125,"0",参数!$B$2)</f>
        <v>-0.473435034192536</v>
      </c>
      <c r="X125" s="25">
        <f>f_return_1m(A125,"0",参数!$B$1)</f>
        <v>13.5161606268364</v>
      </c>
      <c r="Y125" s="25">
        <f>f_return_3m(A125,0,参数!$B$1)</f>
        <v>27.7369581190301</v>
      </c>
      <c r="Z125" s="25">
        <f>f_return_6m(A125,0,参数!B124)</f>
        <v>28.8214285714286</v>
      </c>
      <c r="AA125" t="str">
        <f>f_dq_status(A125,参数!$B$1)</f>
        <v>开放申购|开放赎回</v>
      </c>
      <c r="AB125" s="17">
        <f ca="1">f_risk_maxdownside(A125,参数!$B$6,参数!$B$1)</f>
        <v>-29.7921478060046</v>
      </c>
      <c r="AC125" s="17">
        <f ca="1">f_risk_maxdownside(A125,参数!$B$4,参数!$B$1)</f>
        <v>-26.835138387485</v>
      </c>
      <c r="AD125" t="str">
        <f ca="1">f_risk_maxdownside_date(A125,参数!$B$6,参数!$B$1)</f>
        <v>20171114-20190103</v>
      </c>
    </row>
    <row r="126" spans="1:30">
      <c r="A126" s="15" t="s">
        <v>154</v>
      </c>
      <c r="B126" t="str">
        <f>f_info_name(A126)</f>
        <v>长盛航天海工装备</v>
      </c>
      <c r="C126" t="str">
        <f>f_info_setupdate(A126)</f>
        <v>2014-03-11</v>
      </c>
      <c r="D126" s="16">
        <f t="shared" si="1"/>
        <v>2512</v>
      </c>
      <c r="F126" s="17">
        <f>f_netasset_total(A126,参数!$B$1,100000000)</f>
        <v>2.2031743403</v>
      </c>
      <c r="G126" s="17">
        <f ca="1">f_nav_adjustedreturn(A126,参数!$B$2,参数!$B$1)</f>
        <v>82.6984883738453</v>
      </c>
      <c r="H126" s="17">
        <f ca="1">f_nav_periodreturnrankingper(A126,参数!$B$2,参数!$B$1,3)</f>
        <v>14.2932768660667</v>
      </c>
      <c r="I126" s="17">
        <f ca="1">f_nav_adjustedreturn(A126,参数!$B$3,参数!$B$2)</f>
        <v>10.9411764705882</v>
      </c>
      <c r="J126" s="17">
        <f ca="1">f_nav_periodreturnrankingper(A126,参数!$B$3,参数!$B$2,3)</f>
        <v>78.4280936454849</v>
      </c>
      <c r="K126" s="17">
        <f ca="1">f_nav_adjustedreturn(A126,参数!$B$4,参数!$B$3)</f>
        <v>-17.0731707317073</v>
      </c>
      <c r="L126" s="17">
        <f ca="1">f_nav_periodreturnrankingper(A126,参数!$B$4,参数!$B$3,3)</f>
        <v>56.3543003851091</v>
      </c>
      <c r="M126" s="17">
        <f ca="1">f_nav_adjustedreturn(A126,参数!$B$5,参数!$B$4)</f>
        <v>-5.38532961931291</v>
      </c>
      <c r="N126" s="17">
        <f ca="1">f_nav_periodreturnrankingper(A126,参数!$B$5,参数!$B$4,3)</f>
        <v>96.4539007092199</v>
      </c>
      <c r="O126" s="17">
        <f ca="1">f_nav_adjustedreturn(A126,参数!$B$6,参数!$B$5)</f>
        <v>6.60098522167489</v>
      </c>
      <c r="P126" s="17">
        <f ca="1">f_nav_periodreturnrankingper(A126,参数!$B$6,参数!$B$5,3)</f>
        <v>22.4489795918367</v>
      </c>
      <c r="Q126" s="25">
        <f>f_return(A126,1,参数!$B$1-365/2,参数!$B$1)</f>
        <v>76.1701785997755</v>
      </c>
      <c r="R126" s="25">
        <f ca="1">f_return(A126,1,参数!$B$4,参数!$B$1)</f>
        <v>18.8791444284799</v>
      </c>
      <c r="S126" s="25">
        <f ca="1">f_return(A126,1,参数!$B$6,参数!$B$1)</f>
        <v>11.1490648617833</v>
      </c>
      <c r="T126" t="str">
        <f>f_info_investtype(A126)</f>
        <v>灵活配置型基金</v>
      </c>
      <c r="U126" t="str">
        <f>f_info_fundmanager(A126)</f>
        <v>乔培涛</v>
      </c>
      <c r="V126">
        <f>f_info_manager_onthepostdays(A126,1)</f>
        <v>1221</v>
      </c>
      <c r="W126" s="25">
        <f ca="1">f_return_1w(A126,"0",参数!$B$2)</f>
        <v>-2.07684319833852</v>
      </c>
      <c r="X126" s="25">
        <f>f_return_1m(A126,"0",参数!$B$1)</f>
        <v>11.0081665828197</v>
      </c>
      <c r="Y126" s="25">
        <f>f_return_3m(A126,0,参数!$B$1)</f>
        <v>28.2834508834968</v>
      </c>
      <c r="Z126" s="25">
        <f>f_return_6m(A126,0,参数!B125)</f>
        <v>6.72524185291279</v>
      </c>
      <c r="AA126" t="str">
        <f>f_dq_status(A126,参数!$B$1)</f>
        <v>开放申购|开放赎回</v>
      </c>
      <c r="AB126" s="17">
        <f ca="1">f_risk_maxdownside(A126,参数!$B$6,参数!$B$1)</f>
        <v>-30.262045646661</v>
      </c>
      <c r="AC126" s="17">
        <f ca="1">f_risk_maxdownside(A126,参数!$B$4,参数!$B$1)</f>
        <v>-23.5403151065802</v>
      </c>
      <c r="AD126" t="str">
        <f ca="1">f_risk_maxdownside_date(A126,参数!$B$6,参数!$B$1)</f>
        <v>20170412-20181227,20170412-20181228,20170412-20181231</v>
      </c>
    </row>
    <row r="127" spans="1:30">
      <c r="A127" s="15" t="s">
        <v>155</v>
      </c>
      <c r="B127" t="str">
        <f>f_info_name(A127)</f>
        <v>前海开源可转债</v>
      </c>
      <c r="C127" t="str">
        <f>f_info_setupdate(A127)</f>
        <v>2014-03-25</v>
      </c>
      <c r="D127" s="16">
        <f t="shared" si="1"/>
        <v>2498</v>
      </c>
      <c r="F127" s="17">
        <f>f_netasset_total(A127,参数!$B$1,100000000)</f>
        <v>0.746944001</v>
      </c>
      <c r="G127" s="17">
        <f ca="1">f_nav_adjustedreturn(A127,参数!$B$2,参数!$B$1)</f>
        <v>33.0616996507567</v>
      </c>
      <c r="H127" s="17">
        <f ca="1">f_nav_periodreturnrankingper(A127,参数!$B$2,参数!$B$1,3)</f>
        <v>3.20754716981132</v>
      </c>
      <c r="I127" s="17">
        <f ca="1">f_nav_adjustedreturn(A127,参数!$B$3,参数!$B$2)</f>
        <v>10.8387096774194</v>
      </c>
      <c r="J127" s="17">
        <f ca="1">f_nav_periodreturnrankingper(A127,参数!$B$3,参数!$B$2,3)</f>
        <v>33.8297872340426</v>
      </c>
      <c r="K127" s="17">
        <f ca="1">f_nav_adjustedreturn(A127,参数!$B$4,参数!$B$3)</f>
        <v>-12.2310305775764</v>
      </c>
      <c r="L127" s="17">
        <f ca="1">f_nav_periodreturnrankingper(A127,参数!$B$4,参数!$B$3,3)</f>
        <v>95.2267303102625</v>
      </c>
      <c r="M127" s="17">
        <f ca="1">f_nav_adjustedreturn(A127,参数!$B$5,参数!$B$4)</f>
        <v>16.9088507265522</v>
      </c>
      <c r="N127" s="17">
        <f ca="1">f_nav_periodreturnrankingper(A127,参数!$B$5,参数!$B$4,3)</f>
        <v>0.828729281767956</v>
      </c>
      <c r="O127" s="17">
        <f ca="1">f_nav_adjustedreturn(A127,参数!$B$6,参数!$B$5)</f>
        <v>1.60857908847186</v>
      </c>
      <c r="P127" s="17">
        <f ca="1">f_nav_periodreturnrankingper(A127,参数!$B$6,参数!$B$5,3)</f>
        <v>48.728813559322</v>
      </c>
      <c r="Q127" s="25">
        <f>f_return(A127,1,参数!$B$1-365/2,参数!$B$1)</f>
        <v>51.5129810470204</v>
      </c>
      <c r="R127" s="25">
        <f ca="1">f_return(A127,1,参数!$B$4,参数!$B$1)</f>
        <v>8.97521963686843</v>
      </c>
      <c r="S127" s="25">
        <f ca="1">f_return(A127,1,参数!$B$6,参数!$B$1)</f>
        <v>8.89825226812431</v>
      </c>
      <c r="T127" t="str">
        <f>f_info_investtype(A127)</f>
        <v>混合债券型二级基金</v>
      </c>
      <c r="U127" t="str">
        <f>f_info_fundmanager(A127)</f>
        <v>曾健飞</v>
      </c>
      <c r="V127">
        <f>f_info_manager_onthepostdays(A127,1)</f>
        <v>552</v>
      </c>
      <c r="W127" s="25">
        <f ca="1">f_return_1w(A127,"0",参数!$B$2)</f>
        <v>-0.808314087759815</v>
      </c>
      <c r="X127" s="25">
        <f>f_return_1m(A127,"0",参数!$B$1)</f>
        <v>9.90384615384614</v>
      </c>
      <c r="Y127" s="25">
        <f>f_return_3m(A127,0,参数!$B$1)</f>
        <v>24.2391304347826</v>
      </c>
      <c r="Z127" s="25">
        <f>f_return_6m(A127,0,参数!B126)</f>
        <v>13.3611691022965</v>
      </c>
      <c r="AA127" t="str">
        <f>f_dq_status(A127,参数!$B$1)</f>
        <v>开放申购|开放赎回</v>
      </c>
      <c r="AB127" s="17">
        <f ca="1">f_risk_maxdownside(A127,参数!$B$6,参数!$B$1)</f>
        <v>-17.2881355932203</v>
      </c>
      <c r="AC127" s="17">
        <f ca="1">f_risk_maxdownside(A127,参数!$B$4,参数!$B$1)</f>
        <v>-17.2881355932203</v>
      </c>
      <c r="AD127" t="str">
        <f ca="1">f_risk_maxdownside_date(A127,参数!$B$6,参数!$B$1)</f>
        <v>20180124-20181226,20180124-20181227,20180124-20190102</v>
      </c>
    </row>
    <row r="128" spans="1:30">
      <c r="A128" s="15" t="s">
        <v>156</v>
      </c>
      <c r="B128" t="str">
        <f>f_info_name(A128)</f>
        <v>诺安优势行业A</v>
      </c>
      <c r="C128" t="str">
        <f>f_info_setupdate(A128)</f>
        <v>2014-03-13</v>
      </c>
      <c r="D128" s="16">
        <f t="shared" si="1"/>
        <v>2510</v>
      </c>
      <c r="F128" s="17">
        <f>f_netasset_total(A128,参数!$B$1,100000000)</f>
        <v>0.4609270818</v>
      </c>
      <c r="G128" s="17">
        <f ca="1">f_nav_adjustedreturn(A128,参数!$B$2,参数!$B$1)</f>
        <v>13.639733135656</v>
      </c>
      <c r="H128" s="17">
        <f ca="1">f_nav_periodreturnrankingper(A128,参数!$B$2,参数!$B$1,3)</f>
        <v>90.3123345685548</v>
      </c>
      <c r="I128" s="17">
        <f ca="1">f_nav_adjustedreturn(A128,参数!$B$3,参数!$B$2)</f>
        <v>8.17963111467521</v>
      </c>
      <c r="J128" s="17">
        <f ca="1">f_nav_periodreturnrankingper(A128,参数!$B$3,参数!$B$2,3)</f>
        <v>87.2909698996656</v>
      </c>
      <c r="K128" s="17">
        <f ca="1">f_nav_adjustedreturn(A128,参数!$B$4,参数!$B$3)</f>
        <v>-8.03834808259587</v>
      </c>
      <c r="L128" s="17">
        <f ca="1">f_nav_periodreturnrankingper(A128,参数!$B$4,参数!$B$3,3)</f>
        <v>37.8690629011553</v>
      </c>
      <c r="M128" s="17">
        <f ca="1">f_nav_adjustedreturn(A128,参数!$B$5,参数!$B$4)</f>
        <v>5.42635658914729</v>
      </c>
      <c r="N128" s="17">
        <f ca="1">f_nav_periodreturnrankingper(A128,参数!$B$5,参数!$B$4,3)</f>
        <v>74.7832939322301</v>
      </c>
      <c r="O128" s="17">
        <f ca="1">f_nav_adjustedreturn(A128,参数!$B$6,参数!$B$5)</f>
        <v>-0.0775193798449699</v>
      </c>
      <c r="P128" s="17">
        <f ca="1">f_nav_periodreturnrankingper(A128,参数!$B$6,参数!$B$5,3)</f>
        <v>76.4625850340136</v>
      </c>
      <c r="Q128" s="25">
        <f>f_return(A128,1,参数!$B$1-365/2,参数!$B$1)</f>
        <v>5.10519718270701</v>
      </c>
      <c r="R128" s="25">
        <f ca="1">f_return(A128,1,参数!$B$4,参数!$B$1)</f>
        <v>4.17046832433088</v>
      </c>
      <c r="S128" s="25">
        <f ca="1">f_return(A128,1,参数!$B$6,参数!$B$1)</f>
        <v>3.50803856520141</v>
      </c>
      <c r="T128" t="str">
        <f>f_info_investtype(A128)</f>
        <v>灵活配置型基金</v>
      </c>
      <c r="U128" t="str">
        <f>f_info_fundmanager(A128)</f>
        <v>吴博俊,裴禹翔</v>
      </c>
      <c r="V128">
        <f>f_info_manager_onthepostdays(A128,1)</f>
        <v>2434</v>
      </c>
      <c r="W128" s="25">
        <f ca="1">f_return_1w(A128,"0",参数!$B$2)</f>
        <v>-1.24450951683749</v>
      </c>
      <c r="X128" s="25">
        <f>f_return_1m(A128,"0",参数!$B$1)</f>
        <v>4.35670524166098</v>
      </c>
      <c r="Y128" s="25">
        <f>f_return_3m(A128,0,参数!$B$1)</f>
        <v>3.37154416722858</v>
      </c>
      <c r="Z128" s="25">
        <f>f_return_6m(A128,0,参数!B127)</f>
        <v>-1.33928571428572</v>
      </c>
      <c r="AA128" t="str">
        <f>f_dq_status(A128,参数!$B$1)</f>
        <v>开放申购|开放赎回</v>
      </c>
      <c r="AB128" s="17">
        <f ca="1">f_risk_maxdownside(A128,参数!$B$6,参数!$B$1)</f>
        <v>-9.11764705882354</v>
      </c>
      <c r="AC128" s="17">
        <f ca="1">f_risk_maxdownside(A128,参数!$B$4,参数!$B$1)</f>
        <v>-9.11764705882354</v>
      </c>
      <c r="AD128" t="str">
        <f ca="1">f_risk_maxdownside_date(A128,参数!$B$6,参数!$B$1)</f>
        <v>20180127-20190103</v>
      </c>
    </row>
    <row r="129" spans="1:30">
      <c r="A129" s="15" t="s">
        <v>157</v>
      </c>
      <c r="B129" t="str">
        <f>f_info_name(A129)</f>
        <v>华商创新成长</v>
      </c>
      <c r="C129" t="str">
        <f>f_info_setupdate(A129)</f>
        <v>2014-03-18</v>
      </c>
      <c r="D129" s="16">
        <f t="shared" si="1"/>
        <v>2505</v>
      </c>
      <c r="F129" s="17">
        <f>f_netasset_total(A129,参数!$B$1,100000000)</f>
        <v>11.8076645277</v>
      </c>
      <c r="G129" s="17">
        <f ca="1">f_nav_adjustedreturn(A129,参数!$B$2,参数!$B$1)</f>
        <v>100.564971751412</v>
      </c>
      <c r="H129" s="17">
        <f ca="1">f_nav_periodreturnrankingper(A129,参数!$B$2,参数!$B$1,3)</f>
        <v>5.50555849655903</v>
      </c>
      <c r="I129" s="17">
        <f ca="1">f_nav_adjustedreturn(A129,参数!$B$3,参数!$B$2)</f>
        <v>79.5941375422773</v>
      </c>
      <c r="J129" s="17">
        <f ca="1">f_nav_periodreturnrankingper(A129,参数!$B$3,参数!$B$2,3)</f>
        <v>2.56410256410256</v>
      </c>
      <c r="K129" s="17">
        <f ca="1">f_nav_adjustedreturn(A129,参数!$B$4,参数!$B$3)</f>
        <v>-29.8814229249012</v>
      </c>
      <c r="L129" s="17">
        <f ca="1">f_nav_periodreturnrankingper(A129,参数!$B$4,参数!$B$3,3)</f>
        <v>93.9666238767651</v>
      </c>
      <c r="M129" s="17">
        <f ca="1">f_nav_adjustedreturn(A129,参数!$B$5,参数!$B$4)</f>
        <v>-6.94667084599928</v>
      </c>
      <c r="N129" s="17">
        <f ca="1">f_nav_periodreturnrankingper(A129,参数!$B$5,参数!$B$4,3)</f>
        <v>96.8479117415288</v>
      </c>
      <c r="O129" s="17">
        <f ca="1">f_nav_adjustedreturn(A129,参数!$B$6,参数!$B$5)</f>
        <v>-9.30232558139536</v>
      </c>
      <c r="P129" s="17">
        <f ca="1">f_nav_periodreturnrankingper(A129,参数!$B$6,参数!$B$5,3)</f>
        <v>92.9251700680272</v>
      </c>
      <c r="Q129" s="25">
        <f>f_return(A129,1,参数!$B$1-365/2,参数!$B$1)</f>
        <v>95.8020193650362</v>
      </c>
      <c r="R129" s="25">
        <f ca="1">f_return(A129,1,参数!$B$4,参数!$B$1)</f>
        <v>36.1458477553927</v>
      </c>
      <c r="S129" s="25">
        <f ca="1">f_return(A129,1,参数!$B$6,参数!$B$1)</f>
        <v>16.367487224992</v>
      </c>
      <c r="T129" t="str">
        <f>f_info_investtype(A129)</f>
        <v>灵活配置型基金</v>
      </c>
      <c r="U129" t="str">
        <f>f_info_fundmanager(A129)</f>
        <v>梁皓</v>
      </c>
      <c r="V129">
        <f>f_info_manager_onthepostdays(A129,1)</f>
        <v>945</v>
      </c>
      <c r="W129" s="25">
        <f ca="1">f_return_1w(A129,"0",参数!$B$2)</f>
        <v>1.59438775510203</v>
      </c>
      <c r="X129" s="25">
        <f>f_return_1m(A129,"0",参数!$B$1)</f>
        <v>17.2907488986784</v>
      </c>
      <c r="Y129" s="25">
        <f>f_return_3m(A129,0,参数!$B$1)</f>
        <v>27.7489004398241</v>
      </c>
      <c r="Z129" s="25">
        <f>f_return_6m(A129,0,参数!B128)</f>
        <v>30.0162469536962</v>
      </c>
      <c r="AA129" t="str">
        <f>f_dq_status(A129,参数!$B$1)</f>
        <v>开放申购|开放赎回</v>
      </c>
      <c r="AB129" s="17">
        <f ca="1">f_risk_maxdownside(A129,参数!$B$6,参数!$B$1)</f>
        <v>-49.7702036921678</v>
      </c>
      <c r="AC129" s="17">
        <f ca="1">f_risk_maxdownside(A129,参数!$B$4,参数!$B$1)</f>
        <v>-35.031847133758</v>
      </c>
      <c r="AD129" t="str">
        <f ca="1">f_risk_maxdownside_date(A129,参数!$B$6,参数!$B$1)</f>
        <v>20160415-20181018</v>
      </c>
    </row>
    <row r="130" spans="1:30">
      <c r="A130" s="15" t="s">
        <v>158</v>
      </c>
      <c r="B130" t="str">
        <f>f_info_name(A130)</f>
        <v>中邮核心竞争力</v>
      </c>
      <c r="C130" t="str">
        <f>f_info_setupdate(A130)</f>
        <v>2014-04-23</v>
      </c>
      <c r="D130" s="16">
        <f t="shared" si="1"/>
        <v>2469</v>
      </c>
      <c r="F130" s="17">
        <f>f_netasset_total(A130,参数!$B$1,100000000)</f>
        <v>4.9101160889</v>
      </c>
      <c r="G130" s="17">
        <f ca="1">f_nav_adjustedreturn(A130,参数!$B$2,参数!$B$1)</f>
        <v>56.738768718802</v>
      </c>
      <c r="H130" s="17">
        <f ca="1">f_nav_periodreturnrankingper(A130,参数!$B$2,参数!$B$1,3)</f>
        <v>37.9036527263102</v>
      </c>
      <c r="I130" s="17">
        <f ca="1">f_nav_adjustedreturn(A130,参数!$B$3,参数!$B$2)</f>
        <v>18.5404339250493</v>
      </c>
      <c r="J130" s="17">
        <f ca="1">f_nav_periodreturnrankingper(A130,参数!$B$3,参数!$B$2,3)</f>
        <v>62.263099219621</v>
      </c>
      <c r="K130" s="17">
        <f ca="1">f_nav_adjustedreturn(A130,参数!$B$4,参数!$B$3)</f>
        <v>-15.5</v>
      </c>
      <c r="L130" s="17">
        <f ca="1">f_nav_periodreturnrankingper(A130,参数!$B$4,参数!$B$3,3)</f>
        <v>51.0911424903723</v>
      </c>
      <c r="M130" s="17">
        <f ca="1">f_nav_adjustedreturn(A130,参数!$B$5,参数!$B$4)</f>
        <v>-25.1237623762376</v>
      </c>
      <c r="N130" s="17">
        <f ca="1">f_nav_periodreturnrankingper(A130,参数!$B$5,参数!$B$4,3)</f>
        <v>99.9211977935382</v>
      </c>
      <c r="O130" s="17">
        <f ca="1">f_nav_adjustedreturn(A130,参数!$B$6,参数!$B$5)</f>
        <v>-18.0121089808274</v>
      </c>
      <c r="P130" s="17">
        <f ca="1">f_nav_periodreturnrankingper(A130,参数!$B$6,参数!$B$5,3)</f>
        <v>98.2312925170068</v>
      </c>
      <c r="Q130" s="25">
        <f>f_return(A130,1,参数!$B$1-365/2,参数!$B$1)</f>
        <v>88.4056208361713</v>
      </c>
      <c r="R130" s="25">
        <f ca="1">f_return(A130,1,参数!$B$4,参数!$B$1)</f>
        <v>16.2091444757435</v>
      </c>
      <c r="S130" s="25">
        <f ca="1">f_return(A130,1,参数!$B$6,参数!$B$1)</f>
        <v>-1.00796065658693</v>
      </c>
      <c r="T130" t="str">
        <f>f_info_investtype(A130)</f>
        <v>灵活配置型基金</v>
      </c>
      <c r="U130" t="str">
        <f>f_info_fundmanager(A130)</f>
        <v>任慧峰</v>
      </c>
      <c r="V130">
        <f>f_info_manager_onthepostdays(A130,1)</f>
        <v>905</v>
      </c>
      <c r="W130" s="25">
        <f ca="1">f_return_1w(A130,"0",参数!$B$2)</f>
        <v>-1.23253903040264</v>
      </c>
      <c r="X130" s="25">
        <f>f_return_1m(A130,"0",参数!$B$1)</f>
        <v>12.4776119402985</v>
      </c>
      <c r="Y130" s="25">
        <f>f_return_3m(A130,0,参数!$B$1)</f>
        <v>22.4171539961014</v>
      </c>
      <c r="Z130" s="25">
        <f>f_return_6m(A130,0,参数!B129)</f>
        <v>30.7953772943576</v>
      </c>
      <c r="AA130" t="str">
        <f>f_dq_status(A130,参数!$B$1)</f>
        <v>开放申购|开放赎回</v>
      </c>
      <c r="AB130" s="17">
        <f ca="1">f_risk_maxdownside(A130,参数!$B$6,参数!$B$1)</f>
        <v>-54.5669663984856</v>
      </c>
      <c r="AC130" s="17">
        <f ca="1">f_risk_maxdownside(A130,参数!$B$4,参数!$B$1)</f>
        <v>-28.0359820089955</v>
      </c>
      <c r="AD130" t="str">
        <f ca="1">f_risk_maxdownside_date(A130,参数!$B$6,参数!$B$1)</f>
        <v>20160407-20181018</v>
      </c>
    </row>
    <row r="131" spans="1:30">
      <c r="A131" s="15" t="s">
        <v>159</v>
      </c>
      <c r="B131" t="str">
        <f>f_info_name(A131)</f>
        <v>建信健康民生</v>
      </c>
      <c r="C131" t="str">
        <f>f_info_setupdate(A131)</f>
        <v>2014-03-21</v>
      </c>
      <c r="D131" s="16">
        <f t="shared" ref="D131:D194" si="2">DATEDIF(C131,"2021-1-25","d")</f>
        <v>2502</v>
      </c>
      <c r="F131" s="17">
        <f>f_netasset_total(A131,参数!$B$1,100000000)</f>
        <v>1.4257028465</v>
      </c>
      <c r="G131" s="17">
        <f ca="1">f_nav_adjustedreturn(A131,参数!$B$2,参数!$B$1)</f>
        <v>73.1660231660232</v>
      </c>
      <c r="H131" s="17">
        <f ca="1">f_nav_periodreturnrankingper(A131,参数!$B$2,参数!$B$1,3)</f>
        <v>42.0019627085378</v>
      </c>
      <c r="I131" s="17">
        <f ca="1">f_nav_adjustedreturn(A131,参数!$B$3,参数!$B$2)</f>
        <v>74.7048903878584</v>
      </c>
      <c r="J131" s="17">
        <f ca="1">f_nav_periodreturnrankingper(A131,参数!$B$3,参数!$B$2,3)</f>
        <v>6.47382920110193</v>
      </c>
      <c r="K131" s="17">
        <f ca="1">f_nav_adjustedreturn(A131,参数!$B$4,参数!$B$3)</f>
        <v>-24.3943901402465</v>
      </c>
      <c r="L131" s="17">
        <f ca="1">f_nav_periodreturnrankingper(A131,参数!$B$4,参数!$B$3,3)</f>
        <v>51.2027491408935</v>
      </c>
      <c r="M131" s="17">
        <f ca="1">f_nav_adjustedreturn(A131,参数!$B$5,参数!$B$4)</f>
        <v>15.2641878669276</v>
      </c>
      <c r="N131" s="17">
        <f ca="1">f_nav_periodreturnrankingper(A131,参数!$B$5,参数!$B$4,3)</f>
        <v>64.9805447470817</v>
      </c>
      <c r="O131" s="17">
        <f ca="1">f_nav_adjustedreturn(A131,参数!$B$6,参数!$B$5)</f>
        <v>13.0603209739901</v>
      </c>
      <c r="P131" s="17">
        <f ca="1">f_nav_periodreturnrankingper(A131,参数!$B$6,参数!$B$5,3)</f>
        <v>16.4926931106472</v>
      </c>
      <c r="Q131" s="25">
        <f>f_return(A131,1,参数!$B$1-365/2,参数!$B$1)</f>
        <v>88.8657279823002</v>
      </c>
      <c r="R131" s="25">
        <f ca="1">f_return(A131,1,参数!$B$4,参数!$B$1)</f>
        <v>31.7239178206714</v>
      </c>
      <c r="S131" s="25">
        <f ca="1">f_return(A131,1,参数!$B$6,参数!$B$1)</f>
        <v>24.3636141508759</v>
      </c>
      <c r="T131" t="str">
        <f>f_info_investtype(A131)</f>
        <v>偏股混合型基金</v>
      </c>
      <c r="U131" t="str">
        <f>f_info_fundmanager(A131)</f>
        <v>姜锋</v>
      </c>
      <c r="V131">
        <f>f_info_manager_onthepostdays(A131,1)</f>
        <v>2519</v>
      </c>
      <c r="W131" s="25">
        <f ca="1">f_return_1w(A131,"0",参数!$B$2)</f>
        <v>-1.30200063512226</v>
      </c>
      <c r="X131" s="25">
        <f>f_return_1m(A131,"0",参数!$B$1)</f>
        <v>13.5203543556212</v>
      </c>
      <c r="Y131" s="25">
        <f>f_return_3m(A131,0,参数!$B$1)</f>
        <v>28.8176160842508</v>
      </c>
      <c r="Z131" s="25">
        <f>f_return_6m(A131,0,参数!B130)</f>
        <v>32.1693907875186</v>
      </c>
      <c r="AA131" t="str">
        <f>f_dq_status(A131,参数!$B$1)</f>
        <v>开放申购|开放赎回</v>
      </c>
      <c r="AB131" s="17">
        <f ca="1">f_risk_maxdownside(A131,参数!$B$6,参数!$B$1)</f>
        <v>-29.9342105263158</v>
      </c>
      <c r="AC131" s="17">
        <f ca="1">f_risk_maxdownside(A131,参数!$B$4,参数!$B$1)</f>
        <v>-29.0591174021649</v>
      </c>
      <c r="AD131" t="str">
        <f ca="1">f_risk_maxdownside_date(A131,参数!$B$6,参数!$B$1)</f>
        <v>20171111-20190103</v>
      </c>
    </row>
    <row r="132" spans="1:30">
      <c r="A132" s="15" t="s">
        <v>160</v>
      </c>
      <c r="B132" t="str">
        <f>f_info_name(A132)</f>
        <v>华安大国新经济</v>
      </c>
      <c r="C132" t="str">
        <f>f_info_setupdate(A132)</f>
        <v>2014-04-14</v>
      </c>
      <c r="D132" s="16">
        <f t="shared" si="2"/>
        <v>2478</v>
      </c>
      <c r="F132" s="17">
        <f>f_netasset_total(A132,参数!$B$1,100000000)</f>
        <v>1.4959873253</v>
      </c>
      <c r="G132" s="17">
        <f ca="1">f_nav_adjustedreturn(A132,参数!$B$2,参数!$B$1)</f>
        <v>40.7993338884263</v>
      </c>
      <c r="H132" s="17">
        <f ca="1">f_nav_periodreturnrankingper(A132,参数!$B$2,参数!$B$1,3)</f>
        <v>83.578431372549</v>
      </c>
      <c r="I132" s="17">
        <f ca="1">f_nav_adjustedreturn(A132,参数!$B$3,参数!$B$2)</f>
        <v>77.4002954209749</v>
      </c>
      <c r="J132" s="17">
        <f ca="1">f_nav_periodreturnrankingper(A132,参数!$B$3,参数!$B$2,3)</f>
        <v>9.43952802359882</v>
      </c>
      <c r="K132" s="17">
        <f ca="1">f_nav_adjustedreturn(A132,参数!$B$4,参数!$B$3)</f>
        <v>-26.7712276906436</v>
      </c>
      <c r="L132" s="17">
        <f ca="1">f_nav_periodreturnrankingper(A132,参数!$B$4,参数!$B$3,3)</f>
        <v>65.4545454545455</v>
      </c>
      <c r="M132" s="17">
        <f ca="1">f_nav_adjustedreturn(A132,参数!$B$5,参数!$B$4)</f>
        <v>14.2503097893432</v>
      </c>
      <c r="N132" s="17">
        <f ca="1">f_nav_periodreturnrankingper(A132,参数!$B$5,参数!$B$4,3)</f>
        <v>65.1960784313726</v>
      </c>
      <c r="O132" s="17">
        <f ca="1">f_nav_adjustedreturn(A132,参数!$B$6,参数!$B$5)</f>
        <v>2.79542566709022</v>
      </c>
      <c r="P132" s="17">
        <f ca="1">f_nav_periodreturnrankingper(A132,参数!$B$6,参数!$B$5,3)</f>
        <v>63.1578947368421</v>
      </c>
      <c r="Q132" s="25">
        <f>f_return(A132,1,参数!$B$1-365/2,参数!$B$1)</f>
        <v>39.646715095258</v>
      </c>
      <c r="R132" s="25">
        <f ca="1">f_return(A132,1,参数!$B$4,参数!$B$1)</f>
        <v>22.2735369478519</v>
      </c>
      <c r="S132" s="25">
        <f ca="1">f_return(A132,1,参数!$B$6,参数!$B$1)</f>
        <v>16.5094227693291</v>
      </c>
      <c r="T132" t="str">
        <f>f_info_investtype(A132)</f>
        <v>普通股票型基金</v>
      </c>
      <c r="U132" t="str">
        <f>f_info_fundmanager(A132)</f>
        <v>翁启森</v>
      </c>
      <c r="V132">
        <f>f_info_manager_onthepostdays(A132,1)</f>
        <v>2494</v>
      </c>
      <c r="W132" s="25">
        <f ca="1">f_return_1w(A132,"0",参数!$B$2)</f>
        <v>0.0833333333333427</v>
      </c>
      <c r="X132" s="25">
        <f>f_return_1m(A132,"0",参数!$B$1)</f>
        <v>9.34367927578403</v>
      </c>
      <c r="Y132" s="25">
        <f>f_return_3m(A132,0,参数!$B$1)</f>
        <v>17.4305555555556</v>
      </c>
      <c r="Z132" s="25">
        <f>f_return_6m(A132,0,参数!B131)</f>
        <v>9.67423494570582</v>
      </c>
      <c r="AA132" t="str">
        <f>f_dq_status(A132,参数!$B$1)</f>
        <v>开放申购|开放赎回</v>
      </c>
      <c r="AB132" s="17">
        <f ca="1">f_risk_maxdownside(A132,参数!$B$6,参数!$B$1)</f>
        <v>-37.2598584428716</v>
      </c>
      <c r="AC132" s="17">
        <f ca="1">f_risk_maxdownside(A132,参数!$B$4,参数!$B$1)</f>
        <v>-33.5653104925054</v>
      </c>
      <c r="AD132" t="str">
        <f ca="1">f_risk_maxdownside_date(A132,参数!$B$6,参数!$B$1)</f>
        <v>20171114-20181018</v>
      </c>
    </row>
    <row r="133" spans="1:30">
      <c r="A133" s="15" t="s">
        <v>161</v>
      </c>
      <c r="B133" t="str">
        <f>f_info_name(A133)</f>
        <v>广发新动力</v>
      </c>
      <c r="C133" t="str">
        <f>f_info_setupdate(A133)</f>
        <v>2014-03-19</v>
      </c>
      <c r="D133" s="16">
        <f t="shared" si="2"/>
        <v>2504</v>
      </c>
      <c r="F133" s="17">
        <f>f_netasset_total(A133,参数!$B$1,100000000)</f>
        <v>5.5654899873</v>
      </c>
      <c r="G133" s="17">
        <f ca="1">f_nav_adjustedreturn(A133,参数!$B$2,参数!$B$1)</f>
        <v>81.6849816849817</v>
      </c>
      <c r="H133" s="17">
        <f ca="1">f_nav_periodreturnrankingper(A133,参数!$B$2,参数!$B$1,3)</f>
        <v>29.0480863591757</v>
      </c>
      <c r="I133" s="17">
        <f ca="1">f_nav_adjustedreturn(A133,参数!$B$3,参数!$B$2)</f>
        <v>24.3331164606376</v>
      </c>
      <c r="J133" s="17">
        <f ca="1">f_nav_periodreturnrankingper(A133,参数!$B$3,参数!$B$2,3)</f>
        <v>86.2258953168044</v>
      </c>
      <c r="K133" s="17">
        <f ca="1">f_nav_adjustedreturn(A133,参数!$B$4,参数!$B$3)</f>
        <v>-32.7057793345009</v>
      </c>
      <c r="L133" s="17">
        <f ca="1">f_nav_periodreturnrankingper(A133,参数!$B$4,参数!$B$3,3)</f>
        <v>90.0343642611684</v>
      </c>
      <c r="M133" s="17">
        <f ca="1">f_nav_adjustedreturn(A133,参数!$B$5,参数!$B$4)</f>
        <v>8.60675225867806</v>
      </c>
      <c r="N133" s="17">
        <f ca="1">f_nav_periodreturnrankingper(A133,参数!$B$5,参数!$B$4,3)</f>
        <v>78.4046692607004</v>
      </c>
      <c r="O133" s="17">
        <f ca="1">f_nav_adjustedreturn(A133,参数!$B$6,参数!$B$5)</f>
        <v>-2.13854021385401</v>
      </c>
      <c r="P133" s="17">
        <f ca="1">f_nav_periodreturnrankingper(A133,参数!$B$6,参数!$B$5,3)</f>
        <v>69.5198329853862</v>
      </c>
      <c r="Q133" s="25">
        <f>f_return(A133,1,参数!$B$1-365/2,参数!$B$1)</f>
        <v>69.002030287056</v>
      </c>
      <c r="R133" s="25">
        <f ca="1">f_return(A133,1,参数!$B$4,参数!$B$1)</f>
        <v>14.9668295389339</v>
      </c>
      <c r="S133" s="25">
        <f ca="1">f_return(A133,1,参数!$B$6,参数!$B$1)</f>
        <v>10.0379105910567</v>
      </c>
      <c r="T133" t="str">
        <f>f_info_investtype(A133)</f>
        <v>偏股混合型基金</v>
      </c>
      <c r="U133" t="str">
        <f>f_info_fundmanager(A133)</f>
        <v>刘玉</v>
      </c>
      <c r="V133">
        <f>f_info_manager_onthepostdays(A133,1)</f>
        <v>401</v>
      </c>
      <c r="W133" s="25">
        <f ca="1">f_return_1w(A133,"0",参数!$B$2)</f>
        <v>-1.89938398357289</v>
      </c>
      <c r="X133" s="25">
        <f>f_return_1m(A133,"0",参数!$B$1)</f>
        <v>14.663143989432</v>
      </c>
      <c r="Y133" s="25">
        <f>f_return_3m(A133,0,参数!$B$1)</f>
        <v>26.8078889700511</v>
      </c>
      <c r="Z133" s="25">
        <f>f_return_6m(A133,0,参数!B132)</f>
        <v>28.245931283906</v>
      </c>
      <c r="AA133" t="str">
        <f>f_dq_status(A133,参数!$B$1)</f>
        <v>开放申购|开放赎回</v>
      </c>
      <c r="AB133" s="17">
        <f ca="1">f_risk_maxdownside(A133,参数!$B$6,参数!$B$1)</f>
        <v>-42.6751592356688</v>
      </c>
      <c r="AC133" s="17">
        <f ca="1">f_risk_maxdownside(A133,参数!$B$4,参数!$B$1)</f>
        <v>-36.9527145359019</v>
      </c>
      <c r="AD133" t="str">
        <f ca="1">f_risk_maxdownside_date(A133,参数!$B$6,参数!$B$1)</f>
        <v>20171114-20190103</v>
      </c>
    </row>
    <row r="134" spans="1:30">
      <c r="A134" s="15" t="s">
        <v>162</v>
      </c>
      <c r="B134" t="str">
        <f>f_info_name(A134)</f>
        <v>信诚幸福消费</v>
      </c>
      <c r="C134" t="str">
        <f>f_info_setupdate(A134)</f>
        <v>2014-04-29</v>
      </c>
      <c r="D134" s="16">
        <f t="shared" si="2"/>
        <v>2463</v>
      </c>
      <c r="F134" s="17">
        <f>f_netasset_total(A134,参数!$B$1,100000000)</f>
        <v>2.249715011</v>
      </c>
      <c r="G134" s="17">
        <f ca="1">f_nav_adjustedreturn(A134,参数!$B$2,参数!$B$1)</f>
        <v>55.7458563535912</v>
      </c>
      <c r="H134" s="17">
        <f ca="1">f_nav_periodreturnrankingper(A134,参数!$B$2,参数!$B$1,3)</f>
        <v>69.9705593719333</v>
      </c>
      <c r="I134" s="17">
        <f ca="1">f_nav_adjustedreturn(A134,参数!$B$3,参数!$B$2)</f>
        <v>47.5114147829181</v>
      </c>
      <c r="J134" s="17">
        <f ca="1">f_nav_periodreturnrankingper(A134,参数!$B$3,参数!$B$2,3)</f>
        <v>39.6694214876033</v>
      </c>
      <c r="K134" s="17">
        <f ca="1">f_nav_adjustedreturn(A134,参数!$B$4,参数!$B$3)</f>
        <v>-33.0633635064316</v>
      </c>
      <c r="L134" s="17">
        <f ca="1">f_nav_periodreturnrankingper(A134,参数!$B$4,参数!$B$3,3)</f>
        <v>91.5807560137457</v>
      </c>
      <c r="M134" s="17">
        <f ca="1">f_nav_adjustedreturn(A134,参数!$B$5,参数!$B$4)</f>
        <v>27.6363636363636</v>
      </c>
      <c r="N134" s="17">
        <f ca="1">f_nav_periodreturnrankingper(A134,参数!$B$5,参数!$B$4,3)</f>
        <v>32.6848249027237</v>
      </c>
      <c r="O134" s="17">
        <f ca="1">f_nav_adjustedreturn(A134,参数!$B$6,参数!$B$5)</f>
        <v>1.96198651134274</v>
      </c>
      <c r="P134" s="17">
        <f ca="1">f_nav_periodreturnrankingper(A134,参数!$B$6,参数!$B$5,3)</f>
        <v>55.741127348643</v>
      </c>
      <c r="Q134" s="25">
        <f>f_return(A134,1,参数!$B$1-365/2,参数!$B$1)</f>
        <v>28.6287483853695</v>
      </c>
      <c r="R134" s="25">
        <f ca="1">f_return(A134,1,参数!$B$4,参数!$B$1)</f>
        <v>15.4104568321913</v>
      </c>
      <c r="S134" s="25">
        <f ca="1">f_return(A134,1,参数!$B$6,参数!$B$1)</f>
        <v>14.6114458060158</v>
      </c>
      <c r="T134" t="str">
        <f>f_info_investtype(A134)</f>
        <v>偏股混合型基金</v>
      </c>
      <c r="U134" t="str">
        <f>f_info_fundmanager(A134)</f>
        <v>闾志刚</v>
      </c>
      <c r="V134">
        <f>f_info_manager_onthepostdays(A134,1)</f>
        <v>1599</v>
      </c>
      <c r="W134" s="25">
        <f ca="1">f_return_1w(A134,"0",参数!$B$2)</f>
        <v>-3.20855614973264</v>
      </c>
      <c r="X134" s="25">
        <f>f_return_1m(A134,"0",参数!$B$1)</f>
        <v>10.7227022780833</v>
      </c>
      <c r="Y134" s="25">
        <f>f_return_3m(A134,0,参数!$B$1)</f>
        <v>8.50654349499616</v>
      </c>
      <c r="Z134" s="25">
        <f>f_return_6m(A134,0,参数!B133)</f>
        <v>1.91404839292164</v>
      </c>
      <c r="AA134" t="str">
        <f>f_dq_status(A134,参数!$B$1)</f>
        <v>开放申购|开放赎回</v>
      </c>
      <c r="AB134" s="17">
        <f ca="1">f_risk_maxdownside(A134,参数!$B$6,参数!$B$1)</f>
        <v>-38.9413988657845</v>
      </c>
      <c r="AC134" s="17">
        <f ca="1">f_risk_maxdownside(A134,参数!$B$4,参数!$B$1)</f>
        <v>-38.6514719848053</v>
      </c>
      <c r="AD134" t="str">
        <f ca="1">f_risk_maxdownside_date(A134,参数!$B$6,参数!$B$1)</f>
        <v>20180124-20181029</v>
      </c>
    </row>
    <row r="135" spans="1:30">
      <c r="A135" s="15" t="s">
        <v>163</v>
      </c>
      <c r="B135" t="str">
        <f>f_info_name(A135)</f>
        <v>南方中国梦</v>
      </c>
      <c r="C135" t="str">
        <f>f_info_setupdate(A135)</f>
        <v>2014-06-09</v>
      </c>
      <c r="D135" s="16">
        <f t="shared" si="2"/>
        <v>2422</v>
      </c>
      <c r="F135" s="17">
        <f>f_netasset_total(A135,参数!$B$1,100000000)</f>
        <v>1.662507707</v>
      </c>
      <c r="G135" s="17">
        <f ca="1">f_nav_adjustedreturn(A135,参数!$B$2,参数!$B$1)</f>
        <v>61.0666666666667</v>
      </c>
      <c r="H135" s="17">
        <f ca="1">f_nav_periodreturnrankingper(A135,参数!$B$2,参数!$B$1,3)</f>
        <v>34.1979883536263</v>
      </c>
      <c r="I135" s="17">
        <f ca="1">f_nav_adjustedreturn(A135,参数!$B$3,参数!$B$2)</f>
        <v>21.654501216545</v>
      </c>
      <c r="J135" s="17">
        <f ca="1">f_nav_periodreturnrankingper(A135,参数!$B$3,参数!$B$2,3)</f>
        <v>55.9643255295429</v>
      </c>
      <c r="K135" s="17">
        <f ca="1">f_nav_adjustedreturn(A135,参数!$B$4,参数!$B$3)</f>
        <v>-26.9982238010657</v>
      </c>
      <c r="L135" s="17">
        <f ca="1">f_nav_periodreturnrankingper(A135,参数!$B$4,参数!$B$3,3)</f>
        <v>88.6392811296534</v>
      </c>
      <c r="M135" s="17">
        <f ca="1">f_nav_adjustedreturn(A135,参数!$B$5,参数!$B$4)</f>
        <v>20.5</v>
      </c>
      <c r="N135" s="17">
        <f ca="1">f_nav_periodreturnrankingper(A135,参数!$B$5,参数!$B$4,3)</f>
        <v>21.8282111899133</v>
      </c>
      <c r="O135" s="17">
        <f ca="1">f_nav_adjustedreturn(A135,参数!$B$6,参数!$B$5)</f>
        <v>11.9936457505957</v>
      </c>
      <c r="P135" s="17">
        <f ca="1">f_nav_periodreturnrankingper(A135,参数!$B$6,参数!$B$5,3)</f>
        <v>11.8367346938776</v>
      </c>
      <c r="Q135" s="25">
        <f>f_return(A135,1,参数!$B$1-365/2,参数!$B$1)</f>
        <v>77.1397411824235</v>
      </c>
      <c r="R135" s="25">
        <f ca="1">f_return(A135,1,参数!$B$4,参数!$B$1)</f>
        <v>12.6613999514324</v>
      </c>
      <c r="S135" s="25">
        <f ca="1">f_return(A135,1,参数!$B$6,参数!$B$1)</f>
        <v>13.9074854840891</v>
      </c>
      <c r="T135" t="str">
        <f>f_info_investtype(A135)</f>
        <v>灵活配置型基金</v>
      </c>
      <c r="U135" t="str">
        <f>f_info_fundmanager(A135)</f>
        <v>张原,张延闽</v>
      </c>
      <c r="V135">
        <f>f_info_manager_onthepostdays(A135,1)</f>
        <v>363</v>
      </c>
      <c r="W135" s="25">
        <f ca="1">f_return_1w(A135,"0",参数!$B$2)</f>
        <v>-4.21455938697318</v>
      </c>
      <c r="X135" s="25">
        <f>f_return_1m(A135,"0",参数!$B$1)</f>
        <v>16.0980297933686</v>
      </c>
      <c r="Y135" s="25">
        <f>f_return_3m(A135,0,参数!$B$1)</f>
        <v>26.2937794040774</v>
      </c>
      <c r="Z135" s="25">
        <f>f_return_6m(A135,0,参数!B134)</f>
        <v>21.3056680161943</v>
      </c>
      <c r="AA135" t="str">
        <f>f_dq_status(A135,参数!$B$1)</f>
        <v>开放申购|开放赎回</v>
      </c>
      <c r="AB135" s="17">
        <f ca="1">f_risk_maxdownside(A135,参数!$B$6,参数!$B$1)</f>
        <v>-30.4169113329419</v>
      </c>
      <c r="AC135" s="17">
        <f ca="1">f_risk_maxdownside(A135,参数!$B$4,参数!$B$1)</f>
        <v>-29.7569650266746</v>
      </c>
      <c r="AD135" t="str">
        <f ca="1">f_risk_maxdownside_date(A135,参数!$B$6,参数!$B$1)</f>
        <v>20180125-20190103</v>
      </c>
    </row>
    <row r="136" spans="1:30">
      <c r="A136" s="15" t="s">
        <v>164</v>
      </c>
      <c r="B136" t="str">
        <f>f_info_name(A136)</f>
        <v>国投瑞银新机遇A</v>
      </c>
      <c r="C136" t="str">
        <f>f_info_setupdate(A136)</f>
        <v>2014-03-11</v>
      </c>
      <c r="D136" s="16">
        <f t="shared" si="2"/>
        <v>2512</v>
      </c>
      <c r="F136" s="17">
        <f>f_netasset_total(A136,参数!$B$1,100000000)</f>
        <v>7.342474389</v>
      </c>
      <c r="G136" s="17">
        <f ca="1">f_nav_adjustedreturn(A136,参数!$B$2,参数!$B$1)</f>
        <v>50.8218213092159</v>
      </c>
      <c r="H136" s="17">
        <f ca="1">f_nav_periodreturnrankingper(A136,参数!$B$2,参数!$B$1,3)</f>
        <v>43.3562731604023</v>
      </c>
      <c r="I136" s="17">
        <f ca="1">f_nav_adjustedreturn(A136,参数!$B$3,参数!$B$2)</f>
        <v>52.6907467780526</v>
      </c>
      <c r="J136" s="17">
        <f ca="1">f_nav_periodreturnrankingper(A136,参数!$B$3,参数!$B$2,3)</f>
        <v>14.7157190635452</v>
      </c>
      <c r="K136" s="17">
        <f ca="1">f_nav_adjustedreturn(A136,参数!$B$4,参数!$B$3)</f>
        <v>-10.8674105792857</v>
      </c>
      <c r="L136" s="17">
        <f ca="1">f_nav_periodreturnrankingper(A136,参数!$B$4,参数!$B$3,3)</f>
        <v>42.8754813863928</v>
      </c>
      <c r="M136" s="17">
        <f ca="1">f_nav_adjustedreturn(A136,参数!$B$5,参数!$B$4)</f>
        <v>12.2048860140004</v>
      </c>
      <c r="N136" s="17">
        <f ca="1">f_nav_periodreturnrankingper(A136,参数!$B$5,参数!$B$4,3)</f>
        <v>42.080378250591</v>
      </c>
      <c r="O136" s="17">
        <f ca="1">f_nav_adjustedreturn(A136,参数!$B$6,参数!$B$5)</f>
        <v>2.81727707720902</v>
      </c>
      <c r="P136" s="17">
        <f ca="1">f_nav_periodreturnrankingper(A136,参数!$B$6,参数!$B$5,3)</f>
        <v>53.3333333333333</v>
      </c>
      <c r="Q136" s="25">
        <f>f_return(A136,1,参数!$B$1-365/2,参数!$B$1)</f>
        <v>19.9387951408491</v>
      </c>
      <c r="R136" s="25">
        <f ca="1">f_return(A136,1,参数!$B$4,参数!$B$1)</f>
        <v>27.0601865762133</v>
      </c>
      <c r="S136" s="25">
        <f ca="1">f_return(A136,1,参数!$B$6,参数!$B$1)</f>
        <v>18.7579329533998</v>
      </c>
      <c r="T136" t="str">
        <f>f_info_investtype(A136)</f>
        <v>灵活配置型基金</v>
      </c>
      <c r="U136" t="str">
        <f>f_info_fundmanager(A136)</f>
        <v>宋璐,桑俊</v>
      </c>
      <c r="V136">
        <f>f_info_manager_onthepostdays(A136,1)</f>
        <v>1370</v>
      </c>
      <c r="W136" s="25">
        <f ca="1">f_return_1w(A136,"0",参数!$B$2)</f>
        <v>-1.55902004454343</v>
      </c>
      <c r="X136" s="25">
        <f>f_return_1m(A136,"0",参数!$B$1)</f>
        <v>2.48000771510136</v>
      </c>
      <c r="Y136" s="25">
        <f>f_return_3m(A136,0,参数!$B$1)</f>
        <v>5.47981806752125</v>
      </c>
      <c r="Z136" s="25">
        <f>f_return_6m(A136,0,参数!B135)</f>
        <v>-1.226208938431</v>
      </c>
      <c r="AA136" t="str">
        <f>f_dq_status(A136,参数!$B$1)</f>
        <v>暂停大额申购|开放赎回</v>
      </c>
      <c r="AB136" s="17">
        <f ca="1">f_risk_maxdownside(A136,参数!$B$6,参数!$B$1)</f>
        <v>-14.6316144265314</v>
      </c>
      <c r="AC136" s="17">
        <f ca="1">f_risk_maxdownside(A136,参数!$B$4,参数!$B$1)</f>
        <v>-14.1670737664875</v>
      </c>
      <c r="AD136" t="str">
        <f ca="1">f_risk_maxdownside_date(A136,参数!$B$6,参数!$B$1)</f>
        <v>20171122-20181018</v>
      </c>
    </row>
    <row r="137" spans="1:30">
      <c r="A137" s="15" t="s">
        <v>165</v>
      </c>
      <c r="B137" t="str">
        <f>f_info_name(A137)</f>
        <v>华泰柏瑞创新升级A</v>
      </c>
      <c r="C137" t="str">
        <f>f_info_setupdate(A137)</f>
        <v>2014-05-06</v>
      </c>
      <c r="D137" s="16">
        <f t="shared" si="2"/>
        <v>2456</v>
      </c>
      <c r="F137" s="17">
        <f>f_netasset_total(A137,参数!$B$1,100000000)</f>
        <v>38.4284887846</v>
      </c>
      <c r="G137" s="17">
        <f ca="1">f_nav_adjustedreturn(A137,参数!$B$2,参数!$B$1)</f>
        <v>62.7226463104326</v>
      </c>
      <c r="H137" s="17">
        <f ca="1">f_nav_periodreturnrankingper(A137,参数!$B$2,参数!$B$1,3)</f>
        <v>32.2922181048174</v>
      </c>
      <c r="I137" s="17">
        <f ca="1">f_nav_adjustedreturn(A137,参数!$B$3,参数!$B$2)</f>
        <v>46.1588166186413</v>
      </c>
      <c r="J137" s="17">
        <f ca="1">f_nav_periodreturnrankingper(A137,参数!$B$3,参数!$B$2,3)</f>
        <v>22.1293199554069</v>
      </c>
      <c r="K137" s="17">
        <f ca="1">f_nav_adjustedreturn(A137,参数!$B$4,参数!$B$3)</f>
        <v>-14.8981397440869</v>
      </c>
      <c r="L137" s="17">
        <f ca="1">f_nav_periodreturnrankingper(A137,参数!$B$4,参数!$B$3,3)</f>
        <v>50.1283697047497</v>
      </c>
      <c r="M137" s="17">
        <f ca="1">f_nav_adjustedreturn(A137,参数!$B$5,参数!$B$4)</f>
        <v>39.8153177620858</v>
      </c>
      <c r="N137" s="17">
        <f ca="1">f_nav_periodreturnrankingper(A137,参数!$B$5,参数!$B$4,3)</f>
        <v>5.12214342001576</v>
      </c>
      <c r="O137" s="17">
        <f ca="1">f_nav_adjustedreturn(A137,参数!$B$6,参数!$B$5)</f>
        <v>9.04790065050266</v>
      </c>
      <c r="P137" s="17">
        <f ca="1">f_nav_periodreturnrankingper(A137,参数!$B$6,参数!$B$5,3)</f>
        <v>17.687074829932</v>
      </c>
      <c r="Q137" s="25">
        <f>f_return(A137,1,参数!$B$1-365/2,参数!$B$1)</f>
        <v>48.1789076207057</v>
      </c>
      <c r="R137" s="25">
        <f ca="1">f_return(A137,1,参数!$B$4,参数!$B$1)</f>
        <v>26.467099967987</v>
      </c>
      <c r="S137" s="25">
        <f ca="1">f_return(A137,1,参数!$B$6,参数!$B$1)</f>
        <v>25.255494639906</v>
      </c>
      <c r="T137" t="str">
        <f>f_info_investtype(A137)</f>
        <v>灵活配置型基金</v>
      </c>
      <c r="U137" t="str">
        <f>f_info_fundmanager(A137)</f>
        <v>张慧</v>
      </c>
      <c r="V137">
        <f>f_info_manager_onthepostdays(A137,1)</f>
        <v>2473</v>
      </c>
      <c r="W137" s="25">
        <f ca="1">f_return_1w(A137,"0",参数!$B$2)</f>
        <v>0.726185390858601</v>
      </c>
      <c r="X137" s="25">
        <f>f_return_1m(A137,"0",参数!$B$1)</f>
        <v>9.50342465753426</v>
      </c>
      <c r="Y137" s="25">
        <f>f_return_3m(A137,0,参数!$B$1)</f>
        <v>20.01876759462</v>
      </c>
      <c r="Z137" s="25">
        <f>f_return_6m(A137,0,参数!B136)</f>
        <v>18.8284518828452</v>
      </c>
      <c r="AA137" t="str">
        <f>f_dq_status(A137,参数!$B$1)</f>
        <v>开放申购|开放赎回</v>
      </c>
      <c r="AB137" s="17">
        <f ca="1">f_risk_maxdownside(A137,参数!$B$6,参数!$B$1)</f>
        <v>-18.5240963855422</v>
      </c>
      <c r="AC137" s="17">
        <f ca="1">f_risk_maxdownside(A137,参数!$B$4,参数!$B$1)</f>
        <v>-18.5240963855422</v>
      </c>
      <c r="AD137" t="str">
        <f ca="1">f_risk_maxdownside_date(A137,参数!$B$6,参数!$B$1)</f>
        <v>20200226-20200323</v>
      </c>
    </row>
    <row r="138" spans="1:30">
      <c r="A138" s="15" t="s">
        <v>166</v>
      </c>
      <c r="B138" t="str">
        <f>f_info_name(A138)</f>
        <v>广发聚祥灵活配置</v>
      </c>
      <c r="C138" t="str">
        <f>f_info_setupdate(A138)</f>
        <v>2014-03-21</v>
      </c>
      <c r="D138" s="16">
        <f t="shared" si="2"/>
        <v>2502</v>
      </c>
      <c r="F138" s="17">
        <f>f_netasset_total(A138,参数!$B$1,100000000)</f>
        <v>2.3136858548</v>
      </c>
      <c r="G138" s="17">
        <f ca="1">f_nav_adjustedreturn(A138,参数!$B$2,参数!$B$1)</f>
        <v>65.1483050847458</v>
      </c>
      <c r="H138" s="17">
        <f ca="1">f_nav_periodreturnrankingper(A138,参数!$B$2,参数!$B$1,3)</f>
        <v>29.3276866066702</v>
      </c>
      <c r="I138" s="17">
        <f ca="1">f_nav_adjustedreturn(A138,参数!$B$3,参数!$B$2)</f>
        <v>28.9617486338798</v>
      </c>
      <c r="J138" s="17">
        <f ca="1">f_nav_periodreturnrankingper(A138,参数!$B$3,参数!$B$2,3)</f>
        <v>45.7636566332218</v>
      </c>
      <c r="K138" s="17">
        <f ca="1">f_nav_adjustedreturn(A138,参数!$B$4,参数!$B$3)</f>
        <v>-25.873417721519</v>
      </c>
      <c r="L138" s="17">
        <f ca="1">f_nav_periodreturnrankingper(A138,参数!$B$4,参数!$B$3,3)</f>
        <v>86.2002567394095</v>
      </c>
      <c r="M138" s="17">
        <f ca="1">f_nav_adjustedreturn(A138,参数!$B$5,参数!$B$4)</f>
        <v>25.1893939393939</v>
      </c>
      <c r="N138" s="17">
        <f ca="1">f_nav_periodreturnrankingper(A138,参数!$B$5,参数!$B$4,3)</f>
        <v>15.3664302600473</v>
      </c>
      <c r="O138" s="17">
        <f ca="1">f_nav_adjustedreturn(A138,参数!$B$6,参数!$B$5)</f>
        <v>-0.250783699059567</v>
      </c>
      <c r="P138" s="17">
        <f ca="1">f_nav_periodreturnrankingper(A138,参数!$B$6,参数!$B$5,3)</f>
        <v>76.8707482993197</v>
      </c>
      <c r="Q138" s="25">
        <f>f_return(A138,1,参数!$B$1-365/2,参数!$B$1)</f>
        <v>92.8852908979265</v>
      </c>
      <c r="R138" s="25">
        <f ca="1">f_return(A138,1,参数!$B$4,参数!$B$1)</f>
        <v>16.4240467345126</v>
      </c>
      <c r="S138" s="25">
        <f ca="1">f_return(A138,1,参数!$B$6,参数!$B$1)</f>
        <v>14.3297748985855</v>
      </c>
      <c r="T138" t="str">
        <f>f_info_investtype(A138)</f>
        <v>灵活配置型基金</v>
      </c>
      <c r="U138" t="str">
        <f>f_info_fundmanager(A138)</f>
        <v>武幼辉</v>
      </c>
      <c r="V138">
        <f>f_info_manager_onthepostdays(A138,1)</f>
        <v>118</v>
      </c>
      <c r="W138" s="25">
        <f ca="1">f_return_1w(A138,"0",参数!$B$2)</f>
        <v>-1.25523012552302</v>
      </c>
      <c r="X138" s="25">
        <f>f_return_1m(A138,"0",参数!$B$1)</f>
        <v>15.3106508875739</v>
      </c>
      <c r="Y138" s="25">
        <f>f_return_3m(A138,0,参数!$B$1)</f>
        <v>29.7004991680532</v>
      </c>
      <c r="Z138" s="25">
        <f>f_return_6m(A138,0,参数!B137)</f>
        <v>36.9472789115646</v>
      </c>
      <c r="AA138" t="str">
        <f>f_dq_status(A138,参数!$B$1)</f>
        <v>开放申购|开放赎回</v>
      </c>
      <c r="AB138" s="17">
        <f ca="1">f_risk_maxdownside(A138,参数!$B$6,参数!$B$1)</f>
        <v>-29.0645322661331</v>
      </c>
      <c r="AC138" s="17">
        <f ca="1">f_risk_maxdownside(A138,参数!$B$4,参数!$B$1)</f>
        <v>-28.4921835602622</v>
      </c>
      <c r="AD138" t="str">
        <f ca="1">f_risk_maxdownside_date(A138,参数!$B$6,参数!$B$1)</f>
        <v>20180124-20190102,20180124-20190103</v>
      </c>
    </row>
    <row r="139" spans="1:30">
      <c r="A139" s="15" t="s">
        <v>167</v>
      </c>
      <c r="B139" t="str">
        <f>f_info_name(A139)</f>
        <v>中银多策略A</v>
      </c>
      <c r="C139" t="str">
        <f>f_info_setupdate(A139)</f>
        <v>2014-03-31</v>
      </c>
      <c r="D139" s="16">
        <f t="shared" si="2"/>
        <v>2492</v>
      </c>
      <c r="F139" s="17">
        <f>f_netasset_total(A139,参数!$B$1,100000000)</f>
        <v>21.2277066286</v>
      </c>
      <c r="G139" s="17">
        <f ca="1">f_nav_adjustedreturn(A139,参数!$B$2,参数!$B$1)</f>
        <v>21.7162872154116</v>
      </c>
      <c r="H139" s="17">
        <f ca="1">f_nav_periodreturnrankingper(A139,参数!$B$2,参数!$B$1,3)</f>
        <v>74.0603493912123</v>
      </c>
      <c r="I139" s="17">
        <f ca="1">f_nav_adjustedreturn(A139,参数!$B$3,参数!$B$2)</f>
        <v>10.873786407767</v>
      </c>
      <c r="J139" s="17">
        <f ca="1">f_nav_periodreturnrankingper(A139,参数!$B$3,参数!$B$2,3)</f>
        <v>78.4838350055741</v>
      </c>
      <c r="K139" s="17">
        <f ca="1">f_nav_adjustedreturn(A139,参数!$B$4,参数!$B$3)</f>
        <v>-1.47971648514737</v>
      </c>
      <c r="L139" s="17">
        <f ca="1">f_nav_periodreturnrankingper(A139,参数!$B$4,参数!$B$3,3)</f>
        <v>23.4274711168164</v>
      </c>
      <c r="M139" s="17">
        <f ca="1">f_nav_adjustedreturn(A139,参数!$B$5,参数!$B$4)</f>
        <v>11.3178435947814</v>
      </c>
      <c r="N139" s="17">
        <f ca="1">f_nav_periodreturnrankingper(A139,参数!$B$5,参数!$B$4,3)</f>
        <v>46.3356973995272</v>
      </c>
      <c r="O139" s="17">
        <f ca="1">f_nav_adjustedreturn(A139,参数!$B$6,参数!$B$5)</f>
        <v>3.12099193548386</v>
      </c>
      <c r="P139" s="17">
        <f ca="1">f_nav_periodreturnrankingper(A139,参数!$B$6,参数!$B$5,3)</f>
        <v>49.2517006802721</v>
      </c>
      <c r="Q139" s="25">
        <f>f_return(A139,1,参数!$B$1-365/2,参数!$B$1)</f>
        <v>13.8530125015963</v>
      </c>
      <c r="R139" s="25">
        <f ca="1">f_return(A139,1,参数!$B$4,参数!$B$1)</f>
        <v>9.9503932147764</v>
      </c>
      <c r="S139" s="25">
        <f ca="1">f_return(A139,1,参数!$B$6,参数!$B$1)</f>
        <v>8.79583014028462</v>
      </c>
      <c r="T139" t="str">
        <f>f_info_investtype(A139)</f>
        <v>灵活配置型基金</v>
      </c>
      <c r="U139" t="str">
        <f>f_info_fundmanager(A139)</f>
        <v>李建</v>
      </c>
      <c r="V139">
        <f>f_info_manager_onthepostdays(A139,1)</f>
        <v>2509</v>
      </c>
      <c r="W139" s="25">
        <f ca="1">f_return_1w(A139,"0",参数!$B$2)</f>
        <v>-0.435919790758517</v>
      </c>
      <c r="X139" s="25">
        <f>f_return_1m(A139,"0",参数!$B$1)</f>
        <v>2.88675055514433</v>
      </c>
      <c r="Y139" s="25">
        <f>f_return_3m(A139,0,参数!$B$1)</f>
        <v>4.4327573253193</v>
      </c>
      <c r="Z139" s="25">
        <f>f_return_6m(A139,0,参数!B138)</f>
        <v>6.61094224924013</v>
      </c>
      <c r="AA139" t="str">
        <f>f_dq_status(A139,参数!$B$1)</f>
        <v>开放申购|开放赎回</v>
      </c>
      <c r="AB139" s="17">
        <f ca="1">f_risk_maxdownside(A139,参数!$B$6,参数!$B$1)</f>
        <v>-2.86463404509337</v>
      </c>
      <c r="AC139" s="17">
        <f ca="1">f_risk_maxdownside(A139,参数!$B$4,参数!$B$1)</f>
        <v>-2.70669036061384</v>
      </c>
      <c r="AD139" t="str">
        <f ca="1">f_risk_maxdownside_date(A139,参数!$B$6,参数!$B$1)</f>
        <v>20180124-20181221,20180124-20181224</v>
      </c>
    </row>
    <row r="140" spans="1:30">
      <c r="A140" s="15" t="s">
        <v>168</v>
      </c>
      <c r="B140" t="str">
        <f>f_info_name(A140)</f>
        <v>天弘通利</v>
      </c>
      <c r="C140" t="str">
        <f>f_info_setupdate(A140)</f>
        <v>2014-03-14</v>
      </c>
      <c r="D140" s="16">
        <f t="shared" si="2"/>
        <v>2509</v>
      </c>
      <c r="F140" s="17">
        <f>f_netasset_total(A140,参数!$B$1,100000000)</f>
        <v>7.6660420668</v>
      </c>
      <c r="G140" s="17">
        <f ca="1">f_nav_adjustedreturn(A140,参数!$B$2,参数!$B$1)</f>
        <v>18.8244047619048</v>
      </c>
      <c r="H140" s="17">
        <f ca="1">f_nav_periodreturnrankingper(A140,参数!$B$2,参数!$B$1,3)</f>
        <v>80.2541026998412</v>
      </c>
      <c r="I140" s="17">
        <f ca="1">f_nav_adjustedreturn(A140,参数!$B$3,参数!$B$2)</f>
        <v>9.98363338788872</v>
      </c>
      <c r="J140" s="17">
        <f ca="1">f_nav_periodreturnrankingper(A140,参数!$B$3,参数!$B$2,3)</f>
        <v>81.2151616499442</v>
      </c>
      <c r="K140" s="17">
        <f ca="1">f_nav_adjustedreturn(A140,参数!$B$4,参数!$B$3)</f>
        <v>1.07526881720429</v>
      </c>
      <c r="L140" s="17">
        <f ca="1">f_nav_periodreturnrankingper(A140,参数!$B$4,参数!$B$3,3)</f>
        <v>14.6983311938383</v>
      </c>
      <c r="M140" s="17">
        <f ca="1">f_nav_adjustedreturn(A140,参数!$B$5,参数!$B$4)</f>
        <v>6.42040457343886</v>
      </c>
      <c r="N140" s="17">
        <f ca="1">f_nav_periodreturnrankingper(A140,参数!$B$5,参数!$B$4,3)</f>
        <v>70.133963750985</v>
      </c>
      <c r="O140" s="17">
        <f ca="1">f_nav_adjustedreturn(A140,参数!$B$6,参数!$B$5)</f>
        <v>4.98614958448754</v>
      </c>
      <c r="P140" s="17">
        <f ca="1">f_nav_periodreturnrankingper(A140,参数!$B$6,参数!$B$5,3)</f>
        <v>28.843537414966</v>
      </c>
      <c r="Q140" s="25">
        <f>f_return(A140,1,参数!$B$1-365/2,参数!$B$1)</f>
        <v>18.5047732513027</v>
      </c>
      <c r="R140" s="25">
        <f ca="1">f_return(A140,1,参数!$B$4,参数!$B$1)</f>
        <v>9.71249919804185</v>
      </c>
      <c r="S140" s="25">
        <f ca="1">f_return(A140,1,参数!$B$6,参数!$B$1)</f>
        <v>8.06831056694577</v>
      </c>
      <c r="T140" t="str">
        <f>f_info_investtype(A140)</f>
        <v>灵活配置型基金</v>
      </c>
      <c r="U140" t="str">
        <f>f_info_fundmanager(A140)</f>
        <v>姜晓丽,张寓,贺剑</v>
      </c>
      <c r="V140">
        <f>f_info_manager_onthepostdays(A140,1)</f>
        <v>2526</v>
      </c>
      <c r="W140" s="25">
        <f ca="1">f_return_1w(A140,"0",参数!$B$2)</f>
        <v>-0.5181347150259</v>
      </c>
      <c r="X140" s="25">
        <f>f_return_1m(A140,"0",参数!$B$1)</f>
        <v>4.17482061317677</v>
      </c>
      <c r="Y140" s="25">
        <f>f_return_3m(A140,0,参数!$B$1)</f>
        <v>4.65268676277849</v>
      </c>
      <c r="Z140" s="25">
        <f>f_return_6m(A140,0,参数!B139)</f>
        <v>5.76540755467198</v>
      </c>
      <c r="AA140" t="str">
        <f>f_dq_status(A140,参数!$B$1)</f>
        <v>暂停大额申购|开放赎回</v>
      </c>
      <c r="AB140" s="17">
        <f ca="1">f_risk_maxdownside(A140,参数!$B$6,参数!$B$1)</f>
        <v>-3.04347826086956</v>
      </c>
      <c r="AC140" s="17">
        <f ca="1">f_risk_maxdownside(A140,参数!$B$4,参数!$B$1)</f>
        <v>-3.04347826086956</v>
      </c>
      <c r="AD140" t="str">
        <f ca="1">f_risk_maxdownside_date(A140,参数!$B$6,参数!$B$1)</f>
        <v>20200306-20200323</v>
      </c>
    </row>
    <row r="141" spans="1:30">
      <c r="A141" s="15" t="s">
        <v>169</v>
      </c>
      <c r="B141" t="str">
        <f>f_info_name(A141)</f>
        <v>宝盈新价值A</v>
      </c>
      <c r="C141" t="str">
        <f>f_info_setupdate(A141)</f>
        <v>2014-04-10</v>
      </c>
      <c r="D141" s="16">
        <f t="shared" si="2"/>
        <v>2482</v>
      </c>
      <c r="F141" s="17">
        <f>f_netasset_total(A141,参数!$B$1,100000000)</f>
        <v>7.1990085663</v>
      </c>
      <c r="G141" s="17">
        <f ca="1">f_nav_adjustedreturn(A141,参数!$B$2,参数!$B$1)</f>
        <v>92.4050632911392</v>
      </c>
      <c r="H141" s="17">
        <f ca="1">f_nav_periodreturnrankingper(A141,参数!$B$2,参数!$B$1,3)</f>
        <v>8.47008999470619</v>
      </c>
      <c r="I141" s="17">
        <f ca="1">f_nav_adjustedreturn(A141,参数!$B$3,参数!$B$2)</f>
        <v>37.0776255707762</v>
      </c>
      <c r="J141" s="17">
        <f ca="1">f_nav_periodreturnrankingper(A141,参数!$B$3,参数!$B$2,3)</f>
        <v>33.5005574136009</v>
      </c>
      <c r="K141" s="17">
        <f ca="1">f_nav_adjustedreturn(A141,参数!$B$4,参数!$B$3)</f>
        <v>-24.1689750692521</v>
      </c>
      <c r="L141" s="17">
        <f ca="1">f_nav_periodreturnrankingper(A141,参数!$B$4,参数!$B$3,3)</f>
        <v>81.0654685494223</v>
      </c>
      <c r="M141" s="17">
        <f ca="1">f_nav_adjustedreturn(A141,参数!$B$5,参数!$B$4)</f>
        <v>8.3395942900075</v>
      </c>
      <c r="N141" s="17">
        <f ca="1">f_nav_periodreturnrankingper(A141,参数!$B$5,参数!$B$4,3)</f>
        <v>60.5200945626478</v>
      </c>
      <c r="O141" s="17">
        <f ca="1">f_nav_adjustedreturn(A141,参数!$B$6,参数!$B$5)</f>
        <v>1.75038051750379</v>
      </c>
      <c r="P141" s="17">
        <f ca="1">f_nav_periodreturnrankingper(A141,参数!$B$6,参数!$B$5,3)</f>
        <v>66.2585034013605</v>
      </c>
      <c r="Q141" s="25">
        <f>f_return(A141,1,参数!$B$1-365/2,参数!$B$1)</f>
        <v>89.7578447161765</v>
      </c>
      <c r="R141" s="25">
        <f ca="1">f_return(A141,1,参数!$B$4,参数!$B$1)</f>
        <v>25.9655472438031</v>
      </c>
      <c r="S141" s="25">
        <f ca="1">f_return(A141,1,参数!$B$6,参数!$B$1)</f>
        <v>17.0376215651561</v>
      </c>
      <c r="T141" t="str">
        <f>f_info_investtype(A141)</f>
        <v>灵活配置型基金</v>
      </c>
      <c r="U141" t="str">
        <f>f_info_fundmanager(A141)</f>
        <v>杨思亮</v>
      </c>
      <c r="V141">
        <f>f_info_manager_onthepostdays(A141,1)</f>
        <v>308</v>
      </c>
      <c r="W141" s="25">
        <f ca="1">f_return_1w(A141,"0",参数!$B$2)</f>
        <v>-5.53807426054123</v>
      </c>
      <c r="X141" s="25">
        <f>f_return_1m(A141,"0",参数!$B$1)</f>
        <v>11.6350985697719</v>
      </c>
      <c r="Y141" s="25">
        <f>f_return_3m(A141,0,参数!$B$1)</f>
        <v>20.7357859531773</v>
      </c>
      <c r="Z141" s="25">
        <f>f_return_6m(A141,0,参数!B140)</f>
        <v>35.0201522615316</v>
      </c>
      <c r="AA141" t="str">
        <f>f_dq_status(A141,参数!$B$1)</f>
        <v>开放申购|开放赎回</v>
      </c>
      <c r="AB141" s="17">
        <f ca="1">f_risk_maxdownside(A141,参数!$B$6,参数!$B$1)</f>
        <v>-36.6775244299674</v>
      </c>
      <c r="AC141" s="17">
        <f ca="1">f_risk_maxdownside(A141,参数!$B$4,参数!$B$1)</f>
        <v>-32.5936199722607</v>
      </c>
      <c r="AD141" t="str">
        <f ca="1">f_risk_maxdownside_date(A141,参数!$B$6,参数!$B$1)</f>
        <v>20171114-20181029</v>
      </c>
    </row>
    <row r="142" spans="1:30">
      <c r="A142" s="15" t="s">
        <v>170</v>
      </c>
      <c r="B142" t="str">
        <f>f_info_name(A142)</f>
        <v>安信价值精选</v>
      </c>
      <c r="C142" t="str">
        <f>f_info_setupdate(A142)</f>
        <v>2014-04-21</v>
      </c>
      <c r="D142" s="16">
        <f t="shared" si="2"/>
        <v>2471</v>
      </c>
      <c r="F142" s="17">
        <f>f_netasset_total(A142,参数!$B$1,100000000)</f>
        <v>38.5681841198</v>
      </c>
      <c r="G142" s="17">
        <f ca="1">f_nav_adjustedreturn(A142,参数!$B$2,参数!$B$1)</f>
        <v>67.3756646856428</v>
      </c>
      <c r="H142" s="17">
        <f ca="1">f_nav_periodreturnrankingper(A142,参数!$B$2,参数!$B$1,3)</f>
        <v>51.2254901960784</v>
      </c>
      <c r="I142" s="17">
        <f ca="1">f_nav_adjustedreturn(A142,参数!$B$3,参数!$B$2)</f>
        <v>36.4489970123773</v>
      </c>
      <c r="J142" s="17">
        <f ca="1">f_nav_periodreturnrankingper(A142,参数!$B$3,参数!$B$2,3)</f>
        <v>64.8967551622419</v>
      </c>
      <c r="K142" s="17">
        <f ca="1">f_nav_adjustedreturn(A142,参数!$B$4,参数!$B$3)</f>
        <v>-24.5167525773196</v>
      </c>
      <c r="L142" s="17">
        <f ca="1">f_nav_periodreturnrankingper(A142,参数!$B$4,参数!$B$3,3)</f>
        <v>55.6363636363636</v>
      </c>
      <c r="M142" s="17">
        <f ca="1">f_nav_adjustedreturn(A142,参数!$B$5,参数!$B$4)</f>
        <v>43.6920222634508</v>
      </c>
      <c r="N142" s="17">
        <f ca="1">f_nav_periodreturnrankingper(A142,参数!$B$5,参数!$B$4,3)</f>
        <v>8.33333333333333</v>
      </c>
      <c r="O142" s="17">
        <f ca="1">f_nav_adjustedreturn(A142,参数!$B$6,参数!$B$5)</f>
        <v>31.69099756691</v>
      </c>
      <c r="P142" s="17">
        <f ca="1">f_nav_periodreturnrankingper(A142,参数!$B$6,参数!$B$5,3)</f>
        <v>1.97368421052632</v>
      </c>
      <c r="Q142" s="25">
        <f>f_return(A142,1,参数!$B$1-365/2,参数!$B$1)</f>
        <v>72.758137934397</v>
      </c>
      <c r="R142" s="25">
        <f ca="1">f_return(A142,1,参数!$B$4,参数!$B$1)</f>
        <v>19.8852667336635</v>
      </c>
      <c r="S142" s="25">
        <f ca="1">f_return(A142,1,参数!$B$6,参数!$B$1)</f>
        <v>26.5885468521264</v>
      </c>
      <c r="T142" t="str">
        <f>f_info_investtype(A142)</f>
        <v>普通股票型基金</v>
      </c>
      <c r="U142" t="str">
        <f>f_info_fundmanager(A142)</f>
        <v>陈一峰</v>
      </c>
      <c r="V142">
        <f>f_info_manager_onthepostdays(A142,1)</f>
        <v>2488</v>
      </c>
      <c r="W142" s="25">
        <f ca="1">f_return_1w(A142,"0",参数!$B$2)</f>
        <v>-2.94474802671524</v>
      </c>
      <c r="X142" s="25">
        <f>f_return_1m(A142,"0",参数!$B$1)</f>
        <v>13.2247143461701</v>
      </c>
      <c r="Y142" s="25">
        <f>f_return_3m(A142,0,参数!$B$1)</f>
        <v>29.4701185579482</v>
      </c>
      <c r="Z142" s="25">
        <f>f_return_6m(A142,0,参数!B141)</f>
        <v>21.4367684186367</v>
      </c>
      <c r="AA142" t="str">
        <f>f_dq_status(A142,参数!$B$1)</f>
        <v>暂停大额申购|开放赎回</v>
      </c>
      <c r="AB142" s="17">
        <f ca="1">f_risk_maxdownside(A142,参数!$B$6,参数!$B$1)</f>
        <v>-29.6427421950435</v>
      </c>
      <c r="AC142" s="17">
        <f ca="1">f_risk_maxdownside(A142,参数!$B$4,参数!$B$1)</f>
        <v>-29.4383473208522</v>
      </c>
      <c r="AD142" t="str">
        <f ca="1">f_risk_maxdownside_date(A142,参数!$B$6,参数!$B$1)</f>
        <v>20180125-20190103</v>
      </c>
    </row>
    <row r="143" spans="1:30">
      <c r="A143" s="15" t="s">
        <v>171</v>
      </c>
      <c r="B143" t="str">
        <f>f_info_name(A143)</f>
        <v>鑫元恒鑫收益增强A</v>
      </c>
      <c r="C143" t="str">
        <f>f_info_setupdate(A143)</f>
        <v>2014-04-17</v>
      </c>
      <c r="D143" s="16">
        <f t="shared" si="2"/>
        <v>2475</v>
      </c>
      <c r="F143" s="17">
        <f>f_netasset_total(A143,参数!$B$1,100000000)</f>
        <v>0.2574568825</v>
      </c>
      <c r="G143" s="17">
        <f ca="1">f_nav_adjustedreturn(A143,参数!$B$2,参数!$B$1)</f>
        <v>3.42585904447426</v>
      </c>
      <c r="H143" s="17">
        <f ca="1">f_nav_periodreturnrankingper(A143,参数!$B$2,参数!$B$1,3)</f>
        <v>84.3396226415094</v>
      </c>
      <c r="I143" s="17">
        <f ca="1">f_nav_adjustedreturn(A143,参数!$B$3,参数!$B$2)</f>
        <v>13.0409424938761</v>
      </c>
      <c r="J143" s="17">
        <f ca="1">f_nav_periodreturnrankingper(A143,参数!$B$3,参数!$B$2,3)</f>
        <v>22.5531914893617</v>
      </c>
      <c r="K143" s="17">
        <f ca="1">f_nav_adjustedreturn(A143,参数!$B$4,参数!$B$3)</f>
        <v>-7.7477671365544</v>
      </c>
      <c r="L143" s="17">
        <f ca="1">f_nav_periodreturnrankingper(A143,参数!$B$4,参数!$B$3,3)</f>
        <v>88.7828162291169</v>
      </c>
      <c r="M143" s="17">
        <f ca="1">f_nav_adjustedreturn(A143,参数!$B$5,参数!$B$4)</f>
        <v>0.703463203463209</v>
      </c>
      <c r="N143" s="17">
        <f ca="1">f_nav_periodreturnrankingper(A143,参数!$B$5,参数!$B$4,3)</f>
        <v>89.2265193370166</v>
      </c>
      <c r="O143" s="17">
        <f ca="1">f_nav_adjustedreturn(A143,参数!$B$6,参数!$B$5)</f>
        <v>2.21238938053098</v>
      </c>
      <c r="P143" s="17">
        <f ca="1">f_nav_periodreturnrankingper(A143,参数!$B$6,参数!$B$5,3)</f>
        <v>33.8983050847458</v>
      </c>
      <c r="Q143" s="25">
        <f>f_return(A143,1,参数!$B$1-365/2,参数!$B$1)</f>
        <v>10.9613730508152</v>
      </c>
      <c r="R143" s="25">
        <f ca="1">f_return(A143,1,参数!$B$4,参数!$B$1)</f>
        <v>2.55038048145764</v>
      </c>
      <c r="S143" s="25">
        <f ca="1">f_return(A143,1,参数!$B$6,参数!$B$1)</f>
        <v>2.08361598323732</v>
      </c>
      <c r="T143" t="str">
        <f>f_info_investtype(A143)</f>
        <v>混合债券型二级基金</v>
      </c>
      <c r="U143" t="str">
        <f>f_info_fundmanager(A143)</f>
        <v>郑文旭</v>
      </c>
      <c r="V143">
        <f>f_info_manager_onthepostdays(A143,1)</f>
        <v>1101</v>
      </c>
      <c r="W143" s="25">
        <f ca="1">f_return_1w(A143,"0",参数!$B$2)</f>
        <v>-0.288095483074404</v>
      </c>
      <c r="X143" s="25">
        <f>f_return_1m(A143,"0",参数!$B$1)</f>
        <v>5.31680151308185</v>
      </c>
      <c r="Y143" s="25">
        <f>f_return_3m(A143,0,参数!$B$1)</f>
        <v>5.4054054054054</v>
      </c>
      <c r="Z143" s="25">
        <f>f_return_6m(A143,0,参数!B142)</f>
        <v>-1.3879181228158</v>
      </c>
      <c r="AA143" t="str">
        <f>f_dq_status(A143,参数!$B$1)</f>
        <v>开放申购|开放赎回</v>
      </c>
      <c r="AB143" s="17">
        <f ca="1">f_risk_maxdownside(A143,参数!$B$6,参数!$B$1)</f>
        <v>-12.0399579390116</v>
      </c>
      <c r="AC143" s="17">
        <f ca="1">f_risk_maxdownside(A143,参数!$B$4,参数!$B$1)</f>
        <v>-10.2292597629687</v>
      </c>
      <c r="AD143" t="str">
        <f ca="1">f_risk_maxdownside_date(A143,参数!$B$6,参数!$B$1)</f>
        <v>20161115-20181018</v>
      </c>
    </row>
    <row r="144" spans="1:30">
      <c r="A144" s="15" t="s">
        <v>172</v>
      </c>
      <c r="B144" t="str">
        <f>f_info_name(A144)</f>
        <v>新华鑫益</v>
      </c>
      <c r="C144" t="str">
        <f>f_info_setupdate(A144)</f>
        <v>2014-04-16</v>
      </c>
      <c r="D144" s="16">
        <f t="shared" si="2"/>
        <v>2476</v>
      </c>
      <c r="F144" s="17">
        <f>f_netasset_total(A144,参数!$B$1,100000000)</f>
        <v>6.4018123263</v>
      </c>
      <c r="G144" s="17">
        <f ca="1">f_nav_adjustedreturn(A144,参数!$B$2,参数!$B$1)</f>
        <v>76.8390006939625</v>
      </c>
      <c r="H144" s="17">
        <f ca="1">f_nav_periodreturnrankingper(A144,参数!$B$2,参数!$B$1,3)</f>
        <v>18.5812599258867</v>
      </c>
      <c r="I144" s="17">
        <f ca="1">f_nav_adjustedreturn(A144,参数!$B$3,参数!$B$2)</f>
        <v>56.715606307776</v>
      </c>
      <c r="J144" s="17">
        <f ca="1">f_nav_periodreturnrankingper(A144,参数!$B$3,参数!$B$2,3)</f>
        <v>11.1482720178372</v>
      </c>
      <c r="K144" s="17">
        <f ca="1">f_nav_adjustedreturn(A144,参数!$B$4,参数!$B$3)</f>
        <v>-10.2926829268293</v>
      </c>
      <c r="L144" s="17">
        <f ca="1">f_nav_periodreturnrankingper(A144,参数!$B$4,参数!$B$3,3)</f>
        <v>41.3992297817715</v>
      </c>
      <c r="M144" s="17">
        <f ca="1">f_nav_adjustedreturn(A144,参数!$B$5,参数!$B$4)</f>
        <v>23.7582286056254</v>
      </c>
      <c r="N144" s="17">
        <f ca="1">f_nav_periodreturnrankingper(A144,参数!$B$5,参数!$B$4,3)</f>
        <v>17.1788810086682</v>
      </c>
      <c r="O144" s="17">
        <f ca="1">f_nav_adjustedreturn(A144,参数!$B$6,参数!$B$5)</f>
        <v>6.2103929024081</v>
      </c>
      <c r="P144" s="17">
        <f ca="1">f_nav_periodreturnrankingper(A144,参数!$B$6,参数!$B$5,3)</f>
        <v>23.4013605442177</v>
      </c>
      <c r="Q144" s="25">
        <f>f_return(A144,1,参数!$B$1-365/2,参数!$B$1)</f>
        <v>76.7050635674368</v>
      </c>
      <c r="R144" s="25">
        <f ca="1">f_return(A144,1,参数!$B$4,参数!$B$1)</f>
        <v>35.4313157445962</v>
      </c>
      <c r="S144" s="25">
        <f ca="1">f_return(A144,1,参数!$B$6,参数!$B$1)</f>
        <v>26.3925658189436</v>
      </c>
      <c r="T144" t="str">
        <f>f_info_investtype(A144)</f>
        <v>灵活配置型基金</v>
      </c>
      <c r="U144" t="str">
        <f>f_info_fundmanager(A144)</f>
        <v>栾超,申峰旗</v>
      </c>
      <c r="V144">
        <f>f_info_manager_onthepostdays(A144,1)</f>
        <v>1304</v>
      </c>
      <c r="W144" s="25">
        <f ca="1">f_return_1w(A144,"0",参数!$B$2)</f>
        <v>-0.138600138600139</v>
      </c>
      <c r="X144" s="25">
        <f>f_return_1m(A144,"0",参数!$B$1)</f>
        <v>12.7793759681345</v>
      </c>
      <c r="Y144" s="25">
        <f>f_return_3m(A144,0,参数!$B$1)</f>
        <v>28.960020242915</v>
      </c>
      <c r="Z144" s="25">
        <f>f_return_6m(A144,0,参数!B143)</f>
        <v>26.632241813602</v>
      </c>
      <c r="AA144" t="str">
        <f>f_dq_status(A144,参数!$B$1)</f>
        <v>开放申购|开放赎回</v>
      </c>
      <c r="AB144" s="17">
        <f ca="1">f_risk_maxdownside(A144,参数!$B$6,参数!$B$1)</f>
        <v>-15.219421101774</v>
      </c>
      <c r="AC144" s="17">
        <f ca="1">f_risk_maxdownside(A144,参数!$B$4,参数!$B$1)</f>
        <v>-15.219421101774</v>
      </c>
      <c r="AD144" t="str">
        <f ca="1">f_risk_maxdownside_date(A144,参数!$B$6,参数!$B$1)</f>
        <v>20180420-20181018</v>
      </c>
    </row>
    <row r="145" spans="1:30">
      <c r="A145" s="15" t="s">
        <v>173</v>
      </c>
      <c r="B145" t="str">
        <f>f_info_name(A145)</f>
        <v>景顺长城中小板创业板</v>
      </c>
      <c r="C145" t="str">
        <f>f_info_setupdate(A145)</f>
        <v>2014-04-30</v>
      </c>
      <c r="D145" s="16">
        <f t="shared" si="2"/>
        <v>2462</v>
      </c>
      <c r="F145" s="17">
        <f>f_netasset_total(A145,参数!$B$1,100000000)</f>
        <v>4.5548828324</v>
      </c>
      <c r="G145" s="17">
        <f ca="1">f_nav_adjustedreturn(A145,参数!$B$2,参数!$B$1)</f>
        <v>27.8756476683938</v>
      </c>
      <c r="H145" s="17">
        <f ca="1">f_nav_periodreturnrankingper(A145,参数!$B$2,参数!$B$1,3)</f>
        <v>93.8725490196078</v>
      </c>
      <c r="I145" s="17">
        <f ca="1">f_nav_adjustedreturn(A145,参数!$B$3,参数!$B$2)</f>
        <v>52.3283346487766</v>
      </c>
      <c r="J145" s="17">
        <f ca="1">f_nav_periodreturnrankingper(A145,参数!$B$3,参数!$B$2,3)</f>
        <v>38.3480825958702</v>
      </c>
      <c r="K145" s="17">
        <f ca="1">f_nav_adjustedreturn(A145,参数!$B$4,参数!$B$3)</f>
        <v>-13.1001371742113</v>
      </c>
      <c r="L145" s="17">
        <f ca="1">f_nav_periodreturnrankingper(A145,参数!$B$4,参数!$B$3,3)</f>
        <v>9.09090909090909</v>
      </c>
      <c r="M145" s="17">
        <f ca="1">f_nav_adjustedreturn(A145,参数!$B$5,参数!$B$4)</f>
        <v>-10.6527093596059</v>
      </c>
      <c r="N145" s="17">
        <f ca="1">f_nav_periodreturnrankingper(A145,参数!$B$5,参数!$B$4,3)</f>
        <v>99.5098039215686</v>
      </c>
      <c r="O145" s="17">
        <f ca="1">f_nav_adjustedreturn(A145,参数!$B$6,参数!$B$5)</f>
        <v>11.6279069767442</v>
      </c>
      <c r="P145" s="17">
        <f ca="1">f_nav_periodreturnrankingper(A145,参数!$B$6,参数!$B$5,3)</f>
        <v>34.8684210526316</v>
      </c>
      <c r="Q145" s="25">
        <f>f_return(A145,1,参数!$B$1-365/2,参数!$B$1)</f>
        <v>24.1524367630825</v>
      </c>
      <c r="R145" s="25">
        <f ca="1">f_return(A145,1,参数!$B$4,参数!$B$1)</f>
        <v>19.1588643074805</v>
      </c>
      <c r="S145" s="25">
        <f ca="1">f_return(A145,1,参数!$B$6,参数!$B$1)</f>
        <v>11.027297923392</v>
      </c>
      <c r="T145" t="str">
        <f>f_info_investtype(A145)</f>
        <v>普通股票型基金</v>
      </c>
      <c r="U145" t="str">
        <f>f_info_fundmanager(A145)</f>
        <v>李孟海</v>
      </c>
      <c r="V145">
        <f>f_info_manager_onthepostdays(A145,1)</f>
        <v>2172</v>
      </c>
      <c r="W145" s="25">
        <f ca="1">f_return_1w(A145,"0",参数!$B$2)</f>
        <v>-3.74064837905237</v>
      </c>
      <c r="X145" s="25">
        <f>f_return_1m(A145,"0",参数!$B$1)</f>
        <v>5.56030795551753</v>
      </c>
      <c r="Y145" s="25">
        <f>f_return_3m(A145,0,参数!$B$1)</f>
        <v>9.93318485523385</v>
      </c>
      <c r="Z145" s="25">
        <f>f_return_6m(A145,0,参数!B144)</f>
        <v>0.167084377610694</v>
      </c>
      <c r="AA145" t="str">
        <f>f_dq_status(A145,参数!$B$1)</f>
        <v>开放申购|开放赎回</v>
      </c>
      <c r="AB145" s="17">
        <f ca="1">f_risk_maxdownside(A145,参数!$B$6,参数!$B$1)</f>
        <v>-39.5273899033298</v>
      </c>
      <c r="AC145" s="17">
        <f ca="1">f_risk_maxdownside(A145,参数!$B$4,参数!$B$1)</f>
        <v>-31.5085158150852</v>
      </c>
      <c r="AD145" t="str">
        <f ca="1">f_risk_maxdownside_date(A145,参数!$B$6,参数!$B$1)</f>
        <v>20161117-20181018</v>
      </c>
    </row>
    <row r="146" spans="1:30">
      <c r="A146" s="15" t="s">
        <v>174</v>
      </c>
      <c r="B146" t="str">
        <f>f_info_name(A146)</f>
        <v>大成灵活配置</v>
      </c>
      <c r="C146" t="str">
        <f>f_info_setupdate(A146)</f>
        <v>2014-05-14</v>
      </c>
      <c r="D146" s="16">
        <f t="shared" si="2"/>
        <v>2448</v>
      </c>
      <c r="F146" s="17">
        <f>f_netasset_total(A146,参数!$B$1,100000000)</f>
        <v>1.7250921886</v>
      </c>
      <c r="G146" s="17">
        <f ca="1">f_nav_adjustedreturn(A146,参数!$B$2,参数!$B$1)</f>
        <v>82.5527534740093</v>
      </c>
      <c r="H146" s="17">
        <f ca="1">f_nav_periodreturnrankingper(A146,参数!$B$2,参数!$B$1,3)</f>
        <v>14.3991529910005</v>
      </c>
      <c r="I146" s="17">
        <f ca="1">f_nav_adjustedreturn(A146,参数!$B$3,参数!$B$2)</f>
        <v>36.0644257703081</v>
      </c>
      <c r="J146" s="17">
        <f ca="1">f_nav_periodreturnrankingper(A146,参数!$B$3,参数!$B$2,3)</f>
        <v>35.5629877369008</v>
      </c>
      <c r="K146" s="17">
        <f ca="1">f_nav_adjustedreturn(A146,参数!$B$4,参数!$B$3)</f>
        <v>-27.0684371807967</v>
      </c>
      <c r="L146" s="17">
        <f ca="1">f_nav_periodreturnrankingper(A146,参数!$B$4,参数!$B$3,3)</f>
        <v>88.8318356867779</v>
      </c>
      <c r="M146" s="17">
        <f ca="1">f_nav_adjustedreturn(A146,参数!$B$5,参数!$B$4)</f>
        <v>23.9821882951654</v>
      </c>
      <c r="N146" s="17">
        <f ca="1">f_nav_periodreturnrankingper(A146,参数!$B$5,参数!$B$4,3)</f>
        <v>16.7848699763593</v>
      </c>
      <c r="O146" s="17">
        <f ca="1">f_nav_adjustedreturn(A146,参数!$B$6,参数!$B$5)</f>
        <v>11.3551563636364</v>
      </c>
      <c r="P146" s="17">
        <f ca="1">f_nav_periodreturnrankingper(A146,参数!$B$6,参数!$B$5,3)</f>
        <v>13.0612244897959</v>
      </c>
      <c r="Q146" s="25">
        <f>f_return(A146,1,参数!$B$1-365/2,参数!$B$1)</f>
        <v>84.8902369231821</v>
      </c>
      <c r="R146" s="25">
        <f ca="1">f_return(A146,1,参数!$B$4,参数!$B$1)</f>
        <v>21.8814704304096</v>
      </c>
      <c r="S146" s="25">
        <f ca="1">f_return(A146,1,参数!$B$6,参数!$B$1)</f>
        <v>20.1173286810538</v>
      </c>
      <c r="T146" t="str">
        <f>f_info_investtype(A146)</f>
        <v>灵活配置型基金</v>
      </c>
      <c r="U146" t="str">
        <f>f_info_fundmanager(A146)</f>
        <v>王磊</v>
      </c>
      <c r="V146">
        <f>f_info_manager_onthepostdays(A146,1)</f>
        <v>1343</v>
      </c>
      <c r="W146" s="25">
        <f ca="1">f_return_1w(A146,"0",参数!$B$2)</f>
        <v>-0.0514403292181059</v>
      </c>
      <c r="X146" s="25">
        <f>f_return_1m(A146,"0",参数!$B$1)</f>
        <v>17.1013535820403</v>
      </c>
      <c r="Y146" s="25">
        <f>f_return_3m(A146,0,参数!$B$1)</f>
        <v>31.3703703703704</v>
      </c>
      <c r="Z146" s="25">
        <f>f_return_6m(A146,0,参数!B145)</f>
        <v>28.4679463962333</v>
      </c>
      <c r="AA146" t="str">
        <f>f_dq_status(A146,参数!$B$1)</f>
        <v>开放申购|开放赎回</v>
      </c>
      <c r="AB146" s="17">
        <f ca="1">f_risk_maxdownside(A146,参数!$B$6,参数!$B$1)</f>
        <v>-34.1258048538881</v>
      </c>
      <c r="AC146" s="17">
        <f ca="1">f_risk_maxdownside(A146,参数!$B$4,参数!$B$1)</f>
        <v>-31.8996415770609</v>
      </c>
      <c r="AD146" t="str">
        <f ca="1">f_risk_maxdownside_date(A146,参数!$B$6,参数!$B$1)</f>
        <v>20171114-20190103</v>
      </c>
    </row>
    <row r="147" spans="1:30">
      <c r="A147" s="15" t="s">
        <v>175</v>
      </c>
      <c r="B147" t="str">
        <f>f_info_name(A147)</f>
        <v>光大银发商机主题</v>
      </c>
      <c r="C147" t="str">
        <f>f_info_setupdate(A147)</f>
        <v>2014-04-29</v>
      </c>
      <c r="D147" s="16">
        <f t="shared" si="2"/>
        <v>2463</v>
      </c>
      <c r="F147" s="17">
        <f>f_netasset_total(A147,参数!$B$1,100000000)</f>
        <v>2.0673913126</v>
      </c>
      <c r="G147" s="17">
        <f ca="1">f_nav_adjustedreturn(A147,参数!$B$2,参数!$B$1)</f>
        <v>64.6718146718147</v>
      </c>
      <c r="H147" s="17">
        <f ca="1">f_nav_periodreturnrankingper(A147,参数!$B$2,参数!$B$1,3)</f>
        <v>54.6614327772326</v>
      </c>
      <c r="I147" s="17">
        <f ca="1">f_nav_adjustedreturn(A147,参数!$B$3,参数!$B$2)</f>
        <v>61.7486338797815</v>
      </c>
      <c r="J147" s="17">
        <f ca="1">f_nav_periodreturnrankingper(A147,参数!$B$3,参数!$B$2,3)</f>
        <v>16.9421487603306</v>
      </c>
      <c r="K147" s="17">
        <f ca="1">f_nav_adjustedreturn(A147,参数!$B$4,参数!$B$3)</f>
        <v>-25.5665310865776</v>
      </c>
      <c r="L147" s="17">
        <f ca="1">f_nav_periodreturnrankingper(A147,参数!$B$4,参数!$B$3,3)</f>
        <v>58.5910652920962</v>
      </c>
      <c r="M147" s="17">
        <f ca="1">f_nav_adjustedreturn(A147,参数!$B$5,参数!$B$4)</f>
        <v>25.1626898047722</v>
      </c>
      <c r="N147" s="17">
        <f ca="1">f_nav_periodreturnrankingper(A147,参数!$B$5,参数!$B$4,3)</f>
        <v>39.8832684824903</v>
      </c>
      <c r="O147" s="17">
        <f ca="1">f_nav_adjustedreturn(A147,参数!$B$6,参数!$B$5)</f>
        <v>7.17592592592592</v>
      </c>
      <c r="P147" s="17">
        <f ca="1">f_nav_periodreturnrankingper(A147,参数!$B$6,参数!$B$5,3)</f>
        <v>35.2818371607516</v>
      </c>
      <c r="Q147" s="25">
        <f>f_return(A147,1,参数!$B$1-365/2,参数!$B$1)</f>
        <v>64.6028200450089</v>
      </c>
      <c r="R147" s="25">
        <f ca="1">f_return(A147,1,参数!$B$4,参数!$B$1)</f>
        <v>25.598847080672</v>
      </c>
      <c r="S147" s="25">
        <f ca="1">f_return(A147,1,参数!$B$6,参数!$B$1)</f>
        <v>21.335745187356</v>
      </c>
      <c r="T147" t="str">
        <f>f_info_investtype(A147)</f>
        <v>偏股混合型基金</v>
      </c>
      <c r="U147" t="str">
        <f>f_info_fundmanager(A147)</f>
        <v>陈栋</v>
      </c>
      <c r="V147">
        <f>f_info_manager_onthepostdays(A147,1)</f>
        <v>2130</v>
      </c>
      <c r="W147" s="25">
        <f ca="1">f_return_1w(A147,"0",参数!$B$2)</f>
        <v>-0.528084493518961</v>
      </c>
      <c r="X147" s="25">
        <f>f_return_1m(A147,"0",参数!$B$1)</f>
        <v>11.9789957335084</v>
      </c>
      <c r="Y147" s="25">
        <f>f_return_3m(A147,0,参数!$B$1)</f>
        <v>21.8136379864334</v>
      </c>
      <c r="Z147" s="25">
        <f>f_return_6m(A147,0,参数!B146)</f>
        <v>22.6685796269727</v>
      </c>
      <c r="AA147" t="str">
        <f>f_dq_status(A147,参数!$B$1)</f>
        <v>开放申购|开放赎回</v>
      </c>
      <c r="AB147" s="17">
        <f ca="1">f_risk_maxdownside(A147,参数!$B$6,参数!$B$1)</f>
        <v>-33.0459770114943</v>
      </c>
      <c r="AC147" s="17">
        <f ca="1">f_risk_maxdownside(A147,参数!$B$4,参数!$B$1)</f>
        <v>-32.6978625072213</v>
      </c>
      <c r="AD147" t="str">
        <f ca="1">f_risk_maxdownside_date(A147,参数!$B$6,参数!$B$1)</f>
        <v>20180125-20181018</v>
      </c>
    </row>
    <row r="148" spans="1:30">
      <c r="A148" s="15" t="s">
        <v>176</v>
      </c>
      <c r="B148" t="str">
        <f>f_info_name(A148)</f>
        <v>华安新活力</v>
      </c>
      <c r="C148" t="str">
        <f>f_info_setupdate(A148)</f>
        <v>2014-04-01</v>
      </c>
      <c r="D148" s="16">
        <f t="shared" si="2"/>
        <v>2491</v>
      </c>
      <c r="F148" s="17">
        <f>f_netasset_total(A148,参数!$B$1,100000000)</f>
        <v>7.8631543144</v>
      </c>
      <c r="G148" s="17">
        <f ca="1">f_nav_adjustedreturn(A148,参数!$B$2,参数!$B$1)</f>
        <v>14.5539906103286</v>
      </c>
      <c r="H148" s="17">
        <f ca="1">f_nav_periodreturnrankingper(A148,参数!$B$2,参数!$B$1,3)</f>
        <v>87.7713075701429</v>
      </c>
      <c r="I148" s="17">
        <f ca="1">f_nav_adjustedreturn(A148,参数!$B$3,参数!$B$2)</f>
        <v>9.22845686330481</v>
      </c>
      <c r="J148" s="17">
        <f ca="1">f_nav_periodreturnrankingper(A148,参数!$B$3,参数!$B$2,3)</f>
        <v>84.5039018952062</v>
      </c>
      <c r="K148" s="17">
        <f ca="1">f_nav_adjustedreturn(A148,参数!$B$4,参数!$B$3)</f>
        <v>-1.07798149445983</v>
      </c>
      <c r="L148" s="17">
        <f ca="1">f_nav_periodreturnrankingper(A148,参数!$B$4,参数!$B$3,3)</f>
        <v>22.2079589216945</v>
      </c>
      <c r="M148" s="17">
        <f ca="1">f_nav_adjustedreturn(A148,参数!$B$5,参数!$B$4)</f>
        <v>11.9010819165379</v>
      </c>
      <c r="N148" s="17">
        <f ca="1">f_nav_periodreturnrankingper(A148,参数!$B$5,参数!$B$4,3)</f>
        <v>43.2624113475177</v>
      </c>
      <c r="O148" s="17">
        <f ca="1">f_nav_adjustedreturn(A148,参数!$B$6,参数!$B$5)</f>
        <v>3.35463258785943</v>
      </c>
      <c r="P148" s="17">
        <f ca="1">f_nav_periodreturnrankingper(A148,参数!$B$6,参数!$B$5,3)</f>
        <v>46.3945578231293</v>
      </c>
      <c r="Q148" s="25">
        <f>f_return(A148,1,参数!$B$1-365/2,参数!$B$1)</f>
        <v>10.364121430495</v>
      </c>
      <c r="R148" s="25">
        <f ca="1">f_return(A148,1,参数!$B$4,参数!$B$1)</f>
        <v>7.36222137239384</v>
      </c>
      <c r="S148" s="25">
        <f ca="1">f_return(A148,1,参数!$B$6,参数!$B$1)</f>
        <v>7.37088252117382</v>
      </c>
      <c r="T148" t="str">
        <f>f_info_investtype(A148)</f>
        <v>灵活配置型基金</v>
      </c>
      <c r="U148" t="str">
        <f>f_info_fundmanager(A148)</f>
        <v>贺涛</v>
      </c>
      <c r="V148">
        <f>f_info_manager_onthepostdays(A148,1)</f>
        <v>1464</v>
      </c>
      <c r="W148" s="25">
        <f ca="1">f_return_1w(A148,"0",参数!$B$2)</f>
        <v>-0.622083981337485</v>
      </c>
      <c r="X148" s="25">
        <f>f_return_1m(A148,"0",参数!$B$1)</f>
        <v>1.94986072423398</v>
      </c>
      <c r="Y148" s="25">
        <f>f_return_3m(A148,0,参数!$B$1)</f>
        <v>3.38983050847457</v>
      </c>
      <c r="Z148" s="25">
        <f>f_return_6m(A148,0,参数!B147)</f>
        <v>3.33097094259389</v>
      </c>
      <c r="AA148" t="str">
        <f>f_dq_status(A148,参数!$B$1)</f>
        <v>暂停大额申购|开放赎回</v>
      </c>
      <c r="AB148" s="17">
        <f ca="1">f_risk_maxdownside(A148,参数!$B$6,参数!$B$1)</f>
        <v>-3.92006149116064</v>
      </c>
      <c r="AC148" s="17">
        <f ca="1">f_risk_maxdownside(A148,参数!$B$4,参数!$B$1)</f>
        <v>-3.92006149116064</v>
      </c>
      <c r="AD148" t="str">
        <f ca="1">f_risk_maxdownside_date(A148,参数!$B$6,参数!$B$1)</f>
        <v>20200306-20200323</v>
      </c>
    </row>
    <row r="149" spans="1:30">
      <c r="A149" s="15" t="s">
        <v>177</v>
      </c>
      <c r="B149" t="str">
        <f>f_info_name(A149)</f>
        <v>中银健康生活</v>
      </c>
      <c r="C149" t="str">
        <f>f_info_setupdate(A149)</f>
        <v>2014-05-20</v>
      </c>
      <c r="D149" s="16">
        <f t="shared" si="2"/>
        <v>2442</v>
      </c>
      <c r="F149" s="17">
        <f>f_netasset_total(A149,参数!$B$1,100000000)</f>
        <v>0.7415321563</v>
      </c>
      <c r="G149" s="17">
        <f ca="1">f_nav_adjustedreturn(A149,参数!$B$2,参数!$B$1)</f>
        <v>64.8998822143698</v>
      </c>
      <c r="H149" s="17">
        <f ca="1">f_nav_periodreturnrankingper(A149,参数!$B$2,参数!$B$1,3)</f>
        <v>54.3670264965653</v>
      </c>
      <c r="I149" s="17">
        <f ca="1">f_nav_adjustedreturn(A149,参数!$B$3,参数!$B$2)</f>
        <v>29.2237442922374</v>
      </c>
      <c r="J149" s="17">
        <f ca="1">f_nav_periodreturnrankingper(A149,参数!$B$3,参数!$B$2,3)</f>
        <v>77.2727272727273</v>
      </c>
      <c r="K149" s="17">
        <f ca="1">f_nav_adjustedreturn(A149,参数!$B$4,参数!$B$3)</f>
        <v>-21.6457960644007</v>
      </c>
      <c r="L149" s="17">
        <f ca="1">f_nav_periodreturnrankingper(A149,参数!$B$4,参数!$B$3,3)</f>
        <v>37.2852233676976</v>
      </c>
      <c r="M149" s="17">
        <f ca="1">f_nav_adjustedreturn(A149,参数!$B$5,参数!$B$4)</f>
        <v>19.0947666195191</v>
      </c>
      <c r="N149" s="17">
        <f ca="1">f_nav_periodreturnrankingper(A149,参数!$B$5,参数!$B$4,3)</f>
        <v>54.4747081712062</v>
      </c>
      <c r="O149" s="17">
        <f ca="1">f_nav_adjustedreturn(A149,参数!$B$6,参数!$B$5)</f>
        <v>-1.93771626297578</v>
      </c>
      <c r="P149" s="17">
        <f ca="1">f_nav_periodreturnrankingper(A149,参数!$B$6,参数!$B$5,3)</f>
        <v>68.0584551148225</v>
      </c>
      <c r="Q149" s="25">
        <f>f_return(A149,1,参数!$B$1-365/2,参数!$B$1)</f>
        <v>107.068673918642</v>
      </c>
      <c r="R149" s="25">
        <f ca="1">f_return(A149,1,参数!$B$4,参数!$B$1)</f>
        <v>18.6152735039702</v>
      </c>
      <c r="S149" s="25">
        <f ca="1">f_return(A149,1,参数!$B$6,参数!$B$1)</f>
        <v>14.1287703414048</v>
      </c>
      <c r="T149" t="str">
        <f>f_info_investtype(A149)</f>
        <v>偏股混合型基金</v>
      </c>
      <c r="U149" t="str">
        <f>f_info_fundmanager(A149)</f>
        <v>严菲</v>
      </c>
      <c r="V149">
        <f>f_info_manager_onthepostdays(A149,1)</f>
        <v>318</v>
      </c>
      <c r="W149" s="25">
        <f ca="1">f_return_1w(A149,"0",参数!$B$2)</f>
        <v>-1.73611111111111</v>
      </c>
      <c r="X149" s="25">
        <f>f_return_1m(A149,"0",参数!$B$1)</f>
        <v>17.6470588235294</v>
      </c>
      <c r="Y149" s="25">
        <f>f_return_3m(A149,0,参数!$B$1)</f>
        <v>37.18765311122</v>
      </c>
      <c r="Z149" s="25">
        <f>f_return_6m(A149,0,参数!B148)</f>
        <v>37.4694675134343</v>
      </c>
      <c r="AA149" t="str">
        <f>f_dq_status(A149,参数!$B$1)</f>
        <v>开放申购|开放赎回</v>
      </c>
      <c r="AB149" s="17">
        <f ca="1">f_risk_maxdownside(A149,参数!$B$6,参数!$B$1)</f>
        <v>-24.7489663319551</v>
      </c>
      <c r="AC149" s="17">
        <f ca="1">f_risk_maxdownside(A149,参数!$B$4,参数!$B$1)</f>
        <v>-24.3467933491686</v>
      </c>
      <c r="AD149" t="str">
        <f ca="1">f_risk_maxdownside_date(A149,参数!$B$6,参数!$B$1)</f>
        <v>20180124-20190102</v>
      </c>
    </row>
    <row r="150" spans="1:30">
      <c r="A150" s="15" t="s">
        <v>178</v>
      </c>
      <c r="B150" t="str">
        <f>f_info_name(A150)</f>
        <v>建信改革红利</v>
      </c>
      <c r="C150" t="str">
        <f>f_info_setupdate(A150)</f>
        <v>2014-05-14</v>
      </c>
      <c r="D150" s="16">
        <f t="shared" si="2"/>
        <v>2448</v>
      </c>
      <c r="F150" s="17">
        <f>f_netasset_total(A150,参数!$B$1,100000000)</f>
        <v>7.4711246196</v>
      </c>
      <c r="G150" s="17">
        <f ca="1">f_nav_adjustedreturn(A150,参数!$B$2,参数!$B$1)</f>
        <v>110.352673492605</v>
      </c>
      <c r="H150" s="17">
        <f ca="1">f_nav_periodreturnrankingper(A150,参数!$B$2,参数!$B$1,3)</f>
        <v>10.2941176470588</v>
      </c>
      <c r="I150" s="17">
        <f ca="1">f_nav_adjustedreturn(A150,参数!$B$3,参数!$B$2)</f>
        <v>68.6061381074169</v>
      </c>
      <c r="J150" s="17">
        <f ca="1">f_nav_periodreturnrankingper(A150,参数!$B$3,参数!$B$2,3)</f>
        <v>15.6342182890855</v>
      </c>
      <c r="K150" s="17">
        <f ca="1">f_nav_adjustedreturn(A150,参数!$B$4,参数!$B$3)</f>
        <v>-34.2857142857143</v>
      </c>
      <c r="L150" s="17">
        <f ca="1">f_nav_periodreturnrankingper(A150,参数!$B$4,参数!$B$3,3)</f>
        <v>95.2727272727273</v>
      </c>
      <c r="M150" s="17">
        <f ca="1">f_nav_adjustedreturn(A150,参数!$B$5,参数!$B$4)</f>
        <v>34.3434343434343</v>
      </c>
      <c r="N150" s="17">
        <f ca="1">f_nav_periodreturnrankingper(A150,参数!$B$5,参数!$B$4,3)</f>
        <v>23.0392156862745</v>
      </c>
      <c r="O150" s="17">
        <f ca="1">f_nav_adjustedreturn(A150,参数!$B$6,参数!$B$5)</f>
        <v>5.2414605418139</v>
      </c>
      <c r="P150" s="17">
        <f ca="1">f_nav_periodreturnrankingper(A150,参数!$B$6,参数!$B$5,3)</f>
        <v>53.9473684210526</v>
      </c>
      <c r="Q150" s="25">
        <f>f_return(A150,1,参数!$B$1-365/2,参数!$B$1)</f>
        <v>172.736109536403</v>
      </c>
      <c r="R150" s="25">
        <f ca="1">f_return(A150,1,参数!$B$4,参数!$B$1)</f>
        <v>32.550683620236</v>
      </c>
      <c r="S150" s="25">
        <f ca="1">f_return(A150,1,参数!$B$6,参数!$B$1)</f>
        <v>26.6810152968062</v>
      </c>
      <c r="T150" t="str">
        <f>f_info_investtype(A150)</f>
        <v>普通股票型基金</v>
      </c>
      <c r="U150" t="str">
        <f>f_info_fundmanager(A150)</f>
        <v>陶灿</v>
      </c>
      <c r="V150">
        <f>f_info_manager_onthepostdays(A150,1)</f>
        <v>2465</v>
      </c>
      <c r="W150" s="25">
        <f ca="1">f_return_1w(A150,"0",参数!$B$2)</f>
        <v>-0.453001132502832</v>
      </c>
      <c r="X150" s="25">
        <f>f_return_1m(A150,"0",参数!$B$1)</f>
        <v>15.7795867251096</v>
      </c>
      <c r="Y150" s="25">
        <f>f_return_3m(A150,0,参数!$B$1)</f>
        <v>42.9639175257732</v>
      </c>
      <c r="Z150" s="25">
        <f>f_return_6m(A150,0,参数!B149)</f>
        <v>45.9043430456295</v>
      </c>
      <c r="AA150" t="str">
        <f>f_dq_status(A150,参数!$B$1)</f>
        <v>开放申购|开放赎回</v>
      </c>
      <c r="AB150" s="17">
        <f ca="1">f_risk_maxdownside(A150,参数!$B$6,参数!$B$1)</f>
        <v>-38.822560724578</v>
      </c>
      <c r="AC150" s="17">
        <f ca="1">f_risk_maxdownside(A150,参数!$B$4,参数!$B$1)</f>
        <v>-37.9281537176274</v>
      </c>
      <c r="AD150" t="str">
        <f ca="1">f_risk_maxdownside_date(A150,参数!$B$6,参数!$B$1)</f>
        <v>20171114-20190103</v>
      </c>
    </row>
    <row r="151" spans="1:30">
      <c r="A151" s="15" t="s">
        <v>179</v>
      </c>
      <c r="B151" t="str">
        <f>f_info_name(A151)</f>
        <v>大摩进取优选</v>
      </c>
      <c r="C151" t="str">
        <f>f_info_setupdate(A151)</f>
        <v>2014-05-29</v>
      </c>
      <c r="D151" s="16">
        <f t="shared" si="2"/>
        <v>2433</v>
      </c>
      <c r="F151" s="17">
        <f>f_netasset_total(A151,参数!$B$1,100000000)</f>
        <v>2.3338449461</v>
      </c>
      <c r="G151" s="17">
        <f ca="1">f_nav_adjustedreturn(A151,参数!$B$2,参数!$B$1)</f>
        <v>87.5324675324675</v>
      </c>
      <c r="H151" s="17">
        <f ca="1">f_nav_periodreturnrankingper(A151,参数!$B$2,参数!$B$1,3)</f>
        <v>29.1666666666667</v>
      </c>
      <c r="I151" s="17">
        <f ca="1">f_nav_adjustedreturn(A151,参数!$B$3,参数!$B$2)</f>
        <v>42.2764227642276</v>
      </c>
      <c r="J151" s="17">
        <f ca="1">f_nav_periodreturnrankingper(A151,参数!$B$3,参数!$B$2,3)</f>
        <v>55.1622418879056</v>
      </c>
      <c r="K151" s="17">
        <f ca="1">f_nav_adjustedreturn(A151,参数!$B$4,参数!$B$3)</f>
        <v>-22.9937393284007</v>
      </c>
      <c r="L151" s="17">
        <f ca="1">f_nav_periodreturnrankingper(A151,参数!$B$4,参数!$B$3,3)</f>
        <v>47.2727272727273</v>
      </c>
      <c r="M151" s="17">
        <f ca="1">f_nav_adjustedreturn(A151,参数!$B$5,参数!$B$4)</f>
        <v>16.2269129287599</v>
      </c>
      <c r="N151" s="17">
        <f ca="1">f_nav_periodreturnrankingper(A151,参数!$B$5,参数!$B$4,3)</f>
        <v>62.2549019607843</v>
      </c>
      <c r="O151" s="17">
        <f ca="1">f_nav_adjustedreturn(A151,参数!$B$6,参数!$B$5)</f>
        <v>4.46735395189003</v>
      </c>
      <c r="P151" s="17">
        <f ca="1">f_nav_periodreturnrankingper(A151,参数!$B$6,参数!$B$5,3)</f>
        <v>55.2631578947368</v>
      </c>
      <c r="Q151" s="25">
        <f>f_return(A151,1,参数!$B$1-365/2,参数!$B$1)</f>
        <v>158.630014294953</v>
      </c>
      <c r="R151" s="25">
        <f ca="1">f_return(A151,1,参数!$B$4,参数!$B$1)</f>
        <v>27.1013117213076</v>
      </c>
      <c r="S151" s="25">
        <f ca="1">f_return(A151,1,参数!$B$6,参数!$B$1)</f>
        <v>19.906420672095</v>
      </c>
      <c r="T151" t="str">
        <f>f_info_investtype(A151)</f>
        <v>普通股票型基金</v>
      </c>
      <c r="U151" t="str">
        <f>f_info_fundmanager(A151)</f>
        <v>朱睿</v>
      </c>
      <c r="V151">
        <f>f_info_manager_onthepostdays(A151,1)</f>
        <v>663</v>
      </c>
      <c r="W151" s="25">
        <f ca="1">f_return_1w(A151,"0",参数!$B$2)</f>
        <v>-4.93827160493827</v>
      </c>
      <c r="X151" s="25">
        <f>f_return_1m(A151,"0",参数!$B$1)</f>
        <v>26.4005602240896</v>
      </c>
      <c r="Y151" s="25">
        <f>f_return_3m(A151,0,参数!$B$1)</f>
        <v>49.6683250414594</v>
      </c>
      <c r="Z151" s="25">
        <f>f_return_6m(A151,0,参数!B150)</f>
        <v>55.9951554299556</v>
      </c>
      <c r="AA151" t="str">
        <f>f_dq_status(A151,参数!$B$1)</f>
        <v>开放申购|开放赎回</v>
      </c>
      <c r="AB151" s="17">
        <f ca="1">f_risk_maxdownside(A151,参数!$B$6,参数!$B$1)</f>
        <v>-30.9210526315789</v>
      </c>
      <c r="AC151" s="17">
        <f ca="1">f_risk_maxdownside(A151,参数!$B$4,参数!$B$1)</f>
        <v>-30.1939058171745</v>
      </c>
      <c r="AD151" t="str">
        <f ca="1">f_risk_maxdownside_date(A151,参数!$B$6,参数!$B$1)</f>
        <v>20171114-20190103</v>
      </c>
    </row>
    <row r="152" spans="1:30">
      <c r="A152" s="15" t="s">
        <v>180</v>
      </c>
      <c r="B152" t="str">
        <f>f_info_name(A152)</f>
        <v>嘉实泰和</v>
      </c>
      <c r="C152" t="str">
        <f>f_info_setupdate(A152)</f>
        <v>2014-04-04</v>
      </c>
      <c r="D152" s="16">
        <f t="shared" si="2"/>
        <v>2488</v>
      </c>
      <c r="F152" s="17">
        <f>f_netasset_total(A152,参数!$B$1,100000000)</f>
        <v>72.4374917408</v>
      </c>
      <c r="G152" s="17">
        <f ca="1">f_nav_adjustedreturn(A152,参数!$B$2,参数!$B$1)</f>
        <v>75.9784560143627</v>
      </c>
      <c r="H152" s="17">
        <f ca="1">f_nav_periodreturnrankingper(A152,参数!$B$2,参数!$B$1,3)</f>
        <v>19.3753308628904</v>
      </c>
      <c r="I152" s="17">
        <f ca="1">f_nav_adjustedreturn(A152,参数!$B$3,参数!$B$2)</f>
        <v>74.5338524599649</v>
      </c>
      <c r="J152" s="17">
        <f ca="1">f_nav_periodreturnrankingper(A152,参数!$B$3,参数!$B$2,3)</f>
        <v>3.79041248606466</v>
      </c>
      <c r="K152" s="17">
        <f ca="1">f_nav_adjustedreturn(A152,参数!$B$4,参数!$B$3)</f>
        <v>-21.5301003344482</v>
      </c>
      <c r="L152" s="17">
        <f ca="1">f_nav_periodreturnrankingper(A152,参数!$B$4,参数!$B$3,3)</f>
        <v>71.6302952503209</v>
      </c>
      <c r="M152" s="17">
        <f ca="1">f_nav_adjustedreturn(A152,参数!$B$5,参数!$B$4)</f>
        <v>31.7556411667584</v>
      </c>
      <c r="N152" s="17">
        <f ca="1">f_nav_periodreturnrankingper(A152,参数!$B$5,参数!$B$4,3)</f>
        <v>9.77147360126084</v>
      </c>
      <c r="O152" s="17">
        <f ca="1">f_nav_adjustedreturn(A152,参数!$B$6,参数!$B$5)</f>
        <v>2.23964165733483</v>
      </c>
      <c r="P152" s="17">
        <f ca="1">f_nav_periodreturnrankingper(A152,参数!$B$6,参数!$B$5,3)</f>
        <v>60.6802721088435</v>
      </c>
      <c r="Q152" s="25">
        <f>f_return(A152,1,参数!$B$1-365/2,参数!$B$1)</f>
        <v>66.8708206077244</v>
      </c>
      <c r="R152" s="25">
        <f ca="1">f_return(A152,1,参数!$B$4,参数!$B$1)</f>
        <v>34.0390163736482</v>
      </c>
      <c r="S152" s="25">
        <f ca="1">f_return(A152,1,参数!$B$6,参数!$B$1)</f>
        <v>26.378436092733</v>
      </c>
      <c r="T152" t="str">
        <f>f_info_investtype(A152)</f>
        <v>灵活配置型基金</v>
      </c>
      <c r="U152" t="str">
        <f>f_info_fundmanager(A152)</f>
        <v>归凯</v>
      </c>
      <c r="V152">
        <f>f_info_manager_onthepostdays(A152,1)</f>
        <v>1799</v>
      </c>
      <c r="W152" s="25">
        <f ca="1">f_return_1w(A152,"0",参数!$B$2)</f>
        <v>-0.924937744574885</v>
      </c>
      <c r="X152" s="25">
        <f>f_return_1m(A152,"0",参数!$B$1)</f>
        <v>14.0828677839851</v>
      </c>
      <c r="Y152" s="25">
        <f>f_return_3m(A152,0,参数!$B$1)</f>
        <v>25.9249743062693</v>
      </c>
      <c r="Z152" s="25">
        <f>f_return_6m(A152,0,参数!B151)</f>
        <v>25.2136752136752</v>
      </c>
      <c r="AA152" t="str">
        <f>f_dq_status(A152,参数!$B$1)</f>
        <v>暂停大额申购|开放赎回</v>
      </c>
      <c r="AB152" s="17">
        <f ca="1">f_risk_maxdownside(A152,参数!$B$6,参数!$B$1)</f>
        <v>-30.8573686290004</v>
      </c>
      <c r="AC152" s="17">
        <f ca="1">f_risk_maxdownside(A152,参数!$B$4,参数!$B$1)</f>
        <v>-28.3374283374283</v>
      </c>
      <c r="AD152" t="str">
        <f ca="1">f_risk_maxdownside_date(A152,参数!$B$6,参数!$B$1)</f>
        <v>20171122-20190103</v>
      </c>
    </row>
    <row r="153" spans="1:30">
      <c r="A153" s="15" t="s">
        <v>181</v>
      </c>
      <c r="B153" t="str">
        <f>f_info_name(A153)</f>
        <v>中海积极收益</v>
      </c>
      <c r="C153" t="str">
        <f>f_info_setupdate(A153)</f>
        <v>2014-05-26</v>
      </c>
      <c r="D153" s="16">
        <f t="shared" si="2"/>
        <v>2436</v>
      </c>
      <c r="F153" s="17">
        <f>f_netasset_total(A153,参数!$B$1,100000000)</f>
        <v>3.3718302557</v>
      </c>
      <c r="G153" s="17">
        <f ca="1">f_nav_adjustedreturn(A153,参数!$B$2,参数!$B$1)</f>
        <v>15.6636438582028</v>
      </c>
      <c r="H153" s="17">
        <f ca="1">f_nav_periodreturnrankingper(A153,参数!$B$2,参数!$B$1,3)</f>
        <v>85.6537850714664</v>
      </c>
      <c r="I153" s="17">
        <f ca="1">f_nav_adjustedreturn(A153,参数!$B$3,参数!$B$2)</f>
        <v>13.6417523838292</v>
      </c>
      <c r="J153" s="17">
        <f ca="1">f_nav_periodreturnrankingper(A153,参数!$B$3,参数!$B$2,3)</f>
        <v>72.2965440356745</v>
      </c>
      <c r="K153" s="17">
        <f ca="1">f_nav_adjustedreturn(A153,参数!$B$4,参数!$B$3)</f>
        <v>3.38653519982462</v>
      </c>
      <c r="L153" s="17">
        <f ca="1">f_nav_periodreturnrankingper(A153,参数!$B$4,参数!$B$3,3)</f>
        <v>5.96919127086008</v>
      </c>
      <c r="M153" s="17">
        <f ca="1">f_nav_adjustedreturn(A153,参数!$B$5,参数!$B$4)</f>
        <v>11.5985477508651</v>
      </c>
      <c r="N153" s="17">
        <f ca="1">f_nav_periodreturnrankingper(A153,参数!$B$5,参数!$B$4,3)</f>
        <v>44.5232466509062</v>
      </c>
      <c r="O153" s="17">
        <f ca="1">f_nav_adjustedreturn(A153,参数!$B$6,参数!$B$5)</f>
        <v>4.4263775971093</v>
      </c>
      <c r="P153" s="17">
        <f ca="1">f_nav_periodreturnrankingper(A153,参数!$B$6,参数!$B$5,3)</f>
        <v>34.0136054421769</v>
      </c>
      <c r="Q153" s="25">
        <f>f_return(A153,1,参数!$B$1-365/2,参数!$B$1)</f>
        <v>14.7479655111458</v>
      </c>
      <c r="R153" s="25">
        <f ca="1">f_return(A153,1,参数!$B$4,参数!$B$1)</f>
        <v>10.753913371237</v>
      </c>
      <c r="S153" s="25">
        <f ca="1">f_return(A153,1,参数!$B$6,参数!$B$1)</f>
        <v>9.61999831620131</v>
      </c>
      <c r="T153" t="str">
        <f>f_info_investtype(A153)</f>
        <v>灵活配置型基金</v>
      </c>
      <c r="U153" t="str">
        <f>f_info_fundmanager(A153)</f>
        <v>刘俊</v>
      </c>
      <c r="V153">
        <f>f_info_manager_onthepostdays(A153,1)</f>
        <v>2453</v>
      </c>
      <c r="W153" s="25">
        <f ca="1">f_return_1w(A153,"0",参数!$B$2)</f>
        <v>-0.898692810457508</v>
      </c>
      <c r="X153" s="25">
        <f>f_return_1m(A153,"0",参数!$B$1)</f>
        <v>2.4087591240876</v>
      </c>
      <c r="Y153" s="25">
        <f>f_return_3m(A153,0,参数!$B$1)</f>
        <v>5.56809631301732</v>
      </c>
      <c r="Z153" s="25">
        <f>f_return_6m(A153,0,参数!B152)</f>
        <v>6.49546827794561</v>
      </c>
      <c r="AA153" t="str">
        <f>f_dq_status(A153,参数!$B$1)</f>
        <v>开放申购|开放赎回</v>
      </c>
      <c r="AB153" s="17">
        <f ca="1">f_risk_maxdownside(A153,参数!$B$6,参数!$B$1)</f>
        <v>-4.66237942122187</v>
      </c>
      <c r="AC153" s="17">
        <f ca="1">f_risk_maxdownside(A153,参数!$B$4,参数!$B$1)</f>
        <v>-4.66237942122187</v>
      </c>
      <c r="AD153" t="str">
        <f ca="1">f_risk_maxdownside_date(A153,参数!$B$6,参数!$B$1)</f>
        <v>20200226-20200323</v>
      </c>
    </row>
    <row r="154" spans="1:30">
      <c r="A154" s="15" t="s">
        <v>182</v>
      </c>
      <c r="B154" t="str">
        <f>f_info_name(A154)</f>
        <v>长盛生态环境主题</v>
      </c>
      <c r="C154" t="str">
        <f>f_info_setupdate(A154)</f>
        <v>2014-09-10</v>
      </c>
      <c r="D154" s="16">
        <f t="shared" si="2"/>
        <v>2329</v>
      </c>
      <c r="F154" s="17">
        <f>f_netasset_total(A154,参数!$B$1,100000000)</f>
        <v>1.7562717286</v>
      </c>
      <c r="G154" s="17">
        <f ca="1">f_nav_adjustedreturn(A154,参数!$B$2,参数!$B$1)</f>
        <v>61.7445838084379</v>
      </c>
      <c r="H154" s="17">
        <f ca="1">f_nav_periodreturnrankingper(A154,参数!$B$2,参数!$B$1,3)</f>
        <v>33.0333509793542</v>
      </c>
      <c r="I154" s="17">
        <f ca="1">f_nav_adjustedreturn(A154,参数!$B$3,参数!$B$2)</f>
        <v>27.7494537509104</v>
      </c>
      <c r="J154" s="17">
        <f ca="1">f_nav_periodreturnrankingper(A154,参数!$B$3,参数!$B$2,3)</f>
        <v>46.9899665551839</v>
      </c>
      <c r="K154" s="17">
        <f ca="1">f_nav_adjustedreturn(A154,参数!$B$4,参数!$B$3)</f>
        <v>-16.8382798304058</v>
      </c>
      <c r="L154" s="17">
        <f ca="1">f_nav_periodreturnrankingper(A154,参数!$B$4,参数!$B$3,3)</f>
        <v>55.6482670089859</v>
      </c>
      <c r="M154" s="17">
        <f ca="1">f_nav_adjustedreturn(A154,参数!$B$5,参数!$B$4)</f>
        <v>19.5778748180495</v>
      </c>
      <c r="N154" s="17">
        <f ca="1">f_nav_periodreturnrankingper(A154,参数!$B$5,参数!$B$4,3)</f>
        <v>23.7194641449961</v>
      </c>
      <c r="O154" s="17">
        <f ca="1">f_nav_adjustedreturn(A154,参数!$B$6,参数!$B$5)</f>
        <v>-1.21255349500713</v>
      </c>
      <c r="P154" s="17">
        <f ca="1">f_nav_periodreturnrankingper(A154,参数!$B$6,参数!$B$5,3)</f>
        <v>80.8163265306122</v>
      </c>
      <c r="Q154" s="25">
        <f>f_return(A154,1,参数!$B$1-365/2,参数!$B$1)</f>
        <v>41.9205494129133</v>
      </c>
      <c r="R154" s="25">
        <f ca="1">f_return(A154,1,参数!$B$4,参数!$B$1)</f>
        <v>19.7565422372782</v>
      </c>
      <c r="S154" s="25">
        <f ca="1">f_return(A154,1,参数!$B$6,参数!$B$1)</f>
        <v>15.1211833099702</v>
      </c>
      <c r="T154" t="str">
        <f>f_info_investtype(A154)</f>
        <v>灵活配置型基金</v>
      </c>
      <c r="U154" t="str">
        <f>f_info_fundmanager(A154)</f>
        <v>代毅</v>
      </c>
      <c r="V154">
        <f>f_info_manager_onthepostdays(A154,1)</f>
        <v>881</v>
      </c>
      <c r="W154" s="25">
        <f ca="1">f_return_1w(A154,"0",参数!$B$2)</f>
        <v>-3.04035378662244</v>
      </c>
      <c r="X154" s="25">
        <f>f_return_1m(A154,"0",参数!$B$1)</f>
        <v>12.937898089172</v>
      </c>
      <c r="Y154" s="25">
        <f>f_return_3m(A154,0,参数!$B$1)</f>
        <v>29.0718835304823</v>
      </c>
      <c r="Z154" s="25">
        <f>f_return_6m(A154,0,参数!B153)</f>
        <v>-1.027788351732</v>
      </c>
      <c r="AA154" t="str">
        <f>f_dq_status(A154,参数!$B$1)</f>
        <v>开放申购|开放赎回</v>
      </c>
      <c r="AB154" s="17">
        <f ca="1">f_risk_maxdownside(A154,参数!$B$6,参数!$B$1)</f>
        <v>-19.9404761904762</v>
      </c>
      <c r="AC154" s="17">
        <f ca="1">f_risk_maxdownside(A154,参数!$B$4,参数!$B$1)</f>
        <v>-19.4029850746269</v>
      </c>
      <c r="AD154" t="str">
        <f ca="1">f_risk_maxdownside_date(A154,参数!$B$6,参数!$B$1)</f>
        <v>20180104-20190103</v>
      </c>
    </row>
    <row r="155" spans="1:30">
      <c r="A155" s="15" t="s">
        <v>183</v>
      </c>
      <c r="B155" t="str">
        <f>f_info_name(A155)</f>
        <v>华宝创新优选</v>
      </c>
      <c r="C155" t="str">
        <f>f_info_setupdate(A155)</f>
        <v>2014-05-14</v>
      </c>
      <c r="D155" s="16">
        <f t="shared" si="2"/>
        <v>2448</v>
      </c>
      <c r="F155" s="17">
        <f>f_netasset_total(A155,参数!$B$1,100000000)</f>
        <v>23.6372810287</v>
      </c>
      <c r="G155" s="17">
        <f ca="1">f_nav_adjustedreturn(A155,参数!$B$2,参数!$B$1)</f>
        <v>78.5480706344016</v>
      </c>
      <c r="H155" s="17">
        <f ca="1">f_nav_periodreturnrankingper(A155,参数!$B$2,参数!$B$1,3)</f>
        <v>33.3660451422964</v>
      </c>
      <c r="I155" s="17">
        <f ca="1">f_nav_adjustedreturn(A155,参数!$B$3,参数!$B$2)</f>
        <v>95.5242966751918</v>
      </c>
      <c r="J155" s="17">
        <f ca="1">f_nav_periodreturnrankingper(A155,参数!$B$3,参数!$B$2,3)</f>
        <v>1.79063360881543</v>
      </c>
      <c r="K155" s="17">
        <f ca="1">f_nav_adjustedreturn(A155,参数!$B$4,参数!$B$3)</f>
        <v>-21.0898082744702</v>
      </c>
      <c r="L155" s="17">
        <f ca="1">f_nav_periodreturnrankingper(A155,参数!$B$4,参数!$B$3,3)</f>
        <v>34.020618556701</v>
      </c>
      <c r="M155" s="17">
        <f ca="1">f_nav_adjustedreturn(A155,参数!$B$5,参数!$B$4)</f>
        <v>20.0974421437272</v>
      </c>
      <c r="N155" s="17">
        <f ca="1">f_nav_periodreturnrankingper(A155,参数!$B$5,参数!$B$4,3)</f>
        <v>51.7509727626459</v>
      </c>
      <c r="O155" s="17">
        <f ca="1">f_nav_adjustedreturn(A155,参数!$B$6,参数!$B$5)</f>
        <v>-6.47727272727274</v>
      </c>
      <c r="P155" s="17">
        <f ca="1">f_nav_periodreturnrankingper(A155,参数!$B$6,参数!$B$5,3)</f>
        <v>81.8371607515658</v>
      </c>
      <c r="Q155" s="25">
        <f>f_return(A155,1,参数!$B$1-365/2,参数!$B$1)</f>
        <v>74.4861243632528</v>
      </c>
      <c r="R155" s="25">
        <f ca="1">f_return(A155,1,参数!$B$4,参数!$B$1)</f>
        <v>40.1401196117125</v>
      </c>
      <c r="S155" s="25">
        <f ca="1">f_return(A155,1,参数!$B$6,参数!$B$1)</f>
        <v>25.3800236649035</v>
      </c>
      <c r="T155" t="str">
        <f>f_info_investtype(A155)</f>
        <v>偏股混合型基金</v>
      </c>
      <c r="U155" t="str">
        <f>f_info_fundmanager(A155)</f>
        <v>代云锋</v>
      </c>
      <c r="V155">
        <f>f_info_manager_onthepostdays(A155,1)</f>
        <v>1213</v>
      </c>
      <c r="W155" s="25">
        <f ca="1">f_return_1w(A155,"0",参数!$B$2)</f>
        <v>4.36860068259385</v>
      </c>
      <c r="X155" s="25">
        <f>f_return_1m(A155,"0",参数!$B$1)</f>
        <v>10.0362756952842</v>
      </c>
      <c r="Y155" s="25">
        <f>f_return_3m(A155,0,参数!$B$1)</f>
        <v>28.7735849056604</v>
      </c>
      <c r="Z155" s="25">
        <f>f_return_6m(A155,0,参数!B154)</f>
        <v>18.8929551692589</v>
      </c>
      <c r="AA155" t="str">
        <f>f_dq_status(A155,参数!$B$1)</f>
        <v>开放申购|开放赎回</v>
      </c>
      <c r="AB155" s="17">
        <f ca="1">f_risk_maxdownside(A155,参数!$B$6,参数!$B$1)</f>
        <v>-35.0987432675045</v>
      </c>
      <c r="AC155" s="17">
        <f ca="1">f_risk_maxdownside(A155,参数!$B$4,参数!$B$1)</f>
        <v>-31.6635160680529</v>
      </c>
      <c r="AD155" t="str">
        <f ca="1">f_risk_maxdownside_date(A155,参数!$B$6,参数!$B$1)</f>
        <v>20171111-20181018</v>
      </c>
    </row>
    <row r="156" spans="1:30">
      <c r="A156" s="15" t="s">
        <v>184</v>
      </c>
      <c r="B156" t="str">
        <f>f_info_name(A156)</f>
        <v>易方达创新驱动</v>
      </c>
      <c r="C156" t="str">
        <f>f_info_setupdate(A156)</f>
        <v>2015-02-13</v>
      </c>
      <c r="D156" s="16">
        <f t="shared" si="2"/>
        <v>2173</v>
      </c>
      <c r="F156" s="17">
        <f>f_netasset_total(A156,参数!$B$1,100000000)</f>
        <v>20.8584828119</v>
      </c>
      <c r="G156" s="17">
        <f ca="1">f_nav_adjustedreturn(A156,参数!$B$2,参数!$B$1)</f>
        <v>91.8238993710692</v>
      </c>
      <c r="H156" s="17">
        <f ca="1">f_nav_periodreturnrankingper(A156,参数!$B$2,参数!$B$1,3)</f>
        <v>8.73478030704076</v>
      </c>
      <c r="I156" s="17">
        <f ca="1">f_nav_adjustedreturn(A156,参数!$B$3,参数!$B$2)</f>
        <v>29.2682926829268</v>
      </c>
      <c r="J156" s="17">
        <f ca="1">f_nav_periodreturnrankingper(A156,参数!$B$3,参数!$B$2,3)</f>
        <v>45.4292084726867</v>
      </c>
      <c r="K156" s="17">
        <f ca="1">f_nav_adjustedreturn(A156,参数!$B$4,参数!$B$3)</f>
        <v>-16.8918918918919</v>
      </c>
      <c r="L156" s="17">
        <f ca="1">f_nav_periodreturnrankingper(A156,参数!$B$4,参数!$B$3,3)</f>
        <v>55.9050064184852</v>
      </c>
      <c r="M156" s="17">
        <f ca="1">f_nav_adjustedreturn(A156,参数!$B$5,参数!$B$4)</f>
        <v>0.113122171945701</v>
      </c>
      <c r="N156" s="17">
        <f ca="1">f_nav_periodreturnrankingper(A156,参数!$B$5,参数!$B$4,3)</f>
        <v>92.6713947990544</v>
      </c>
      <c r="O156" s="17">
        <f ca="1">f_nav_adjustedreturn(A156,参数!$B$6,参数!$B$5)</f>
        <v>-11.3226452905812</v>
      </c>
      <c r="P156" s="17">
        <f ca="1">f_nav_periodreturnrankingper(A156,参数!$B$6,参数!$B$5,3)</f>
        <v>94.9659863945578</v>
      </c>
      <c r="Q156" s="25">
        <f>f_return(A156,1,参数!$B$1-365/2,参数!$B$1)</f>
        <v>122.07080596219</v>
      </c>
      <c r="R156" s="25">
        <f ca="1">f_return(A156,1,参数!$B$4,参数!$B$1)</f>
        <v>27.2283410174382</v>
      </c>
      <c r="S156" s="25">
        <f ca="1">f_return(A156,1,参数!$B$6,参数!$B$1)</f>
        <v>12.8772600082678</v>
      </c>
      <c r="T156" t="str">
        <f>f_info_investtype(A156)</f>
        <v>灵活配置型基金</v>
      </c>
      <c r="U156" t="str">
        <f>f_info_fundmanager(A156)</f>
        <v>祁禾</v>
      </c>
      <c r="V156">
        <f>f_info_manager_onthepostdays(A156,1)</f>
        <v>793</v>
      </c>
      <c r="W156" s="25">
        <f ca="1">f_return_1w(A156,"0",参数!$B$2)</f>
        <v>-4.88534396809571</v>
      </c>
      <c r="X156" s="25">
        <f>f_return_1m(A156,"0",参数!$B$1)</f>
        <v>10.8419139915203</v>
      </c>
      <c r="Y156" s="25">
        <f>f_return_3m(A156,0,参数!$B$1)</f>
        <v>33.8697878566203</v>
      </c>
      <c r="Z156" s="25">
        <f>f_return_6m(A156,0,参数!B155)</f>
        <v>37.2163388804841</v>
      </c>
      <c r="AA156" t="str">
        <f>f_dq_status(A156,参数!$B$1)</f>
        <v>开放申购|开放赎回</v>
      </c>
      <c r="AB156" s="17">
        <f ca="1">f_risk_maxdownside(A156,参数!$B$6,参数!$B$1)</f>
        <v>-37.8403755868544</v>
      </c>
      <c r="AC156" s="17">
        <f ca="1">f_risk_maxdownside(A156,参数!$B$4,参数!$B$1)</f>
        <v>-31.9630010277492</v>
      </c>
      <c r="AD156" t="str">
        <f ca="1">f_risk_maxdownside_date(A156,参数!$B$6,参数!$B$1)</f>
        <v>20160715-20181030</v>
      </c>
    </row>
    <row r="157" spans="1:30">
      <c r="A157" s="15" t="s">
        <v>185</v>
      </c>
      <c r="B157" t="str">
        <f>f_info_name(A157)</f>
        <v>华商新量化</v>
      </c>
      <c r="C157" t="str">
        <f>f_info_setupdate(A157)</f>
        <v>2014-06-05</v>
      </c>
      <c r="D157" s="16">
        <f t="shared" si="2"/>
        <v>2426</v>
      </c>
      <c r="F157" s="17">
        <f>f_netasset_total(A157,参数!$B$1,100000000)</f>
        <v>5.0424152522</v>
      </c>
      <c r="G157" s="17">
        <f ca="1">f_nav_adjustedreturn(A157,参数!$B$2,参数!$B$1)</f>
        <v>88.1028938906752</v>
      </c>
      <c r="H157" s="17">
        <f ca="1">f_nav_periodreturnrankingper(A157,参数!$B$2,参数!$B$1,3)</f>
        <v>10.428798305982</v>
      </c>
      <c r="I157" s="17">
        <f ca="1">f_nav_adjustedreturn(A157,参数!$B$3,参数!$B$2)</f>
        <v>68.2900432900433</v>
      </c>
      <c r="J157" s="17">
        <f ca="1">f_nav_periodreturnrankingper(A157,参数!$B$3,参数!$B$2,3)</f>
        <v>5.2396878483835</v>
      </c>
      <c r="K157" s="17">
        <f ca="1">f_nav_adjustedreturn(A157,参数!$B$4,参数!$B$3)</f>
        <v>-25.7831325301205</v>
      </c>
      <c r="L157" s="17">
        <f ca="1">f_nav_periodreturnrankingper(A157,参数!$B$4,参数!$B$3,3)</f>
        <v>85.8151476251605</v>
      </c>
      <c r="M157" s="17">
        <f ca="1">f_nav_adjustedreturn(A157,参数!$B$5,参数!$B$4)</f>
        <v>12.5458551724138</v>
      </c>
      <c r="N157" s="17">
        <f ca="1">f_nav_periodreturnrankingper(A157,参数!$B$5,参数!$B$4,3)</f>
        <v>40.7407407407407</v>
      </c>
      <c r="O157" s="17">
        <f ca="1">f_nav_adjustedreturn(A157,参数!$B$6,参数!$B$5)</f>
        <v>6.83430045132173</v>
      </c>
      <c r="P157" s="17">
        <f ca="1">f_nav_periodreturnrankingper(A157,参数!$B$6,参数!$B$5,3)</f>
        <v>22.0408163265306</v>
      </c>
      <c r="Q157" s="25">
        <f>f_return(A157,1,参数!$B$1-365/2,参数!$B$1)</f>
        <v>78.5163043135234</v>
      </c>
      <c r="R157" s="25">
        <f ca="1">f_return(A157,1,参数!$B$4,参数!$B$1)</f>
        <v>32.9043977100792</v>
      </c>
      <c r="S157" s="25">
        <f ca="1">f_return(A157,1,参数!$B$6,参数!$B$1)</f>
        <v>22.8191120803155</v>
      </c>
      <c r="T157" t="str">
        <f>f_info_investtype(A157)</f>
        <v>灵活配置型基金</v>
      </c>
      <c r="U157" t="str">
        <f>f_info_fundmanager(A157)</f>
        <v>邓默</v>
      </c>
      <c r="V157">
        <f>f_info_manager_onthepostdays(A157,1)</f>
        <v>1982</v>
      </c>
      <c r="W157" s="25">
        <f ca="1">f_return_1w(A157,"0",参数!$B$2)</f>
        <v>0.647249190938497</v>
      </c>
      <c r="X157" s="25">
        <f>f_return_1m(A157,"0",参数!$B$1)</f>
        <v>16.1175069472013</v>
      </c>
      <c r="Y157" s="25">
        <f>f_return_3m(A157,0,参数!$B$1)</f>
        <v>27.3400087070091</v>
      </c>
      <c r="Z157" s="25">
        <f>f_return_6m(A157,0,参数!B156)</f>
        <v>28.3174327840416</v>
      </c>
      <c r="AA157" t="str">
        <f>f_dq_status(A157,参数!$B$1)</f>
        <v>开放申购|开放赎回</v>
      </c>
      <c r="AB157" s="17">
        <f ca="1">f_risk_maxdownside(A157,参数!$B$6,参数!$B$1)</f>
        <v>-30.9409888357257</v>
      </c>
      <c r="AC157" s="17">
        <f ca="1">f_risk_maxdownside(A157,参数!$B$4,参数!$B$1)</f>
        <v>-30.9409888357257</v>
      </c>
      <c r="AD157" t="str">
        <f ca="1">f_risk_maxdownside_date(A157,参数!$B$6,参数!$B$1)</f>
        <v>20180125-20190103</v>
      </c>
    </row>
    <row r="158" spans="1:30">
      <c r="A158" s="15" t="s">
        <v>186</v>
      </c>
      <c r="B158" t="str">
        <f>f_info_name(A158)</f>
        <v>华宝生态中国</v>
      </c>
      <c r="C158" t="str">
        <f>f_info_setupdate(A158)</f>
        <v>2014-06-13</v>
      </c>
      <c r="D158" s="16">
        <f t="shared" si="2"/>
        <v>2418</v>
      </c>
      <c r="F158" s="17">
        <f>f_netasset_total(A158,参数!$B$1,100000000)</f>
        <v>4.3498939568</v>
      </c>
      <c r="G158" s="17">
        <f ca="1">f_nav_adjustedreturn(A158,参数!$B$2,参数!$B$1)</f>
        <v>45.1203501094092</v>
      </c>
      <c r="H158" s="17">
        <f ca="1">f_nav_periodreturnrankingper(A158,参数!$B$2,参数!$B$1,3)</f>
        <v>83.9057899901864</v>
      </c>
      <c r="I158" s="17">
        <f ca="1">f_nav_adjustedreturn(A158,参数!$B$3,参数!$B$2)</f>
        <v>50.7255936675462</v>
      </c>
      <c r="J158" s="17">
        <f ca="1">f_nav_periodreturnrankingper(A158,参数!$B$3,参数!$B$2,3)</f>
        <v>33.8842975206612</v>
      </c>
      <c r="K158" s="17">
        <f ca="1">f_nav_adjustedreturn(A158,参数!$B$4,参数!$B$3)</f>
        <v>-26.2645914396887</v>
      </c>
      <c r="L158" s="17">
        <f ca="1">f_nav_periodreturnrankingper(A158,参数!$B$4,参数!$B$3,3)</f>
        <v>62.1993127147766</v>
      </c>
      <c r="M158" s="17">
        <f ca="1">f_nav_adjustedreturn(A158,参数!$B$5,参数!$B$4)</f>
        <v>16.2315550510783</v>
      </c>
      <c r="N158" s="17">
        <f ca="1">f_nav_periodreturnrankingper(A158,参数!$B$5,参数!$B$4,3)</f>
        <v>62.4513618677043</v>
      </c>
      <c r="O158" s="17">
        <f ca="1">f_nav_adjustedreturn(A158,参数!$B$6,参数!$B$5)</f>
        <v>5.85424133811231</v>
      </c>
      <c r="P158" s="17">
        <f ca="1">f_nav_periodreturnrankingper(A158,参数!$B$6,参数!$B$5,3)</f>
        <v>40.7098121085595</v>
      </c>
      <c r="Q158" s="25">
        <f>f_return(A158,1,参数!$B$1-365/2,参数!$B$1)</f>
        <v>32.6304531923358</v>
      </c>
      <c r="R158" s="25">
        <f ca="1">f_return(A158,1,参数!$B$4,参数!$B$1)</f>
        <v>17.2557101013309</v>
      </c>
      <c r="S158" s="25">
        <f ca="1">f_return(A158,1,参数!$B$6,参数!$B$1)</f>
        <v>14.6322508055796</v>
      </c>
      <c r="T158" t="str">
        <f>f_info_investtype(A158)</f>
        <v>偏股混合型基金</v>
      </c>
      <c r="U158" t="str">
        <f>f_info_fundmanager(A158)</f>
        <v>夏林锋</v>
      </c>
      <c r="V158">
        <f>f_info_manager_onthepostdays(A158,1)</f>
        <v>2186</v>
      </c>
      <c r="W158" s="25">
        <f ca="1">f_return_1w(A158,"0",参数!$B$2)</f>
        <v>-2.93118096856414</v>
      </c>
      <c r="X158" s="25">
        <f>f_return_1m(A158,"0",参数!$B$1)</f>
        <v>0.0905523694536606</v>
      </c>
      <c r="Y158" s="25">
        <f>f_return_3m(A158,0,参数!$B$1)</f>
        <v>3.30218068535825</v>
      </c>
      <c r="Z158" s="25">
        <f>f_return_6m(A158,0,参数!B157)</f>
        <v>7.05580500320719</v>
      </c>
      <c r="AA158" t="str">
        <f>f_dq_status(A158,参数!$B$1)</f>
        <v>开放申购|开放赎回</v>
      </c>
      <c r="AB158" s="17">
        <f ca="1">f_risk_maxdownside(A158,参数!$B$6,参数!$B$1)</f>
        <v>-36.8103847936949</v>
      </c>
      <c r="AC158" s="17">
        <f ca="1">f_risk_maxdownside(A158,参数!$B$4,参数!$B$1)</f>
        <v>-35.0952380952381</v>
      </c>
      <c r="AD158" t="str">
        <f ca="1">f_risk_maxdownside_date(A158,参数!$B$6,参数!$B$1)</f>
        <v>20171111-20181018</v>
      </c>
    </row>
    <row r="159" spans="1:30">
      <c r="A159" s="15" t="s">
        <v>187</v>
      </c>
      <c r="B159" t="str">
        <f>f_info_name(A159)</f>
        <v>东方红产业升级</v>
      </c>
      <c r="C159" t="str">
        <f>f_info_setupdate(A159)</f>
        <v>2014-06-06</v>
      </c>
      <c r="D159" s="16">
        <f t="shared" si="2"/>
        <v>2425</v>
      </c>
      <c r="F159" s="17">
        <f>f_netasset_total(A159,参数!$B$1,100000000)</f>
        <v>61.8163023352</v>
      </c>
      <c r="G159" s="17">
        <f ca="1">f_nav_adjustedreturn(A159,参数!$B$2,参数!$B$1)</f>
        <v>54.4421487603306</v>
      </c>
      <c r="H159" s="17">
        <f ca="1">f_nav_periodreturnrankingper(A159,参数!$B$2,参数!$B$1,3)</f>
        <v>40.1799894123875</v>
      </c>
      <c r="I159" s="17">
        <f ca="1">f_nav_adjustedreturn(A159,参数!$B$3,参数!$B$2)</f>
        <v>42.5101214574899</v>
      </c>
      <c r="J159" s="17">
        <f ca="1">f_nav_periodreturnrankingper(A159,参数!$B$3,参数!$B$2,3)</f>
        <v>26.4214046822742</v>
      </c>
      <c r="K159" s="17">
        <f ca="1">f_nav_adjustedreturn(A159,参数!$B$4,参数!$B$3)</f>
        <v>-23.3784545967287</v>
      </c>
      <c r="L159" s="17">
        <f ca="1">f_nav_periodreturnrankingper(A159,参数!$B$4,参数!$B$3,3)</f>
        <v>78.3697047496791</v>
      </c>
      <c r="M159" s="17">
        <f ca="1">f_nav_adjustedreturn(A159,参数!$B$5,参数!$B$4)</f>
        <v>61.9307832422586</v>
      </c>
      <c r="N159" s="17">
        <f ca="1">f_nav_periodreturnrankingper(A159,参数!$B$5,参数!$B$4,3)</f>
        <v>0.472813238770686</v>
      </c>
      <c r="O159" s="17">
        <f ca="1">f_nav_adjustedreturn(A159,参数!$B$6,参数!$B$5)</f>
        <v>20.7103825136612</v>
      </c>
      <c r="P159" s="17">
        <f ca="1">f_nav_periodreturnrankingper(A159,参数!$B$6,参数!$B$5,3)</f>
        <v>4.89795918367347</v>
      </c>
      <c r="Q159" s="25">
        <f>f_return(A159,1,参数!$B$1-365/2,参数!$B$1)</f>
        <v>92.0123267240078</v>
      </c>
      <c r="R159" s="25">
        <f ca="1">f_return(A159,1,参数!$B$4,参数!$B$1)</f>
        <v>19.0104571399274</v>
      </c>
      <c r="S159" s="25">
        <f ca="1">f_return(A159,1,参数!$B$6,参数!$B$1)</f>
        <v>26.6885687816818</v>
      </c>
      <c r="T159" t="str">
        <f>f_info_investtype(A159)</f>
        <v>灵活配置型基金</v>
      </c>
      <c r="U159" t="str">
        <f>f_info_fundmanager(A159)</f>
        <v>王延飞</v>
      </c>
      <c r="V159">
        <f>f_info_manager_onthepostdays(A159,1)</f>
        <v>2057</v>
      </c>
      <c r="W159" s="25">
        <f ca="1">f_return_1w(A159,"0",参数!$B$2)</f>
        <v>-5.28375733855186</v>
      </c>
      <c r="X159" s="25">
        <f>f_return_1m(A159,"0",参数!$B$1)</f>
        <v>14.8013054329046</v>
      </c>
      <c r="Y159" s="25">
        <f>f_return_3m(A159,0,参数!$B$1)</f>
        <v>26.6144399745924</v>
      </c>
      <c r="Z159" s="25">
        <f>f_return_6m(A159,0,参数!B158)</f>
        <v>31.9826652221018</v>
      </c>
      <c r="AA159" t="str">
        <f>f_dq_status(A159,参数!$B$1)</f>
        <v>开放申购|开放赎回</v>
      </c>
      <c r="AB159" s="17">
        <f ca="1">f_risk_maxdownside(A159,参数!$B$6,参数!$B$1)</f>
        <v>-29.8235788294595</v>
      </c>
      <c r="AC159" s="17">
        <f ca="1">f_risk_maxdownside(A159,参数!$B$4,参数!$B$1)</f>
        <v>-29.8235788294595</v>
      </c>
      <c r="AD159" t="str">
        <f ca="1">f_risk_maxdownside_date(A159,参数!$B$6,参数!$B$1)</f>
        <v>20180313-20190103</v>
      </c>
    </row>
    <row r="160" spans="1:30">
      <c r="A160" s="15" t="s">
        <v>188</v>
      </c>
      <c r="B160" t="str">
        <f>f_info_name(A160)</f>
        <v>大成高新技术产业A</v>
      </c>
      <c r="C160" t="str">
        <f>f_info_setupdate(A160)</f>
        <v>2015-02-03</v>
      </c>
      <c r="D160" s="16">
        <f t="shared" si="2"/>
        <v>2183</v>
      </c>
      <c r="F160" s="17">
        <f>f_netasset_total(A160,参数!$B$1,100000000)</f>
        <v>20.7440135769</v>
      </c>
      <c r="G160" s="17">
        <f ca="1">f_nav_adjustedreturn(A160,参数!$B$2,参数!$B$1)</f>
        <v>71.4797747055811</v>
      </c>
      <c r="H160" s="17">
        <f ca="1">f_nav_periodreturnrankingper(A160,参数!$B$2,参数!$B$1,3)</f>
        <v>46.3235294117647</v>
      </c>
      <c r="I160" s="17">
        <f ca="1">f_nav_adjustedreturn(A160,参数!$B$3,参数!$B$2)</f>
        <v>33.4016393442623</v>
      </c>
      <c r="J160" s="17">
        <f ca="1">f_nav_periodreturnrankingper(A160,参数!$B$3,参数!$B$2,3)</f>
        <v>72.5663716814159</v>
      </c>
      <c r="K160" s="17">
        <f ca="1">f_nav_adjustedreturn(A160,参数!$B$4,参数!$B$3)</f>
        <v>-13.5262847017129</v>
      </c>
      <c r="L160" s="17">
        <f ca="1">f_nav_periodreturnrankingper(A160,参数!$B$4,参数!$B$3,3)</f>
        <v>9.81818181818182</v>
      </c>
      <c r="M160" s="17">
        <f ca="1">f_nav_adjustedreturn(A160,参数!$B$5,参数!$B$4)</f>
        <v>41.534612176814</v>
      </c>
      <c r="N160" s="17">
        <f ca="1">f_nav_periodreturnrankingper(A160,参数!$B$5,参数!$B$4,3)</f>
        <v>12.2549019607843</v>
      </c>
      <c r="O160" s="17">
        <f ca="1">f_nav_adjustedreturn(A160,参数!$B$6,参数!$B$5)</f>
        <v>21.1907164480323</v>
      </c>
      <c r="P160" s="17">
        <f ca="1">f_nav_periodreturnrankingper(A160,参数!$B$6,参数!$B$5,3)</f>
        <v>15.1315789473684</v>
      </c>
      <c r="Q160" s="25">
        <f>f_return(A160,1,参数!$B$1-365/2,参数!$B$1)</f>
        <v>84.8531622791624</v>
      </c>
      <c r="R160" s="25">
        <f ca="1">f_return(A160,1,参数!$B$4,参数!$B$1)</f>
        <v>25.5054620643026</v>
      </c>
      <c r="S160" s="25">
        <f ca="1">f_return(A160,1,参数!$B$6,参数!$B$1)</f>
        <v>27.5417921093754</v>
      </c>
      <c r="T160" t="str">
        <f>f_info_investtype(A160)</f>
        <v>普通股票型基金</v>
      </c>
      <c r="U160" t="str">
        <f>f_info_fundmanager(A160)</f>
        <v>刘旭</v>
      </c>
      <c r="V160">
        <f>f_info_manager_onthepostdays(A160,1)</f>
        <v>2024</v>
      </c>
      <c r="W160" s="25">
        <f ca="1">f_return_1w(A160,"0",参数!$B$2)</f>
        <v>-4.02948402948403</v>
      </c>
      <c r="X160" s="25">
        <f>f_return_1m(A160,"0",参数!$B$1)</f>
        <v>8.34681332901973</v>
      </c>
      <c r="Y160" s="25">
        <f>f_return_3m(A160,0,参数!$B$1)</f>
        <v>19.2663817663818</v>
      </c>
      <c r="Z160" s="25">
        <f>f_return_6m(A160,0,参数!B159)</f>
        <v>26.8853695324284</v>
      </c>
      <c r="AA160" t="str">
        <f>f_dq_status(A160,参数!$B$1)</f>
        <v>开放申购|开放赎回</v>
      </c>
      <c r="AB160" s="17">
        <f ca="1">f_risk_maxdownside(A160,参数!$B$6,参数!$B$1)</f>
        <v>-22.248381400824</v>
      </c>
      <c r="AC160" s="17">
        <f ca="1">f_risk_maxdownside(A160,参数!$B$4,参数!$B$1)</f>
        <v>-22.1567472009428</v>
      </c>
      <c r="AD160" t="str">
        <f ca="1">f_risk_maxdownside_date(A160,参数!$B$6,参数!$B$1)</f>
        <v>20180125-20181029</v>
      </c>
    </row>
    <row r="161" spans="1:30">
      <c r="A161" s="15" t="s">
        <v>189</v>
      </c>
      <c r="B161" t="str">
        <f>f_info_name(A161)</f>
        <v>富国天盛</v>
      </c>
      <c r="C161" t="str">
        <f>f_info_setupdate(A161)</f>
        <v>2014-04-30</v>
      </c>
      <c r="D161" s="16">
        <f t="shared" si="2"/>
        <v>2462</v>
      </c>
      <c r="F161" s="17">
        <f>f_netasset_total(A161,参数!$B$1,100000000)</f>
        <v>8.6347978471</v>
      </c>
      <c r="G161" s="17">
        <f ca="1">f_nav_adjustedreturn(A161,参数!$B$2,参数!$B$1)</f>
        <v>80.8126621287149</v>
      </c>
      <c r="H161" s="17">
        <f ca="1">f_nav_periodreturnrankingper(A161,参数!$B$2,参数!$B$1,3)</f>
        <v>15.4579142403388</v>
      </c>
      <c r="I161" s="17">
        <f ca="1">f_nav_adjustedreturn(A161,参数!$B$3,参数!$B$2)</f>
        <v>56.8713700900133</v>
      </c>
      <c r="J161" s="17">
        <f ca="1">f_nav_periodreturnrankingper(A161,参数!$B$3,参数!$B$2,3)</f>
        <v>11.0367892976589</v>
      </c>
      <c r="K161" s="17">
        <f ca="1">f_nav_adjustedreturn(A161,参数!$B$4,参数!$B$3)</f>
        <v>-20.0619530621032</v>
      </c>
      <c r="L161" s="17">
        <f ca="1">f_nav_periodreturnrankingper(A161,参数!$B$4,参数!$B$3,3)</f>
        <v>65.596919127086</v>
      </c>
      <c r="M161" s="17">
        <f ca="1">f_nav_adjustedreturn(A161,参数!$B$5,参数!$B$4)</f>
        <v>39.0130639159564</v>
      </c>
      <c r="N161" s="17">
        <f ca="1">f_nav_periodreturnrankingper(A161,参数!$B$5,参数!$B$4,3)</f>
        <v>5.51615445232467</v>
      </c>
      <c r="O161" s="17">
        <f ca="1">f_nav_adjustedreturn(A161,参数!$B$6,参数!$B$5)</f>
        <v>5.56701877994546</v>
      </c>
      <c r="P161" s="17">
        <f ca="1">f_nav_periodreturnrankingper(A161,参数!$B$6,参数!$B$5,3)</f>
        <v>25.4421768707483</v>
      </c>
      <c r="Q161" s="25">
        <f>f_return(A161,1,参数!$B$1-365/2,参数!$B$1)</f>
        <v>56.3732736341976</v>
      </c>
      <c r="R161" s="25">
        <f ca="1">f_return(A161,1,参数!$B$4,参数!$B$1)</f>
        <v>31.3410728318487</v>
      </c>
      <c r="S161" s="25">
        <f ca="1">f_return(A161,1,参数!$B$6,参数!$B$1)</f>
        <v>27.1076171783358</v>
      </c>
      <c r="T161" t="str">
        <f>f_info_investtype(A161)</f>
        <v>灵活配置型基金</v>
      </c>
      <c r="U161" t="str">
        <f>f_info_fundmanager(A161)</f>
        <v>肖威兵</v>
      </c>
      <c r="V161">
        <f>f_info_manager_onthepostdays(A161,1)</f>
        <v>870</v>
      </c>
      <c r="W161" s="25">
        <f ca="1">f_return_1w(A161,"0",参数!$B$2)</f>
        <v>-4.16078984485191</v>
      </c>
      <c r="X161" s="25">
        <f>f_return_1m(A161,"0",参数!$B$1)</f>
        <v>13.2374877631384</v>
      </c>
      <c r="Y161" s="25">
        <f>f_return_3m(A161,0,参数!$B$1)</f>
        <v>21.4249212807064</v>
      </c>
      <c r="Z161" s="25">
        <f>f_return_6m(A161,0,参数!B160)</f>
        <v>22.7242558208844</v>
      </c>
      <c r="AA161" t="str">
        <f>f_dq_status(A161,参数!$B$1)</f>
        <v>开放申购|开放赎回</v>
      </c>
      <c r="AB161" s="17">
        <f ca="1">f_risk_maxdownside(A161,参数!$B$6,参数!$B$1)</f>
        <v>-23.4095017770641</v>
      </c>
      <c r="AC161" s="17">
        <f ca="1">f_risk_maxdownside(A161,参数!$B$4,参数!$B$1)</f>
        <v>-23.4095017770641</v>
      </c>
      <c r="AD161" t="str">
        <f ca="1">f_risk_maxdownside_date(A161,参数!$B$6,参数!$B$1)</f>
        <v>20180124-20181226,20180124-20181227,20180124-20190103</v>
      </c>
    </row>
    <row r="162" spans="1:30">
      <c r="A162" s="15" t="s">
        <v>190</v>
      </c>
      <c r="B162" t="str">
        <f>f_info_name(A162)</f>
        <v>宝盈祥瑞A</v>
      </c>
      <c r="C162" t="str">
        <f>f_info_setupdate(A162)</f>
        <v>2014-05-21</v>
      </c>
      <c r="D162" s="16">
        <f t="shared" si="2"/>
        <v>2441</v>
      </c>
      <c r="F162" s="17">
        <f>f_netasset_total(A162,参数!$B$1,100000000)</f>
        <v>0.1032654253</v>
      </c>
      <c r="G162" s="17">
        <f ca="1">f_nav_adjustedreturn(A162,参数!$B$2,参数!$B$1)</f>
        <v>-1.75746924428821</v>
      </c>
      <c r="H162" s="17">
        <f ca="1">f_nav_periodreturnrankingper(A162,参数!$B$2,参数!$B$1,3)</f>
        <v>99.7326203208556</v>
      </c>
      <c r="I162" s="17">
        <f ca="1">f_nav_adjustedreturn(A162,参数!$B$3,参数!$B$2)</f>
        <v>-2.6518391787853</v>
      </c>
      <c r="J162" s="17">
        <f ca="1">f_nav_periodreturnrankingper(A162,参数!$B$3,参数!$B$2,3)</f>
        <v>100</v>
      </c>
      <c r="K162" s="17">
        <f ca="1">f_nav_adjustedreturn(A162,参数!$B$4,参数!$B$3)</f>
        <v>-1.65175819362404</v>
      </c>
      <c r="L162" s="17">
        <f ca="1">f_nav_periodreturnrankingper(A162,参数!$B$4,参数!$B$3,3)</f>
        <v>65.7777777777778</v>
      </c>
      <c r="M162" s="17">
        <f ca="1">f_nav_adjustedreturn(A162,参数!$B$5,参数!$B$4)</f>
        <v>5.59610705596106</v>
      </c>
      <c r="N162" s="17">
        <f ca="1">f_nav_periodreturnrankingper(A162,参数!$B$5,参数!$B$4,3)</f>
        <v>57.6576576576577</v>
      </c>
      <c r="O162" s="17">
        <f ca="1">f_nav_adjustedreturn(A162,参数!$B$6,参数!$B$5)</f>
        <v>1.93199004786874</v>
      </c>
      <c r="P162" s="17">
        <f ca="1">f_nav_periodreturnrankingper(A162,参数!$B$6,参数!$B$5,3)</f>
        <v>71.1111111111111</v>
      </c>
      <c r="Q162" s="25">
        <f>f_return(A162,1,参数!$B$1-365/2,参数!$B$1)</f>
        <v>0</v>
      </c>
      <c r="R162" s="25">
        <f ca="1">f_return(A162,1,参数!$B$4,参数!$B$1)</f>
        <v>-2.01955908583993</v>
      </c>
      <c r="S162" s="25">
        <f ca="1">f_return(A162,1,参数!$B$6,参数!$B$1)</f>
        <v>0.184912471932641</v>
      </c>
      <c r="T162" t="str">
        <f>f_info_investtype(A162)</f>
        <v>偏债混合型基金</v>
      </c>
      <c r="U162" t="str">
        <f>f_info_fundmanager(A162)</f>
        <v>李宇昂</v>
      </c>
      <c r="V162">
        <f>f_info_manager_onthepostdays(A162,1)</f>
        <v>264</v>
      </c>
      <c r="W162" s="25">
        <f ca="1">f_return_1w(A162,"0",参数!$B$2)</f>
        <v>-0.957354221061805</v>
      </c>
      <c r="X162" s="25">
        <f>f_return_1m(A162,"0",参数!$B$1)</f>
        <v>2.56880733944955</v>
      </c>
      <c r="Y162" s="25">
        <f>f_return_3m(A162,0,参数!$B$1)</f>
        <v>3.80687093779017</v>
      </c>
      <c r="Z162" s="25">
        <f>f_return_6m(A162,0,参数!B161)</f>
        <v>-0.269299820466791</v>
      </c>
      <c r="AA162" t="str">
        <f>f_dq_status(A162,参数!$B$1)</f>
        <v>开放申购|开放赎回</v>
      </c>
      <c r="AB162" s="17">
        <f ca="1">f_risk_maxdownside(A162,参数!$B$6,参数!$B$1)</f>
        <v>-11.0281923714759</v>
      </c>
      <c r="AC162" s="17">
        <f ca="1">f_risk_maxdownside(A162,参数!$B$4,参数!$B$1)</f>
        <v>-11.0281923714759</v>
      </c>
      <c r="AD162" t="str">
        <f ca="1">f_risk_maxdownside_date(A162,参数!$B$6,参数!$B$1)</f>
        <v>20190409-20200924</v>
      </c>
    </row>
    <row r="163" spans="1:30">
      <c r="A163" s="15" t="s">
        <v>191</v>
      </c>
      <c r="B163" t="str">
        <f>f_info_name(A163)</f>
        <v>华润元大量化优选A</v>
      </c>
      <c r="C163" t="str">
        <f>f_info_setupdate(A163)</f>
        <v>2014-08-18</v>
      </c>
      <c r="D163" s="16">
        <f t="shared" si="2"/>
        <v>2352</v>
      </c>
      <c r="F163" s="17">
        <f>f_netasset_total(A163,参数!$B$1,100000000)</f>
        <v>2.5061312446</v>
      </c>
      <c r="G163" s="17">
        <f ca="1">f_nav_adjustedreturn(A163,参数!$B$2,参数!$B$1)</f>
        <v>21.7458717730057</v>
      </c>
      <c r="H163" s="17">
        <f ca="1">f_nav_periodreturnrankingper(A163,参数!$B$2,参数!$B$1,3)</f>
        <v>96.8596663395486</v>
      </c>
      <c r="I163" s="17">
        <f ca="1">f_nav_adjustedreturn(A163,参数!$B$3,参数!$B$2)</f>
        <v>34.0852390852391</v>
      </c>
      <c r="J163" s="17">
        <f ca="1">f_nav_periodreturnrankingper(A163,参数!$B$3,参数!$B$2,3)</f>
        <v>67.2176308539945</v>
      </c>
      <c r="K163" s="17">
        <f ca="1">f_nav_adjustedreturn(A163,参数!$B$4,参数!$B$3)</f>
        <v>-29.2647058823529</v>
      </c>
      <c r="L163" s="17">
        <f ca="1">f_nav_periodreturnrankingper(A163,参数!$B$4,参数!$B$3,3)</f>
        <v>76.9759450171821</v>
      </c>
      <c r="M163" s="17">
        <f ca="1">f_nav_adjustedreturn(A163,参数!$B$5,参数!$B$4)</f>
        <v>6.9182389937107</v>
      </c>
      <c r="N163" s="17">
        <f ca="1">f_nav_periodreturnrankingper(A163,参数!$B$5,参数!$B$4,3)</f>
        <v>81.3229571984436</v>
      </c>
      <c r="O163" s="17">
        <f ca="1">f_nav_adjustedreturn(A163,参数!$B$6,参数!$B$5)</f>
        <v>3.5483870967742</v>
      </c>
      <c r="P163" s="17">
        <f ca="1">f_nav_periodreturnrankingper(A163,参数!$B$6,参数!$B$5,3)</f>
        <v>49.0605427974948</v>
      </c>
      <c r="Q163" s="25">
        <f>f_return(A163,1,参数!$B$1-365/2,参数!$B$1)</f>
        <v>28.7990222514393</v>
      </c>
      <c r="R163" s="25">
        <f ca="1">f_return(A163,1,参数!$B$4,参数!$B$1)</f>
        <v>4.90707853924881</v>
      </c>
      <c r="S163" s="25">
        <f ca="1">f_return(A163,1,参数!$B$6,参数!$B$1)</f>
        <v>4.83233511937504</v>
      </c>
      <c r="T163" t="str">
        <f>f_info_investtype(A163)</f>
        <v>偏股混合型基金</v>
      </c>
      <c r="U163" t="str">
        <f>f_info_fundmanager(A163)</f>
        <v>李武群,胡永杰</v>
      </c>
      <c r="V163">
        <f>f_info_manager_onthepostdays(A163,1)</f>
        <v>482</v>
      </c>
      <c r="W163" s="25">
        <f ca="1">f_return_1w(A163,"0",参数!$B$2)</f>
        <v>-1.65446782555658</v>
      </c>
      <c r="X163" s="25">
        <f>f_return_1m(A163,"0",参数!$B$1)</f>
        <v>6.84446863518846</v>
      </c>
      <c r="Y163" s="25">
        <f>f_return_3m(A163,0,参数!$B$1)</f>
        <v>5.81497203692474</v>
      </c>
      <c r="Z163" s="25">
        <f>f_return_6m(A163,0,参数!B162)</f>
        <v>16.7244247296923</v>
      </c>
      <c r="AA163" t="str">
        <f>f_dq_status(A163,参数!$B$1)</f>
        <v>暂停大额申购|开放赎回</v>
      </c>
      <c r="AB163" s="17">
        <f ca="1">f_risk_maxdownside(A163,参数!$B$6,参数!$B$1)</f>
        <v>-38.8407728181212</v>
      </c>
      <c r="AC163" s="17">
        <f ca="1">f_risk_maxdownside(A163,参数!$B$4,参数!$B$1)</f>
        <v>-38.7591727818546</v>
      </c>
      <c r="AD163" t="str">
        <f ca="1">f_risk_maxdownside_date(A163,参数!$B$6,参数!$B$1)</f>
        <v>20161123-20190103</v>
      </c>
    </row>
    <row r="164" spans="1:30">
      <c r="A164" s="15" t="s">
        <v>192</v>
      </c>
      <c r="B164" t="str">
        <f>f_info_name(A164)</f>
        <v>长城久鑫</v>
      </c>
      <c r="C164" t="str">
        <f>f_info_setupdate(A164)</f>
        <v>2014-07-30</v>
      </c>
      <c r="D164" s="16">
        <f t="shared" si="2"/>
        <v>2371</v>
      </c>
      <c r="F164" s="17">
        <f>f_netasset_total(A164,参数!$B$1,100000000)</f>
        <v>0.7847018428</v>
      </c>
      <c r="G164" s="17">
        <f ca="1">f_nav_adjustedreturn(A164,参数!$B$2,参数!$B$1)</f>
        <v>83.7999688909628</v>
      </c>
      <c r="H164" s="17">
        <f ca="1">f_nav_periodreturnrankingper(A164,参数!$B$2,参数!$B$1,3)</f>
        <v>13.6580201164637</v>
      </c>
      <c r="I164" s="17">
        <f ca="1">f_nav_adjustedreturn(A164,参数!$B$3,参数!$B$2)</f>
        <v>26.6548463356974</v>
      </c>
      <c r="J164" s="17">
        <f ca="1">f_nav_periodreturnrankingper(A164,参数!$B$3,参数!$B$2,3)</f>
        <v>48.494983277592</v>
      </c>
      <c r="K164" s="17">
        <f ca="1">f_nav_adjustedreturn(A164,参数!$B$4,参数!$B$3)</f>
        <v>-1.81818181818181</v>
      </c>
      <c r="L164" s="17">
        <f ca="1">f_nav_periodreturnrankingper(A164,参数!$B$4,参数!$B$3,3)</f>
        <v>24.1335044929397</v>
      </c>
      <c r="M164" s="17">
        <f ca="1">f_nav_adjustedreturn(A164,参数!$B$5,参数!$B$4)</f>
        <v>2.37623762376239</v>
      </c>
      <c r="N164" s="17">
        <f ca="1">f_nav_periodreturnrankingper(A164,参数!$B$5,参数!$B$4,3)</f>
        <v>87.2340425531915</v>
      </c>
      <c r="O164" s="17">
        <f ca="1">f_nav_adjustedreturn(A164,参数!$B$6,参数!$B$5)</f>
        <v>0.297914597815294</v>
      </c>
      <c r="P164" s="17">
        <f ca="1">f_nav_periodreturnrankingper(A164,参数!$B$6,参数!$B$5,3)</f>
        <v>73.3333333333333</v>
      </c>
      <c r="Q164" s="25">
        <f>f_return(A164,1,参数!$B$1-365/2,参数!$B$1)</f>
        <v>70.1530090651632</v>
      </c>
      <c r="R164" s="25">
        <f ca="1">f_return(A164,1,参数!$B$4,参数!$B$1)</f>
        <v>31.691250313873</v>
      </c>
      <c r="S164" s="25">
        <f ca="1">f_return(A164,1,参数!$B$6,参数!$B$1)</f>
        <v>18.5814516599758</v>
      </c>
      <c r="T164" t="str">
        <f>f_info_investtype(A164)</f>
        <v>灵活配置型基金</v>
      </c>
      <c r="U164" t="str">
        <f>f_info_fundmanager(A164)</f>
        <v>赵波</v>
      </c>
      <c r="V164">
        <f>f_info_manager_onthepostdays(A164,1)</f>
        <v>965</v>
      </c>
      <c r="W164" s="25">
        <f ca="1">f_return_1w(A164,"0",参数!$B$2)</f>
        <v>1.04518664047152</v>
      </c>
      <c r="X164" s="25">
        <f>f_return_1m(A164,"0",参数!$B$1)</f>
        <v>11.7241053278495</v>
      </c>
      <c r="Y164" s="25">
        <f>f_return_3m(A164,0,参数!$B$1)</f>
        <v>30.7713590084108</v>
      </c>
      <c r="Z164" s="25">
        <f>f_return_6m(A164,0,参数!B163)</f>
        <v>20.1356443104748</v>
      </c>
      <c r="AA164" t="str">
        <f>f_dq_status(A164,参数!$B$1)</f>
        <v>开放申购|开放赎回</v>
      </c>
      <c r="AB164" s="17">
        <f ca="1">f_risk_maxdownside(A164,参数!$B$6,参数!$B$1)</f>
        <v>-17.5164024056862</v>
      </c>
      <c r="AC164" s="17">
        <f ca="1">f_risk_maxdownside(A164,参数!$B$4,参数!$B$1)</f>
        <v>-17.5164024056862</v>
      </c>
      <c r="AD164" t="str">
        <f ca="1">f_risk_maxdownside_date(A164,参数!$B$6,参数!$B$1)</f>
        <v>20200226-20200319</v>
      </c>
    </row>
    <row r="165" spans="1:30">
      <c r="A165" s="15" t="s">
        <v>193</v>
      </c>
      <c r="B165" t="str">
        <f>f_info_name(A165)</f>
        <v>博时裕隆</v>
      </c>
      <c r="C165" t="str">
        <f>f_info_setupdate(A165)</f>
        <v>2014-06-03</v>
      </c>
      <c r="D165" s="16">
        <f t="shared" si="2"/>
        <v>2428</v>
      </c>
      <c r="F165" s="17">
        <f>f_netasset_total(A165,参数!$B$1,100000000)</f>
        <v>20.8470191401</v>
      </c>
      <c r="G165" s="17">
        <f ca="1">f_nav_adjustedreturn(A165,参数!$B$2,参数!$B$1)</f>
        <v>59.9791013584117</v>
      </c>
      <c r="H165" s="17">
        <f ca="1">f_nav_periodreturnrankingper(A165,参数!$B$2,参数!$B$1,3)</f>
        <v>35.0449973530969</v>
      </c>
      <c r="I165" s="17">
        <f ca="1">f_nav_adjustedreturn(A165,参数!$B$3,参数!$B$2)</f>
        <v>55.8631921824104</v>
      </c>
      <c r="J165" s="17">
        <f ca="1">f_nav_periodreturnrankingper(A165,参数!$B$3,参数!$B$2,3)</f>
        <v>11.4827201783724</v>
      </c>
      <c r="K165" s="17">
        <f ca="1">f_nav_adjustedreturn(A165,参数!$B$4,参数!$B$3)</f>
        <v>-12.9900803023146</v>
      </c>
      <c r="L165" s="17">
        <f ca="1">f_nav_periodreturnrankingper(A165,参数!$B$4,参数!$B$3,3)</f>
        <v>46.1489088575096</v>
      </c>
      <c r="M165" s="17">
        <f ca="1">f_nav_adjustedreturn(A165,参数!$B$5,参数!$B$4)</f>
        <v>10.4253112033195</v>
      </c>
      <c r="N165" s="17">
        <f ca="1">f_nav_periodreturnrankingper(A165,参数!$B$5,参数!$B$4,3)</f>
        <v>49.8817966903073</v>
      </c>
      <c r="O165" s="17">
        <f ca="1">f_nav_adjustedreturn(A165,参数!$B$6,参数!$B$5)</f>
        <v>20.6683168316831</v>
      </c>
      <c r="P165" s="17">
        <f ca="1">f_nav_periodreturnrankingper(A165,参数!$B$6,参数!$B$5,3)</f>
        <v>5.03401360544218</v>
      </c>
      <c r="Q165" s="25">
        <f>f_return(A165,1,参数!$B$1-365/2,参数!$B$1)</f>
        <v>79.7034970564629</v>
      </c>
      <c r="R165" s="25">
        <f ca="1">f_return(A165,1,参数!$B$4,参数!$B$1)</f>
        <v>29.4264060687959</v>
      </c>
      <c r="S165" s="25">
        <f ca="1">f_return(A165,1,参数!$B$6,参数!$B$1)</f>
        <v>23.2059538634952</v>
      </c>
      <c r="T165" t="str">
        <f>f_info_investtype(A165)</f>
        <v>灵活配置型基金</v>
      </c>
      <c r="U165" t="str">
        <f>f_info_fundmanager(A165)</f>
        <v>陈鹏扬</v>
      </c>
      <c r="V165">
        <f>f_info_manager_onthepostdays(A165,1)</f>
        <v>1998</v>
      </c>
      <c r="W165" s="25">
        <f ca="1">f_return_1w(A165,"0",参数!$B$2)</f>
        <v>-2.04708290685773</v>
      </c>
      <c r="X165" s="25">
        <f>f_return_1m(A165,"0",参数!$B$1)</f>
        <v>10.8082026537998</v>
      </c>
      <c r="Y165" s="25">
        <f>f_return_3m(A165,0,参数!$B$1)</f>
        <v>14.8537134283571</v>
      </c>
      <c r="Z165" s="25">
        <f>f_return_6m(A165,0,参数!B164)</f>
        <v>19.2900026102845</v>
      </c>
      <c r="AA165" t="str">
        <f>f_dq_status(A165,参数!$B$1)</f>
        <v>开放申购|开放赎回</v>
      </c>
      <c r="AB165" s="17">
        <f ca="1">f_risk_maxdownside(A165,参数!$B$6,参数!$B$1)</f>
        <v>-21.0138248847926</v>
      </c>
      <c r="AC165" s="17">
        <f ca="1">f_risk_maxdownside(A165,参数!$B$4,参数!$B$1)</f>
        <v>-21.0138248847926</v>
      </c>
      <c r="AD165" t="str">
        <f ca="1">f_risk_maxdownside_date(A165,参数!$B$6,参数!$B$1)</f>
        <v>20180523-20181018</v>
      </c>
    </row>
    <row r="166" spans="1:30">
      <c r="A166" s="15" t="s">
        <v>194</v>
      </c>
      <c r="B166" t="str">
        <f>f_info_name(A166)</f>
        <v>华商新锐产业</v>
      </c>
      <c r="C166" t="str">
        <f>f_info_setupdate(A166)</f>
        <v>2014-07-24</v>
      </c>
      <c r="D166" s="16">
        <f t="shared" si="2"/>
        <v>2377</v>
      </c>
      <c r="F166" s="17">
        <f>f_netasset_total(A166,参数!$B$1,100000000)</f>
        <v>16.3766500173</v>
      </c>
      <c r="G166" s="17">
        <f ca="1">f_nav_adjustedreturn(A166,参数!$B$2,参数!$B$1)</f>
        <v>32.183908045977</v>
      </c>
      <c r="H166" s="17">
        <f ca="1">f_nav_periodreturnrankingper(A166,参数!$B$2,参数!$B$1,3)</f>
        <v>61.2493382742192</v>
      </c>
      <c r="I166" s="17">
        <f ca="1">f_nav_adjustedreturn(A166,参数!$B$3,参数!$B$2)</f>
        <v>40.3225806451613</v>
      </c>
      <c r="J166" s="17">
        <f ca="1">f_nav_periodreturnrankingper(A166,参数!$B$3,参数!$B$2,3)</f>
        <v>29.3756967670011</v>
      </c>
      <c r="K166" s="17">
        <f ca="1">f_nav_adjustedreturn(A166,参数!$B$4,参数!$B$3)</f>
        <v>-10.7485604606526</v>
      </c>
      <c r="L166" s="17">
        <f ca="1">f_nav_periodreturnrankingper(A166,参数!$B$4,参数!$B$3,3)</f>
        <v>42.5545571245186</v>
      </c>
      <c r="M166" s="17">
        <f ca="1">f_nav_adjustedreturn(A166,参数!$B$5,参数!$B$4)</f>
        <v>-25.2161383285302</v>
      </c>
      <c r="N166" s="17">
        <f ca="1">f_nav_periodreturnrankingper(A166,参数!$B$5,参数!$B$4,3)</f>
        <v>100</v>
      </c>
      <c r="O166" s="17">
        <f ca="1">f_nav_adjustedreturn(A166,参数!$B$6,参数!$B$5)</f>
        <v>4.56928838951311</v>
      </c>
      <c r="P166" s="17">
        <f ca="1">f_nav_periodreturnrankingper(A166,参数!$B$6,参数!$B$5,3)</f>
        <v>32.108843537415</v>
      </c>
      <c r="Q166" s="25">
        <f>f_return(A166,1,参数!$B$1-365/2,参数!$B$1)</f>
        <v>26.8661961893671</v>
      </c>
      <c r="R166" s="25">
        <f ca="1">f_return(A166,1,参数!$B$4,参数!$B$1)</f>
        <v>18.2788822000032</v>
      </c>
      <c r="S166" s="25">
        <f ca="1">f_return(A166,1,参数!$B$6,参数!$B$1)</f>
        <v>5.25365773603614</v>
      </c>
      <c r="T166" t="str">
        <f>f_info_investtype(A166)</f>
        <v>灵活配置型基金</v>
      </c>
      <c r="U166" t="str">
        <f>f_info_fundmanager(A166)</f>
        <v>童立</v>
      </c>
      <c r="V166">
        <f>f_info_manager_onthepostdays(A166,1)</f>
        <v>1511</v>
      </c>
      <c r="W166" s="25">
        <f ca="1">f_return_1w(A166,"0",参数!$B$2)</f>
        <v>-2.17391304347827</v>
      </c>
      <c r="X166" s="25">
        <f>f_return_1m(A166,"0",参数!$B$1)</f>
        <v>5.95823095823097</v>
      </c>
      <c r="Y166" s="25">
        <f>f_return_3m(A166,0,参数!$B$1)</f>
        <v>14.162806088683</v>
      </c>
      <c r="Z166" s="25">
        <f>f_return_6m(A166,0,参数!B165)</f>
        <v>-2.51497005988025</v>
      </c>
      <c r="AA166" t="str">
        <f>f_dq_status(A166,参数!$B$1)</f>
        <v>开放申购|开放赎回</v>
      </c>
      <c r="AB166" s="17">
        <f ca="1">f_risk_maxdownside(A166,参数!$B$6,参数!$B$1)</f>
        <v>-46.1877756773787</v>
      </c>
      <c r="AC166" s="17">
        <f ca="1">f_risk_maxdownside(A166,参数!$B$4,参数!$B$1)</f>
        <v>-17.7263969171484</v>
      </c>
      <c r="AD166" t="str">
        <f ca="1">f_risk_maxdownside_date(A166,参数!$B$6,参数!$B$1)</f>
        <v>20160705-20180209</v>
      </c>
    </row>
    <row r="167" spans="1:30">
      <c r="A167" s="15" t="s">
        <v>195</v>
      </c>
      <c r="B167" t="str">
        <f>f_info_name(A167)</f>
        <v>国投瑞银美丽中国</v>
      </c>
      <c r="C167" t="str">
        <f>f_info_setupdate(A167)</f>
        <v>2014-06-24</v>
      </c>
      <c r="D167" s="16">
        <f t="shared" si="2"/>
        <v>2407</v>
      </c>
      <c r="F167" s="17">
        <f>f_netasset_total(A167,参数!$B$1,100000000)</f>
        <v>4.6032323588</v>
      </c>
      <c r="G167" s="17">
        <f ca="1">f_nav_adjustedreturn(A167,参数!$B$2,参数!$B$1)</f>
        <v>70.3507699385637</v>
      </c>
      <c r="H167" s="17">
        <f ca="1">f_nav_periodreturnrankingper(A167,参数!$B$2,参数!$B$1,3)</f>
        <v>24.7220751720487</v>
      </c>
      <c r="I167" s="17">
        <f ca="1">f_nav_adjustedreturn(A167,参数!$B$3,参数!$B$2)</f>
        <v>70.018172341888</v>
      </c>
      <c r="J167" s="17">
        <f ca="1">f_nav_periodreturnrankingper(A167,参数!$B$3,参数!$B$2,3)</f>
        <v>4.62653288740245</v>
      </c>
      <c r="K167" s="17">
        <f ca="1">f_nav_adjustedreturn(A167,参数!$B$4,参数!$B$3)</f>
        <v>-16.9759450171821</v>
      </c>
      <c r="L167" s="17">
        <f ca="1">f_nav_periodreturnrankingper(A167,参数!$B$4,参数!$B$3,3)</f>
        <v>56.0975609756098</v>
      </c>
      <c r="M167" s="17">
        <f ca="1">f_nav_adjustedreturn(A167,参数!$B$5,参数!$B$4)</f>
        <v>11.6813885526285</v>
      </c>
      <c r="N167" s="17">
        <f ca="1">f_nav_periodreturnrankingper(A167,参数!$B$5,参数!$B$4,3)</f>
        <v>44.1292356185973</v>
      </c>
      <c r="O167" s="17">
        <f ca="1">f_nav_adjustedreturn(A167,参数!$B$6,参数!$B$5)</f>
        <v>-4.71508891487244</v>
      </c>
      <c r="P167" s="17">
        <f ca="1">f_nav_periodreturnrankingper(A167,参数!$B$6,参数!$B$5,3)</f>
        <v>87.6190476190476</v>
      </c>
      <c r="Q167" s="25">
        <f>f_return(A167,1,参数!$B$1-365/2,参数!$B$1)</f>
        <v>58.5991095901582</v>
      </c>
      <c r="R167" s="25">
        <f ca="1">f_return(A167,1,参数!$B$4,参数!$B$1)</f>
        <v>33.9363848807703</v>
      </c>
      <c r="S167" s="25">
        <f ca="1">f_return(A167,1,参数!$B$6,参数!$B$1)</f>
        <v>20.4497207508023</v>
      </c>
      <c r="T167" t="str">
        <f>f_info_investtype(A167)</f>
        <v>灵活配置型基金</v>
      </c>
      <c r="U167" t="str">
        <f>f_info_fundmanager(A167)</f>
        <v>吴潇</v>
      </c>
      <c r="V167">
        <f>f_info_manager_onthepostdays(A167,1)</f>
        <v>216</v>
      </c>
      <c r="W167" s="25">
        <f ca="1">f_return_1w(A167,"0",参数!$B$2)</f>
        <v>1.62790697674419</v>
      </c>
      <c r="X167" s="25">
        <f>f_return_1m(A167,"0",参数!$B$1)</f>
        <v>12.9786176031825</v>
      </c>
      <c r="Y167" s="25">
        <f>f_return_3m(A167,0,参数!$B$1)</f>
        <v>19.4916315620423</v>
      </c>
      <c r="Z167" s="25">
        <f>f_return_6m(A167,0,参数!B166)</f>
        <v>18.9048937609128</v>
      </c>
      <c r="AA167" t="str">
        <f>f_dq_status(A167,参数!$B$1)</f>
        <v>开放申购|开放赎回</v>
      </c>
      <c r="AB167" s="17">
        <f ca="1">f_risk_maxdownside(A167,参数!$B$6,参数!$B$1)</f>
        <v>-22.4037443278585</v>
      </c>
      <c r="AC167" s="17">
        <f ca="1">f_risk_maxdownside(A167,参数!$B$4,参数!$B$1)</f>
        <v>-22.1843003412969</v>
      </c>
      <c r="AD167" t="str">
        <f ca="1">f_risk_maxdownside_date(A167,参数!$B$6,参数!$B$1)</f>
        <v>20170912-20181018</v>
      </c>
    </row>
    <row r="168" spans="1:30">
      <c r="A168" s="15" t="s">
        <v>196</v>
      </c>
      <c r="B168" t="str">
        <f>f_info_name(A168)</f>
        <v>国联安通盈A</v>
      </c>
      <c r="C168" t="str">
        <f>f_info_setupdate(A168)</f>
        <v>2014-06-13</v>
      </c>
      <c r="D168" s="16">
        <f t="shared" si="2"/>
        <v>2418</v>
      </c>
      <c r="F168" s="17">
        <f>f_netasset_total(A168,参数!$B$1,100000000)</f>
        <v>5.900872925</v>
      </c>
      <c r="G168" s="17">
        <f ca="1">f_nav_adjustedreturn(A168,参数!$B$2,参数!$B$1)</f>
        <v>8.43619550595744</v>
      </c>
      <c r="H168" s="17">
        <f ca="1">f_nav_periodreturnrankingper(A168,参数!$B$2,参数!$B$1,3)</f>
        <v>96.0296453149815</v>
      </c>
      <c r="I168" s="17">
        <f ca="1">f_nav_adjustedreturn(A168,参数!$B$3,参数!$B$2)</f>
        <v>10.5986040699448</v>
      </c>
      <c r="J168" s="17">
        <f ca="1">f_nav_periodreturnrankingper(A168,参数!$B$3,参数!$B$2,3)</f>
        <v>79.2642140468227</v>
      </c>
      <c r="K168" s="17">
        <f ca="1">f_nav_adjustedreturn(A168,参数!$B$4,参数!$B$3)</f>
        <v>-6.89680938504073</v>
      </c>
      <c r="L168" s="17">
        <f ca="1">f_nav_periodreturnrankingper(A168,参数!$B$4,参数!$B$3,3)</f>
        <v>35.1732991014121</v>
      </c>
      <c r="M168" s="17">
        <f ca="1">f_nav_adjustedreturn(A168,参数!$B$5,参数!$B$4)</f>
        <v>11.644407345576</v>
      </c>
      <c r="N168" s="17">
        <f ca="1">f_nav_periodreturnrankingper(A168,参数!$B$5,参数!$B$4,3)</f>
        <v>44.2868400315209</v>
      </c>
      <c r="O168" s="17">
        <f ca="1">f_nav_adjustedreturn(A168,参数!$B$6,参数!$B$5)</f>
        <v>5.08326029798423</v>
      </c>
      <c r="P168" s="17">
        <f ca="1">f_nav_periodreturnrankingper(A168,参数!$B$6,参数!$B$5,3)</f>
        <v>27.6190476190476</v>
      </c>
      <c r="Q168" s="25">
        <f>f_return(A168,1,参数!$B$1-365/2,参数!$B$1)</f>
        <v>21.4834943445845</v>
      </c>
      <c r="R168" s="25">
        <f ca="1">f_return(A168,1,参数!$B$4,参数!$B$1)</f>
        <v>3.74048227597363</v>
      </c>
      <c r="S168" s="25">
        <f ca="1">f_return(A168,1,参数!$B$6,参数!$B$1)</f>
        <v>5.53721101372535</v>
      </c>
      <c r="T168" t="str">
        <f>f_info_investtype(A168)</f>
        <v>灵活配置型基金</v>
      </c>
      <c r="U168" t="str">
        <f>f_info_fundmanager(A168)</f>
        <v>薛琳,王欢</v>
      </c>
      <c r="V168">
        <f>f_info_manager_onthepostdays(A168,1)</f>
        <v>1574</v>
      </c>
      <c r="W168" s="25">
        <f ca="1">f_return_1w(A168,"0",参数!$B$2)</f>
        <v>0.16025641025642</v>
      </c>
      <c r="X168" s="25">
        <f>f_return_1m(A168,"0",参数!$B$1)</f>
        <v>3.63828104402848</v>
      </c>
      <c r="Y168" s="25">
        <f>f_return_3m(A168,0,参数!$B$1)</f>
        <v>7.10198892017074</v>
      </c>
      <c r="Z168" s="25">
        <f>f_return_6m(A168,0,参数!B167)</f>
        <v>9.41100562263803</v>
      </c>
      <c r="AA168" t="str">
        <f>f_dq_status(A168,参数!$B$1)</f>
        <v>暂停大额申购|开放赎回</v>
      </c>
      <c r="AB168" s="17">
        <f ca="1">f_risk_maxdownside(A168,参数!$B$6,参数!$B$1)</f>
        <v>-10.6368764845606</v>
      </c>
      <c r="AC168" s="17">
        <f ca="1">f_risk_maxdownside(A168,参数!$B$4,参数!$B$1)</f>
        <v>-9.98878504672897</v>
      </c>
      <c r="AD168" t="str">
        <f ca="1">f_risk_maxdownside_date(A168,参数!$B$6,参数!$B$1)</f>
        <v>20180125-20180427</v>
      </c>
    </row>
    <row r="169" spans="1:30">
      <c r="A169" s="15" t="s">
        <v>197</v>
      </c>
      <c r="B169" t="str">
        <f>f_info_name(A169)</f>
        <v>招商丰利A</v>
      </c>
      <c r="C169" t="str">
        <f>f_info_setupdate(A169)</f>
        <v>2014-08-12</v>
      </c>
      <c r="D169" s="16">
        <f t="shared" si="2"/>
        <v>2358</v>
      </c>
      <c r="F169" s="17">
        <f>f_netasset_total(A169,参数!$B$1,100000000)</f>
        <v>0.6220337001</v>
      </c>
      <c r="G169" s="17">
        <f ca="1">f_nav_adjustedreturn(A169,参数!$B$2,参数!$B$1)</f>
        <v>81.7442719881744</v>
      </c>
      <c r="H169" s="17">
        <f ca="1">f_nav_periodreturnrankingper(A169,参数!$B$2,参数!$B$1,3)</f>
        <v>14.9814716781366</v>
      </c>
      <c r="I169" s="17">
        <f ca="1">f_nav_adjustedreturn(A169,参数!$B$3,参数!$B$2)</f>
        <v>33.3004926108375</v>
      </c>
      <c r="J169" s="17">
        <f ca="1">f_nav_periodreturnrankingper(A169,参数!$B$3,参数!$B$2,3)</f>
        <v>38.9632107023411</v>
      </c>
      <c r="K169" s="17">
        <f ca="1">f_nav_adjustedreturn(A169,参数!$B$4,参数!$B$3)</f>
        <v>-17.277913610432</v>
      </c>
      <c r="L169" s="17">
        <f ca="1">f_nav_periodreturnrankingper(A169,参数!$B$4,参数!$B$3,3)</f>
        <v>56.9961489088575</v>
      </c>
      <c r="M169" s="17">
        <f ca="1">f_nav_adjustedreturn(A169,参数!$B$5,参数!$B$4)</f>
        <v>4.06435224386114</v>
      </c>
      <c r="N169" s="17">
        <f ca="1">f_nav_periodreturnrankingper(A169,参数!$B$5,参数!$B$4,3)</f>
        <v>80.0630417651694</v>
      </c>
      <c r="O169" s="17">
        <f ca="1">f_nav_adjustedreturn(A169,参数!$B$6,参数!$B$5)</f>
        <v>2.16076058772687</v>
      </c>
      <c r="P169" s="17">
        <f ca="1">f_nav_periodreturnrankingper(A169,参数!$B$6,参数!$B$5,3)</f>
        <v>61.9047619047619</v>
      </c>
      <c r="Q169" s="25">
        <f>f_return(A169,1,参数!$B$1-365/2,参数!$B$1)</f>
        <v>90.4768189623289</v>
      </c>
      <c r="R169" s="25">
        <f ca="1">f_return(A169,1,参数!$B$4,参数!$B$1)</f>
        <v>26.0509623482227</v>
      </c>
      <c r="S169" s="25">
        <f ca="1">f_return(A169,1,参数!$B$6,参数!$B$1)</f>
        <v>16.2554571042385</v>
      </c>
      <c r="T169" t="str">
        <f>f_info_investtype(A169)</f>
        <v>灵活配置型基金</v>
      </c>
      <c r="U169" t="str">
        <f>f_info_fundmanager(A169)</f>
        <v>贾仁栋</v>
      </c>
      <c r="V169">
        <f>f_info_manager_onthepostdays(A169,1)</f>
        <v>601</v>
      </c>
      <c r="W169" s="25">
        <f ca="1">f_return_1w(A169,"0",参数!$B$2)</f>
        <v>2.03619909502262</v>
      </c>
      <c r="X169" s="25">
        <f>f_return_1m(A169,"0",参数!$B$1)</f>
        <v>17.4307545367717</v>
      </c>
      <c r="Y169" s="25">
        <f>f_return_3m(A169,0,参数!$B$1)</f>
        <v>35.4074889867841</v>
      </c>
      <c r="Z169" s="25">
        <f>f_return_6m(A169,0,参数!B168)</f>
        <v>29.776158250911</v>
      </c>
      <c r="AA169" t="str">
        <f>f_dq_status(A169,参数!$B$1)</f>
        <v>开放申购|开放赎回</v>
      </c>
      <c r="AB169" s="17">
        <f ca="1">f_risk_maxdownside(A169,参数!$B$6,参数!$B$1)</f>
        <v>-26.0815047021944</v>
      </c>
      <c r="AC169" s="17">
        <f ca="1">f_risk_maxdownside(A169,参数!$B$4,参数!$B$1)</f>
        <v>-26.0815047021944</v>
      </c>
      <c r="AD169" t="str">
        <f ca="1">f_risk_maxdownside_date(A169,参数!$B$6,参数!$B$1)</f>
        <v>20200226-20200323</v>
      </c>
    </row>
    <row r="170" spans="1:30">
      <c r="A170" s="15" t="s">
        <v>198</v>
      </c>
      <c r="B170" t="str">
        <f>f_info_name(A170)</f>
        <v>长盛养老健康产业</v>
      </c>
      <c r="C170" t="str">
        <f>f_info_setupdate(A170)</f>
        <v>2014-11-25</v>
      </c>
      <c r="D170" s="16">
        <f t="shared" si="2"/>
        <v>2253</v>
      </c>
      <c r="F170" s="17">
        <f>f_netasset_total(A170,参数!$B$1,100000000)</f>
        <v>0.9210750049</v>
      </c>
      <c r="G170" s="17">
        <f ca="1">f_nav_adjustedreturn(A170,参数!$B$2,参数!$B$1)</f>
        <v>108.403361344538</v>
      </c>
      <c r="H170" s="17">
        <f ca="1">f_nav_periodreturnrankingper(A170,参数!$B$2,参数!$B$1,3)</f>
        <v>3.17628374801482</v>
      </c>
      <c r="I170" s="17">
        <f ca="1">f_nav_adjustedreturn(A170,参数!$B$3,参数!$B$2)</f>
        <v>12.6506024096386</v>
      </c>
      <c r="J170" s="17">
        <f ca="1">f_nav_periodreturnrankingper(A170,参数!$B$3,参数!$B$2,3)</f>
        <v>74.6934225195095</v>
      </c>
      <c r="K170" s="17">
        <f ca="1">f_nav_adjustedreturn(A170,参数!$B$4,参数!$B$3)</f>
        <v>-16.4028776978417</v>
      </c>
      <c r="L170" s="17">
        <f ca="1">f_nav_periodreturnrankingper(A170,参数!$B$4,参数!$B$3,3)</f>
        <v>53.9152759948652</v>
      </c>
      <c r="M170" s="17">
        <f ca="1">f_nav_adjustedreturn(A170,参数!$B$5,参数!$B$4)</f>
        <v>14.6644573322287</v>
      </c>
      <c r="N170" s="17">
        <f ca="1">f_nav_periodreturnrankingper(A170,参数!$B$5,参数!$B$4,3)</f>
        <v>34.2789598108747</v>
      </c>
      <c r="O170" s="17">
        <f ca="1">f_nav_adjustedreturn(A170,参数!$B$6,参数!$B$5)</f>
        <v>-1.7741935483871</v>
      </c>
      <c r="P170" s="17">
        <f ca="1">f_nav_periodreturnrankingper(A170,参数!$B$6,参数!$B$5,3)</f>
        <v>82.0408163265306</v>
      </c>
      <c r="Q170" s="25">
        <f>f_return(A170,1,参数!$B$1-365/2,参数!$B$1)</f>
        <v>81.4923775225364</v>
      </c>
      <c r="R170" s="25">
        <f ca="1">f_return(A170,1,参数!$B$4,参数!$B$1)</f>
        <v>25.1759209104144</v>
      </c>
      <c r="S170" s="25">
        <f ca="1">f_return(A170,1,参数!$B$6,参数!$B$1)</f>
        <v>17.0602822088293</v>
      </c>
      <c r="T170" t="str">
        <f>f_info_investtype(A170)</f>
        <v>灵活配置型基金</v>
      </c>
      <c r="U170" t="str">
        <f>f_info_fundmanager(A170)</f>
        <v>周思聪</v>
      </c>
      <c r="V170">
        <f>f_info_manager_onthepostdays(A170,1)</f>
        <v>692</v>
      </c>
      <c r="W170" s="25">
        <f ca="1">f_return_1w(A170,"0",参数!$B$2)</f>
        <v>-3.53721444362565</v>
      </c>
      <c r="X170" s="25">
        <f>f_return_1m(A170,"0",参数!$B$1)</f>
        <v>17.3333333333333</v>
      </c>
      <c r="Y170" s="25">
        <f>f_return_3m(A170,0,参数!$B$1)</f>
        <v>26.8247326824733</v>
      </c>
      <c r="Z170" s="25">
        <f>f_return_6m(A170,0,参数!B169)</f>
        <v>32.4035332403533</v>
      </c>
      <c r="AA170" t="str">
        <f>f_dq_status(A170,参数!$B$1)</f>
        <v>开放申购|开放赎回</v>
      </c>
      <c r="AB170" s="17">
        <f ca="1">f_risk_maxdownside(A170,参数!$B$6,参数!$B$1)</f>
        <v>-22.6495726495726</v>
      </c>
      <c r="AC170" s="17">
        <f ca="1">f_risk_maxdownside(A170,参数!$B$4,参数!$B$1)</f>
        <v>-21.5317919075144</v>
      </c>
      <c r="AD170" t="str">
        <f ca="1">f_risk_maxdownside_date(A170,参数!$B$6,参数!$B$1)</f>
        <v>20180103-20190606</v>
      </c>
    </row>
    <row r="171" spans="1:30">
      <c r="A171" s="15" t="s">
        <v>199</v>
      </c>
      <c r="B171" t="str">
        <f>f_info_name(A171)</f>
        <v>景顺长城研究精选</v>
      </c>
      <c r="C171" t="str">
        <f>f_info_setupdate(A171)</f>
        <v>2014-08-12</v>
      </c>
      <c r="D171" s="16">
        <f t="shared" si="2"/>
        <v>2358</v>
      </c>
      <c r="F171" s="17">
        <f>f_netasset_total(A171,参数!$B$1,100000000)</f>
        <v>2.9218573297</v>
      </c>
      <c r="G171" s="17">
        <f ca="1">f_nav_adjustedreturn(A171,参数!$B$2,参数!$B$1)</f>
        <v>44.3721535458686</v>
      </c>
      <c r="H171" s="17">
        <f ca="1">f_nav_periodreturnrankingper(A171,参数!$B$2,参数!$B$1,3)</f>
        <v>78.6764705882353</v>
      </c>
      <c r="I171" s="17">
        <f ca="1">f_nav_adjustedreturn(A171,参数!$B$3,参数!$B$2)</f>
        <v>24.3527508090615</v>
      </c>
      <c r="J171" s="17">
        <f ca="1">f_nav_periodreturnrankingper(A171,参数!$B$3,参数!$B$2,3)</f>
        <v>86.7256637168142</v>
      </c>
      <c r="K171" s="17">
        <f ca="1">f_nav_adjustedreturn(A171,参数!$B$4,参数!$B$3)</f>
        <v>-23.5621521335807</v>
      </c>
      <c r="L171" s="17">
        <f ca="1">f_nav_periodreturnrankingper(A171,参数!$B$4,参数!$B$3,3)</f>
        <v>51.6363636363636</v>
      </c>
      <c r="M171" s="17">
        <f ca="1">f_nav_adjustedreturn(A171,参数!$B$5,参数!$B$4)</f>
        <v>35.3871773522065</v>
      </c>
      <c r="N171" s="17">
        <f ca="1">f_nav_periodreturnrankingper(A171,参数!$B$5,参数!$B$4,3)</f>
        <v>22.0588235294118</v>
      </c>
      <c r="O171" s="17">
        <f ca="1">f_nav_adjustedreturn(A171,参数!$B$6,参数!$B$5)</f>
        <v>3.69098712446353</v>
      </c>
      <c r="P171" s="17">
        <f ca="1">f_nav_periodreturnrankingper(A171,参数!$B$6,参数!$B$5,3)</f>
        <v>58.5526315789474</v>
      </c>
      <c r="Q171" s="25">
        <f>f_return(A171,1,参数!$B$1-365/2,参数!$B$1)</f>
        <v>50.459931192633</v>
      </c>
      <c r="R171" s="25">
        <f ca="1">f_return(A171,1,参数!$B$4,参数!$B$1)</f>
        <v>11.1153242854501</v>
      </c>
      <c r="S171" s="25">
        <f ca="1">f_return(A171,1,参数!$B$6,参数!$B$1)</f>
        <v>13.7378487261977</v>
      </c>
      <c r="T171" t="str">
        <f>f_info_investtype(A171)</f>
        <v>普通股票型基金</v>
      </c>
      <c r="U171" t="str">
        <f>f_info_fundmanager(A171)</f>
        <v>曾理,崔俊杰</v>
      </c>
      <c r="V171">
        <f>f_info_manager_onthepostdays(A171,1)</f>
        <v>299</v>
      </c>
      <c r="W171" s="25">
        <f ca="1">f_return_1w(A171,"0",参数!$B$2)</f>
        <v>-3.33333333333334</v>
      </c>
      <c r="X171" s="25">
        <f>f_return_1m(A171,"0",参数!$B$1)</f>
        <v>13.098878695209</v>
      </c>
      <c r="Y171" s="25">
        <f>f_return_3m(A171,0,参数!$B$1)</f>
        <v>18.7901498929336</v>
      </c>
      <c r="Z171" s="25">
        <f>f_return_6m(A171,0,参数!B170)</f>
        <v>19.7033898305085</v>
      </c>
      <c r="AA171" t="str">
        <f>f_dq_status(A171,参数!$B$1)</f>
        <v>开放申购|开放赎回</v>
      </c>
      <c r="AB171" s="17">
        <f ca="1">f_risk_maxdownside(A171,参数!$B$6,参数!$B$1)</f>
        <v>-28.1057810578106</v>
      </c>
      <c r="AC171" s="17">
        <f ca="1">f_risk_maxdownside(A171,参数!$B$4,参数!$B$1)</f>
        <v>-28.1057810578106</v>
      </c>
      <c r="AD171" t="str">
        <f ca="1">f_risk_maxdownside_date(A171,参数!$B$6,参数!$B$1)</f>
        <v>20180127-20190103</v>
      </c>
    </row>
    <row r="172" spans="1:30">
      <c r="A172" s="15" t="s">
        <v>200</v>
      </c>
      <c r="B172" t="str">
        <f>f_info_name(A172)</f>
        <v>前海开源新经济</v>
      </c>
      <c r="C172" t="str">
        <f>f_info_setupdate(A172)</f>
        <v>2014-08-20</v>
      </c>
      <c r="D172" s="16">
        <f t="shared" si="2"/>
        <v>2350</v>
      </c>
      <c r="F172" s="17">
        <f>f_netasset_total(A172,参数!$B$1,100000000)</f>
        <v>1.2811879448</v>
      </c>
      <c r="G172" s="17">
        <f ca="1">f_nav_adjustedreturn(A172,参数!$B$2,参数!$B$1)</f>
        <v>84.9616858237548</v>
      </c>
      <c r="H172" s="17">
        <f ca="1">f_nav_periodreturnrankingper(A172,参数!$B$2,参数!$B$1,3)</f>
        <v>13.0227633668608</v>
      </c>
      <c r="I172" s="17">
        <f ca="1">f_nav_adjustedreturn(A172,参数!$B$3,参数!$B$2)</f>
        <v>15.1047409040794</v>
      </c>
      <c r="J172" s="17">
        <f ca="1">f_nav_periodreturnrankingper(A172,参数!$B$3,参数!$B$2,3)</f>
        <v>69.0635451505017</v>
      </c>
      <c r="K172" s="17">
        <f ca="1">f_nav_adjustedreturn(A172,参数!$B$4,参数!$B$3)</f>
        <v>-17.1689497716895</v>
      </c>
      <c r="L172" s="17">
        <f ca="1">f_nav_periodreturnrankingper(A172,参数!$B$4,参数!$B$3,3)</f>
        <v>56.6110397946085</v>
      </c>
      <c r="M172" s="17">
        <f ca="1">f_nav_adjustedreturn(A172,参数!$B$5,参数!$B$4)</f>
        <v>12.907151588785</v>
      </c>
      <c r="N172" s="17">
        <f ca="1">f_nav_periodreturnrankingper(A172,参数!$B$5,参数!$B$4,3)</f>
        <v>39.6375098502758</v>
      </c>
      <c r="O172" s="17">
        <f ca="1">f_nav_adjustedreturn(A172,参数!$B$6,参数!$B$5)</f>
        <v>-7.71869639794167</v>
      </c>
      <c r="P172" s="17">
        <f ca="1">f_nav_periodreturnrankingper(A172,参数!$B$6,参数!$B$5,3)</f>
        <v>91.2925170068027</v>
      </c>
      <c r="Q172" s="25">
        <f>f_return(A172,1,参数!$B$1-365/2,参数!$B$1)</f>
        <v>123.632318781568</v>
      </c>
      <c r="R172" s="25">
        <f ca="1">f_return(A172,1,参数!$B$4,参数!$B$1)</f>
        <v>20.7946747330488</v>
      </c>
      <c r="S172" s="25">
        <f ca="1">f_return(A172,1,参数!$B$6,参数!$B$1)</f>
        <v>12.7148886075515</v>
      </c>
      <c r="T172" t="str">
        <f>f_info_investtype(A172)</f>
        <v>灵活配置型基金</v>
      </c>
      <c r="U172" t="str">
        <f>f_info_fundmanager(A172)</f>
        <v>魏淳,崔宸龙</v>
      </c>
      <c r="V172">
        <f>f_info_manager_onthepostdays(A172,1)</f>
        <v>276</v>
      </c>
      <c r="W172" s="25">
        <f ca="1">f_return_1w(A172,"0",参数!$B$2)</f>
        <v>-2.70270270270269</v>
      </c>
      <c r="X172" s="25">
        <f>f_return_1m(A172,"0",参数!$B$1)</f>
        <v>12.2022080185938</v>
      </c>
      <c r="Y172" s="25">
        <f>f_return_3m(A172,0,参数!$B$1)</f>
        <v>47.5171886936593</v>
      </c>
      <c r="Z172" s="25">
        <f>f_return_6m(A172,0,参数!B171)</f>
        <v>30.5925925925926</v>
      </c>
      <c r="AA172" t="str">
        <f>f_dq_status(A172,参数!$B$1)</f>
        <v>开放申购|开放赎回</v>
      </c>
      <c r="AB172" s="17">
        <f ca="1">f_risk_maxdownside(A172,参数!$B$6,参数!$B$1)</f>
        <v>-24.5731588470777</v>
      </c>
      <c r="AC172" s="17">
        <f ca="1">f_risk_maxdownside(A172,参数!$B$4,参数!$B$1)</f>
        <v>-22.1616712079927</v>
      </c>
      <c r="AD172" t="str">
        <f ca="1">f_risk_maxdownside_date(A172,参数!$B$6,参数!$B$1)</f>
        <v>20171114-20181018</v>
      </c>
    </row>
    <row r="173" spans="1:30">
      <c r="A173" s="15" t="s">
        <v>201</v>
      </c>
      <c r="B173" t="str">
        <f>f_info_name(A173)</f>
        <v>前海开源大海洋</v>
      </c>
      <c r="C173" t="str">
        <f>f_info_setupdate(A173)</f>
        <v>2014-07-31</v>
      </c>
      <c r="D173" s="16">
        <f t="shared" si="2"/>
        <v>2370</v>
      </c>
      <c r="F173" s="17">
        <f>f_netasset_total(A173,参数!$B$1,100000000)</f>
        <v>3.3155130658</v>
      </c>
      <c r="G173" s="17">
        <f ca="1">f_nav_adjustedreturn(A173,参数!$B$2,参数!$B$1)</f>
        <v>92.320819112628</v>
      </c>
      <c r="H173" s="17">
        <f ca="1">f_nav_periodreturnrankingper(A173,参数!$B$2,参数!$B$1,3)</f>
        <v>8.57596611964002</v>
      </c>
      <c r="I173" s="17">
        <f ca="1">f_nav_adjustedreturn(A173,参数!$B$3,参数!$B$2)</f>
        <v>46.8671679197995</v>
      </c>
      <c r="J173" s="17">
        <f ca="1">f_nav_periodreturnrankingper(A173,参数!$B$3,参数!$B$2,3)</f>
        <v>20.9030100334448</v>
      </c>
      <c r="K173" s="17">
        <f ca="1">f_nav_adjustedreturn(A173,参数!$B$4,参数!$B$3)</f>
        <v>-13.0718954248366</v>
      </c>
      <c r="L173" s="17">
        <f ca="1">f_nav_periodreturnrankingper(A173,参数!$B$4,参数!$B$3,3)</f>
        <v>46.3414634146341</v>
      </c>
      <c r="M173" s="17">
        <f ca="1">f_nav_adjustedreturn(A173,参数!$B$5,参数!$B$4)</f>
        <v>-18.2632050134288</v>
      </c>
      <c r="N173" s="17">
        <f ca="1">f_nav_periodreturnrankingper(A173,参数!$B$5,参数!$B$4,3)</f>
        <v>99.3695823483058</v>
      </c>
      <c r="O173" s="17">
        <f ca="1">f_nav_adjustedreturn(A173,参数!$B$6,参数!$B$5)</f>
        <v>-5.56023588879529</v>
      </c>
      <c r="P173" s="17">
        <f ca="1">f_nav_periodreturnrankingper(A173,参数!$B$6,参数!$B$5,3)</f>
        <v>89.1156462585034</v>
      </c>
      <c r="Q173" s="25">
        <f>f_return(A173,1,参数!$B$1-365/2,参数!$B$1)</f>
        <v>125.497690646937</v>
      </c>
      <c r="R173" s="25">
        <f ca="1">f_return(A173,1,参数!$B$4,参数!$B$1)</f>
        <v>34.8709541249267</v>
      </c>
      <c r="S173" s="25">
        <f ca="1">f_return(A173,1,参数!$B$6,参数!$B$1)</f>
        <v>13.6683781932222</v>
      </c>
      <c r="T173" t="str">
        <f>f_info_investtype(A173)</f>
        <v>灵活配置型基金</v>
      </c>
      <c r="U173" t="str">
        <f>f_info_fundmanager(A173)</f>
        <v>董治国</v>
      </c>
      <c r="V173">
        <f>f_info_manager_onthepostdays(A173,1)</f>
        <v>203</v>
      </c>
      <c r="W173" s="25">
        <f ca="1">f_return_1w(A173,"0",参数!$B$2)</f>
        <v>-4.79285134037369</v>
      </c>
      <c r="X173" s="25">
        <f>f_return_1m(A173,"0",参数!$B$1)</f>
        <v>12.9824561403509</v>
      </c>
      <c r="Y173" s="25">
        <f>f_return_3m(A173,0,参数!$B$1)</f>
        <v>37.6908979841173</v>
      </c>
      <c r="Z173" s="25">
        <f>f_return_6m(A173,0,参数!B172)</f>
        <v>22.1187427240978</v>
      </c>
      <c r="AA173" t="str">
        <f>f_dq_status(A173,参数!$B$1)</f>
        <v>开放申购|开放赎回</v>
      </c>
      <c r="AB173" s="17">
        <f ca="1">f_risk_maxdownside(A173,参数!$B$6,参数!$B$1)</f>
        <v>-37.8356387306753</v>
      </c>
      <c r="AC173" s="17">
        <f ca="1">f_risk_maxdownside(A173,参数!$B$4,参数!$B$1)</f>
        <v>-21.57712305026</v>
      </c>
      <c r="AD173" t="str">
        <f ca="1">f_risk_maxdownside_date(A173,参数!$B$6,参数!$B$1)</f>
        <v>20160713-20180209</v>
      </c>
    </row>
    <row r="174" spans="1:30">
      <c r="A174" s="15" t="s">
        <v>202</v>
      </c>
      <c r="B174" t="str">
        <f>f_info_name(A174)</f>
        <v>汇添富环保行业</v>
      </c>
      <c r="C174" t="str">
        <f>f_info_setupdate(A174)</f>
        <v>2014-09-16</v>
      </c>
      <c r="D174" s="16">
        <f t="shared" si="2"/>
        <v>2323</v>
      </c>
      <c r="F174" s="17">
        <f>f_netasset_total(A174,参数!$B$1,100000000)</f>
        <v>30.7165516704</v>
      </c>
      <c r="G174" s="17">
        <f ca="1">f_nav_adjustedreturn(A174,参数!$B$2,参数!$B$1)</f>
        <v>114.703353396389</v>
      </c>
      <c r="H174" s="17">
        <f ca="1">f_nav_periodreturnrankingper(A174,参数!$B$2,参数!$B$1,3)</f>
        <v>7.84313725490196</v>
      </c>
      <c r="I174" s="17">
        <f ca="1">f_nav_adjustedreturn(A174,参数!$B$3,参数!$B$2)</f>
        <v>22.938689217759</v>
      </c>
      <c r="J174" s="17">
        <f ca="1">f_nav_periodreturnrankingper(A174,参数!$B$3,参数!$B$2,3)</f>
        <v>89.3805309734513</v>
      </c>
      <c r="K174" s="17">
        <f ca="1">f_nav_adjustedreturn(A174,参数!$B$4,参数!$B$3)</f>
        <v>-34.6685082872928</v>
      </c>
      <c r="L174" s="17">
        <f ca="1">f_nav_periodreturnrankingper(A174,参数!$B$4,参数!$B$3,3)</f>
        <v>95.6363636363636</v>
      </c>
      <c r="M174" s="17">
        <f ca="1">f_nav_adjustedreturn(A174,参数!$B$5,参数!$B$4)</f>
        <v>5.17115804806992</v>
      </c>
      <c r="N174" s="17">
        <f ca="1">f_nav_periodreturnrankingper(A174,参数!$B$5,参数!$B$4,3)</f>
        <v>81.8627450980392</v>
      </c>
      <c r="O174" s="17">
        <f ca="1">f_nav_adjustedreturn(A174,参数!$B$6,参数!$B$5)</f>
        <v>11.6883116883117</v>
      </c>
      <c r="P174" s="17">
        <f ca="1">f_nav_periodreturnrankingper(A174,参数!$B$6,参数!$B$5,3)</f>
        <v>33.5526315789474</v>
      </c>
      <c r="Q174" s="25">
        <f>f_return(A174,1,参数!$B$1-365/2,参数!$B$1)</f>
        <v>170.154206955087</v>
      </c>
      <c r="R174" s="25">
        <f ca="1">f_return(A174,1,参数!$B$4,参数!$B$1)</f>
        <v>19.8978382838833</v>
      </c>
      <c r="S174" s="25">
        <f ca="1">f_return(A174,1,参数!$B$6,参数!$B$1)</f>
        <v>15.1580745840104</v>
      </c>
      <c r="T174" t="str">
        <f>f_info_investtype(A174)</f>
        <v>普通股票型基金</v>
      </c>
      <c r="U174" t="str">
        <f>f_info_fundmanager(A174)</f>
        <v>赵剑</v>
      </c>
      <c r="V174">
        <f>f_info_manager_onthepostdays(A174,1)</f>
        <v>267</v>
      </c>
      <c r="W174" s="25">
        <f ca="1">f_return_1w(A174,"0",参数!$B$2)</f>
        <v>-1.93929173693085</v>
      </c>
      <c r="X174" s="25">
        <f>f_return_1m(A174,"0",参数!$B$1)</f>
        <v>14.3838754008246</v>
      </c>
      <c r="Y174" s="25">
        <f>f_return_3m(A174,0,参数!$B$1)</f>
        <v>43.7535981577432</v>
      </c>
      <c r="Z174" s="25">
        <f>f_return_6m(A174,0,参数!B173)</f>
        <v>52.752009894867</v>
      </c>
      <c r="AA174" t="str">
        <f>f_dq_status(A174,参数!$B$1)</f>
        <v>开放申购|开放赎回</v>
      </c>
      <c r="AB174" s="17">
        <f ca="1">f_risk_maxdownside(A174,参数!$B$6,参数!$B$1)</f>
        <v>-43.4527687296417</v>
      </c>
      <c r="AC174" s="17">
        <f ca="1">f_risk_maxdownside(A174,参数!$B$4,参数!$B$1)</f>
        <v>-39.8891966759003</v>
      </c>
      <c r="AD174" t="str">
        <f ca="1">f_risk_maxdownside_date(A174,参数!$B$6,参数!$B$1)</f>
        <v>20171114-20181018</v>
      </c>
    </row>
    <row r="175" spans="1:30">
      <c r="A175" s="15" t="s">
        <v>203</v>
      </c>
      <c r="B175" t="str">
        <f>f_info_name(A175)</f>
        <v>汇添富移动互联</v>
      </c>
      <c r="C175" t="str">
        <f>f_info_setupdate(A175)</f>
        <v>2014-08-26</v>
      </c>
      <c r="D175" s="16">
        <f t="shared" si="2"/>
        <v>2344</v>
      </c>
      <c r="F175" s="17">
        <f>f_netasset_total(A175,参数!$B$1,100000000)</f>
        <v>69.0655876262</v>
      </c>
      <c r="G175" s="17">
        <f ca="1">f_nav_adjustedreturn(A175,参数!$B$2,参数!$B$1)</f>
        <v>59.353507565337</v>
      </c>
      <c r="H175" s="17">
        <f ca="1">f_nav_periodreturnrankingper(A175,参数!$B$2,参数!$B$1,3)</f>
        <v>61.0294117647059</v>
      </c>
      <c r="I175" s="17">
        <f ca="1">f_nav_adjustedreturn(A175,参数!$B$3,参数!$B$2)</f>
        <v>64.6659116647791</v>
      </c>
      <c r="J175" s="17">
        <f ca="1">f_nav_periodreturnrankingper(A175,参数!$B$3,参数!$B$2,3)</f>
        <v>18.5840707964602</v>
      </c>
      <c r="K175" s="17">
        <f ca="1">f_nav_adjustedreturn(A175,参数!$B$4,参数!$B$3)</f>
        <v>-33.5590669676448</v>
      </c>
      <c r="L175" s="17">
        <f ca="1">f_nav_periodreturnrankingper(A175,参数!$B$4,参数!$B$3,3)</f>
        <v>92.3636363636364</v>
      </c>
      <c r="M175" s="17">
        <f ca="1">f_nav_adjustedreturn(A175,参数!$B$5,参数!$B$4)</f>
        <v>-0.594795539033458</v>
      </c>
      <c r="N175" s="17">
        <f ca="1">f_nav_periodreturnrankingper(A175,参数!$B$5,参数!$B$4,3)</f>
        <v>90.6862745098039</v>
      </c>
      <c r="O175" s="17">
        <f ca="1">f_nav_adjustedreturn(A175,参数!$B$6,参数!$B$5)</f>
        <v>-15.0125628140704</v>
      </c>
      <c r="P175" s="17">
        <f ca="1">f_nav_periodreturnrankingper(A175,参数!$B$6,参数!$B$5,3)</f>
        <v>98.0263157894737</v>
      </c>
      <c r="Q175" s="25">
        <f>f_return(A175,1,参数!$B$1-365/2,参数!$B$1)</f>
        <v>52.6617607182339</v>
      </c>
      <c r="R175" s="25">
        <f ca="1">f_return(A175,1,参数!$B$4,参数!$B$1)</f>
        <v>20.3354534450454</v>
      </c>
      <c r="S175" s="25">
        <f ca="1">f_return(A175,1,参数!$B$6,参数!$B$1)</f>
        <v>7.78564151526091</v>
      </c>
      <c r="T175" t="str">
        <f>f_info_investtype(A175)</f>
        <v>普通股票型基金</v>
      </c>
      <c r="U175" t="str">
        <f>f_info_fundmanager(A175)</f>
        <v>张朋</v>
      </c>
      <c r="V175">
        <f>f_info_manager_onthepostdays(A175,1)</f>
        <v>51</v>
      </c>
      <c r="W175" s="25">
        <f ca="1">f_return_1w(A175,"0",参数!$B$2)</f>
        <v>2.25035161744023</v>
      </c>
      <c r="X175" s="25">
        <f>f_return_1m(A175,"0",参数!$B$1)</f>
        <v>17.6142131979696</v>
      </c>
      <c r="Y175" s="25">
        <f>f_return_3m(A175,0,参数!$B$1)</f>
        <v>24.9730312837109</v>
      </c>
      <c r="Z175" s="25">
        <f>f_return_6m(A175,0,参数!B174)</f>
        <v>16.3655136809499</v>
      </c>
      <c r="AA175" t="str">
        <f>f_dq_status(A175,参数!$B$1)</f>
        <v>开放申购|开放赎回</v>
      </c>
      <c r="AB175" s="17">
        <f ca="1">f_risk_maxdownside(A175,参数!$B$6,参数!$B$1)</f>
        <v>-51.198129748685</v>
      </c>
      <c r="AC175" s="17">
        <f ca="1">f_risk_maxdownside(A175,参数!$B$4,参数!$B$1)</f>
        <v>-45.4960835509138</v>
      </c>
      <c r="AD175" t="str">
        <f ca="1">f_risk_maxdownside_date(A175,参数!$B$6,参数!$B$1)</f>
        <v>20160415-20190103</v>
      </c>
    </row>
    <row r="176" spans="1:30">
      <c r="A176" s="15" t="s">
        <v>204</v>
      </c>
      <c r="B176" t="str">
        <f>f_info_name(A176)</f>
        <v>宝盈科技30</v>
      </c>
      <c r="C176" t="str">
        <f>f_info_setupdate(A176)</f>
        <v>2014-08-13</v>
      </c>
      <c r="D176" s="16">
        <f t="shared" si="2"/>
        <v>2357</v>
      </c>
      <c r="F176" s="17">
        <f>f_netasset_total(A176,参数!$B$1,100000000)</f>
        <v>20.511941046</v>
      </c>
      <c r="G176" s="17">
        <f ca="1">f_nav_adjustedreturn(A176,参数!$B$2,参数!$B$1)</f>
        <v>55.5897887323944</v>
      </c>
      <c r="H176" s="17">
        <f ca="1">f_nav_periodreturnrankingper(A176,参数!$B$2,参数!$B$1,3)</f>
        <v>38.8565378507147</v>
      </c>
      <c r="I176" s="17">
        <f ca="1">f_nav_adjustedreturn(A176,参数!$B$3,参数!$B$2)</f>
        <v>87.7685950413223</v>
      </c>
      <c r="J176" s="17">
        <f ca="1">f_nav_periodreturnrankingper(A176,参数!$B$3,参数!$B$2,3)</f>
        <v>1.28205128205128</v>
      </c>
      <c r="K176" s="17">
        <f ca="1">f_nav_adjustedreturn(A176,参数!$B$4,参数!$B$3)</f>
        <v>-21.0697977821265</v>
      </c>
      <c r="L176" s="17">
        <f ca="1">f_nav_periodreturnrankingper(A176,参数!$B$4,参数!$B$3,3)</f>
        <v>69.8331193838254</v>
      </c>
      <c r="M176" s="17">
        <f ca="1">f_nav_adjustedreturn(A176,参数!$B$5,参数!$B$4)</f>
        <v>7.82361308677099</v>
      </c>
      <c r="N176" s="17">
        <f ca="1">f_nav_periodreturnrankingper(A176,参数!$B$5,参数!$B$4,3)</f>
        <v>63.1205673758865</v>
      </c>
      <c r="O176" s="17">
        <f ca="1">f_nav_adjustedreturn(A176,参数!$B$6,参数!$B$5)</f>
        <v>-3.21477428180574</v>
      </c>
      <c r="P176" s="17">
        <f ca="1">f_nav_periodreturnrankingper(A176,参数!$B$6,参数!$B$5,3)</f>
        <v>85.7142857142857</v>
      </c>
      <c r="Q176" s="25">
        <f>f_return(A176,1,参数!$B$1-365/2,参数!$B$1)</f>
        <v>59.2369562361917</v>
      </c>
      <c r="R176" s="25">
        <f ca="1">f_return(A176,1,参数!$B$4,参数!$B$1)</f>
        <v>32.080508650076</v>
      </c>
      <c r="S176" s="25">
        <f ca="1">f_return(A176,1,参数!$B$6,参数!$B$1)</f>
        <v>19.2901154808733</v>
      </c>
      <c r="T176" t="str">
        <f>f_info_investtype(A176)</f>
        <v>灵活配置型基金</v>
      </c>
      <c r="U176" t="str">
        <f>f_info_fundmanager(A176)</f>
        <v>张仲维,赵国进</v>
      </c>
      <c r="V176">
        <f>f_info_manager_onthepostdays(A176,1)</f>
        <v>1604</v>
      </c>
      <c r="W176" s="25">
        <f ca="1">f_return_1w(A176,"0",参数!$B$2)</f>
        <v>3.03854875283445</v>
      </c>
      <c r="X176" s="25">
        <f>f_return_1m(A176,"0",参数!$B$1)</f>
        <v>17.0142336974512</v>
      </c>
      <c r="Y176" s="25">
        <f>f_return_3m(A176,0,参数!$B$1)</f>
        <v>25.6218905472637</v>
      </c>
      <c r="Z176" s="25">
        <f>f_return_6m(A176,0,参数!B175)</f>
        <v>11.0402684563758</v>
      </c>
      <c r="AA176" t="str">
        <f>f_dq_status(A176,参数!$B$1)</f>
        <v>开放申购|开放赎回</v>
      </c>
      <c r="AB176" s="17">
        <f ca="1">f_risk_maxdownside(A176,参数!$B$6,参数!$B$1)</f>
        <v>-35.7589539511086</v>
      </c>
      <c r="AC176" s="17">
        <f ca="1">f_risk_maxdownside(A176,参数!$B$4,参数!$B$1)</f>
        <v>-30.3758471965496</v>
      </c>
      <c r="AD176" t="str">
        <f ca="1">f_risk_maxdownside_date(A176,参数!$B$6,参数!$B$1)</f>
        <v>20171114-20190103</v>
      </c>
    </row>
    <row r="177" spans="1:30">
      <c r="A177" s="15" t="s">
        <v>205</v>
      </c>
      <c r="B177" t="str">
        <f>f_info_name(A177)</f>
        <v>中邮多策略</v>
      </c>
      <c r="C177" t="str">
        <f>f_info_setupdate(A177)</f>
        <v>2014-07-24</v>
      </c>
      <c r="D177" s="16">
        <f t="shared" si="2"/>
        <v>2377</v>
      </c>
      <c r="F177" s="17">
        <f>f_netasset_total(A177,参数!$B$1,100000000)</f>
        <v>0.007878184</v>
      </c>
      <c r="G177" s="17">
        <f ca="1">f_nav_adjustedreturn(A177,参数!$B$2,参数!$B$1)</f>
        <v>37.9637618636756</v>
      </c>
      <c r="H177" s="17">
        <f ca="1">f_nav_periodreturnrankingper(A177,参数!$B$2,参数!$B$1,3)</f>
        <v>55.6908417151932</v>
      </c>
      <c r="I177" s="17">
        <f ca="1">f_nav_adjustedreturn(A177,参数!$B$3,参数!$B$2)</f>
        <v>42.0791204818092</v>
      </c>
      <c r="J177" s="17">
        <f ca="1">f_nav_periodreturnrankingper(A177,参数!$B$3,参数!$B$2,3)</f>
        <v>27.2017837235229</v>
      </c>
      <c r="K177" s="17">
        <f ca="1">f_nav_adjustedreturn(A177,参数!$B$4,参数!$B$3)</f>
        <v>-24.6108228317272</v>
      </c>
      <c r="L177" s="17">
        <f ca="1">f_nav_periodreturnrankingper(A177,参数!$B$4,参数!$B$3,3)</f>
        <v>82.1566110397946</v>
      </c>
      <c r="M177" s="17">
        <f ca="1">f_nav_adjustedreturn(A177,参数!$B$5,参数!$B$4)</f>
        <v>12.3140495867769</v>
      </c>
      <c r="N177" s="17">
        <f ca="1">f_nav_periodreturnrankingper(A177,参数!$B$5,参数!$B$4,3)</f>
        <v>41.6863672182821</v>
      </c>
      <c r="O177" s="17">
        <f ca="1">f_nav_adjustedreturn(A177,参数!$B$6,参数!$B$5)</f>
        <v>-2.18093699515347</v>
      </c>
      <c r="P177" s="17">
        <f ca="1">f_nav_periodreturnrankingper(A177,参数!$B$6,参数!$B$5,3)</f>
        <v>82.7210884353741</v>
      </c>
      <c r="Q177" s="25">
        <f>f_return(A177,1,参数!$B$1-365/2,参数!$B$1)</f>
        <v>28.3417646090307</v>
      </c>
      <c r="R177" s="25">
        <f ca="1">f_return(A177,1,参数!$B$4,参数!$B$1)</f>
        <v>13.8893674537251</v>
      </c>
      <c r="S177" s="25">
        <f ca="1">f_return(A177,1,参数!$B$6,参数!$B$1)</f>
        <v>9.98509185942729</v>
      </c>
      <c r="T177" t="str">
        <f>f_info_investtype(A177)</f>
        <v>灵活配置型基金</v>
      </c>
      <c r="U177" t="str">
        <f>f_info_fundmanager(A177)</f>
        <v>杨欢</v>
      </c>
      <c r="V177">
        <f>f_info_manager_onthepostdays(A177,1)</f>
        <v>764</v>
      </c>
      <c r="W177" s="25">
        <f ca="1">f_return_1w(A177,"0",参数!$B$2)</f>
        <v>-1.36170212765959</v>
      </c>
      <c r="X177" s="25">
        <f>f_return_1m(A177,"0",参数!$B$1)</f>
        <v>6.52898067954698</v>
      </c>
      <c r="Y177" s="25">
        <f>f_return_3m(A177,0,参数!$B$1)</f>
        <v>13.0834512022631</v>
      </c>
      <c r="Z177" s="25">
        <f>f_return_6m(A177,0,参数!B176)</f>
        <v>15.3409090909091</v>
      </c>
      <c r="AA177" t="str">
        <f>f_dq_status(A177,参数!$B$1)</f>
        <v>开放申购|开放赎回</v>
      </c>
      <c r="AB177" s="17">
        <f ca="1">f_risk_maxdownside(A177,参数!$B$6,参数!$B$1)</f>
        <v>-29.0830945558739</v>
      </c>
      <c r="AC177" s="17">
        <f ca="1">f_risk_maxdownside(A177,参数!$B$4,参数!$B$1)</f>
        <v>-27.1523178807947</v>
      </c>
      <c r="AD177" t="str">
        <f ca="1">f_risk_maxdownside_date(A177,参数!$B$6,参数!$B$1)</f>
        <v>20171122-20190103</v>
      </c>
    </row>
    <row r="178" spans="1:30">
      <c r="A178" s="15" t="s">
        <v>206</v>
      </c>
      <c r="B178" t="str">
        <f>f_info_name(A178)</f>
        <v>华安安享</v>
      </c>
      <c r="C178" t="str">
        <f>f_info_setupdate(A178)</f>
        <v>2015-01-23</v>
      </c>
      <c r="D178" s="16">
        <f t="shared" si="2"/>
        <v>2194</v>
      </c>
      <c r="F178" s="17">
        <f>f_netasset_total(A178,参数!$B$1,100000000)</f>
        <v>12.7938734564</v>
      </c>
      <c r="G178" s="17">
        <f ca="1">f_nav_adjustedreturn(A178,参数!$B$2,参数!$B$1)</f>
        <v>8.48287112561175</v>
      </c>
      <c r="H178" s="17">
        <f ca="1">f_nav_periodreturnrankingper(A178,参数!$B$2,参数!$B$1,3)</f>
        <v>95.9767072525146</v>
      </c>
      <c r="I178" s="17">
        <f ca="1">f_nav_adjustedreturn(A178,参数!$B$3,参数!$B$2)</f>
        <v>5.59862187769164</v>
      </c>
      <c r="J178" s="17">
        <f ca="1">f_nav_periodreturnrankingper(A178,参数!$B$3,参数!$B$2,3)</f>
        <v>92.6421404682274</v>
      </c>
      <c r="K178" s="17">
        <f ca="1">f_nav_adjustedreturn(A178,参数!$B$4,参数!$B$3)</f>
        <v>2.02108963093147</v>
      </c>
      <c r="L178" s="17">
        <f ca="1">f_nav_periodreturnrankingper(A178,参数!$B$4,参数!$B$3,3)</f>
        <v>10.3337612323492</v>
      </c>
      <c r="M178" s="17">
        <f ca="1">f_nav_adjustedreturn(A178,参数!$B$5,参数!$B$4)</f>
        <v>4.68749999999999</v>
      </c>
      <c r="N178" s="17">
        <f ca="1">f_nav_periodreturnrankingper(A178,参数!$B$5,参数!$B$4,3)</f>
        <v>78.6446020488574</v>
      </c>
      <c r="O178" s="17">
        <f ca="1">f_nav_adjustedreturn(A178,参数!$B$6,参数!$B$5)</f>
        <v>2.06378986866792</v>
      </c>
      <c r="P178" s="17">
        <f ca="1">f_nav_periodreturnrankingper(A178,参数!$B$6,参数!$B$5,3)</f>
        <v>62.9931972789116</v>
      </c>
      <c r="Q178" s="25">
        <f>f_return(A178,1,参数!$B$1-365/2,参数!$B$1)</f>
        <v>9.24795929468223</v>
      </c>
      <c r="R178" s="25">
        <f ca="1">f_return(A178,1,参数!$B$4,参数!$B$1)</f>
        <v>5.32930051966254</v>
      </c>
      <c r="S178" s="25">
        <f ca="1">f_return(A178,1,参数!$B$6,参数!$B$1)</f>
        <v>4.51962635723659</v>
      </c>
      <c r="T178" t="str">
        <f>f_info_investtype(A178)</f>
        <v>灵活配置型基金</v>
      </c>
      <c r="U178" t="str">
        <f>f_info_fundmanager(A178)</f>
        <v>郑可成</v>
      </c>
      <c r="V178">
        <f>f_info_manager_onthepostdays(A178,1)</f>
        <v>1464</v>
      </c>
      <c r="W178" s="25">
        <f ca="1">f_return_1w(A178,"0",参数!$B$2)</f>
        <v>-0.244100895036624</v>
      </c>
      <c r="X178" s="25">
        <f>f_return_1m(A178,"0",参数!$B$1)</f>
        <v>1.68195718654434</v>
      </c>
      <c r="Y178" s="25">
        <f>f_return_3m(A178,0,参数!$B$1)</f>
        <v>2.94117647058824</v>
      </c>
      <c r="Z178" s="25">
        <f>f_return_6m(A178,0,参数!B177)</f>
        <v>2.64180264180264</v>
      </c>
      <c r="AA178" t="str">
        <f>f_dq_status(A178,参数!$B$1)</f>
        <v>暂停大额申购|开放赎回</v>
      </c>
      <c r="AB178" s="17">
        <f ca="1">f_risk_maxdownside(A178,参数!$B$6,参数!$B$1)</f>
        <v>-1.53473344103392</v>
      </c>
      <c r="AC178" s="17">
        <f ca="1">f_risk_maxdownside(A178,参数!$B$4,参数!$B$1)</f>
        <v>-1.53473344103392</v>
      </c>
      <c r="AD178" t="str">
        <f ca="1">f_risk_maxdownside_date(A178,参数!$B$6,参数!$B$1)</f>
        <v>20200306-20200323</v>
      </c>
    </row>
    <row r="179" spans="1:30">
      <c r="A179" s="15" t="s">
        <v>207</v>
      </c>
      <c r="B179" t="str">
        <f>f_info_name(A179)</f>
        <v>嘉实医疗保健</v>
      </c>
      <c r="C179" t="str">
        <f>f_info_setupdate(A179)</f>
        <v>2014-08-13</v>
      </c>
      <c r="D179" s="16">
        <f t="shared" si="2"/>
        <v>2357</v>
      </c>
      <c r="F179" s="17">
        <f>f_netasset_total(A179,参数!$B$1,100000000)</f>
        <v>14.2835524601</v>
      </c>
      <c r="G179" s="17">
        <f ca="1">f_nav_adjustedreturn(A179,参数!$B$2,参数!$B$1)</f>
        <v>73.0548302872063</v>
      </c>
      <c r="H179" s="17">
        <f ca="1">f_nav_periodreturnrankingper(A179,参数!$B$2,参数!$B$1,3)</f>
        <v>44.6078431372549</v>
      </c>
      <c r="I179" s="17">
        <f ca="1">f_nav_adjustedreturn(A179,参数!$B$3,参数!$B$2)</f>
        <v>57.7429983525536</v>
      </c>
      <c r="J179" s="17">
        <f ca="1">f_nav_periodreturnrankingper(A179,参数!$B$3,参数!$B$2,3)</f>
        <v>29.2035398230088</v>
      </c>
      <c r="K179" s="17">
        <f ca="1">f_nav_adjustedreturn(A179,参数!$B$4,参数!$B$3)</f>
        <v>-19.6558570483124</v>
      </c>
      <c r="L179" s="17">
        <f ca="1">f_nav_periodreturnrankingper(A179,参数!$B$4,参数!$B$3,3)</f>
        <v>28.7272727272727</v>
      </c>
      <c r="M179" s="17">
        <f ca="1">f_nav_adjustedreturn(A179,参数!$B$5,参数!$B$4)</f>
        <v>19.5892575039494</v>
      </c>
      <c r="N179" s="17">
        <f ca="1">f_nav_periodreturnrankingper(A179,参数!$B$5,参数!$B$4,3)</f>
        <v>54.4117647058823</v>
      </c>
      <c r="O179" s="17">
        <f ca="1">f_nav_adjustedreturn(A179,参数!$B$6,参数!$B$5)</f>
        <v>6.41666666666666</v>
      </c>
      <c r="P179" s="17">
        <f ca="1">f_nav_periodreturnrankingper(A179,参数!$B$6,参数!$B$5,3)</f>
        <v>51.3157894736842</v>
      </c>
      <c r="Q179" s="25">
        <f>f_return(A179,1,参数!$B$1-365/2,参数!$B$1)</f>
        <v>40.8950285170351</v>
      </c>
      <c r="R179" s="25">
        <f ca="1">f_return(A179,1,参数!$B$4,参数!$B$1)</f>
        <v>29.8949526686934</v>
      </c>
      <c r="S179" s="25">
        <f ca="1">f_return(A179,1,参数!$B$6,参数!$B$1)</f>
        <v>22.5004438856121</v>
      </c>
      <c r="T179" t="str">
        <f>f_info_investtype(A179)</f>
        <v>普通股票型基金</v>
      </c>
      <c r="U179" t="str">
        <f>f_info_fundmanager(A179)</f>
        <v>颜媛</v>
      </c>
      <c r="V179">
        <f>f_info_manager_onthepostdays(A179,1)</f>
        <v>205</v>
      </c>
      <c r="W179" s="25">
        <f ca="1">f_return_1w(A179,"0",参数!$B$2)</f>
        <v>-0.674273858921157</v>
      </c>
      <c r="X179" s="25">
        <f>f_return_1m(A179,"0",参数!$B$1)</f>
        <v>11.6200740990232</v>
      </c>
      <c r="Y179" s="25">
        <f>f_return_3m(A179,0,参数!$B$1)</f>
        <v>16.5260196905767</v>
      </c>
      <c r="Z179" s="25">
        <f>f_return_6m(A179,0,参数!B178)</f>
        <v>12.9973474801061</v>
      </c>
      <c r="AA179" t="str">
        <f>f_dq_status(A179,参数!$B$1)</f>
        <v>开放申购|开放赎回</v>
      </c>
      <c r="AB179" s="17">
        <f ca="1">f_risk_maxdownside(A179,参数!$B$6,参数!$B$1)</f>
        <v>-35.6898517673888</v>
      </c>
      <c r="AC179" s="17">
        <f ca="1">f_risk_maxdownside(A179,参数!$B$4,参数!$B$1)</f>
        <v>-35.6898517673888</v>
      </c>
      <c r="AD179" t="str">
        <f ca="1">f_risk_maxdownside_date(A179,参数!$B$6,参数!$B$1)</f>
        <v>20180529-20190103</v>
      </c>
    </row>
    <row r="180" spans="1:30">
      <c r="A180" s="15" t="s">
        <v>208</v>
      </c>
      <c r="B180" t="str">
        <f>f_info_name(A180)</f>
        <v>诺安稳健回报A</v>
      </c>
      <c r="C180" t="str">
        <f>f_info_setupdate(A180)</f>
        <v>2014-09-15</v>
      </c>
      <c r="D180" s="16">
        <f t="shared" si="2"/>
        <v>2324</v>
      </c>
      <c r="F180" s="17">
        <f>f_netasset_total(A180,参数!$B$1,100000000)</f>
        <v>0.0658381718</v>
      </c>
      <c r="G180" s="17">
        <f ca="1">f_nav_adjustedreturn(A180,参数!$B$2,参数!$B$1)</f>
        <v>6.3622754491018</v>
      </c>
      <c r="H180" s="17">
        <f ca="1">f_nav_periodreturnrankingper(A180,参数!$B$2,参数!$B$1,3)</f>
        <v>96.9825304393859</v>
      </c>
      <c r="I180" s="17">
        <f ca="1">f_nav_adjustedreturn(A180,参数!$B$3,参数!$B$2)</f>
        <v>7.74810305398136</v>
      </c>
      <c r="J180" s="17">
        <f ca="1">f_nav_periodreturnrankingper(A180,参数!$B$3,参数!$B$2,3)</f>
        <v>88.1828316610925</v>
      </c>
      <c r="K180" s="17">
        <f ca="1">f_nav_adjustedreturn(A180,参数!$B$4,参数!$B$3)</f>
        <v>-0.0748502994012118</v>
      </c>
      <c r="L180" s="17">
        <f ca="1">f_nav_periodreturnrankingper(A180,参数!$B$4,参数!$B$3,3)</f>
        <v>19.3838254172015</v>
      </c>
      <c r="M180" s="17">
        <f ca="1">f_nav_adjustedreturn(A180,参数!$B$5,参数!$B$4)</f>
        <v>4.98393395522387</v>
      </c>
      <c r="N180" s="17">
        <f ca="1">f_nav_periodreturnrankingper(A180,参数!$B$5,参数!$B$4,3)</f>
        <v>76.5169424743893</v>
      </c>
      <c r="O180" s="17">
        <f ca="1">f_nav_adjustedreturn(A180,参数!$B$6,参数!$B$5)</f>
        <v>3.39506172839506</v>
      </c>
      <c r="P180" s="17">
        <f ca="1">f_nav_periodreturnrankingper(A180,参数!$B$6,参数!$B$5,3)</f>
        <v>45.9863945578231</v>
      </c>
      <c r="Q180" s="25">
        <f>f_return(A180,1,参数!$B$1-365/2,参数!$B$1)</f>
        <v>-0.970055292733119</v>
      </c>
      <c r="R180" s="25">
        <f ca="1">f_return(A180,1,参数!$B$4,参数!$B$1)</f>
        <v>4.61792814023385</v>
      </c>
      <c r="S180" s="25">
        <f ca="1">f_return(A180,1,参数!$B$6,参数!$B$1)</f>
        <v>4.42712770298004</v>
      </c>
      <c r="T180" t="str">
        <f>f_info_investtype(A180)</f>
        <v>灵活配置型基金</v>
      </c>
      <c r="U180" t="str">
        <f>f_info_fundmanager(A180)</f>
        <v>吴博俊</v>
      </c>
      <c r="V180">
        <f>f_info_manager_onthepostdays(A180,1)</f>
        <v>2079</v>
      </c>
      <c r="W180" s="25">
        <f ca="1">f_return_1w(A180,"0",参数!$B$2)</f>
        <v>-0.963676797627869</v>
      </c>
      <c r="X180" s="25">
        <f>f_return_1m(A180,"0",参数!$B$1)</f>
        <v>-0.350631136044865</v>
      </c>
      <c r="Y180" s="25">
        <f>f_return_3m(A180,0,参数!$B$1)</f>
        <v>-0.490196078431367</v>
      </c>
      <c r="Z180" s="25">
        <f>f_return_6m(A180,0,参数!B179)</f>
        <v>-3.27868852459017</v>
      </c>
      <c r="AA180" t="str">
        <f>f_dq_status(A180,参数!$B$1)</f>
        <v>开放申购|开放赎回</v>
      </c>
      <c r="AB180" s="17">
        <f ca="1">f_risk_maxdownside(A180,参数!$B$6,参数!$B$1)</f>
        <v>-5.5742108797851</v>
      </c>
      <c r="AC180" s="17">
        <f ca="1">f_risk_maxdownside(A180,参数!$B$4,参数!$B$1)</f>
        <v>-5.5742108797851</v>
      </c>
      <c r="AD180" t="str">
        <f ca="1">f_risk_maxdownside_date(A180,参数!$B$6,参数!$B$1)</f>
        <v>20200715-20210115</v>
      </c>
    </row>
    <row r="181" spans="1:30">
      <c r="A181" s="15" t="s">
        <v>209</v>
      </c>
      <c r="B181" t="str">
        <f>f_info_name(A181)</f>
        <v>融通转型三动力A</v>
      </c>
      <c r="C181" t="str">
        <f>f_info_setupdate(A181)</f>
        <v>2015-01-16</v>
      </c>
      <c r="D181" s="16">
        <f t="shared" si="2"/>
        <v>2201</v>
      </c>
      <c r="F181" s="17">
        <f>f_netasset_total(A181,参数!$B$1,100000000)</f>
        <v>9.0456154386</v>
      </c>
      <c r="G181" s="17">
        <f ca="1">f_nav_adjustedreturn(A181,参数!$B$2,参数!$B$1)</f>
        <v>36.3522012578616</v>
      </c>
      <c r="H181" s="17">
        <f ca="1">f_nav_periodreturnrankingper(A181,参数!$B$2,参数!$B$1,3)</f>
        <v>57.2789835892006</v>
      </c>
      <c r="I181" s="17">
        <f ca="1">f_nav_adjustedreturn(A181,参数!$B$3,参数!$B$2)</f>
        <v>95.3316953316953</v>
      </c>
      <c r="J181" s="17">
        <f ca="1">f_nav_periodreturnrankingper(A181,参数!$B$3,参数!$B$2,3)</f>
        <v>0.390189520624303</v>
      </c>
      <c r="K181" s="17">
        <f ca="1">f_nav_adjustedreturn(A181,参数!$B$4,参数!$B$3)</f>
        <v>-20.7142857142857</v>
      </c>
      <c r="L181" s="17">
        <f ca="1">f_nav_periodreturnrankingper(A181,参数!$B$4,参数!$B$3,3)</f>
        <v>68.2284980744544</v>
      </c>
      <c r="M181" s="17">
        <f ca="1">f_nav_adjustedreturn(A181,参数!$B$5,参数!$B$4)</f>
        <v>38.7992831541218</v>
      </c>
      <c r="N181" s="17">
        <f ca="1">f_nav_periodreturnrankingper(A181,参数!$B$5,参数!$B$4,3)</f>
        <v>5.67375886524823</v>
      </c>
      <c r="O181" s="17">
        <f ca="1">f_nav_adjustedreturn(A181,参数!$B$6,参数!$B$5)</f>
        <v>5.77105014191108</v>
      </c>
      <c r="P181" s="17">
        <f ca="1">f_nav_periodreturnrankingper(A181,参数!$B$6,参数!$B$5,3)</f>
        <v>24.8979591836735</v>
      </c>
      <c r="Q181" s="25">
        <f>f_return(A181,1,参数!$B$1-365/2,参数!$B$1)</f>
        <v>19.7142586140858</v>
      </c>
      <c r="R181" s="25">
        <f ca="1">f_return(A181,1,参数!$B$4,参数!$B$1)</f>
        <v>28.2658982858122</v>
      </c>
      <c r="S181" s="25">
        <f ca="1">f_return(A181,1,参数!$B$6,参数!$B$1)</f>
        <v>25.1723055457049</v>
      </c>
      <c r="T181" t="str">
        <f>f_info_investtype(A181)</f>
        <v>灵活配置型基金</v>
      </c>
      <c r="U181" t="str">
        <f>f_info_fundmanager(A181)</f>
        <v>林清源</v>
      </c>
      <c r="V181">
        <f>f_info_manager_onthepostdays(A181,1)</f>
        <v>965</v>
      </c>
      <c r="W181" s="25">
        <f ca="1">f_return_1w(A181,"0",参数!$B$2)</f>
        <v>3.56057316543638</v>
      </c>
      <c r="X181" s="25">
        <f>f_return_1m(A181,"0",参数!$B$1)</f>
        <v>10.1252963088385</v>
      </c>
      <c r="Y181" s="25">
        <f>f_return_3m(A181,0,参数!$B$1)</f>
        <v>11.4080164439877</v>
      </c>
      <c r="Z181" s="25">
        <f>f_return_6m(A181,0,参数!B180)</f>
        <v>2.70094370322161</v>
      </c>
      <c r="AA181" t="str">
        <f>f_dq_status(A181,参数!$B$1)</f>
        <v>开放申购|开放赎回</v>
      </c>
      <c r="AB181" s="17">
        <f ca="1">f_risk_maxdownside(A181,参数!$B$6,参数!$B$1)</f>
        <v>-25.016077170418</v>
      </c>
      <c r="AC181" s="17">
        <f ca="1">f_risk_maxdownside(A181,参数!$B$4,参数!$B$1)</f>
        <v>-24.7256294383473</v>
      </c>
      <c r="AD181" t="str">
        <f ca="1">f_risk_maxdownside_date(A181,参数!$B$6,参数!$B$1)</f>
        <v>20180125-20181018</v>
      </c>
    </row>
    <row r="182" spans="1:30">
      <c r="A182" s="15" t="s">
        <v>210</v>
      </c>
      <c r="B182" t="str">
        <f>f_info_name(A182)</f>
        <v>融通健康产业A</v>
      </c>
      <c r="C182" t="str">
        <f>f_info_setupdate(A182)</f>
        <v>2014-12-25</v>
      </c>
      <c r="D182" s="16">
        <f t="shared" si="2"/>
        <v>2223</v>
      </c>
      <c r="F182" s="17">
        <f>f_netasset_total(A182,参数!$B$1,100000000)</f>
        <v>21.9573490434</v>
      </c>
      <c r="G182" s="17">
        <f ca="1">f_nav_adjustedreturn(A182,参数!$B$2,参数!$B$1)</f>
        <v>69.2886061307114</v>
      </c>
      <c r="H182" s="17">
        <f ca="1">f_nav_periodreturnrankingper(A182,参数!$B$2,参数!$B$1,3)</f>
        <v>25.5161461090524</v>
      </c>
      <c r="I182" s="17">
        <f ca="1">f_nav_adjustedreturn(A182,参数!$B$3,参数!$B$2)</f>
        <v>92.7536231884058</v>
      </c>
      <c r="J182" s="17">
        <f ca="1">f_nav_periodreturnrankingper(A182,参数!$B$3,参数!$B$2,3)</f>
        <v>0.668896321070234</v>
      </c>
      <c r="K182" s="17">
        <f ca="1">f_nav_adjustedreturn(A182,参数!$B$4,参数!$B$3)</f>
        <v>-13.915547024952</v>
      </c>
      <c r="L182" s="17">
        <f ca="1">f_nav_periodreturnrankingper(A182,参数!$B$4,参数!$B$3,3)</f>
        <v>47.6251604621309</v>
      </c>
      <c r="M182" s="17">
        <f ca="1">f_nav_adjustedreturn(A182,参数!$B$5,参数!$B$4)</f>
        <v>-2.71790065604498</v>
      </c>
      <c r="N182" s="17">
        <f ca="1">f_nav_periodreturnrankingper(A182,参数!$B$5,参数!$B$4,3)</f>
        <v>95.0354609929078</v>
      </c>
      <c r="O182" s="17">
        <f ca="1">f_nav_adjustedreturn(A182,参数!$B$6,参数!$B$5)</f>
        <v>-2.89069557362241</v>
      </c>
      <c r="P182" s="17">
        <f ca="1">f_nav_periodreturnrankingper(A182,参数!$B$6,参数!$B$5,3)</f>
        <v>84.8979591836735</v>
      </c>
      <c r="Q182" s="25">
        <f>f_return(A182,1,参数!$B$1-365/2,参数!$B$1)</f>
        <v>11.4768208710695</v>
      </c>
      <c r="R182" s="25">
        <f ca="1">f_return(A182,1,参数!$B$4,参数!$B$1)</f>
        <v>41.0528652871579</v>
      </c>
      <c r="S182" s="25">
        <f ca="1">f_return(A182,1,参数!$B$6,参数!$B$1)</f>
        <v>21.4402263937822</v>
      </c>
      <c r="T182" t="str">
        <f>f_info_investtype(A182)</f>
        <v>灵活配置型基金</v>
      </c>
      <c r="U182" t="str">
        <f>f_info_fundmanager(A182)</f>
        <v>万民远</v>
      </c>
      <c r="V182">
        <f>f_info_manager_onthepostdays(A182,1)</f>
        <v>1630</v>
      </c>
      <c r="W182" s="25">
        <f ca="1">f_return_1w(A182,"0",参数!$B$2)</f>
        <v>-0.230813618003462</v>
      </c>
      <c r="X182" s="25">
        <f>f_return_1m(A182,"0",参数!$B$1)</f>
        <v>9.66654177594605</v>
      </c>
      <c r="Y182" s="25">
        <f>f_return_3m(A182,0,参数!$B$1)</f>
        <v>2.73780273780273</v>
      </c>
      <c r="Z182" s="25">
        <f>f_return_6m(A182,0,参数!B181)</f>
        <v>-2.96513522319973</v>
      </c>
      <c r="AA182" t="str">
        <f>f_dq_status(A182,参数!$B$1)</f>
        <v>开放申购|开放赎回</v>
      </c>
      <c r="AB182" s="17">
        <f ca="1">f_risk_maxdownside(A182,参数!$B$6,参数!$B$1)</f>
        <v>-34.1956345998383</v>
      </c>
      <c r="AC182" s="17">
        <f ca="1">f_risk_maxdownside(A182,参数!$B$4,参数!$B$1)</f>
        <v>-34.1956345998383</v>
      </c>
      <c r="AD182" t="str">
        <f ca="1">f_risk_maxdownside_date(A182,参数!$B$6,参数!$B$1)</f>
        <v>20180523-20181018</v>
      </c>
    </row>
    <row r="183" spans="1:30">
      <c r="A183" s="15" t="s">
        <v>211</v>
      </c>
      <c r="B183" t="str">
        <f>f_info_name(A183)</f>
        <v>建信中小盘</v>
      </c>
      <c r="C183" t="str">
        <f>f_info_setupdate(A183)</f>
        <v>2014-08-20</v>
      </c>
      <c r="D183" s="16">
        <f t="shared" si="2"/>
        <v>2350</v>
      </c>
      <c r="F183" s="17">
        <f>f_netasset_total(A183,参数!$B$1,100000000)</f>
        <v>2.5803474688</v>
      </c>
      <c r="G183" s="17">
        <f ca="1">f_nav_adjustedreturn(A183,参数!$B$2,参数!$B$1)</f>
        <v>80.9619238476954</v>
      </c>
      <c r="H183" s="17">
        <f ca="1">f_nav_periodreturnrankingper(A183,参数!$B$2,参数!$B$1,3)</f>
        <v>37.2549019607843</v>
      </c>
      <c r="I183" s="17">
        <f ca="1">f_nav_adjustedreturn(A183,参数!$B$3,参数!$B$2)</f>
        <v>36.5875912408759</v>
      </c>
      <c r="J183" s="17">
        <f ca="1">f_nav_periodreturnrankingper(A183,参数!$B$3,参数!$B$2,3)</f>
        <v>64.6017699115044</v>
      </c>
      <c r="K183" s="17">
        <f ca="1">f_nav_adjustedreturn(A183,参数!$B$4,参数!$B$3)</f>
        <v>-28.6458333333333</v>
      </c>
      <c r="L183" s="17">
        <f ca="1">f_nav_periodreturnrankingper(A183,参数!$B$4,参数!$B$3,3)</f>
        <v>75.2727272727273</v>
      </c>
      <c r="M183" s="17">
        <f ca="1">f_nav_adjustedreturn(A183,参数!$B$5,参数!$B$4)</f>
        <v>13.2450331125828</v>
      </c>
      <c r="N183" s="17">
        <f ca="1">f_nav_periodreturnrankingper(A183,参数!$B$5,参数!$B$4,3)</f>
        <v>68.1372549019608</v>
      </c>
      <c r="O183" s="17">
        <f ca="1">f_nav_adjustedreturn(A183,参数!$B$6,参数!$B$5)</f>
        <v>-3.26936744847193</v>
      </c>
      <c r="P183" s="17">
        <f ca="1">f_nav_periodreturnrankingper(A183,参数!$B$6,参数!$B$5,3)</f>
        <v>84.2105263157895</v>
      </c>
      <c r="Q183" s="25">
        <f>f_return(A183,1,参数!$B$1-365/2,参数!$B$1)</f>
        <v>82.0195993322698</v>
      </c>
      <c r="R183" s="25">
        <f ca="1">f_return(A183,1,参数!$B$4,参数!$B$1)</f>
        <v>20.799272423785</v>
      </c>
      <c r="S183" s="25">
        <f ca="1">f_return(A183,1,参数!$B$6,参数!$B$1)</f>
        <v>13.9831593256552</v>
      </c>
      <c r="T183" t="str">
        <f>f_info_investtype(A183)</f>
        <v>普通股票型基金</v>
      </c>
      <c r="U183" t="str">
        <f>f_info_fundmanager(A183)</f>
        <v>邵卓,周智硕</v>
      </c>
      <c r="V183">
        <f>f_info_manager_onthepostdays(A183,1)</f>
        <v>209</v>
      </c>
      <c r="W183" s="25">
        <f ca="1">f_return_1w(A183,"0",参数!$B$2)</f>
        <v>-0.597609561752981</v>
      </c>
      <c r="X183" s="25">
        <f>f_return_1m(A183,"0",参数!$B$1)</f>
        <v>10.7069881487536</v>
      </c>
      <c r="Y183" s="25">
        <f>f_return_3m(A183,0,参数!$B$1)</f>
        <v>22.9128856624319</v>
      </c>
      <c r="Z183" s="25">
        <f>f_return_6m(A183,0,参数!B182)</f>
        <v>28.4789644012945</v>
      </c>
      <c r="AA183" t="str">
        <f>f_dq_status(A183,参数!$B$1)</f>
        <v>开放申购|开放赎回</v>
      </c>
      <c r="AB183" s="17">
        <f ca="1">f_risk_maxdownside(A183,参数!$B$6,参数!$B$1)</f>
        <v>-32.9726288987906</v>
      </c>
      <c r="AC183" s="17">
        <f ca="1">f_risk_maxdownside(A183,参数!$B$4,参数!$B$1)</f>
        <v>-31.6677482154445</v>
      </c>
      <c r="AD183" t="str">
        <f ca="1">f_risk_maxdownside_date(A183,参数!$B$6,参数!$B$1)</f>
        <v>20171028-20190103</v>
      </c>
    </row>
    <row r="184" spans="1:30">
      <c r="A184" s="15" t="s">
        <v>212</v>
      </c>
      <c r="B184" t="str">
        <f>f_info_name(A184)</f>
        <v>平安新鑫先锋A</v>
      </c>
      <c r="C184" t="str">
        <f>f_info_setupdate(A184)</f>
        <v>2015-01-29</v>
      </c>
      <c r="D184" s="16">
        <f t="shared" si="2"/>
        <v>2188</v>
      </c>
      <c r="F184" s="17">
        <f>f_netasset_total(A184,参数!$B$1,100000000)</f>
        <v>0.7109620535</v>
      </c>
      <c r="G184" s="17">
        <f ca="1">f_nav_adjustedreturn(A184,参数!$B$2,参数!$B$1)</f>
        <v>70.7025411061285</v>
      </c>
      <c r="H184" s="17">
        <f ca="1">f_nav_periodreturnrankingper(A184,参数!$B$2,参数!$B$1,3)</f>
        <v>24.5103229221811</v>
      </c>
      <c r="I184" s="17">
        <f ca="1">f_nav_adjustedreturn(A184,参数!$B$3,参数!$B$2)</f>
        <v>57.5971731448763</v>
      </c>
      <c r="J184" s="17">
        <f ca="1">f_nav_periodreturnrankingper(A184,参数!$B$3,参数!$B$2,3)</f>
        <v>10.3121516164994</v>
      </c>
      <c r="K184" s="17">
        <f ca="1">f_nav_adjustedreturn(A184,参数!$B$4,参数!$B$3)</f>
        <v>-34.6923076923077</v>
      </c>
      <c r="L184" s="17">
        <f ca="1">f_nav_periodreturnrankingper(A184,参数!$B$4,参数!$B$3,3)</f>
        <v>98.2670089858793</v>
      </c>
      <c r="M184" s="17">
        <f ca="1">f_nav_adjustedreturn(A184,参数!$B$5,参数!$B$4)</f>
        <v>24.7619047619048</v>
      </c>
      <c r="N184" s="17">
        <f ca="1">f_nav_periodreturnrankingper(A184,参数!$B$5,参数!$B$4,3)</f>
        <v>15.7604412923562</v>
      </c>
      <c r="O184" s="17">
        <f ca="1">f_nav_adjustedreturn(A184,参数!$B$6,参数!$B$5)</f>
        <v>-22.7272727272727</v>
      </c>
      <c r="P184" s="17">
        <f ca="1">f_nav_periodreturnrankingper(A184,参数!$B$6,参数!$B$5,3)</f>
        <v>99.4557823129252</v>
      </c>
      <c r="Q184" s="25">
        <f>f_return(A184,1,参数!$B$1-365/2,参数!$B$1)</f>
        <v>79.0129301413292</v>
      </c>
      <c r="R184" s="25">
        <f ca="1">f_return(A184,1,参数!$B$4,参数!$B$1)</f>
        <v>20.6451342161597</v>
      </c>
      <c r="S184" s="25">
        <f ca="1">f_return(A184,1,参数!$B$6,参数!$B$1)</f>
        <v>10.8478641971379</v>
      </c>
      <c r="T184" t="str">
        <f>f_info_investtype(A184)</f>
        <v>灵活配置型基金</v>
      </c>
      <c r="U184" t="str">
        <f>f_info_fundmanager(A184)</f>
        <v>张晓泉</v>
      </c>
      <c r="V184">
        <f>f_info_manager_onthepostdays(A184,1)</f>
        <v>608</v>
      </c>
      <c r="W184" s="25">
        <f ca="1">f_return_1w(A184,"0",参数!$B$2)</f>
        <v>0.82893745290129</v>
      </c>
      <c r="X184" s="25">
        <f>f_return_1m(A184,"0",参数!$B$1)</f>
        <v>12.3462862764388</v>
      </c>
      <c r="Y184" s="25">
        <f>f_return_3m(A184,0,参数!$B$1)</f>
        <v>36.3582089552239</v>
      </c>
      <c r="Z184" s="25">
        <f>f_return_6m(A184,0,参数!B183)</f>
        <v>27.8706800445931</v>
      </c>
      <c r="AA184" t="str">
        <f>f_dq_status(A184,参数!$B$1)</f>
        <v>开放申购|开放赎回</v>
      </c>
      <c r="AB184" s="17">
        <f ca="1">f_risk_maxdownside(A184,参数!$B$6,参数!$B$1)</f>
        <v>-42.1166306695464</v>
      </c>
      <c r="AC184" s="17">
        <f ca="1">f_risk_maxdownside(A184,参数!$B$4,参数!$B$1)</f>
        <v>-38.6259541984733</v>
      </c>
      <c r="AD184" t="str">
        <f ca="1">f_risk_maxdownside_date(A184,参数!$B$6,参数!$B$1)</f>
        <v>20160223-20181016</v>
      </c>
    </row>
    <row r="185" spans="1:30">
      <c r="A185" s="15" t="s">
        <v>213</v>
      </c>
      <c r="B185" t="str">
        <f>f_info_name(A185)</f>
        <v>国泰新经济</v>
      </c>
      <c r="C185" t="str">
        <f>f_info_setupdate(A185)</f>
        <v>2014-09-16</v>
      </c>
      <c r="D185" s="16">
        <f t="shared" si="2"/>
        <v>2323</v>
      </c>
      <c r="F185" s="17">
        <f>f_netasset_total(A185,参数!$B$1,100000000)</f>
        <v>9.8304017959</v>
      </c>
      <c r="G185" s="17">
        <f ca="1">f_nav_adjustedreturn(A185,参数!$B$2,参数!$B$1)</f>
        <v>79.685681024447</v>
      </c>
      <c r="H185" s="17">
        <f ca="1">f_nav_periodreturnrankingper(A185,参数!$B$2,参数!$B$1,3)</f>
        <v>16.1461090524087</v>
      </c>
      <c r="I185" s="17">
        <f ca="1">f_nav_adjustedreturn(A185,参数!$B$3,参数!$B$2)</f>
        <v>40.1045846407405</v>
      </c>
      <c r="J185" s="17">
        <f ca="1">f_nav_periodreturnrankingper(A185,参数!$B$3,参数!$B$2,3)</f>
        <v>29.7658862876254</v>
      </c>
      <c r="K185" s="17">
        <f ca="1">f_nav_adjustedreturn(A185,参数!$B$4,参数!$B$3)</f>
        <v>-33.1666856987567</v>
      </c>
      <c r="L185" s="17">
        <f ca="1">f_nav_periodreturnrankingper(A185,参数!$B$4,参数!$B$3,3)</f>
        <v>97.5609756097561</v>
      </c>
      <c r="M185" s="17">
        <f ca="1">f_nav_adjustedreturn(A185,参数!$B$5,参数!$B$4)</f>
        <v>63.5235732009925</v>
      </c>
      <c r="N185" s="17">
        <f ca="1">f_nav_periodreturnrankingper(A185,参数!$B$5,参数!$B$4,3)</f>
        <v>0.394011032308905</v>
      </c>
      <c r="O185" s="17">
        <f ca="1">f_nav_adjustedreturn(A185,参数!$B$6,参数!$B$5)</f>
        <v>19.4045604166666</v>
      </c>
      <c r="P185" s="17">
        <f ca="1">f_nav_periodreturnrankingper(A185,参数!$B$6,参数!$B$5,3)</f>
        <v>5.4421768707483</v>
      </c>
      <c r="Q185" s="25">
        <f>f_return(A185,1,参数!$B$1-365/2,参数!$B$1)</f>
        <v>70.3522070394923</v>
      </c>
      <c r="R185" s="25">
        <f ca="1">f_return(A185,1,参数!$B$4,参数!$B$1)</f>
        <v>18.9188998811829</v>
      </c>
      <c r="S185" s="25">
        <f ca="1">f_return(A185,1,参数!$B$6,参数!$B$1)</f>
        <v>26.7065833057006</v>
      </c>
      <c r="T185" t="str">
        <f>f_info_investtype(A185)</f>
        <v>灵活配置型基金</v>
      </c>
      <c r="U185" t="str">
        <f>f_info_fundmanager(A185)</f>
        <v>彭凌志</v>
      </c>
      <c r="V185">
        <f>f_info_manager_onthepostdays(A185,1)</f>
        <v>1899</v>
      </c>
      <c r="W185" s="25">
        <f ca="1">f_return_1w(A185,"0",参数!$B$2)</f>
        <v>1.8375815056313</v>
      </c>
      <c r="X185" s="25">
        <f>f_return_1m(A185,"0",参数!$B$1)</f>
        <v>15.9218926023282</v>
      </c>
      <c r="Y185" s="25">
        <f>f_return_3m(A185,0,参数!$B$1)</f>
        <v>27.5092936802974</v>
      </c>
      <c r="Z185" s="25">
        <f>f_return_6m(A185,0,参数!B184)</f>
        <v>19.2566231712139</v>
      </c>
      <c r="AA185" t="str">
        <f>f_dq_status(A185,参数!$B$1)</f>
        <v>开放申购|开放赎回</v>
      </c>
      <c r="AB185" s="17">
        <f ca="1">f_risk_maxdownside(A185,参数!$B$6,参数!$B$1)</f>
        <v>-38.8334149294851</v>
      </c>
      <c r="AC185" s="17">
        <f ca="1">f_risk_maxdownside(A185,参数!$B$4,参数!$B$1)</f>
        <v>-37.6499946568765</v>
      </c>
      <c r="AD185" t="str">
        <f ca="1">f_risk_maxdownside_date(A185,参数!$B$6,参数!$B$1)</f>
        <v>20180123-20190103</v>
      </c>
    </row>
    <row r="186" spans="1:30">
      <c r="A186" s="15" t="s">
        <v>214</v>
      </c>
      <c r="B186" t="str">
        <f>f_info_name(A186)</f>
        <v>红塔红土盛世普益</v>
      </c>
      <c r="C186" t="str">
        <f>f_info_setupdate(A186)</f>
        <v>2014-09-18</v>
      </c>
      <c r="D186" s="16">
        <f t="shared" si="2"/>
        <v>2321</v>
      </c>
      <c r="F186" s="17">
        <f>f_netasset_total(A186,参数!$B$1,100000000)</f>
        <v>2.4928514298</v>
      </c>
      <c r="G186" s="17">
        <f ca="1">f_nav_adjustedreturn(A186,参数!$B$2,参数!$B$1)</f>
        <v>34.4087761345464</v>
      </c>
      <c r="H186" s="17">
        <f ca="1">f_nav_periodreturnrankingper(A186,参数!$B$2,参数!$B$1,3)</f>
        <v>59.1318157755426</v>
      </c>
      <c r="I186" s="17">
        <f ca="1">f_nav_adjustedreturn(A186,参数!$B$3,参数!$B$2)</f>
        <v>25.7795582503248</v>
      </c>
      <c r="J186" s="17">
        <f ca="1">f_nav_periodreturnrankingper(A186,参数!$B$3,参数!$B$2,3)</f>
        <v>49.9442586399108</v>
      </c>
      <c r="K186" s="17">
        <f ca="1">f_nav_adjustedreturn(A186,参数!$B$4,参数!$B$3)</f>
        <v>-20.9923011120616</v>
      </c>
      <c r="L186" s="17">
        <f ca="1">f_nav_periodreturnrankingper(A186,参数!$B$4,参数!$B$3,3)</f>
        <v>69.2554557124519</v>
      </c>
      <c r="M186" s="17">
        <f ca="1">f_nav_adjustedreturn(A186,参数!$B$5,参数!$B$4)</f>
        <v>9.78868137779148</v>
      </c>
      <c r="N186" s="17">
        <f ca="1">f_nav_periodreturnrankingper(A186,参数!$B$5,参数!$B$4,3)</f>
        <v>53.2702915681639</v>
      </c>
      <c r="O186" s="17">
        <f ca="1">f_nav_adjustedreturn(A186,参数!$B$6,参数!$B$5)</f>
        <v>4.2152466367713</v>
      </c>
      <c r="P186" s="17">
        <f ca="1">f_nav_periodreturnrankingper(A186,参数!$B$6,参数!$B$5,3)</f>
        <v>35.9183673469388</v>
      </c>
      <c r="Q186" s="25">
        <f>f_return(A186,1,参数!$B$1-365/2,参数!$B$1)</f>
        <v>34.3649453880033</v>
      </c>
      <c r="R186" s="25">
        <f ca="1">f_return(A186,1,参数!$B$4,参数!$B$1)</f>
        <v>10.1194760088465</v>
      </c>
      <c r="S186" s="25">
        <f ca="1">f_return(A186,1,参数!$B$6,参数!$B$1)</f>
        <v>8.78639038201319</v>
      </c>
      <c r="T186" t="str">
        <f>f_info_investtype(A186)</f>
        <v>灵活配置型基金</v>
      </c>
      <c r="U186" t="str">
        <f>f_info_fundmanager(A186)</f>
        <v>陈纪靖</v>
      </c>
      <c r="V186">
        <f>f_info_manager_onthepostdays(A186,1)</f>
        <v>700</v>
      </c>
      <c r="W186" s="25">
        <f ca="1">f_return_1w(A186,"0",参数!$B$2)</f>
        <v>2.10951920541443</v>
      </c>
      <c r="X186" s="25">
        <f>f_return_1m(A186,"0",参数!$B$1)</f>
        <v>0.71311840736888</v>
      </c>
      <c r="Y186" s="25">
        <f>f_return_3m(A186,0,参数!$B$1)</f>
        <v>9.86678527688047</v>
      </c>
      <c r="Z186" s="25">
        <f>f_return_6m(A186,0,参数!B185)</f>
        <v>14.7650231114368</v>
      </c>
      <c r="AA186" t="str">
        <f>f_dq_status(A186,参数!$B$1)</f>
        <v>开放申购|开放赎回</v>
      </c>
      <c r="AB186" s="17">
        <f ca="1">f_risk_maxdownside(A186,参数!$B$6,参数!$B$1)</f>
        <v>-23.882175240274</v>
      </c>
      <c r="AC186" s="17">
        <f ca="1">f_risk_maxdownside(A186,参数!$B$4,参数!$B$1)</f>
        <v>-23.7296834901625</v>
      </c>
      <c r="AD186" t="str">
        <f ca="1">f_risk_maxdownside_date(A186,参数!$B$6,参数!$B$1)</f>
        <v>20171114-20181018</v>
      </c>
    </row>
    <row r="187" spans="1:30">
      <c r="A187" s="15" t="s">
        <v>215</v>
      </c>
      <c r="B187" t="str">
        <f>f_info_name(A187)</f>
        <v>招商行业精选</v>
      </c>
      <c r="C187" t="str">
        <f>f_info_setupdate(A187)</f>
        <v>2014-09-03</v>
      </c>
      <c r="D187" s="16">
        <f t="shared" si="2"/>
        <v>2336</v>
      </c>
      <c r="F187" s="17">
        <f>f_netasset_total(A187,参数!$B$1,100000000)</f>
        <v>42.2597198005</v>
      </c>
      <c r="G187" s="17">
        <f ca="1">f_nav_adjustedreturn(A187,参数!$B$2,参数!$B$1)</f>
        <v>109.433962264151</v>
      </c>
      <c r="H187" s="17">
        <f ca="1">f_nav_periodreturnrankingper(A187,参数!$B$2,参数!$B$1,3)</f>
        <v>11.0294117647059</v>
      </c>
      <c r="I187" s="17">
        <f ca="1">f_nav_adjustedreturn(A187,参数!$B$3,参数!$B$2)</f>
        <v>77.7439024390244</v>
      </c>
      <c r="J187" s="17">
        <f ca="1">f_nav_periodreturnrankingper(A187,参数!$B$3,参数!$B$2,3)</f>
        <v>8.84955752212389</v>
      </c>
      <c r="K187" s="17">
        <f ca="1">f_nav_adjustedreturn(A187,参数!$B$4,参数!$B$3)</f>
        <v>-26.457399103139</v>
      </c>
      <c r="L187" s="17">
        <f ca="1">f_nav_periodreturnrankingper(A187,参数!$B$4,参数!$B$3,3)</f>
        <v>62.5454545454545</v>
      </c>
      <c r="M187" s="17">
        <f ca="1">f_nav_adjustedreturn(A187,参数!$B$5,参数!$B$4)</f>
        <v>42.2310756972112</v>
      </c>
      <c r="N187" s="17">
        <f ca="1">f_nav_periodreturnrankingper(A187,参数!$B$5,参数!$B$4,3)</f>
        <v>10.2941176470588</v>
      </c>
      <c r="O187" s="17">
        <f ca="1">f_nav_adjustedreturn(A187,参数!$B$6,参数!$B$5)</f>
        <v>-0.786782061369002</v>
      </c>
      <c r="P187" s="17">
        <f ca="1">f_nav_periodreturnrankingper(A187,参数!$B$6,参数!$B$5,3)</f>
        <v>74.3421052631579</v>
      </c>
      <c r="Q187" s="25">
        <f>f_return(A187,1,参数!$B$1-365/2,参数!$B$1)</f>
        <v>101.353166359111</v>
      </c>
      <c r="R187" s="25">
        <f ca="1">f_return(A187,1,参数!$B$4,参数!$B$1)</f>
        <v>39.8493906421938</v>
      </c>
      <c r="S187" s="25">
        <f ca="1">f_return(A187,1,参数!$B$6,参数!$B$1)</f>
        <v>30.857320466267</v>
      </c>
      <c r="T187" t="str">
        <f>f_info_investtype(A187)</f>
        <v>普通股票型基金</v>
      </c>
      <c r="U187" t="str">
        <f>f_info_fundmanager(A187)</f>
        <v>贾成东</v>
      </c>
      <c r="V187">
        <f>f_info_manager_onthepostdays(A187,1)</f>
        <v>1503</v>
      </c>
      <c r="W187" s="25">
        <f ca="1">f_return_1w(A187,"0",参数!$B$2)</f>
        <v>4.15364001786512</v>
      </c>
      <c r="X187" s="25">
        <f>f_return_1m(A187,"0",参数!$B$1)</f>
        <v>19.0638712823013</v>
      </c>
      <c r="Y187" s="25">
        <f>f_return_3m(A187,0,参数!$B$1)</f>
        <v>29.8245614035088</v>
      </c>
      <c r="Z187" s="25">
        <f>f_return_6m(A187,0,参数!B186)</f>
        <v>29.4039382650346</v>
      </c>
      <c r="AA187" t="str">
        <f>f_dq_status(A187,参数!$B$1)</f>
        <v>开放申购|开放赎回</v>
      </c>
      <c r="AB187" s="17">
        <f ca="1">f_risk_maxdownside(A187,参数!$B$6,参数!$B$1)</f>
        <v>-34.2763873775843</v>
      </c>
      <c r="AC187" s="17">
        <f ca="1">f_risk_maxdownside(A187,参数!$B$4,参数!$B$1)</f>
        <v>-32.3249299719888</v>
      </c>
      <c r="AD187" t="str">
        <f ca="1">f_risk_maxdownside_date(A187,参数!$B$6,参数!$B$1)</f>
        <v>20180117-20181029</v>
      </c>
    </row>
    <row r="188" spans="1:30">
      <c r="A188" s="15" t="s">
        <v>216</v>
      </c>
      <c r="B188" t="str">
        <f>f_info_name(A188)</f>
        <v>广发逆向策略</v>
      </c>
      <c r="C188" t="str">
        <f>f_info_setupdate(A188)</f>
        <v>2014-09-04</v>
      </c>
      <c r="D188" s="16">
        <f t="shared" si="2"/>
        <v>2335</v>
      </c>
      <c r="F188" s="17">
        <f>f_netasset_total(A188,参数!$B$1,100000000)</f>
        <v>1.0871392354</v>
      </c>
      <c r="G188" s="17">
        <f ca="1">f_nav_adjustedreturn(A188,参数!$B$2,参数!$B$1)</f>
        <v>67.7914110429448</v>
      </c>
      <c r="H188" s="17">
        <f ca="1">f_nav_periodreturnrankingper(A188,参数!$B$2,参数!$B$1,3)</f>
        <v>26.8395976707253</v>
      </c>
      <c r="I188" s="17">
        <f ca="1">f_nav_adjustedreturn(A188,参数!$B$3,参数!$B$2)</f>
        <v>35.4570637119114</v>
      </c>
      <c r="J188" s="17">
        <f ca="1">f_nav_periodreturnrankingper(A188,参数!$B$3,参数!$B$2,3)</f>
        <v>36.4548494983278</v>
      </c>
      <c r="K188" s="17">
        <f ca="1">f_nav_adjustedreturn(A188,参数!$B$4,参数!$B$3)</f>
        <v>-17.2492836676218</v>
      </c>
      <c r="L188" s="17">
        <f ca="1">f_nav_periodreturnrankingper(A188,参数!$B$4,参数!$B$3,3)</f>
        <v>56.803594351733</v>
      </c>
      <c r="M188" s="17">
        <f ca="1">f_nav_adjustedreturn(A188,参数!$B$5,参数!$B$4)</f>
        <v>13.8290932811481</v>
      </c>
      <c r="N188" s="17">
        <f ca="1">f_nav_periodreturnrankingper(A188,参数!$B$5,参数!$B$4,3)</f>
        <v>37.1158392434988</v>
      </c>
      <c r="O188" s="17">
        <f ca="1">f_nav_adjustedreturn(A188,参数!$B$6,参数!$B$5)</f>
        <v>11.1918604651163</v>
      </c>
      <c r="P188" s="17">
        <f ca="1">f_nav_periodreturnrankingper(A188,参数!$B$6,参数!$B$5,3)</f>
        <v>13.469387755102</v>
      </c>
      <c r="Q188" s="25">
        <f>f_return(A188,1,参数!$B$1-365/2,参数!$B$1)</f>
        <v>67.3064408212084</v>
      </c>
      <c r="R188" s="25">
        <f ca="1">f_return(A188,1,参数!$B$4,参数!$B$1)</f>
        <v>23.4139570568096</v>
      </c>
      <c r="S188" s="25">
        <f ca="1">f_return(A188,1,参数!$B$6,参数!$B$1)</f>
        <v>18.9655933462124</v>
      </c>
      <c r="T188" t="str">
        <f>f_info_investtype(A188)</f>
        <v>灵活配置型基金</v>
      </c>
      <c r="U188" t="str">
        <f>f_info_fundmanager(A188)</f>
        <v>程琨</v>
      </c>
      <c r="V188">
        <f>f_info_manager_onthepostdays(A188,1)</f>
        <v>2352</v>
      </c>
      <c r="W188" s="25">
        <f ca="1">f_return_1w(A188,"0",参数!$B$2)</f>
        <v>-4.4921875</v>
      </c>
      <c r="X188" s="25">
        <f>f_return_1m(A188,"0",参数!$B$1)</f>
        <v>12.0901639344262</v>
      </c>
      <c r="Y188" s="25">
        <f>f_return_3m(A188,0,参数!$B$1)</f>
        <v>17.9302910528207</v>
      </c>
      <c r="Z188" s="25">
        <f>f_return_6m(A188,0,参数!B187)</f>
        <v>26.2222222222222</v>
      </c>
      <c r="AA188" t="str">
        <f>f_dq_status(A188,参数!$B$1)</f>
        <v>开放申购|开放赎回</v>
      </c>
      <c r="AB188" s="17">
        <f ca="1">f_risk_maxdownside(A188,参数!$B$6,参数!$B$1)</f>
        <v>-25.0429799426934</v>
      </c>
      <c r="AC188" s="17">
        <f ca="1">f_risk_maxdownside(A188,参数!$B$4,参数!$B$1)</f>
        <v>-25.0429799426934</v>
      </c>
      <c r="AD188" t="str">
        <f ca="1">f_risk_maxdownside_date(A188,参数!$B$6,参数!$B$1)</f>
        <v>20180126-20181029</v>
      </c>
    </row>
    <row r="189" spans="1:30">
      <c r="A189" s="15" t="s">
        <v>217</v>
      </c>
      <c r="B189" t="str">
        <f>f_info_name(A189)</f>
        <v>嘉实新兴产业</v>
      </c>
      <c r="C189" t="str">
        <f>f_info_setupdate(A189)</f>
        <v>2014-09-17</v>
      </c>
      <c r="D189" s="16">
        <f t="shared" si="2"/>
        <v>2322</v>
      </c>
      <c r="F189" s="17">
        <f>f_netasset_total(A189,参数!$B$1,100000000)</f>
        <v>147.0275248448</v>
      </c>
      <c r="G189" s="17">
        <f ca="1">f_nav_adjustedreturn(A189,参数!$B$2,参数!$B$1)</f>
        <v>80.8328230251072</v>
      </c>
      <c r="H189" s="17">
        <f ca="1">f_nav_periodreturnrankingper(A189,参数!$B$2,参数!$B$1,3)</f>
        <v>37.5</v>
      </c>
      <c r="I189" s="17">
        <f ca="1">f_nav_adjustedreturn(A189,参数!$B$3,参数!$B$2)</f>
        <v>82.1528165086447</v>
      </c>
      <c r="J189" s="17">
        <f ca="1">f_nav_periodreturnrankingper(A189,参数!$B$3,参数!$B$2,3)</f>
        <v>6.48967551622419</v>
      </c>
      <c r="K189" s="17">
        <f ca="1">f_nav_adjustedreturn(A189,参数!$B$4,参数!$B$3)</f>
        <v>-19.5964125560538</v>
      </c>
      <c r="L189" s="17">
        <f ca="1">f_nav_periodreturnrankingper(A189,参数!$B$4,参数!$B$3,3)</f>
        <v>28.3636363636364</v>
      </c>
      <c r="M189" s="17">
        <f ca="1">f_nav_adjustedreturn(A189,参数!$B$5,参数!$B$4)</f>
        <v>51.0465901417961</v>
      </c>
      <c r="N189" s="17">
        <f ca="1">f_nav_periodreturnrankingper(A189,参数!$B$5,参数!$B$4,3)</f>
        <v>4.90196078431373</v>
      </c>
      <c r="O189" s="17">
        <f ca="1">f_nav_adjustedreturn(A189,参数!$B$6,参数!$B$5)</f>
        <v>9.55882352941176</v>
      </c>
      <c r="P189" s="17">
        <f ca="1">f_nav_periodreturnrankingper(A189,参数!$B$6,参数!$B$5,3)</f>
        <v>42.1052631578947</v>
      </c>
      <c r="Q189" s="25">
        <f>f_return(A189,1,参数!$B$1-365/2,参数!$B$1)</f>
        <v>62.1389744037227</v>
      </c>
      <c r="R189" s="25">
        <f ca="1">f_return(A189,1,参数!$B$4,参数!$B$1)</f>
        <v>38.3144477385343</v>
      </c>
      <c r="S189" s="25">
        <f ca="1">f_return(A189,1,参数!$B$6,参数!$B$1)</f>
        <v>34.0945965797647</v>
      </c>
      <c r="T189" t="str">
        <f>f_info_investtype(A189)</f>
        <v>普通股票型基金</v>
      </c>
      <c r="U189" t="str">
        <f>f_info_fundmanager(A189)</f>
        <v>归凯</v>
      </c>
      <c r="V189">
        <f>f_info_manager_onthepostdays(A189,1)</f>
        <v>800</v>
      </c>
      <c r="W189" s="25">
        <f ca="1">f_return_1w(A189,"0",参数!$B$2)</f>
        <v>-0.910194174757276</v>
      </c>
      <c r="X189" s="25">
        <f>f_return_1m(A189,"0",参数!$B$1)</f>
        <v>14.3244289585753</v>
      </c>
      <c r="Y189" s="25">
        <f>f_return_3m(A189,0,参数!$B$1)</f>
        <v>25.8470061794162</v>
      </c>
      <c r="Z189" s="25">
        <f>f_return_6m(A189,0,参数!B188)</f>
        <v>22.3036223036223</v>
      </c>
      <c r="AA189" t="str">
        <f>f_dq_status(A189,参数!$B$1)</f>
        <v>暂停大额申购|开放赎回</v>
      </c>
      <c r="AB189" s="17">
        <f ca="1">f_risk_maxdownside(A189,参数!$B$6,参数!$B$1)</f>
        <v>-27.5519031141868</v>
      </c>
      <c r="AC189" s="17">
        <f ca="1">f_risk_maxdownside(A189,参数!$B$4,参数!$B$1)</f>
        <v>-25.1229324988824</v>
      </c>
      <c r="AD189" t="str">
        <f ca="1">f_risk_maxdownside_date(A189,参数!$B$6,参数!$B$1)</f>
        <v>20171114-20190103</v>
      </c>
    </row>
    <row r="190" spans="1:30">
      <c r="A190" s="15" t="s">
        <v>218</v>
      </c>
      <c r="B190" t="str">
        <f>f_info_name(A190)</f>
        <v>富安达新兴成长</v>
      </c>
      <c r="C190" t="str">
        <f>f_info_setupdate(A190)</f>
        <v>2014-09-11</v>
      </c>
      <c r="D190" s="16">
        <f t="shared" si="2"/>
        <v>2328</v>
      </c>
      <c r="F190" s="17">
        <f>f_netasset_total(A190,参数!$B$1,100000000)</f>
        <v>1.2952199056</v>
      </c>
      <c r="G190" s="17">
        <f ca="1">f_nav_adjustedreturn(A190,参数!$B$2,参数!$B$1)</f>
        <v>53.0074136242831</v>
      </c>
      <c r="H190" s="17">
        <f ca="1">f_nav_periodreturnrankingper(A190,参数!$B$2,参数!$B$1,3)</f>
        <v>41.079936474325</v>
      </c>
      <c r="I190" s="17">
        <f ca="1">f_nav_adjustedreturn(A190,参数!$B$3,参数!$B$2)</f>
        <v>90.9455128205128</v>
      </c>
      <c r="J190" s="17">
        <f ca="1">f_nav_periodreturnrankingper(A190,参数!$B$3,参数!$B$2,3)</f>
        <v>0.947603121516165</v>
      </c>
      <c r="K190" s="17">
        <f ca="1">f_nav_adjustedreturn(A190,参数!$B$4,参数!$B$3)</f>
        <v>-41.4542611415168</v>
      </c>
      <c r="L190" s="17">
        <f ca="1">f_nav_periodreturnrankingper(A190,参数!$B$4,参数!$B$3,3)</f>
        <v>99.9358151476252</v>
      </c>
      <c r="M190" s="17">
        <f ca="1">f_nav_adjustedreturn(A190,参数!$B$5,参数!$B$4)</f>
        <v>26.1154598825832</v>
      </c>
      <c r="N190" s="17">
        <f ca="1">f_nav_periodreturnrankingper(A190,参数!$B$5,参数!$B$4,3)</f>
        <v>13.9479905437352</v>
      </c>
      <c r="O190" s="17">
        <f ca="1">f_nav_adjustedreturn(A190,参数!$B$6,参数!$B$5)</f>
        <v>-27.8527520666996</v>
      </c>
      <c r="P190" s="17">
        <f ca="1">f_nav_periodreturnrankingper(A190,参数!$B$6,参数!$B$5,3)</f>
        <v>100</v>
      </c>
      <c r="Q190" s="25">
        <f>f_return(A190,1,参数!$B$1-365/2,参数!$B$1)</f>
        <v>86.5810323942211</v>
      </c>
      <c r="R190" s="25">
        <f ca="1">f_return(A190,1,参数!$B$4,参数!$B$1)</f>
        <v>19.57347242382</v>
      </c>
      <c r="S190" s="25">
        <f ca="1">f_return(A190,1,参数!$B$6,参数!$B$1)</f>
        <v>9.09037690308232</v>
      </c>
      <c r="T190" t="str">
        <f>f_info_investtype(A190)</f>
        <v>灵活配置型基金</v>
      </c>
      <c r="U190" t="str">
        <f>f_info_fundmanager(A190)</f>
        <v>孙绍冰</v>
      </c>
      <c r="V190">
        <f>f_info_manager_onthepostdays(A190,1)</f>
        <v>2092</v>
      </c>
      <c r="W190" s="25">
        <f ca="1">f_return_1w(A190,"0",参数!$B$2)</f>
        <v>4.12175939411593</v>
      </c>
      <c r="X190" s="25">
        <f>f_return_1m(A190,"0",参数!$B$1)</f>
        <v>13.3640791791896</v>
      </c>
      <c r="Y190" s="25">
        <f>f_return_3m(A190,0,参数!$B$1)</f>
        <v>39.2020870450496</v>
      </c>
      <c r="Z190" s="25">
        <f>f_return_6m(A190,0,参数!B189)</f>
        <v>29.0030758096617</v>
      </c>
      <c r="AA190" t="str">
        <f>f_dq_status(A190,参数!$B$1)</f>
        <v>开放申购|开放赎回</v>
      </c>
      <c r="AB190" s="17">
        <f ca="1">f_risk_maxdownside(A190,参数!$B$6,参数!$B$1)</f>
        <v>-52.0812848246477</v>
      </c>
      <c r="AC190" s="17">
        <f ca="1">f_risk_maxdownside(A190,参数!$B$4,参数!$B$1)</f>
        <v>-43.2849716812786</v>
      </c>
      <c r="AD190" t="str">
        <f ca="1">f_risk_maxdownside_date(A190,参数!$B$6,参数!$B$1)</f>
        <v>20170912-20181221</v>
      </c>
    </row>
    <row r="191" spans="1:30">
      <c r="A191" s="15" t="s">
        <v>219</v>
      </c>
      <c r="B191" t="str">
        <f>f_info_name(A191)</f>
        <v>建信潜力新蓝筹</v>
      </c>
      <c r="C191" t="str">
        <f>f_info_setupdate(A191)</f>
        <v>2014-09-10</v>
      </c>
      <c r="D191" s="16">
        <f t="shared" si="2"/>
        <v>2329</v>
      </c>
      <c r="F191" s="17">
        <f>f_netasset_total(A191,参数!$B$1,100000000)</f>
        <v>0.7296044081</v>
      </c>
      <c r="G191" s="17">
        <f ca="1">f_nav_adjustedreturn(A191,参数!$B$2,参数!$B$1)</f>
        <v>72.4137931034483</v>
      </c>
      <c r="H191" s="17">
        <f ca="1">f_nav_periodreturnrankingper(A191,参数!$B$2,参数!$B$1,3)</f>
        <v>45.5882352941176</v>
      </c>
      <c r="I191" s="17">
        <f ca="1">f_nav_adjustedreturn(A191,参数!$B$3,参数!$B$2)</f>
        <v>35.0044762757386</v>
      </c>
      <c r="J191" s="17">
        <f ca="1">f_nav_periodreturnrankingper(A191,参数!$B$3,参数!$B$2,3)</f>
        <v>68.141592920354</v>
      </c>
      <c r="K191" s="17">
        <f ca="1">f_nav_adjustedreturn(A191,参数!$B$4,参数!$B$3)</f>
        <v>-29.7042164883575</v>
      </c>
      <c r="L191" s="17">
        <f ca="1">f_nav_periodreturnrankingper(A191,参数!$B$4,参数!$B$3,3)</f>
        <v>81.0909090909091</v>
      </c>
      <c r="M191" s="17">
        <f ca="1">f_nav_adjustedreturn(A191,参数!$B$5,参数!$B$4)</f>
        <v>22.598001537279</v>
      </c>
      <c r="N191" s="17">
        <f ca="1">f_nav_periodreturnrankingper(A191,参数!$B$5,参数!$B$4,3)</f>
        <v>48.5294117647059</v>
      </c>
      <c r="O191" s="17">
        <f ca="1">f_nav_adjustedreturn(A191,参数!$B$6,参数!$B$5)</f>
        <v>13.2582322357019</v>
      </c>
      <c r="P191" s="17">
        <f ca="1">f_nav_periodreturnrankingper(A191,参数!$B$6,参数!$B$5,3)</f>
        <v>30.2631578947368</v>
      </c>
      <c r="Q191" s="25">
        <f>f_return(A191,1,参数!$B$1-365/2,参数!$B$1)</f>
        <v>80.4163000677801</v>
      </c>
      <c r="R191" s="25">
        <f ca="1">f_return(A191,1,参数!$B$4,参数!$B$1)</f>
        <v>17.8197537996744</v>
      </c>
      <c r="S191" s="25">
        <f ca="1">f_return(A191,1,参数!$B$6,参数!$B$1)</f>
        <v>17.6186725317405</v>
      </c>
      <c r="T191" t="str">
        <f>f_info_investtype(A191)</f>
        <v>普通股票型基金</v>
      </c>
      <c r="U191" t="str">
        <f>f_info_fundmanager(A191)</f>
        <v>邵卓,周智硕</v>
      </c>
      <c r="V191">
        <f>f_info_manager_onthepostdays(A191,1)</f>
        <v>209</v>
      </c>
      <c r="W191" s="25">
        <f ca="1">f_return_1w(A191,"0",参数!$B$2)</f>
        <v>-0.724160631994727</v>
      </c>
      <c r="X191" s="25">
        <f>f_return_1m(A191,"0",参数!$B$1)</f>
        <v>11.2537441163885</v>
      </c>
      <c r="Y191" s="25">
        <f>f_return_3m(A191,0,参数!$B$1)</f>
        <v>21.4385801027557</v>
      </c>
      <c r="Z191" s="25">
        <f>f_return_6m(A191,0,参数!B190)</f>
        <v>29.7010607521697</v>
      </c>
      <c r="AA191" t="str">
        <f>f_dq_status(A191,参数!$B$1)</f>
        <v>开放申购|开放赎回</v>
      </c>
      <c r="AB191" s="17">
        <f ca="1">f_risk_maxdownside(A191,参数!$B$6,参数!$B$1)</f>
        <v>-32.9153605015674</v>
      </c>
      <c r="AC191" s="17">
        <f ca="1">f_risk_maxdownside(A191,参数!$B$4,参数!$B$1)</f>
        <v>-32.9153605015674</v>
      </c>
      <c r="AD191" t="str">
        <f ca="1">f_risk_maxdownside_date(A191,参数!$B$6,参数!$B$1)</f>
        <v>20180127-20181018</v>
      </c>
    </row>
    <row r="192" spans="1:30">
      <c r="A192" s="15" t="s">
        <v>220</v>
      </c>
      <c r="B192" t="str">
        <f>f_info_name(A192)</f>
        <v>华富智慧城市</v>
      </c>
      <c r="C192" t="str">
        <f>f_info_setupdate(A192)</f>
        <v>2014-10-31</v>
      </c>
      <c r="D192" s="16">
        <f t="shared" si="2"/>
        <v>2278</v>
      </c>
      <c r="F192" s="17">
        <f>f_netasset_total(A192,参数!$B$1,100000000)</f>
        <v>0.6737052452</v>
      </c>
      <c r="G192" s="17">
        <f ca="1">f_nav_adjustedreturn(A192,参数!$B$2,参数!$B$1)</f>
        <v>53.8461538461539</v>
      </c>
      <c r="H192" s="17">
        <f ca="1">f_nav_periodreturnrankingper(A192,参数!$B$2,参数!$B$1,3)</f>
        <v>40.6034939121228</v>
      </c>
      <c r="I192" s="17">
        <f ca="1">f_nav_adjustedreturn(A192,参数!$B$3,参数!$B$2)</f>
        <v>60.46875</v>
      </c>
      <c r="J192" s="17">
        <f ca="1">f_nav_periodreturnrankingper(A192,参数!$B$3,参数!$B$2,3)</f>
        <v>8.97435897435897</v>
      </c>
      <c r="K192" s="17">
        <f ca="1">f_nav_adjustedreturn(A192,参数!$B$4,参数!$B$3)</f>
        <v>-35.0253807106599</v>
      </c>
      <c r="L192" s="17">
        <f ca="1">f_nav_periodreturnrankingper(A192,参数!$B$4,参数!$B$3,3)</f>
        <v>98.6521181001284</v>
      </c>
      <c r="M192" s="17">
        <f ca="1">f_nav_adjustedreturn(A192,参数!$B$5,参数!$B$4)</f>
        <v>3.12174817898024</v>
      </c>
      <c r="N192" s="17">
        <f ca="1">f_nav_periodreturnrankingper(A192,参数!$B$5,参数!$B$4,3)</f>
        <v>83.8455476753349</v>
      </c>
      <c r="O192" s="17">
        <f ca="1">f_nav_adjustedreturn(A192,参数!$B$6,参数!$B$5)</f>
        <v>-13.2126696832579</v>
      </c>
      <c r="P192" s="17">
        <f ca="1">f_nav_periodreturnrankingper(A192,参数!$B$6,参数!$B$5,3)</f>
        <v>96.4625850340136</v>
      </c>
      <c r="Q192" s="25">
        <f>f_return(A192,1,参数!$B$1-365/2,参数!$B$1)</f>
        <v>60.6868818961922</v>
      </c>
      <c r="R192" s="25">
        <f ca="1">f_return(A192,1,参数!$B$4,参数!$B$1)</f>
        <v>17.0427553266658</v>
      </c>
      <c r="S192" s="25">
        <f ca="1">f_return(A192,1,参数!$B$6,参数!$B$1)</f>
        <v>7.40511435192419</v>
      </c>
      <c r="T192" t="str">
        <f>f_info_investtype(A192)</f>
        <v>灵活配置型基金</v>
      </c>
      <c r="U192" t="str">
        <f>f_info_fundmanager(A192)</f>
        <v>高靖瑜</v>
      </c>
      <c r="V192">
        <f>f_info_manager_onthepostdays(A192,1)</f>
        <v>1374</v>
      </c>
      <c r="W192" s="25">
        <f ca="1">f_return_1w(A192,"0",参数!$B$2)</f>
        <v>0.983284169124867</v>
      </c>
      <c r="X192" s="25">
        <f>f_return_1m(A192,"0",参数!$B$1)</f>
        <v>7.62942779291554</v>
      </c>
      <c r="Y192" s="25">
        <f>f_return_3m(A192,0,参数!$B$1)</f>
        <v>22.1964423820572</v>
      </c>
      <c r="Z192" s="25">
        <f>f_return_6m(A192,0,参数!B191)</f>
        <v>15.6862745098039</v>
      </c>
      <c r="AA192" t="str">
        <f>f_dq_status(A192,参数!$B$1)</f>
        <v>开放申购|开放赎回</v>
      </c>
      <c r="AB192" s="17">
        <f ca="1">f_risk_maxdownside(A192,参数!$B$6,参数!$B$1)</f>
        <v>-47.5367329299914</v>
      </c>
      <c r="AC192" s="17">
        <f ca="1">f_risk_maxdownside(A192,参数!$B$4,参数!$B$1)</f>
        <v>-38.7487386478305</v>
      </c>
      <c r="AD192" t="str">
        <f ca="1">f_risk_maxdownside_date(A192,参数!$B$6,参数!$B$1)</f>
        <v>20160713-20190103</v>
      </c>
    </row>
    <row r="193" spans="1:30">
      <c r="A193" s="15" t="s">
        <v>221</v>
      </c>
      <c r="B193" t="str">
        <f>f_info_name(A193)</f>
        <v>国富健康优质生活</v>
      </c>
      <c r="C193" t="str">
        <f>f_info_setupdate(A193)</f>
        <v>2014-09-23</v>
      </c>
      <c r="D193" s="16">
        <f t="shared" si="2"/>
        <v>2316</v>
      </c>
      <c r="F193" s="17">
        <f>f_netasset_total(A193,参数!$B$1,100000000)</f>
        <v>7.30044868</v>
      </c>
      <c r="G193" s="17">
        <f ca="1">f_nav_adjustedreturn(A193,参数!$B$2,参数!$B$1)</f>
        <v>85.4716981132075</v>
      </c>
      <c r="H193" s="17">
        <f ca="1">f_nav_periodreturnrankingper(A193,参数!$B$2,参数!$B$1,3)</f>
        <v>32.3529411764706</v>
      </c>
      <c r="I193" s="17">
        <f ca="1">f_nav_adjustedreturn(A193,参数!$B$3,参数!$B$2)</f>
        <v>24.2609582059123</v>
      </c>
      <c r="J193" s="17">
        <f ca="1">f_nav_periodreturnrankingper(A193,参数!$B$3,参数!$B$2,3)</f>
        <v>87.3156342182891</v>
      </c>
      <c r="K193" s="17">
        <f ca="1">f_nav_adjustedreturn(A193,参数!$B$4,参数!$B$3)</f>
        <v>-22.755905511811</v>
      </c>
      <c r="L193" s="17">
        <f ca="1">f_nav_periodreturnrankingper(A193,参数!$B$4,参数!$B$3,3)</f>
        <v>46.1818181818182</v>
      </c>
      <c r="M193" s="17">
        <f ca="1">f_nav_adjustedreturn(A193,参数!$B$5,参数!$B$4)</f>
        <v>20.6831119544592</v>
      </c>
      <c r="N193" s="17">
        <f ca="1">f_nav_periodreturnrankingper(A193,参数!$B$5,参数!$B$4,3)</f>
        <v>52.9411764705882</v>
      </c>
      <c r="O193" s="17">
        <f ca="1">f_nav_adjustedreturn(A193,参数!$B$6,参数!$B$5)</f>
        <v>1.33715377268386</v>
      </c>
      <c r="P193" s="17">
        <f ca="1">f_nav_periodreturnrankingper(A193,参数!$B$6,参数!$B$5,3)</f>
        <v>68.4210526315789</v>
      </c>
      <c r="Q193" s="25">
        <f>f_return(A193,1,参数!$B$1-365/2,参数!$B$1)</f>
        <v>90.0710803868418</v>
      </c>
      <c r="R193" s="25">
        <f ca="1">f_return(A193,1,参数!$B$4,参数!$B$1)</f>
        <v>21.175930960377</v>
      </c>
      <c r="S193" s="25">
        <f ca="1">f_return(A193,1,参数!$B$6,参数!$B$1)</f>
        <v>16.6255583113508</v>
      </c>
      <c r="T193" t="str">
        <f>f_info_investtype(A193)</f>
        <v>普通股票型基金</v>
      </c>
      <c r="U193" t="str">
        <f>f_info_fundmanager(A193)</f>
        <v>王晓宁</v>
      </c>
      <c r="V193">
        <f>f_info_manager_onthepostdays(A193,1)</f>
        <v>2333</v>
      </c>
      <c r="W193" s="25">
        <f ca="1">f_return_1w(A193,"0",参数!$B$2)</f>
        <v>-2.86852589641433</v>
      </c>
      <c r="X193" s="25">
        <f>f_return_1m(A193,"0",参数!$B$1)</f>
        <v>17.7613417365488</v>
      </c>
      <c r="Y193" s="25">
        <f>f_return_3m(A193,0,参数!$B$1)</f>
        <v>28.9290602189781</v>
      </c>
      <c r="Z193" s="25">
        <f>f_return_6m(A193,0,参数!B192)</f>
        <v>34.1085271317829</v>
      </c>
      <c r="AA193" t="str">
        <f>f_dq_status(A193,参数!$B$1)</f>
        <v>暂停大额申购|开放赎回</v>
      </c>
      <c r="AB193" s="17">
        <f ca="1">f_risk_maxdownside(A193,参数!$B$6,参数!$B$1)</f>
        <v>-28.3921568627451</v>
      </c>
      <c r="AC193" s="17">
        <f ca="1">f_risk_maxdownside(A193,参数!$B$4,参数!$B$1)</f>
        <v>-28.2232704402516</v>
      </c>
      <c r="AD193" t="str">
        <f ca="1">f_risk_maxdownside_date(A193,参数!$B$6,参数!$B$1)</f>
        <v>20180125-20190103</v>
      </c>
    </row>
    <row r="194" spans="1:30">
      <c r="A194" s="15" t="s">
        <v>222</v>
      </c>
      <c r="B194" t="str">
        <f>f_info_name(A194)</f>
        <v>工银瑞信新财富</v>
      </c>
      <c r="C194" t="str">
        <f>f_info_setupdate(A194)</f>
        <v>2014-09-19</v>
      </c>
      <c r="D194" s="16">
        <f t="shared" si="2"/>
        <v>2320</v>
      </c>
      <c r="F194" s="17">
        <f>f_netasset_total(A194,参数!$B$1,100000000)</f>
        <v>4.4869707297</v>
      </c>
      <c r="G194" s="17">
        <f ca="1">f_nav_adjustedreturn(A194,参数!$B$2,参数!$B$1)</f>
        <v>58.6387434554974</v>
      </c>
      <c r="H194" s="17">
        <f ca="1">f_nav_periodreturnrankingper(A194,参数!$B$2,参数!$B$1,3)</f>
        <v>36.1037586024351</v>
      </c>
      <c r="I194" s="17">
        <f ca="1">f_nav_adjustedreturn(A194,参数!$B$3,参数!$B$2)</f>
        <v>32.73106323836</v>
      </c>
      <c r="J194" s="17">
        <f ca="1">f_nav_periodreturnrankingper(A194,参数!$B$3,参数!$B$2,3)</f>
        <v>39.8550724637681</v>
      </c>
      <c r="K194" s="17">
        <f ca="1">f_nav_adjustedreturn(A194,参数!$B$4,参数!$B$3)</f>
        <v>-9.09665192672141</v>
      </c>
      <c r="L194" s="17">
        <f ca="1">f_nav_periodreturnrankingper(A194,参数!$B$4,参数!$B$3,3)</f>
        <v>39.4094993581515</v>
      </c>
      <c r="M194" s="17">
        <f ca="1">f_nav_adjustedreturn(A194,参数!$B$5,参数!$B$4)</f>
        <v>8.40163934426229</v>
      </c>
      <c r="N194" s="17">
        <f ca="1">f_nav_periodreturnrankingper(A194,参数!$B$5,参数!$B$4,3)</f>
        <v>60.2048857368006</v>
      </c>
      <c r="O194" s="17">
        <f ca="1">f_nav_adjustedreturn(A194,参数!$B$6,参数!$B$5)</f>
        <v>11.6030534351145</v>
      </c>
      <c r="P194" s="17">
        <f ca="1">f_nav_periodreturnrankingper(A194,参数!$B$6,参数!$B$5,3)</f>
        <v>12.5170068027211</v>
      </c>
      <c r="Q194" s="25">
        <f>f_return(A194,1,参数!$B$1-365/2,参数!$B$1)</f>
        <v>54.7945633323108</v>
      </c>
      <c r="R194" s="25">
        <f ca="1">f_return(A194,1,参数!$B$4,参数!$B$1)</f>
        <v>24.137067872748</v>
      </c>
      <c r="S194" s="25">
        <f ca="1">f_return(A194,1,参数!$B$6,参数!$B$1)</f>
        <v>18.2373086331469</v>
      </c>
      <c r="T194" t="str">
        <f>f_info_investtype(A194)</f>
        <v>灵活配置型基金</v>
      </c>
      <c r="U194" t="str">
        <f>f_info_fundmanager(A194)</f>
        <v>欧阳凯,魏欣,李昱</v>
      </c>
      <c r="V194">
        <f>f_info_manager_onthepostdays(A194,1)</f>
        <v>2337</v>
      </c>
      <c r="W194" s="25">
        <f ca="1">f_return_1w(A194,"0",参数!$B$2)</f>
        <v>0.0523834468307957</v>
      </c>
      <c r="X194" s="25">
        <f>f_return_1m(A194,"0",参数!$B$1)</f>
        <v>12.555720653789</v>
      </c>
      <c r="Y194" s="25">
        <f>f_return_3m(A194,0,参数!$B$1)</f>
        <v>19.3853427895981</v>
      </c>
      <c r="Z194" s="25">
        <f>f_return_6m(A194,0,参数!B193)</f>
        <v>19.0721649484536</v>
      </c>
      <c r="AA194" t="str">
        <f>f_dq_status(A194,参数!$B$1)</f>
        <v>暂停大额申购|开放赎回</v>
      </c>
      <c r="AB194" s="17">
        <f ca="1">f_risk_maxdownside(A194,参数!$B$6,参数!$B$1)</f>
        <v>-16.6125290023202</v>
      </c>
      <c r="AC194" s="17">
        <f ca="1">f_risk_maxdownside(A194,参数!$B$4,参数!$B$1)</f>
        <v>-16.6125290023202</v>
      </c>
      <c r="AD194" t="str">
        <f ca="1">f_risk_maxdownside_date(A194,参数!$B$6,参数!$B$1)</f>
        <v>20200226-20200323</v>
      </c>
    </row>
    <row r="195" spans="1:30">
      <c r="A195" s="15" t="s">
        <v>223</v>
      </c>
      <c r="B195" t="str">
        <f>f_info_name(A195)</f>
        <v>华富国泰民安</v>
      </c>
      <c r="C195" t="str">
        <f>f_info_setupdate(A195)</f>
        <v>2015-02-04</v>
      </c>
      <c r="D195" s="16">
        <f t="shared" ref="D195:D258" si="3">DATEDIF(C195,"2021-1-25","d")</f>
        <v>2182</v>
      </c>
      <c r="F195" s="17">
        <f>f_netasset_total(A195,参数!$B$1,100000000)</f>
        <v>0.6249177863</v>
      </c>
      <c r="G195" s="17">
        <f ca="1">f_nav_adjustedreturn(A195,参数!$B$2,参数!$B$1)</f>
        <v>36.3653852759796</v>
      </c>
      <c r="H195" s="17">
        <f ca="1">f_nav_periodreturnrankingper(A195,参数!$B$2,参数!$B$1,3)</f>
        <v>57.2260455267337</v>
      </c>
      <c r="I195" s="17">
        <f ca="1">f_nav_adjustedreturn(A195,参数!$B$3,参数!$B$2)</f>
        <v>42.8223844282238</v>
      </c>
      <c r="J195" s="17">
        <f ca="1">f_nav_periodreturnrankingper(A195,参数!$B$3,参数!$B$2,3)</f>
        <v>25.8082497212932</v>
      </c>
      <c r="K195" s="17">
        <f ca="1">f_nav_adjustedreturn(A195,参数!$B$4,参数!$B$3)</f>
        <v>-31.0402684563758</v>
      </c>
      <c r="L195" s="17">
        <f ca="1">f_nav_periodreturnrankingper(A195,参数!$B$4,参数!$B$3,3)</f>
        <v>95.186136071887</v>
      </c>
      <c r="M195" s="17">
        <f ca="1">f_nav_adjustedreturn(A195,参数!$B$5,参数!$B$4)</f>
        <v>25.7861635220126</v>
      </c>
      <c r="N195" s="17">
        <f ca="1">f_nav_periodreturnrankingper(A195,参数!$B$5,参数!$B$4,3)</f>
        <v>14.1843971631206</v>
      </c>
      <c r="O195" s="17">
        <f ca="1">f_nav_adjustedreturn(A195,参数!$B$6,参数!$B$5)</f>
        <v>2.9032258064516</v>
      </c>
      <c r="P195" s="17">
        <f ca="1">f_nav_periodreturnrankingper(A195,参数!$B$6,参数!$B$5,3)</f>
        <v>52.108843537415</v>
      </c>
      <c r="Q195" s="25">
        <f>f_return(A195,1,参数!$B$1-365/2,参数!$B$1)</f>
        <v>30.0883881532342</v>
      </c>
      <c r="R195" s="25">
        <f ca="1">f_return(A195,1,参数!$B$4,参数!$B$1)</f>
        <v>10.3213844198014</v>
      </c>
      <c r="S195" s="25">
        <f ca="1">f_return(A195,1,参数!$B$6,参数!$B$1)</f>
        <v>11.4618413369746</v>
      </c>
      <c r="T195" t="str">
        <f>f_info_investtype(A195)</f>
        <v>灵活配置型基金</v>
      </c>
      <c r="U195" t="str">
        <f>f_info_fundmanager(A195)</f>
        <v>张亮</v>
      </c>
      <c r="V195">
        <f>f_info_manager_onthepostdays(A195,1)</f>
        <v>2176</v>
      </c>
      <c r="W195" s="25">
        <f ca="1">f_return_1w(A195,"0",参数!$B$2)</f>
        <v>-1.51006711409396</v>
      </c>
      <c r="X195" s="25">
        <f>f_return_1m(A195,"0",参数!$B$1)</f>
        <v>7.55244755244756</v>
      </c>
      <c r="Y195" s="25">
        <f>f_return_3m(A195,0,参数!$B$1)</f>
        <v>10.6474820143885</v>
      </c>
      <c r="Z195" s="25">
        <f>f_return_6m(A195,0,参数!B194)</f>
        <v>5.59886605244507</v>
      </c>
      <c r="AA195" t="str">
        <f>f_dq_status(A195,参数!$B$1)</f>
        <v>开放申购|开放赎回</v>
      </c>
      <c r="AB195" s="17">
        <f ca="1">f_risk_maxdownside(A195,参数!$B$6,参数!$B$1)</f>
        <v>-35.5833333333333</v>
      </c>
      <c r="AC195" s="17">
        <f ca="1">f_risk_maxdownside(A195,参数!$B$4,参数!$B$1)</f>
        <v>-35.5833333333333</v>
      </c>
      <c r="AD195" t="str">
        <f ca="1">f_risk_maxdownside_date(A195,参数!$B$6,参数!$B$1)</f>
        <v>20180127-20181018</v>
      </c>
    </row>
    <row r="196" spans="1:30">
      <c r="A196" s="15" t="s">
        <v>224</v>
      </c>
      <c r="B196" t="str">
        <f>f_info_name(A196)</f>
        <v>景顺长城中国回报</v>
      </c>
      <c r="C196" t="str">
        <f>f_info_setupdate(A196)</f>
        <v>2014-11-06</v>
      </c>
      <c r="D196" s="16">
        <f t="shared" si="3"/>
        <v>2272</v>
      </c>
      <c r="F196" s="17">
        <f>f_netasset_total(A196,参数!$B$1,100000000)</f>
        <v>20.4450263174</v>
      </c>
      <c r="G196" s="17">
        <f ca="1">f_nav_adjustedreturn(A196,参数!$B$2,参数!$B$1)</f>
        <v>46.0043196544276</v>
      </c>
      <c r="H196" s="17">
        <f ca="1">f_nav_periodreturnrankingper(A196,参数!$B$2,参数!$B$1,3)</f>
        <v>47.85600847009</v>
      </c>
      <c r="I196" s="17">
        <f ca="1">f_nav_adjustedreturn(A196,参数!$B$3,参数!$B$2)</f>
        <v>37.6610505450942</v>
      </c>
      <c r="J196" s="17">
        <f ca="1">f_nav_periodreturnrankingper(A196,参数!$B$3,参数!$B$2,3)</f>
        <v>32.8874024526198</v>
      </c>
      <c r="K196" s="17">
        <f ca="1">f_nav_adjustedreturn(A196,参数!$B$4,参数!$B$3)</f>
        <v>-27.2530641672675</v>
      </c>
      <c r="L196" s="17">
        <f ca="1">f_nav_periodreturnrankingper(A196,参数!$B$4,参数!$B$3,3)</f>
        <v>89.0885750962773</v>
      </c>
      <c r="M196" s="17">
        <f ca="1">f_nav_adjustedreturn(A196,参数!$B$5,参数!$B$4)</f>
        <v>14.8936170212766</v>
      </c>
      <c r="N196" s="17">
        <f ca="1">f_nav_periodreturnrankingper(A196,参数!$B$5,参数!$B$4,3)</f>
        <v>33.3333333333333</v>
      </c>
      <c r="O196" s="17">
        <f ca="1">f_nav_adjustedreturn(A196,参数!$B$6,参数!$B$5)</f>
        <v>1.07526881720429</v>
      </c>
      <c r="P196" s="17">
        <f ca="1">f_nav_periodreturnrankingper(A196,参数!$B$6,参数!$B$5,3)</f>
        <v>69.3877551020408</v>
      </c>
      <c r="Q196" s="25">
        <f>f_return(A196,1,参数!$B$1-365/2,参数!$B$1)</f>
        <v>26.5516807504314</v>
      </c>
      <c r="R196" s="25">
        <f ca="1">f_return(A196,1,参数!$B$4,参数!$B$1)</f>
        <v>13.4872267164963</v>
      </c>
      <c r="S196" s="25">
        <f ca="1">f_return(A196,1,参数!$B$6,参数!$B$1)</f>
        <v>10.8866204190424</v>
      </c>
      <c r="T196" t="str">
        <f>f_info_investtype(A196)</f>
        <v>灵活配置型基金</v>
      </c>
      <c r="U196" t="str">
        <f>f_info_fundmanager(A196)</f>
        <v>韩文强</v>
      </c>
      <c r="V196">
        <f>f_info_manager_onthepostdays(A196,1)</f>
        <v>490</v>
      </c>
      <c r="W196" s="25">
        <f ca="1">f_return_1w(A196,"0",参数!$B$2)</f>
        <v>-2.04513399153737</v>
      </c>
      <c r="X196" s="25">
        <f>f_return_1m(A196,"0",参数!$B$1)</f>
        <v>5.62500000000001</v>
      </c>
      <c r="Y196" s="25">
        <f>f_return_3m(A196,0,参数!$B$1)</f>
        <v>5.18672199170125</v>
      </c>
      <c r="Z196" s="25">
        <f>f_return_6m(A196,0,参数!B195)</f>
        <v>11.9695321001088</v>
      </c>
      <c r="AA196" t="str">
        <f>f_dq_status(A196,参数!$B$1)</f>
        <v>开放申购|开放赎回</v>
      </c>
      <c r="AB196" s="17">
        <f ca="1">f_risk_maxdownside(A196,参数!$B$6,参数!$B$1)</f>
        <v>-34.7368421052632</v>
      </c>
      <c r="AC196" s="17">
        <f ca="1">f_risk_maxdownside(A196,参数!$B$4,参数!$B$1)</f>
        <v>-34.7368421052632</v>
      </c>
      <c r="AD196" t="str">
        <f ca="1">f_risk_maxdownside_date(A196,参数!$B$6,参数!$B$1)</f>
        <v>20180206-20181016</v>
      </c>
    </row>
    <row r="197" spans="1:30">
      <c r="A197" s="15" t="s">
        <v>225</v>
      </c>
      <c r="B197" t="str">
        <f>f_info_name(A197)</f>
        <v>鹏华先进制造</v>
      </c>
      <c r="C197" t="str">
        <f>f_info_setupdate(A197)</f>
        <v>2014-11-04</v>
      </c>
      <c r="D197" s="16">
        <f t="shared" si="3"/>
        <v>2274</v>
      </c>
      <c r="F197" s="17">
        <f>f_netasset_total(A197,参数!$B$1,100000000)</f>
        <v>4.7481559935</v>
      </c>
      <c r="G197" s="17">
        <f ca="1">f_nav_adjustedreturn(A197,参数!$B$2,参数!$B$1)</f>
        <v>82.5380710659899</v>
      </c>
      <c r="H197" s="17">
        <f ca="1">f_nav_periodreturnrankingper(A197,参数!$B$2,参数!$B$1,3)</f>
        <v>35.5392156862745</v>
      </c>
      <c r="I197" s="17">
        <f ca="1">f_nav_adjustedreturn(A197,参数!$B$3,参数!$B$2)</f>
        <v>57.097288676236</v>
      </c>
      <c r="J197" s="17">
        <f ca="1">f_nav_periodreturnrankingper(A197,参数!$B$3,参数!$B$2,3)</f>
        <v>30.6784660766962</v>
      </c>
      <c r="K197" s="17">
        <f ca="1">f_nav_adjustedreturn(A197,参数!$B$4,参数!$B$3)</f>
        <v>-23.0202578268877</v>
      </c>
      <c r="L197" s="17">
        <f ca="1">f_nav_periodreturnrankingper(A197,参数!$B$4,参数!$B$3,3)</f>
        <v>47.6363636363636</v>
      </c>
      <c r="M197" s="17">
        <f ca="1">f_nav_adjustedreturn(A197,参数!$B$5,参数!$B$4)</f>
        <v>11.1262798634812</v>
      </c>
      <c r="N197" s="17">
        <f ca="1">f_nav_periodreturnrankingper(A197,参数!$B$5,参数!$B$4,3)</f>
        <v>73.0392156862745</v>
      </c>
      <c r="O197" s="17">
        <f ca="1">f_nav_adjustedreturn(A197,参数!$B$6,参数!$B$5)</f>
        <v>16.6666666666667</v>
      </c>
      <c r="P197" s="17">
        <f ca="1">f_nav_periodreturnrankingper(A197,参数!$B$6,参数!$B$5,3)</f>
        <v>20.3947368421053</v>
      </c>
      <c r="Q197" s="25">
        <f>f_return(A197,1,参数!$B$1-365/2,参数!$B$1)</f>
        <v>90.1362731113445</v>
      </c>
      <c r="R197" s="25">
        <f ca="1">f_return(A197,1,参数!$B$4,参数!$B$1)</f>
        <v>30.1752061822126</v>
      </c>
      <c r="S197" s="25">
        <f ca="1">f_return(A197,1,参数!$B$6,参数!$B$1)</f>
        <v>23.3076759392622</v>
      </c>
      <c r="T197" t="str">
        <f>f_info_investtype(A197)</f>
        <v>普通股票型基金</v>
      </c>
      <c r="U197" t="str">
        <f>f_info_fundmanager(A197)</f>
        <v>袁航</v>
      </c>
      <c r="V197">
        <f>f_info_manager_onthepostdays(A197,1)</f>
        <v>2291</v>
      </c>
      <c r="W197" s="25">
        <f ca="1">f_return_1w(A197,"0",参数!$B$2)</f>
        <v>-2.47524752475248</v>
      </c>
      <c r="X197" s="25">
        <f>f_return_1m(A197,"0",参数!$B$1)</f>
        <v>10.3744628606507</v>
      </c>
      <c r="Y197" s="25">
        <f>f_return_3m(A197,0,参数!$B$1)</f>
        <v>25.2961672473868</v>
      </c>
      <c r="Z197" s="25">
        <f>f_return_6m(A197,0,参数!B196)</f>
        <v>39.4016782196279</v>
      </c>
      <c r="AA197" t="str">
        <f>f_dq_status(A197,参数!$B$1)</f>
        <v>开放申购|开放赎回</v>
      </c>
      <c r="AB197" s="17">
        <f ca="1">f_risk_maxdownside(A197,参数!$B$6,参数!$B$1)</f>
        <v>-33.1983805668016</v>
      </c>
      <c r="AC197" s="17">
        <f ca="1">f_risk_maxdownside(A197,参数!$B$4,参数!$B$1)</f>
        <v>-29.054054054054</v>
      </c>
      <c r="AD197" t="str">
        <f ca="1">f_risk_maxdownside_date(A197,参数!$B$6,参数!$B$1)</f>
        <v>20171114-20190103</v>
      </c>
    </row>
    <row r="198" spans="1:30">
      <c r="A198" s="15" t="s">
        <v>226</v>
      </c>
      <c r="B198" t="str">
        <f>f_info_name(A198)</f>
        <v>鹏华医疗保健</v>
      </c>
      <c r="C198" t="str">
        <f>f_info_setupdate(A198)</f>
        <v>2014-09-23</v>
      </c>
      <c r="D198" s="16">
        <f t="shared" si="3"/>
        <v>2316</v>
      </c>
      <c r="F198" s="17">
        <f>f_netasset_total(A198,参数!$B$1,100000000)</f>
        <v>11.629333171</v>
      </c>
      <c r="G198" s="17">
        <f ca="1">f_nav_adjustedreturn(A198,参数!$B$2,参数!$B$1)</f>
        <v>101.931464174455</v>
      </c>
      <c r="H198" s="17">
        <f ca="1">f_nav_periodreturnrankingper(A198,参数!$B$2,参数!$B$1,3)</f>
        <v>16.6666666666667</v>
      </c>
      <c r="I198" s="17">
        <f ca="1">f_nav_adjustedreturn(A198,参数!$B$3,参数!$B$2)</f>
        <v>67.3618352450469</v>
      </c>
      <c r="J198" s="17">
        <f ca="1">f_nav_periodreturnrankingper(A198,参数!$B$3,参数!$B$2,3)</f>
        <v>17.1091445427729</v>
      </c>
      <c r="K198" s="17">
        <f ca="1">f_nav_adjustedreturn(A198,参数!$B$4,参数!$B$3)</f>
        <v>-23.0337078651685</v>
      </c>
      <c r="L198" s="17">
        <f ca="1">f_nav_periodreturnrankingper(A198,参数!$B$4,参数!$B$3,3)</f>
        <v>48</v>
      </c>
      <c r="M198" s="17">
        <f ca="1">f_nav_adjustedreturn(A198,参数!$B$5,参数!$B$4)</f>
        <v>0.890688259109303</v>
      </c>
      <c r="N198" s="17">
        <f ca="1">f_nav_periodreturnrankingper(A198,参数!$B$5,参数!$B$4,3)</f>
        <v>89.2156862745098</v>
      </c>
      <c r="O198" s="17">
        <f ca="1">f_nav_adjustedreturn(A198,参数!$B$6,参数!$B$5)</f>
        <v>4.89864864864865</v>
      </c>
      <c r="P198" s="17">
        <f ca="1">f_nav_periodreturnrankingper(A198,参数!$B$6,参数!$B$5,3)</f>
        <v>54.6052631578947</v>
      </c>
      <c r="Q198" s="25">
        <f>f_return(A198,1,参数!$B$1-365/2,参数!$B$1)</f>
        <v>62.1678989437839</v>
      </c>
      <c r="R198" s="25">
        <f ca="1">f_return(A198,1,参数!$B$4,参数!$B$1)</f>
        <v>37.4867135225413</v>
      </c>
      <c r="S198" s="25">
        <f ca="1">f_return(A198,1,参数!$B$6,参数!$B$1)</f>
        <v>22.2840230078686</v>
      </c>
      <c r="T198" t="str">
        <f>f_info_investtype(A198)</f>
        <v>普通股票型基金</v>
      </c>
      <c r="U198" t="str">
        <f>f_info_fundmanager(A198)</f>
        <v>郎超</v>
      </c>
      <c r="V198">
        <f>f_info_manager_onthepostdays(A198,1)</f>
        <v>1036</v>
      </c>
      <c r="W198" s="25">
        <f ca="1">f_return_1w(A198,"0",参数!$B$2)</f>
        <v>-0.495970241785493</v>
      </c>
      <c r="X198" s="25">
        <f>f_return_1m(A198,"0",参数!$B$1)</f>
        <v>17.5979680696662</v>
      </c>
      <c r="Y198" s="25">
        <f>f_return_3m(A198,0,参数!$B$1)</f>
        <v>32.827868852459</v>
      </c>
      <c r="Z198" s="25">
        <f>f_return_6m(A198,0,参数!B197)</f>
        <v>23.6742424242424</v>
      </c>
      <c r="AA198" t="str">
        <f>f_dq_status(A198,参数!$B$1)</f>
        <v>开放申购|开放赎回</v>
      </c>
      <c r="AB198" s="17">
        <f ca="1">f_risk_maxdownside(A198,参数!$B$6,参数!$B$1)</f>
        <v>-34.9895031490553</v>
      </c>
      <c r="AC198" s="17">
        <f ca="1">f_risk_maxdownside(A198,参数!$B$4,参数!$B$1)</f>
        <v>-34.9895031490553</v>
      </c>
      <c r="AD198" t="str">
        <f ca="1">f_risk_maxdownside_date(A198,参数!$B$6,参数!$B$1)</f>
        <v>20180529-20190103</v>
      </c>
    </row>
    <row r="199" spans="1:30">
      <c r="A199" s="15" t="s">
        <v>227</v>
      </c>
      <c r="B199" t="str">
        <f>f_info_name(A199)</f>
        <v>前海开源中国成长</v>
      </c>
      <c r="C199" t="str">
        <f>f_info_setupdate(A199)</f>
        <v>2014-09-29</v>
      </c>
      <c r="D199" s="16">
        <f t="shared" si="3"/>
        <v>2310</v>
      </c>
      <c r="F199" s="17">
        <f>f_netasset_total(A199,参数!$B$1,100000000)</f>
        <v>0.6999995156</v>
      </c>
      <c r="G199" s="17">
        <f ca="1">f_nav_adjustedreturn(A199,参数!$B$2,参数!$B$1)</f>
        <v>56.318480642805</v>
      </c>
      <c r="H199" s="17">
        <f ca="1">f_nav_periodreturnrankingper(A199,参数!$B$2,参数!$B$1,3)</f>
        <v>38.1154049761779</v>
      </c>
      <c r="I199" s="17">
        <f ca="1">f_nav_adjustedreturn(A199,参数!$B$3,参数!$B$2)</f>
        <v>53.8202247191011</v>
      </c>
      <c r="J199" s="17">
        <f ca="1">f_nav_periodreturnrankingper(A199,参数!$B$3,参数!$B$2,3)</f>
        <v>13.4894091415831</v>
      </c>
      <c r="K199" s="17">
        <f ca="1">f_nav_adjustedreturn(A199,参数!$B$4,参数!$B$3)</f>
        <v>-6.01900739176346</v>
      </c>
      <c r="L199" s="17">
        <f ca="1">f_nav_periodreturnrankingper(A199,参数!$B$4,参数!$B$3,3)</f>
        <v>33.6328626444159</v>
      </c>
      <c r="M199" s="17">
        <f ca="1">f_nav_adjustedreturn(A199,参数!$B$5,参数!$B$4)</f>
        <v>-14.051094890511</v>
      </c>
      <c r="N199" s="17">
        <f ca="1">f_nav_periodreturnrankingper(A199,参数!$B$5,参数!$B$4,3)</f>
        <v>98.5027580772262</v>
      </c>
      <c r="O199" s="17">
        <f ca="1">f_nav_adjustedreturn(A199,参数!$B$6,参数!$B$5)</f>
        <v>1.01195952161914</v>
      </c>
      <c r="P199" s="17">
        <f ca="1">f_nav_periodreturnrankingper(A199,参数!$B$6,参数!$B$5,3)</f>
        <v>69.5238095238095</v>
      </c>
      <c r="Q199" s="25">
        <f>f_return(A199,1,参数!$B$1-365/2,参数!$B$1)</f>
        <v>56.7705849082294</v>
      </c>
      <c r="R199" s="25">
        <f ca="1">f_return(A199,1,参数!$B$4,参数!$B$1)</f>
        <v>31.1938814584005</v>
      </c>
      <c r="S199" s="25">
        <f ca="1">f_return(A199,1,参数!$B$6,参数!$B$1)</f>
        <v>14.4912871018873</v>
      </c>
      <c r="T199" t="str">
        <f>f_info_investtype(A199)</f>
        <v>灵活配置型基金</v>
      </c>
      <c r="U199" t="str">
        <f>f_info_fundmanager(A199)</f>
        <v>王霞</v>
      </c>
      <c r="V199">
        <f>f_info_manager_onthepostdays(A199,1)</f>
        <v>1073</v>
      </c>
      <c r="W199" s="25">
        <f ca="1">f_return_1w(A199,"0",参数!$B$2)</f>
        <v>-0.653120464441205</v>
      </c>
      <c r="X199" s="25">
        <f>f_return_1m(A199,"0",参数!$B$1)</f>
        <v>8.13542193026781</v>
      </c>
      <c r="Y199" s="25">
        <f>f_return_3m(A199,0,参数!$B$1)</f>
        <v>18.9549749861034</v>
      </c>
      <c r="Z199" s="25">
        <f>f_return_6m(A199,0,参数!B198)</f>
        <v>11.548839719374</v>
      </c>
      <c r="AA199" t="str">
        <f>f_dq_status(A199,参数!$B$1)</f>
        <v>开放申购|开放赎回</v>
      </c>
      <c r="AB199" s="17">
        <f ca="1">f_risk_maxdownside(A199,参数!$B$6,参数!$B$1)</f>
        <v>-29.5726495726496</v>
      </c>
      <c r="AC199" s="17">
        <f ca="1">f_risk_maxdownside(A199,参数!$B$4,参数!$B$1)</f>
        <v>-23.8447319778189</v>
      </c>
      <c r="AD199" t="str">
        <f ca="1">f_risk_maxdownside_date(A199,参数!$B$6,参数!$B$1)</f>
        <v>20161104-20190103</v>
      </c>
    </row>
    <row r="200" spans="1:30">
      <c r="A200" s="15" t="s">
        <v>228</v>
      </c>
      <c r="B200" t="str">
        <f>f_info_name(A200)</f>
        <v>工银瑞信高端制造行业</v>
      </c>
      <c r="C200" t="str">
        <f>f_info_setupdate(A200)</f>
        <v>2014-10-22</v>
      </c>
      <c r="D200" s="16">
        <f t="shared" si="3"/>
        <v>2287</v>
      </c>
      <c r="F200" s="17">
        <f>f_netasset_total(A200,参数!$B$1,100000000)</f>
        <v>17.0534183032</v>
      </c>
      <c r="G200" s="17">
        <f ca="1">f_nav_adjustedreturn(A200,参数!$B$2,参数!$B$1)</f>
        <v>128.743718592965</v>
      </c>
      <c r="H200" s="17">
        <f ca="1">f_nav_periodreturnrankingper(A200,参数!$B$2,参数!$B$1,3)</f>
        <v>1.96078431372549</v>
      </c>
      <c r="I200" s="17">
        <f ca="1">f_nav_adjustedreturn(A200,参数!$B$3,参数!$B$2)</f>
        <v>52.1406727828746</v>
      </c>
      <c r="J200" s="17">
        <f ca="1">f_nav_periodreturnrankingper(A200,参数!$B$3,参数!$B$2,3)</f>
        <v>38.9380530973451</v>
      </c>
      <c r="K200" s="17">
        <f ca="1">f_nav_adjustedreturn(A200,参数!$B$4,参数!$B$3)</f>
        <v>-39.049394221808</v>
      </c>
      <c r="L200" s="17">
        <f ca="1">f_nav_periodreturnrankingper(A200,参数!$B$4,参数!$B$3,3)</f>
        <v>98.5454545454545</v>
      </c>
      <c r="M200" s="17">
        <f ca="1">f_nav_adjustedreturn(A200,参数!$B$5,参数!$B$4)</f>
        <v>10.1226993865031</v>
      </c>
      <c r="N200" s="17">
        <f ca="1">f_nav_periodreturnrankingper(A200,参数!$B$5,参数!$B$4,3)</f>
        <v>74.5098039215686</v>
      </c>
      <c r="O200" s="17">
        <f ca="1">f_nav_adjustedreturn(A200,参数!$B$6,参数!$B$5)</f>
        <v>-3.05719921104537</v>
      </c>
      <c r="P200" s="17">
        <f ca="1">f_nav_periodreturnrankingper(A200,参数!$B$6,参数!$B$5,3)</f>
        <v>83.5526315789474</v>
      </c>
      <c r="Q200" s="25">
        <f>f_return(A200,1,参数!$B$1-365/2,参数!$B$1)</f>
        <v>157.084098722661</v>
      </c>
      <c r="R200" s="25">
        <f ca="1">f_return(A200,1,参数!$B$4,参数!$B$1)</f>
        <v>28.4571224956824</v>
      </c>
      <c r="S200" s="25">
        <f ca="1">f_return(A200,1,参数!$B$6,参数!$B$1)</f>
        <v>17.5303376560998</v>
      </c>
      <c r="T200" t="str">
        <f>f_info_investtype(A200)</f>
        <v>普通股票型基金</v>
      </c>
      <c r="U200" t="str">
        <f>f_info_fundmanager(A200)</f>
        <v>黄安乐</v>
      </c>
      <c r="V200">
        <f>f_info_manager_onthepostdays(A200,1)</f>
        <v>982</v>
      </c>
      <c r="W200" s="25">
        <f ca="1">f_return_1w(A200,"0",参数!$B$2)</f>
        <v>2.47167868177137</v>
      </c>
      <c r="X200" s="25">
        <f>f_return_1m(A200,"0",参数!$B$1)</f>
        <v>10.862152946907</v>
      </c>
      <c r="Y200" s="25">
        <f>f_return_3m(A200,0,参数!$B$1)</f>
        <v>41.5422885572139</v>
      </c>
      <c r="Z200" s="25">
        <f>f_return_6m(A200,0,参数!B199)</f>
        <v>43.1683168316832</v>
      </c>
      <c r="AA200" t="str">
        <f>f_dq_status(A200,参数!$B$1)</f>
        <v>开放申购|开放赎回</v>
      </c>
      <c r="AB200" s="17">
        <f ca="1">f_risk_maxdownside(A200,参数!$B$6,参数!$B$1)</f>
        <v>-47.3870682019486</v>
      </c>
      <c r="AC200" s="17">
        <f ca="1">f_risk_maxdownside(A200,参数!$B$4,参数!$B$1)</f>
        <v>-44.8467966573816</v>
      </c>
      <c r="AD200" t="str">
        <f ca="1">f_risk_maxdownside_date(A200,参数!$B$6,参数!$B$1)</f>
        <v>20171114-20190103</v>
      </c>
    </row>
    <row r="201" spans="1:30">
      <c r="A201" s="15" t="s">
        <v>229</v>
      </c>
      <c r="B201" t="str">
        <f>f_info_name(A201)</f>
        <v>宝盈睿丰创新AB</v>
      </c>
      <c r="C201" t="str">
        <f>f_info_setupdate(A201)</f>
        <v>2014-09-26</v>
      </c>
      <c r="D201" s="16">
        <f t="shared" si="3"/>
        <v>2313</v>
      </c>
      <c r="F201" s="17">
        <f>f_netasset_total(A201,参数!$B$1,100000000)</f>
        <v>1.5804566443</v>
      </c>
      <c r="G201" s="17">
        <f ca="1">f_nav_adjustedreturn(A201,参数!$B$2,参数!$B$1)</f>
        <v>62.9059829059829</v>
      </c>
      <c r="H201" s="17">
        <f ca="1">f_nav_periodreturnrankingper(A201,参数!$B$2,参数!$B$1,3)</f>
        <v>32.2392800423505</v>
      </c>
      <c r="I201" s="17">
        <f ca="1">f_nav_adjustedreturn(A201,参数!$B$3,参数!$B$2)</f>
        <v>70.7198443579766</v>
      </c>
      <c r="J201" s="17">
        <f ca="1">f_nav_periodreturnrankingper(A201,参数!$B$3,参数!$B$2,3)</f>
        <v>4.40356744704571</v>
      </c>
      <c r="K201" s="17">
        <f ca="1">f_nav_adjustedreturn(A201,参数!$B$4,参数!$B$3)</f>
        <v>-17.4959871589085</v>
      </c>
      <c r="L201" s="17">
        <f ca="1">f_nav_periodreturnrankingper(A201,参数!$B$4,参数!$B$3,3)</f>
        <v>57.6379974326059</v>
      </c>
      <c r="M201" s="17">
        <f ca="1">f_nav_adjustedreturn(A201,参数!$B$5,参数!$B$4)</f>
        <v>-9.13075237399562</v>
      </c>
      <c r="N201" s="17">
        <f ca="1">f_nav_periodreturnrankingper(A201,参数!$B$5,参数!$B$4,3)</f>
        <v>97.7935382190701</v>
      </c>
      <c r="O201" s="17">
        <f ca="1">f_nav_adjustedreturn(A201,参数!$B$6,参数!$B$5)</f>
        <v>-3.08771929824562</v>
      </c>
      <c r="P201" s="17">
        <f ca="1">f_nav_periodreturnrankingper(A201,参数!$B$6,参数!$B$5,3)</f>
        <v>85.3061224489796</v>
      </c>
      <c r="Q201" s="25">
        <f>f_return(A201,1,参数!$B$1-365/2,参数!$B$1)</f>
        <v>52.9117118865165</v>
      </c>
      <c r="R201" s="25">
        <f ca="1">f_return(A201,1,参数!$B$4,参数!$B$1)</f>
        <v>31.8628132125625</v>
      </c>
      <c r="S201" s="25">
        <f ca="1">f_return(A201,1,参数!$B$6,参数!$B$1)</f>
        <v>14.9247721687772</v>
      </c>
      <c r="T201" t="str">
        <f>f_info_investtype(A201)</f>
        <v>灵活配置型基金</v>
      </c>
      <c r="U201" t="str">
        <f>f_info_fundmanager(A201)</f>
        <v>朱建明</v>
      </c>
      <c r="V201">
        <f>f_info_manager_onthepostdays(A201,1)</f>
        <v>1498</v>
      </c>
      <c r="W201" s="25">
        <f ca="1">f_return_1w(A201,"0",参数!$B$2)</f>
        <v>0.630733944954123</v>
      </c>
      <c r="X201" s="25">
        <f>f_return_1m(A201,"0",参数!$B$1)</f>
        <v>10.8139534883721</v>
      </c>
      <c r="Y201" s="25">
        <f>f_return_3m(A201,0,参数!$B$1)</f>
        <v>23.2858990944373</v>
      </c>
      <c r="Z201" s="25">
        <f>f_return_6m(A201,0,参数!B200)</f>
        <v>8.3367897138117</v>
      </c>
      <c r="AA201" t="str">
        <f>f_dq_status(A201,参数!$B$1)</f>
        <v>开放申购|开放赎回</v>
      </c>
      <c r="AB201" s="17">
        <f ca="1">f_risk_maxdownside(A201,参数!$B$6,参数!$B$1)</f>
        <v>-44.3919716646989</v>
      </c>
      <c r="AC201" s="17">
        <f ca="1">f_risk_maxdownside(A201,参数!$B$4,参数!$B$1)</f>
        <v>-27.3708558211257</v>
      </c>
      <c r="AD201" t="str">
        <f ca="1">f_risk_maxdownside_date(A201,参数!$B$6,参数!$B$1)</f>
        <v>20160722-20181018</v>
      </c>
    </row>
    <row r="202" spans="1:30">
      <c r="A202" s="15" t="s">
        <v>230</v>
      </c>
      <c r="B202" t="str">
        <f>f_info_name(A202)</f>
        <v>华商未来主题</v>
      </c>
      <c r="C202" t="str">
        <f>f_info_setupdate(A202)</f>
        <v>2014-10-14</v>
      </c>
      <c r="D202" s="16">
        <f t="shared" si="3"/>
        <v>2295</v>
      </c>
      <c r="F202" s="17">
        <f>f_netasset_total(A202,参数!$B$1,100000000)</f>
        <v>7.0554242641</v>
      </c>
      <c r="G202" s="17">
        <f ca="1">f_nav_adjustedreturn(A202,参数!$B$2,参数!$B$1)</f>
        <v>19.9186991869919</v>
      </c>
      <c r="H202" s="17">
        <f ca="1">f_nav_periodreturnrankingper(A202,参数!$B$2,参数!$B$1,3)</f>
        <v>97.5466143277723</v>
      </c>
      <c r="I202" s="17">
        <f ca="1">f_nav_adjustedreturn(A202,参数!$B$3,参数!$B$2)</f>
        <v>37.1747211895911</v>
      </c>
      <c r="J202" s="17">
        <f ca="1">f_nav_periodreturnrankingper(A202,参数!$B$3,参数!$B$2,3)</f>
        <v>61.0192837465565</v>
      </c>
      <c r="K202" s="17">
        <f ca="1">f_nav_adjustedreturn(A202,参数!$B$4,参数!$B$3)</f>
        <v>-33.167701863354</v>
      </c>
      <c r="L202" s="17">
        <f ca="1">f_nav_periodreturnrankingper(A202,参数!$B$4,参数!$B$3,3)</f>
        <v>91.9243986254295</v>
      </c>
      <c r="M202" s="17">
        <f ca="1">f_nav_adjustedreturn(A202,参数!$B$5,参数!$B$4)</f>
        <v>-29.0893015030946</v>
      </c>
      <c r="N202" s="17">
        <f ca="1">f_nav_periodreturnrankingper(A202,参数!$B$5,参数!$B$4,3)</f>
        <v>100</v>
      </c>
      <c r="O202" s="17">
        <f ca="1">f_nav_adjustedreturn(A202,参数!$B$6,参数!$B$5)</f>
        <v>4.78821362799262</v>
      </c>
      <c r="P202" s="17">
        <f ca="1">f_nav_periodreturnrankingper(A202,参数!$B$6,参数!$B$5,3)</f>
        <v>44.4676409185804</v>
      </c>
      <c r="Q202" s="25">
        <f>f_return(A202,1,参数!$B$1-365/2,参数!$B$1)</f>
        <v>-1.11135626770728</v>
      </c>
      <c r="R202" s="25">
        <f ca="1">f_return(A202,1,参数!$B$4,参数!$B$1)</f>
        <v>3.20560459701649</v>
      </c>
      <c r="S202" s="25">
        <f ca="1">f_return(A202,1,参数!$B$6,参数!$B$1)</f>
        <v>-4.00642859335695</v>
      </c>
      <c r="T202" t="str">
        <f>f_info_investtype(A202)</f>
        <v>偏股混合型基金</v>
      </c>
      <c r="U202" t="str">
        <f>f_info_fundmanager(A202)</f>
        <v>李双全</v>
      </c>
      <c r="V202">
        <f>f_info_manager_onthepostdays(A202,1)</f>
        <v>538</v>
      </c>
      <c r="W202" s="25">
        <f ca="1">f_return_1w(A202,"0",参数!$B$2)</f>
        <v>-1.86170212765958</v>
      </c>
      <c r="X202" s="25">
        <f>f_return_1m(A202,"0",参数!$B$1)</f>
        <v>3.62997658079626</v>
      </c>
      <c r="Y202" s="25">
        <f>f_return_3m(A202,0,参数!$B$1)</f>
        <v>1.84119677790564</v>
      </c>
      <c r="Z202" s="25">
        <f>f_return_6m(A202,0,参数!B201)</f>
        <v>-8.07651434643995</v>
      </c>
      <c r="AA202" t="str">
        <f>f_dq_status(A202,参数!$B$1)</f>
        <v>开放申购|开放赎回</v>
      </c>
      <c r="AB202" s="17">
        <f ca="1">f_risk_maxdownside(A202,参数!$B$6,参数!$B$1)</f>
        <v>-61.4977307110439</v>
      </c>
      <c r="AC202" s="17">
        <f ca="1">f_risk_maxdownside(A202,参数!$B$4,参数!$B$1)</f>
        <v>-38.2281553398058</v>
      </c>
      <c r="AD202" t="str">
        <f ca="1">f_risk_maxdownside_date(A202,参数!$B$6,参数!$B$1)</f>
        <v>20160705-20190103</v>
      </c>
    </row>
    <row r="203" spans="1:30">
      <c r="A203" s="15" t="s">
        <v>231</v>
      </c>
      <c r="B203" t="str">
        <f>f_info_name(A203)</f>
        <v>工银瑞信研究精选</v>
      </c>
      <c r="C203" t="str">
        <f>f_info_setupdate(A203)</f>
        <v>2014-10-23</v>
      </c>
      <c r="D203" s="16">
        <f t="shared" si="3"/>
        <v>2286</v>
      </c>
      <c r="F203" s="17">
        <f>f_netasset_total(A203,参数!$B$1,100000000)</f>
        <v>1.0383593833</v>
      </c>
      <c r="G203" s="17">
        <f ca="1">f_nav_adjustedreturn(A203,参数!$B$2,参数!$B$1)</f>
        <v>91.3390313390314</v>
      </c>
      <c r="H203" s="17">
        <f ca="1">f_nav_periodreturnrankingper(A203,参数!$B$2,参数!$B$1,3)</f>
        <v>25.9803921568627</v>
      </c>
      <c r="I203" s="17">
        <f ca="1">f_nav_adjustedreturn(A203,参数!$B$3,参数!$B$2)</f>
        <v>55.5851063829787</v>
      </c>
      <c r="J203" s="17">
        <f ca="1">f_nav_periodreturnrankingper(A203,参数!$B$3,参数!$B$2,3)</f>
        <v>34.2182890855457</v>
      </c>
      <c r="K203" s="17">
        <f ca="1">f_nav_adjustedreturn(A203,参数!$B$4,参数!$B$3)</f>
        <v>-24.4979919678715</v>
      </c>
      <c r="L203" s="17">
        <f ca="1">f_nav_periodreturnrankingper(A203,参数!$B$4,参数!$B$3,3)</f>
        <v>55.2727272727273</v>
      </c>
      <c r="M203" s="17">
        <f ca="1">f_nav_adjustedreturn(A203,参数!$B$5,参数!$B$4)</f>
        <v>17.541111981206</v>
      </c>
      <c r="N203" s="17">
        <f ca="1">f_nav_periodreturnrankingper(A203,参数!$B$5,参数!$B$4,3)</f>
        <v>59.3137254901961</v>
      </c>
      <c r="O203" s="17">
        <f ca="1">f_nav_adjustedreturn(A203,参数!$B$6,参数!$B$5)</f>
        <v>1.18764845605702</v>
      </c>
      <c r="P203" s="17">
        <f ca="1">f_nav_periodreturnrankingper(A203,参数!$B$6,参数!$B$5,3)</f>
        <v>69.7368421052632</v>
      </c>
      <c r="Q203" s="25">
        <f>f_return(A203,1,参数!$B$1-365/2,参数!$B$1)</f>
        <v>123.649564640841</v>
      </c>
      <c r="R203" s="25">
        <f ca="1">f_return(A203,1,参数!$B$4,参数!$B$1)</f>
        <v>30.9593138318419</v>
      </c>
      <c r="S203" s="25">
        <f ca="1">f_return(A203,1,参数!$B$6,参数!$B$1)</f>
        <v>21.5744994566221</v>
      </c>
      <c r="T203" t="str">
        <f>f_info_investtype(A203)</f>
        <v>普通股票型基金</v>
      </c>
      <c r="U203" t="str">
        <f>f_info_fundmanager(A203)</f>
        <v>宋炳珅</v>
      </c>
      <c r="V203">
        <f>f_info_manager_onthepostdays(A203,1)</f>
        <v>2303</v>
      </c>
      <c r="W203" s="25">
        <f ca="1">f_return_1w(A203,"0",参数!$B$2)</f>
        <v>-0.453771979580261</v>
      </c>
      <c r="X203" s="25">
        <f>f_return_1m(A203,"0",参数!$B$1)</f>
        <v>12.5712370097218</v>
      </c>
      <c r="Y203" s="25">
        <f>f_return_3m(A203,0,参数!$B$1)</f>
        <v>33.4658187599364</v>
      </c>
      <c r="Z203" s="25">
        <f>f_return_6m(A203,0,参数!B202)</f>
        <v>39.21815889029</v>
      </c>
      <c r="AA203" t="str">
        <f>f_dq_status(A203,参数!$B$1)</f>
        <v>开放申购|开放赎回</v>
      </c>
      <c r="AB203" s="17">
        <f ca="1">f_risk_maxdownside(A203,参数!$B$6,参数!$B$1)</f>
        <v>-28.8474350433045</v>
      </c>
      <c r="AC203" s="17">
        <f ca="1">f_risk_maxdownside(A203,参数!$B$4,参数!$B$1)</f>
        <v>-28.8474350433045</v>
      </c>
      <c r="AD203" t="str">
        <f ca="1">f_risk_maxdownside_date(A203,参数!$B$6,参数!$B$1)</f>
        <v>20180127-20190102</v>
      </c>
    </row>
    <row r="204" spans="1:30">
      <c r="A204" s="15" t="s">
        <v>232</v>
      </c>
      <c r="B204" t="str">
        <f>f_info_name(A204)</f>
        <v>中信建投稳利A</v>
      </c>
      <c r="C204" t="str">
        <f>f_info_setupdate(A204)</f>
        <v>2014-09-26</v>
      </c>
      <c r="D204" s="16">
        <f t="shared" si="3"/>
        <v>2313</v>
      </c>
      <c r="F204" s="17">
        <f>f_netasset_total(A204,参数!$B$1,100000000)</f>
        <v>0.5542174254</v>
      </c>
      <c r="G204" s="17">
        <f ca="1">f_nav_adjustedreturn(A204,参数!$B$2,参数!$B$1)</f>
        <v>13.0664721437038</v>
      </c>
      <c r="H204" s="17">
        <f ca="1">f_nav_periodreturnrankingper(A204,参数!$B$2,参数!$B$1,3)</f>
        <v>66.0427807486631</v>
      </c>
      <c r="I204" s="17">
        <f ca="1">f_nav_adjustedreturn(A204,参数!$B$3,参数!$B$2)</f>
        <v>5.47220619349874</v>
      </c>
      <c r="J204" s="17">
        <f ca="1">f_nav_periodreturnrankingper(A204,参数!$B$3,参数!$B$2,3)</f>
        <v>81.7543859649123</v>
      </c>
      <c r="K204" s="17">
        <f ca="1">f_nav_adjustedreturn(A204,参数!$B$4,参数!$B$3)</f>
        <v>0.522041763341076</v>
      </c>
      <c r="L204" s="17">
        <f ca="1">f_nav_periodreturnrankingper(A204,参数!$B$4,参数!$B$3,3)</f>
        <v>43.1111111111111</v>
      </c>
      <c r="M204" s="17">
        <f ca="1">f_nav_adjustedreturn(A204,参数!$B$5,参数!$B$4)</f>
        <v>3.56356356356355</v>
      </c>
      <c r="N204" s="17">
        <f ca="1">f_nav_periodreturnrankingper(A204,参数!$B$5,参数!$B$4,3)</f>
        <v>77.4774774774775</v>
      </c>
      <c r="O204" s="17">
        <f ca="1">f_nav_adjustedreturn(A204,参数!$B$6,参数!$B$5)</f>
        <v>3.08355170654782</v>
      </c>
      <c r="P204" s="17">
        <f ca="1">f_nav_periodreturnrankingper(A204,参数!$B$6,参数!$B$5,3)</f>
        <v>51.1111111111111</v>
      </c>
      <c r="Q204" s="25">
        <f>f_return(A204,1,参数!$B$1-365/2,参数!$B$1)</f>
        <v>19.0402900751169</v>
      </c>
      <c r="R204" s="25">
        <f ca="1">f_return(A204,1,参数!$B$4,参数!$B$1)</f>
        <v>6.22346048066014</v>
      </c>
      <c r="S204" s="25">
        <f ca="1">f_return(A204,1,参数!$B$6,参数!$B$1)</f>
        <v>5.04748949064315</v>
      </c>
      <c r="T204" t="str">
        <f>f_info_investtype(A204)</f>
        <v>偏债混合型基金</v>
      </c>
      <c r="U204" t="str">
        <f>f_info_fundmanager(A204)</f>
        <v>周户</v>
      </c>
      <c r="V204">
        <f>f_info_manager_onthepostdays(A204,1)</f>
        <v>869</v>
      </c>
      <c r="W204" s="25">
        <f ca="1">f_return_1w(A204,"0",参数!$B$2)</f>
        <v>-1.30489560835134</v>
      </c>
      <c r="X204" s="25">
        <f>f_return_1m(A204,"0",参数!$B$1)</f>
        <v>2.89602522612232</v>
      </c>
      <c r="Y204" s="25">
        <f>f_return_3m(A204,0,参数!$B$1)</f>
        <v>6.0372840773046</v>
      </c>
      <c r="Z204" s="25">
        <f>f_return_6m(A204,0,参数!B203)</f>
        <v>7.56331575762813</v>
      </c>
      <c r="AA204" t="str">
        <f>f_dq_status(A204,参数!$B$1)</f>
        <v>开放申购|开放赎回</v>
      </c>
      <c r="AB204" s="17">
        <f ca="1">f_risk_maxdownside(A204,参数!$B$6,参数!$B$1)</f>
        <v>-5.03295920185284</v>
      </c>
      <c r="AC204" s="17">
        <f ca="1">f_risk_maxdownside(A204,参数!$B$4,参数!$B$1)</f>
        <v>-5.03295920185284</v>
      </c>
      <c r="AD204" t="str">
        <f ca="1">f_risk_maxdownside_date(A204,参数!$B$6,参数!$B$1)</f>
        <v>20200114-20200323</v>
      </c>
    </row>
    <row r="205" spans="1:30">
      <c r="A205" s="15" t="s">
        <v>233</v>
      </c>
      <c r="B205" t="str">
        <f>f_info_name(A205)</f>
        <v>中银新经济</v>
      </c>
      <c r="C205" t="str">
        <f>f_info_setupdate(A205)</f>
        <v>2014-09-30</v>
      </c>
      <c r="D205" s="16">
        <f t="shared" si="3"/>
        <v>2309</v>
      </c>
      <c r="F205" s="17">
        <f>f_netasset_total(A205,参数!$B$1,100000000)</f>
        <v>3.6806665209</v>
      </c>
      <c r="G205" s="17">
        <f ca="1">f_nav_adjustedreturn(A205,参数!$B$2,参数!$B$1)</f>
        <v>73.9202657807309</v>
      </c>
      <c r="H205" s="17">
        <f ca="1">f_nav_periodreturnrankingper(A205,参数!$B$2,参数!$B$1,3)</f>
        <v>20.6987824245633</v>
      </c>
      <c r="I205" s="17">
        <f ca="1">f_nav_adjustedreturn(A205,参数!$B$3,参数!$B$2)</f>
        <v>41.1488862837046</v>
      </c>
      <c r="J205" s="17">
        <f ca="1">f_nav_periodreturnrankingper(A205,参数!$B$3,参数!$B$2,3)</f>
        <v>28.3166109253066</v>
      </c>
      <c r="K205" s="17">
        <f ca="1">f_nav_adjustedreturn(A205,参数!$B$4,参数!$B$3)</f>
        <v>-38.588912886969</v>
      </c>
      <c r="L205" s="17">
        <f ca="1">f_nav_periodreturnrankingper(A205,参数!$B$4,参数!$B$3,3)</f>
        <v>99.614890885751</v>
      </c>
      <c r="M205" s="17">
        <f ca="1">f_nav_adjustedreturn(A205,参数!$B$5,参数!$B$4)</f>
        <v>6.26432391138274</v>
      </c>
      <c r="N205" s="17">
        <f ca="1">f_nav_periodreturnrankingper(A205,参数!$B$5,参数!$B$4,3)</f>
        <v>71.0007880220646</v>
      </c>
      <c r="O205" s="17">
        <f ca="1">f_nav_adjustedreturn(A205,参数!$B$6,参数!$B$5)</f>
        <v>-18.3457711442786</v>
      </c>
      <c r="P205" s="17">
        <f ca="1">f_nav_periodreturnrankingper(A205,参数!$B$6,参数!$B$5,3)</f>
        <v>98.5034013605442</v>
      </c>
      <c r="Q205" s="25">
        <f>f_return(A205,1,参数!$B$1-365/2,参数!$B$1)</f>
        <v>76.8341722976453</v>
      </c>
      <c r="R205" s="25">
        <f ca="1">f_return(A205,1,参数!$B$4,参数!$B$1)</f>
        <v>14.6490844159372</v>
      </c>
      <c r="S205" s="25">
        <f ca="1">f_return(A205,1,参数!$B$6,参数!$B$1)</f>
        <v>5.41757374769696</v>
      </c>
      <c r="T205" t="str">
        <f>f_info_investtype(A205)</f>
        <v>灵活配置型基金</v>
      </c>
      <c r="U205" t="str">
        <f>f_info_fundmanager(A205)</f>
        <v>王睿</v>
      </c>
      <c r="V205">
        <f>f_info_manager_onthepostdays(A205,1)</f>
        <v>815</v>
      </c>
      <c r="W205" s="25">
        <f ca="1">f_return_1w(A205,"0",参数!$B$2)</f>
        <v>-2.98146655922644</v>
      </c>
      <c r="X205" s="25">
        <f>f_return_1m(A205,"0",参数!$B$1)</f>
        <v>14.7397260273973</v>
      </c>
      <c r="Y205" s="25">
        <f>f_return_3m(A205,0,参数!$B$1)</f>
        <v>25.5395683453237</v>
      </c>
      <c r="Z205" s="25">
        <f>f_return_6m(A205,0,参数!B204)</f>
        <v>30.005977286312</v>
      </c>
      <c r="AA205" t="str">
        <f>f_dq_status(A205,参数!$B$1)</f>
        <v>开放申购|开放赎回</v>
      </c>
      <c r="AB205" s="17">
        <f ca="1">f_risk_maxdownside(A205,参数!$B$6,参数!$B$1)</f>
        <v>-50.2722323049002</v>
      </c>
      <c r="AC205" s="17">
        <f ca="1">f_risk_maxdownside(A205,参数!$B$4,参数!$B$1)</f>
        <v>-40.9058231488138</v>
      </c>
      <c r="AD205" t="str">
        <f ca="1">f_risk_maxdownside_date(A205,参数!$B$6,参数!$B$1)</f>
        <v>20160223-20190102</v>
      </c>
    </row>
    <row r="206" spans="1:30">
      <c r="A206" s="15" t="s">
        <v>234</v>
      </c>
      <c r="B206" t="str">
        <f>f_info_name(A206)</f>
        <v>富国收益增强A</v>
      </c>
      <c r="C206" t="str">
        <f>f_info_setupdate(A206)</f>
        <v>2014-10-28</v>
      </c>
      <c r="D206" s="16">
        <f t="shared" si="3"/>
        <v>2281</v>
      </c>
      <c r="F206" s="17">
        <f>f_netasset_total(A206,参数!$B$1,100000000)</f>
        <v>8.76379387</v>
      </c>
      <c r="G206" s="17">
        <f ca="1">f_nav_adjustedreturn(A206,参数!$B$2,参数!$B$1)</f>
        <v>20.5447470817121</v>
      </c>
      <c r="H206" s="17">
        <f ca="1">f_nav_periodreturnrankingper(A206,参数!$B$2,参数!$B$1,3)</f>
        <v>12.0754716981132</v>
      </c>
      <c r="I206" s="17">
        <f ca="1">f_nav_adjustedreturn(A206,参数!$B$3,参数!$B$2)</f>
        <v>13.4157105030891</v>
      </c>
      <c r="J206" s="17">
        <f ca="1">f_nav_periodreturnrankingper(A206,参数!$B$3,参数!$B$2,3)</f>
        <v>21.2765957446809</v>
      </c>
      <c r="K206" s="17">
        <f ca="1">f_nav_adjustedreturn(A206,参数!$B$4,参数!$B$3)</f>
        <v>-4.30434185188622</v>
      </c>
      <c r="L206" s="17">
        <f ca="1">f_nav_periodreturnrankingper(A206,参数!$B$4,参数!$B$3,3)</f>
        <v>79.9522673031026</v>
      </c>
      <c r="M206" s="17">
        <f ca="1">f_nav_adjustedreturn(A206,参数!$B$5,参数!$B$4)</f>
        <v>6.33019674935842</v>
      </c>
      <c r="N206" s="17">
        <f ca="1">f_nav_periodreturnrankingper(A206,参数!$B$5,参数!$B$4,3)</f>
        <v>25.414364640884</v>
      </c>
      <c r="O206" s="17">
        <f ca="1">f_nav_adjustedreturn(A206,参数!$B$6,参数!$B$5)</f>
        <v>1.51621098265897</v>
      </c>
      <c r="P206" s="17">
        <f ca="1">f_nav_periodreturnrankingper(A206,参数!$B$6,参数!$B$5,3)</f>
        <v>50.4237288135593</v>
      </c>
      <c r="Q206" s="25">
        <f>f_return(A206,1,参数!$B$1-365/2,参数!$B$1)</f>
        <v>16.8586014340576</v>
      </c>
      <c r="R206" s="25">
        <f ca="1">f_return(A206,1,参数!$B$4,参数!$B$1)</f>
        <v>9.36266471222313</v>
      </c>
      <c r="S206" s="25">
        <f ca="1">f_return(A206,1,参数!$B$6,参数!$B$1)</f>
        <v>7.15639772914118</v>
      </c>
      <c r="T206" t="str">
        <f>f_info_investtype(A206)</f>
        <v>混合债券型二级基金</v>
      </c>
      <c r="U206" t="str">
        <f>f_info_fundmanager(A206)</f>
        <v>张明凯</v>
      </c>
      <c r="V206">
        <f>f_info_manager_onthepostdays(A206,1)</f>
        <v>695</v>
      </c>
      <c r="W206" s="25">
        <f ca="1">f_return_1w(A206,"0",参数!$B$2)</f>
        <v>-0.541795665634686</v>
      </c>
      <c r="X206" s="25">
        <f>f_return_1m(A206,"0",参数!$B$1)</f>
        <v>4.09946236559139</v>
      </c>
      <c r="Y206" s="25">
        <f>f_return_3m(A206,0,参数!$B$1)</f>
        <v>8.85453267744202</v>
      </c>
      <c r="Z206" s="25">
        <f>f_return_6m(A206,0,参数!B205)</f>
        <v>3.52064996614757</v>
      </c>
      <c r="AA206" t="str">
        <f>f_dq_status(A206,参数!$B$1)</f>
        <v>开放申购|开放赎回</v>
      </c>
      <c r="AB206" s="17">
        <f ca="1">f_risk_maxdownside(A206,参数!$B$6,参数!$B$1)</f>
        <v>-8.59788359788361</v>
      </c>
      <c r="AC206" s="17">
        <f ca="1">f_risk_maxdownside(A206,参数!$B$4,参数!$B$1)</f>
        <v>-8.59788359788361</v>
      </c>
      <c r="AD206" t="str">
        <f ca="1">f_risk_maxdownside_date(A206,参数!$B$6,参数!$B$1)</f>
        <v>20200714-20200925</v>
      </c>
    </row>
    <row r="207" spans="1:30">
      <c r="A207" s="15" t="s">
        <v>235</v>
      </c>
      <c r="B207" t="str">
        <f>f_info_name(A207)</f>
        <v>东海美丽中国</v>
      </c>
      <c r="C207" t="str">
        <f>f_info_setupdate(A207)</f>
        <v>2014-11-14</v>
      </c>
      <c r="D207" s="16">
        <f t="shared" si="3"/>
        <v>2264</v>
      </c>
      <c r="F207" s="17">
        <f>f_netasset_total(A207,参数!$B$1,100000000)</f>
        <v>0.1312455036</v>
      </c>
      <c r="G207" s="17">
        <f ca="1">f_nav_adjustedreturn(A207,参数!$B$2,参数!$B$1)</f>
        <v>55.072463768116</v>
      </c>
      <c r="H207" s="17">
        <f ca="1">f_nav_periodreturnrankingper(A207,参数!$B$2,参数!$B$1,3)</f>
        <v>39.28004235045</v>
      </c>
      <c r="I207" s="17">
        <f ca="1">f_nav_adjustedreturn(A207,参数!$B$3,参数!$B$2)</f>
        <v>46.8085106382979</v>
      </c>
      <c r="J207" s="17">
        <f ca="1">f_nav_periodreturnrankingper(A207,参数!$B$3,参数!$B$2,3)</f>
        <v>21.0144927536232</v>
      </c>
      <c r="K207" s="17">
        <f ca="1">f_nav_adjustedreturn(A207,参数!$B$4,参数!$B$3)</f>
        <v>-35.8507734303913</v>
      </c>
      <c r="L207" s="17">
        <f ca="1">f_nav_periodreturnrankingper(A207,参数!$B$4,参数!$B$3,3)</f>
        <v>98.9088575096277</v>
      </c>
      <c r="M207" s="17">
        <f ca="1">f_nav_adjustedreturn(A207,参数!$B$5,参数!$B$4)</f>
        <v>18.0540540540541</v>
      </c>
      <c r="N207" s="17">
        <f ca="1">f_nav_periodreturnrankingper(A207,参数!$B$5,参数!$B$4,3)</f>
        <v>26.9503546099291</v>
      </c>
      <c r="O207" s="17">
        <f ca="1">f_nav_adjustedreturn(A207,参数!$B$6,参数!$B$5)</f>
        <v>-8.05168986083499</v>
      </c>
      <c r="P207" s="17">
        <f ca="1">f_nav_periodreturnrankingper(A207,参数!$B$6,参数!$B$5,3)</f>
        <v>91.7006802721089</v>
      </c>
      <c r="Q207" s="25">
        <f>f_return(A207,1,参数!$B$1-365/2,参数!$B$1)</f>
        <v>39.7130475321801</v>
      </c>
      <c r="R207" s="25">
        <f ca="1">f_return(A207,1,参数!$B$4,参数!$B$1)</f>
        <v>13.442491945578</v>
      </c>
      <c r="S207" s="25">
        <f ca="1">f_return(A207,1,参数!$B$6,参数!$B$1)</f>
        <v>9.78196340112727</v>
      </c>
      <c r="T207" t="str">
        <f>f_info_investtype(A207)</f>
        <v>灵活配置型基金</v>
      </c>
      <c r="U207" t="str">
        <f>f_info_fundmanager(A207)</f>
        <v>胡德军</v>
      </c>
      <c r="V207">
        <f>f_info_manager_onthepostdays(A207,1)</f>
        <v>1934</v>
      </c>
      <c r="W207" s="25">
        <f ca="1">f_return_1w(A207,"0",参数!$B$2)</f>
        <v>1.37120470127326</v>
      </c>
      <c r="X207" s="25">
        <f>f_return_1m(A207,"0",参数!$B$1)</f>
        <v>15.5507559395248</v>
      </c>
      <c r="Y207" s="25">
        <f>f_return_3m(A207,0,参数!$B$1)</f>
        <v>25</v>
      </c>
      <c r="Z207" s="25">
        <f>f_return_6m(A207,0,参数!B206)</f>
        <v>14.033850493653</v>
      </c>
      <c r="AA207" t="str">
        <f>f_dq_status(A207,参数!$B$1)</f>
        <v>开放申购|开放赎回</v>
      </c>
      <c r="AB207" s="17">
        <f ca="1">f_risk_maxdownside(A207,参数!$B$6,参数!$B$1)</f>
        <v>-39.5815170008718</v>
      </c>
      <c r="AC207" s="17">
        <f ca="1">f_risk_maxdownside(A207,参数!$B$4,参数!$B$1)</f>
        <v>-36.5384615384615</v>
      </c>
      <c r="AD207" t="str">
        <f ca="1">f_risk_maxdownside_date(A207,参数!$B$6,参数!$B$1)</f>
        <v>20171111-20190114</v>
      </c>
    </row>
    <row r="208" spans="1:30">
      <c r="A208" s="15" t="s">
        <v>236</v>
      </c>
      <c r="B208" t="str">
        <f>f_info_name(A208)</f>
        <v>银华高端制造业</v>
      </c>
      <c r="C208" t="str">
        <f>f_info_setupdate(A208)</f>
        <v>2014-11-13</v>
      </c>
      <c r="D208" s="16">
        <f t="shared" si="3"/>
        <v>2265</v>
      </c>
      <c r="F208" s="17">
        <f>f_netasset_total(A208,参数!$B$1,100000000)</f>
        <v>3.4896234331</v>
      </c>
      <c r="G208" s="17">
        <f ca="1">f_nav_adjustedreturn(A208,参数!$B$2,参数!$B$1)</f>
        <v>72.1294363256785</v>
      </c>
      <c r="H208" s="17">
        <f ca="1">f_nav_periodreturnrankingper(A208,参数!$B$2,参数!$B$1,3)</f>
        <v>22.6045526733722</v>
      </c>
      <c r="I208" s="17">
        <f ca="1">f_nav_adjustedreturn(A208,参数!$B$3,参数!$B$2)</f>
        <v>36.2731152204836</v>
      </c>
      <c r="J208" s="17">
        <f ca="1">f_nav_periodreturnrankingper(A208,参数!$B$3,参数!$B$2,3)</f>
        <v>35.1170568561873</v>
      </c>
      <c r="K208" s="17">
        <f ca="1">f_nav_adjustedreturn(A208,参数!$B$4,参数!$B$3)</f>
        <v>-22.2345132743363</v>
      </c>
      <c r="L208" s="17">
        <f ca="1">f_nav_periodreturnrankingper(A208,参数!$B$4,参数!$B$3,3)</f>
        <v>74.390243902439</v>
      </c>
      <c r="M208" s="17">
        <f ca="1">f_nav_adjustedreturn(A208,参数!$B$5,参数!$B$4)</f>
        <v>18.7910643889619</v>
      </c>
      <c r="N208" s="17">
        <f ca="1">f_nav_periodreturnrankingper(A208,参数!$B$5,参数!$B$4,3)</f>
        <v>25.2955082742317</v>
      </c>
      <c r="O208" s="17">
        <f ca="1">f_nav_adjustedreturn(A208,参数!$B$6,参数!$B$5)</f>
        <v>-9.41597139451728</v>
      </c>
      <c r="P208" s="17">
        <f ca="1">f_nav_periodreturnrankingper(A208,参数!$B$6,参数!$B$5,3)</f>
        <v>93.0612244897959</v>
      </c>
      <c r="Q208" s="25">
        <f>f_return(A208,1,参数!$B$1-365/2,参数!$B$1)</f>
        <v>93.9000238057385</v>
      </c>
      <c r="R208" s="25">
        <f ca="1">f_return(A208,1,参数!$B$4,参数!$B$1)</f>
        <v>22.1625284568735</v>
      </c>
      <c r="S208" s="25">
        <f ca="1">f_return(A208,1,参数!$B$6,参数!$B$1)</f>
        <v>14.4530814153375</v>
      </c>
      <c r="T208" t="str">
        <f>f_info_investtype(A208)</f>
        <v>灵活配置型基金</v>
      </c>
      <c r="U208" t="str">
        <f>f_info_fundmanager(A208)</f>
        <v>薄官辉</v>
      </c>
      <c r="V208">
        <f>f_info_manager_onthepostdays(A208,1)</f>
        <v>1557</v>
      </c>
      <c r="W208" s="25">
        <f ca="1">f_return_1w(A208,"0",参数!$B$2)</f>
        <v>-1.74358974358975</v>
      </c>
      <c r="X208" s="25">
        <f>f_return_1m(A208,"0",参数!$B$1)</f>
        <v>11.7966101694915</v>
      </c>
      <c r="Y208" s="25">
        <f>f_return_3m(A208,0,参数!$B$1)</f>
        <v>27.3359073359073</v>
      </c>
      <c r="Z208" s="25">
        <f>f_return_6m(A208,0,参数!B207)</f>
        <v>26.8668206312548</v>
      </c>
      <c r="AA208" t="str">
        <f>f_dq_status(A208,参数!$B$1)</f>
        <v>开放申购|开放赎回</v>
      </c>
      <c r="AB208" s="17">
        <f ca="1">f_risk_maxdownside(A208,参数!$B$6,参数!$B$1)</f>
        <v>-34.3434343434343</v>
      </c>
      <c r="AC208" s="17">
        <f ca="1">f_risk_maxdownside(A208,参数!$B$4,参数!$B$1)</f>
        <v>-29.4245385450597</v>
      </c>
      <c r="AD208" t="str">
        <f ca="1">f_risk_maxdownside_date(A208,参数!$B$6,参数!$B$1)</f>
        <v>20171114-20181016,20171114-20181018</v>
      </c>
    </row>
    <row r="209" spans="1:30">
      <c r="A209" s="15" t="s">
        <v>237</v>
      </c>
      <c r="B209" t="str">
        <f>f_info_name(A209)</f>
        <v>圆信永丰双红利A</v>
      </c>
      <c r="C209" t="str">
        <f>f_info_setupdate(A209)</f>
        <v>2014-11-19</v>
      </c>
      <c r="D209" s="16">
        <f t="shared" si="3"/>
        <v>2259</v>
      </c>
      <c r="F209" s="17">
        <f>f_netasset_total(A209,参数!$B$1,100000000)</f>
        <v>7.3638224352</v>
      </c>
      <c r="G209" s="17">
        <f ca="1">f_nav_adjustedreturn(A209,参数!$B$2,参数!$B$1)</f>
        <v>61.35623232303</v>
      </c>
      <c r="H209" s="17">
        <f ca="1">f_nav_periodreturnrankingper(A209,参数!$B$2,参数!$B$1,3)</f>
        <v>33.7744838538909</v>
      </c>
      <c r="I209" s="17">
        <f ca="1">f_nav_adjustedreturn(A209,参数!$B$3,参数!$B$2)</f>
        <v>32.2129568072134</v>
      </c>
      <c r="J209" s="17">
        <f ca="1">f_nav_periodreturnrankingper(A209,参数!$B$3,参数!$B$2,3)</f>
        <v>41.0813823857302</v>
      </c>
      <c r="K209" s="17">
        <f ca="1">f_nav_adjustedreturn(A209,参数!$B$4,参数!$B$3)</f>
        <v>-25.3980288097043</v>
      </c>
      <c r="L209" s="17">
        <f ca="1">f_nav_periodreturnrankingper(A209,参数!$B$4,参数!$B$3,3)</f>
        <v>84.3388960205392</v>
      </c>
      <c r="M209" s="17">
        <f ca="1">f_nav_adjustedreturn(A209,参数!$B$5,参数!$B$4)</f>
        <v>35.5637153260064</v>
      </c>
      <c r="N209" s="17">
        <f ca="1">f_nav_periodreturnrankingper(A209,参数!$B$5,参数!$B$4,3)</f>
        <v>7.40740740740741</v>
      </c>
      <c r="O209" s="17">
        <f ca="1">f_nav_adjustedreturn(A209,参数!$B$6,参数!$B$5)</f>
        <v>23.6323851203501</v>
      </c>
      <c r="P209" s="17">
        <f ca="1">f_nav_periodreturnrankingper(A209,参数!$B$6,参数!$B$5,3)</f>
        <v>3.40136054421769</v>
      </c>
      <c r="Q209" s="25">
        <f>f_return(A209,1,参数!$B$1-365/2,参数!$B$1)</f>
        <v>56.9750879960066</v>
      </c>
      <c r="R209" s="25">
        <f ca="1">f_return(A209,1,参数!$B$4,参数!$B$1)</f>
        <v>16.7370311092023</v>
      </c>
      <c r="S209" s="25">
        <f ca="1">f_return(A209,1,参数!$B$6,参数!$B$1)</f>
        <v>21.4516136389014</v>
      </c>
      <c r="T209" t="str">
        <f>f_info_investtype(A209)</f>
        <v>灵活配置型基金</v>
      </c>
      <c r="U209" t="str">
        <f>f_info_fundmanager(A209)</f>
        <v>李明阳</v>
      </c>
      <c r="V209">
        <f>f_info_manager_onthepostdays(A209,1)</f>
        <v>741</v>
      </c>
      <c r="W209" s="25">
        <f ca="1">f_return_1w(A209,"0",参数!$B$2)</f>
        <v>-4.98812351543942</v>
      </c>
      <c r="X209" s="25">
        <f>f_return_1m(A209,"0",参数!$B$1)</f>
        <v>12.9926748378786</v>
      </c>
      <c r="Y209" s="25">
        <f>f_return_3m(A209,0,参数!$B$1)</f>
        <v>23.2564789027342</v>
      </c>
      <c r="Z209" s="25">
        <f>f_return_6m(A209,0,参数!B208)</f>
        <v>31.2498970010374</v>
      </c>
      <c r="AA209" t="str">
        <f>f_dq_status(A209,参数!$B$1)</f>
        <v>开放申购|开放赎回</v>
      </c>
      <c r="AB209" s="17">
        <f ca="1">f_risk_maxdownside(A209,参数!$B$6,参数!$B$1)</f>
        <v>-31.6379955123411</v>
      </c>
      <c r="AC209" s="17">
        <f ca="1">f_risk_maxdownside(A209,参数!$B$4,参数!$B$1)</f>
        <v>-31.2781954887218</v>
      </c>
      <c r="AD209" t="str">
        <f ca="1">f_risk_maxdownside_date(A209,参数!$B$6,参数!$B$1)</f>
        <v>20180124-20190103</v>
      </c>
    </row>
    <row r="210" spans="1:30">
      <c r="A210" s="15" t="s">
        <v>238</v>
      </c>
      <c r="B210" t="str">
        <f>f_info_name(A210)</f>
        <v>泰达宏利转型机遇</v>
      </c>
      <c r="C210" t="str">
        <f>f_info_setupdate(A210)</f>
        <v>2014-11-18</v>
      </c>
      <c r="D210" s="16">
        <f t="shared" si="3"/>
        <v>2260</v>
      </c>
      <c r="F210" s="17">
        <f>f_netasset_total(A210,参数!$B$1,100000000)</f>
        <v>2.9463394019</v>
      </c>
      <c r="G210" s="17">
        <f ca="1">f_nav_adjustedreturn(A210,参数!$B$2,参数!$B$1)</f>
        <v>101.03668261563</v>
      </c>
      <c r="H210" s="17">
        <f ca="1">f_nav_periodreturnrankingper(A210,参数!$B$2,参数!$B$1,3)</f>
        <v>17.4019607843137</v>
      </c>
      <c r="I210" s="17">
        <f ca="1">f_nav_adjustedreturn(A210,参数!$B$3,参数!$B$2)</f>
        <v>88.5714285714286</v>
      </c>
      <c r="J210" s="17">
        <f ca="1">f_nav_periodreturnrankingper(A210,参数!$B$3,参数!$B$2,3)</f>
        <v>3.83480825958702</v>
      </c>
      <c r="K210" s="17">
        <f ca="1">f_nav_adjustedreturn(A210,参数!$B$4,参数!$B$3)</f>
        <v>-29.6296296296296</v>
      </c>
      <c r="L210" s="17">
        <f ca="1">f_nav_periodreturnrankingper(A210,参数!$B$4,参数!$B$3,3)</f>
        <v>80.3636363636364</v>
      </c>
      <c r="M210" s="17">
        <f ca="1">f_nav_adjustedreturn(A210,参数!$B$5,参数!$B$4)</f>
        <v>16.1131611316113</v>
      </c>
      <c r="N210" s="17">
        <f ca="1">f_nav_periodreturnrankingper(A210,参数!$B$5,参数!$B$4,3)</f>
        <v>62.7450980392157</v>
      </c>
      <c r="O210" s="17">
        <f ca="1">f_nav_adjustedreturn(A210,参数!$B$6,参数!$B$5)</f>
        <v>3.4134007585335</v>
      </c>
      <c r="P210" s="17">
        <f ca="1">f_nav_periodreturnrankingper(A210,参数!$B$6,参数!$B$5,3)</f>
        <v>59.8684210526316</v>
      </c>
      <c r="Q210" s="25">
        <f>f_return(A210,1,参数!$B$1-365/2,参数!$B$1)</f>
        <v>185.723057299864</v>
      </c>
      <c r="R210" s="25">
        <f ca="1">f_return(A210,1,参数!$B$4,参数!$B$1)</f>
        <v>38.6492125754385</v>
      </c>
      <c r="S210" s="25">
        <f ca="1">f_return(A210,1,参数!$B$6,参数!$B$1)</f>
        <v>26.0576073711605</v>
      </c>
      <c r="T210" t="str">
        <f>f_info_investtype(A210)</f>
        <v>普通股票型基金</v>
      </c>
      <c r="U210" t="str">
        <f>f_info_fundmanager(A210)</f>
        <v>王鹏</v>
      </c>
      <c r="V210">
        <f>f_info_manager_onthepostdays(A210,1)</f>
        <v>1150</v>
      </c>
      <c r="W210" s="25">
        <f ca="1">f_return_1w(A210,"0",参数!$B$2)</f>
        <v>4.8494983277592</v>
      </c>
      <c r="X210" s="25">
        <f>f_return_1m(A210,"0",参数!$B$1)</f>
        <v>11.6969428444838</v>
      </c>
      <c r="Y210" s="25">
        <f>f_return_3m(A210,0,参数!$B$1)</f>
        <v>60.7780612244898</v>
      </c>
      <c r="Z210" s="25">
        <f>f_return_6m(A210,0,参数!B209)</f>
        <v>53.3877038895859</v>
      </c>
      <c r="AA210" t="str">
        <f>f_dq_status(A210,参数!$B$1)</f>
        <v>开放申购|开放赎回</v>
      </c>
      <c r="AB210" s="17">
        <f ca="1">f_risk_maxdownside(A210,参数!$B$6,参数!$B$1)</f>
        <v>-36.4963503649635</v>
      </c>
      <c r="AC210" s="17">
        <f ca="1">f_risk_maxdownside(A210,参数!$B$4,参数!$B$1)</f>
        <v>-35.5555555555555</v>
      </c>
      <c r="AD210" t="str">
        <f ca="1">f_risk_maxdownside_date(A210,参数!$B$6,参数!$B$1)</f>
        <v>20171114-20181018</v>
      </c>
    </row>
    <row r="211" spans="1:30">
      <c r="A211" s="15" t="s">
        <v>239</v>
      </c>
      <c r="B211" t="str">
        <f>f_info_name(A211)</f>
        <v>工银瑞信医疗保健行业</v>
      </c>
      <c r="C211" t="str">
        <f>f_info_setupdate(A211)</f>
        <v>2014-11-18</v>
      </c>
      <c r="D211" s="16">
        <f t="shared" si="3"/>
        <v>2260</v>
      </c>
      <c r="F211" s="17">
        <f>f_netasset_total(A211,参数!$B$1,100000000)</f>
        <v>42.2207014683</v>
      </c>
      <c r="G211" s="17">
        <f ca="1">f_nav_adjustedreturn(A211,参数!$B$2,参数!$B$1)</f>
        <v>99.1596638655462</v>
      </c>
      <c r="H211" s="17">
        <f ca="1">f_nav_periodreturnrankingper(A211,参数!$B$2,参数!$B$1,3)</f>
        <v>18.6274509803922</v>
      </c>
      <c r="I211" s="17">
        <f ca="1">f_nav_adjustedreturn(A211,参数!$B$3,参数!$B$2)</f>
        <v>68.0232558139535</v>
      </c>
      <c r="J211" s="17">
        <f ca="1">f_nav_periodreturnrankingper(A211,参数!$B$3,参数!$B$2,3)</f>
        <v>16.5191740412979</v>
      </c>
      <c r="K211" s="17">
        <f ca="1">f_nav_adjustedreturn(A211,参数!$B$4,参数!$B$3)</f>
        <v>-19.5724782899132</v>
      </c>
      <c r="L211" s="17">
        <f ca="1">f_nav_periodreturnrankingper(A211,参数!$B$4,参数!$B$3,3)</f>
        <v>27.2727272727273</v>
      </c>
      <c r="M211" s="17">
        <f ca="1">f_nav_adjustedreturn(A211,参数!$B$5,参数!$B$4)</f>
        <v>20.4326923076923</v>
      </c>
      <c r="N211" s="17">
        <f ca="1">f_nav_periodreturnrankingper(A211,参数!$B$5,参数!$B$4,3)</f>
        <v>53.4313725490196</v>
      </c>
      <c r="O211" s="17">
        <f ca="1">f_nav_adjustedreturn(A211,参数!$B$6,参数!$B$5)</f>
        <v>3.10965630114567</v>
      </c>
      <c r="P211" s="17">
        <f ca="1">f_nav_periodreturnrankingper(A211,参数!$B$6,参数!$B$5,3)</f>
        <v>60.5263157894737</v>
      </c>
      <c r="Q211" s="25">
        <f>f_return(A211,1,参数!$B$1-365/2,参数!$B$1)</f>
        <v>60.9081746035373</v>
      </c>
      <c r="R211" s="25">
        <f ca="1">f_return(A211,1,参数!$B$4,参数!$B$1)</f>
        <v>39.0574895158107</v>
      </c>
      <c r="S211" s="25">
        <f ca="1">f_return(A211,1,参数!$B$6,参数!$B$1)</f>
        <v>26.9146553498047</v>
      </c>
      <c r="T211" t="str">
        <f>f_info_investtype(A211)</f>
        <v>普通股票型基金</v>
      </c>
      <c r="U211" t="str">
        <f>f_info_fundmanager(A211)</f>
        <v>赵蓓,谭冬寒</v>
      </c>
      <c r="V211">
        <f>f_info_manager_onthepostdays(A211,1)</f>
        <v>2277</v>
      </c>
      <c r="W211" s="25">
        <f ca="1">f_return_1w(A211,"0",参数!$B$2)</f>
        <v>-0.58968058968059</v>
      </c>
      <c r="X211" s="25">
        <f>f_return_1m(A211,"0",参数!$B$1)</f>
        <v>22.1649484536082</v>
      </c>
      <c r="Y211" s="25">
        <f>f_return_3m(A211,0,参数!$B$1)</f>
        <v>36.1148648648649</v>
      </c>
      <c r="Z211" s="25">
        <f>f_return_6m(A211,0,参数!B210)</f>
        <v>24.3251628917158</v>
      </c>
      <c r="AA211" t="str">
        <f>f_dq_status(A211,参数!$B$1)</f>
        <v>开放申购|开放赎回</v>
      </c>
      <c r="AB211" s="17">
        <f ca="1">f_risk_maxdownside(A211,参数!$B$6,参数!$B$1)</f>
        <v>-37.3467112597547</v>
      </c>
      <c r="AC211" s="17">
        <f ca="1">f_risk_maxdownside(A211,参数!$B$4,参数!$B$1)</f>
        <v>-37.3467112597547</v>
      </c>
      <c r="AD211" t="str">
        <f ca="1">f_risk_maxdownside_date(A211,参数!$B$6,参数!$B$1)</f>
        <v>20180529-20190103</v>
      </c>
    </row>
    <row r="212" spans="1:30">
      <c r="A212" s="15" t="s">
        <v>240</v>
      </c>
      <c r="B212" t="str">
        <f>f_info_name(A212)</f>
        <v>富国新回报AB</v>
      </c>
      <c r="C212" t="str">
        <f>f_info_setupdate(A212)</f>
        <v>2014-11-26</v>
      </c>
      <c r="D212" s="16">
        <f t="shared" si="3"/>
        <v>2252</v>
      </c>
      <c r="F212" s="17">
        <f>f_netasset_total(A212,参数!$B$1,100000000)</f>
        <v>6.4824091761</v>
      </c>
      <c r="G212" s="17">
        <f ca="1">f_nav_adjustedreturn(A212,参数!$B$2,参数!$B$1)</f>
        <v>47.271329746349</v>
      </c>
      <c r="H212" s="17">
        <f ca="1">f_nav_periodreturnrankingper(A212,参数!$B$2,参数!$B$1,3)</f>
        <v>46.5854949708841</v>
      </c>
      <c r="I212" s="17">
        <f ca="1">f_nav_adjustedreturn(A212,参数!$B$3,参数!$B$2)</f>
        <v>15.8504007123776</v>
      </c>
      <c r="J212" s="17">
        <f ca="1">f_nav_periodreturnrankingper(A212,参数!$B$3,参数!$B$2,3)</f>
        <v>67.5585284280936</v>
      </c>
      <c r="K212" s="17">
        <f ca="1">f_nav_adjustedreturn(A212,参数!$B$4,参数!$B$3)</f>
        <v>-1.57756354075373</v>
      </c>
      <c r="L212" s="17">
        <f ca="1">f_nav_periodreturnrankingper(A212,参数!$B$4,参数!$B$3,3)</f>
        <v>23.620025673941</v>
      </c>
      <c r="M212" s="17">
        <f ca="1">f_nav_adjustedreturn(A212,参数!$B$5,参数!$B$4)</f>
        <v>5.36540240518039</v>
      </c>
      <c r="N212" s="17">
        <f ca="1">f_nav_periodreturnrankingper(A212,参数!$B$5,参数!$B$4,3)</f>
        <v>75.0985027580772</v>
      </c>
      <c r="O212" s="17">
        <f ca="1">f_nav_adjustedreturn(A212,参数!$B$6,参数!$B$5)</f>
        <v>-0.551977920883165</v>
      </c>
      <c r="P212" s="17">
        <f ca="1">f_nav_periodreturnrankingper(A212,参数!$B$6,参数!$B$5,3)</f>
        <v>78.5034013605442</v>
      </c>
      <c r="Q212" s="25">
        <f>f_return(A212,1,参数!$B$1-365/2,参数!$B$1)</f>
        <v>34.6750249844438</v>
      </c>
      <c r="R212" s="25">
        <f ca="1">f_return(A212,1,参数!$B$4,参数!$B$1)</f>
        <v>18.8415085571143</v>
      </c>
      <c r="S212" s="25">
        <f ca="1">f_return(A212,1,参数!$B$6,参数!$B$1)</f>
        <v>11.9900135032492</v>
      </c>
      <c r="T212" t="str">
        <f>f_info_investtype(A212)</f>
        <v>灵活配置型基金</v>
      </c>
      <c r="U212" t="str">
        <f>f_info_fundmanager(A212)</f>
        <v>于鹏</v>
      </c>
      <c r="V212">
        <f>f_info_manager_onthepostdays(A212,1)</f>
        <v>580</v>
      </c>
      <c r="W212" s="25">
        <f ca="1">f_return_1w(A212,"0",参数!$B$2)</f>
        <v>-1.88536953242837</v>
      </c>
      <c r="X212" s="25">
        <f>f_return_1m(A212,"0",参数!$B$1)</f>
        <v>8.30977953646128</v>
      </c>
      <c r="Y212" s="25">
        <f>f_return_3m(A212,0,参数!$B$1)</f>
        <v>14.1155449672424</v>
      </c>
      <c r="Z212" s="25">
        <f>f_return_6m(A212,0,参数!B211)</f>
        <v>7.60135135135135</v>
      </c>
      <c r="AA212" t="str">
        <f>f_dq_status(A212,参数!$B$1)</f>
        <v>开放申购|开放赎回</v>
      </c>
      <c r="AB212" s="17">
        <f ca="1">f_risk_maxdownside(A212,参数!$B$6,参数!$B$1)</f>
        <v>-14.6896551724138</v>
      </c>
      <c r="AC212" s="17">
        <f ca="1">f_risk_maxdownside(A212,参数!$B$4,参数!$B$1)</f>
        <v>-14.6896551724138</v>
      </c>
      <c r="AD212" t="str">
        <f ca="1">f_risk_maxdownside_date(A212,参数!$B$6,参数!$B$1)</f>
        <v>20200226-20200323</v>
      </c>
    </row>
    <row r="213" spans="1:30">
      <c r="A213" s="15" t="s">
        <v>241</v>
      </c>
      <c r="B213" t="str">
        <f>f_info_name(A213)</f>
        <v>国投瑞银信息消费</v>
      </c>
      <c r="C213" t="str">
        <f>f_info_setupdate(A213)</f>
        <v>2014-12-03</v>
      </c>
      <c r="D213" s="16">
        <f t="shared" si="3"/>
        <v>2245</v>
      </c>
      <c r="F213" s="17">
        <f>f_netasset_total(A213,参数!$B$1,100000000)</f>
        <v>0.6796083744</v>
      </c>
      <c r="G213" s="17">
        <f ca="1">f_nav_adjustedreturn(A213,参数!$B$2,参数!$B$1)</f>
        <v>34.9790498275606</v>
      </c>
      <c r="H213" s="17">
        <f ca="1">f_nav_periodreturnrankingper(A213,参数!$B$2,参数!$B$1,3)</f>
        <v>58.7083112758073</v>
      </c>
      <c r="I213" s="17">
        <f ca="1">f_nav_adjustedreturn(A213,参数!$B$3,参数!$B$2)</f>
        <v>38.4081713958373</v>
      </c>
      <c r="J213" s="17">
        <f ca="1">f_nav_periodreturnrankingper(A213,参数!$B$3,参数!$B$2,3)</f>
        <v>31.7168338907469</v>
      </c>
      <c r="K213" s="17">
        <f ca="1">f_nav_adjustedreturn(A213,参数!$B$4,参数!$B$3)</f>
        <v>-24.1042345276873</v>
      </c>
      <c r="L213" s="17">
        <f ca="1">f_nav_periodreturnrankingper(A213,参数!$B$4,参数!$B$3,3)</f>
        <v>80.8729139922978</v>
      </c>
      <c r="M213" s="17">
        <f ca="1">f_nav_adjustedreturn(A213,参数!$B$5,参数!$B$4)</f>
        <v>14.8500044618914</v>
      </c>
      <c r="N213" s="17">
        <f ca="1">f_nav_periodreturnrankingper(A213,参数!$B$5,参数!$B$4,3)</f>
        <v>33.5697399527187</v>
      </c>
      <c r="O213" s="17">
        <f ca="1">f_nav_adjustedreturn(A213,参数!$B$6,参数!$B$5)</f>
        <v>13.0299080224753</v>
      </c>
      <c r="P213" s="17">
        <f ca="1">f_nav_periodreturnrankingper(A213,参数!$B$6,参数!$B$5,3)</f>
        <v>9.93197278911565</v>
      </c>
      <c r="Q213" s="25">
        <f>f_return(A213,1,参数!$B$1-365/2,参数!$B$1)</f>
        <v>35.8122041125416</v>
      </c>
      <c r="R213" s="25">
        <f ca="1">f_return(A213,1,参数!$B$4,参数!$B$1)</f>
        <v>12.3317246571695</v>
      </c>
      <c r="S213" s="25">
        <f ca="1">f_return(A213,1,参数!$B$6,参数!$B$1)</f>
        <v>12.8726259670355</v>
      </c>
      <c r="T213" t="str">
        <f>f_info_investtype(A213)</f>
        <v>灵活配置型基金</v>
      </c>
      <c r="U213" t="str">
        <f>f_info_fundmanager(A213)</f>
        <v>汤海波</v>
      </c>
      <c r="V213">
        <f>f_info_manager_onthepostdays(A213,1)</f>
        <v>894</v>
      </c>
      <c r="W213" s="25">
        <f ca="1">f_return_1w(A213,"0",参数!$B$2)</f>
        <v>-3.51594439901883</v>
      </c>
      <c r="X213" s="25">
        <f>f_return_1m(A213,"0",参数!$B$1)</f>
        <v>8.58544562551103</v>
      </c>
      <c r="Y213" s="25">
        <f>f_return_3m(A213,0,参数!$B$1)</f>
        <v>10.4544235759511</v>
      </c>
      <c r="Z213" s="25">
        <f>f_return_6m(A213,0,参数!B212)</f>
        <v>8.32150284728837</v>
      </c>
      <c r="AA213" t="str">
        <f>f_dq_status(A213,参数!$B$1)</f>
        <v>开放申购|开放赎回</v>
      </c>
      <c r="AB213" s="17">
        <f ca="1">f_risk_maxdownside(A213,参数!$B$6,参数!$B$1)</f>
        <v>-30.2380952380952</v>
      </c>
      <c r="AC213" s="17">
        <f ca="1">f_risk_maxdownside(A213,参数!$B$4,参数!$B$1)</f>
        <v>-30.2380952380952</v>
      </c>
      <c r="AD213" t="str">
        <f ca="1">f_risk_maxdownside_date(A213,参数!$B$6,参数!$B$1)</f>
        <v>20180313-20190103</v>
      </c>
    </row>
    <row r="214" spans="1:30">
      <c r="A214" s="15" t="s">
        <v>242</v>
      </c>
      <c r="B214" t="str">
        <f>f_info_name(A214)</f>
        <v>汇丰晋信双核策略A</v>
      </c>
      <c r="C214" t="str">
        <f>f_info_setupdate(A214)</f>
        <v>2014-11-26</v>
      </c>
      <c r="D214" s="16">
        <f t="shared" si="3"/>
        <v>2252</v>
      </c>
      <c r="F214" s="17">
        <f>f_netasset_total(A214,参数!$B$1,100000000)</f>
        <v>7.0356749055</v>
      </c>
      <c r="G214" s="17">
        <f ca="1">f_nav_adjustedreturn(A214,参数!$B$2,参数!$B$1)</f>
        <v>47.3313630041725</v>
      </c>
      <c r="H214" s="17">
        <f ca="1">f_nav_periodreturnrankingper(A214,参数!$B$2,参数!$B$1,3)</f>
        <v>46.4266807834833</v>
      </c>
      <c r="I214" s="17">
        <f ca="1">f_nav_adjustedreturn(A214,参数!$B$3,参数!$B$2)</f>
        <v>18.4880008239778</v>
      </c>
      <c r="J214" s="17">
        <f ca="1">f_nav_periodreturnrankingper(A214,参数!$B$3,参数!$B$2,3)</f>
        <v>62.3188405797101</v>
      </c>
      <c r="K214" s="17">
        <f ca="1">f_nav_adjustedreturn(A214,参数!$B$4,参数!$B$3)</f>
        <v>-15.1557355782849</v>
      </c>
      <c r="L214" s="17">
        <f ca="1">f_nav_periodreturnrankingper(A214,参数!$B$4,参数!$B$3,3)</f>
        <v>50.6418485237484</v>
      </c>
      <c r="M214" s="17">
        <f ca="1">f_nav_adjustedreturn(A214,参数!$B$5,参数!$B$4)</f>
        <v>20.4606672646235</v>
      </c>
      <c r="N214" s="17">
        <f ca="1">f_nav_periodreturnrankingper(A214,参数!$B$5,参数!$B$4,3)</f>
        <v>21.9070133963751</v>
      </c>
      <c r="O214" s="17">
        <f ca="1">f_nav_adjustedreturn(A214,参数!$B$6,参数!$B$5)</f>
        <v>26.3041687999295</v>
      </c>
      <c r="P214" s="17">
        <f ca="1">f_nav_periodreturnrankingper(A214,参数!$B$6,参数!$B$5,3)</f>
        <v>1.9047619047619</v>
      </c>
      <c r="Q214" s="25">
        <f>f_return(A214,1,参数!$B$1-365/2,参数!$B$1)</f>
        <v>51.8423527306875</v>
      </c>
      <c r="R214" s="25">
        <f ca="1">f_return(A214,1,参数!$B$4,参数!$B$1)</f>
        <v>13.9756661618964</v>
      </c>
      <c r="S214" s="25">
        <f ca="1">f_return(A214,1,参数!$B$6,参数!$B$1)</f>
        <v>17.5435904091035</v>
      </c>
      <c r="T214" t="str">
        <f>f_info_investtype(A214)</f>
        <v>灵活配置型基金</v>
      </c>
      <c r="U214" t="str">
        <f>f_info_fundmanager(A214)</f>
        <v>是星涛</v>
      </c>
      <c r="V214">
        <f>f_info_manager_onthepostdays(A214,1)</f>
        <v>1020</v>
      </c>
      <c r="W214" s="25">
        <f ca="1">f_return_1w(A214,"0",参数!$B$2)</f>
        <v>-4.90990246321705</v>
      </c>
      <c r="X214" s="25">
        <f>f_return_1m(A214,"0",参数!$B$1)</f>
        <v>3.66360856269114</v>
      </c>
      <c r="Y214" s="25">
        <f>f_return_3m(A214,0,参数!$B$1)</f>
        <v>10.4529162593679</v>
      </c>
      <c r="Z214" s="25">
        <f>f_return_6m(A214,0,参数!B213)</f>
        <v>19.5788043478261</v>
      </c>
      <c r="AA214" t="str">
        <f>f_dq_status(A214,参数!$B$1)</f>
        <v>开放申购|开放赎回</v>
      </c>
      <c r="AB214" s="17">
        <f ca="1">f_risk_maxdownside(A214,参数!$B$6,参数!$B$1)</f>
        <v>-19.9434388260121</v>
      </c>
      <c r="AC214" s="17">
        <f ca="1">f_risk_maxdownside(A214,参数!$B$4,参数!$B$1)</f>
        <v>-19.9434388260121</v>
      </c>
      <c r="AD214" t="str">
        <f ca="1">f_risk_maxdownside_date(A214,参数!$B$6,参数!$B$1)</f>
        <v>20180321-20181018</v>
      </c>
    </row>
    <row r="215" spans="1:30">
      <c r="A215" s="15" t="s">
        <v>243</v>
      </c>
      <c r="B215" t="str">
        <f>f_info_name(A215)</f>
        <v>鹏华养老产业</v>
      </c>
      <c r="C215" t="str">
        <f>f_info_setupdate(A215)</f>
        <v>2014-12-02</v>
      </c>
      <c r="D215" s="16">
        <f t="shared" si="3"/>
        <v>2246</v>
      </c>
      <c r="F215" s="17">
        <f>f_netasset_total(A215,参数!$B$1,100000000)</f>
        <v>10.2877223678</v>
      </c>
      <c r="G215" s="17">
        <f ca="1">f_nav_adjustedreturn(A215,参数!$B$2,参数!$B$1)</f>
        <v>98.0242478670858</v>
      </c>
      <c r="H215" s="17">
        <f ca="1">f_nav_periodreturnrankingper(A215,参数!$B$2,参数!$B$1,3)</f>
        <v>20.0980392156863</v>
      </c>
      <c r="I215" s="17">
        <f ca="1">f_nav_adjustedreturn(A215,参数!$B$3,参数!$B$2)</f>
        <v>69.3536121673004</v>
      </c>
      <c r="J215" s="17">
        <f ca="1">f_nav_periodreturnrankingper(A215,参数!$B$3,参数!$B$2,3)</f>
        <v>14.7492625368732</v>
      </c>
      <c r="K215" s="17">
        <f ca="1">f_nav_adjustedreturn(A215,参数!$B$4,参数!$B$3)</f>
        <v>-29.5284030010718</v>
      </c>
      <c r="L215" s="17">
        <f ca="1">f_nav_periodreturnrankingper(A215,参数!$B$4,参数!$B$3,3)</f>
        <v>80</v>
      </c>
      <c r="M215" s="17">
        <f ca="1">f_nav_adjustedreturn(A215,参数!$B$5,参数!$B$4)</f>
        <v>56.9525395503747</v>
      </c>
      <c r="N215" s="17">
        <f ca="1">f_nav_periodreturnrankingper(A215,参数!$B$5,参数!$B$4,3)</f>
        <v>2.45098039215686</v>
      </c>
      <c r="O215" s="17">
        <f ca="1">f_nav_adjustedreturn(A215,参数!$B$6,参数!$B$5)</f>
        <v>3.62068965517242</v>
      </c>
      <c r="P215" s="17">
        <f ca="1">f_nav_periodreturnrankingper(A215,参数!$B$6,参数!$B$5,3)</f>
        <v>59.2105263157895</v>
      </c>
      <c r="Q215" s="25">
        <f>f_return(A215,1,参数!$B$1-365/2,参数!$B$1)</f>
        <v>98.1590530658031</v>
      </c>
      <c r="R215" s="25">
        <f ca="1">f_return(A215,1,参数!$B$4,参数!$B$1)</f>
        <v>33.166621081917</v>
      </c>
      <c r="S215" s="25">
        <f ca="1">f_return(A215,1,参数!$B$6,参数!$B$1)</f>
        <v>30.5777377367322</v>
      </c>
      <c r="T215" t="str">
        <f>f_info_investtype(A215)</f>
        <v>普通股票型基金</v>
      </c>
      <c r="U215" t="str">
        <f>f_info_fundmanager(A215)</f>
        <v>王宗合</v>
      </c>
      <c r="V215">
        <f>f_info_manager_onthepostdays(A215,1)</f>
        <v>2263</v>
      </c>
      <c r="W215" s="25">
        <f ca="1">f_return_1w(A215,"0",参数!$B$2)</f>
        <v>-3.50953206239168</v>
      </c>
      <c r="X215" s="25">
        <f>f_return_1m(A215,"0",参数!$B$1)</f>
        <v>12.3853211009174</v>
      </c>
      <c r="Y215" s="25">
        <f>f_return_3m(A215,0,参数!$B$1)</f>
        <v>29.7440423654016</v>
      </c>
      <c r="Z215" s="25">
        <f>f_return_6m(A215,0,参数!B214)</f>
        <v>36.5542388331814</v>
      </c>
      <c r="AA215" t="str">
        <f>f_dq_status(A215,参数!$B$1)</f>
        <v>暂停大额申购|开放赎回</v>
      </c>
      <c r="AB215" s="17">
        <f ca="1">f_risk_maxdownside(A215,参数!$B$6,参数!$B$1)</f>
        <v>-37.4541644840231</v>
      </c>
      <c r="AC215" s="17">
        <f ca="1">f_risk_maxdownside(A215,参数!$B$4,参数!$B$1)</f>
        <v>-36.657824933687</v>
      </c>
      <c r="AD215" t="str">
        <f ca="1">f_risk_maxdownside_date(A215,参数!$B$6,参数!$B$1)</f>
        <v>20180124-20181030</v>
      </c>
    </row>
    <row r="216" spans="1:30">
      <c r="A216" s="15" t="s">
        <v>244</v>
      </c>
      <c r="B216" t="str">
        <f>f_info_name(A216)</f>
        <v>华宝高端制造</v>
      </c>
      <c r="C216" t="str">
        <f>f_info_setupdate(A216)</f>
        <v>2014-12-10</v>
      </c>
      <c r="D216" s="16">
        <f t="shared" si="3"/>
        <v>2238</v>
      </c>
      <c r="F216" s="17">
        <f>f_netasset_total(A216,参数!$B$1,100000000)</f>
        <v>3.0989623073</v>
      </c>
      <c r="G216" s="17">
        <f ca="1">f_nav_adjustedreturn(A216,参数!$B$2,参数!$B$1)</f>
        <v>72.3694171082513</v>
      </c>
      <c r="H216" s="17">
        <f ca="1">f_nav_periodreturnrankingper(A216,参数!$B$2,参数!$B$1,3)</f>
        <v>45.8333333333333</v>
      </c>
      <c r="I216" s="17">
        <f ca="1">f_nav_adjustedreturn(A216,参数!$B$3,参数!$B$2)</f>
        <v>39.9364406779661</v>
      </c>
      <c r="J216" s="17">
        <f ca="1">f_nav_periodreturnrankingper(A216,参数!$B$3,参数!$B$2,3)</f>
        <v>58.9970501474926</v>
      </c>
      <c r="K216" s="17">
        <f ca="1">f_nav_adjustedreturn(A216,参数!$B$4,参数!$B$3)</f>
        <v>-26.9914926527456</v>
      </c>
      <c r="L216" s="17">
        <f ca="1">f_nav_periodreturnrankingper(A216,参数!$B$4,参数!$B$3,3)</f>
        <v>66.9090909090909</v>
      </c>
      <c r="M216" s="17">
        <f ca="1">f_nav_adjustedreturn(A216,参数!$B$5,参数!$B$4)</f>
        <v>1.08443067389621</v>
      </c>
      <c r="N216" s="17">
        <f ca="1">f_nav_periodreturnrankingper(A216,参数!$B$5,参数!$B$4,3)</f>
        <v>88.7254901960784</v>
      </c>
      <c r="O216" s="17">
        <f ca="1">f_nav_adjustedreturn(A216,参数!$B$6,参数!$B$5)</f>
        <v>14.0474100087796</v>
      </c>
      <c r="P216" s="17">
        <f ca="1">f_nav_periodreturnrankingper(A216,参数!$B$6,参数!$B$5,3)</f>
        <v>27.6315789473684</v>
      </c>
      <c r="Q216" s="25">
        <f>f_return(A216,1,参数!$B$1-365/2,参数!$B$1)</f>
        <v>68.0004182918727</v>
      </c>
      <c r="R216" s="25">
        <f ca="1">f_return(A216,1,参数!$B$4,参数!$B$1)</f>
        <v>20.7387724343816</v>
      </c>
      <c r="S216" s="25">
        <f ca="1">f_return(A216,1,参数!$B$6,参数!$B$1)</f>
        <v>14.8423302453064</v>
      </c>
      <c r="T216" t="str">
        <f>f_info_investtype(A216)</f>
        <v>普通股票型基金</v>
      </c>
      <c r="U216" t="str">
        <f>f_info_fundmanager(A216)</f>
        <v>贺喆</v>
      </c>
      <c r="V216">
        <f>f_info_manager_onthepostdays(A216,1)</f>
        <v>902</v>
      </c>
      <c r="W216" s="25">
        <f ca="1">f_return_1w(A216,"0",参数!$B$2)</f>
        <v>-1.71130952380953</v>
      </c>
      <c r="X216" s="25">
        <f>f_return_1m(A216,"0",参数!$B$1)</f>
        <v>11.8918918918919</v>
      </c>
      <c r="Y216" s="25">
        <f>f_return_3m(A216,0,参数!$B$1)</f>
        <v>19.3396226415094</v>
      </c>
      <c r="Z216" s="25">
        <f>f_return_6m(A216,0,参数!B215)</f>
        <v>16.9850283944244</v>
      </c>
      <c r="AA216" t="str">
        <f>f_dq_status(A216,参数!$B$1)</f>
        <v>开放申购|开放赎回</v>
      </c>
      <c r="AB216" s="17">
        <f ca="1">f_risk_maxdownside(A216,参数!$B$6,参数!$B$1)</f>
        <v>-39.2103471749489</v>
      </c>
      <c r="AC216" s="17">
        <f ca="1">f_risk_maxdownside(A216,参数!$B$4,参数!$B$1)</f>
        <v>-31.5708812260536</v>
      </c>
      <c r="AD216" t="str">
        <f ca="1">f_risk_maxdownside_date(A216,参数!$B$6,参数!$B$1)</f>
        <v>20161123-20190103</v>
      </c>
    </row>
    <row r="217" spans="1:30">
      <c r="A217" s="15" t="s">
        <v>245</v>
      </c>
      <c r="B217" t="str">
        <f>f_info_name(A217)</f>
        <v>华宝品质生活</v>
      </c>
      <c r="C217" t="str">
        <f>f_info_setupdate(A217)</f>
        <v>2015-01-21</v>
      </c>
      <c r="D217" s="16">
        <f t="shared" si="3"/>
        <v>2196</v>
      </c>
      <c r="F217" s="17">
        <f>f_netasset_total(A217,参数!$B$1,100000000)</f>
        <v>1.7783514114</v>
      </c>
      <c r="G217" s="17">
        <f ca="1">f_nav_adjustedreturn(A217,参数!$B$2,参数!$B$1)</f>
        <v>75.2329192546584</v>
      </c>
      <c r="H217" s="17">
        <f ca="1">f_nav_periodreturnrankingper(A217,参数!$B$2,参数!$B$1,3)</f>
        <v>41.9117647058824</v>
      </c>
      <c r="I217" s="17">
        <f ca="1">f_nav_adjustedreturn(A217,参数!$B$3,参数!$B$2)</f>
        <v>65.1282051282051</v>
      </c>
      <c r="J217" s="17">
        <f ca="1">f_nav_periodreturnrankingper(A217,参数!$B$3,参数!$B$2,3)</f>
        <v>18.2890855457227</v>
      </c>
      <c r="K217" s="17">
        <f ca="1">f_nav_adjustedreturn(A217,参数!$B$4,参数!$B$3)</f>
        <v>-28.7671232876712</v>
      </c>
      <c r="L217" s="17">
        <f ca="1">f_nav_periodreturnrankingper(A217,参数!$B$4,参数!$B$3,3)</f>
        <v>76</v>
      </c>
      <c r="M217" s="17">
        <f ca="1">f_nav_adjustedreturn(A217,参数!$B$5,参数!$B$4)</f>
        <v>39.2452830188679</v>
      </c>
      <c r="N217" s="17">
        <f ca="1">f_nav_periodreturnrankingper(A217,参数!$B$5,参数!$B$4,3)</f>
        <v>15.6862745098039</v>
      </c>
      <c r="O217" s="17">
        <f ca="1">f_nav_adjustedreturn(A217,参数!$B$6,参数!$B$5)</f>
        <v>-2.09359605911331</v>
      </c>
      <c r="P217" s="17">
        <f ca="1">f_nav_periodreturnrankingper(A217,参数!$B$6,参数!$B$5,3)</f>
        <v>78.9473684210526</v>
      </c>
      <c r="Q217" s="25">
        <f>f_return(A217,1,参数!$B$1-365/2,参数!$B$1)</f>
        <v>100.850425837874</v>
      </c>
      <c r="R217" s="25">
        <f ca="1">f_return(A217,1,参数!$B$4,参数!$B$1)</f>
        <v>27.2360794962857</v>
      </c>
      <c r="S217" s="25">
        <f ca="1">f_return(A217,1,参数!$B$6,参数!$B$1)</f>
        <v>22.6585715744214</v>
      </c>
      <c r="T217" t="str">
        <f>f_info_investtype(A217)</f>
        <v>普通股票型基金</v>
      </c>
      <c r="U217" t="str">
        <f>f_info_fundmanager(A217)</f>
        <v>光磊</v>
      </c>
      <c r="V217">
        <f>f_info_manager_onthepostdays(A217,1)</f>
        <v>2135</v>
      </c>
      <c r="W217" s="25">
        <f ca="1">f_return_1w(A217,"0",参数!$B$2)</f>
        <v>0.389711613406084</v>
      </c>
      <c r="X217" s="25">
        <f>f_return_1m(A217,"0",参数!$B$1)</f>
        <v>17.0643153526971</v>
      </c>
      <c r="Y217" s="25">
        <f>f_return_3m(A217,0,参数!$B$1)</f>
        <v>33.6293664890468</v>
      </c>
      <c r="Z217" s="25">
        <f>f_return_6m(A217,0,参数!B216)</f>
        <v>32.6397146254459</v>
      </c>
      <c r="AA217" t="str">
        <f>f_dq_status(A217,参数!$B$1)</f>
        <v>开放申购|开放赎回</v>
      </c>
      <c r="AB217" s="17">
        <f ca="1">f_risk_maxdownside(A217,参数!$B$6,参数!$B$1)</f>
        <v>-32.1332133213321</v>
      </c>
      <c r="AC217" s="17">
        <f ca="1">f_risk_maxdownside(A217,参数!$B$4,参数!$B$1)</f>
        <v>-32.1332133213321</v>
      </c>
      <c r="AD217" t="str">
        <f ca="1">f_risk_maxdownside_date(A217,参数!$B$6,参数!$B$1)</f>
        <v>20180613-20190103</v>
      </c>
    </row>
    <row r="218" spans="1:30">
      <c r="A218" s="15" t="s">
        <v>246</v>
      </c>
      <c r="B218" t="str">
        <f>f_info_name(A218)</f>
        <v>嘉实新收益</v>
      </c>
      <c r="C218" t="str">
        <f>f_info_setupdate(A218)</f>
        <v>2014-12-10</v>
      </c>
      <c r="D218" s="16">
        <f t="shared" si="3"/>
        <v>2238</v>
      </c>
      <c r="F218" s="17">
        <f>f_netasset_total(A218,参数!$B$1,100000000)</f>
        <v>7.1221625071</v>
      </c>
      <c r="G218" s="17">
        <f ca="1">f_nav_adjustedreturn(A218,参数!$B$2,参数!$B$1)</f>
        <v>82.2311289245157</v>
      </c>
      <c r="H218" s="17">
        <f ca="1">f_nav_periodreturnrankingper(A218,参数!$B$2,参数!$B$1,3)</f>
        <v>14.6109052408682</v>
      </c>
      <c r="I218" s="17">
        <f ca="1">f_nav_adjustedreturn(A218,参数!$B$3,参数!$B$2)</f>
        <v>47.9249011857707</v>
      </c>
      <c r="J218" s="17">
        <f ca="1">f_nav_periodreturnrankingper(A218,参数!$B$3,参数!$B$2,3)</f>
        <v>19.8996655518395</v>
      </c>
      <c r="K218" s="17">
        <f ca="1">f_nav_adjustedreturn(A218,参数!$B$4,参数!$B$3)</f>
        <v>-31.3898305084746</v>
      </c>
      <c r="L218" s="17">
        <f ca="1">f_nav_periodreturnrankingper(A218,参数!$B$4,参数!$B$3,3)</f>
        <v>95.6996148908858</v>
      </c>
      <c r="M218" s="17">
        <f ca="1">f_nav_adjustedreturn(A218,参数!$B$5,参数!$B$4)</f>
        <v>25.0493216453135</v>
      </c>
      <c r="N218" s="17">
        <f ca="1">f_nav_periodreturnrankingper(A218,参数!$B$5,参数!$B$4,3)</f>
        <v>15.6816390858944</v>
      </c>
      <c r="O218" s="17">
        <f ca="1">f_nav_adjustedreturn(A218,参数!$B$6,参数!$B$5)</f>
        <v>2.27116311080522</v>
      </c>
      <c r="P218" s="17">
        <f ca="1">f_nav_periodreturnrankingper(A218,参数!$B$6,参数!$B$5,3)</f>
        <v>60.1360544217687</v>
      </c>
      <c r="Q218" s="25">
        <f>f_return(A218,1,参数!$B$1-365/2,参数!$B$1)</f>
        <v>84.3781210275998</v>
      </c>
      <c r="R218" s="25">
        <f ca="1">f_return(A218,1,参数!$B$4,参数!$B$1)</f>
        <v>22.7259007379942</v>
      </c>
      <c r="S218" s="25">
        <f ca="1">f_return(A218,1,参数!$B$6,参数!$B$1)</f>
        <v>18.6387497491713</v>
      </c>
      <c r="T218" t="str">
        <f>f_info_investtype(A218)</f>
        <v>灵活配置型基金</v>
      </c>
      <c r="U218" t="str">
        <f>f_info_fundmanager(A218)</f>
        <v>胡涛,王凯</v>
      </c>
      <c r="V218">
        <f>f_info_manager_onthepostdays(A218,1)</f>
        <v>204</v>
      </c>
      <c r="W218" s="25">
        <f ca="1">f_return_1w(A218,"0",参数!$B$2)</f>
        <v>-0.729442970822272</v>
      </c>
      <c r="X218" s="25">
        <f>f_return_1m(A218,"0",参数!$B$1)</f>
        <v>14.5737085258295</v>
      </c>
      <c r="Y218" s="25">
        <f>f_return_3m(A218,0,参数!$B$1)</f>
        <v>36.8790767686904</v>
      </c>
      <c r="Z218" s="25">
        <f>f_return_6m(A218,0,参数!B217)</f>
        <v>30.1572177227251</v>
      </c>
      <c r="AA218" t="str">
        <f>f_dq_status(A218,参数!$B$1)</f>
        <v>开放申购|开放赎回</v>
      </c>
      <c r="AB218" s="17">
        <f ca="1">f_risk_maxdownside(A218,参数!$B$6,参数!$B$1)</f>
        <v>-39.142091152815</v>
      </c>
      <c r="AC218" s="17">
        <f ca="1">f_risk_maxdownside(A218,参数!$B$4,参数!$B$1)</f>
        <v>-38.6486486486486</v>
      </c>
      <c r="AD218" t="str">
        <f ca="1">f_risk_maxdownside_date(A218,参数!$B$6,参数!$B$1)</f>
        <v>20171114-20181018</v>
      </c>
    </row>
    <row r="219" spans="1:30">
      <c r="A219" s="15" t="s">
        <v>247</v>
      </c>
      <c r="B219" t="str">
        <f>f_info_name(A219)</f>
        <v>建信稳定得利A</v>
      </c>
      <c r="C219" t="str">
        <f>f_info_setupdate(A219)</f>
        <v>2014-12-02</v>
      </c>
      <c r="D219" s="16">
        <f t="shared" si="3"/>
        <v>2246</v>
      </c>
      <c r="F219" s="17">
        <f>f_netasset_total(A219,参数!$B$1,100000000)</f>
        <v>3.4529731006</v>
      </c>
      <c r="G219" s="17">
        <f ca="1">f_nav_adjustedreturn(A219,参数!$B$2,参数!$B$1)</f>
        <v>8.59080633006783</v>
      </c>
      <c r="H219" s="17">
        <f ca="1">f_nav_periodreturnrankingper(A219,参数!$B$2,参数!$B$1,3)</f>
        <v>56.2264150943396</v>
      </c>
      <c r="I219" s="17">
        <f ca="1">f_nav_adjustedreturn(A219,参数!$B$3,参数!$B$2)</f>
        <v>6.24499599679742</v>
      </c>
      <c r="J219" s="17">
        <f ca="1">f_nav_periodreturnrankingper(A219,参数!$B$3,参数!$B$2,3)</f>
        <v>67.8723404255319</v>
      </c>
      <c r="K219" s="17">
        <f ca="1">f_nav_adjustedreturn(A219,参数!$B$4,参数!$B$3)</f>
        <v>4.43143812709032</v>
      </c>
      <c r="L219" s="17">
        <f ca="1">f_nav_periodreturnrankingper(A219,参数!$B$4,参数!$B$3,3)</f>
        <v>17.6610978520286</v>
      </c>
      <c r="M219" s="17">
        <f ca="1">f_nav_adjustedreturn(A219,参数!$B$5,参数!$B$4)</f>
        <v>4.82456140350879</v>
      </c>
      <c r="N219" s="17">
        <f ca="1">f_nav_periodreturnrankingper(A219,参数!$B$5,参数!$B$4,3)</f>
        <v>37.8453038674033</v>
      </c>
      <c r="O219" s="17">
        <f ca="1">f_nav_adjustedreturn(A219,参数!$B$6,参数!$B$5)</f>
        <v>2.51798561151077</v>
      </c>
      <c r="P219" s="17">
        <f ca="1">f_nav_periodreturnrankingper(A219,参数!$B$6,参数!$B$5,3)</f>
        <v>30.0847457627119</v>
      </c>
      <c r="Q219" s="25">
        <f>f_return(A219,1,参数!$B$1-365/2,参数!$B$1)</f>
        <v>9.27302893396509</v>
      </c>
      <c r="R219" s="25">
        <f ca="1">f_return(A219,1,参数!$B$4,参数!$B$1)</f>
        <v>6.40278264838194</v>
      </c>
      <c r="S219" s="25">
        <f ca="1">f_return(A219,1,参数!$B$6,参数!$B$1)</f>
        <v>5.3142635694432</v>
      </c>
      <c r="T219" t="str">
        <f>f_info_investtype(A219)</f>
        <v>混合债券型二级基金</v>
      </c>
      <c r="U219" t="str">
        <f>f_info_fundmanager(A219)</f>
        <v>黎颖芳</v>
      </c>
      <c r="V219">
        <f>f_info_manager_onthepostdays(A219,1)</f>
        <v>2263</v>
      </c>
      <c r="W219" s="25">
        <f ca="1">f_return_1w(A219,"0",参数!$B$2)</f>
        <v>-0.300525920360631</v>
      </c>
      <c r="X219" s="25">
        <f>f_return_1m(A219,"0",参数!$B$1)</f>
        <v>1.55038759689923</v>
      </c>
      <c r="Y219" s="25">
        <f>f_return_3m(A219,0,参数!$B$1)</f>
        <v>3.1496062992126</v>
      </c>
      <c r="Z219" s="25">
        <f>f_return_6m(A219,0,参数!B218)</f>
        <v>2.80777537796976</v>
      </c>
      <c r="AA219" t="str">
        <f>f_dq_status(A219,参数!$B$1)</f>
        <v>暂停大额申购|开放赎回</v>
      </c>
      <c r="AB219" s="17">
        <f ca="1">f_risk_maxdownside(A219,参数!$B$6,参数!$B$1)</f>
        <v>-2.33766233766235</v>
      </c>
      <c r="AC219" s="17">
        <f ca="1">f_risk_maxdownside(A219,参数!$B$4,参数!$B$1)</f>
        <v>-2.21565731166913</v>
      </c>
      <c r="AD219" t="str">
        <f ca="1">f_risk_maxdownside_date(A219,参数!$B$6,参数!$B$1)</f>
        <v>20161129-20161220</v>
      </c>
    </row>
    <row r="220" spans="1:30">
      <c r="A220" s="15" t="s">
        <v>248</v>
      </c>
      <c r="B220" t="str">
        <f>f_info_name(A220)</f>
        <v>华泰柏瑞量化优选</v>
      </c>
      <c r="C220" t="str">
        <f>f_info_setupdate(A220)</f>
        <v>2014-12-17</v>
      </c>
      <c r="D220" s="16">
        <f t="shared" si="3"/>
        <v>2231</v>
      </c>
      <c r="F220" s="17">
        <f>f_netasset_total(A220,参数!$B$1,100000000)</f>
        <v>5.6852176933</v>
      </c>
      <c r="G220" s="17">
        <f ca="1">f_nav_adjustedreturn(A220,参数!$B$2,参数!$B$1)</f>
        <v>38.2150858849888</v>
      </c>
      <c r="H220" s="17">
        <f ca="1">f_nav_periodreturnrankingper(A220,参数!$B$2,参数!$B$1,3)</f>
        <v>55.4261514028587</v>
      </c>
      <c r="I220" s="17">
        <f ca="1">f_nav_adjustedreturn(A220,参数!$B$3,参数!$B$2)</f>
        <v>29.3847502676132</v>
      </c>
      <c r="J220" s="17">
        <f ca="1">f_nav_periodreturnrankingper(A220,参数!$B$3,参数!$B$2,3)</f>
        <v>45.2619843924192</v>
      </c>
      <c r="K220" s="17">
        <f ca="1">f_nav_adjustedreturn(A220,参数!$B$4,参数!$B$3)</f>
        <v>-25.0761108259226</v>
      </c>
      <c r="L220" s="17">
        <f ca="1">f_nav_periodreturnrankingper(A220,参数!$B$4,参数!$B$3,3)</f>
        <v>83.3119383825417</v>
      </c>
      <c r="M220" s="17">
        <f ca="1">f_nav_adjustedreturn(A220,参数!$B$5,参数!$B$4)</f>
        <v>33.5265837104072</v>
      </c>
      <c r="N220" s="17">
        <f ca="1">f_nav_periodreturnrankingper(A220,参数!$B$5,参数!$B$4,3)</f>
        <v>8.82584712371946</v>
      </c>
      <c r="O220" s="17">
        <f ca="1">f_nav_adjustedreturn(A220,参数!$B$6,参数!$B$5)</f>
        <v>24.1490944089597</v>
      </c>
      <c r="P220" s="17">
        <f ca="1">f_nav_periodreturnrankingper(A220,参数!$B$6,参数!$B$5,3)</f>
        <v>2.85714285714286</v>
      </c>
      <c r="Q220" s="25">
        <f>f_return(A220,1,参数!$B$1-365/2,参数!$B$1)</f>
        <v>38.4074492760502</v>
      </c>
      <c r="R220" s="25">
        <f ca="1">f_return(A220,1,参数!$B$4,参数!$B$1)</f>
        <v>10.2336804311475</v>
      </c>
      <c r="S220" s="25">
        <f ca="1">f_return(A220,1,参数!$B$6,参数!$B$1)</f>
        <v>17.0764596947151</v>
      </c>
      <c r="T220" t="str">
        <f>f_info_investtype(A220)</f>
        <v>灵活配置型基金</v>
      </c>
      <c r="U220" t="str">
        <f>f_info_fundmanager(A220)</f>
        <v>盛豪</v>
      </c>
      <c r="V220">
        <f>f_info_manager_onthepostdays(A220,1)</f>
        <v>1948</v>
      </c>
      <c r="W220" s="25">
        <f ca="1">f_return_1w(A220,"0",参数!$B$2)</f>
        <v>-3.11143270622287</v>
      </c>
      <c r="X220" s="25">
        <f>f_return_1m(A220,"0",参数!$B$1)</f>
        <v>9.74915495463442</v>
      </c>
      <c r="Y220" s="25">
        <f>f_return_3m(A220,0,参数!$B$1)</f>
        <v>12.2044379774463</v>
      </c>
      <c r="Z220" s="25">
        <f>f_return_6m(A220,0,参数!B219)</f>
        <v>12.6717926984319</v>
      </c>
      <c r="AA220" t="str">
        <f>f_dq_status(A220,参数!$B$1)</f>
        <v>开放申购|开放赎回</v>
      </c>
      <c r="AB220" s="17">
        <f ca="1">f_risk_maxdownside(A220,参数!$B$6,参数!$B$1)</f>
        <v>-30.2416778354337</v>
      </c>
      <c r="AC220" s="17">
        <f ca="1">f_risk_maxdownside(A220,参数!$B$4,参数!$B$1)</f>
        <v>-30.2416778354337</v>
      </c>
      <c r="AD220" t="str">
        <f ca="1">f_risk_maxdownside_date(A220,参数!$B$6,参数!$B$1)</f>
        <v>20180127-20190103</v>
      </c>
    </row>
    <row r="221" spans="1:30">
      <c r="A221" s="15" t="s">
        <v>249</v>
      </c>
      <c r="B221" t="str">
        <f>f_info_name(A221)</f>
        <v>中海医药健康产业A</v>
      </c>
      <c r="C221" t="str">
        <f>f_info_setupdate(A221)</f>
        <v>2014-12-17</v>
      </c>
      <c r="D221" s="16">
        <f t="shared" si="3"/>
        <v>2231</v>
      </c>
      <c r="F221" s="17">
        <f>f_netasset_total(A221,参数!$B$1,100000000)</f>
        <v>9.5627807426</v>
      </c>
      <c r="G221" s="17">
        <f ca="1">f_nav_adjustedreturn(A221,参数!$B$2,参数!$B$1)</f>
        <v>67.1525701893543</v>
      </c>
      <c r="H221" s="17">
        <f ca="1">f_nav_periodreturnrankingper(A221,参数!$B$2,参数!$B$1,3)</f>
        <v>27.3689782953944</v>
      </c>
      <c r="I221" s="17">
        <f ca="1">f_nav_adjustedreturn(A221,参数!$B$3,参数!$B$2)</f>
        <v>58.8823370833948</v>
      </c>
      <c r="J221" s="17">
        <f ca="1">f_nav_periodreturnrankingper(A221,参数!$B$3,参数!$B$2,3)</f>
        <v>9.58751393534002</v>
      </c>
      <c r="K221" s="17">
        <f ca="1">f_nav_adjustedreturn(A221,参数!$B$4,参数!$B$3)</f>
        <v>-7.25530458590007</v>
      </c>
      <c r="L221" s="17">
        <f ca="1">f_nav_periodreturnrankingper(A221,参数!$B$4,参数!$B$3,3)</f>
        <v>36.392811296534</v>
      </c>
      <c r="M221" s="17">
        <f ca="1">f_nav_adjustedreturn(A221,参数!$B$5,参数!$B$4)</f>
        <v>36.1860465116279</v>
      </c>
      <c r="N221" s="17">
        <f ca="1">f_nav_periodreturnrankingper(A221,参数!$B$5,参数!$B$4,3)</f>
        <v>7.17100078802207</v>
      </c>
      <c r="O221" s="17">
        <f ca="1">f_nav_adjustedreturn(A221,参数!$B$6,参数!$B$5)</f>
        <v>4.62873674059788</v>
      </c>
      <c r="P221" s="17">
        <f ca="1">f_nav_periodreturnrankingper(A221,参数!$B$6,参数!$B$5,3)</f>
        <v>31.156462585034</v>
      </c>
      <c r="Q221" s="25">
        <f>f_return(A221,1,参数!$B$1-365/2,参数!$B$1)</f>
        <v>45.4082821286417</v>
      </c>
      <c r="R221" s="25">
        <f ca="1">f_return(A221,1,参数!$B$4,参数!$B$1)</f>
        <v>35.0123582992127</v>
      </c>
      <c r="S221" s="25">
        <f ca="1">f_return(A221,1,参数!$B$6,参数!$B$1)</f>
        <v>28.2187505069281</v>
      </c>
      <c r="T221" t="str">
        <f>f_info_investtype(A221)</f>
        <v>灵活配置型基金</v>
      </c>
      <c r="U221" t="str">
        <f>f_info_fundmanager(A221)</f>
        <v>许定晴,梁静静</v>
      </c>
      <c r="V221">
        <f>f_info_manager_onthepostdays(A221,1)</f>
        <v>257</v>
      </c>
      <c r="W221" s="25">
        <f ca="1">f_return_1w(A221,"0",参数!$B$2)</f>
        <v>-0.790305584826115</v>
      </c>
      <c r="X221" s="25">
        <f>f_return_1m(A221,"0",参数!$B$1)</f>
        <v>12.6221498371336</v>
      </c>
      <c r="Y221" s="25">
        <f>f_return_3m(A221,0,参数!$B$1)</f>
        <v>25.4556840986149</v>
      </c>
      <c r="Z221" s="25">
        <f>f_return_6m(A221,0,参数!B220)</f>
        <v>10.9019767855899</v>
      </c>
      <c r="AA221" t="str">
        <f>f_dq_status(A221,参数!$B$1)</f>
        <v>开放申购|开放赎回</v>
      </c>
      <c r="AB221" s="17">
        <f ca="1">f_risk_maxdownside(A221,参数!$B$6,参数!$B$1)</f>
        <v>-30.6887052341598</v>
      </c>
      <c r="AC221" s="17">
        <f ca="1">f_risk_maxdownside(A221,参数!$B$4,参数!$B$1)</f>
        <v>-30.6887052341598</v>
      </c>
      <c r="AD221" t="str">
        <f ca="1">f_risk_maxdownside_date(A221,参数!$B$6,参数!$B$1)</f>
        <v>20180714-20190103</v>
      </c>
    </row>
    <row r="222" spans="1:30">
      <c r="A222" s="15" t="s">
        <v>250</v>
      </c>
      <c r="B222" t="str">
        <f>f_info_name(A222)</f>
        <v>富国研究精选</v>
      </c>
      <c r="C222" t="str">
        <f>f_info_setupdate(A222)</f>
        <v>2014-12-12</v>
      </c>
      <c r="D222" s="16">
        <f t="shared" si="3"/>
        <v>2236</v>
      </c>
      <c r="F222" s="17">
        <f>f_netasset_total(A222,参数!$B$1,100000000)</f>
        <v>5.5700603508</v>
      </c>
      <c r="G222" s="17">
        <f ca="1">f_nav_adjustedreturn(A222,参数!$B$2,参数!$B$1)</f>
        <v>69.8423127463863</v>
      </c>
      <c r="H222" s="17">
        <f ca="1">f_nav_periodreturnrankingper(A222,参数!$B$2,参数!$B$1,3)</f>
        <v>25.0397035468502</v>
      </c>
      <c r="I222" s="17">
        <f ca="1">f_nav_adjustedreturn(A222,参数!$B$3,参数!$B$2)</f>
        <v>31.5471045808124</v>
      </c>
      <c r="J222" s="17">
        <f ca="1">f_nav_periodreturnrankingper(A222,参数!$B$3,参数!$B$2,3)</f>
        <v>42.1404682274247</v>
      </c>
      <c r="K222" s="17">
        <f ca="1">f_nav_adjustedreturn(A222,参数!$B$4,参数!$B$3)</f>
        <v>-27.1410579345088</v>
      </c>
      <c r="L222" s="17">
        <f ca="1">f_nav_periodreturnrankingper(A222,参数!$B$4,参数!$B$3,3)</f>
        <v>88.8960205391528</v>
      </c>
      <c r="M222" s="17">
        <f ca="1">f_nav_adjustedreturn(A222,参数!$B$5,参数!$B$4)</f>
        <v>25.3754940711463</v>
      </c>
      <c r="N222" s="17">
        <f ca="1">f_nav_periodreturnrankingper(A222,参数!$B$5,参数!$B$4,3)</f>
        <v>15.0512214342002</v>
      </c>
      <c r="O222" s="17">
        <f ca="1">f_nav_adjustedreturn(A222,参数!$B$6,参数!$B$5)</f>
        <v>2.91734197730956</v>
      </c>
      <c r="P222" s="17">
        <f ca="1">f_nav_periodreturnrankingper(A222,参数!$B$6,参数!$B$5,3)</f>
        <v>51.8367346938776</v>
      </c>
      <c r="Q222" s="25">
        <f>f_return(A222,1,参数!$B$1-365/2,参数!$B$1)</f>
        <v>49.0345132183802</v>
      </c>
      <c r="R222" s="25">
        <f ca="1">f_return(A222,1,参数!$B$4,参数!$B$1)</f>
        <v>17.6176031132501</v>
      </c>
      <c r="S222" s="25">
        <f ca="1">f_return(A222,1,参数!$B$6,参数!$B$1)</f>
        <v>15.9201051932104</v>
      </c>
      <c r="T222" t="str">
        <f>f_info_investtype(A222)</f>
        <v>灵活配置型基金</v>
      </c>
      <c r="U222" t="str">
        <f>f_info_fundmanager(A222)</f>
        <v>刘莉莉</v>
      </c>
      <c r="V222">
        <f>f_info_manager_onthepostdays(A222,1)</f>
        <v>741</v>
      </c>
      <c r="W222" s="25">
        <f ca="1">f_return_1w(A222,"0",参数!$B$2)</f>
        <v>-2.12218649517684</v>
      </c>
      <c r="X222" s="25">
        <f>f_return_1m(A222,"0",参数!$B$1)</f>
        <v>9.44115156646909</v>
      </c>
      <c r="Y222" s="25">
        <f>f_return_3m(A222,0,参数!$B$1)</f>
        <v>15.7117278424351</v>
      </c>
      <c r="Z222" s="25">
        <f>f_return_6m(A222,0,参数!B221)</f>
        <v>18.0062864840593</v>
      </c>
      <c r="AA222" t="str">
        <f>f_dq_status(A222,参数!$B$1)</f>
        <v>开放申购|开放赎回</v>
      </c>
      <c r="AB222" s="17">
        <f ca="1">f_risk_maxdownside(A222,参数!$B$6,参数!$B$1)</f>
        <v>-31.9018404907975</v>
      </c>
      <c r="AC222" s="17">
        <f ca="1">f_risk_maxdownside(A222,参数!$B$4,参数!$B$1)</f>
        <v>-30.0126103404792</v>
      </c>
      <c r="AD222" t="str">
        <f ca="1">f_risk_maxdownside_date(A222,参数!$B$6,参数!$B$1)</f>
        <v>20171122-20190103</v>
      </c>
    </row>
    <row r="223" spans="1:30">
      <c r="A223" s="15" t="s">
        <v>251</v>
      </c>
      <c r="B223" t="str">
        <f>f_info_name(A223)</f>
        <v>民生加银优选</v>
      </c>
      <c r="C223" t="str">
        <f>f_info_setupdate(A223)</f>
        <v>2014-12-19</v>
      </c>
      <c r="D223" s="16">
        <f t="shared" si="3"/>
        <v>2229</v>
      </c>
      <c r="F223" s="17">
        <f>f_netasset_total(A223,参数!$B$1,100000000)</f>
        <v>4.1776403277</v>
      </c>
      <c r="G223" s="17">
        <f ca="1">f_nav_adjustedreturn(A223,参数!$B$2,参数!$B$1)</f>
        <v>99.0569398942001</v>
      </c>
      <c r="H223" s="17">
        <f ca="1">f_nav_periodreturnrankingper(A223,参数!$B$2,参数!$B$1,3)</f>
        <v>18.8725490196078</v>
      </c>
      <c r="I223" s="17">
        <f ca="1">f_nav_adjustedreturn(A223,参数!$B$3,参数!$B$2)</f>
        <v>40.8438061041292</v>
      </c>
      <c r="J223" s="17">
        <f ca="1">f_nav_periodreturnrankingper(A223,参数!$B$3,参数!$B$2,3)</f>
        <v>57.8171091445428</v>
      </c>
      <c r="K223" s="17">
        <f ca="1">f_nav_adjustedreturn(A223,参数!$B$4,参数!$B$3)</f>
        <v>-16.3035311795642</v>
      </c>
      <c r="L223" s="17">
        <f ca="1">f_nav_periodreturnrankingper(A223,参数!$B$4,参数!$B$3,3)</f>
        <v>14.1818181818182</v>
      </c>
      <c r="M223" s="17">
        <f ca="1">f_nav_adjustedreturn(A223,参数!$B$5,参数!$B$4)</f>
        <v>32.6021934197408</v>
      </c>
      <c r="N223" s="17">
        <f ca="1">f_nav_periodreturnrankingper(A223,参数!$B$5,参数!$B$4,3)</f>
        <v>26.9607843137255</v>
      </c>
      <c r="O223" s="17">
        <f ca="1">f_nav_adjustedreturn(A223,参数!$B$6,参数!$B$5)</f>
        <v>2.96827021494371</v>
      </c>
      <c r="P223" s="17">
        <f ca="1">f_nav_periodreturnrankingper(A223,参数!$B$6,参数!$B$5,3)</f>
        <v>61.1842105263158</v>
      </c>
      <c r="Q223" s="25">
        <f>f_return(A223,1,参数!$B$1-365/2,参数!$B$1)</f>
        <v>100.932228723007</v>
      </c>
      <c r="R223" s="25">
        <f ca="1">f_return(A223,1,参数!$B$4,参数!$B$1)</f>
        <v>32.8499550096005</v>
      </c>
      <c r="S223" s="25">
        <f ca="1">f_return(A223,1,参数!$B$6,参数!$B$1)</f>
        <v>26.1335564742217</v>
      </c>
      <c r="T223" t="str">
        <f>f_info_investtype(A223)</f>
        <v>普通股票型基金</v>
      </c>
      <c r="U223" t="str">
        <f>f_info_fundmanager(A223)</f>
        <v>高松</v>
      </c>
      <c r="V223">
        <f>f_info_manager_onthepostdays(A223,1)</f>
        <v>549</v>
      </c>
      <c r="W223" s="25">
        <f ca="1">f_return_1w(A223,"0",参数!$B$2)</f>
        <v>-3.20789636027144</v>
      </c>
      <c r="X223" s="25">
        <f>f_return_1m(A223,"0",参数!$B$1)</f>
        <v>11.9565217391304</v>
      </c>
      <c r="Y223" s="25">
        <f>f_return_3m(A223,0,参数!$B$1)</f>
        <v>29.6472970917393</v>
      </c>
      <c r="Z223" s="25">
        <f>f_return_6m(A223,0,参数!B222)</f>
        <v>33.1795312712294</v>
      </c>
      <c r="AA223" t="str">
        <f>f_dq_status(A223,参数!$B$1)</f>
        <v>暂停大额申购|开放赎回</v>
      </c>
      <c r="AB223" s="17">
        <f ca="1">f_risk_maxdownside(A223,参数!$B$6,参数!$B$1)</f>
        <v>-30.173564753004</v>
      </c>
      <c r="AC223" s="17">
        <f ca="1">f_risk_maxdownside(A223,参数!$B$4,参数!$B$1)</f>
        <v>-30.173564753004</v>
      </c>
      <c r="AD223" t="str">
        <f ca="1">f_risk_maxdownside_date(A223,参数!$B$6,参数!$B$1)</f>
        <v>20180607-20190103</v>
      </c>
    </row>
    <row r="224" spans="1:30">
      <c r="A224" s="15" t="s">
        <v>252</v>
      </c>
      <c r="B224" t="str">
        <f>f_info_name(A224)</f>
        <v>上投摩根稳进回报</v>
      </c>
      <c r="C224" t="str">
        <f>f_info_setupdate(A224)</f>
        <v>2015-01-27</v>
      </c>
      <c r="D224" s="16">
        <f t="shared" si="3"/>
        <v>2190</v>
      </c>
      <c r="F224" s="17">
        <f>f_netasset_total(A224,参数!$B$1,100000000)</f>
        <v>0.1482719748</v>
      </c>
      <c r="G224" s="17">
        <f ca="1">f_nav_adjustedreturn(A224,参数!$B$2,参数!$B$1)</f>
        <v>7.25006410767118</v>
      </c>
      <c r="H224" s="17">
        <f ca="1">f_nav_periodreturnrankingper(A224,参数!$B$2,参数!$B$1,3)</f>
        <v>85.0267379679144</v>
      </c>
      <c r="I224" s="17">
        <f ca="1">f_nav_adjustedreturn(A224,参数!$B$3,参数!$B$2)</f>
        <v>9.13193018062615</v>
      </c>
      <c r="J224" s="17">
        <f ca="1">f_nav_periodreturnrankingper(A224,参数!$B$3,参数!$B$2,3)</f>
        <v>57.5438596491228</v>
      </c>
      <c r="K224" s="17">
        <f ca="1">f_nav_adjustedreturn(A224,参数!$B$4,参数!$B$3)</f>
        <v>-3.53634577603143</v>
      </c>
      <c r="L224" s="17">
        <f ca="1">f_nav_periodreturnrankingper(A224,参数!$B$4,参数!$B$3,3)</f>
        <v>80.8888888888889</v>
      </c>
      <c r="M224" s="17">
        <f ca="1">f_nav_adjustedreturn(A224,参数!$B$5,参数!$B$4)</f>
        <v>6.22813030335319</v>
      </c>
      <c r="N224" s="17">
        <f ca="1">f_nav_periodreturnrankingper(A224,参数!$B$5,参数!$B$4,3)</f>
        <v>49.5495495495495</v>
      </c>
      <c r="O224" s="17">
        <f ca="1">f_nav_adjustedreturn(A224,参数!$B$6,参数!$B$5)</f>
        <v>0.464167678094631</v>
      </c>
      <c r="P224" s="17">
        <f ca="1">f_nav_periodreturnrankingper(A224,参数!$B$6,参数!$B$5,3)</f>
        <v>88.8888888888889</v>
      </c>
      <c r="Q224" s="25">
        <f>f_return(A224,1,参数!$B$1-365/2,参数!$B$1)</f>
        <v>11.9080887517162</v>
      </c>
      <c r="R224" s="25">
        <f ca="1">f_return(A224,1,参数!$B$4,参数!$B$1)</f>
        <v>4.124997409704</v>
      </c>
      <c r="S224" s="25">
        <f ca="1">f_return(A224,1,参数!$B$6,参数!$B$1)</f>
        <v>3.77377643517913</v>
      </c>
      <c r="T224" t="str">
        <f>f_info_investtype(A224)</f>
        <v>偏债混合型基金</v>
      </c>
      <c r="U224" t="str">
        <f>f_info_fundmanager(A224)</f>
        <v>聂曙光</v>
      </c>
      <c r="V224">
        <f>f_info_manager_onthepostdays(A224,1)</f>
        <v>2207</v>
      </c>
      <c r="W224" s="25">
        <f ca="1">f_return_1w(A224,"0",参数!$B$2)</f>
        <v>0.0963391136801438</v>
      </c>
      <c r="X224" s="25">
        <f>f_return_1m(A224,"0",参数!$B$1)</f>
        <v>4.51200316055119</v>
      </c>
      <c r="Y224" s="25">
        <f>f_return_3m(A224,0,参数!$B$1)</f>
        <v>5.54066460898182</v>
      </c>
      <c r="Z224" s="25">
        <f>f_return_6m(A224,0,参数!B223)</f>
        <v>4.50888659727683</v>
      </c>
      <c r="AA224" t="str">
        <f>f_dq_status(A224,参数!$B$1)</f>
        <v>开放申购|开放赎回</v>
      </c>
      <c r="AB224" s="17">
        <f ca="1">f_risk_maxdownside(A224,参数!$B$6,参数!$B$1)</f>
        <v>-6.40301318267421</v>
      </c>
      <c r="AC224" s="17">
        <f ca="1">f_risk_maxdownside(A224,参数!$B$4,参数!$B$1)</f>
        <v>-6.40301318267421</v>
      </c>
      <c r="AD224" t="str">
        <f ca="1">f_risk_maxdownside_date(A224,参数!$B$6,参数!$B$1)</f>
        <v>20200226-20200323</v>
      </c>
    </row>
    <row r="225" spans="1:30">
      <c r="A225" s="15" t="s">
        <v>253</v>
      </c>
      <c r="B225" t="str">
        <f>f_info_name(A225)</f>
        <v>九泰天宝A</v>
      </c>
      <c r="C225" t="str">
        <f>f_info_setupdate(A225)</f>
        <v>2015-07-23</v>
      </c>
      <c r="D225" s="16">
        <f t="shared" si="3"/>
        <v>2013</v>
      </c>
      <c r="F225" s="17">
        <f>f_netasset_total(A225,参数!$B$1,100000000)</f>
        <v>0.0963181715</v>
      </c>
      <c r="G225" s="17">
        <f ca="1">f_nav_adjustedreturn(A225,参数!$B$2,参数!$B$1)</f>
        <v>30.3122619954303</v>
      </c>
      <c r="H225" s="17">
        <f ca="1">f_nav_periodreturnrankingper(A225,参数!$B$2,参数!$B$1,3)</f>
        <v>62.8374801482266</v>
      </c>
      <c r="I225" s="17">
        <f ca="1">f_nav_adjustedreturn(A225,参数!$B$3,参数!$B$2)</f>
        <v>12.6072041166381</v>
      </c>
      <c r="J225" s="17">
        <f ca="1">f_nav_periodreturnrankingper(A225,参数!$B$3,参数!$B$2,3)</f>
        <v>74.9163879598662</v>
      </c>
      <c r="K225" s="17">
        <f ca="1">f_nav_adjustedreturn(A225,参数!$B$4,参数!$B$3)</f>
        <v>-6.42054574638845</v>
      </c>
      <c r="L225" s="17">
        <f ca="1">f_nav_periodreturnrankingper(A225,参数!$B$4,参数!$B$3,3)</f>
        <v>34.4672657252888</v>
      </c>
      <c r="M225" s="17">
        <f ca="1">f_nav_adjustedreturn(A225,参数!$B$5,参数!$B$4)</f>
        <v>3.55786513761468</v>
      </c>
      <c r="N225" s="17">
        <f ca="1">f_nav_periodreturnrankingper(A225,参数!$B$5,参数!$B$4,3)</f>
        <v>81.7178881008668</v>
      </c>
      <c r="O225" s="17">
        <f ca="1">f_nav_adjustedreturn(A225,参数!$B$6,参数!$B$5)</f>
        <v>3.70722433460075</v>
      </c>
      <c r="P225" s="17">
        <f ca="1">f_nav_periodreturnrankingper(A225,参数!$B$6,参数!$B$5,3)</f>
        <v>41.4965986394558</v>
      </c>
      <c r="Q225" s="25">
        <f>f_return(A225,1,参数!$B$1-365/2,参数!$B$1)</f>
        <v>41.1729251241194</v>
      </c>
      <c r="R225" s="25">
        <f ca="1">f_return(A225,1,参数!$B$4,参数!$B$1)</f>
        <v>11.1395838936586</v>
      </c>
      <c r="S225" s="25">
        <f ca="1">f_return(A225,1,参数!$B$6,参数!$B$1)</f>
        <v>8.10292956951781</v>
      </c>
      <c r="T225" t="str">
        <f>f_info_investtype(A225)</f>
        <v>灵活配置型基金</v>
      </c>
      <c r="U225" t="str">
        <f>f_info_fundmanager(A225)</f>
        <v>何昕</v>
      </c>
      <c r="V225">
        <f>f_info_manager_onthepostdays(A225,1)</f>
        <v>206</v>
      </c>
      <c r="W225" s="25">
        <f ca="1">f_return_1w(A225,"0",参数!$B$2)</f>
        <v>0.844854070660529</v>
      </c>
      <c r="X225" s="25">
        <f>f_return_1m(A225,"0",参数!$B$1)</f>
        <v>17.1917808219178</v>
      </c>
      <c r="Y225" s="25">
        <f>f_return_3m(A225,0,参数!$B$1)</f>
        <v>27.2118959107807</v>
      </c>
      <c r="Z225" s="25">
        <f>f_return_6m(A225,0,参数!B224)</f>
        <v>16.1396574440053</v>
      </c>
      <c r="AA225" t="str">
        <f>f_dq_status(A225,参数!$B$1)</f>
        <v>开放申购|开放赎回</v>
      </c>
      <c r="AB225" s="17">
        <f ca="1">f_risk_maxdownside(A225,参数!$B$6,参数!$B$1)</f>
        <v>-17.1134599542705</v>
      </c>
      <c r="AC225" s="17">
        <f ca="1">f_risk_maxdownside(A225,参数!$B$4,参数!$B$1)</f>
        <v>-15.653298835705</v>
      </c>
      <c r="AD225" t="str">
        <f ca="1">f_risk_maxdownside_date(A225,参数!$B$6,参数!$B$1)</f>
        <v>20171111-20190614</v>
      </c>
    </row>
    <row r="226" spans="1:30">
      <c r="A226" s="15" t="s">
        <v>254</v>
      </c>
      <c r="B226" t="str">
        <f>f_info_name(A226)</f>
        <v>工银瑞信创新动力</v>
      </c>
      <c r="C226" t="str">
        <f>f_info_setupdate(A226)</f>
        <v>2014-12-11</v>
      </c>
      <c r="D226" s="16">
        <f t="shared" si="3"/>
        <v>2237</v>
      </c>
      <c r="F226" s="17">
        <f>f_netasset_total(A226,参数!$B$1,100000000)</f>
        <v>6.125655012</v>
      </c>
      <c r="G226" s="17">
        <f ca="1">f_nav_adjustedreturn(A226,参数!$B$2,参数!$B$1)</f>
        <v>32.9073482428115</v>
      </c>
      <c r="H226" s="17">
        <f ca="1">f_nav_periodreturnrankingper(A226,参数!$B$2,参数!$B$1,3)</f>
        <v>90.4411764705882</v>
      </c>
      <c r="I226" s="17">
        <f ca="1">f_nav_adjustedreturn(A226,参数!$B$3,参数!$B$2)</f>
        <v>28.0163599182004</v>
      </c>
      <c r="J226" s="17">
        <f ca="1">f_nav_periodreturnrankingper(A226,参数!$B$3,参数!$B$2,3)</f>
        <v>81.4159292035398</v>
      </c>
      <c r="K226" s="17">
        <f ca="1">f_nav_adjustedreturn(A226,参数!$B$4,参数!$B$3)</f>
        <v>-35.0597609561753</v>
      </c>
      <c r="L226" s="17">
        <f ca="1">f_nav_periodreturnrankingper(A226,参数!$B$4,参数!$B$3,3)</f>
        <v>96</v>
      </c>
      <c r="M226" s="17">
        <f ca="1">f_nav_adjustedreturn(A226,参数!$B$5,参数!$B$4)</f>
        <v>-1.18421052631579</v>
      </c>
      <c r="N226" s="17">
        <f ca="1">f_nav_periodreturnrankingper(A226,参数!$B$5,参数!$B$4,3)</f>
        <v>91.1764705882353</v>
      </c>
      <c r="O226" s="17">
        <f ca="1">f_nav_adjustedreturn(A226,参数!$B$6,参数!$B$5)</f>
        <v>-20.8290155440414</v>
      </c>
      <c r="P226" s="17">
        <f ca="1">f_nav_periodreturnrankingper(A226,参数!$B$6,参数!$B$5,3)</f>
        <v>99.3421052631579</v>
      </c>
      <c r="Q226" s="25">
        <f>f_return(A226,1,参数!$B$1-365/2,参数!$B$1)</f>
        <v>32.8501922908913</v>
      </c>
      <c r="R226" s="25">
        <f ca="1">f_return(A226,1,参数!$B$4,参数!$B$1)</f>
        <v>3.37835224630283</v>
      </c>
      <c r="S226" s="25">
        <f ca="1">f_return(A226,1,参数!$B$6,参数!$B$1)</f>
        <v>-2.91920970697627</v>
      </c>
      <c r="T226" t="str">
        <f>f_info_investtype(A226)</f>
        <v>普通股票型基金</v>
      </c>
      <c r="U226" t="str">
        <f>f_info_fundmanager(A226)</f>
        <v>杨鑫鑫</v>
      </c>
      <c r="V226">
        <f>f_info_manager_onthepostdays(A226,1)</f>
        <v>714</v>
      </c>
      <c r="W226" s="25">
        <f ca="1">f_return_1w(A226,"0",参数!$B$2)</f>
        <v>-2.79503105590062</v>
      </c>
      <c r="X226" s="25">
        <f>f_return_1m(A226,"0",参数!$B$1)</f>
        <v>2.97029702970296</v>
      </c>
      <c r="Y226" s="25">
        <f>f_return_3m(A226,0,参数!$B$1)</f>
        <v>5.85241730279897</v>
      </c>
      <c r="Z226" s="25">
        <f>f_return_6m(A226,0,参数!B225)</f>
        <v>6.99481865284973</v>
      </c>
      <c r="AA226" t="str">
        <f>f_dq_status(A226,参数!$B$1)</f>
        <v>开放申购|开放赎回</v>
      </c>
      <c r="AB226" s="17">
        <f ca="1">f_risk_maxdownside(A226,参数!$B$6,参数!$B$1)</f>
        <v>-52.7162977867203</v>
      </c>
      <c r="AC226" s="17">
        <f ca="1">f_risk_maxdownside(A226,参数!$B$4,参数!$B$1)</f>
        <v>-37.4167776298269</v>
      </c>
      <c r="AD226" t="str">
        <f ca="1">f_risk_maxdownside_date(A226,参数!$B$6,参数!$B$1)</f>
        <v>20160223-20190102,20160223-20190103</v>
      </c>
    </row>
    <row r="227" spans="1:30">
      <c r="A227" s="15" t="s">
        <v>255</v>
      </c>
      <c r="B227" t="str">
        <f>f_info_name(A227)</f>
        <v>中欧睿达定期开放A</v>
      </c>
      <c r="C227" t="str">
        <f>f_info_setupdate(A227)</f>
        <v>2014-12-01</v>
      </c>
      <c r="D227" s="16">
        <f t="shared" si="3"/>
        <v>2247</v>
      </c>
      <c r="F227" s="17">
        <f>f_netasset_total(A227,参数!$B$1,100000000)</f>
        <v>1.0233078411</v>
      </c>
      <c r="G227" s="17">
        <f ca="1">f_nav_adjustedreturn(A227,参数!$B$2,参数!$B$1)</f>
        <v>13.7345679012346</v>
      </c>
      <c r="H227" s="17">
        <f ca="1">f_nav_periodreturnrankingper(A227,参数!$B$2,参数!$B$1,3)</f>
        <v>62.5668449197861</v>
      </c>
      <c r="I227" s="17">
        <f ca="1">f_nav_adjustedreturn(A227,参数!$B$3,参数!$B$2)</f>
        <v>11.4359415305245</v>
      </c>
      <c r="J227" s="17">
        <f ca="1">f_nav_periodreturnrankingper(A227,参数!$B$3,参数!$B$2,3)</f>
        <v>36.4912280701754</v>
      </c>
      <c r="K227" s="17">
        <f ca="1">f_nav_adjustedreturn(A227,参数!$B$4,参数!$B$3)</f>
        <v>-1.69061707523246</v>
      </c>
      <c r="L227" s="17">
        <f ca="1">f_nav_periodreturnrankingper(A227,参数!$B$4,参数!$B$3,3)</f>
        <v>67.1111111111111</v>
      </c>
      <c r="M227" s="17">
        <f ca="1">f_nav_adjustedreturn(A227,参数!$B$5,参数!$B$4)</f>
        <v>4.12642669007901</v>
      </c>
      <c r="N227" s="17">
        <f ca="1">f_nav_periodreturnrankingper(A227,参数!$B$5,参数!$B$4,3)</f>
        <v>70.2702702702703</v>
      </c>
      <c r="O227" s="17">
        <f ca="1">f_nav_adjustedreturn(A227,参数!$B$6,参数!$B$5)</f>
        <v>6.44859813084112</v>
      </c>
      <c r="P227" s="17">
        <f ca="1">f_nav_periodreturnrankingper(A227,参数!$B$6,参数!$B$5,3)</f>
        <v>15.5555555555556</v>
      </c>
      <c r="Q227" s="25">
        <f>f_return(A227,1,参数!$B$1-365/2,参数!$B$1)</f>
        <v>19.9228358052448</v>
      </c>
      <c r="R227" s="25">
        <f ca="1">f_return(A227,1,参数!$B$4,参数!$B$1)</f>
        <v>7.59907324350082</v>
      </c>
      <c r="S227" s="25">
        <f ca="1">f_return(A227,1,参数!$B$6,参数!$B$1)</f>
        <v>6.60861072781218</v>
      </c>
      <c r="T227" t="str">
        <f>f_info_investtype(A227)</f>
        <v>偏债混合型基金</v>
      </c>
      <c r="U227" t="str">
        <f>f_info_fundmanager(A227)</f>
        <v>蒋雯文</v>
      </c>
      <c r="V227">
        <f>f_info_manager_onthepostdays(A227,1)</f>
        <v>945</v>
      </c>
      <c r="W227" s="25">
        <f ca="1">f_return_1w(A227,"0",参数!$B$2)</f>
        <v>-0.765696784073507</v>
      </c>
      <c r="X227" s="25">
        <f>f_return_1m(A227,"0",参数!$B$1)</f>
        <v>4.02258292166549</v>
      </c>
      <c r="Y227" s="25">
        <f>f_return_3m(A227,0,参数!$B$1)</f>
        <v>6.88905003625816</v>
      </c>
      <c r="Z227" s="25">
        <f>f_return_6m(A227,0,参数!B226)</f>
        <v>8.00293685756241</v>
      </c>
      <c r="AA227" t="str">
        <f>f_dq_status(A227,参数!$B$1)</f>
        <v>暂停申购|暂停赎回</v>
      </c>
      <c r="AB227" s="17">
        <f ca="1">f_risk_maxdownside(A227,参数!$B$6,参数!$B$1)</f>
        <v>-3.77510040160644</v>
      </c>
      <c r="AC227" s="17">
        <f ca="1">f_risk_maxdownside(A227,参数!$B$4,参数!$B$1)</f>
        <v>-3.77510040160644</v>
      </c>
      <c r="AD227" t="str">
        <f ca="1">f_risk_maxdownside_date(A227,参数!$B$6,参数!$B$1)</f>
        <v>20190405-20190606</v>
      </c>
    </row>
    <row r="228" spans="1:30">
      <c r="A228" s="15" t="s">
        <v>256</v>
      </c>
      <c r="B228" t="str">
        <f>f_info_name(A228)</f>
        <v>鑫元聚鑫收益增强A</v>
      </c>
      <c r="C228" t="str">
        <f>f_info_setupdate(A228)</f>
        <v>2014-12-02</v>
      </c>
      <c r="D228" s="16">
        <f t="shared" si="3"/>
        <v>2246</v>
      </c>
      <c r="F228" s="17">
        <f>f_netasset_total(A228,参数!$B$1,100000000)</f>
        <v>0.174098235</v>
      </c>
      <c r="G228" s="17">
        <f ca="1">f_nav_adjustedreturn(A228,参数!$B$2,参数!$B$1)</f>
        <v>1.18967018086855</v>
      </c>
      <c r="H228" s="17">
        <f ca="1">f_nav_periodreturnrankingper(A228,参数!$B$2,参数!$B$1,3)</f>
        <v>94.9056603773585</v>
      </c>
      <c r="I228" s="17">
        <f ca="1">f_nav_adjustedreturn(A228,参数!$B$3,参数!$B$2)</f>
        <v>6.24807316822526</v>
      </c>
      <c r="J228" s="17">
        <f ca="1">f_nav_periodreturnrankingper(A228,参数!$B$3,参数!$B$2,3)</f>
        <v>67.6595744680851</v>
      </c>
      <c r="K228" s="17">
        <f ca="1">f_nav_adjustedreturn(A228,参数!$B$4,参数!$B$3)</f>
        <v>5.13180639585134</v>
      </c>
      <c r="L228" s="17">
        <f ca="1">f_nav_periodreturnrankingper(A228,参数!$B$4,参数!$B$3,3)</f>
        <v>13.126491646778</v>
      </c>
      <c r="M228" s="17">
        <f ca="1">f_nav_adjustedreturn(A228,参数!$B$5,参数!$B$4)</f>
        <v>1.42543859649122</v>
      </c>
      <c r="N228" s="17">
        <f ca="1">f_nav_periodreturnrankingper(A228,参数!$B$5,参数!$B$4,3)</f>
        <v>83.7016574585635</v>
      </c>
      <c r="O228" s="17">
        <f ca="1">f_nav_adjustedreturn(A228,参数!$B$6,参数!$B$5)</f>
        <v>1.44605116796441</v>
      </c>
      <c r="P228" s="17">
        <f ca="1">f_nav_periodreturnrankingper(A228,参数!$B$6,参数!$B$5,3)</f>
        <v>51.6949152542373</v>
      </c>
      <c r="Q228" s="25">
        <f>f_return(A228,1,参数!$B$1-365/2,参数!$B$1)</f>
        <v>3.12425922743869</v>
      </c>
      <c r="R228" s="25">
        <f ca="1">f_return(A228,1,参数!$B$4,参数!$B$1)</f>
        <v>4.16319178750912</v>
      </c>
      <c r="S228" s="25">
        <f ca="1">f_return(A228,1,参数!$B$6,参数!$B$1)</f>
        <v>3.0757697266119</v>
      </c>
      <c r="T228" t="str">
        <f>f_info_investtype(A228)</f>
        <v>混合债券型二级基金</v>
      </c>
      <c r="U228" t="str">
        <f>f_info_fundmanager(A228)</f>
        <v>王美芹</v>
      </c>
      <c r="V228">
        <f>f_info_manager_onthepostdays(A228,1)</f>
        <v>1651</v>
      </c>
      <c r="W228" s="25">
        <f ca="1">f_return_1w(A228,"0",参数!$B$2)</f>
        <v>-0.31816428846895</v>
      </c>
      <c r="X228" s="25">
        <f>f_return_1m(A228,"0",参数!$B$1)</f>
        <v>1.01380708699429</v>
      </c>
      <c r="Y228" s="25">
        <f>f_return_3m(A228,0,参数!$B$1)</f>
        <v>3.19589662655356</v>
      </c>
      <c r="Z228" s="25">
        <f>f_return_6m(A228,0,参数!B227)</f>
        <v>-0.721223194537953</v>
      </c>
      <c r="AA228" t="str">
        <f>f_dq_status(A228,参数!$B$1)</f>
        <v>开放申购|开放赎回</v>
      </c>
      <c r="AB228" s="17">
        <f ca="1">f_risk_maxdownside(A228,参数!$B$6,参数!$B$1)</f>
        <v>-5.30459231490159</v>
      </c>
      <c r="AC228" s="17">
        <f ca="1">f_risk_maxdownside(A228,参数!$B$4,参数!$B$1)</f>
        <v>-5.30459231490159</v>
      </c>
      <c r="AD228" t="str">
        <f ca="1">f_risk_maxdownside_date(A228,参数!$B$6,参数!$B$1)</f>
        <v>20200226-20201030</v>
      </c>
    </row>
    <row r="229" spans="1:30">
      <c r="A229" s="15" t="s">
        <v>257</v>
      </c>
      <c r="B229" t="str">
        <f>f_info_name(A229)</f>
        <v>银华回报</v>
      </c>
      <c r="C229" t="str">
        <f>f_info_setupdate(A229)</f>
        <v>2014-12-12</v>
      </c>
      <c r="D229" s="16">
        <f t="shared" si="3"/>
        <v>2236</v>
      </c>
      <c r="F229" s="17">
        <f>f_netasset_total(A229,参数!$B$1,100000000)</f>
        <v>2.2683542892</v>
      </c>
      <c r="G229" s="17">
        <f ca="1">f_nav_adjustedreturn(A229,参数!$B$2,参数!$B$1)</f>
        <v>82.6282628262826</v>
      </c>
      <c r="H229" s="17">
        <f ca="1">f_nav_periodreturnrankingper(A229,参数!$B$2,参数!$B$1,3)</f>
        <v>14.3462149285336</v>
      </c>
      <c r="I229" s="17">
        <f ca="1">f_nav_adjustedreturn(A229,参数!$B$3,参数!$B$2)</f>
        <v>29.1860465116279</v>
      </c>
      <c r="J229" s="17">
        <f ca="1">f_nav_periodreturnrankingper(A229,参数!$B$3,参数!$B$2,3)</f>
        <v>45.5406911928651</v>
      </c>
      <c r="K229" s="17">
        <f ca="1">f_nav_adjustedreturn(A229,参数!$B$4,参数!$B$3)</f>
        <v>-19.7012138188609</v>
      </c>
      <c r="L229" s="17">
        <f ca="1">f_nav_periodreturnrankingper(A229,参数!$B$4,参数!$B$3,3)</f>
        <v>64.5057766367137</v>
      </c>
      <c r="M229" s="17">
        <f ca="1">f_nav_adjustedreturn(A229,参数!$B$5,参数!$B$4)</f>
        <v>18.8172043010753</v>
      </c>
      <c r="N229" s="17">
        <f ca="1">f_nav_periodreturnrankingper(A229,参数!$B$5,参数!$B$4,3)</f>
        <v>25.2167060677699</v>
      </c>
      <c r="O229" s="17">
        <f ca="1">f_nav_adjustedreturn(A229,参数!$B$6,参数!$B$5)</f>
        <v>2.87610619469028</v>
      </c>
      <c r="P229" s="17">
        <f ca="1">f_nav_periodreturnrankingper(A229,参数!$B$6,参数!$B$5,3)</f>
        <v>52.5170068027211</v>
      </c>
      <c r="Q229" s="25">
        <f>f_return(A229,1,参数!$B$1-365/2,参数!$B$1)</f>
        <v>80.6356379236279</v>
      </c>
      <c r="R229" s="25">
        <f ca="1">f_return(A229,1,参数!$B$4,参数!$B$1)</f>
        <v>23.7123708380931</v>
      </c>
      <c r="S229" s="25">
        <f ca="1">f_return(A229,1,参数!$B$6,参数!$B$1)</f>
        <v>17.5292192540222</v>
      </c>
      <c r="T229" t="str">
        <f>f_info_investtype(A229)</f>
        <v>灵活配置型基金</v>
      </c>
      <c r="U229" t="str">
        <f>f_info_fundmanager(A229)</f>
        <v>王斌</v>
      </c>
      <c r="V229">
        <f>f_info_manager_onthepostdays(A229,1)</f>
        <v>1832</v>
      </c>
      <c r="W229" s="25">
        <f ca="1">f_return_1w(A229,"0",参数!$B$2)</f>
        <v>-2.96943231441049</v>
      </c>
      <c r="X229" s="25">
        <f>f_return_1m(A229,"0",参数!$B$1)</f>
        <v>11.1171960569551</v>
      </c>
      <c r="Y229" s="25">
        <f>f_return_3m(A229,0,参数!$B$1)</f>
        <v>19.0727699530516</v>
      </c>
      <c r="Z229" s="25">
        <f>f_return_6m(A229,0,参数!B228)</f>
        <v>31.1326468806784</v>
      </c>
      <c r="AA229" t="str">
        <f>f_dq_status(A229,参数!$B$1)</f>
        <v>暂停申购|暂停赎回</v>
      </c>
      <c r="AB229" s="17">
        <f ca="1">f_risk_maxdownside(A229,参数!$B$6,参数!$B$1)</f>
        <v>-25.1805054151625</v>
      </c>
      <c r="AC229" s="17">
        <f ca="1">f_risk_maxdownside(A229,参数!$B$4,参数!$B$1)</f>
        <v>-25.1805054151625</v>
      </c>
      <c r="AD229" t="str">
        <f ca="1">f_risk_maxdownside_date(A229,参数!$B$6,参数!$B$1)</f>
        <v>20180203-20181227</v>
      </c>
    </row>
    <row r="230" spans="1:30">
      <c r="A230" s="15" t="s">
        <v>258</v>
      </c>
      <c r="B230" t="str">
        <f>f_info_name(A230)</f>
        <v>农银汇理医疗保健主题</v>
      </c>
      <c r="C230" t="str">
        <f>f_info_setupdate(A230)</f>
        <v>2015-02-10</v>
      </c>
      <c r="D230" s="16">
        <f t="shared" si="3"/>
        <v>2176</v>
      </c>
      <c r="F230" s="17">
        <f>f_netasset_total(A230,参数!$B$1,100000000)</f>
        <v>31.4683317894</v>
      </c>
      <c r="G230" s="17">
        <f ca="1">f_nav_adjustedreturn(A230,参数!$B$2,参数!$B$1)</f>
        <v>93.5402487678949</v>
      </c>
      <c r="H230" s="17">
        <f ca="1">f_nav_periodreturnrankingper(A230,参数!$B$2,参数!$B$1,3)</f>
        <v>24.0196078431373</v>
      </c>
      <c r="I230" s="17">
        <f ca="1">f_nav_adjustedreturn(A230,参数!$B$3,参数!$B$2)</f>
        <v>89.0417036379769</v>
      </c>
      <c r="J230" s="17">
        <f ca="1">f_nav_periodreturnrankingper(A230,参数!$B$3,参数!$B$2,3)</f>
        <v>3.53982300884956</v>
      </c>
      <c r="K230" s="17">
        <f ca="1">f_nav_adjustedreturn(A230,参数!$B$4,参数!$B$3)</f>
        <v>-12.7371273712737</v>
      </c>
      <c r="L230" s="17">
        <f ca="1">f_nav_periodreturnrankingper(A230,参数!$B$4,参数!$B$3,3)</f>
        <v>7.63636363636364</v>
      </c>
      <c r="M230" s="17">
        <f ca="1">f_nav_adjustedreturn(A230,参数!$B$5,参数!$B$4)</f>
        <v>3.76134889753567</v>
      </c>
      <c r="N230" s="17">
        <f ca="1">f_nav_periodreturnrankingper(A230,参数!$B$5,参数!$B$4,3)</f>
        <v>84.3137254901961</v>
      </c>
      <c r="O230" s="17">
        <f ca="1">f_nav_adjustedreturn(A230,参数!$B$6,参数!$B$5)</f>
        <v>0.238901055146323</v>
      </c>
      <c r="P230" s="17">
        <f ca="1">f_nav_periodreturnrankingper(A230,参数!$B$6,参数!$B$5,3)</f>
        <v>70.3947368421053</v>
      </c>
      <c r="Q230" s="25">
        <f>f_return(A230,1,参数!$B$1-365/2,参数!$B$1)</f>
        <v>58.1648002825473</v>
      </c>
      <c r="R230" s="25">
        <f ca="1">f_return(A230,1,参数!$B$4,参数!$B$1)</f>
        <v>47.1971748898742</v>
      </c>
      <c r="S230" s="25">
        <f ca="1">f_return(A230,1,参数!$B$6,参数!$B$1)</f>
        <v>26.8109863906557</v>
      </c>
      <c r="T230" t="str">
        <f>f_info_investtype(A230)</f>
        <v>普通股票型基金</v>
      </c>
      <c r="U230" t="str">
        <f>f_info_fundmanager(A230)</f>
        <v>赵伟</v>
      </c>
      <c r="V230">
        <f>f_info_manager_onthepostdays(A230,1)</f>
        <v>1332</v>
      </c>
      <c r="W230" s="25">
        <f ca="1">f_return_1w(A230,"0",参数!$B$2)</f>
        <v>-0.362445925406289</v>
      </c>
      <c r="X230" s="25">
        <f>f_return_1m(A230,"0",参数!$B$1)</f>
        <v>21.2935725842036</v>
      </c>
      <c r="Y230" s="25">
        <f>f_return_3m(A230,0,参数!$B$1)</f>
        <v>27.0636724317245</v>
      </c>
      <c r="Z230" s="25">
        <f>f_return_6m(A230,0,参数!B229)</f>
        <v>23.7478095794393</v>
      </c>
      <c r="AA230" t="str">
        <f>f_dq_status(A230,参数!$B$1)</f>
        <v>开放申购|开放赎回</v>
      </c>
      <c r="AB230" s="17">
        <f ca="1">f_risk_maxdownside(A230,参数!$B$6,参数!$B$1)</f>
        <v>-35.7897189004504</v>
      </c>
      <c r="AC230" s="17">
        <f ca="1">f_risk_maxdownside(A230,参数!$B$4,参数!$B$1)</f>
        <v>-35.7897189004504</v>
      </c>
      <c r="AD230" t="str">
        <f ca="1">f_risk_maxdownside_date(A230,参数!$B$6,参数!$B$1)</f>
        <v>20180717-20190103</v>
      </c>
    </row>
    <row r="231" spans="1:30">
      <c r="A231" s="15" t="s">
        <v>259</v>
      </c>
      <c r="B231" t="str">
        <f>f_info_name(A231)</f>
        <v>前海开源股息率100强</v>
      </c>
      <c r="C231" t="str">
        <f>f_info_setupdate(A231)</f>
        <v>2015-01-13</v>
      </c>
      <c r="D231" s="16">
        <f t="shared" si="3"/>
        <v>2204</v>
      </c>
      <c r="F231" s="17">
        <f>f_netasset_total(A231,参数!$B$1,100000000)</f>
        <v>2.0758170591</v>
      </c>
      <c r="G231" s="17">
        <f ca="1">f_nav_adjustedreturn(A231,参数!$B$2,参数!$B$1)</f>
        <v>34.5531914893617</v>
      </c>
      <c r="H231" s="17">
        <f ca="1">f_nav_periodreturnrankingper(A231,参数!$B$2,参数!$B$1,3)</f>
        <v>89.4607843137255</v>
      </c>
      <c r="I231" s="17">
        <f ca="1">f_nav_adjustedreturn(A231,参数!$B$3,参数!$B$2)</f>
        <v>18.8068756319515</v>
      </c>
      <c r="J231" s="17">
        <f ca="1">f_nav_periodreturnrankingper(A231,参数!$B$3,参数!$B$2,3)</f>
        <v>93.2153392330383</v>
      </c>
      <c r="K231" s="17">
        <f ca="1">f_nav_adjustedreturn(A231,参数!$B$4,参数!$B$3)</f>
        <v>-20.6966964463926</v>
      </c>
      <c r="L231" s="17">
        <f ca="1">f_nav_periodreturnrankingper(A231,参数!$B$4,参数!$B$3,3)</f>
        <v>34.1818181818182</v>
      </c>
      <c r="M231" s="17">
        <f ca="1">f_nav_adjustedreturn(A231,参数!$B$5,参数!$B$4)</f>
        <v>22.1631205673759</v>
      </c>
      <c r="N231" s="17">
        <f ca="1">f_nav_periodreturnrankingper(A231,参数!$B$5,参数!$B$4,3)</f>
        <v>49.0196078431373</v>
      </c>
      <c r="O231" s="17">
        <f ca="1">f_nav_adjustedreturn(A231,参数!$B$6,参数!$B$5)</f>
        <v>16.1371054148472</v>
      </c>
      <c r="P231" s="17">
        <f ca="1">f_nav_periodreturnrankingper(A231,参数!$B$6,参数!$B$5,3)</f>
        <v>22.3684210526316</v>
      </c>
      <c r="Q231" s="25">
        <f>f_return(A231,1,参数!$B$1-365/2,参数!$B$1)</f>
        <v>34.6128454534009</v>
      </c>
      <c r="R231" s="25">
        <f ca="1">f_return(A231,1,参数!$B$4,参数!$B$1)</f>
        <v>8.22085272739272</v>
      </c>
      <c r="S231" s="25">
        <f ca="1">f_return(A231,1,参数!$B$6,参数!$B$1)</f>
        <v>12.2361600233327</v>
      </c>
      <c r="T231" t="str">
        <f>f_info_investtype(A231)</f>
        <v>普通股票型基金</v>
      </c>
      <c r="U231" t="str">
        <f>f_info_fundmanager(A231)</f>
        <v>丁尧</v>
      </c>
      <c r="V231">
        <f>f_info_manager_onthepostdays(A231,1)</f>
        <v>155</v>
      </c>
      <c r="W231" s="25">
        <f ca="1">f_return_1w(A231,"0",参数!$B$2)</f>
        <v>-3.60951599671863</v>
      </c>
      <c r="X231" s="25">
        <f>f_return_1m(A231,"0",参数!$B$1)</f>
        <v>4.42536327608983</v>
      </c>
      <c r="Y231" s="25">
        <f>f_return_3m(A231,0,参数!$B$1)</f>
        <v>8.58516483516484</v>
      </c>
      <c r="Z231" s="25">
        <f>f_return_6m(A231,0,参数!B230)</f>
        <v>10.8183079056866</v>
      </c>
      <c r="AA231" t="str">
        <f>f_dq_status(A231,参数!$B$1)</f>
        <v>开放申购|开放赎回</v>
      </c>
      <c r="AB231" s="17">
        <f ca="1">f_risk_maxdownside(A231,参数!$B$6,参数!$B$1)</f>
        <v>-27.4282501151172</v>
      </c>
      <c r="AC231" s="17">
        <f ca="1">f_risk_maxdownside(A231,参数!$B$4,参数!$B$1)</f>
        <v>-27.4282501151172</v>
      </c>
      <c r="AD231" t="str">
        <f ca="1">f_risk_maxdownside_date(A231,参数!$B$6,参数!$B$1)</f>
        <v>20180127-20181018</v>
      </c>
    </row>
    <row r="232" spans="1:30">
      <c r="A232" s="15" t="s">
        <v>260</v>
      </c>
      <c r="B232" t="str">
        <f>f_info_name(A232)</f>
        <v>宝盈先进制造A</v>
      </c>
      <c r="C232" t="str">
        <f>f_info_setupdate(A232)</f>
        <v>2014-12-17</v>
      </c>
      <c r="D232" s="16">
        <f t="shared" si="3"/>
        <v>2231</v>
      </c>
      <c r="F232" s="17">
        <f>f_netasset_total(A232,参数!$B$1,100000000)</f>
        <v>26.7303302018</v>
      </c>
      <c r="G232" s="17">
        <f ca="1">f_nav_adjustedreturn(A232,参数!$B$2,参数!$B$1)</f>
        <v>81.1833783829441</v>
      </c>
      <c r="H232" s="17">
        <f ca="1">f_nav_periodreturnrankingper(A232,参数!$B$2,参数!$B$1,3)</f>
        <v>15.2991000529381</v>
      </c>
      <c r="I232" s="17">
        <f ca="1">f_nav_adjustedreturn(A232,参数!$B$3,参数!$B$2)</f>
        <v>93.5183520642815</v>
      </c>
      <c r="J232" s="17">
        <f ca="1">f_nav_periodreturnrankingper(A232,参数!$B$3,参数!$B$2,3)</f>
        <v>0.557413600891862</v>
      </c>
      <c r="K232" s="17">
        <f ca="1">f_nav_adjustedreturn(A232,参数!$B$4,参数!$B$3)</f>
        <v>-7.58205770258237</v>
      </c>
      <c r="L232" s="17">
        <f ca="1">f_nav_periodreturnrankingper(A232,参数!$B$4,参数!$B$3,3)</f>
        <v>37.2913992297818</v>
      </c>
      <c r="M232" s="17">
        <f ca="1">f_nav_adjustedreturn(A232,参数!$B$5,参数!$B$4)</f>
        <v>0.359066427289049</v>
      </c>
      <c r="N232" s="17">
        <f ca="1">f_nav_periodreturnrankingper(A232,参数!$B$5,参数!$B$4,3)</f>
        <v>92.1985815602837</v>
      </c>
      <c r="O232" s="17">
        <f ca="1">f_nav_adjustedreturn(A232,参数!$B$6,参数!$B$5)</f>
        <v>-2.69799825935595</v>
      </c>
      <c r="P232" s="17">
        <f ca="1">f_nav_periodreturnrankingper(A232,参数!$B$6,参数!$B$5,3)</f>
        <v>84.0816326530612</v>
      </c>
      <c r="Q232" s="25">
        <f>f_return(A232,1,参数!$B$1-365/2,参数!$B$1)</f>
        <v>72.1503829083208</v>
      </c>
      <c r="R232" s="25">
        <f ca="1">f_return(A232,1,参数!$B$4,参数!$B$1)</f>
        <v>47.9257037254142</v>
      </c>
      <c r="S232" s="25">
        <f ca="1">f_return(A232,1,参数!$B$6,参数!$B$1)</f>
        <v>25.8988298720755</v>
      </c>
      <c r="T232" t="str">
        <f>f_info_investtype(A232)</f>
        <v>灵活配置型基金</v>
      </c>
      <c r="U232" t="str">
        <f>f_info_fundmanager(A232)</f>
        <v>李进</v>
      </c>
      <c r="V232">
        <f>f_info_manager_onthepostdays(A232,1)</f>
        <v>1154</v>
      </c>
      <c r="W232" s="25">
        <f ca="1">f_return_1w(A232,"0",参数!$B$2)</f>
        <v>2.22222222222221</v>
      </c>
      <c r="X232" s="25">
        <f>f_return_1m(A232,"0",参数!$B$1)</f>
        <v>12.1188428459734</v>
      </c>
      <c r="Y232" s="25">
        <f>f_return_3m(A232,0,参数!$B$1)</f>
        <v>39.290917921321</v>
      </c>
      <c r="Z232" s="25">
        <f>f_return_6m(A232,0,参数!B231)</f>
        <v>25.4281949934124</v>
      </c>
      <c r="AA232" t="str">
        <f>f_dq_status(A232,参数!$B$1)</f>
        <v>开放申购|开放赎回</v>
      </c>
      <c r="AB232" s="17">
        <f ca="1">f_risk_maxdownside(A232,参数!$B$6,参数!$B$1)</f>
        <v>-26.4025226283048</v>
      </c>
      <c r="AC232" s="17">
        <f ca="1">f_risk_maxdownside(A232,参数!$B$4,参数!$B$1)</f>
        <v>-26.4025226283048</v>
      </c>
      <c r="AD232" t="str">
        <f ca="1">f_risk_maxdownside_date(A232,参数!$B$6,参数!$B$1)</f>
        <v>20180523-20181018</v>
      </c>
    </row>
    <row r="233" spans="1:30">
      <c r="A233" s="15" t="s">
        <v>261</v>
      </c>
      <c r="B233" t="str">
        <f>f_info_name(A233)</f>
        <v>汇添富外延增长主题A</v>
      </c>
      <c r="C233" t="str">
        <f>f_info_setupdate(A233)</f>
        <v>2014-12-08</v>
      </c>
      <c r="D233" s="16">
        <f t="shared" si="3"/>
        <v>2240</v>
      </c>
      <c r="F233" s="17">
        <f>f_netasset_total(A233,参数!$B$1,100000000)</f>
        <v>30.5013367061</v>
      </c>
      <c r="G233" s="17">
        <f ca="1">f_nav_adjustedreturn(A233,参数!$B$2,参数!$B$1)</f>
        <v>82.3585810162991</v>
      </c>
      <c r="H233" s="17">
        <f ca="1">f_nav_periodreturnrankingper(A233,参数!$B$2,参数!$B$1,3)</f>
        <v>35.7843137254902</v>
      </c>
      <c r="I233" s="17">
        <f ca="1">f_nav_adjustedreturn(A233,参数!$B$3,参数!$B$2)</f>
        <v>25.9661835748792</v>
      </c>
      <c r="J233" s="17">
        <f ca="1">f_nav_periodreturnrankingper(A233,参数!$B$3,参数!$B$2,3)</f>
        <v>84.3657817109145</v>
      </c>
      <c r="K233" s="17">
        <f ca="1">f_nav_adjustedreturn(A233,参数!$B$4,参数!$B$3)</f>
        <v>-29.1095890410959</v>
      </c>
      <c r="L233" s="17">
        <f ca="1">f_nav_periodreturnrankingper(A233,参数!$B$4,参数!$B$3,3)</f>
        <v>77.8181818181818</v>
      </c>
      <c r="M233" s="17">
        <f ca="1">f_nav_adjustedreturn(A233,参数!$B$5,参数!$B$4)</f>
        <v>15.3010858835143</v>
      </c>
      <c r="N233" s="17">
        <f ca="1">f_nav_periodreturnrankingper(A233,参数!$B$5,参数!$B$4,3)</f>
        <v>63.7254901960784</v>
      </c>
      <c r="O233" s="17">
        <f ca="1">f_nav_adjustedreturn(A233,参数!$B$6,参数!$B$5)</f>
        <v>-10.1063829787234</v>
      </c>
      <c r="P233" s="17">
        <f ca="1">f_nav_periodreturnrankingper(A233,参数!$B$6,参数!$B$5,3)</f>
        <v>94.7368421052632</v>
      </c>
      <c r="Q233" s="25">
        <f>f_return(A233,1,参数!$B$1-365/2,参数!$B$1)</f>
        <v>53.1961044461526</v>
      </c>
      <c r="R233" s="25">
        <f ca="1">f_return(A233,1,参数!$B$4,参数!$B$1)</f>
        <v>17.6318201548053</v>
      </c>
      <c r="S233" s="25">
        <f ca="1">f_return(A233,1,参数!$B$6,参数!$B$1)</f>
        <v>11.0019492326988</v>
      </c>
      <c r="T233" t="str">
        <f>f_info_investtype(A233)</f>
        <v>普通股票型基金</v>
      </c>
      <c r="U233" t="str">
        <f>f_info_fundmanager(A233)</f>
        <v>王栩,蔡志文</v>
      </c>
      <c r="V233">
        <f>f_info_manager_onthepostdays(A233,1)</f>
        <v>755</v>
      </c>
      <c r="W233" s="25">
        <f ca="1">f_return_1w(A233,"0",参数!$B$2)</f>
        <v>-4.04783808647654</v>
      </c>
      <c r="X233" s="25">
        <f>f_return_1m(A233,"0",参数!$B$1)</f>
        <v>14.4404332129964</v>
      </c>
      <c r="Y233" s="25">
        <f>f_return_3m(A233,0,参数!$B$1)</f>
        <v>22.7096774193548</v>
      </c>
      <c r="Z233" s="25">
        <f>f_return_6m(A233,0,参数!B232)</f>
        <v>22.4316109422492</v>
      </c>
      <c r="AA233" t="str">
        <f>f_dq_status(A233,参数!$B$1)</f>
        <v>开放申购|开放赎回</v>
      </c>
      <c r="AB233" s="17">
        <f ca="1">f_risk_maxdownside(A233,参数!$B$6,参数!$B$1)</f>
        <v>-46.3566967383761</v>
      </c>
      <c r="AC233" s="17">
        <f ca="1">f_risk_maxdownside(A233,参数!$B$4,参数!$B$1)</f>
        <v>-41.7921686746988</v>
      </c>
      <c r="AD233" t="str">
        <f ca="1">f_risk_maxdownside_date(A233,参数!$B$6,参数!$B$1)</f>
        <v>20171111-20190103</v>
      </c>
    </row>
    <row r="234" spans="1:30">
      <c r="A234" s="15" t="s">
        <v>262</v>
      </c>
      <c r="B234" t="str">
        <f>f_info_name(A234)</f>
        <v>中信建投睿信A</v>
      </c>
      <c r="C234" t="str">
        <f>f_info_setupdate(A234)</f>
        <v>2015-02-03</v>
      </c>
      <c r="D234" s="16">
        <f t="shared" si="3"/>
        <v>2183</v>
      </c>
      <c r="F234" s="17">
        <f>f_netasset_total(A234,参数!$B$1,100000000)</f>
        <v>4.1078465353</v>
      </c>
      <c r="G234" s="17">
        <f ca="1">f_nav_adjustedreturn(A234,参数!$B$2,参数!$B$1)</f>
        <v>45.857908847185</v>
      </c>
      <c r="H234" s="17">
        <f ca="1">f_nav_periodreturnrankingper(A234,参数!$B$2,参数!$B$1,3)</f>
        <v>48.0148226574907</v>
      </c>
      <c r="I234" s="17">
        <f ca="1">f_nav_adjustedreturn(A234,参数!$B$3,参数!$B$2)</f>
        <v>13.7715418636572</v>
      </c>
      <c r="J234" s="17">
        <f ca="1">f_nav_periodreturnrankingper(A234,参数!$B$3,参数!$B$2,3)</f>
        <v>72.0735785953177</v>
      </c>
      <c r="K234" s="17">
        <f ca="1">f_nav_adjustedreturn(A234,参数!$B$4,参数!$B$3)</f>
        <v>-32.0447714789097</v>
      </c>
      <c r="L234" s="17">
        <f ca="1">f_nav_periodreturnrankingper(A234,参数!$B$4,参数!$B$3,3)</f>
        <v>96.5340179717587</v>
      </c>
      <c r="M234" s="17">
        <f ca="1">f_nav_adjustedreturn(A234,参数!$B$5,参数!$B$4)</f>
        <v>-7.13872832369943</v>
      </c>
      <c r="N234" s="17">
        <f ca="1">f_nav_periodreturnrankingper(A234,参数!$B$5,参数!$B$4,3)</f>
        <v>97.0843183609141</v>
      </c>
      <c r="O234" s="17">
        <f ca="1">f_nav_adjustedreturn(A234,参数!$B$6,参数!$B$5)</f>
        <v>3.27380952380952</v>
      </c>
      <c r="P234" s="17">
        <f ca="1">f_nav_periodreturnrankingper(A234,参数!$B$6,参数!$B$5,3)</f>
        <v>47.2108843537415</v>
      </c>
      <c r="Q234" s="25">
        <f>f_return(A234,1,参数!$B$1-365/2,参数!$B$1)</f>
        <v>40.6499108116373</v>
      </c>
      <c r="R234" s="25">
        <f ca="1">f_return(A234,1,参数!$B$4,参数!$B$1)</f>
        <v>4.08295878383054</v>
      </c>
      <c r="S234" s="25">
        <f ca="1">f_return(A234,1,参数!$B$6,参数!$B$1)</f>
        <v>1.53935143087964</v>
      </c>
      <c r="T234" t="str">
        <f>f_info_investtype(A234)</f>
        <v>灵活配置型基金</v>
      </c>
      <c r="U234" t="str">
        <f>f_info_fundmanager(A234)</f>
        <v>刘锋</v>
      </c>
      <c r="V234">
        <f>f_info_manager_onthepostdays(A234,1)</f>
        <v>672</v>
      </c>
      <c r="W234" s="25">
        <f ca="1">f_return_1w(A234,"0",参数!$B$2)</f>
        <v>-3.59265960196434</v>
      </c>
      <c r="X234" s="25">
        <f>f_return_1m(A234,"0",参数!$B$1)</f>
        <v>4.0646518745218</v>
      </c>
      <c r="Y234" s="25">
        <f>f_return_3m(A234,0,参数!$B$1)</f>
        <v>9.21409214092142</v>
      </c>
      <c r="Z234" s="25">
        <f>f_return_6m(A234,0,参数!B233)</f>
        <v>20.2182479539254</v>
      </c>
      <c r="AA234" t="str">
        <f>f_dq_status(A234,参数!$B$1)</f>
        <v>开放申购|开放赎回</v>
      </c>
      <c r="AB234" s="17">
        <f ca="1">f_risk_maxdownside(A234,参数!$B$6,参数!$B$1)</f>
        <v>-41.9255813953488</v>
      </c>
      <c r="AC234" s="17">
        <f ca="1">f_risk_maxdownside(A234,参数!$B$4,参数!$B$1)</f>
        <v>-35.2318705259882</v>
      </c>
      <c r="AD234" t="str">
        <f ca="1">f_risk_maxdownside_date(A234,参数!$B$6,参数!$B$1)</f>
        <v>20170412-20190606</v>
      </c>
    </row>
    <row r="235" spans="1:30">
      <c r="A235" s="15" t="s">
        <v>263</v>
      </c>
      <c r="B235" t="str">
        <f>f_info_name(A235)</f>
        <v>中融国企改革</v>
      </c>
      <c r="C235" t="str">
        <f>f_info_setupdate(A235)</f>
        <v>2014-12-16</v>
      </c>
      <c r="D235" s="16">
        <f t="shared" si="3"/>
        <v>2232</v>
      </c>
      <c r="F235" s="17">
        <f>f_netasset_total(A235,参数!$B$1,100000000)</f>
        <v>0.6483116955</v>
      </c>
      <c r="G235" s="17">
        <f ca="1">f_nav_adjustedreturn(A235,参数!$B$2,参数!$B$1)</f>
        <v>92.5044091710758</v>
      </c>
      <c r="H235" s="17">
        <f ca="1">f_nav_periodreturnrankingper(A235,参数!$B$2,参数!$B$1,3)</f>
        <v>8.36421386977237</v>
      </c>
      <c r="I235" s="17">
        <f ca="1">f_nav_adjustedreturn(A235,参数!$B$3,参数!$B$2)</f>
        <v>28.8636363636364</v>
      </c>
      <c r="J235" s="17">
        <f ca="1">f_nav_periodreturnrankingper(A235,参数!$B$3,参数!$B$2,3)</f>
        <v>45.9308807134894</v>
      </c>
      <c r="K235" s="17">
        <f ca="1">f_nav_adjustedreturn(A235,参数!$B$4,参数!$B$3)</f>
        <v>-20.9344115004492</v>
      </c>
      <c r="L235" s="17">
        <f ca="1">f_nav_periodreturnrankingper(A235,参数!$B$4,参数!$B$3,3)</f>
        <v>68.8703465982028</v>
      </c>
      <c r="M235" s="17">
        <f ca="1">f_nav_adjustedreturn(A235,参数!$B$5,参数!$B$4)</f>
        <v>20.7567567567568</v>
      </c>
      <c r="N235" s="17">
        <f ca="1">f_nav_periodreturnrankingper(A235,参数!$B$5,参数!$B$4,3)</f>
        <v>21.3553979511426</v>
      </c>
      <c r="O235" s="17">
        <f ca="1">f_nav_adjustedreturn(A235,参数!$B$6,参数!$B$5)</f>
        <v>-5.11770726714431</v>
      </c>
      <c r="P235" s="17">
        <f ca="1">f_nav_periodreturnrankingper(A235,参数!$B$6,参数!$B$5,3)</f>
        <v>88.5714285714286</v>
      </c>
      <c r="Q235" s="25">
        <f>f_return(A235,1,参数!$B$1-365/2,参数!$B$1)</f>
        <v>106.123354386141</v>
      </c>
      <c r="R235" s="25">
        <f ca="1">f_return(A235,1,参数!$B$4,参数!$B$1)</f>
        <v>25.1499112958643</v>
      </c>
      <c r="S235" s="25">
        <f ca="1">f_return(A235,1,参数!$B$6,参数!$B$1)</f>
        <v>17.4235997804723</v>
      </c>
      <c r="T235" t="str">
        <f>f_info_investtype(A235)</f>
        <v>灵活配置型基金</v>
      </c>
      <c r="U235" t="str">
        <f>f_info_fundmanager(A235)</f>
        <v>赵睿</v>
      </c>
      <c r="V235">
        <f>f_info_manager_onthepostdays(A235,1)</f>
        <v>373</v>
      </c>
      <c r="W235" s="25">
        <f ca="1">f_return_1w(A235,"0",参数!$B$2)</f>
        <v>-3.73514431239389</v>
      </c>
      <c r="X235" s="25">
        <f>f_return_1m(A235,"0",参数!$B$1)</f>
        <v>17.9362506753106</v>
      </c>
      <c r="Y235" s="25">
        <f>f_return_3m(A235,0,参数!$B$1)</f>
        <v>35.5900621118012</v>
      </c>
      <c r="Z235" s="25">
        <f>f_return_6m(A235,0,参数!B234)</f>
        <v>34.9397590361446</v>
      </c>
      <c r="AA235" t="str">
        <f>f_dq_status(A235,参数!$B$1)</f>
        <v>开放申购|开放赎回</v>
      </c>
      <c r="AB235" s="17">
        <f ca="1">f_risk_maxdownside(A235,参数!$B$6,参数!$B$1)</f>
        <v>-23.8137869292748</v>
      </c>
      <c r="AC235" s="17">
        <f ca="1">f_risk_maxdownside(A235,参数!$B$4,参数!$B$1)</f>
        <v>-23.8137869292748</v>
      </c>
      <c r="AD235" t="str">
        <f ca="1">f_risk_maxdownside_date(A235,参数!$B$6,参数!$B$1)</f>
        <v>20180127-20190103</v>
      </c>
    </row>
    <row r="236" spans="1:30">
      <c r="A236" s="15" t="s">
        <v>264</v>
      </c>
      <c r="B236" t="str">
        <f>f_info_name(A236)</f>
        <v>前海开源睿远稳健增利A</v>
      </c>
      <c r="C236" t="str">
        <f>f_info_setupdate(A236)</f>
        <v>2015-01-14</v>
      </c>
      <c r="D236" s="16">
        <f t="shared" si="3"/>
        <v>2203</v>
      </c>
      <c r="F236" s="17">
        <f>f_netasset_total(A236,参数!$B$1,100000000)</f>
        <v>7.5595942792</v>
      </c>
      <c r="G236" s="17">
        <f ca="1">f_nav_adjustedreturn(A236,参数!$B$2,参数!$B$1)</f>
        <v>13.9848357203033</v>
      </c>
      <c r="H236" s="17">
        <f ca="1">f_nav_periodreturnrankingper(A236,参数!$B$2,参数!$B$1,3)</f>
        <v>62.2994652406417</v>
      </c>
      <c r="I236" s="17">
        <f ca="1">f_nav_adjustedreturn(A236,参数!$B$3,参数!$B$2)</f>
        <v>16.8554430627514</v>
      </c>
      <c r="J236" s="17">
        <f ca="1">f_nav_periodreturnrankingper(A236,参数!$B$3,参数!$B$2,3)</f>
        <v>12.6315789473684</v>
      </c>
      <c r="K236" s="17">
        <f ca="1">f_nav_adjustedreturn(A236,参数!$B$4,参数!$B$3)</f>
        <v>5.87734241908008</v>
      </c>
      <c r="L236" s="17">
        <f ca="1">f_nav_periodreturnrankingper(A236,参数!$B$4,参数!$B$3,3)</f>
        <v>6.66666666666667</v>
      </c>
      <c r="M236" s="17">
        <f ca="1">f_nav_adjustedreturn(A236,参数!$B$5,参数!$B$4)</f>
        <v>2.26480836236934</v>
      </c>
      <c r="N236" s="17">
        <f ca="1">f_nav_periodreturnrankingper(A236,参数!$B$5,参数!$B$4,3)</f>
        <v>87.3873873873874</v>
      </c>
      <c r="O236" s="17">
        <f ca="1">f_nav_adjustedreturn(A236,参数!$B$6,参数!$B$5)</f>
        <v>-0.173913043478261</v>
      </c>
      <c r="P236" s="17">
        <f ca="1">f_nav_periodreturnrankingper(A236,参数!$B$6,参数!$B$5,3)</f>
        <v>91.1111111111111</v>
      </c>
      <c r="Q236" s="25">
        <f>f_return(A236,1,参数!$B$1-365/2,参数!$B$1)</f>
        <v>13.735922200173</v>
      </c>
      <c r="R236" s="25">
        <f ca="1">f_return(A236,1,参数!$B$4,参数!$B$1)</f>
        <v>12.1297734437033</v>
      </c>
      <c r="S236" s="25">
        <f ca="1">f_return(A236,1,参数!$B$6,参数!$B$1)</f>
        <v>7.55217842686162</v>
      </c>
      <c r="T236" t="str">
        <f>f_info_investtype(A236)</f>
        <v>偏债混合型基金</v>
      </c>
      <c r="U236" t="str">
        <f>f_info_fundmanager(A236)</f>
        <v>刘静,谭荐丰</v>
      </c>
      <c r="V236">
        <f>f_info_manager_onthepostdays(A236,1)</f>
        <v>2220</v>
      </c>
      <c r="W236" s="25">
        <f ca="1">f_return_1w(A236,"0",参数!$B$2)</f>
        <v>-0.669456066945618</v>
      </c>
      <c r="X236" s="25">
        <f>f_return_1m(A236,"0",参数!$B$1)</f>
        <v>2.81155015197567</v>
      </c>
      <c r="Y236" s="25">
        <f>f_return_3m(A236,0,参数!$B$1)</f>
        <v>5.62060889929743</v>
      </c>
      <c r="Z236" s="25">
        <f>f_return_6m(A236,0,参数!B235)</f>
        <v>3.70370370370371</v>
      </c>
      <c r="AA236" t="str">
        <f>f_dq_status(A236,参数!$B$1)</f>
        <v>暂停大额申购|开放赎回</v>
      </c>
      <c r="AB236" s="17">
        <f ca="1">f_risk_maxdownside(A236,参数!$B$6,参数!$B$1)</f>
        <v>-8.11756473058083</v>
      </c>
      <c r="AC236" s="17">
        <f ca="1">f_risk_maxdownside(A236,参数!$B$4,参数!$B$1)</f>
        <v>-8.11756473058083</v>
      </c>
      <c r="AD236" t="str">
        <f ca="1">f_risk_maxdownside_date(A236,参数!$B$6,参数!$B$1)</f>
        <v>20190307-20190506</v>
      </c>
    </row>
    <row r="237" spans="1:30">
      <c r="A237" s="15" t="s">
        <v>265</v>
      </c>
      <c r="B237" t="str">
        <f>f_info_name(A237)</f>
        <v>浙商汇金转型成长</v>
      </c>
      <c r="C237" t="str">
        <f>f_info_setupdate(A237)</f>
        <v>2014-12-30</v>
      </c>
      <c r="D237" s="16">
        <f t="shared" si="3"/>
        <v>2218</v>
      </c>
      <c r="F237" s="17">
        <f>f_netasset_total(A237,参数!$B$1,100000000)</f>
        <v>1.0821187987</v>
      </c>
      <c r="G237" s="17">
        <f ca="1">f_nav_adjustedreturn(A237,参数!$B$2,参数!$B$1)</f>
        <v>67.3165137614679</v>
      </c>
      <c r="H237" s="17">
        <f ca="1">f_nav_periodreturnrankingper(A237,参数!$B$2,参数!$B$1,3)</f>
        <v>27.3160402329275</v>
      </c>
      <c r="I237" s="17">
        <f ca="1">f_nav_adjustedreturn(A237,参数!$B$3,参数!$B$2)</f>
        <v>38.6327503974563</v>
      </c>
      <c r="J237" s="17">
        <f ca="1">f_nav_periodreturnrankingper(A237,参数!$B$3,参数!$B$2,3)</f>
        <v>31.3823857302118</v>
      </c>
      <c r="K237" s="17">
        <f ca="1">f_nav_adjustedreturn(A237,参数!$B$4,参数!$B$3)</f>
        <v>-19.2554557124519</v>
      </c>
      <c r="L237" s="17">
        <f ca="1">f_nav_periodreturnrankingper(A237,参数!$B$4,参数!$B$3,3)</f>
        <v>62.8369704749679</v>
      </c>
      <c r="M237" s="17">
        <f ca="1">f_nav_adjustedreturn(A237,参数!$B$5,参数!$B$4)</f>
        <v>14.787701317716</v>
      </c>
      <c r="N237" s="17">
        <f ca="1">f_nav_periodreturnrankingper(A237,参数!$B$5,参数!$B$4,3)</f>
        <v>33.7273443656422</v>
      </c>
      <c r="O237" s="17">
        <f ca="1">f_nav_adjustedreturn(A237,参数!$B$6,参数!$B$5)</f>
        <v>-18.9798339264531</v>
      </c>
      <c r="P237" s="17">
        <f ca="1">f_nav_periodreturnrankingper(A237,参数!$B$6,参数!$B$5,3)</f>
        <v>98.9115646258503</v>
      </c>
      <c r="Q237" s="25">
        <f>f_return(A237,1,参数!$B$1-365/2,参数!$B$1)</f>
        <v>80.9419643733061</v>
      </c>
      <c r="R237" s="25">
        <f ca="1">f_return(A237,1,参数!$B$4,参数!$B$1)</f>
        <v>23.2413353963551</v>
      </c>
      <c r="S237" s="25">
        <f ca="1">f_return(A237,1,参数!$B$6,参数!$B$1)</f>
        <v>11.581805985091</v>
      </c>
      <c r="T237" t="str">
        <f>f_info_investtype(A237)</f>
        <v>灵活配置型基金</v>
      </c>
      <c r="U237" t="str">
        <f>f_info_fundmanager(A237)</f>
        <v>马斌博,周涛</v>
      </c>
      <c r="V237">
        <f>f_info_manager_onthepostdays(A237,1)</f>
        <v>1029</v>
      </c>
      <c r="W237" s="25">
        <f ca="1">f_return_1w(A237,"0",参数!$B$2)</f>
        <v>-1.69109357384442</v>
      </c>
      <c r="X237" s="25">
        <f>f_return_1m(A237,"0",参数!$B$1)</f>
        <v>14.611154752553</v>
      </c>
      <c r="Y237" s="25">
        <f>f_return_3m(A237,0,参数!$B$1)</f>
        <v>30.9694793536804</v>
      </c>
      <c r="Z237" s="25">
        <f>f_return_6m(A237,0,参数!B236)</f>
        <v>29.3706293706294</v>
      </c>
      <c r="AA237" t="str">
        <f>f_dq_status(A237,参数!$B$1)</f>
        <v>开放申购|开放赎回</v>
      </c>
      <c r="AB237" s="17">
        <f ca="1">f_risk_maxdownside(A237,参数!$B$6,参数!$B$1)</f>
        <v>-26.0663507109005</v>
      </c>
      <c r="AC237" s="17">
        <f ca="1">f_risk_maxdownside(A237,参数!$B$4,参数!$B$1)</f>
        <v>-20.4081632653061</v>
      </c>
      <c r="AD237" t="str">
        <f ca="1">f_risk_maxdownside_date(A237,参数!$B$6,参数!$B$1)</f>
        <v>20160223-20190103,20160223-20190123</v>
      </c>
    </row>
    <row r="238" spans="1:30">
      <c r="A238" s="15" t="s">
        <v>266</v>
      </c>
      <c r="B238" t="str">
        <f>f_info_name(A238)</f>
        <v>博时产业新动力A</v>
      </c>
      <c r="C238" t="str">
        <f>f_info_setupdate(A238)</f>
        <v>2015-01-26</v>
      </c>
      <c r="D238" s="16">
        <f t="shared" si="3"/>
        <v>2191</v>
      </c>
      <c r="F238" s="17">
        <f>f_netasset_total(A238,参数!$B$1,100000000)</f>
        <v>7.2418315125</v>
      </c>
      <c r="G238" s="17">
        <f ca="1">f_nav_adjustedreturn(A238,参数!$B$2,参数!$B$1)</f>
        <v>67.4974039460021</v>
      </c>
      <c r="H238" s="17">
        <f ca="1">f_nav_periodreturnrankingper(A238,参数!$B$2,参数!$B$1,3)</f>
        <v>27.1572260455267</v>
      </c>
      <c r="I238" s="17">
        <f ca="1">f_nav_adjustedreturn(A238,参数!$B$3,参数!$B$2)</f>
        <v>42.4556213017751</v>
      </c>
      <c r="J238" s="17">
        <f ca="1">f_nav_periodreturnrankingper(A238,参数!$B$3,参数!$B$2,3)</f>
        <v>26.7001114827202</v>
      </c>
      <c r="K238" s="17">
        <f ca="1">f_nav_adjustedreturn(A238,参数!$B$4,参数!$B$3)</f>
        <v>-16.0769708255742</v>
      </c>
      <c r="L238" s="17">
        <f ca="1">f_nav_periodreturnrankingper(A238,参数!$B$4,参数!$B$3,3)</f>
        <v>52.3748395378691</v>
      </c>
      <c r="M238" s="17">
        <f ca="1">f_nav_adjustedreturn(A238,参数!$B$5,参数!$B$4)</f>
        <v>35.1959078060805</v>
      </c>
      <c r="N238" s="17">
        <f ca="1">f_nav_periodreturnrankingper(A238,参数!$B$5,参数!$B$4,3)</f>
        <v>7.72261623325453</v>
      </c>
      <c r="O238" s="17">
        <f ca="1">f_nav_adjustedreturn(A238,参数!$B$6,参数!$B$5)</f>
        <v>8.68024800708593</v>
      </c>
      <c r="P238" s="17">
        <f ca="1">f_nav_periodreturnrankingper(A238,参数!$B$6,参数!$B$5,3)</f>
        <v>18.3673469387755</v>
      </c>
      <c r="Q238" s="25">
        <f>f_return(A238,1,参数!$B$1-365/2,参数!$B$1)</f>
        <v>61.1855765132918</v>
      </c>
      <c r="R238" s="25">
        <f ca="1">f_return(A238,1,参数!$B$4,参数!$B$1)</f>
        <v>26.0176054054504</v>
      </c>
      <c r="S238" s="25">
        <f ca="1">f_return(A238,1,参数!$B$6,参数!$B$1)</f>
        <v>23.8272759684299</v>
      </c>
      <c r="T238" t="str">
        <f>f_info_investtype(A238)</f>
        <v>灵活配置型基金</v>
      </c>
      <c r="U238" t="str">
        <f>f_info_fundmanager(A238)</f>
        <v>蔡滨</v>
      </c>
      <c r="V238">
        <f>f_info_manager_onthepostdays(A238,1)</f>
        <v>2208</v>
      </c>
      <c r="W238" s="25">
        <f ca="1">f_return_1w(A238,"0",参数!$B$2)</f>
        <v>-0.362131401965863</v>
      </c>
      <c r="X238" s="25">
        <f>f_return_1m(A238,"0",参数!$B$1)</f>
        <v>12.0138888888889</v>
      </c>
      <c r="Y238" s="25">
        <f>f_return_3m(A238,0,参数!$B$1)</f>
        <v>22.9889439573008</v>
      </c>
      <c r="Z238" s="25">
        <f>f_return_6m(A238,0,参数!B237)</f>
        <v>20.2638329058263</v>
      </c>
      <c r="AA238" t="str">
        <f>f_dq_status(A238,参数!$B$1)</f>
        <v>开放申购|开放赎回</v>
      </c>
      <c r="AB238" s="17">
        <f ca="1">f_risk_maxdownside(A238,参数!$B$6,参数!$B$1)</f>
        <v>-21.6182828906733</v>
      </c>
      <c r="AC238" s="17">
        <f ca="1">f_risk_maxdownside(A238,参数!$B$4,参数!$B$1)</f>
        <v>-21.3267203967762</v>
      </c>
      <c r="AD238" t="str">
        <f ca="1">f_risk_maxdownside_date(A238,参数!$B$6,参数!$B$1)</f>
        <v>20180125-20181018</v>
      </c>
    </row>
    <row r="239" spans="1:30">
      <c r="A239" s="15" t="s">
        <v>267</v>
      </c>
      <c r="B239" t="str">
        <f>f_info_name(A239)</f>
        <v>中银研究精选</v>
      </c>
      <c r="C239" t="str">
        <f>f_info_setupdate(A239)</f>
        <v>2014-12-23</v>
      </c>
      <c r="D239" s="16">
        <f t="shared" si="3"/>
        <v>2225</v>
      </c>
      <c r="F239" s="17">
        <f>f_netasset_total(A239,参数!$B$1,100000000)</f>
        <v>5.2618895687</v>
      </c>
      <c r="G239" s="17">
        <f ca="1">f_nav_adjustedreturn(A239,参数!$B$2,参数!$B$1)</f>
        <v>100.466118001804</v>
      </c>
      <c r="H239" s="17">
        <f ca="1">f_nav_periodreturnrankingper(A239,参数!$B$2,参数!$B$1,3)</f>
        <v>5.61143462149285</v>
      </c>
      <c r="I239" s="17">
        <f ca="1">f_nav_adjustedreturn(A239,参数!$B$3,参数!$B$2)</f>
        <v>70.0980392156863</v>
      </c>
      <c r="J239" s="17">
        <f ca="1">f_nav_periodreturnrankingper(A239,参数!$B$3,参数!$B$2,3)</f>
        <v>4.57079152731327</v>
      </c>
      <c r="K239" s="17">
        <f ca="1">f_nav_adjustedreturn(A239,参数!$B$4,参数!$B$3)</f>
        <v>-24.0694789081886</v>
      </c>
      <c r="L239" s="17">
        <f ca="1">f_nav_periodreturnrankingper(A239,参数!$B$4,参数!$B$3,3)</f>
        <v>80.808729139923</v>
      </c>
      <c r="M239" s="17">
        <f ca="1">f_nav_adjustedreturn(A239,参数!$B$5,参数!$B$4)</f>
        <v>6.86015831134565</v>
      </c>
      <c r="N239" s="17">
        <f ca="1">f_nav_periodreturnrankingper(A239,参数!$B$5,参数!$B$4,3)</f>
        <v>67.6910953506698</v>
      </c>
      <c r="O239" s="17">
        <f ca="1">f_nav_adjustedreturn(A239,参数!$B$6,参数!$B$5)</f>
        <v>-4.03022670025189</v>
      </c>
      <c r="P239" s="17">
        <f ca="1">f_nav_periodreturnrankingper(A239,参数!$B$6,参数!$B$5,3)</f>
        <v>86.8027210884354</v>
      </c>
      <c r="Q239" s="25">
        <f>f_return(A239,1,参数!$B$1-365/2,参数!$B$1)</f>
        <v>84.7747549544444</v>
      </c>
      <c r="R239" s="25">
        <f ca="1">f_return(A239,1,参数!$B$4,参数!$B$1)</f>
        <v>37.2755629742952</v>
      </c>
      <c r="S239" s="25">
        <f ca="1">f_return(A239,1,参数!$B$6,参数!$B$1)</f>
        <v>21.2948493586711</v>
      </c>
      <c r="T239" t="str">
        <f>f_info_investtype(A239)</f>
        <v>灵活配置型基金</v>
      </c>
      <c r="U239" t="str">
        <f>f_info_fundmanager(A239)</f>
        <v>吴印</v>
      </c>
      <c r="V239">
        <f>f_info_manager_onthepostdays(A239,1)</f>
        <v>1203</v>
      </c>
      <c r="W239" s="25">
        <f ca="1">f_return_1w(A239,"0",参数!$B$2)</f>
        <v>1.66015625</v>
      </c>
      <c r="X239" s="25">
        <f>f_return_1m(A239,"0",参数!$B$1)</f>
        <v>14.5025812683695</v>
      </c>
      <c r="Y239" s="25">
        <f>f_return_3m(A239,0,参数!$B$1)</f>
        <v>30.2717964079607</v>
      </c>
      <c r="Z239" s="25">
        <f>f_return_6m(A239,0,参数!B238)</f>
        <v>38.0555607320725</v>
      </c>
      <c r="AA239" t="str">
        <f>f_dq_status(A239,参数!$B$1)</f>
        <v>开放申购|开放赎回</v>
      </c>
      <c r="AB239" s="17">
        <f ca="1">f_risk_maxdownside(A239,参数!$B$6,参数!$B$1)</f>
        <v>-32.8638497652582</v>
      </c>
      <c r="AC239" s="17">
        <f ca="1">f_risk_maxdownside(A239,参数!$B$4,参数!$B$1)</f>
        <v>-29.3827160493827</v>
      </c>
      <c r="AD239" t="str">
        <f ca="1">f_risk_maxdownside_date(A239,参数!$B$6,参数!$B$1)</f>
        <v>20161123-20181018</v>
      </c>
    </row>
    <row r="240" spans="1:30">
      <c r="A240" s="15" t="s">
        <v>268</v>
      </c>
      <c r="B240" t="str">
        <f>f_info_name(A240)</f>
        <v>富国中小盘精选</v>
      </c>
      <c r="C240" t="str">
        <f>f_info_setupdate(A240)</f>
        <v>2015-01-23</v>
      </c>
      <c r="D240" s="16">
        <f t="shared" si="3"/>
        <v>2194</v>
      </c>
      <c r="F240" s="17">
        <f>f_netasset_total(A240,参数!$B$1,100000000)</f>
        <v>10.8298361635</v>
      </c>
      <c r="G240" s="17">
        <f ca="1">f_nav_adjustedreturn(A240,参数!$B$2,参数!$B$1)</f>
        <v>85.2678571428571</v>
      </c>
      <c r="H240" s="17">
        <f ca="1">f_nav_periodreturnrankingper(A240,参数!$B$2,参数!$B$1,3)</f>
        <v>23.846908734053</v>
      </c>
      <c r="I240" s="17">
        <f ca="1">f_nav_adjustedreturn(A240,参数!$B$3,参数!$B$2)</f>
        <v>87.6439790575916</v>
      </c>
      <c r="J240" s="17">
        <f ca="1">f_nav_periodreturnrankingper(A240,参数!$B$3,参数!$B$2,3)</f>
        <v>2.89256198347107</v>
      </c>
      <c r="K240" s="17">
        <f ca="1">f_nav_adjustedreturn(A240,参数!$B$4,参数!$B$3)</f>
        <v>-33.2167832167832</v>
      </c>
      <c r="L240" s="17">
        <f ca="1">f_nav_periodreturnrankingper(A240,参数!$B$4,参数!$B$3,3)</f>
        <v>92.2680412371134</v>
      </c>
      <c r="M240" s="17">
        <f ca="1">f_nav_adjustedreturn(A240,参数!$B$5,参数!$B$4)</f>
        <v>32.6815642458101</v>
      </c>
      <c r="N240" s="17">
        <f ca="1">f_nav_periodreturnrankingper(A240,参数!$B$5,参数!$B$4,3)</f>
        <v>23.3463035019455</v>
      </c>
      <c r="O240" s="17">
        <f ca="1">f_nav_adjustedreturn(A240,参数!$B$6,参数!$B$5)</f>
        <v>-10.5</v>
      </c>
      <c r="P240" s="17">
        <f ca="1">f_nav_periodreturnrankingper(A240,参数!$B$6,参数!$B$5,3)</f>
        <v>89.1440501043841</v>
      </c>
      <c r="Q240" s="25">
        <f>f_return(A240,1,参数!$B$1-365/2,参数!$B$1)</f>
        <v>73.3370507135656</v>
      </c>
      <c r="R240" s="25">
        <f ca="1">f_return(A240,1,参数!$B$4,参数!$B$1)</f>
        <v>32.3801173534133</v>
      </c>
      <c r="S240" s="25">
        <f ca="1">f_return(A240,1,参数!$B$6,参数!$B$1)</f>
        <v>22.5447206983925</v>
      </c>
      <c r="T240" t="str">
        <f>f_info_investtype(A240)</f>
        <v>偏股混合型基金</v>
      </c>
      <c r="U240" t="str">
        <f>f_info_fundmanager(A240)</f>
        <v>曹晋</v>
      </c>
      <c r="V240">
        <f>f_info_manager_onthepostdays(A240,1)</f>
        <v>2211</v>
      </c>
      <c r="W240" s="25">
        <f ca="1">f_return_1w(A240,"0",参数!$B$2)</f>
        <v>0.279798545047572</v>
      </c>
      <c r="X240" s="25">
        <f>f_return_1m(A240,"0",参数!$B$1)</f>
        <v>15.038115038115</v>
      </c>
      <c r="Y240" s="25">
        <f>f_return_3m(A240,0,参数!$B$1)</f>
        <v>26.4761904761905</v>
      </c>
      <c r="Z240" s="25">
        <f>f_return_6m(A240,0,参数!B239)</f>
        <v>21.5407629020195</v>
      </c>
      <c r="AA240" t="str">
        <f>f_dq_status(A240,参数!$B$1)</f>
        <v>开放申购|开放赎回</v>
      </c>
      <c r="AB240" s="17">
        <f ca="1">f_risk_maxdownside(A240,参数!$B$6,参数!$B$1)</f>
        <v>-38.2135661517797</v>
      </c>
      <c r="AC240" s="17">
        <f ca="1">f_risk_maxdownside(A240,参数!$B$4,参数!$B$1)</f>
        <v>-35.4385964912281</v>
      </c>
      <c r="AD240" t="str">
        <f ca="1">f_risk_maxdownside_date(A240,参数!$B$6,参数!$B$1)</f>
        <v>20171111-20190103</v>
      </c>
    </row>
    <row r="241" spans="1:30">
      <c r="A241" s="15" t="s">
        <v>269</v>
      </c>
      <c r="B241" t="str">
        <f>f_info_name(A241)</f>
        <v>华夏医疗健康A</v>
      </c>
      <c r="C241" t="str">
        <f>f_info_setupdate(A241)</f>
        <v>2015-02-02</v>
      </c>
      <c r="D241" s="16">
        <f t="shared" si="3"/>
        <v>2184</v>
      </c>
      <c r="F241" s="17">
        <f>f_netasset_total(A241,参数!$B$1,100000000)</f>
        <v>21.1867514049</v>
      </c>
      <c r="G241" s="17">
        <f ca="1">f_nav_adjustedreturn(A241,参数!$B$2,参数!$B$1)</f>
        <v>68.8135593220339</v>
      </c>
      <c r="H241" s="17">
        <f ca="1">f_nav_periodreturnrankingper(A241,参数!$B$2,参数!$B$1,3)</f>
        <v>48.9695780176644</v>
      </c>
      <c r="I241" s="17">
        <f ca="1">f_nav_adjustedreturn(A241,参数!$B$3,参数!$B$2)</f>
        <v>53.3795493934142</v>
      </c>
      <c r="J241" s="17">
        <f ca="1">f_nav_periodreturnrankingper(A241,参数!$B$3,参数!$B$2,3)</f>
        <v>29.8898071625344</v>
      </c>
      <c r="K241" s="17">
        <f ca="1">f_nav_adjustedreturn(A241,参数!$B$4,参数!$B$3)</f>
        <v>-21.4965986394558</v>
      </c>
      <c r="L241" s="17">
        <f ca="1">f_nav_periodreturnrankingper(A241,参数!$B$4,参数!$B$3,3)</f>
        <v>36.0824742268041</v>
      </c>
      <c r="M241" s="17">
        <f ca="1">f_nav_adjustedreturn(A241,参数!$B$5,参数!$B$4)</f>
        <v>10.9433962264151</v>
      </c>
      <c r="N241" s="17">
        <f ca="1">f_nav_periodreturnrankingper(A241,参数!$B$5,参数!$B$4,3)</f>
        <v>72.7626459143969</v>
      </c>
      <c r="O241" s="17">
        <f ca="1">f_nav_adjustedreturn(A241,参数!$B$6,参数!$B$5)</f>
        <v>13.1244707874682</v>
      </c>
      <c r="P241" s="17">
        <f ca="1">f_nav_periodreturnrankingper(A241,参数!$B$6,参数!$B$5,3)</f>
        <v>16.2839248434238</v>
      </c>
      <c r="Q241" s="25">
        <f>f_return(A241,1,参数!$B$1-365/2,参数!$B$1)</f>
        <v>32.7851384367082</v>
      </c>
      <c r="R241" s="25">
        <f ca="1">f_return(A241,1,参数!$B$4,参数!$B$1)</f>
        <v>26.6467529622838</v>
      </c>
      <c r="S241" s="25">
        <f ca="1">f_return(A241,1,参数!$B$6,参数!$B$1)</f>
        <v>20.3754374597747</v>
      </c>
      <c r="T241" t="str">
        <f>f_info_investtype(A241)</f>
        <v>偏股混合型基金</v>
      </c>
      <c r="U241" t="str">
        <f>f_info_fundmanager(A241)</f>
        <v>陈斌,王泽实</v>
      </c>
      <c r="V241">
        <f>f_info_manager_onthepostdays(A241,1)</f>
        <v>2201</v>
      </c>
      <c r="W241" s="25">
        <f ca="1">f_return_1w(A241,"0",参数!$B$2)</f>
        <v>-0.449943757030372</v>
      </c>
      <c r="X241" s="25">
        <f>f_return_1m(A241,"0",参数!$B$1)</f>
        <v>14.7465437788018</v>
      </c>
      <c r="Y241" s="25">
        <f>f_return_3m(A241,0,参数!$B$1)</f>
        <v>24.5518966235932</v>
      </c>
      <c r="Z241" s="25">
        <f>f_return_6m(A241,0,参数!B240)</f>
        <v>11.1274329783327</v>
      </c>
      <c r="AA241" t="str">
        <f>f_dq_status(A241,参数!$B$1)</f>
        <v>开放申购|开放赎回</v>
      </c>
      <c r="AB241" s="17">
        <f ca="1">f_risk_maxdownside(A241,参数!$B$6,参数!$B$1)</f>
        <v>-36.8695652173913</v>
      </c>
      <c r="AC241" s="17">
        <f ca="1">f_risk_maxdownside(A241,参数!$B$4,参数!$B$1)</f>
        <v>-36.8695652173913</v>
      </c>
      <c r="AD241" t="str">
        <f ca="1">f_risk_maxdownside_date(A241,参数!$B$6,参数!$B$1)</f>
        <v>20180529-20190103</v>
      </c>
    </row>
    <row r="242" spans="1:30">
      <c r="A242" s="15" t="s">
        <v>270</v>
      </c>
      <c r="B242" t="str">
        <f>f_info_name(A242)</f>
        <v>国泰睿吉A</v>
      </c>
      <c r="C242" t="str">
        <f>f_info_setupdate(A242)</f>
        <v>2015-04-22</v>
      </c>
      <c r="D242" s="16">
        <f t="shared" si="3"/>
        <v>2105</v>
      </c>
      <c r="F242" s="17">
        <f>f_netasset_total(A242,参数!$B$1,100000000)</f>
        <v>9.1589607295</v>
      </c>
      <c r="G242" s="17">
        <f ca="1">f_nav_adjustedreturn(A242,参数!$B$2,参数!$B$1)</f>
        <v>22.8167364006419</v>
      </c>
      <c r="H242" s="17">
        <f ca="1">f_nav_periodreturnrankingper(A242,参数!$B$2,参数!$B$1,3)</f>
        <v>72.0487030174696</v>
      </c>
      <c r="I242" s="17">
        <f ca="1">f_nav_adjustedreturn(A242,参数!$B$3,参数!$B$2)</f>
        <v>17.6913425345044</v>
      </c>
      <c r="J242" s="17">
        <f ca="1">f_nav_periodreturnrankingper(A242,参数!$B$3,参数!$B$2,3)</f>
        <v>63.7123745819398</v>
      </c>
      <c r="K242" s="17">
        <f ca="1">f_nav_adjustedreturn(A242,参数!$B$4,参数!$B$3)</f>
        <v>-30.6199823441022</v>
      </c>
      <c r="L242" s="17">
        <f ca="1">f_nav_periodreturnrankingper(A242,参数!$B$4,参数!$B$3,3)</f>
        <v>94.7368421052632</v>
      </c>
      <c r="M242" s="17">
        <f ca="1">f_nav_adjustedreturn(A242,参数!$B$5,参数!$B$4)</f>
        <v>25.4938852304798</v>
      </c>
      <c r="N242" s="17">
        <f ca="1">f_nav_periodreturnrankingper(A242,参数!$B$5,参数!$B$4,3)</f>
        <v>14.6572104018913</v>
      </c>
      <c r="O242" s="17">
        <f ca="1">f_nav_adjustedreturn(A242,参数!$B$6,参数!$B$5)</f>
        <v>3.10378273520854</v>
      </c>
      <c r="P242" s="17">
        <f ca="1">f_nav_periodreturnrankingper(A242,参数!$B$6,参数!$B$5,3)</f>
        <v>49.7959183673469</v>
      </c>
      <c r="Q242" s="25">
        <f>f_return(A242,1,参数!$B$1-365/2,参数!$B$1)</f>
        <v>24.389108313031</v>
      </c>
      <c r="R242" s="25">
        <f ca="1">f_return(A242,1,参数!$B$4,参数!$B$1)</f>
        <v>0.0948613945205068</v>
      </c>
      <c r="S242" s="25">
        <f ca="1">f_return(A242,1,参数!$B$6,参数!$B$1)</f>
        <v>5.29472580363386</v>
      </c>
      <c r="T242" t="str">
        <f>f_info_investtype(A242)</f>
        <v>灵活配置型基金</v>
      </c>
      <c r="U242" t="str">
        <f>f_info_fundmanager(A242)</f>
        <v>戴计辉</v>
      </c>
      <c r="V242">
        <f>f_info_manager_onthepostdays(A242,1)</f>
        <v>545</v>
      </c>
      <c r="W242" s="25">
        <f ca="1">f_return_1w(A242,"0",参数!$B$2)</f>
        <v>-0.635593220338988</v>
      </c>
      <c r="X242" s="25">
        <f>f_return_1m(A242,"0",参数!$B$1)</f>
        <v>3.38491295938103</v>
      </c>
      <c r="Y242" s="25">
        <f>f_return_3m(A242,0,参数!$B$1)</f>
        <v>5.52813425468904</v>
      </c>
      <c r="Z242" s="25">
        <f>f_return_6m(A242,0,参数!B241)</f>
        <v>8.98278091954943</v>
      </c>
      <c r="AA242" t="str">
        <f>f_dq_status(A242,参数!$B$1)</f>
        <v>暂停大额申购|开放赎回</v>
      </c>
      <c r="AB242" s="17">
        <f ca="1">f_risk_maxdownside(A242,参数!$B$6,参数!$B$1)</f>
        <v>-32.5055339805825</v>
      </c>
      <c r="AC242" s="17">
        <f ca="1">f_risk_maxdownside(A242,参数!$B$4,参数!$B$1)</f>
        <v>-32.2525562218891</v>
      </c>
      <c r="AD242" t="str">
        <f ca="1">f_risk_maxdownside_date(A242,参数!$B$6,参数!$B$1)</f>
        <v>20180124-20190103</v>
      </c>
    </row>
    <row r="243" spans="1:30">
      <c r="A243" s="15" t="s">
        <v>271</v>
      </c>
      <c r="B243" t="str">
        <f>f_info_name(A243)</f>
        <v>南方产业活力</v>
      </c>
      <c r="C243" t="str">
        <f>f_info_setupdate(A243)</f>
        <v>2015-01-27</v>
      </c>
      <c r="D243" s="16">
        <f t="shared" si="3"/>
        <v>2190</v>
      </c>
      <c r="F243" s="17">
        <f>f_netasset_total(A243,参数!$B$1,100000000)</f>
        <v>8.5299588997</v>
      </c>
      <c r="G243" s="17">
        <f ca="1">f_nav_adjustedreturn(A243,参数!$B$2,参数!$B$1)</f>
        <v>62.6205787781351</v>
      </c>
      <c r="H243" s="17">
        <f ca="1">f_nav_periodreturnrankingper(A243,参数!$B$2,参数!$B$1,3)</f>
        <v>56.3725490196078</v>
      </c>
      <c r="I243" s="17">
        <f ca="1">f_nav_adjustedreturn(A243,参数!$B$3,参数!$B$2)</f>
        <v>43.64896073903</v>
      </c>
      <c r="J243" s="17">
        <f ca="1">f_nav_periodreturnrankingper(A243,参数!$B$3,参数!$B$2,3)</f>
        <v>52.8023598820059</v>
      </c>
      <c r="K243" s="17">
        <f ca="1">f_nav_adjustedreturn(A243,参数!$B$4,参数!$B$3)</f>
        <v>-30.4975922953451</v>
      </c>
      <c r="L243" s="17">
        <f ca="1">f_nav_periodreturnrankingper(A243,参数!$B$4,参数!$B$3,3)</f>
        <v>84.7272727272727</v>
      </c>
      <c r="M243" s="17">
        <f ca="1">f_nav_adjustedreturn(A243,参数!$B$5,参数!$B$4)</f>
        <v>7.38831615120276</v>
      </c>
      <c r="N243" s="17">
        <f ca="1">f_nav_periodreturnrankingper(A243,参数!$B$5,参数!$B$4,3)</f>
        <v>79.9019607843137</v>
      </c>
      <c r="O243" s="17">
        <f ca="1">f_nav_adjustedreturn(A243,参数!$B$6,参数!$B$5)</f>
        <v>-4.34070434070435</v>
      </c>
      <c r="P243" s="17">
        <f ca="1">f_nav_periodreturnrankingper(A243,参数!$B$6,参数!$B$5,3)</f>
        <v>86.8421052631579</v>
      </c>
      <c r="Q243" s="25">
        <f>f_return(A243,1,参数!$B$1-365/2,参数!$B$1)</f>
        <v>42.202808585726</v>
      </c>
      <c r="R243" s="25">
        <f ca="1">f_return(A243,1,参数!$B$4,参数!$B$1)</f>
        <v>17.5155307031669</v>
      </c>
      <c r="S243" s="25">
        <f ca="1">f_return(A243,1,参数!$B$6,参数!$B$1)</f>
        <v>10.613474682521</v>
      </c>
      <c r="T243" t="str">
        <f>f_info_investtype(A243)</f>
        <v>普通股票型基金</v>
      </c>
      <c r="U243" t="str">
        <f>f_info_fundmanager(A243)</f>
        <v>蒋秋洁</v>
      </c>
      <c r="V243">
        <f>f_info_manager_onthepostdays(A243,1)</f>
        <v>699</v>
      </c>
      <c r="W243" s="25">
        <f ca="1">f_return_1w(A243,"0",参数!$B$2)</f>
        <v>-1.89274447949527</v>
      </c>
      <c r="X243" s="25">
        <f>f_return_1m(A243,"0",参数!$B$1)</f>
        <v>11.5830115830116</v>
      </c>
      <c r="Y243" s="25">
        <f>f_return_3m(A243,0,参数!$B$1)</f>
        <v>17.20741599073</v>
      </c>
      <c r="Z243" s="25">
        <f>f_return_6m(A243,0,参数!B242)</f>
        <v>18.8914027149321</v>
      </c>
      <c r="AA243" t="str">
        <f>f_dq_status(A243,参数!$B$1)</f>
        <v>开放申购|开放赎回</v>
      </c>
      <c r="AB243" s="17">
        <f ca="1">f_risk_maxdownside(A243,参数!$B$6,参数!$B$1)</f>
        <v>-38.905325443787</v>
      </c>
      <c r="AC243" s="17">
        <f ca="1">f_risk_maxdownside(A243,参数!$B$4,参数!$B$1)</f>
        <v>-33.92</v>
      </c>
      <c r="AD243" t="str">
        <f ca="1">f_risk_maxdownside_date(A243,参数!$B$6,参数!$B$1)</f>
        <v>20160709-20190103</v>
      </c>
    </row>
    <row r="244" spans="1:30">
      <c r="A244" s="15" t="s">
        <v>272</v>
      </c>
      <c r="B244" t="str">
        <f>f_info_name(A244)</f>
        <v>招商医药健康产业</v>
      </c>
      <c r="C244" t="str">
        <f>f_info_setupdate(A244)</f>
        <v>2015-01-30</v>
      </c>
      <c r="D244" s="16">
        <f t="shared" si="3"/>
        <v>2187</v>
      </c>
      <c r="F244" s="17">
        <f>f_netasset_total(A244,参数!$B$1,100000000)</f>
        <v>32.258007179</v>
      </c>
      <c r="G244" s="17">
        <f ca="1">f_nav_adjustedreturn(A244,参数!$B$2,参数!$B$1)</f>
        <v>113.459335624284</v>
      </c>
      <c r="H244" s="17">
        <f ca="1">f_nav_periodreturnrankingper(A244,参数!$B$2,参数!$B$1,3)</f>
        <v>8.33333333333333</v>
      </c>
      <c r="I244" s="17">
        <f ca="1">f_nav_adjustedreturn(A244,参数!$B$3,参数!$B$2)</f>
        <v>81.875</v>
      </c>
      <c r="J244" s="17">
        <f ca="1">f_nav_periodreturnrankingper(A244,参数!$B$3,参数!$B$2,3)</f>
        <v>6.78466076696165</v>
      </c>
      <c r="K244" s="17">
        <f ca="1">f_nav_adjustedreturn(A244,参数!$B$4,参数!$B$3)</f>
        <v>-13.5135135135135</v>
      </c>
      <c r="L244" s="17">
        <f ca="1">f_nav_periodreturnrankingper(A244,参数!$B$4,参数!$B$3,3)</f>
        <v>9.45454545454546</v>
      </c>
      <c r="M244" s="17">
        <f ca="1">f_nav_adjustedreturn(A244,参数!$B$5,参数!$B$4)</f>
        <v>15.0259067357513</v>
      </c>
      <c r="N244" s="17">
        <f ca="1">f_nav_periodreturnrankingper(A244,参数!$B$5,参数!$B$4,3)</f>
        <v>64.7058823529412</v>
      </c>
      <c r="O244" s="17">
        <f ca="1">f_nav_adjustedreturn(A244,参数!$B$6,参数!$B$5)</f>
        <v>-1.91532258064516</v>
      </c>
      <c r="P244" s="17">
        <f ca="1">f_nav_periodreturnrankingper(A244,参数!$B$6,参数!$B$5,3)</f>
        <v>78.2894736842105</v>
      </c>
      <c r="Q244" s="25">
        <f>f_return(A244,1,参数!$B$1-365/2,参数!$B$1)</f>
        <v>64.8306312223201</v>
      </c>
      <c r="R244" s="25">
        <f ca="1">f_return(A244,1,参数!$B$4,参数!$B$1)</f>
        <v>49.6874825886832</v>
      </c>
      <c r="S244" s="25">
        <f ca="1">f_return(A244,1,参数!$B$6,参数!$B$1)</f>
        <v>30.269782494344</v>
      </c>
      <c r="T244" t="str">
        <f>f_info_investtype(A244)</f>
        <v>普通股票型基金</v>
      </c>
      <c r="U244" t="str">
        <f>f_info_fundmanager(A244)</f>
        <v>李佳存</v>
      </c>
      <c r="V244">
        <f>f_info_manager_onthepostdays(A244,1)</f>
        <v>2204</v>
      </c>
      <c r="W244" s="25">
        <f ca="1">f_return_1w(A244,"0",参数!$B$2)</f>
        <v>1.74825174825175</v>
      </c>
      <c r="X244" s="25">
        <f>f_return_1m(A244,"0",参数!$B$1)</f>
        <v>20.4200323101777</v>
      </c>
      <c r="Y244" s="25">
        <f>f_return_3m(A244,0,参数!$B$1)</f>
        <v>29.0959473501905</v>
      </c>
      <c r="Z244" s="25">
        <f>f_return_6m(A244,0,参数!B243)</f>
        <v>19.6243523316062</v>
      </c>
      <c r="AA244" t="str">
        <f>f_dq_status(A244,参数!$B$1)</f>
        <v>开放申购|开放赎回</v>
      </c>
      <c r="AB244" s="17">
        <f ca="1">f_risk_maxdownside(A244,参数!$B$6,参数!$B$1)</f>
        <v>-33.9883551673945</v>
      </c>
      <c r="AC244" s="17">
        <f ca="1">f_risk_maxdownside(A244,参数!$B$4,参数!$B$1)</f>
        <v>-33.9883551673945</v>
      </c>
      <c r="AD244" t="str">
        <f ca="1">f_risk_maxdownside_date(A244,参数!$B$6,参数!$B$1)</f>
        <v>20180529-20190103</v>
      </c>
    </row>
    <row r="245" spans="1:30">
      <c r="A245" s="15" t="s">
        <v>273</v>
      </c>
      <c r="B245" t="str">
        <f>f_info_name(A245)</f>
        <v>兴业多策略</v>
      </c>
      <c r="C245" t="str">
        <f>f_info_setupdate(A245)</f>
        <v>2015-01-23</v>
      </c>
      <c r="D245" s="16">
        <f t="shared" si="3"/>
        <v>2194</v>
      </c>
      <c r="F245" s="17">
        <f>f_netasset_total(A245,参数!$B$1,100000000)</f>
        <v>3.1183396961</v>
      </c>
      <c r="G245" s="17">
        <f ca="1">f_nav_adjustedreturn(A245,参数!$B$2,参数!$B$1)</f>
        <v>37.3084610259827</v>
      </c>
      <c r="H245" s="17">
        <f ca="1">f_nav_periodreturnrankingper(A245,参数!$B$2,参数!$B$1,3)</f>
        <v>56.43197458973</v>
      </c>
      <c r="I245" s="17">
        <f ca="1">f_nav_adjustedreturn(A245,参数!$B$3,参数!$B$2)</f>
        <v>34.7396768402154</v>
      </c>
      <c r="J245" s="17">
        <f ca="1">f_nav_periodreturnrankingper(A245,参数!$B$3,参数!$B$2,3)</f>
        <v>37.3467112597547</v>
      </c>
      <c r="K245" s="17">
        <f ca="1">f_nav_adjustedreturn(A245,参数!$B$4,参数!$B$3)</f>
        <v>-11.4467408585056</v>
      </c>
      <c r="L245" s="17">
        <f ca="1">f_nav_periodreturnrankingper(A245,参数!$B$4,参数!$B$3,3)</f>
        <v>43.4531450577664</v>
      </c>
      <c r="M245" s="17">
        <f ca="1">f_nav_adjustedreturn(A245,参数!$B$5,参数!$B$4)</f>
        <v>-1.56985871271586</v>
      </c>
      <c r="N245" s="17">
        <f ca="1">f_nav_periodreturnrankingper(A245,参数!$B$5,参数!$B$4,3)</f>
        <v>94.5626477541371</v>
      </c>
      <c r="O245" s="17">
        <f ca="1">f_nav_adjustedreturn(A245,参数!$B$6,参数!$B$5)</f>
        <v>13.9928698752228</v>
      </c>
      <c r="P245" s="17">
        <f ca="1">f_nav_periodreturnrankingper(A245,参数!$B$6,参数!$B$5,3)</f>
        <v>9.38775510204082</v>
      </c>
      <c r="Q245" s="25">
        <f>f_return(A245,1,参数!$B$1-365/2,参数!$B$1)</f>
        <v>30.0955459058161</v>
      </c>
      <c r="R245" s="25">
        <f ca="1">f_return(A245,1,参数!$B$4,参数!$B$1)</f>
        <v>17.8692655834148</v>
      </c>
      <c r="S245" s="25">
        <f ca="1">f_return(A245,1,参数!$B$6,参数!$B$1)</f>
        <v>12.9169681368595</v>
      </c>
      <c r="T245" t="str">
        <f>f_info_investtype(A245)</f>
        <v>灵活配置型基金</v>
      </c>
      <c r="U245" t="str">
        <f>f_info_fundmanager(A245)</f>
        <v>冯烜</v>
      </c>
      <c r="V245">
        <f>f_info_manager_onthepostdays(A245,1)</f>
        <v>1361</v>
      </c>
      <c r="W245" s="25">
        <f ca="1">f_return_1w(A245,"0",参数!$B$2)</f>
        <v>-2.21498371335505</v>
      </c>
      <c r="X245" s="25">
        <f>f_return_1m(A245,"0",参数!$B$1)</f>
        <v>4.77885104219623</v>
      </c>
      <c r="Y245" s="25">
        <f>f_return_3m(A245,0,参数!$B$1)</f>
        <v>4.99235863474273</v>
      </c>
      <c r="Z245" s="25">
        <f>f_return_6m(A245,0,参数!B244)</f>
        <v>7.81331934976403</v>
      </c>
      <c r="AA245" t="str">
        <f>f_dq_status(A245,参数!$B$1)</f>
        <v>开放申购|开放赎回</v>
      </c>
      <c r="AB245" s="17">
        <f ca="1">f_risk_maxdownside(A245,参数!$B$6,参数!$B$1)</f>
        <v>-25.9636363636364</v>
      </c>
      <c r="AC245" s="17">
        <f ca="1">f_risk_maxdownside(A245,参数!$B$4,参数!$B$1)</f>
        <v>-20.7782101167315</v>
      </c>
      <c r="AD245" t="str">
        <f ca="1">f_risk_maxdownside_date(A245,参数!$B$6,参数!$B$1)</f>
        <v>20161126-20190103</v>
      </c>
    </row>
    <row r="246" spans="1:30">
      <c r="A246" s="15" t="s">
        <v>274</v>
      </c>
      <c r="B246" t="str">
        <f>f_info_name(A246)</f>
        <v>汇丰晋信新动力</v>
      </c>
      <c r="C246" t="str">
        <f>f_info_setupdate(A246)</f>
        <v>2015-02-11</v>
      </c>
      <c r="D246" s="16">
        <f t="shared" si="3"/>
        <v>2175</v>
      </c>
      <c r="F246" s="17">
        <f>f_netasset_total(A246,参数!$B$1,100000000)</f>
        <v>2.4858240685</v>
      </c>
      <c r="G246" s="17">
        <f ca="1">f_nav_adjustedreturn(A246,参数!$B$2,参数!$B$1)</f>
        <v>54.431153409587</v>
      </c>
      <c r="H246" s="17">
        <f ca="1">f_nav_periodreturnrankingper(A246,参数!$B$2,参数!$B$1,3)</f>
        <v>72.7183513248283</v>
      </c>
      <c r="I246" s="17">
        <f ca="1">f_nav_adjustedreturn(A246,参数!$B$3,参数!$B$2)</f>
        <v>81.0178599652284</v>
      </c>
      <c r="J246" s="17">
        <f ca="1">f_nav_periodreturnrankingper(A246,参数!$B$3,参数!$B$2,3)</f>
        <v>4.82093663911846</v>
      </c>
      <c r="K246" s="17">
        <f ca="1">f_nav_adjustedreturn(A246,参数!$B$4,参数!$B$3)</f>
        <v>-28.1512605042017</v>
      </c>
      <c r="L246" s="17">
        <f ca="1">f_nav_periodreturnrankingper(A246,参数!$B$4,参数!$B$3,3)</f>
        <v>72.3367697594502</v>
      </c>
      <c r="M246" s="17">
        <f ca="1">f_nav_adjustedreturn(A246,参数!$B$5,参数!$B$4)</f>
        <v>7.32758620689655</v>
      </c>
      <c r="N246" s="17">
        <f ca="1">f_nav_periodreturnrankingper(A246,参数!$B$5,参数!$B$4,3)</f>
        <v>80.5447470817121</v>
      </c>
      <c r="O246" s="17">
        <f ca="1">f_nav_adjustedreturn(A246,参数!$B$6,参数!$B$5)</f>
        <v>-5.8191894700381</v>
      </c>
      <c r="P246" s="17">
        <f ca="1">f_nav_periodreturnrankingper(A246,参数!$B$6,参数!$B$5,3)</f>
        <v>79.3319415448852</v>
      </c>
      <c r="Q246" s="25">
        <f>f_return(A246,1,参数!$B$1-365/2,参数!$B$1)</f>
        <v>39.7322551745613</v>
      </c>
      <c r="R246" s="25">
        <f ca="1">f_return(A246,1,参数!$B$4,参数!$B$1)</f>
        <v>26.1439374211117</v>
      </c>
      <c r="S246" s="25">
        <f ca="1">f_return(A246,1,参数!$B$6,参数!$B$1)</f>
        <v>15.3318710591902</v>
      </c>
      <c r="T246" t="str">
        <f>f_info_investtype(A246)</f>
        <v>偏股混合型基金</v>
      </c>
      <c r="U246" t="str">
        <f>f_info_fundmanager(A246)</f>
        <v>陈平</v>
      </c>
      <c r="V246">
        <f>f_info_manager_onthepostdays(A246,1)</f>
        <v>1636</v>
      </c>
      <c r="W246" s="25">
        <f ca="1">f_return_1w(A246,"0",参数!$B$2)</f>
        <v>2.30460026797678</v>
      </c>
      <c r="X246" s="25">
        <f>f_return_1m(A246,"0",参数!$B$1)</f>
        <v>13.3346148917083</v>
      </c>
      <c r="Y246" s="25">
        <f>f_return_3m(A246,0,参数!$B$1)</f>
        <v>21.9708985587201</v>
      </c>
      <c r="Z246" s="25">
        <f>f_return_6m(A246,0,参数!B245)</f>
        <v>9.28174654437411</v>
      </c>
      <c r="AA246" t="str">
        <f>f_dq_status(A246,参数!$B$1)</f>
        <v>开放申购|开放赎回</v>
      </c>
      <c r="AB246" s="17">
        <f ca="1">f_risk_maxdownside(A246,参数!$B$6,参数!$B$1)</f>
        <v>-40.4300856094578</v>
      </c>
      <c r="AC246" s="17">
        <f ca="1">f_risk_maxdownside(A246,参数!$B$4,参数!$B$1)</f>
        <v>-37.5800939769329</v>
      </c>
      <c r="AD246" t="str">
        <f ca="1">f_risk_maxdownside_date(A246,参数!$B$6,参数!$B$1)</f>
        <v>20171114-20190103</v>
      </c>
    </row>
    <row r="247" spans="1:30">
      <c r="A247" s="15" t="s">
        <v>275</v>
      </c>
      <c r="B247" t="str">
        <f>f_info_name(A247)</f>
        <v>中邮核心科技创新</v>
      </c>
      <c r="C247" t="str">
        <f>f_info_setupdate(A247)</f>
        <v>2015-02-11</v>
      </c>
      <c r="D247" s="16">
        <f t="shared" si="3"/>
        <v>2175</v>
      </c>
      <c r="F247" s="17">
        <f>f_netasset_total(A247,参数!$B$1,100000000)</f>
        <v>1.3829001935</v>
      </c>
      <c r="G247" s="17">
        <f ca="1">f_nav_adjustedreturn(A247,参数!$B$2,参数!$B$1)</f>
        <v>60.1442741208296</v>
      </c>
      <c r="H247" s="17">
        <f ca="1">f_nav_periodreturnrankingper(A247,参数!$B$2,参数!$B$1,3)</f>
        <v>34.7803070407623</v>
      </c>
      <c r="I247" s="17">
        <f ca="1">f_nav_adjustedreturn(A247,参数!$B$3,参数!$B$2)</f>
        <v>37.7639751552795</v>
      </c>
      <c r="J247" s="17">
        <f ca="1">f_nav_periodreturnrankingper(A247,参数!$B$3,参数!$B$2,3)</f>
        <v>32.7759197324415</v>
      </c>
      <c r="K247" s="17">
        <f ca="1">f_nav_adjustedreturn(A247,参数!$B$4,参数!$B$3)</f>
        <v>-16.8388429752066</v>
      </c>
      <c r="L247" s="17">
        <f ca="1">f_nav_periodreturnrankingper(A247,参数!$B$4,参数!$B$3,3)</f>
        <v>55.7124518613607</v>
      </c>
      <c r="M247" s="17">
        <f ca="1">f_nav_adjustedreturn(A247,参数!$B$5,参数!$B$4)</f>
        <v>12.3414071510957</v>
      </c>
      <c r="N247" s="17">
        <f ca="1">f_nav_periodreturnrankingper(A247,参数!$B$5,参数!$B$4,3)</f>
        <v>41.5287628053585</v>
      </c>
      <c r="O247" s="17">
        <f ca="1">f_nav_adjustedreturn(A247,参数!$B$6,参数!$B$5)</f>
        <v>-11.1338100102145</v>
      </c>
      <c r="P247" s="17">
        <f ca="1">f_nav_periodreturnrankingper(A247,参数!$B$6,参数!$B$5,3)</f>
        <v>94.6938775510204</v>
      </c>
      <c r="Q247" s="25">
        <f>f_return(A247,1,参数!$B$1-365/2,参数!$B$1)</f>
        <v>78.2708776658121</v>
      </c>
      <c r="R247" s="25">
        <f ca="1">f_return(A247,1,参数!$B$4,参数!$B$1)</f>
        <v>22.3983906602888</v>
      </c>
      <c r="S247" s="25">
        <f ca="1">f_return(A247,1,参数!$B$6,参数!$B$1)</f>
        <v>12.635534251036</v>
      </c>
      <c r="T247" t="str">
        <f>f_info_investtype(A247)</f>
        <v>灵活配置型基金</v>
      </c>
      <c r="U247" t="str">
        <f>f_info_fundmanager(A247)</f>
        <v>曹思</v>
      </c>
      <c r="V247">
        <f>f_info_manager_onthepostdays(A247,1)</f>
        <v>2192</v>
      </c>
      <c r="W247" s="25">
        <f ca="1">f_return_1w(A247,"0",参数!$B$2)</f>
        <v>2.49537892791127</v>
      </c>
      <c r="X247" s="25">
        <f>f_return_1m(A247,"0",参数!$B$1)</f>
        <v>11.5577889447236</v>
      </c>
      <c r="Y247" s="25">
        <f>f_return_3m(A247,0,参数!$B$1)</f>
        <v>26.8571428571429</v>
      </c>
      <c r="Z247" s="25">
        <f>f_return_6m(A247,0,参数!B246)</f>
        <v>16.1924119241192</v>
      </c>
      <c r="AA247" t="str">
        <f>f_dq_status(A247,参数!$B$1)</f>
        <v>开放申购|开放赎回</v>
      </c>
      <c r="AB247" s="17">
        <f ca="1">f_risk_maxdownside(A247,参数!$B$6,参数!$B$1)</f>
        <v>-23.846908734053</v>
      </c>
      <c r="AC247" s="17">
        <f ca="1">f_risk_maxdownside(A247,参数!$B$4,参数!$B$1)</f>
        <v>-20.8163265306122</v>
      </c>
      <c r="AD247" t="str">
        <f ca="1">f_risk_maxdownside_date(A247,参数!$B$6,参数!$B$1)</f>
        <v>20171114-20181018</v>
      </c>
    </row>
    <row r="248" spans="1:30">
      <c r="A248" s="15" t="s">
        <v>276</v>
      </c>
      <c r="B248" t="str">
        <f>f_info_name(A248)</f>
        <v>华泰柏瑞创新动力</v>
      </c>
      <c r="C248" t="str">
        <f>f_info_setupdate(A248)</f>
        <v>2015-02-06</v>
      </c>
      <c r="D248" s="16">
        <f t="shared" si="3"/>
        <v>2180</v>
      </c>
      <c r="F248" s="17">
        <f>f_netasset_total(A248,参数!$B$1,100000000)</f>
        <v>5.4580252635</v>
      </c>
      <c r="G248" s="17">
        <f ca="1">f_nav_adjustedreturn(A248,参数!$B$2,参数!$B$1)</f>
        <v>71.1711711711712</v>
      </c>
      <c r="H248" s="17">
        <f ca="1">f_nav_periodreturnrankingper(A248,参数!$B$2,参数!$B$1,3)</f>
        <v>23.928004235045</v>
      </c>
      <c r="I248" s="17">
        <f ca="1">f_nav_adjustedreturn(A248,参数!$B$3,参数!$B$2)</f>
        <v>50.96</v>
      </c>
      <c r="J248" s="17">
        <f ca="1">f_nav_periodreturnrankingper(A248,参数!$B$3,参数!$B$2,3)</f>
        <v>16.6109253065775</v>
      </c>
      <c r="K248" s="17">
        <f ca="1">f_nav_adjustedreturn(A248,参数!$B$4,参数!$B$3)</f>
        <v>-14.7339699863574</v>
      </c>
      <c r="L248" s="17">
        <f ca="1">f_nav_periodreturnrankingper(A248,参数!$B$4,参数!$B$3,3)</f>
        <v>49.5507060333761</v>
      </c>
      <c r="M248" s="17">
        <f ca="1">f_nav_adjustedreturn(A248,参数!$B$5,参数!$B$4)</f>
        <v>35.2125693160813</v>
      </c>
      <c r="N248" s="17">
        <f ca="1">f_nav_periodreturnrankingper(A248,参数!$B$5,参数!$B$4,3)</f>
        <v>7.64381402679275</v>
      </c>
      <c r="O248" s="17">
        <f ca="1">f_nav_adjustedreturn(A248,参数!$B$6,参数!$B$5)</f>
        <v>8.74371859296483</v>
      </c>
      <c r="P248" s="17">
        <f ca="1">f_nav_periodreturnrankingper(A248,参数!$B$6,参数!$B$5,3)</f>
        <v>18.0952380952381</v>
      </c>
      <c r="Q248" s="25">
        <f>f_return(A248,1,参数!$B$1-365/2,参数!$B$1)</f>
        <v>57.3693949978196</v>
      </c>
      <c r="R248" s="25">
        <f ca="1">f_return(A248,1,参数!$B$4,参数!$B$1)</f>
        <v>30.0923756204244</v>
      </c>
      <c r="S248" s="25">
        <f ca="1">f_return(A248,1,参数!$B$6,参数!$B$1)</f>
        <v>26.5213822202845</v>
      </c>
      <c r="T248" t="str">
        <f>f_info_investtype(A248)</f>
        <v>灵活配置型基金</v>
      </c>
      <c r="U248" t="str">
        <f>f_info_fundmanager(A248)</f>
        <v>张慧,吴邦栋</v>
      </c>
      <c r="V248">
        <f>f_info_manager_onthepostdays(A248,1)</f>
        <v>2197</v>
      </c>
      <c r="W248" s="25">
        <f ca="1">f_return_1w(A248,"0",参数!$B$2)</f>
        <v>0.909090909090904</v>
      </c>
      <c r="X248" s="25">
        <f>f_return_1m(A248,"0",参数!$B$1)</f>
        <v>10.1637107776262</v>
      </c>
      <c r="Y248" s="25">
        <f>f_return_3m(A248,0,参数!$B$1)</f>
        <v>21.6114457831325</v>
      </c>
      <c r="Z248" s="25">
        <f>f_return_6m(A248,0,参数!B247)</f>
        <v>21.9352491815205</v>
      </c>
      <c r="AA248" t="str">
        <f>f_dq_status(A248,参数!$B$1)</f>
        <v>暂停大额申购|开放赎回</v>
      </c>
      <c r="AB248" s="17">
        <f ca="1">f_risk_maxdownside(A248,参数!$B$6,参数!$B$1)</f>
        <v>-18.526031102096</v>
      </c>
      <c r="AC248" s="17">
        <f ca="1">f_risk_maxdownside(A248,参数!$B$4,参数!$B$1)</f>
        <v>-18.4515530829856</v>
      </c>
      <c r="AD248" t="str">
        <f ca="1">f_risk_maxdownside_date(A248,参数!$B$6,参数!$B$1)</f>
        <v>20180125-20190103</v>
      </c>
    </row>
    <row r="249" spans="1:30">
      <c r="A249" s="15" t="s">
        <v>277</v>
      </c>
      <c r="B249" t="str">
        <f>f_info_name(A249)</f>
        <v>前海开源大安全核心</v>
      </c>
      <c r="C249" t="str">
        <f>f_info_setupdate(A249)</f>
        <v>2015-02-06</v>
      </c>
      <c r="D249" s="16">
        <f t="shared" si="3"/>
        <v>2180</v>
      </c>
      <c r="F249" s="17">
        <f>f_netasset_total(A249,参数!$B$1,100000000)</f>
        <v>2.1866908407</v>
      </c>
      <c r="G249" s="17">
        <f ca="1">f_nav_adjustedreturn(A249,参数!$B$2,参数!$B$1)</f>
        <v>87.1662360034453</v>
      </c>
      <c r="H249" s="17">
        <f ca="1">f_nav_periodreturnrankingper(A249,参数!$B$2,参数!$B$1,3)</f>
        <v>11.1169931180519</v>
      </c>
      <c r="I249" s="17">
        <f ca="1">f_nav_adjustedreturn(A249,参数!$B$3,参数!$B$2)</f>
        <v>31.9318181818182</v>
      </c>
      <c r="J249" s="17">
        <f ca="1">f_nav_periodreturnrankingper(A249,参数!$B$3,参数!$B$2,3)</f>
        <v>41.4715719063545</v>
      </c>
      <c r="K249" s="17">
        <f ca="1">f_nav_adjustedreturn(A249,参数!$B$4,参数!$B$3)</f>
        <v>-20.4339963833635</v>
      </c>
      <c r="L249" s="17">
        <f ca="1">f_nav_periodreturnrankingper(A249,参数!$B$4,参数!$B$3,3)</f>
        <v>67.1373555840822</v>
      </c>
      <c r="M249" s="17">
        <f ca="1">f_nav_adjustedreturn(A249,参数!$B$5,参数!$B$4)</f>
        <v>-2.37050043898155</v>
      </c>
      <c r="N249" s="17">
        <f ca="1">f_nav_periodreturnrankingper(A249,参数!$B$5,参数!$B$4,3)</f>
        <v>94.956658786446</v>
      </c>
      <c r="O249" s="17">
        <f ca="1">f_nav_adjustedreturn(A249,参数!$B$6,参数!$B$5)</f>
        <v>10.2613746369797</v>
      </c>
      <c r="P249" s="17">
        <f ca="1">f_nav_periodreturnrankingper(A249,参数!$B$6,参数!$B$5,3)</f>
        <v>15.1020408163265</v>
      </c>
      <c r="Q249" s="25">
        <f>f_return(A249,1,参数!$B$1-365/2,参数!$B$1)</f>
        <v>86.9935933378196</v>
      </c>
      <c r="R249" s="25">
        <f ca="1">f_return(A249,1,参数!$B$4,参数!$B$1)</f>
        <v>25.2215269379795</v>
      </c>
      <c r="S249" s="25">
        <f ca="1">f_return(A249,1,参数!$B$6,参数!$B$1)</f>
        <v>16.0168775587289</v>
      </c>
      <c r="T249" t="str">
        <f>f_info_investtype(A249)</f>
        <v>灵活配置型基金</v>
      </c>
      <c r="U249" t="str">
        <f>f_info_fundmanager(A249)</f>
        <v>谢屹</v>
      </c>
      <c r="V249">
        <f>f_info_manager_onthepostdays(A249,1)</f>
        <v>1011</v>
      </c>
      <c r="W249" s="25">
        <f ca="1">f_return_1w(A249,"0",参数!$B$2)</f>
        <v>-1.10732538330493</v>
      </c>
      <c r="X249" s="25">
        <f>f_return_1m(A249,"0",参数!$B$1)</f>
        <v>11.3217213114754</v>
      </c>
      <c r="Y249" s="25">
        <f>f_return_3m(A249,0,参数!$B$1)</f>
        <v>26.6317016317016</v>
      </c>
      <c r="Z249" s="25">
        <f>f_return_6m(A249,0,参数!B248)</f>
        <v>28.281068524971</v>
      </c>
      <c r="AA249" t="str">
        <f>f_dq_status(A249,参数!$B$1)</f>
        <v>开放申购|开放赎回</v>
      </c>
      <c r="AB249" s="17">
        <f ca="1">f_risk_maxdownside(A249,参数!$B$6,参数!$B$1)</f>
        <v>-30.1234567901235</v>
      </c>
      <c r="AC249" s="17">
        <f ca="1">f_risk_maxdownside(A249,参数!$B$4,参数!$B$1)</f>
        <v>-24.7340425531915</v>
      </c>
      <c r="AD249" t="str">
        <f ca="1">f_risk_maxdownside_date(A249,参数!$B$6,参数!$B$1)</f>
        <v>20171122-20190131</v>
      </c>
    </row>
    <row r="250" spans="1:30">
      <c r="A250" s="15" t="s">
        <v>278</v>
      </c>
      <c r="B250" t="str">
        <f>f_info_name(A250)</f>
        <v>东方红睿元三年定期</v>
      </c>
      <c r="C250" t="str">
        <f>f_info_setupdate(A250)</f>
        <v>2015-01-21</v>
      </c>
      <c r="D250" s="16">
        <f t="shared" si="3"/>
        <v>2196</v>
      </c>
      <c r="F250" s="17">
        <f>f_netasset_total(A250,参数!$B$1,100000000)</f>
        <v>16.0310368859</v>
      </c>
      <c r="G250" s="17">
        <f ca="1">f_nav_adjustedreturn(A250,参数!$B$2,参数!$B$1)</f>
        <v>61.7470940471997</v>
      </c>
      <c r="H250" s="17">
        <f ca="1">f_nav_periodreturnrankingper(A250,参数!$B$2,参数!$B$1,3)</f>
        <v>32.9804129168872</v>
      </c>
      <c r="I250" s="17">
        <f ca="1">f_nav_adjustedreturn(A250,参数!$B$3,参数!$B$2)</f>
        <v>46.794208893485</v>
      </c>
      <c r="J250" s="17">
        <f ca="1">f_nav_periodreturnrankingper(A250,参数!$B$3,参数!$B$2,3)</f>
        <v>21.0702341137124</v>
      </c>
      <c r="K250" s="17">
        <f ca="1">f_nav_adjustedreturn(A250,参数!$B$4,参数!$B$3)</f>
        <v>-15.3980752405949</v>
      </c>
      <c r="L250" s="17">
        <f ca="1">f_nav_periodreturnrankingper(A250,参数!$B$4,参数!$B$3,3)</f>
        <v>50.9627727856226</v>
      </c>
      <c r="M250" s="17">
        <f ca="1">f_nav_adjustedreturn(A250,参数!$B$5,参数!$B$4)</f>
        <v>46.7265725288832</v>
      </c>
      <c r="N250" s="17">
        <f ca="1">f_nav_periodreturnrankingper(A250,参数!$B$5,参数!$B$4,3)</f>
        <v>2.83687943262411</v>
      </c>
      <c r="O250" s="17">
        <f ca="1">f_nav_adjustedreturn(A250,参数!$B$6,参数!$B$5)</f>
        <v>25.140562248996</v>
      </c>
      <c r="P250" s="17">
        <f ca="1">f_nav_periodreturnrankingper(A250,参数!$B$6,参数!$B$5,3)</f>
        <v>2.44897959183673</v>
      </c>
      <c r="Q250" s="25">
        <f>f_return(A250,1,参数!$B$1-365/2,参数!$B$1)</f>
        <v>102.448251256564</v>
      </c>
      <c r="R250" s="25">
        <f ca="1">f_return(A250,1,参数!$B$4,参数!$B$1)</f>
        <v>26.1487893948822</v>
      </c>
      <c r="S250" s="25">
        <f ca="1">f_return(A250,1,参数!$B$6,参数!$B$1)</f>
        <v>29.790350223952</v>
      </c>
      <c r="T250" t="str">
        <f>f_info_investtype(A250)</f>
        <v>灵活配置型基金</v>
      </c>
      <c r="U250" t="str">
        <f>f_info_fundmanager(A250)</f>
        <v>韩冬</v>
      </c>
      <c r="V250">
        <f>f_info_manager_onthepostdays(A250,1)</f>
        <v>1493</v>
      </c>
      <c r="W250" s="25">
        <f ca="1">f_return_1w(A250,"0",参数!$B$2)</f>
        <v>-3.69742198100407</v>
      </c>
      <c r="X250" s="25">
        <f>f_return_1m(A250,"0",参数!$B$1)</f>
        <v>12.3012961604304</v>
      </c>
      <c r="Y250" s="25">
        <f>f_return_3m(A250,0,参数!$B$1)</f>
        <v>23.374529822676</v>
      </c>
      <c r="Z250" s="25">
        <f>f_return_6m(A250,0,参数!B249)</f>
        <v>30.887120542293</v>
      </c>
      <c r="AA250" t="str">
        <f>f_dq_status(A250,参数!$B$1)</f>
        <v>暂停申购|暂停赎回</v>
      </c>
      <c r="AB250" s="17">
        <f ca="1">f_risk_maxdownside(A250,参数!$B$6,参数!$B$1)</f>
        <v>-29.0683726509396</v>
      </c>
      <c r="AC250" s="17">
        <f ca="1">f_risk_maxdownside(A250,参数!$B$4,参数!$B$1)</f>
        <v>-24.9259415996614</v>
      </c>
      <c r="AD250" t="str">
        <f ca="1">f_risk_maxdownside_date(A250,参数!$B$6,参数!$B$1)</f>
        <v>20180113-20190104</v>
      </c>
    </row>
    <row r="251" spans="1:30">
      <c r="A251" s="15" t="s">
        <v>279</v>
      </c>
      <c r="B251" t="str">
        <f>f_info_name(A251)</f>
        <v>诺安新经济</v>
      </c>
      <c r="C251" t="str">
        <f>f_info_setupdate(A251)</f>
        <v>2015-01-26</v>
      </c>
      <c r="D251" s="16">
        <f t="shared" si="3"/>
        <v>2191</v>
      </c>
      <c r="F251" s="17">
        <f>f_netasset_total(A251,参数!$B$1,100000000)</f>
        <v>13.5372867472</v>
      </c>
      <c r="G251" s="17">
        <f ca="1">f_nav_adjustedreturn(A251,参数!$B$2,参数!$B$1)</f>
        <v>76.4705882352941</v>
      </c>
      <c r="H251" s="17">
        <f ca="1">f_nav_periodreturnrankingper(A251,参数!$B$2,参数!$B$1,3)</f>
        <v>41.1764705882353</v>
      </c>
      <c r="I251" s="17">
        <f ca="1">f_nav_adjustedreturn(A251,参数!$B$3,参数!$B$2)</f>
        <v>73.0706075533662</v>
      </c>
      <c r="J251" s="17">
        <f ca="1">f_nav_periodreturnrankingper(A251,参数!$B$3,参数!$B$2,3)</f>
        <v>12.6843657817109</v>
      </c>
      <c r="K251" s="17">
        <f ca="1">f_nav_adjustedreturn(A251,参数!$B$4,参数!$B$3)</f>
        <v>-31.2641083521445</v>
      </c>
      <c r="L251" s="17">
        <f ca="1">f_nav_periodreturnrankingper(A251,参数!$B$4,参数!$B$3,3)</f>
        <v>87.2727272727273</v>
      </c>
      <c r="M251" s="17">
        <f ca="1">f_nav_adjustedreturn(A251,参数!$B$5,参数!$B$4)</f>
        <v>-9.57230142566191</v>
      </c>
      <c r="N251" s="17">
        <f ca="1">f_nav_periodreturnrankingper(A251,参数!$B$5,参数!$B$4,3)</f>
        <v>98.5294117647059</v>
      </c>
      <c r="O251" s="17">
        <f ca="1">f_nav_adjustedreturn(A251,参数!$B$6,参数!$B$5)</f>
        <v>-0.202839756592292</v>
      </c>
      <c r="P251" s="17">
        <f ca="1">f_nav_periodreturnrankingper(A251,参数!$B$6,参数!$B$5,3)</f>
        <v>72.3684210526316</v>
      </c>
      <c r="Q251" s="25">
        <f>f_return(A251,1,参数!$B$1-365/2,参数!$B$1)</f>
        <v>71.5378418533572</v>
      </c>
      <c r="R251" s="25">
        <f ca="1">f_return(A251,1,参数!$B$4,参数!$B$1)</f>
        <v>28.0152724397321</v>
      </c>
      <c r="S251" s="25">
        <f ca="1">f_return(A251,1,参数!$B$6,参数!$B$1)</f>
        <v>13.518556136572</v>
      </c>
      <c r="T251" t="str">
        <f>f_info_investtype(A251)</f>
        <v>普通股票型基金</v>
      </c>
      <c r="U251" t="str">
        <f>f_info_fundmanager(A251)</f>
        <v>杨琨</v>
      </c>
      <c r="V251">
        <f>f_info_manager_onthepostdays(A251,1)</f>
        <v>722</v>
      </c>
      <c r="W251" s="25">
        <f ca="1">f_return_1w(A251,"0",参数!$B$2)</f>
        <v>-3.74429223744292</v>
      </c>
      <c r="X251" s="25">
        <f>f_return_1m(A251,"0",参数!$B$1)</f>
        <v>13.6919315403423</v>
      </c>
      <c r="Y251" s="25">
        <f>f_return_3m(A251,0,参数!$B$1)</f>
        <v>31.4487632508834</v>
      </c>
      <c r="Z251" s="25">
        <f>f_return_6m(A251,0,参数!B250)</f>
        <v>27.1496276235613</v>
      </c>
      <c r="AA251" t="str">
        <f>f_dq_status(A251,参数!$B$1)</f>
        <v>开放申购|开放赎回</v>
      </c>
      <c r="AB251" s="17">
        <f ca="1">f_risk_maxdownside(A251,参数!$B$6,参数!$B$1)</f>
        <v>-51.2433392539964</v>
      </c>
      <c r="AC251" s="17">
        <f ca="1">f_risk_maxdownside(A251,参数!$B$4,参数!$B$1)</f>
        <v>-38.1756756756757</v>
      </c>
      <c r="AD251" t="str">
        <f ca="1">f_risk_maxdownside_date(A251,参数!$B$6,参数!$B$1)</f>
        <v>20160727-20181016,20160727-20181018</v>
      </c>
    </row>
    <row r="252" spans="1:30">
      <c r="A252" s="15" t="s">
        <v>280</v>
      </c>
      <c r="B252" t="str">
        <f>f_info_name(A252)</f>
        <v>新华万银多元策略</v>
      </c>
      <c r="C252" t="str">
        <f>f_info_setupdate(A252)</f>
        <v>2015-04-10</v>
      </c>
      <c r="D252" s="16">
        <f t="shared" si="3"/>
        <v>2117</v>
      </c>
      <c r="F252" s="17">
        <f>f_netasset_total(A252,参数!$B$1,100000000)</f>
        <v>0.1853571611</v>
      </c>
      <c r="G252" s="17">
        <f ca="1">f_nav_adjustedreturn(A252,参数!$B$2,参数!$B$1)</f>
        <v>9.15535444947209</v>
      </c>
      <c r="H252" s="17">
        <f ca="1">f_nav_periodreturnrankingper(A252,参数!$B$2,参数!$B$1,3)</f>
        <v>95.3943885653785</v>
      </c>
      <c r="I252" s="17">
        <f ca="1">f_nav_adjustedreturn(A252,参数!$B$3,参数!$B$2)</f>
        <v>41.2140575079872</v>
      </c>
      <c r="J252" s="17">
        <f ca="1">f_nav_periodreturnrankingper(A252,参数!$B$3,参数!$B$2,3)</f>
        <v>28.0936454849498</v>
      </c>
      <c r="K252" s="17">
        <f ca="1">f_nav_adjustedreturn(A252,参数!$B$4,参数!$B$3)</f>
        <v>-18.0628272251309</v>
      </c>
      <c r="L252" s="17">
        <f ca="1">f_nav_periodreturnrankingper(A252,参数!$B$4,参数!$B$3,3)</f>
        <v>59.2426187419769</v>
      </c>
      <c r="M252" s="17">
        <f ca="1">f_nav_adjustedreturn(A252,参数!$B$5,参数!$B$4)</f>
        <v>15.4773869346734</v>
      </c>
      <c r="N252" s="17">
        <f ca="1">f_nav_periodreturnrankingper(A252,参数!$B$5,参数!$B$4,3)</f>
        <v>31.5208825847124</v>
      </c>
      <c r="O252" s="17">
        <f ca="1">f_nav_adjustedreturn(A252,参数!$B$6,参数!$B$5)</f>
        <v>10.0552486187845</v>
      </c>
      <c r="P252" s="17">
        <f ca="1">f_nav_periodreturnrankingper(A252,参数!$B$6,参数!$B$5,3)</f>
        <v>16.0544217687075</v>
      </c>
      <c r="Q252" s="25">
        <f>f_return(A252,1,参数!$B$1-365/2,参数!$B$1)</f>
        <v>2.42817211248454</v>
      </c>
      <c r="R252" s="25">
        <f ca="1">f_return(A252,1,参数!$B$4,参数!$B$1)</f>
        <v>8.08625667025991</v>
      </c>
      <c r="S252" s="25">
        <f ca="1">f_return(A252,1,参数!$B$6,参数!$B$1)</f>
        <v>9.83565583578505</v>
      </c>
      <c r="T252" t="str">
        <f>f_info_investtype(A252)</f>
        <v>灵活配置型基金</v>
      </c>
      <c r="U252" t="str">
        <f>f_info_fundmanager(A252)</f>
        <v>王浩</v>
      </c>
      <c r="V252">
        <f>f_info_manager_onthepostdays(A252,1)</f>
        <v>280</v>
      </c>
      <c r="W252" s="25">
        <f ca="1">f_return_1w(A252,"0",参数!$B$2)</f>
        <v>0.530705079605771</v>
      </c>
      <c r="X252" s="25">
        <f>f_return_1m(A252,"0",参数!$B$1)</f>
        <v>-3.24866310160428</v>
      </c>
      <c r="Y252" s="25">
        <f>f_return_3m(A252,0,参数!$B$1)</f>
        <v>-4.39894319682959</v>
      </c>
      <c r="Z252" s="25">
        <f>f_return_6m(A252,0,参数!B251)</f>
        <v>-5.49798115746971</v>
      </c>
      <c r="AA252" t="str">
        <f>f_dq_status(A252,参数!$B$1)</f>
        <v>开放申购|开放赎回</v>
      </c>
      <c r="AB252" s="17">
        <f ca="1">f_risk_maxdownside(A252,参数!$B$6,参数!$B$1)</f>
        <v>-20.5729166666667</v>
      </c>
      <c r="AC252" s="17">
        <f ca="1">f_risk_maxdownside(A252,参数!$B$4,参数!$B$1)</f>
        <v>-20.3655352480418</v>
      </c>
      <c r="AD252" t="str">
        <f ca="1">f_risk_maxdownside_date(A252,参数!$B$6,参数!$B$1)</f>
        <v>20180125-20190103</v>
      </c>
    </row>
    <row r="253" spans="1:30">
      <c r="A253" s="15" t="s">
        <v>281</v>
      </c>
      <c r="B253" t="str">
        <f>f_info_name(A253)</f>
        <v>新华增盈回报</v>
      </c>
      <c r="C253" t="str">
        <f>f_info_setupdate(A253)</f>
        <v>2015-01-16</v>
      </c>
      <c r="D253" s="16">
        <f t="shared" si="3"/>
        <v>2201</v>
      </c>
      <c r="F253" s="17">
        <f>f_netasset_total(A253,参数!$B$1,100000000)</f>
        <v>60.8663210659</v>
      </c>
      <c r="G253" s="17">
        <f ca="1">f_nav_adjustedreturn(A253,参数!$B$2,参数!$B$1)</f>
        <v>12.5452976704055</v>
      </c>
      <c r="H253" s="17">
        <f ca="1">f_nav_periodreturnrankingper(A253,参数!$B$2,参数!$B$1,3)</f>
        <v>33.3962264150943</v>
      </c>
      <c r="I253" s="17">
        <f ca="1">f_nav_adjustedreturn(A253,参数!$B$3,参数!$B$2)</f>
        <v>10.7394874572653</v>
      </c>
      <c r="J253" s="17">
        <f ca="1">f_nav_periodreturnrankingper(A253,参数!$B$3,参数!$B$2,3)</f>
        <v>34.6808510638298</v>
      </c>
      <c r="K253" s="17">
        <f ca="1">f_nav_adjustedreturn(A253,参数!$B$4,参数!$B$3)</f>
        <v>1.0795262254902</v>
      </c>
      <c r="L253" s="17">
        <f ca="1">f_nav_periodreturnrankingper(A253,参数!$B$4,参数!$B$3,3)</f>
        <v>46.7780429594272</v>
      </c>
      <c r="M253" s="17">
        <f ca="1">f_nav_adjustedreturn(A253,参数!$B$5,参数!$B$4)</f>
        <v>9.45584299732383</v>
      </c>
      <c r="N253" s="17">
        <f ca="1">f_nav_periodreturnrankingper(A253,参数!$B$5,参数!$B$4,3)</f>
        <v>8.01104972375691</v>
      </c>
      <c r="O253" s="17">
        <f ca="1">f_nav_adjustedreturn(A253,参数!$B$6,参数!$B$5)</f>
        <v>4.57089552238805</v>
      </c>
      <c r="P253" s="17">
        <f ca="1">f_nav_periodreturnrankingper(A253,参数!$B$6,参数!$B$5,3)</f>
        <v>13.9830508474576</v>
      </c>
      <c r="Q253" s="25">
        <f>f_return(A253,1,参数!$B$1-365/2,参数!$B$1)</f>
        <v>10.2126087059518</v>
      </c>
      <c r="R253" s="25">
        <f ca="1">f_return(A253,1,参数!$B$4,参数!$B$1)</f>
        <v>7.99422136420032</v>
      </c>
      <c r="S253" s="25">
        <f ca="1">f_return(A253,1,参数!$B$6,参数!$B$1)</f>
        <v>7.53290360518124</v>
      </c>
      <c r="T253" t="str">
        <f>f_info_investtype(A253)</f>
        <v>混合债券型二级基金</v>
      </c>
      <c r="U253" t="str">
        <f>f_info_fundmanager(A253)</f>
        <v>姚秋</v>
      </c>
      <c r="V253">
        <f>f_info_manager_onthepostdays(A253,1)</f>
        <v>2072</v>
      </c>
      <c r="W253" s="25">
        <f ca="1">f_return_1w(A253,"0",参数!$B$2)</f>
        <v>-0.429553264604806</v>
      </c>
      <c r="X253" s="25">
        <f>f_return_1m(A253,"0",参数!$B$1)</f>
        <v>2.54716981132075</v>
      </c>
      <c r="Y253" s="25">
        <f>f_return_3m(A253,0,参数!$B$1)</f>
        <v>4.51923076923078</v>
      </c>
      <c r="Z253" s="25">
        <f>f_return_6m(A253,0,参数!B252)</f>
        <v>4.024</v>
      </c>
      <c r="AA253" t="str">
        <f>f_dq_status(A253,参数!$B$1)</f>
        <v>暂停大额申购|开放赎回</v>
      </c>
      <c r="AB253" s="17">
        <f ca="1">f_risk_maxdownside(A253,参数!$B$6,参数!$B$1)</f>
        <v>-3.45117845117845</v>
      </c>
      <c r="AC253" s="17">
        <f ca="1">f_risk_maxdownside(A253,参数!$B$4,参数!$B$1)</f>
        <v>-3.45117845117845</v>
      </c>
      <c r="AD253" t="str">
        <f ca="1">f_risk_maxdownside_date(A253,参数!$B$6,参数!$B$1)</f>
        <v>20200306-20200323</v>
      </c>
    </row>
    <row r="254" spans="1:30">
      <c r="A254" s="15" t="s">
        <v>282</v>
      </c>
      <c r="B254" t="str">
        <f>f_info_name(A254)</f>
        <v>安信消费医药主题</v>
      </c>
      <c r="C254" t="str">
        <f>f_info_setupdate(A254)</f>
        <v>2015-03-19</v>
      </c>
      <c r="D254" s="16">
        <f t="shared" si="3"/>
        <v>2139</v>
      </c>
      <c r="F254" s="17">
        <f>f_netasset_total(A254,参数!$B$1,100000000)</f>
        <v>5.2725760429</v>
      </c>
      <c r="G254" s="17">
        <f ca="1">f_nav_adjustedreturn(A254,参数!$B$2,参数!$B$1)</f>
        <v>42.1768707482993</v>
      </c>
      <c r="H254" s="17">
        <f ca="1">f_nav_periodreturnrankingper(A254,参数!$B$2,参数!$B$1,3)</f>
        <v>81.1274509803922</v>
      </c>
      <c r="I254" s="17">
        <f ca="1">f_nav_adjustedreturn(A254,参数!$B$3,参数!$B$2)</f>
        <v>27.8260869565217</v>
      </c>
      <c r="J254" s="17">
        <f ca="1">f_nav_periodreturnrankingper(A254,参数!$B$3,参数!$B$2,3)</f>
        <v>82.3008849557522</v>
      </c>
      <c r="K254" s="17">
        <f ca="1">f_nav_adjustedreturn(A254,参数!$B$4,参数!$B$3)</f>
        <v>-26.9254841656517</v>
      </c>
      <c r="L254" s="17">
        <f ca="1">f_nav_periodreturnrankingper(A254,参数!$B$4,参数!$B$3,3)</f>
        <v>66.1818181818182</v>
      </c>
      <c r="M254" s="17">
        <f ca="1">f_nav_adjustedreturn(A254,参数!$B$5,参数!$B$4)</f>
        <v>43.1937172774869</v>
      </c>
      <c r="N254" s="17">
        <f ca="1">f_nav_periodreturnrankingper(A254,参数!$B$5,参数!$B$4,3)</f>
        <v>9.31372549019608</v>
      </c>
      <c r="O254" s="17">
        <f ca="1">f_nav_adjustedreturn(A254,参数!$B$6,参数!$B$5)</f>
        <v>28</v>
      </c>
      <c r="P254" s="17">
        <f ca="1">f_nav_periodreturnrankingper(A254,参数!$B$6,参数!$B$5,3)</f>
        <v>5.26315789473684</v>
      </c>
      <c r="Q254" s="25">
        <f>f_return(A254,1,参数!$B$1-365/2,参数!$B$1)</f>
        <v>43.3547930562319</v>
      </c>
      <c r="R254" s="25">
        <f ca="1">f_return(A254,1,参数!$B$4,参数!$B$1)</f>
        <v>9.90918567036461</v>
      </c>
      <c r="S254" s="25">
        <f ca="1">f_return(A254,1,参数!$B$6,参数!$B$1)</f>
        <v>19.3396773504756</v>
      </c>
      <c r="T254" t="str">
        <f>f_info_investtype(A254)</f>
        <v>普通股票型基金</v>
      </c>
      <c r="U254" t="str">
        <f>f_info_fundmanager(A254)</f>
        <v>陈一峰</v>
      </c>
      <c r="V254">
        <f>f_info_manager_onthepostdays(A254,1)</f>
        <v>1795</v>
      </c>
      <c r="W254" s="25">
        <f ca="1">f_return_1w(A254,"0",参数!$B$2)</f>
        <v>-4.73104342190538</v>
      </c>
      <c r="X254" s="25">
        <f>f_return_1m(A254,"0",参数!$B$1)</f>
        <v>9.71128608923883</v>
      </c>
      <c r="Y254" s="25">
        <f>f_return_3m(A254,0,参数!$B$1)</f>
        <v>19.7021764032073</v>
      </c>
      <c r="Z254" s="25">
        <f>f_return_6m(A254,0,参数!B253)</f>
        <v>11.6675546084177</v>
      </c>
      <c r="AA254" t="str">
        <f>f_dq_status(A254,参数!$B$1)</f>
        <v>暂停大额申购|开放赎回</v>
      </c>
      <c r="AB254" s="17">
        <f ca="1">f_risk_maxdownside(A254,参数!$B$6,参数!$B$1)</f>
        <v>-31.6912134591961</v>
      </c>
      <c r="AC254" s="17">
        <f ca="1">f_risk_maxdownside(A254,参数!$B$4,参数!$B$1)</f>
        <v>-31.6495871419866</v>
      </c>
      <c r="AD254" t="str">
        <f ca="1">f_risk_maxdownside_date(A254,参数!$B$6,参数!$B$1)</f>
        <v>20180126-20190103</v>
      </c>
    </row>
    <row r="255" spans="1:30">
      <c r="A255" s="15" t="s">
        <v>283</v>
      </c>
      <c r="B255" t="str">
        <f>f_info_name(A255)</f>
        <v>长城新兴产业</v>
      </c>
      <c r="C255" t="str">
        <f>f_info_setupdate(A255)</f>
        <v>2015-02-17</v>
      </c>
      <c r="D255" s="16">
        <f t="shared" si="3"/>
        <v>2169</v>
      </c>
      <c r="F255" s="17">
        <f>f_netasset_total(A255,参数!$B$1,100000000)</f>
        <v>1.6259332929</v>
      </c>
      <c r="G255" s="17">
        <f ca="1">f_nav_adjustedreturn(A255,参数!$B$2,参数!$B$1)</f>
        <v>69.4400212314225</v>
      </c>
      <c r="H255" s="17">
        <f ca="1">f_nav_periodreturnrankingper(A255,参数!$B$2,参数!$B$1,3)</f>
        <v>25.3573319216517</v>
      </c>
      <c r="I255" s="17">
        <f ca="1">f_nav_adjustedreturn(A255,参数!$B$3,参数!$B$2)</f>
        <v>42.9845365714828</v>
      </c>
      <c r="J255" s="17">
        <f ca="1">f_nav_periodreturnrankingper(A255,参数!$B$3,参数!$B$2,3)</f>
        <v>25.5852842809365</v>
      </c>
      <c r="K255" s="17">
        <f ca="1">f_nav_adjustedreturn(A255,参数!$B$4,参数!$B$3)</f>
        <v>-20.3851963746224</v>
      </c>
      <c r="L255" s="17">
        <f ca="1">f_nav_periodreturnrankingper(A255,参数!$B$4,参数!$B$3,3)</f>
        <v>66.9448010269576</v>
      </c>
      <c r="M255" s="17">
        <f ca="1">f_nav_adjustedreturn(A255,参数!$B$5,参数!$B$4)</f>
        <v>18.3510638297872</v>
      </c>
      <c r="N255" s="17">
        <f ca="1">f_nav_periodreturnrankingper(A255,参数!$B$5,参数!$B$4,3)</f>
        <v>26.241134751773</v>
      </c>
      <c r="O255" s="17">
        <f ca="1">f_nav_adjustedreturn(A255,参数!$B$6,参数!$B$5)</f>
        <v>0.444444444444435</v>
      </c>
      <c r="P255" s="17">
        <f ca="1">f_nav_periodreturnrankingper(A255,参数!$B$6,参数!$B$5,3)</f>
        <v>72.3809523809524</v>
      </c>
      <c r="Q255" s="25">
        <f>f_return(A255,1,参数!$B$1-365/2,参数!$B$1)</f>
        <v>23.9091890082671</v>
      </c>
      <c r="R255" s="25">
        <f ca="1">f_return(A255,1,参数!$B$4,参数!$B$1)</f>
        <v>24.4551471885035</v>
      </c>
      <c r="S255" s="25">
        <f ca="1">f_return(A255,1,参数!$B$6,参数!$B$1)</f>
        <v>17.7955603753894</v>
      </c>
      <c r="T255" t="str">
        <f>f_info_investtype(A255)</f>
        <v>灵活配置型基金</v>
      </c>
      <c r="U255" t="str">
        <f>f_info_fundmanager(A255)</f>
        <v>陈良栋</v>
      </c>
      <c r="V255">
        <f>f_info_manager_onthepostdays(A255,1)</f>
        <v>1428</v>
      </c>
      <c r="W255" s="25">
        <f ca="1">f_return_1w(A255,"0",参数!$B$2)</f>
        <v>0.674637632756663</v>
      </c>
      <c r="X255" s="25">
        <f>f_return_1m(A255,"0",参数!$B$1)</f>
        <v>12.3388905995689</v>
      </c>
      <c r="Y255" s="25">
        <f>f_return_3m(A255,0,参数!$B$1)</f>
        <v>15.2436823104693</v>
      </c>
      <c r="Z255" s="25">
        <f>f_return_6m(A255,0,参数!B254)</f>
        <v>-2.07859318961861</v>
      </c>
      <c r="AA255" t="str">
        <f>f_dq_status(A255,参数!$B$1)</f>
        <v>开放申购|开放赎回</v>
      </c>
      <c r="AB255" s="17">
        <f ca="1">f_risk_maxdownside(A255,参数!$B$6,参数!$B$1)</f>
        <v>-27.939214232765</v>
      </c>
      <c r="AC255" s="17">
        <f ca="1">f_risk_maxdownside(A255,参数!$B$4,参数!$B$1)</f>
        <v>-27.1835205992509</v>
      </c>
      <c r="AD255" t="str">
        <f ca="1">f_risk_maxdownside_date(A255,参数!$B$6,参数!$B$1)</f>
        <v>20180124-20181029</v>
      </c>
    </row>
    <row r="256" spans="1:30">
      <c r="A256" s="15" t="s">
        <v>284</v>
      </c>
      <c r="B256" t="str">
        <f>f_info_name(A256)</f>
        <v>长城环保主题</v>
      </c>
      <c r="C256" t="str">
        <f>f_info_setupdate(A256)</f>
        <v>2015-04-08</v>
      </c>
      <c r="D256" s="16">
        <f t="shared" si="3"/>
        <v>2119</v>
      </c>
      <c r="F256" s="17">
        <f>f_netasset_total(A256,参数!$B$1,100000000)</f>
        <v>20.146428597</v>
      </c>
      <c r="G256" s="17">
        <f ca="1">f_nav_adjustedreturn(A256,参数!$B$2,参数!$B$1)</f>
        <v>104.237741910809</v>
      </c>
      <c r="H256" s="17">
        <f ca="1">f_nav_periodreturnrankingper(A256,参数!$B$2,参数!$B$1,3)</f>
        <v>4.02329274748544</v>
      </c>
      <c r="I256" s="17">
        <f ca="1">f_nav_adjustedreturn(A256,参数!$B$3,参数!$B$2)</f>
        <v>61.7545162088592</v>
      </c>
      <c r="J256" s="17">
        <f ca="1">f_nav_periodreturnrankingper(A256,参数!$B$3,参数!$B$2,3)</f>
        <v>8.13823857302118</v>
      </c>
      <c r="K256" s="17">
        <f ca="1">f_nav_adjustedreturn(A256,参数!$B$4,参数!$B$3)</f>
        <v>-23.7547169811321</v>
      </c>
      <c r="L256" s="17">
        <f ca="1">f_nav_periodreturnrankingper(A256,参数!$B$4,参数!$B$3,3)</f>
        <v>79.5250320924262</v>
      </c>
      <c r="M256" s="17">
        <f ca="1">f_nav_adjustedreturn(A256,参数!$B$5,参数!$B$4)</f>
        <v>15.1187904967603</v>
      </c>
      <c r="N256" s="17">
        <f ca="1">f_nav_periodreturnrankingper(A256,参数!$B$5,参数!$B$4,3)</f>
        <v>32.6241134751773</v>
      </c>
      <c r="O256" s="17">
        <f ca="1">f_nav_adjustedreturn(A256,参数!$B$6,参数!$B$5)</f>
        <v>7.40740740740741</v>
      </c>
      <c r="P256" s="17">
        <f ca="1">f_nav_periodreturnrankingper(A256,参数!$B$6,参数!$B$5,3)</f>
        <v>20.4081632653061</v>
      </c>
      <c r="Q256" s="25">
        <f>f_return(A256,1,参数!$B$1-365/2,参数!$B$1)</f>
        <v>53.3383056649446</v>
      </c>
      <c r="R256" s="25">
        <f ca="1">f_return(A256,1,参数!$B$4,参数!$B$1)</f>
        <v>36.0232386326688</v>
      </c>
      <c r="S256" s="25">
        <f ca="1">f_return(A256,1,参数!$B$6,参数!$B$1)</f>
        <v>25.2830231545541</v>
      </c>
      <c r="T256" t="str">
        <f>f_info_investtype(A256)</f>
        <v>灵活配置型基金</v>
      </c>
      <c r="U256" t="str">
        <f>f_info_fundmanager(A256)</f>
        <v>廖瀚博</v>
      </c>
      <c r="V256">
        <f>f_info_manager_onthepostdays(A256,1)</f>
        <v>1071</v>
      </c>
      <c r="W256" s="25">
        <f ca="1">f_return_1w(A256,"0",参数!$B$2)</f>
        <v>-1.33584905660378</v>
      </c>
      <c r="X256" s="25">
        <f>f_return_1m(A256,"0",参数!$B$1)</f>
        <v>11.0233273732795</v>
      </c>
      <c r="Y256" s="25">
        <f>f_return_3m(A256,0,参数!$B$1)</f>
        <v>19.2976185157053</v>
      </c>
      <c r="Z256" s="25">
        <f>f_return_6m(A256,0,参数!B255)</f>
        <v>13.295520894153</v>
      </c>
      <c r="AA256" t="str">
        <f>f_dq_status(A256,参数!$B$1)</f>
        <v>暂停大额申购|开放赎回</v>
      </c>
      <c r="AB256" s="17">
        <f ca="1">f_risk_maxdownside(A256,参数!$B$6,参数!$B$1)</f>
        <v>-34.8278985507246</v>
      </c>
      <c r="AC256" s="17">
        <f ca="1">f_risk_maxdownside(A256,参数!$B$4,参数!$B$1)</f>
        <v>-32.5046904315197</v>
      </c>
      <c r="AD256" t="str">
        <f ca="1">f_risk_maxdownside_date(A256,参数!$B$6,参数!$B$1)</f>
        <v>20171122-20181018</v>
      </c>
    </row>
    <row r="257" spans="1:30">
      <c r="A257" s="15" t="s">
        <v>285</v>
      </c>
      <c r="B257" t="str">
        <f>f_info_name(A257)</f>
        <v>景顺长城量化精选</v>
      </c>
      <c r="C257" t="str">
        <f>f_info_setupdate(A257)</f>
        <v>2015-02-04</v>
      </c>
      <c r="D257" s="16">
        <f t="shared" si="3"/>
        <v>2182</v>
      </c>
      <c r="F257" s="17">
        <f>f_netasset_total(A257,参数!$B$1,100000000)</f>
        <v>5.7941043758</v>
      </c>
      <c r="G257" s="17">
        <f ca="1">f_nav_adjustedreturn(A257,参数!$B$2,参数!$B$1)</f>
        <v>34.2767295597484</v>
      </c>
      <c r="H257" s="17">
        <f ca="1">f_nav_periodreturnrankingper(A257,参数!$B$2,参数!$B$1,3)</f>
        <v>89.7058823529412</v>
      </c>
      <c r="I257" s="17">
        <f ca="1">f_nav_adjustedreturn(A257,参数!$B$3,参数!$B$2)</f>
        <v>20.5687203791469</v>
      </c>
      <c r="J257" s="17">
        <f ca="1">f_nav_periodreturnrankingper(A257,参数!$B$3,参数!$B$2,3)</f>
        <v>92.330383480826</v>
      </c>
      <c r="K257" s="17">
        <f ca="1">f_nav_adjustedreturn(A257,参数!$B$4,参数!$B$3)</f>
        <v>-29.3296546623794</v>
      </c>
      <c r="L257" s="17">
        <f ca="1">f_nav_periodreturnrankingper(A257,参数!$B$4,参数!$B$3,3)</f>
        <v>79.2727272727273</v>
      </c>
      <c r="M257" s="17">
        <f ca="1">f_nav_adjustedreturn(A257,参数!$B$5,参数!$B$4)</f>
        <v>17.1792948237059</v>
      </c>
      <c r="N257" s="17">
        <f ca="1">f_nav_periodreturnrankingper(A257,参数!$B$5,参数!$B$4,3)</f>
        <v>60.2941176470588</v>
      </c>
      <c r="O257" s="17">
        <f ca="1">f_nav_adjustedreturn(A257,参数!$B$6,参数!$B$5)</f>
        <v>20.0179533213644</v>
      </c>
      <c r="P257" s="17">
        <f ca="1">f_nav_periodreturnrankingper(A257,参数!$B$6,参数!$B$5,3)</f>
        <v>16.4473684210526</v>
      </c>
      <c r="Q257" s="25">
        <f>f_return(A257,1,参数!$B$1-365/2,参数!$B$1)</f>
        <v>24.5594960950099</v>
      </c>
      <c r="R257" s="25">
        <f ca="1">f_return(A257,1,参数!$B$4,参数!$B$1)</f>
        <v>4.5858883819565</v>
      </c>
      <c r="S257" s="25">
        <f ca="1">f_return(A257,1,参数!$B$6,参数!$B$1)</f>
        <v>9.80422487272028</v>
      </c>
      <c r="T257" t="str">
        <f>f_info_investtype(A257)</f>
        <v>普通股票型基金</v>
      </c>
      <c r="U257" t="str">
        <f>f_info_fundmanager(A257)</f>
        <v>黎海威</v>
      </c>
      <c r="V257">
        <f>f_info_manager_onthepostdays(A257,1)</f>
        <v>2199</v>
      </c>
      <c r="W257" s="25">
        <f ca="1">f_return_1w(A257,"0",参数!$B$2)</f>
        <v>-3.49013657056147</v>
      </c>
      <c r="X257" s="25">
        <f>f_return_1m(A257,"0",参数!$B$1)</f>
        <v>7.15181932245922</v>
      </c>
      <c r="Y257" s="25">
        <f>f_return_3m(A257,0,参数!$B$1)</f>
        <v>8.2382762991128</v>
      </c>
      <c r="Z257" s="25">
        <f>f_return_6m(A257,0,参数!B256)</f>
        <v>3.56046654389196</v>
      </c>
      <c r="AA257" t="str">
        <f>f_dq_status(A257,参数!$B$1)</f>
        <v>开放申购|开放赎回</v>
      </c>
      <c r="AB257" s="17">
        <f ca="1">f_risk_maxdownside(A257,参数!$B$6,参数!$B$1)</f>
        <v>-34.3173464968153</v>
      </c>
      <c r="AC257" s="17">
        <f ca="1">f_risk_maxdownside(A257,参数!$B$4,参数!$B$1)</f>
        <v>-33.9809436619718</v>
      </c>
      <c r="AD257" t="str">
        <f ca="1">f_risk_maxdownside_date(A257,参数!$B$6,参数!$B$1)</f>
        <v>20171114-20181018</v>
      </c>
    </row>
    <row r="258" spans="1:30">
      <c r="A258" s="15" t="s">
        <v>286</v>
      </c>
      <c r="B258" t="str">
        <f>f_info_name(A258)</f>
        <v>景顺长城沪港深精选</v>
      </c>
      <c r="C258" t="str">
        <f>f_info_setupdate(A258)</f>
        <v>2015-04-15</v>
      </c>
      <c r="D258" s="16">
        <f t="shared" si="3"/>
        <v>2112</v>
      </c>
      <c r="F258" s="17">
        <f>f_netasset_total(A258,参数!$B$1,100000000)</f>
        <v>27.0203951732</v>
      </c>
      <c r="G258" s="17">
        <f ca="1">f_nav_adjustedreturn(A258,参数!$B$2,参数!$B$1)</f>
        <v>32.9450915141431</v>
      </c>
      <c r="H258" s="17">
        <f ca="1">f_nav_periodreturnrankingper(A258,参数!$B$2,参数!$B$1,3)</f>
        <v>90.1960784313726</v>
      </c>
      <c r="I258" s="17">
        <f ca="1">f_nav_adjustedreturn(A258,参数!$B$3,参数!$B$2)</f>
        <v>16.3601161665053</v>
      </c>
      <c r="J258" s="17">
        <f ca="1">f_nav_periodreturnrankingper(A258,参数!$B$3,参数!$B$2,3)</f>
        <v>95.2802359882006</v>
      </c>
      <c r="K258" s="17">
        <f ca="1">f_nav_adjustedreturn(A258,参数!$B$4,参数!$B$3)</f>
        <v>-12.7533783783784</v>
      </c>
      <c r="L258" s="17">
        <f ca="1">f_nav_periodreturnrankingper(A258,参数!$B$4,参数!$B$3,3)</f>
        <v>8</v>
      </c>
      <c r="M258" s="17">
        <f ca="1">f_nav_adjustedreturn(A258,参数!$B$5,参数!$B$4)</f>
        <v>32.7433628318584</v>
      </c>
      <c r="N258" s="17">
        <f ca="1">f_nav_periodreturnrankingper(A258,参数!$B$5,参数!$B$4,3)</f>
        <v>26.4705882352941</v>
      </c>
      <c r="O258" s="17">
        <f ca="1">f_nav_adjustedreturn(A258,参数!$B$6,参数!$B$5)</f>
        <v>20.9333333333333</v>
      </c>
      <c r="P258" s="17">
        <f ca="1">f_nav_periodreturnrankingper(A258,参数!$B$6,参数!$B$5,3)</f>
        <v>15.7894736842105</v>
      </c>
      <c r="Q258" s="25">
        <f>f_return(A258,1,参数!$B$1-365/2,参数!$B$1)</f>
        <v>42.4387124266449</v>
      </c>
      <c r="R258" s="25">
        <f ca="1">f_return(A258,1,参数!$B$4,参数!$B$1)</f>
        <v>10.501647061679</v>
      </c>
      <c r="S258" s="25">
        <f ca="1">f_return(A258,1,参数!$B$6,参数!$B$1)</f>
        <v>16.313782129394</v>
      </c>
      <c r="T258" t="str">
        <f>f_info_investtype(A258)</f>
        <v>普通股票型基金</v>
      </c>
      <c r="U258" t="str">
        <f>f_info_fundmanager(A258)</f>
        <v>鲍无可</v>
      </c>
      <c r="V258">
        <f>f_info_manager_onthepostdays(A258,1)</f>
        <v>1720</v>
      </c>
      <c r="W258" s="25">
        <f ca="1">f_return_1w(A258,"0",参数!$B$2)</f>
        <v>-2.51419302514194</v>
      </c>
      <c r="X258" s="25">
        <f>f_return_1m(A258,"0",参数!$B$1)</f>
        <v>9.30232558139536</v>
      </c>
      <c r="Y258" s="25">
        <f>f_return_3m(A258,0,参数!$B$1)</f>
        <v>11.8264520643807</v>
      </c>
      <c r="Z258" s="25">
        <f>f_return_6m(A258,0,参数!B257)</f>
        <v>14.8465381870093</v>
      </c>
      <c r="AA258" t="str">
        <f>f_dq_status(A258,参数!$B$1)</f>
        <v>开放申购|开放赎回</v>
      </c>
      <c r="AB258" s="17">
        <f ca="1">f_risk_maxdownside(A258,参数!$B$6,参数!$B$1)</f>
        <v>-21.5833333333333</v>
      </c>
      <c r="AC258" s="17">
        <f ca="1">f_risk_maxdownside(A258,参数!$B$4,参数!$B$1)</f>
        <v>-21.5833333333333</v>
      </c>
      <c r="AD258" t="str">
        <f ca="1">f_risk_maxdownside_date(A258,参数!$B$6,参数!$B$1)</f>
        <v>20180127-20181029</v>
      </c>
    </row>
    <row r="259" spans="1:30">
      <c r="A259" s="15" t="s">
        <v>287</v>
      </c>
      <c r="B259" t="str">
        <f>f_info_name(A259)</f>
        <v>嘉实逆向策略</v>
      </c>
      <c r="C259" t="str">
        <f>f_info_setupdate(A259)</f>
        <v>2015-02-02</v>
      </c>
      <c r="D259" s="16">
        <f t="shared" ref="D259:D322" si="4">DATEDIF(C259,"2021-1-25","d")</f>
        <v>2184</v>
      </c>
      <c r="F259" s="17">
        <f>f_netasset_total(A259,参数!$B$1,100000000)</f>
        <v>8.8331747548</v>
      </c>
      <c r="G259" s="17">
        <f ca="1">f_nav_adjustedreturn(A259,参数!$B$2,参数!$B$1)</f>
        <v>56.673373574782</v>
      </c>
      <c r="H259" s="17">
        <f ca="1">f_nav_periodreturnrankingper(A259,参数!$B$2,参数!$B$1,3)</f>
        <v>62.2549019607843</v>
      </c>
      <c r="I259" s="17">
        <f ca="1">f_nav_adjustedreturn(A259,参数!$B$3,参数!$B$2)</f>
        <v>62.4183006535948</v>
      </c>
      <c r="J259" s="17">
        <f ca="1">f_nav_periodreturnrankingper(A259,参数!$B$3,参数!$B$2,3)</f>
        <v>21.2389380530973</v>
      </c>
      <c r="K259" s="17">
        <f ca="1">f_nav_adjustedreturn(A259,参数!$B$4,参数!$B$3)</f>
        <v>-30.7169811320755</v>
      </c>
      <c r="L259" s="17">
        <f ca="1">f_nav_periodreturnrankingper(A259,参数!$B$4,参数!$B$3,3)</f>
        <v>85.8181818181818</v>
      </c>
      <c r="M259" s="17">
        <f ca="1">f_nav_adjustedreturn(A259,参数!$B$5,参数!$B$4)</f>
        <v>21.0815765352887</v>
      </c>
      <c r="N259" s="17">
        <f ca="1">f_nav_periodreturnrankingper(A259,参数!$B$5,参数!$B$4,3)</f>
        <v>51.4705882352941</v>
      </c>
      <c r="O259" s="17">
        <f ca="1">f_nav_adjustedreturn(A259,参数!$B$6,参数!$B$5)</f>
        <v>12.4357656731758</v>
      </c>
      <c r="P259" s="17">
        <f ca="1">f_nav_periodreturnrankingper(A259,参数!$B$6,参数!$B$5,3)</f>
        <v>31.5789473684211</v>
      </c>
      <c r="Q259" s="25">
        <f>f_return(A259,1,参数!$B$1-365/2,参数!$B$1)</f>
        <v>81.0220838195745</v>
      </c>
      <c r="R259" s="25">
        <f ca="1">f_return(A259,1,参数!$B$4,参数!$B$1)</f>
        <v>20.784375370937</v>
      </c>
      <c r="S259" s="25">
        <f ca="1">f_return(A259,1,参数!$B$6,参数!$B$1)</f>
        <v>19.1211079959479</v>
      </c>
      <c r="T259" t="str">
        <f>f_info_investtype(A259)</f>
        <v>普通股票型基金</v>
      </c>
      <c r="U259" t="str">
        <f>f_info_fundmanager(A259)</f>
        <v>曲盛伟</v>
      </c>
      <c r="V259">
        <f>f_info_manager_onthepostdays(A259,1)</f>
        <v>939</v>
      </c>
      <c r="W259" s="25">
        <f ca="1">f_return_1w(A259,"0",参数!$B$2)</f>
        <v>-1.51915455746367</v>
      </c>
      <c r="X259" s="25">
        <f>f_return_1m(A259,"0",参数!$B$1)</f>
        <v>9.00606626224919</v>
      </c>
      <c r="Y259" s="25">
        <f>f_return_3m(A259,0,参数!$B$1)</f>
        <v>25.9299191374663</v>
      </c>
      <c r="Z259" s="25">
        <f>f_return_6m(A259,0,参数!B258)</f>
        <v>24.127149557061</v>
      </c>
      <c r="AA259" t="str">
        <f>f_dq_status(A259,参数!$B$1)</f>
        <v>开放申购|开放赎回</v>
      </c>
      <c r="AB259" s="17">
        <f ca="1">f_risk_maxdownside(A259,参数!$B$6,参数!$B$1)</f>
        <v>-43.9504373177843</v>
      </c>
      <c r="AC259" s="17">
        <f ca="1">f_risk_maxdownside(A259,参数!$B$4,参数!$B$1)</f>
        <v>-42.0497362471741</v>
      </c>
      <c r="AD259" t="str">
        <f ca="1">f_risk_maxdownside_date(A259,参数!$B$6,参数!$B$1)</f>
        <v>20171114-20181018</v>
      </c>
    </row>
    <row r="260" spans="1:30">
      <c r="A260" s="15" t="s">
        <v>288</v>
      </c>
      <c r="B260" t="str">
        <f>f_info_name(A260)</f>
        <v>太平灵活配置</v>
      </c>
      <c r="C260" t="str">
        <f>f_info_setupdate(A260)</f>
        <v>2015-02-10</v>
      </c>
      <c r="D260" s="16">
        <f t="shared" si="4"/>
        <v>2176</v>
      </c>
      <c r="F260" s="17">
        <f>f_netasset_total(A260,参数!$B$1,100000000)</f>
        <v>21.1325937742</v>
      </c>
      <c r="G260" s="17">
        <f ca="1">f_nav_adjustedreturn(A260,参数!$B$2,参数!$B$1)</f>
        <v>52.4</v>
      </c>
      <c r="H260" s="17">
        <f ca="1">f_nav_periodreturnrankingper(A260,参数!$B$2,参数!$B$1,3)</f>
        <v>41.7681312863949</v>
      </c>
      <c r="I260" s="17">
        <f ca="1">f_nav_adjustedreturn(A260,参数!$B$3,参数!$B$2)</f>
        <v>20.9677419354839</v>
      </c>
      <c r="J260" s="17">
        <f ca="1">f_nav_periodreturnrankingper(A260,参数!$B$3,参数!$B$2,3)</f>
        <v>57.6923076923077</v>
      </c>
      <c r="K260" s="17">
        <f ca="1">f_nav_adjustedreturn(A260,参数!$B$4,参数!$B$3)</f>
        <v>-21.2198221092757</v>
      </c>
      <c r="L260" s="17">
        <f ca="1">f_nav_periodreturnrankingper(A260,参数!$B$4,参数!$B$3,3)</f>
        <v>70.4749679075738</v>
      </c>
      <c r="M260" s="17">
        <f ca="1">f_nav_adjustedreturn(A260,参数!$B$5,参数!$B$4)</f>
        <v>20.9480122324159</v>
      </c>
      <c r="N260" s="17">
        <f ca="1">f_nav_periodreturnrankingper(A260,参数!$B$5,参数!$B$4,3)</f>
        <v>20.9613869188337</v>
      </c>
      <c r="O260" s="17">
        <f ca="1">f_nav_adjustedreturn(A260,参数!$B$6,参数!$B$5)</f>
        <v>-10.2739726027397</v>
      </c>
      <c r="P260" s="17">
        <f ca="1">f_nav_periodreturnrankingper(A260,参数!$B$6,参数!$B$5,3)</f>
        <v>93.8775510204082</v>
      </c>
      <c r="Q260" s="25">
        <f>f_return(A260,1,参数!$B$1-365/2,参数!$B$1)</f>
        <v>70.2823251300587</v>
      </c>
      <c r="R260" s="25">
        <f ca="1">f_return(A260,1,参数!$B$4,参数!$B$1)</f>
        <v>13.2333981794189</v>
      </c>
      <c r="S260" s="25">
        <f ca="1">f_return(A260,1,参数!$B$6,参数!$B$1)</f>
        <v>9.37096441814538</v>
      </c>
      <c r="T260" t="str">
        <f>f_info_investtype(A260)</f>
        <v>灵活配置型基金</v>
      </c>
      <c r="U260" t="str">
        <f>f_info_fundmanager(A260)</f>
        <v>林开盛,常璐</v>
      </c>
      <c r="V260">
        <f>f_info_manager_onthepostdays(A260,1)</f>
        <v>1374</v>
      </c>
      <c r="W260" s="25">
        <f ca="1">f_return_1w(A260,"0",参数!$B$2)</f>
        <v>-2.21642764015646</v>
      </c>
      <c r="X260" s="25">
        <f>f_return_1m(A260,"0",参数!$B$1)</f>
        <v>10.3281853281853</v>
      </c>
      <c r="Y260" s="25">
        <f>f_return_3m(A260,0,参数!$B$1)</f>
        <v>27.8523489932886</v>
      </c>
      <c r="Z260" s="25">
        <f>f_return_6m(A260,0,参数!B259)</f>
        <v>19.9788583509514</v>
      </c>
      <c r="AA260" t="str">
        <f>f_dq_status(A260,参数!$B$1)</f>
        <v>开放申购|开放赎回</v>
      </c>
      <c r="AB260" s="17">
        <f ca="1">f_risk_maxdownside(A260,参数!$B$6,参数!$B$1)</f>
        <v>-22.1238938053097</v>
      </c>
      <c r="AC260" s="17">
        <f ca="1">f_risk_maxdownside(A260,参数!$B$4,参数!$B$1)</f>
        <v>-22.1238938053097</v>
      </c>
      <c r="AD260" t="str">
        <f ca="1">f_risk_maxdownside_date(A260,参数!$B$6,参数!$B$1)</f>
        <v>20180127-20181126</v>
      </c>
    </row>
    <row r="261" spans="1:30">
      <c r="A261" s="15" t="s">
        <v>289</v>
      </c>
      <c r="B261" t="str">
        <f>f_info_name(A261)</f>
        <v>工银瑞信战略转型主题A</v>
      </c>
      <c r="C261" t="str">
        <f>f_info_setupdate(A261)</f>
        <v>2015-02-16</v>
      </c>
      <c r="D261" s="16">
        <f t="shared" si="4"/>
        <v>2170</v>
      </c>
      <c r="F261" s="17">
        <f>f_netasset_total(A261,参数!$B$1,100000000)</f>
        <v>57.9496347647</v>
      </c>
      <c r="G261" s="17">
        <f ca="1">f_nav_adjustedreturn(A261,参数!$B$2,参数!$B$1)</f>
        <v>102.173913043478</v>
      </c>
      <c r="H261" s="17">
        <f ca="1">f_nav_periodreturnrankingper(A261,参数!$B$2,参数!$B$1,3)</f>
        <v>15.9313725490196</v>
      </c>
      <c r="I261" s="17">
        <f ca="1">f_nav_adjustedreturn(A261,参数!$B$3,参数!$B$2)</f>
        <v>50.8196721311476</v>
      </c>
      <c r="J261" s="17">
        <f ca="1">f_nav_periodreturnrankingper(A261,参数!$B$3,参数!$B$2,3)</f>
        <v>42.7728613569322</v>
      </c>
      <c r="K261" s="17">
        <f ca="1">f_nav_adjustedreturn(A261,参数!$B$4,参数!$B$3)</f>
        <v>-20.0462606013878</v>
      </c>
      <c r="L261" s="17">
        <f ca="1">f_nav_periodreturnrankingper(A261,参数!$B$4,参数!$B$3,3)</f>
        <v>30.9090909090909</v>
      </c>
      <c r="M261" s="17">
        <f ca="1">f_nav_adjustedreturn(A261,参数!$B$5,参数!$B$4)</f>
        <v>30.7769929364279</v>
      </c>
      <c r="N261" s="17">
        <f ca="1">f_nav_periodreturnrankingper(A261,参数!$B$5,参数!$B$4,3)</f>
        <v>31.8627450980392</v>
      </c>
      <c r="O261" s="17">
        <f ca="1">f_nav_adjustedreturn(A261,参数!$B$6,参数!$B$5)</f>
        <v>21.4460784313726</v>
      </c>
      <c r="P261" s="17">
        <f ca="1">f_nav_periodreturnrankingper(A261,参数!$B$6,参数!$B$5,3)</f>
        <v>14.4736842105263</v>
      </c>
      <c r="Q261" s="25">
        <f>f_return(A261,1,参数!$B$1-365/2,参数!$B$1)</f>
        <v>80.9345158510581</v>
      </c>
      <c r="R261" s="25">
        <f ca="1">f_return(A261,1,参数!$B$4,参数!$B$1)</f>
        <v>34.551823885707</v>
      </c>
      <c r="S261" s="25">
        <f ca="1">f_return(A261,1,参数!$B$6,参数!$B$1)</f>
        <v>31.0767142584382</v>
      </c>
      <c r="T261" t="str">
        <f>f_info_investtype(A261)</f>
        <v>普通股票型基金</v>
      </c>
      <c r="U261" t="str">
        <f>f_info_fundmanager(A261)</f>
        <v>杜洋</v>
      </c>
      <c r="V261">
        <f>f_info_manager_onthepostdays(A261,1)</f>
        <v>2187</v>
      </c>
      <c r="W261" s="25">
        <f ca="1">f_return_1w(A261,"0",参数!$B$2)</f>
        <v>-3.21782178217822</v>
      </c>
      <c r="X261" s="25">
        <f>f_return_1m(A261,"0",参数!$B$1)</f>
        <v>5.32978014656896</v>
      </c>
      <c r="Y261" s="25">
        <f>f_return_3m(A261,0,参数!$B$1)</f>
        <v>14.5237232886635</v>
      </c>
      <c r="Z261" s="25">
        <f>f_return_6m(A261,0,参数!B260)</f>
        <v>26.9780007719027</v>
      </c>
      <c r="AA261" t="str">
        <f>f_dq_status(A261,参数!$B$1)</f>
        <v>暂停大额申购|开放赎回</v>
      </c>
      <c r="AB261" s="17">
        <f ca="1">f_risk_maxdownside(A261,参数!$B$6,参数!$B$1)</f>
        <v>-31.9571865443425</v>
      </c>
      <c r="AC261" s="17">
        <f ca="1">f_risk_maxdownside(A261,参数!$B$4,参数!$B$1)</f>
        <v>-31.9571865443425</v>
      </c>
      <c r="AD261" t="str">
        <f ca="1">f_risk_maxdownside_date(A261,参数!$B$6,参数!$B$1)</f>
        <v>20180509-20181018</v>
      </c>
    </row>
    <row r="262" spans="1:30">
      <c r="A262" s="15" t="s">
        <v>290</v>
      </c>
      <c r="B262" t="str">
        <f>f_info_name(A262)</f>
        <v>华宝稳健回报</v>
      </c>
      <c r="C262" t="str">
        <f>f_info_setupdate(A262)</f>
        <v>2015-03-27</v>
      </c>
      <c r="D262" s="16">
        <f t="shared" si="4"/>
        <v>2131</v>
      </c>
      <c r="F262" s="17">
        <f>f_netasset_total(A262,参数!$B$1,100000000)</f>
        <v>2.6342030714</v>
      </c>
      <c r="G262" s="17">
        <f ca="1">f_nav_adjustedreturn(A262,参数!$B$2,参数!$B$1)</f>
        <v>116.857798165138</v>
      </c>
      <c r="H262" s="17">
        <f ca="1">f_nav_periodreturnrankingper(A262,参数!$B$2,参数!$B$1,3)</f>
        <v>1.32345156167284</v>
      </c>
      <c r="I262" s="17">
        <f ca="1">f_nav_adjustedreturn(A262,参数!$B$3,参数!$B$2)</f>
        <v>26.9286754002911</v>
      </c>
      <c r="J262" s="17">
        <f ca="1">f_nav_periodreturnrankingper(A262,参数!$B$3,参数!$B$2,3)</f>
        <v>48.2720178372352</v>
      </c>
      <c r="K262" s="17">
        <f ca="1">f_nav_adjustedreturn(A262,参数!$B$4,参数!$B$3)</f>
        <v>-31.6417910447761</v>
      </c>
      <c r="L262" s="17">
        <f ca="1">f_nav_periodreturnrankingper(A262,参数!$B$4,参数!$B$3,3)</f>
        <v>95.9563543003851</v>
      </c>
      <c r="M262" s="17">
        <f ca="1">f_nav_adjustedreturn(A262,参数!$B$5,参数!$B$4)</f>
        <v>11.4790286975717</v>
      </c>
      <c r="N262" s="17">
        <f ca="1">f_nav_periodreturnrankingper(A262,参数!$B$5,参数!$B$4,3)</f>
        <v>45.2324665090622</v>
      </c>
      <c r="O262" s="17">
        <f ca="1">f_nav_adjustedreturn(A262,参数!$B$6,参数!$B$5)</f>
        <v>3.88571428571429</v>
      </c>
      <c r="P262" s="17">
        <f ca="1">f_nav_periodreturnrankingper(A262,参数!$B$6,参数!$B$5,3)</f>
        <v>39.3197278911565</v>
      </c>
      <c r="Q262" s="25">
        <f>f_return(A262,1,参数!$B$1-365/2,参数!$B$1)</f>
        <v>139.707285318902</v>
      </c>
      <c r="R262" s="25">
        <f ca="1">f_return(A262,1,参数!$B$4,参数!$B$1)</f>
        <v>23.4312126907153</v>
      </c>
      <c r="S262" s="25">
        <f ca="1">f_return(A262,1,参数!$B$6,参数!$B$1)</f>
        <v>16.6442728707744</v>
      </c>
      <c r="T262" t="str">
        <f>f_info_investtype(A262)</f>
        <v>灵活配置型基金</v>
      </c>
      <c r="U262" t="str">
        <f>f_info_fundmanager(A262)</f>
        <v>闫旭,詹杰</v>
      </c>
      <c r="V262">
        <f>f_info_manager_onthepostdays(A262,1)</f>
        <v>2148</v>
      </c>
      <c r="W262" s="25">
        <f ca="1">f_return_1w(A262,"0",参数!$B$2)</f>
        <v>-2.24215246636771</v>
      </c>
      <c r="X262" s="25">
        <f>f_return_1m(A262,"0",参数!$B$1)</f>
        <v>16.5126309303758</v>
      </c>
      <c r="Y262" s="25">
        <f>f_return_3m(A262,0,参数!$B$1)</f>
        <v>41.8604651162791</v>
      </c>
      <c r="Z262" s="25">
        <f>f_return_6m(A262,0,参数!B261)</f>
        <v>56.4733915806195</v>
      </c>
      <c r="AA262" t="str">
        <f>f_dq_status(A262,参数!$B$1)</f>
        <v>开放申购|开放赎回</v>
      </c>
      <c r="AB262" s="17">
        <f ca="1">f_risk_maxdownside(A262,参数!$B$6,参数!$B$1)</f>
        <v>-36.3988383349467</v>
      </c>
      <c r="AC262" s="17">
        <f ca="1">f_risk_maxdownside(A262,参数!$B$4,参数!$B$1)</f>
        <v>-34.950495049505</v>
      </c>
      <c r="AD262" t="str">
        <f ca="1">f_risk_maxdownside_date(A262,参数!$B$6,参数!$B$1)</f>
        <v>20170914-20190103</v>
      </c>
    </row>
    <row r="263" spans="1:30">
      <c r="A263" s="15" t="s">
        <v>291</v>
      </c>
      <c r="B263" t="str">
        <f>f_info_name(A263)</f>
        <v>建信睿盈A</v>
      </c>
      <c r="C263" t="str">
        <f>f_info_setupdate(A263)</f>
        <v>2015-02-03</v>
      </c>
      <c r="D263" s="16">
        <f t="shared" si="4"/>
        <v>2183</v>
      </c>
      <c r="F263" s="17">
        <f>f_netasset_total(A263,参数!$B$1,100000000)</f>
        <v>0.930960461</v>
      </c>
      <c r="G263" s="17">
        <f ca="1">f_nav_adjustedreturn(A263,参数!$B$2,参数!$B$1)</f>
        <v>62.6262626262626</v>
      </c>
      <c r="H263" s="17">
        <f ca="1">f_nav_periodreturnrankingper(A263,参数!$B$2,参数!$B$1,3)</f>
        <v>32.4510322922181</v>
      </c>
      <c r="I263" s="17">
        <f ca="1">f_nav_adjustedreturn(A263,参数!$B$3,参数!$B$2)</f>
        <v>29.7973778307509</v>
      </c>
      <c r="J263" s="17">
        <f ca="1">f_nav_periodreturnrankingper(A263,参数!$B$3,参数!$B$2,3)</f>
        <v>44.9275362318841</v>
      </c>
      <c r="K263" s="17">
        <f ca="1">f_nav_adjustedreturn(A263,参数!$B$4,参数!$B$3)</f>
        <v>-25.355871886121</v>
      </c>
      <c r="L263" s="17">
        <f ca="1">f_nav_periodreturnrankingper(A263,参数!$B$4,参数!$B$3,3)</f>
        <v>84.2747111681643</v>
      </c>
      <c r="M263" s="17">
        <f ca="1">f_nav_adjustedreturn(A263,参数!$B$5,参数!$B$4)</f>
        <v>18.7171398527865</v>
      </c>
      <c r="N263" s="17">
        <f ca="1">f_nav_periodreturnrankingper(A263,参数!$B$5,参数!$B$4,3)</f>
        <v>25.531914893617</v>
      </c>
      <c r="O263" s="17">
        <f ca="1">f_nav_adjustedreturn(A263,参数!$B$6,参数!$B$5)</f>
        <v>3.13174946004319</v>
      </c>
      <c r="P263" s="17">
        <f ca="1">f_nav_periodreturnrankingper(A263,参数!$B$6,参数!$B$5,3)</f>
        <v>48.9795918367347</v>
      </c>
      <c r="Q263" s="25">
        <f>f_return(A263,1,参数!$B$1-365/2,参数!$B$1)</f>
        <v>80.5001560923398</v>
      </c>
      <c r="R263" s="25">
        <f ca="1">f_return(A263,1,参数!$B$4,参数!$B$1)</f>
        <v>16.3475826154271</v>
      </c>
      <c r="S263" s="25">
        <f ca="1">f_return(A263,1,参数!$B$6,参数!$B$1)</f>
        <v>13.8308189210242</v>
      </c>
      <c r="T263" t="str">
        <f>f_info_investtype(A263)</f>
        <v>灵活配置型基金</v>
      </c>
      <c r="U263" t="str">
        <f>f_info_fundmanager(A263)</f>
        <v>何珅华</v>
      </c>
      <c r="V263">
        <f>f_info_manager_onthepostdays(A263,1)</f>
        <v>209</v>
      </c>
      <c r="W263" s="25">
        <f ca="1">f_return_1w(A263,"0",参数!$B$2)</f>
        <v>-0.729261622607111</v>
      </c>
      <c r="X263" s="25">
        <f>f_return_1m(A263,"0",参数!$B$1)</f>
        <v>14.7020725388601</v>
      </c>
      <c r="Y263" s="25">
        <f>f_return_3m(A263,0,参数!$B$1)</f>
        <v>26.590421729807</v>
      </c>
      <c r="Z263" s="25">
        <f>f_return_6m(A263,0,参数!B262)</f>
        <v>34.0627279358133</v>
      </c>
      <c r="AA263" t="str">
        <f>f_dq_status(A263,参数!$B$1)</f>
        <v>开放申购|开放赎回</v>
      </c>
      <c r="AB263" s="17">
        <f ca="1">f_risk_maxdownside(A263,参数!$B$6,参数!$B$1)</f>
        <v>-27.7236492471214</v>
      </c>
      <c r="AC263" s="17">
        <f ca="1">f_risk_maxdownside(A263,参数!$B$4,参数!$B$1)</f>
        <v>-27.7236492471214</v>
      </c>
      <c r="AD263" t="str">
        <f ca="1">f_risk_maxdownside_date(A263,参数!$B$6,参数!$B$1)</f>
        <v>20180127-20190103</v>
      </c>
    </row>
    <row r="264" spans="1:30">
      <c r="A264" s="15" t="s">
        <v>292</v>
      </c>
      <c r="B264" t="str">
        <f>f_info_name(A264)</f>
        <v>中银新动力</v>
      </c>
      <c r="C264" t="str">
        <f>f_info_setupdate(A264)</f>
        <v>2015-02-13</v>
      </c>
      <c r="D264" s="16">
        <f t="shared" si="4"/>
        <v>2173</v>
      </c>
      <c r="F264" s="17">
        <f>f_netasset_total(A264,参数!$B$1,100000000)</f>
        <v>15.5114154727</v>
      </c>
      <c r="G264" s="17">
        <f ca="1">f_nav_adjustedreturn(A264,参数!$B$2,参数!$B$1)</f>
        <v>90.6367041198502</v>
      </c>
      <c r="H264" s="17">
        <f ca="1">f_nav_periodreturnrankingper(A264,参数!$B$2,参数!$B$1,3)</f>
        <v>26.7156862745098</v>
      </c>
      <c r="I264" s="17">
        <f ca="1">f_nav_adjustedreturn(A264,参数!$B$3,参数!$B$2)</f>
        <v>58.300395256917</v>
      </c>
      <c r="J264" s="17">
        <f ca="1">f_nav_periodreturnrankingper(A264,参数!$B$3,参数!$B$2,3)</f>
        <v>28.023598820059</v>
      </c>
      <c r="K264" s="17">
        <f ca="1">f_nav_adjustedreturn(A264,参数!$B$4,参数!$B$3)</f>
        <v>-39.9762752075919</v>
      </c>
      <c r="L264" s="17">
        <f ca="1">f_nav_periodreturnrankingper(A264,参数!$B$4,参数!$B$3,3)</f>
        <v>99.2727272727273</v>
      </c>
      <c r="M264" s="17">
        <f ca="1">f_nav_adjustedreturn(A264,参数!$B$5,参数!$B$4)</f>
        <v>4.98132004981319</v>
      </c>
      <c r="N264" s="17">
        <f ca="1">f_nav_periodreturnrankingper(A264,参数!$B$5,参数!$B$4,3)</f>
        <v>82.3529411764706</v>
      </c>
      <c r="O264" s="17">
        <f ca="1">f_nav_adjustedreturn(A264,参数!$B$6,参数!$B$5)</f>
        <v>-15.1260504201681</v>
      </c>
      <c r="P264" s="17">
        <f ca="1">f_nav_periodreturnrankingper(A264,参数!$B$6,参数!$B$5,3)</f>
        <v>98.6842105263158</v>
      </c>
      <c r="Q264" s="25">
        <f>f_return(A264,1,参数!$B$1-365/2,参数!$B$1)</f>
        <v>74.2943487759713</v>
      </c>
      <c r="R264" s="25">
        <f ca="1">f_return(A264,1,参数!$B$4,参数!$B$1)</f>
        <v>21.8780087755533</v>
      </c>
      <c r="S264" s="25">
        <f ca="1">f_return(A264,1,参数!$B$6,参数!$B$1)</f>
        <v>9.89944296486433</v>
      </c>
      <c r="T264" t="str">
        <f>f_info_investtype(A264)</f>
        <v>普通股票型基金</v>
      </c>
      <c r="U264" t="str">
        <f>f_info_fundmanager(A264)</f>
        <v>吴印</v>
      </c>
      <c r="V264">
        <f>f_info_manager_onthepostdays(A264,1)</f>
        <v>1015</v>
      </c>
      <c r="W264" s="25">
        <f ca="1">f_return_1w(A264,"0",参数!$B$2)</f>
        <v>1.6497461928934</v>
      </c>
      <c r="X264" s="25">
        <f>f_return_1m(A264,"0",参数!$B$1)</f>
        <v>15.158371040724</v>
      </c>
      <c r="Y264" s="25">
        <f>f_return_3m(A264,0,参数!$B$1)</f>
        <v>30.5128205128205</v>
      </c>
      <c r="Z264" s="25">
        <f>f_return_6m(A264,0,参数!B263)</f>
        <v>35.9388275276126</v>
      </c>
      <c r="AA264" t="str">
        <f>f_dq_status(A264,参数!$B$1)</f>
        <v>开放申购|开放赎回</v>
      </c>
      <c r="AB264" s="17">
        <f ca="1">f_risk_maxdownside(A264,参数!$B$6,参数!$B$1)</f>
        <v>-51.1627906976744</v>
      </c>
      <c r="AC264" s="17">
        <f ca="1">f_risk_maxdownside(A264,参数!$B$4,参数!$B$1)</f>
        <v>-42.7046263345196</v>
      </c>
      <c r="AD264" t="str">
        <f ca="1">f_risk_maxdownside_date(A264,参数!$B$6,参数!$B$1)</f>
        <v>20160416-20181018,20160416-20190103</v>
      </c>
    </row>
    <row r="265" spans="1:30">
      <c r="A265" s="15" t="s">
        <v>293</v>
      </c>
      <c r="B265" t="str">
        <f>f_info_name(A265)</f>
        <v>中欧明睿新起点</v>
      </c>
      <c r="C265" t="str">
        <f>f_info_setupdate(A265)</f>
        <v>2015-01-29</v>
      </c>
      <c r="D265" s="16">
        <f t="shared" si="4"/>
        <v>2188</v>
      </c>
      <c r="F265" s="17">
        <f>f_netasset_total(A265,参数!$B$1,100000000)</f>
        <v>39.3551158472</v>
      </c>
      <c r="G265" s="17">
        <f ca="1">f_nav_adjustedreturn(A265,参数!$B$2,参数!$B$1)</f>
        <v>77.6444111027757</v>
      </c>
      <c r="H265" s="17">
        <f ca="1">f_nav_periodreturnrankingper(A265,参数!$B$2,参数!$B$1,3)</f>
        <v>34.9362119725221</v>
      </c>
      <c r="I265" s="17">
        <f ca="1">f_nav_adjustedreturn(A265,参数!$B$3,参数!$B$2)</f>
        <v>91.2482065997131</v>
      </c>
      <c r="J265" s="17">
        <f ca="1">f_nav_periodreturnrankingper(A265,参数!$B$3,参数!$B$2,3)</f>
        <v>2.34159779614325</v>
      </c>
      <c r="K265" s="17">
        <f ca="1">f_nav_adjustedreturn(A265,参数!$B$4,参数!$B$3)</f>
        <v>-41.673640167364</v>
      </c>
      <c r="L265" s="17">
        <f ca="1">f_nav_periodreturnrankingper(A265,参数!$B$4,参数!$B$3,3)</f>
        <v>99.3127147766323</v>
      </c>
      <c r="M265" s="17">
        <f ca="1">f_nav_adjustedreturn(A265,参数!$B$5,参数!$B$4)</f>
        <v>27.8372591006424</v>
      </c>
      <c r="N265" s="17">
        <f ca="1">f_nav_periodreturnrankingper(A265,参数!$B$5,参数!$B$4,3)</f>
        <v>32.295719844358</v>
      </c>
      <c r="O265" s="17">
        <f ca="1">f_nav_adjustedreturn(A265,参数!$B$6,参数!$B$5)</f>
        <v>-5.74596774193548</v>
      </c>
      <c r="P265" s="17">
        <f ca="1">f_nav_periodreturnrankingper(A265,参数!$B$6,参数!$B$5,3)</f>
        <v>79.1231732776618</v>
      </c>
      <c r="Q265" s="25">
        <f>f_return(A265,1,参数!$B$1-365/2,参数!$B$1)</f>
        <v>112.606864483985</v>
      </c>
      <c r="R265" s="25">
        <f ca="1">f_return(A265,1,参数!$B$4,参数!$B$1)</f>
        <v>25.5782032402358</v>
      </c>
      <c r="S265" s="25">
        <f ca="1">f_return(A265,1,参数!$B$6,参数!$B$1)</f>
        <v>18.9847424860725</v>
      </c>
      <c r="T265" t="str">
        <f>f_info_investtype(A265)</f>
        <v>偏股混合型基金</v>
      </c>
      <c r="U265" t="str">
        <f>f_info_fundmanager(A265)</f>
        <v>葛兰</v>
      </c>
      <c r="V265">
        <f>f_info_manager_onthepostdays(A265,1)</f>
        <v>945</v>
      </c>
      <c r="W265" s="25">
        <f ca="1">f_return_1w(A265,"0",参数!$B$2)</f>
        <v>6.0461416070008</v>
      </c>
      <c r="X265" s="25">
        <f>f_return_1m(A265,"0",参数!$B$1)</f>
        <v>16.135360470819</v>
      </c>
      <c r="Y265" s="25">
        <f>f_return_3m(A265,0,参数!$B$1)</f>
        <v>42.2222222222222</v>
      </c>
      <c r="Z265" s="25">
        <f>f_return_6m(A265,0,参数!B264)</f>
        <v>38.6499402628435</v>
      </c>
      <c r="AA265" t="str">
        <f>f_dq_status(A265,参数!$B$1)</f>
        <v>开放申购|开放赎回</v>
      </c>
      <c r="AB265" s="17">
        <f ca="1">f_risk_maxdownside(A265,参数!$B$6,参数!$B$1)</f>
        <v>-46.9471947194719</v>
      </c>
      <c r="AC265" s="17">
        <f ca="1">f_risk_maxdownside(A265,参数!$B$4,参数!$B$1)</f>
        <v>-46.1474036850921</v>
      </c>
      <c r="AD265" t="str">
        <f ca="1">f_risk_maxdownside_date(A265,参数!$B$6,参数!$B$1)</f>
        <v>20180124-20190103</v>
      </c>
    </row>
    <row r="266" spans="1:30">
      <c r="A266" s="15" t="s">
        <v>294</v>
      </c>
      <c r="B266" t="str">
        <f>f_info_name(A266)</f>
        <v>新华稳健回报</v>
      </c>
      <c r="C266" t="str">
        <f>f_info_setupdate(A266)</f>
        <v>2015-05-29</v>
      </c>
      <c r="D266" s="16">
        <f t="shared" si="4"/>
        <v>2068</v>
      </c>
      <c r="F266" s="17">
        <f>f_netasset_total(A266,参数!$B$1,100000000)</f>
        <v>1.6864059628</v>
      </c>
      <c r="G266" s="17">
        <f ca="1">f_nav_adjustedreturn(A266,参数!$B$2,参数!$B$1)</f>
        <v>72.647619047619</v>
      </c>
      <c r="H266" s="17">
        <f ca="1">f_nav_periodreturnrankingper(A266,参数!$B$2,参数!$B$1,3)</f>
        <v>21.9692959237692</v>
      </c>
      <c r="I266" s="17">
        <f ca="1">f_nav_adjustedreturn(A266,参数!$B$3,参数!$B$2)</f>
        <v>31.4142678347935</v>
      </c>
      <c r="J266" s="17">
        <f ca="1">f_nav_periodreturnrankingper(A266,参数!$B$3,参数!$B$2,3)</f>
        <v>42.1962095875139</v>
      </c>
      <c r="K266" s="17">
        <f ca="1">f_nav_adjustedreturn(A266,参数!$B$4,参数!$B$3)</f>
        <v>-11.7127071823204</v>
      </c>
      <c r="L266" s="17">
        <f ca="1">f_nav_periodreturnrankingper(A266,参数!$B$4,参数!$B$3,3)</f>
        <v>43.9666238767651</v>
      </c>
      <c r="M266" s="17">
        <f ca="1">f_nav_adjustedreturn(A266,参数!$B$5,参数!$B$4)</f>
        <v>13.5910224438903</v>
      </c>
      <c r="N266" s="17">
        <f ca="1">f_nav_periodreturnrankingper(A266,参数!$B$5,参数!$B$4,3)</f>
        <v>37.7462568951931</v>
      </c>
      <c r="O266" s="17">
        <f ca="1">f_nav_adjustedreturn(A266,参数!$B$6,参数!$B$5)</f>
        <v>2.0253164556962</v>
      </c>
      <c r="P266" s="17">
        <f ca="1">f_nav_periodreturnrankingper(A266,参数!$B$6,参数!$B$5,3)</f>
        <v>63.265306122449</v>
      </c>
      <c r="Q266" s="25">
        <f>f_return(A266,1,参数!$B$1-365/2,参数!$B$1)</f>
        <v>73.7876077333553</v>
      </c>
      <c r="R266" s="25">
        <f ca="1">f_return(A266,1,参数!$B$4,参数!$B$1)</f>
        <v>26.0304091385971</v>
      </c>
      <c r="S266" s="25">
        <f ca="1">f_return(A266,1,参数!$B$6,参数!$B$1)</f>
        <v>18.049889328001</v>
      </c>
      <c r="T266" t="str">
        <f>f_info_investtype(A266)</f>
        <v>灵活配置型基金</v>
      </c>
      <c r="U266" t="str">
        <f>f_info_fundmanager(A266)</f>
        <v>蔡春红</v>
      </c>
      <c r="V266">
        <f>f_info_manager_onthepostdays(A266,1)</f>
        <v>2031</v>
      </c>
      <c r="W266" s="25">
        <f ca="1">f_return_1w(A266,"0",参数!$B$2)</f>
        <v>-3.2258064516129</v>
      </c>
      <c r="X266" s="25">
        <f>f_return_1m(A266,"0",参数!$B$1)</f>
        <v>11.832202344232</v>
      </c>
      <c r="Y266" s="25">
        <f>f_return_3m(A266,0,参数!$B$1)</f>
        <v>20.9339559706471</v>
      </c>
      <c r="Z266" s="25">
        <f>f_return_6m(A266,0,参数!B265)</f>
        <v>25.878828229028</v>
      </c>
      <c r="AA266" t="str">
        <f>f_dq_status(A266,参数!$B$1)</f>
        <v>开放申购|开放赎回</v>
      </c>
      <c r="AB266" s="17">
        <f ca="1">f_risk_maxdownside(A266,参数!$B$6,参数!$B$1)</f>
        <v>-18.2513661202186</v>
      </c>
      <c r="AC266" s="17">
        <f ca="1">f_risk_maxdownside(A266,参数!$B$4,参数!$B$1)</f>
        <v>-17.8924259055982</v>
      </c>
      <c r="AD266" t="str">
        <f ca="1">f_risk_maxdownside_date(A266,参数!$B$6,参数!$B$1)</f>
        <v>20180124-20181018</v>
      </c>
    </row>
    <row r="267" spans="1:30">
      <c r="A267" s="15" t="s">
        <v>295</v>
      </c>
      <c r="B267" t="str">
        <f>f_info_name(A267)</f>
        <v>国联安鑫安</v>
      </c>
      <c r="C267" t="str">
        <f>f_info_setupdate(A267)</f>
        <v>2015-01-26</v>
      </c>
      <c r="D267" s="16">
        <f t="shared" si="4"/>
        <v>2191</v>
      </c>
      <c r="F267" s="17">
        <f>f_netasset_total(A267,参数!$B$1,100000000)</f>
        <v>3.3403563289</v>
      </c>
      <c r="G267" s="17">
        <f ca="1">f_nav_adjustedreturn(A267,参数!$B$2,参数!$B$1)</f>
        <v>96.0096195711872</v>
      </c>
      <c r="H267" s="17">
        <f ca="1">f_nav_periodreturnrankingper(A267,参数!$B$2,参数!$B$1,3)</f>
        <v>7.14663843303335</v>
      </c>
      <c r="I267" s="17">
        <f ca="1">f_nav_adjustedreturn(A267,参数!$B$3,参数!$B$2)</f>
        <v>64.3580909800152</v>
      </c>
      <c r="J267" s="17">
        <f ca="1">f_nav_periodreturnrankingper(A267,参数!$B$3,参数!$B$2,3)</f>
        <v>6.8561872909699</v>
      </c>
      <c r="K267" s="17">
        <f ca="1">f_nav_adjustedreturn(A267,参数!$B$4,参数!$B$3)</f>
        <v>-29.4112407588848</v>
      </c>
      <c r="L267" s="17">
        <f ca="1">f_nav_periodreturnrankingper(A267,参数!$B$4,参数!$B$3,3)</f>
        <v>93.4531450577664</v>
      </c>
      <c r="M267" s="17">
        <f ca="1">f_nav_adjustedreturn(A267,参数!$B$5,参数!$B$4)</f>
        <v>15.9120666846997</v>
      </c>
      <c r="N267" s="17">
        <f ca="1">f_nav_periodreturnrankingper(A267,参数!$B$5,参数!$B$4,3)</f>
        <v>30.9692671394799</v>
      </c>
      <c r="O267" s="17">
        <f ca="1">f_nav_adjustedreturn(A267,参数!$B$6,参数!$B$5)</f>
        <v>3.76084860173579</v>
      </c>
      <c r="P267" s="17">
        <f ca="1">f_nav_periodreturnrankingper(A267,参数!$B$6,参数!$B$5,3)</f>
        <v>41.0884353741497</v>
      </c>
      <c r="Q267" s="25">
        <f>f_return(A267,1,参数!$B$1-365/2,参数!$B$1)</f>
        <v>92.5009322691261</v>
      </c>
      <c r="R267" s="25">
        <f ca="1">f_return(A267,1,参数!$B$4,参数!$B$1)</f>
        <v>31.469846861789</v>
      </c>
      <c r="S267" s="25">
        <f ca="1">f_return(A267,1,参数!$B$6,参数!$B$1)</f>
        <v>22.2736552808349</v>
      </c>
      <c r="T267" t="str">
        <f>f_info_investtype(A267)</f>
        <v>灵活配置型基金</v>
      </c>
      <c r="U267" t="str">
        <f>f_info_fundmanager(A267)</f>
        <v>高兰君</v>
      </c>
      <c r="V267">
        <f>f_info_manager_onthepostdays(A267,1)</f>
        <v>601</v>
      </c>
      <c r="W267" s="25">
        <f ca="1">f_return_1w(A267,"0",参数!$B$2)</f>
        <v>-3.63523792676456</v>
      </c>
      <c r="X267" s="25">
        <f>f_return_1m(A267,"0",参数!$B$1)</f>
        <v>14.1677808176703</v>
      </c>
      <c r="Y267" s="25">
        <f>f_return_3m(A267,0,参数!$B$1)</f>
        <v>29.2977872926634</v>
      </c>
      <c r="Z267" s="25">
        <f>f_return_6m(A267,0,参数!B266)</f>
        <v>35.8341348302421</v>
      </c>
      <c r="AA267" t="str">
        <f>f_dq_status(A267,参数!$B$1)</f>
        <v>暂停大额申购|开放赎回</v>
      </c>
      <c r="AB267" s="17">
        <f ca="1">f_risk_maxdownside(A267,参数!$B$6,参数!$B$1)</f>
        <v>-35.8297649217862</v>
      </c>
      <c r="AC267" s="17">
        <f ca="1">f_risk_maxdownside(A267,参数!$B$4,参数!$B$1)</f>
        <v>-34.507670353193</v>
      </c>
      <c r="AD267" t="str">
        <f ca="1">f_risk_maxdownside_date(A267,参数!$B$6,参数!$B$1)</f>
        <v>20180124-20190103</v>
      </c>
    </row>
    <row r="268" spans="1:30">
      <c r="A268" s="15" t="s">
        <v>296</v>
      </c>
      <c r="B268" t="str">
        <f>f_info_name(A268)</f>
        <v>工银瑞信国企改革主题</v>
      </c>
      <c r="C268" t="str">
        <f>f_info_setupdate(A268)</f>
        <v>2015-01-27</v>
      </c>
      <c r="D268" s="16">
        <f t="shared" si="4"/>
        <v>2190</v>
      </c>
      <c r="F268" s="17">
        <f>f_netasset_total(A268,参数!$B$1,100000000)</f>
        <v>11.1752753171</v>
      </c>
      <c r="G268" s="17">
        <f ca="1">f_nav_adjustedreturn(A268,参数!$B$2,参数!$B$1)</f>
        <v>116.006467259499</v>
      </c>
      <c r="H268" s="17">
        <f ca="1">f_nav_periodreturnrankingper(A268,参数!$B$2,参数!$B$1,3)</f>
        <v>7.1078431372549</v>
      </c>
      <c r="I268" s="17">
        <f ca="1">f_nav_adjustedreturn(A268,参数!$B$3,参数!$B$2)</f>
        <v>28.9885297184567</v>
      </c>
      <c r="J268" s="17">
        <f ca="1">f_nav_periodreturnrankingper(A268,参数!$B$3,参数!$B$2,3)</f>
        <v>80.5309734513274</v>
      </c>
      <c r="K268" s="17">
        <f ca="1">f_nav_adjustedreturn(A268,参数!$B$4,参数!$B$3)</f>
        <v>-22.2222222222222</v>
      </c>
      <c r="L268" s="17">
        <f ca="1">f_nav_periodreturnrankingper(A268,参数!$B$4,参数!$B$3,3)</f>
        <v>41.0909090909091</v>
      </c>
      <c r="M268" s="17">
        <f ca="1">f_nav_adjustedreturn(A268,参数!$B$5,参数!$B$4)</f>
        <v>40.0677200902935</v>
      </c>
      <c r="N268" s="17">
        <f ca="1">f_nav_periodreturnrankingper(A268,参数!$B$5,参数!$B$4,3)</f>
        <v>14.7058823529412</v>
      </c>
      <c r="O268" s="17">
        <f ca="1">f_nav_adjustedreturn(A268,参数!$B$6,参数!$B$5)</f>
        <v>3.85964912280702</v>
      </c>
      <c r="P268" s="17">
        <f ca="1">f_nav_periodreturnrankingper(A268,参数!$B$6,参数!$B$5,3)</f>
        <v>57.2368421052632</v>
      </c>
      <c r="Q268" s="25">
        <f>f_return(A268,1,参数!$B$1-365/2,参数!$B$1)</f>
        <v>173.507532199493</v>
      </c>
      <c r="R268" s="25">
        <f ca="1">f_return(A268,1,参数!$B$4,参数!$B$1)</f>
        <v>29.3765724082897</v>
      </c>
      <c r="S268" s="25">
        <f ca="1">f_return(A268,1,参数!$B$6,参数!$B$1)</f>
        <v>25.5641675665104</v>
      </c>
      <c r="T268" t="str">
        <f>f_info_investtype(A268)</f>
        <v>普通股票型基金</v>
      </c>
      <c r="U268" t="str">
        <f>f_info_fundmanager(A268)</f>
        <v>何肖颉</v>
      </c>
      <c r="V268">
        <f>f_info_manager_onthepostdays(A268,1)</f>
        <v>2207</v>
      </c>
      <c r="W268" s="25">
        <f ca="1">f_return_1w(A268,"0",参数!$B$2)</f>
        <v>-3.58534684333592</v>
      </c>
      <c r="X268" s="25">
        <f>f_return_1m(A268,"0",参数!$B$1)</f>
        <v>17.9170344218888</v>
      </c>
      <c r="Y268" s="25">
        <f>f_return_3m(A268,0,参数!$B$1)</f>
        <v>55.2585705984893</v>
      </c>
      <c r="Z268" s="25">
        <f>f_return_6m(A268,0,参数!B267)</f>
        <v>56.8037058482918</v>
      </c>
      <c r="AA268" t="str">
        <f>f_dq_status(A268,参数!$B$1)</f>
        <v>开放申购|开放赎回</v>
      </c>
      <c r="AB268" s="17">
        <f ca="1">f_risk_maxdownside(A268,参数!$B$6,参数!$B$1)</f>
        <v>-28.8553259141494</v>
      </c>
      <c r="AC268" s="17">
        <f ca="1">f_risk_maxdownside(A268,参数!$B$4,参数!$B$1)</f>
        <v>-28.8553259141494</v>
      </c>
      <c r="AD268" t="str">
        <f ca="1">f_risk_maxdownside_date(A268,参数!$B$6,参数!$B$1)</f>
        <v>20180206-20190103</v>
      </c>
    </row>
    <row r="269" spans="1:30">
      <c r="A269" s="15" t="s">
        <v>297</v>
      </c>
      <c r="B269" t="str">
        <f>f_info_name(A269)</f>
        <v>上投摩根安全战略</v>
      </c>
      <c r="C269" t="str">
        <f>f_info_setupdate(A269)</f>
        <v>2015-02-26</v>
      </c>
      <c r="D269" s="16">
        <f t="shared" si="4"/>
        <v>2160</v>
      </c>
      <c r="F269" s="17">
        <f>f_netasset_total(A269,参数!$B$1,100000000)</f>
        <v>9.0975654892</v>
      </c>
      <c r="G269" s="17">
        <f ca="1">f_nav_adjustedreturn(A269,参数!$B$2,参数!$B$1)</f>
        <v>81.2273242031603</v>
      </c>
      <c r="H269" s="17">
        <f ca="1">f_nav_periodreturnrankingper(A269,参数!$B$2,参数!$B$1,3)</f>
        <v>37.0098039215686</v>
      </c>
      <c r="I269" s="17">
        <f ca="1">f_nav_adjustedreturn(A269,参数!$B$3,参数!$B$2)</f>
        <v>81.0626702997275</v>
      </c>
      <c r="J269" s="17">
        <f ca="1">f_nav_periodreturnrankingper(A269,参数!$B$3,参数!$B$2,3)</f>
        <v>7.66961651917404</v>
      </c>
      <c r="K269" s="17">
        <f ca="1">f_nav_adjustedreturn(A269,参数!$B$4,参数!$B$3)</f>
        <v>-27.9685966633955</v>
      </c>
      <c r="L269" s="17">
        <f ca="1">f_nav_periodreturnrankingper(A269,参数!$B$4,参数!$B$3,3)</f>
        <v>73.0909090909091</v>
      </c>
      <c r="M269" s="17">
        <f ca="1">f_nav_adjustedreturn(A269,参数!$B$5,参数!$B$4)</f>
        <v>19.8589894242068</v>
      </c>
      <c r="N269" s="17">
        <f ca="1">f_nav_periodreturnrankingper(A269,参数!$B$5,参数!$B$4,3)</f>
        <v>53.921568627451</v>
      </c>
      <c r="O269" s="17">
        <f ca="1">f_nav_adjustedreturn(A269,参数!$B$6,参数!$B$5)</f>
        <v>-3.6076662908681</v>
      </c>
      <c r="P269" s="17">
        <f ca="1">f_nav_periodreturnrankingper(A269,参数!$B$6,参数!$B$5,3)</f>
        <v>86.1842105263158</v>
      </c>
      <c r="Q269" s="25">
        <f>f_return(A269,1,参数!$B$1-365/2,参数!$B$1)</f>
        <v>97.2785123008582</v>
      </c>
      <c r="R269" s="25">
        <f ca="1">f_return(A269,1,参数!$B$4,参数!$B$1)</f>
        <v>33.1714742364041</v>
      </c>
      <c r="S269" s="25">
        <f ca="1">f_return(A269,1,参数!$B$6,参数!$B$1)</f>
        <v>22.0871700489034</v>
      </c>
      <c r="T269" t="str">
        <f>f_info_investtype(A269)</f>
        <v>普通股票型基金</v>
      </c>
      <c r="U269" t="str">
        <f>f_info_fundmanager(A269)</f>
        <v>陈思郁</v>
      </c>
      <c r="V269">
        <f>f_info_manager_onthepostdays(A269,1)</f>
        <v>1574</v>
      </c>
      <c r="W269" s="25">
        <f ca="1">f_return_1w(A269,"0",参数!$B$2)</f>
        <v>1.45038167938931</v>
      </c>
      <c r="X269" s="25">
        <f>f_return_1m(A269,"0",参数!$B$1)</f>
        <v>13.0783959153281</v>
      </c>
      <c r="Y269" s="25">
        <f>f_return_3m(A269,0,参数!$B$1)</f>
        <v>34.7418818830769</v>
      </c>
      <c r="Z269" s="25">
        <f>f_return_6m(A269,0,参数!B268)</f>
        <v>34.1411932672291</v>
      </c>
      <c r="AA269" t="str">
        <f>f_dq_status(A269,参数!$B$1)</f>
        <v>开放申购|开放赎回</v>
      </c>
      <c r="AB269" s="17">
        <f ca="1">f_risk_maxdownside(A269,参数!$B$6,参数!$B$1)</f>
        <v>-38.0053908355795</v>
      </c>
      <c r="AC269" s="17">
        <f ca="1">f_risk_maxdownside(A269,参数!$B$4,参数!$B$1)</f>
        <v>-32.3529411764706</v>
      </c>
      <c r="AD269" t="str">
        <f ca="1">f_risk_maxdownside_date(A269,参数!$B$6,参数!$B$1)</f>
        <v>20171114-20190103</v>
      </c>
    </row>
    <row r="270" spans="1:30">
      <c r="A270" s="15" t="s">
        <v>298</v>
      </c>
      <c r="B270" t="str">
        <f>f_info_name(A270)</f>
        <v>华夏希望债券A</v>
      </c>
      <c r="C270" t="str">
        <f>f_info_setupdate(A270)</f>
        <v>2008-03-10</v>
      </c>
      <c r="D270" s="16">
        <f t="shared" si="4"/>
        <v>4704</v>
      </c>
      <c r="F270" s="17">
        <f>f_netasset_total(A270,参数!$B$1,100000000)</f>
        <v>16.9759261213</v>
      </c>
      <c r="G270" s="17">
        <f ca="1">f_nav_adjustedreturn(A270,参数!$B$2,参数!$B$1)</f>
        <v>7.68566493955098</v>
      </c>
      <c r="H270" s="17">
        <f ca="1">f_nav_periodreturnrankingper(A270,参数!$B$2,参数!$B$1,3)</f>
        <v>63.7735849056604</v>
      </c>
      <c r="I270" s="17">
        <f ca="1">f_nav_adjustedreturn(A270,参数!$B$3,参数!$B$2)</f>
        <v>7.51618738975077</v>
      </c>
      <c r="J270" s="17">
        <f ca="1">f_nav_periodreturnrankingper(A270,参数!$B$3,参数!$B$2,3)</f>
        <v>57.2340425531915</v>
      </c>
      <c r="K270" s="17">
        <f ca="1">f_nav_adjustedreturn(A270,参数!$B$4,参数!$B$3)</f>
        <v>-1.07334525939178</v>
      </c>
      <c r="L270" s="17">
        <f ca="1">f_nav_periodreturnrankingper(A270,参数!$B$4,参数!$B$3,3)</f>
        <v>58.7112171837709</v>
      </c>
      <c r="M270" s="17">
        <f ca="1">f_nav_adjustedreturn(A270,参数!$B$5,参数!$B$4)</f>
        <v>3.50129771578925</v>
      </c>
      <c r="N270" s="17">
        <f ca="1">f_nav_periodreturnrankingper(A270,参数!$B$5,参数!$B$4,3)</f>
        <v>55.8011049723757</v>
      </c>
      <c r="O270" s="17">
        <f ca="1">f_nav_adjustedreturn(A270,参数!$B$6,参数!$B$5)</f>
        <v>0.851499915134634</v>
      </c>
      <c r="P270" s="17">
        <f ca="1">f_nav_periodreturnrankingper(A270,参数!$B$6,参数!$B$5,3)</f>
        <v>61.0169491525424</v>
      </c>
      <c r="Q270" s="25">
        <f>f_return(A270,1,参数!$B$1-365/2,参数!$B$1)</f>
        <v>9.17885919376353</v>
      </c>
      <c r="R270" s="25">
        <f ca="1">f_return(A270,1,参数!$B$4,参数!$B$1)</f>
        <v>4.62378567451922</v>
      </c>
      <c r="S270" s="25">
        <f ca="1">f_return(A270,1,参数!$B$6,参数!$B$1)</f>
        <v>3.63256146126658</v>
      </c>
      <c r="T270" t="str">
        <f>f_info_investtype(A270)</f>
        <v>混合债券型二级基金</v>
      </c>
      <c r="U270" t="str">
        <f>f_info_fundmanager(A270)</f>
        <v>何家琪</v>
      </c>
      <c r="V270">
        <f>f_info_manager_onthepostdays(A270,1)</f>
        <v>1252</v>
      </c>
      <c r="W270" s="25">
        <f ca="1">f_return_1w(A270,"0",参数!$B$2)</f>
        <v>-0.172413793103453</v>
      </c>
      <c r="X270" s="25">
        <f>f_return_1m(A270,"0",参数!$B$1)</f>
        <v>2.21311475409838</v>
      </c>
      <c r="Y270" s="25">
        <f>f_return_3m(A270,0,参数!$B$1)</f>
        <v>3.91666666666668</v>
      </c>
      <c r="Z270" s="25">
        <f>f_return_6m(A270,0,参数!B269)</f>
        <v>2.89017341040462</v>
      </c>
      <c r="AA270" t="str">
        <f>f_dq_status(A270,参数!$B$1)</f>
        <v>开放申购|开放赎回</v>
      </c>
      <c r="AB270" s="17">
        <f ca="1">f_risk_maxdownside(A270,参数!$B$6,参数!$B$1)</f>
        <v>-4.58740157192741</v>
      </c>
      <c r="AC270" s="17">
        <f ca="1">f_risk_maxdownside(A270,参数!$B$4,参数!$B$1)</f>
        <v>-4.35943060498222</v>
      </c>
      <c r="AD270" t="str">
        <f ca="1">f_risk_maxdownside_date(A270,参数!$B$6,参数!$B$1)</f>
        <v>20171114-20181018</v>
      </c>
    </row>
    <row r="271" spans="1:30">
      <c r="A271" s="15" t="s">
        <v>299</v>
      </c>
      <c r="B271" t="str">
        <f>f_info_name(A271)</f>
        <v>中融融安</v>
      </c>
      <c r="C271" t="str">
        <f>f_info_setupdate(A271)</f>
        <v>2015-02-12</v>
      </c>
      <c r="D271" s="16">
        <f t="shared" si="4"/>
        <v>2174</v>
      </c>
      <c r="F271" s="17">
        <f>f_netasset_total(A271,参数!$B$1,100000000)</f>
        <v>0.1843612184</v>
      </c>
      <c r="G271" s="17">
        <f ca="1">f_nav_adjustedreturn(A271,参数!$B$2,参数!$B$1)</f>
        <v>16.8192572780578</v>
      </c>
      <c r="H271" s="17">
        <f ca="1">f_nav_periodreturnrankingper(A271,参数!$B$2,参数!$B$1,3)</f>
        <v>83.6950767601906</v>
      </c>
      <c r="I271" s="17">
        <f ca="1">f_nav_adjustedreturn(A271,参数!$B$3,参数!$B$2)</f>
        <v>11.4027045610818</v>
      </c>
      <c r="J271" s="17">
        <f ca="1">f_nav_periodreturnrankingper(A271,参数!$B$3,参数!$B$2,3)</f>
        <v>77.536231884058</v>
      </c>
      <c r="K271" s="17">
        <f ca="1">f_nav_adjustedreturn(A271,参数!$B$4,参数!$B$3)</f>
        <v>-17.171333649739</v>
      </c>
      <c r="L271" s="17">
        <f ca="1">f_nav_periodreturnrankingper(A271,参数!$B$4,参数!$B$3,3)</f>
        <v>56.6752246469833</v>
      </c>
      <c r="M271" s="17">
        <f ca="1">f_nav_adjustedreturn(A271,参数!$B$5,参数!$B$4)</f>
        <v>4.30128840436076</v>
      </c>
      <c r="N271" s="17">
        <f ca="1">f_nav_periodreturnrankingper(A271,参数!$B$5,参数!$B$4,3)</f>
        <v>79.9054373522459</v>
      </c>
      <c r="O271" s="17">
        <f ca="1">f_nav_adjustedreturn(A271,参数!$B$6,参数!$B$5)</f>
        <v>-0.591133004926109</v>
      </c>
      <c r="P271" s="17">
        <f ca="1">f_nav_periodreturnrankingper(A271,参数!$B$6,参数!$B$5,3)</f>
        <v>78.9115646258503</v>
      </c>
      <c r="Q271" s="25">
        <f>f_return(A271,1,参数!$B$1-365/2,参数!$B$1)</f>
        <v>9.52336388296702</v>
      </c>
      <c r="R271" s="25">
        <f ca="1">f_return(A271,1,参数!$B$4,参数!$B$1)</f>
        <v>2.53064810127828</v>
      </c>
      <c r="S271" s="25">
        <f ca="1">f_return(A271,1,参数!$B$6,参数!$B$1)</f>
        <v>2.2683368020431</v>
      </c>
      <c r="T271" t="str">
        <f>f_info_investtype(A271)</f>
        <v>灵活配置型基金</v>
      </c>
      <c r="U271" t="str">
        <f>f_info_fundmanager(A271)</f>
        <v>冯琪,陈荔</v>
      </c>
      <c r="V271">
        <f>f_info_manager_onthepostdays(A271,1)</f>
        <v>280</v>
      </c>
      <c r="W271" s="25">
        <f ca="1">f_return_1w(A271,"0",参数!$B$2)</f>
        <v>-2.82886845261895</v>
      </c>
      <c r="X271" s="25">
        <f>f_return_1m(A271,"0",参数!$B$1)</f>
        <v>4.32705558107487</v>
      </c>
      <c r="Y271" s="25">
        <f>f_return_3m(A271,0,参数!$B$1)</f>
        <v>3.81204863333027</v>
      </c>
      <c r="Z271" s="25">
        <f>f_return_6m(A271,0,参数!B270)</f>
        <v>-5.66508824795524</v>
      </c>
      <c r="AA271" t="str">
        <f>f_dq_status(A271,参数!$B$1)</f>
        <v>开放申购|开放赎回</v>
      </c>
      <c r="AB271" s="17">
        <f ca="1">f_risk_maxdownside(A271,参数!$B$6,参数!$B$1)</f>
        <v>-20.4821546284961</v>
      </c>
      <c r="AC271" s="17">
        <f ca="1">f_risk_maxdownside(A271,参数!$B$4,参数!$B$1)</f>
        <v>-19.7643481565944</v>
      </c>
      <c r="AD271" t="str">
        <f ca="1">f_risk_maxdownside_date(A271,参数!$B$6,参数!$B$1)</f>
        <v>20171212-20181018</v>
      </c>
    </row>
    <row r="272" spans="1:30">
      <c r="A272" s="15" t="s">
        <v>300</v>
      </c>
      <c r="B272" t="str">
        <f>f_info_name(A272)</f>
        <v>泰达宏利改革动力A</v>
      </c>
      <c r="C272" t="str">
        <f>f_info_setupdate(A272)</f>
        <v>2015-02-13</v>
      </c>
      <c r="D272" s="16">
        <f t="shared" si="4"/>
        <v>2173</v>
      </c>
      <c r="F272" s="17">
        <f>f_netasset_total(A272,参数!$B$1,100000000)</f>
        <v>2.3383609061</v>
      </c>
      <c r="G272" s="17">
        <f ca="1">f_nav_adjustedreturn(A272,参数!$B$2,参数!$B$1)</f>
        <v>72.6092695805222</v>
      </c>
      <c r="H272" s="17">
        <f ca="1">f_nav_periodreturnrankingper(A272,参数!$B$2,参数!$B$1,3)</f>
        <v>22.075172048703</v>
      </c>
      <c r="I272" s="17">
        <f ca="1">f_nav_adjustedreturn(A272,参数!$B$3,参数!$B$2)</f>
        <v>32.5041298221747</v>
      </c>
      <c r="J272" s="17">
        <f ca="1">f_nav_periodreturnrankingper(A272,参数!$B$3,参数!$B$2,3)</f>
        <v>40.5797101449275</v>
      </c>
      <c r="K272" s="17">
        <f ca="1">f_nav_adjustedreturn(A272,参数!$B$4,参数!$B$3)</f>
        <v>-23.9225253197309</v>
      </c>
      <c r="L272" s="17">
        <f ca="1">f_nav_periodreturnrankingper(A272,参数!$B$4,参数!$B$3,3)</f>
        <v>80.0385109114249</v>
      </c>
      <c r="M272" s="17">
        <f ca="1">f_nav_adjustedreturn(A272,参数!$B$5,参数!$B$4)</f>
        <v>17.351164797239</v>
      </c>
      <c r="N272" s="17">
        <f ca="1">f_nav_periodreturnrankingper(A272,参数!$B$5,参数!$B$4,3)</f>
        <v>28.053585500394</v>
      </c>
      <c r="O272" s="17">
        <f ca="1">f_nav_adjustedreturn(A272,参数!$B$6,参数!$B$5)</f>
        <v>21.5820953180212</v>
      </c>
      <c r="P272" s="17">
        <f ca="1">f_nav_periodreturnrankingper(A272,参数!$B$6,参数!$B$5,3)</f>
        <v>4.48979591836735</v>
      </c>
      <c r="Q272" s="25">
        <f>f_return(A272,1,参数!$B$1-365/2,参数!$B$1)</f>
        <v>75.0474926028541</v>
      </c>
      <c r="R272" s="25">
        <f ca="1">f_return(A272,1,参数!$B$4,参数!$B$1)</f>
        <v>20.2569115094564</v>
      </c>
      <c r="S272" s="25">
        <f ca="1">f_return(A272,1,参数!$B$6,参数!$B$1)</f>
        <v>19.7078386110696</v>
      </c>
      <c r="T272" t="str">
        <f>f_info_investtype(A272)</f>
        <v>灵活配置型基金</v>
      </c>
      <c r="U272" t="str">
        <f>f_info_fundmanager(A272)</f>
        <v>刘欣</v>
      </c>
      <c r="V272">
        <f>f_info_manager_onthepostdays(A272,1)</f>
        <v>2190</v>
      </c>
      <c r="W272" s="25">
        <f ca="1">f_return_1w(A272,"0",参数!$B$2)</f>
        <v>-3.9109294623353</v>
      </c>
      <c r="X272" s="25">
        <f>f_return_1m(A272,"0",参数!$B$1)</f>
        <v>13.6558984016611</v>
      </c>
      <c r="Y272" s="25">
        <f>f_return_3m(A272,0,参数!$B$1)</f>
        <v>27.0484724171435</v>
      </c>
      <c r="Z272" s="25">
        <f>f_return_6m(A272,0,参数!B271)</f>
        <v>29.6791443850267</v>
      </c>
      <c r="AA272" t="str">
        <f>f_dq_status(A272,参数!$B$1)</f>
        <v>开放申购|开放赎回</v>
      </c>
      <c r="AB272" s="17">
        <f ca="1">f_risk_maxdownside(A272,参数!$B$6,参数!$B$1)</f>
        <v>-30.2845379016249</v>
      </c>
      <c r="AC272" s="17">
        <f ca="1">f_risk_maxdownside(A272,参数!$B$4,参数!$B$1)</f>
        <v>-30.2845379016249</v>
      </c>
      <c r="AD272" t="str">
        <f ca="1">f_risk_maxdownside_date(A272,参数!$B$6,参数!$B$1)</f>
        <v>20180127-20190103</v>
      </c>
    </row>
    <row r="273" spans="1:30">
      <c r="A273" s="15" t="s">
        <v>301</v>
      </c>
      <c r="B273" t="str">
        <f>f_info_name(A273)</f>
        <v>易方达新经济</v>
      </c>
      <c r="C273" t="str">
        <f>f_info_setupdate(A273)</f>
        <v>2015-02-12</v>
      </c>
      <c r="D273" s="16">
        <f t="shared" si="4"/>
        <v>2174</v>
      </c>
      <c r="F273" s="17">
        <f>f_netasset_total(A273,参数!$B$1,100000000)</f>
        <v>24.6879942712</v>
      </c>
      <c r="G273" s="17">
        <f ca="1">f_nav_adjustedreturn(A273,参数!$B$2,参数!$B$1)</f>
        <v>77.7616980221901</v>
      </c>
      <c r="H273" s="17">
        <f ca="1">f_nav_periodreturnrankingper(A273,参数!$B$2,参数!$B$1,3)</f>
        <v>17.9989412387507</v>
      </c>
      <c r="I273" s="17">
        <f ca="1">f_nav_adjustedreturn(A273,参数!$B$3,参数!$B$2)</f>
        <v>63.8735177865613</v>
      </c>
      <c r="J273" s="17">
        <f ca="1">f_nav_periodreturnrankingper(A273,参数!$B$3,参数!$B$2,3)</f>
        <v>7.07915273132665</v>
      </c>
      <c r="K273" s="17">
        <f ca="1">f_nav_adjustedreturn(A273,参数!$B$4,参数!$B$3)</f>
        <v>-21.3797389683033</v>
      </c>
      <c r="L273" s="17">
        <f ca="1">f_nav_periodreturnrankingper(A273,参数!$B$4,参数!$B$3,3)</f>
        <v>71.181001283697</v>
      </c>
      <c r="M273" s="17">
        <f ca="1">f_nav_adjustedreturn(A273,参数!$B$5,参数!$B$4)</f>
        <v>34.0283569641368</v>
      </c>
      <c r="N273" s="17">
        <f ca="1">f_nav_periodreturnrankingper(A273,参数!$B$5,参数!$B$4,3)</f>
        <v>8.51063829787234</v>
      </c>
      <c r="O273" s="17">
        <f ca="1">f_nav_adjustedreturn(A273,参数!$B$6,参数!$B$5)</f>
        <v>5.8047493403694</v>
      </c>
      <c r="P273" s="17">
        <f ca="1">f_nav_periodreturnrankingper(A273,参数!$B$6,参数!$B$5,3)</f>
        <v>24.7619047619048</v>
      </c>
      <c r="Q273" s="25">
        <f>f_return(A273,1,参数!$B$1-365/2,参数!$B$1)</f>
        <v>56.4184749610925</v>
      </c>
      <c r="R273" s="25">
        <f ca="1">f_return(A273,1,参数!$B$4,参数!$B$1)</f>
        <v>31.7804631914004</v>
      </c>
      <c r="S273" s="25">
        <f ca="1">f_return(A273,1,参数!$B$6,参数!$B$1)</f>
        <v>26.48050729439</v>
      </c>
      <c r="T273" t="str">
        <f>f_info_investtype(A273)</f>
        <v>灵活配置型基金</v>
      </c>
      <c r="U273" t="str">
        <f>f_info_fundmanager(A273)</f>
        <v>陈皓</v>
      </c>
      <c r="V273">
        <f>f_info_manager_onthepostdays(A273,1)</f>
        <v>2191</v>
      </c>
      <c r="W273" s="25">
        <f ca="1">f_return_1w(A273,"0",参数!$B$2)</f>
        <v>-1.00286532951289</v>
      </c>
      <c r="X273" s="25">
        <f>f_return_1m(A273,"0",参数!$B$1)</f>
        <v>13.9103554868624</v>
      </c>
      <c r="Y273" s="25">
        <f>f_return_3m(A273,0,参数!$B$1)</f>
        <v>29.2982456140351</v>
      </c>
      <c r="Z273" s="25">
        <f>f_return_6m(A273,0,参数!B272)</f>
        <v>19.1181309641329</v>
      </c>
      <c r="AA273" t="str">
        <f>f_dq_status(A273,参数!$B$1)</f>
        <v>开放申购|开放赎回</v>
      </c>
      <c r="AB273" s="17">
        <f ca="1">f_risk_maxdownside(A273,参数!$B$6,参数!$B$1)</f>
        <v>-31.7059161401493</v>
      </c>
      <c r="AC273" s="17">
        <f ca="1">f_risk_maxdownside(A273,参数!$B$4,参数!$B$1)</f>
        <v>-30.4678362573099</v>
      </c>
      <c r="AD273" t="str">
        <f ca="1">f_risk_maxdownside_date(A273,参数!$B$6,参数!$B$1)</f>
        <v>20171114-20190103</v>
      </c>
    </row>
    <row r="274" spans="1:30">
      <c r="A274" s="15" t="s">
        <v>302</v>
      </c>
      <c r="B274" t="str">
        <f>f_info_name(A274)</f>
        <v>华安物联网主题</v>
      </c>
      <c r="C274" t="str">
        <f>f_info_setupdate(A274)</f>
        <v>2015-03-17</v>
      </c>
      <c r="D274" s="16">
        <f t="shared" si="4"/>
        <v>2141</v>
      </c>
      <c r="F274" s="17">
        <f>f_netasset_total(A274,参数!$B$1,100000000)</f>
        <v>7.1129189871</v>
      </c>
      <c r="G274" s="17">
        <f ca="1">f_nav_adjustedreturn(A274,参数!$B$2,参数!$B$1)</f>
        <v>39.4099051633298</v>
      </c>
      <c r="H274" s="17">
        <f ca="1">f_nav_periodreturnrankingper(A274,参数!$B$2,参数!$B$1,3)</f>
        <v>85.0490196078431</v>
      </c>
      <c r="I274" s="17">
        <f ca="1">f_nav_adjustedreturn(A274,参数!$B$3,参数!$B$2)</f>
        <v>70.990990990991</v>
      </c>
      <c r="J274" s="17">
        <f ca="1">f_nav_periodreturnrankingper(A274,参数!$B$3,参数!$B$2,3)</f>
        <v>13.5693215339233</v>
      </c>
      <c r="K274" s="17">
        <f ca="1">f_nav_adjustedreturn(A274,参数!$B$4,参数!$B$3)</f>
        <v>-27.8283485045514</v>
      </c>
      <c r="L274" s="17">
        <f ca="1">f_nav_periodreturnrankingper(A274,参数!$B$4,参数!$B$3,3)</f>
        <v>72.3636363636364</v>
      </c>
      <c r="M274" s="17">
        <f ca="1">f_nav_adjustedreturn(A274,参数!$B$5,参数!$B$4)</f>
        <v>6.53685674547984</v>
      </c>
      <c r="N274" s="17">
        <f ca="1">f_nav_periodreturnrankingper(A274,参数!$B$5,参数!$B$4,3)</f>
        <v>80.8823529411765</v>
      </c>
      <c r="O274" s="17">
        <f ca="1">f_nav_adjustedreturn(A274,参数!$B$6,参数!$B$5)</f>
        <v>-2.69905533063428</v>
      </c>
      <c r="P274" s="17">
        <f ca="1">f_nav_periodreturnrankingper(A274,参数!$B$6,参数!$B$5,3)</f>
        <v>82.2368421052632</v>
      </c>
      <c r="Q274" s="25">
        <f>f_return(A274,1,参数!$B$1-365/2,参数!$B$1)</f>
        <v>30.2444847857705</v>
      </c>
      <c r="R274" s="25">
        <f ca="1">f_return(A274,1,参数!$B$4,参数!$B$1)</f>
        <v>19.8044188398476</v>
      </c>
      <c r="S274" s="25">
        <f ca="1">f_return(A274,1,参数!$B$6,参数!$B$1)</f>
        <v>12.2776234312149</v>
      </c>
      <c r="T274" t="str">
        <f>f_info_investtype(A274)</f>
        <v>普通股票型基金</v>
      </c>
      <c r="U274" t="str">
        <f>f_info_fundmanager(A274)</f>
        <v>翁启森</v>
      </c>
      <c r="V274">
        <f>f_info_manager_onthepostdays(A274,1)</f>
        <v>2158</v>
      </c>
      <c r="W274" s="25">
        <f ca="1">f_return_1w(A274,"0",参数!$B$2)</f>
        <v>-0.105263157894737</v>
      </c>
      <c r="X274" s="25">
        <f>f_return_1m(A274,"0",参数!$B$1)</f>
        <v>9.42928039702232</v>
      </c>
      <c r="Y274" s="25">
        <f>f_return_3m(A274,0,参数!$B$1)</f>
        <v>16.2565905096661</v>
      </c>
      <c r="Z274" s="25">
        <f>f_return_6m(A274,0,参数!B273)</f>
        <v>4.28455941794664</v>
      </c>
      <c r="AA274" t="str">
        <f>f_dq_status(A274,参数!$B$1)</f>
        <v>开放申购|开放赎回</v>
      </c>
      <c r="AB274" s="17">
        <f ca="1">f_risk_maxdownside(A274,参数!$B$6,参数!$B$1)</f>
        <v>-37.9393939393939</v>
      </c>
      <c r="AC274" s="17">
        <f ca="1">f_risk_maxdownside(A274,参数!$B$4,参数!$B$1)</f>
        <v>-33.6787564766839</v>
      </c>
      <c r="AD274" t="str">
        <f ca="1">f_risk_maxdownside_date(A274,参数!$B$6,参数!$B$1)</f>
        <v>20160721-20181018</v>
      </c>
    </row>
    <row r="275" spans="1:30">
      <c r="A275" s="15" t="s">
        <v>303</v>
      </c>
      <c r="B275" t="str">
        <f>f_info_name(A275)</f>
        <v>天弘云端生活优选</v>
      </c>
      <c r="C275" t="str">
        <f>f_info_setupdate(A275)</f>
        <v>2015-03-17</v>
      </c>
      <c r="D275" s="16">
        <f t="shared" si="4"/>
        <v>2141</v>
      </c>
      <c r="F275" s="17">
        <f>f_netasset_total(A275,参数!$B$1,100000000)</f>
        <v>2.477153913</v>
      </c>
      <c r="G275" s="17">
        <f ca="1">f_nav_adjustedreturn(A275,参数!$B$2,参数!$B$1)</f>
        <v>80.7989406312072</v>
      </c>
      <c r="H275" s="17">
        <f ca="1">f_nav_periodreturnrankingper(A275,参数!$B$2,参数!$B$1,3)</f>
        <v>15.5108523028057</v>
      </c>
      <c r="I275" s="17">
        <f ca="1">f_nav_adjustedreturn(A275,参数!$B$3,参数!$B$2)</f>
        <v>40.8674024560858</v>
      </c>
      <c r="J275" s="17">
        <f ca="1">f_nav_periodreturnrankingper(A275,参数!$B$3,参数!$B$2,3)</f>
        <v>28.6510590858417</v>
      </c>
      <c r="K275" s="17">
        <f ca="1">f_nav_adjustedreturn(A275,参数!$B$4,参数!$B$3)</f>
        <v>-23.8517992424242</v>
      </c>
      <c r="L275" s="17">
        <f ca="1">f_nav_periodreturnrankingper(A275,参数!$B$4,参数!$B$3,3)</f>
        <v>79.7817715019255</v>
      </c>
      <c r="M275" s="17">
        <f ca="1">f_nav_adjustedreturn(A275,参数!$B$5,参数!$B$4)</f>
        <v>16.3716206943873</v>
      </c>
      <c r="N275" s="17">
        <f ca="1">f_nav_periodreturnrankingper(A275,参数!$B$5,参数!$B$4,3)</f>
        <v>29.5508274231678</v>
      </c>
      <c r="O275" s="17">
        <f ca="1">f_nav_adjustedreturn(A275,参数!$B$6,参数!$B$5)</f>
        <v>5.07818103571941</v>
      </c>
      <c r="P275" s="17">
        <f ca="1">f_nav_periodreturnrankingper(A275,参数!$B$6,参数!$B$5,3)</f>
        <v>27.891156462585</v>
      </c>
      <c r="Q275" s="25">
        <f>f_return(A275,1,参数!$B$1-365/2,参数!$B$1)</f>
        <v>118.319474391691</v>
      </c>
      <c r="R275" s="25">
        <f ca="1">f_return(A275,1,参数!$B$4,参数!$B$1)</f>
        <v>24.6812616820397</v>
      </c>
      <c r="S275" s="25">
        <f ca="1">f_return(A275,1,参数!$B$6,参数!$B$1)</f>
        <v>18.6161210950777</v>
      </c>
      <c r="T275" t="str">
        <f>f_info_investtype(A275)</f>
        <v>灵活配置型基金</v>
      </c>
      <c r="U275" t="str">
        <f>f_info_fundmanager(A275)</f>
        <v>于洋</v>
      </c>
      <c r="V275">
        <f>f_info_manager_onthepostdays(A275,1)</f>
        <v>244</v>
      </c>
      <c r="W275" s="25">
        <f ca="1">f_return_1w(A275,"0",参数!$B$2)</f>
        <v>-5.31814857381673</v>
      </c>
      <c r="X275" s="25">
        <f>f_return_1m(A275,"0",参数!$B$1)</f>
        <v>15.2504220596511</v>
      </c>
      <c r="Y275" s="25">
        <f>f_return_3m(A275,0,参数!$B$1)</f>
        <v>32.2890593459831</v>
      </c>
      <c r="Z275" s="25">
        <f>f_return_6m(A275,0,参数!B274)</f>
        <v>42.3312375909993</v>
      </c>
      <c r="AA275" t="str">
        <f>f_dq_status(A275,参数!$B$1)</f>
        <v>开放申购|开放赎回</v>
      </c>
      <c r="AB275" s="17">
        <f ca="1">f_risk_maxdownside(A275,参数!$B$6,参数!$B$1)</f>
        <v>-30.8792742498255</v>
      </c>
      <c r="AC275" s="17">
        <f ca="1">f_risk_maxdownside(A275,参数!$B$4,参数!$B$1)</f>
        <v>-29.9174528301887</v>
      </c>
      <c r="AD275" t="str">
        <f ca="1">f_risk_maxdownside_date(A275,参数!$B$6,参数!$B$1)</f>
        <v>20171111-20190103</v>
      </c>
    </row>
    <row r="276" spans="1:30">
      <c r="A276" s="15" t="s">
        <v>304</v>
      </c>
      <c r="B276" t="str">
        <f>f_info_name(A276)</f>
        <v>华夏安康信用优选A</v>
      </c>
      <c r="C276" t="str">
        <f>f_info_setupdate(A276)</f>
        <v>2012-09-11</v>
      </c>
      <c r="D276" s="16">
        <f t="shared" si="4"/>
        <v>3058</v>
      </c>
      <c r="F276" s="17">
        <f>f_netasset_total(A276,参数!$B$1,100000000)</f>
        <v>2.3495118243</v>
      </c>
      <c r="G276" s="17">
        <f ca="1">f_nav_adjustedreturn(A276,参数!$B$2,参数!$B$1)</f>
        <v>15.2173913043478</v>
      </c>
      <c r="H276" s="17">
        <f ca="1">f_nav_periodreturnrankingper(A276,参数!$B$2,参数!$B$1,3)</f>
        <v>24.1509433962264</v>
      </c>
      <c r="I276" s="17">
        <f ca="1">f_nav_adjustedreturn(A276,参数!$B$3,参数!$B$2)</f>
        <v>6.07225211375865</v>
      </c>
      <c r="J276" s="17">
        <f ca="1">f_nav_periodreturnrankingper(A276,参数!$B$3,参数!$B$2,3)</f>
        <v>69.7872340425532</v>
      </c>
      <c r="K276" s="17">
        <f ca="1">f_nav_adjustedreturn(A276,参数!$B$4,参数!$B$3)</f>
        <v>2.44094488188976</v>
      </c>
      <c r="L276" s="17">
        <f ca="1">f_nav_periodreturnrankingper(A276,参数!$B$4,参数!$B$3,3)</f>
        <v>34.1288782816229</v>
      </c>
      <c r="M276" s="17">
        <f ca="1">f_nav_adjustedreturn(A276,参数!$B$5,参数!$B$4)</f>
        <v>9.09871244635192</v>
      </c>
      <c r="N276" s="17">
        <f ca="1">f_nav_periodreturnrankingper(A276,参数!$B$5,参数!$B$4,3)</f>
        <v>8.83977900552486</v>
      </c>
      <c r="O276" s="17">
        <f ca="1">f_nav_adjustedreturn(A276,参数!$B$6,参数!$B$5)</f>
        <v>0.77193903538932</v>
      </c>
      <c r="P276" s="17">
        <f ca="1">f_nav_periodreturnrankingper(A276,参数!$B$6,参数!$B$5,3)</f>
        <v>61.864406779661</v>
      </c>
      <c r="Q276" s="25">
        <f>f_return(A276,1,参数!$B$1-365/2,参数!$B$1)</f>
        <v>19.0825400731884</v>
      </c>
      <c r="R276" s="25">
        <f ca="1">f_return(A276,1,参数!$B$4,参数!$B$1)</f>
        <v>7.77088587429637</v>
      </c>
      <c r="S276" s="25">
        <f ca="1">f_return(A276,1,参数!$B$6,参数!$B$1)</f>
        <v>6.55587899880654</v>
      </c>
      <c r="T276" t="str">
        <f>f_info_investtype(A276)</f>
        <v>混合债券型二级基金</v>
      </c>
      <c r="U276" t="str">
        <f>f_info_fundmanager(A276)</f>
        <v>柳万军</v>
      </c>
      <c r="V276">
        <f>f_info_manager_onthepostdays(A276,1)</f>
        <v>2474</v>
      </c>
      <c r="W276" s="25">
        <f ca="1">f_return_1w(A276,"0",参数!$B$2)</f>
        <v>-1.00430416068866</v>
      </c>
      <c r="X276" s="25">
        <f>f_return_1m(A276,"0",参数!$B$1)</f>
        <v>2.64686894770821</v>
      </c>
      <c r="Y276" s="25">
        <f>f_return_3m(A276,0,参数!$B$1)</f>
        <v>7.86974219810042</v>
      </c>
      <c r="Z276" s="25">
        <f>f_return_6m(A276,0,参数!B275)</f>
        <v>3.22793148880105</v>
      </c>
      <c r="AA276" t="str">
        <f>f_dq_status(A276,参数!$B$1)</f>
        <v>开放申购|开放赎回</v>
      </c>
      <c r="AB276" s="17">
        <f ca="1">f_risk_maxdownside(A276,参数!$B$6,参数!$B$1)</f>
        <v>-6.44932671863926</v>
      </c>
      <c r="AC276" s="17">
        <f ca="1">f_risk_maxdownside(A276,参数!$B$4,参数!$B$1)</f>
        <v>-6.44932671863926</v>
      </c>
      <c r="AD276" t="str">
        <f ca="1">f_risk_maxdownside_date(A276,参数!$B$6,参数!$B$1)</f>
        <v>20200225-20200525</v>
      </c>
    </row>
    <row r="277" spans="1:30">
      <c r="A277" s="15" t="s">
        <v>305</v>
      </c>
      <c r="B277" t="str">
        <f>f_info_name(A277)</f>
        <v>中银恒利半年</v>
      </c>
      <c r="C277" t="str">
        <f>f_info_setupdate(A277)</f>
        <v>2015-01-30</v>
      </c>
      <c r="D277" s="16">
        <f t="shared" si="4"/>
        <v>2187</v>
      </c>
      <c r="F277" s="17">
        <f>f_netasset_total(A277,参数!$B$1,100000000)</f>
        <v>27.3760395789</v>
      </c>
      <c r="G277" s="17">
        <f ca="1">f_nav_adjustedreturn(A277,参数!$B$2,参数!$B$1)</f>
        <v>14.3529352191655</v>
      </c>
      <c r="H277" s="17">
        <f ca="1">f_nav_periodreturnrankingper(A277,参数!$B$2,参数!$B$1,3)</f>
        <v>27.5471698113208</v>
      </c>
      <c r="I277" s="17">
        <f ca="1">f_nav_adjustedreturn(A277,参数!$B$3,参数!$B$2)</f>
        <v>8.18939923367764</v>
      </c>
      <c r="J277" s="17">
        <f ca="1">f_nav_periodreturnrankingper(A277,参数!$B$3,参数!$B$2,3)</f>
        <v>50.8510638297872</v>
      </c>
      <c r="K277" s="17">
        <f ca="1">f_nav_adjustedreturn(A277,参数!$B$4,参数!$B$3)</f>
        <v>1.56573847965115</v>
      </c>
      <c r="L277" s="17">
        <f ca="1">f_nav_periodreturnrankingper(A277,参数!$B$4,参数!$B$3,3)</f>
        <v>40.8114558472554</v>
      </c>
      <c r="M277" s="17">
        <f ca="1">f_nav_adjustedreturn(A277,参数!$B$5,参数!$B$4)</f>
        <v>6.58876141904401</v>
      </c>
      <c r="N277" s="17">
        <f ca="1">f_nav_periodreturnrankingper(A277,参数!$B$5,参数!$B$4,3)</f>
        <v>23.4806629834254</v>
      </c>
      <c r="O277" s="17">
        <f ca="1">f_nav_adjustedreturn(A277,参数!$B$6,参数!$B$5)</f>
        <v>2.16221596620766</v>
      </c>
      <c r="P277" s="17">
        <f ca="1">f_nav_periodreturnrankingper(A277,参数!$B$6,参数!$B$5,3)</f>
        <v>36.4406779661017</v>
      </c>
      <c r="Q277" s="25">
        <f>f_return(A277,1,参数!$B$1-365/2,参数!$B$1)</f>
        <v>12.627190399252</v>
      </c>
      <c r="R277" s="25">
        <f ca="1">f_return(A277,1,参数!$B$4,参数!$B$1)</f>
        <v>7.90202324759279</v>
      </c>
      <c r="S277" s="25">
        <f ca="1">f_return(A277,1,参数!$B$6,参数!$B$1)</f>
        <v>6.31951236246449</v>
      </c>
      <c r="T277" t="str">
        <f>f_info_investtype(A277)</f>
        <v>混合债券型二级基金</v>
      </c>
      <c r="U277" t="str">
        <f>f_info_fundmanager(A277)</f>
        <v>李建</v>
      </c>
      <c r="V277">
        <f>f_info_manager_onthepostdays(A277,1)</f>
        <v>2204</v>
      </c>
      <c r="W277" s="25">
        <f ca="1">f_return_1w(A277,"0",参数!$B$2)</f>
        <v>-0.277520814061044</v>
      </c>
      <c r="X277" s="25">
        <f>f_return_1m(A277,"0",参数!$B$1)</f>
        <v>2.46179966044144</v>
      </c>
      <c r="Y277" s="25">
        <f>f_return_3m(A277,0,参数!$B$1)</f>
        <v>5.18128341831092</v>
      </c>
      <c r="Z277" s="25">
        <f>f_return_6m(A277,0,参数!B276)</f>
        <v>5.17608751406744</v>
      </c>
      <c r="AA277" t="str">
        <f>f_dq_status(A277,参数!$B$1)</f>
        <v>暂停申购|暂停赎回</v>
      </c>
      <c r="AB277" s="17">
        <f ca="1">f_risk_maxdownside(A277,参数!$B$6,参数!$B$1)</f>
        <v>-2.74621212121214</v>
      </c>
      <c r="AC277" s="17">
        <f ca="1">f_risk_maxdownside(A277,参数!$B$4,参数!$B$1)</f>
        <v>-1.89701897018969</v>
      </c>
      <c r="AD277" t="str">
        <f ca="1">f_risk_maxdownside_date(A277,参数!$B$6,参数!$B$1)</f>
        <v>20161112-20161223</v>
      </c>
    </row>
    <row r="278" spans="1:30">
      <c r="A278" s="15" t="s">
        <v>306</v>
      </c>
      <c r="B278" t="str">
        <f>f_info_name(A278)</f>
        <v>嘉实企业变革</v>
      </c>
      <c r="C278" t="str">
        <f>f_info_setupdate(A278)</f>
        <v>2015-02-12</v>
      </c>
      <c r="D278" s="16">
        <f t="shared" si="4"/>
        <v>2174</v>
      </c>
      <c r="F278" s="17">
        <f>f_netasset_total(A278,参数!$B$1,100000000)</f>
        <v>6.6928574965</v>
      </c>
      <c r="G278" s="17">
        <f ca="1">f_nav_adjustedreturn(A278,参数!$B$2,参数!$B$1)</f>
        <v>56.9568755085435</v>
      </c>
      <c r="H278" s="17">
        <f ca="1">f_nav_periodreturnrankingper(A278,参数!$B$2,参数!$B$1,3)</f>
        <v>62.0098039215686</v>
      </c>
      <c r="I278" s="17">
        <f ca="1">f_nav_adjustedreturn(A278,参数!$B$3,参数!$B$2)</f>
        <v>56.5605095541401</v>
      </c>
      <c r="J278" s="17">
        <f ca="1">f_nav_periodreturnrankingper(A278,参数!$B$3,参数!$B$2,3)</f>
        <v>32.7433628318584</v>
      </c>
      <c r="K278" s="17">
        <f ca="1">f_nav_adjustedreturn(A278,参数!$B$4,参数!$B$3)</f>
        <v>-26.7040149393091</v>
      </c>
      <c r="L278" s="17">
        <f ca="1">f_nav_periodreturnrankingper(A278,参数!$B$4,参数!$B$3,3)</f>
        <v>64.3636363636364</v>
      </c>
      <c r="M278" s="17">
        <f ca="1">f_nav_adjustedreturn(A278,参数!$B$5,参数!$B$4)</f>
        <v>24.1379310344828</v>
      </c>
      <c r="N278" s="17">
        <f ca="1">f_nav_periodreturnrankingper(A278,参数!$B$5,参数!$B$4,3)</f>
        <v>42.6470588235294</v>
      </c>
      <c r="O278" s="17">
        <f ca="1">f_nav_adjustedreturn(A278,参数!$B$6,参数!$B$5)</f>
        <v>1.86915887850467</v>
      </c>
      <c r="P278" s="17">
        <f ca="1">f_nav_periodreturnrankingper(A278,参数!$B$6,参数!$B$5,3)</f>
        <v>66.4473684210526</v>
      </c>
      <c r="Q278" s="25">
        <f>f_return(A278,1,参数!$B$1-365/2,参数!$B$1)</f>
        <v>64.2679820557375</v>
      </c>
      <c r="R278" s="25">
        <f ca="1">f_return(A278,1,参数!$B$4,参数!$B$1)</f>
        <v>21.6475030888433</v>
      </c>
      <c r="S278" s="25">
        <f ca="1">f_return(A278,1,参数!$B$6,参数!$B$1)</f>
        <v>17.6235921682346</v>
      </c>
      <c r="T278" t="str">
        <f>f_info_investtype(A278)</f>
        <v>普通股票型基金</v>
      </c>
      <c r="U278" t="str">
        <f>f_info_fundmanager(A278)</f>
        <v>谢泽林</v>
      </c>
      <c r="V278">
        <f>f_info_manager_onthepostdays(A278,1)</f>
        <v>1213</v>
      </c>
      <c r="W278" s="25">
        <f ca="1">f_return_1w(A278,"0",参数!$B$2)</f>
        <v>-1.99362041467304</v>
      </c>
      <c r="X278" s="25">
        <f>f_return_1m(A278,"0",参数!$B$1)</f>
        <v>14.3449911084766</v>
      </c>
      <c r="Y278" s="25">
        <f>f_return_3m(A278,0,参数!$B$1)</f>
        <v>22.3208623969563</v>
      </c>
      <c r="Z278" s="25">
        <f>f_return_6m(A278,0,参数!B277)</f>
        <v>19.092039800995</v>
      </c>
      <c r="AA278" t="str">
        <f>f_dq_status(A278,参数!$B$1)</f>
        <v>开放申购|开放赎回</v>
      </c>
      <c r="AB278" s="17">
        <f ca="1">f_risk_maxdownside(A278,参数!$B$6,参数!$B$1)</f>
        <v>-35.0183823529412</v>
      </c>
      <c r="AC278" s="17">
        <f ca="1">f_risk_maxdownside(A278,参数!$B$4,参数!$B$1)</f>
        <v>-35.0183823529412</v>
      </c>
      <c r="AD278" t="str">
        <f ca="1">f_risk_maxdownside_date(A278,参数!$B$6,参数!$B$1)</f>
        <v>20180313-20181018</v>
      </c>
    </row>
    <row r="279" spans="1:30">
      <c r="A279" s="15" t="s">
        <v>307</v>
      </c>
      <c r="B279" t="str">
        <f>f_info_name(A279)</f>
        <v>国投瑞银锐意改革</v>
      </c>
      <c r="C279" t="str">
        <f>f_info_setupdate(A279)</f>
        <v>2015-03-31</v>
      </c>
      <c r="D279" s="16">
        <f t="shared" si="4"/>
        <v>2127</v>
      </c>
      <c r="F279" s="17">
        <f>f_netasset_total(A279,参数!$B$1,100000000)</f>
        <v>5.0746587568</v>
      </c>
      <c r="G279" s="17">
        <f ca="1">f_nav_adjustedreturn(A279,参数!$B$2,参数!$B$1)</f>
        <v>79.5741926899384</v>
      </c>
      <c r="H279" s="17">
        <f ca="1">f_nav_periodreturnrankingper(A279,参数!$B$2,参数!$B$1,3)</f>
        <v>16.3578613022763</v>
      </c>
      <c r="I279" s="17">
        <f ca="1">f_nav_adjustedreturn(A279,参数!$B$3,参数!$B$2)</f>
        <v>65.9284497444634</v>
      </c>
      <c r="J279" s="17">
        <f ca="1">f_nav_periodreturnrankingper(A279,参数!$B$3,参数!$B$2,3)</f>
        <v>6.07580824972129</v>
      </c>
      <c r="K279" s="17">
        <f ca="1">f_nav_adjustedreturn(A279,参数!$B$4,参数!$B$3)</f>
        <v>-33.2195676905575</v>
      </c>
      <c r="L279" s="17">
        <f ca="1">f_nav_periodreturnrankingper(A279,参数!$B$4,参数!$B$3,3)</f>
        <v>97.6251604621309</v>
      </c>
      <c r="M279" s="17">
        <f ca="1">f_nav_adjustedreturn(A279,参数!$B$5,参数!$B$4)</f>
        <v>2.10526315789474</v>
      </c>
      <c r="N279" s="17">
        <f ca="1">f_nav_periodreturnrankingper(A279,参数!$B$5,参数!$B$4,3)</f>
        <v>88.8888888888889</v>
      </c>
      <c r="O279" s="17">
        <f ca="1">f_nav_adjustedreturn(A279,参数!$B$6,参数!$B$5)</f>
        <v>2.2700119474313</v>
      </c>
      <c r="P279" s="17">
        <f ca="1">f_nav_periodreturnrankingper(A279,参数!$B$6,参数!$B$5,3)</f>
        <v>60.2721088435374</v>
      </c>
      <c r="Q279" s="25">
        <f>f_return(A279,1,参数!$B$1-365/2,参数!$B$1)</f>
        <v>84.3386300449657</v>
      </c>
      <c r="R279" s="25">
        <f ca="1">f_return(A279,1,参数!$B$4,参数!$B$1)</f>
        <v>25.7516777378662</v>
      </c>
      <c r="S279" s="25">
        <f ca="1">f_return(A279,1,参数!$B$6,参数!$B$1)</f>
        <v>15.8631701569622</v>
      </c>
      <c r="T279" t="str">
        <f>f_info_investtype(A279)</f>
        <v>灵活配置型基金</v>
      </c>
      <c r="U279" t="str">
        <f>f_info_fundmanager(A279)</f>
        <v>吴潇,周奇贤</v>
      </c>
      <c r="V279">
        <f>f_info_manager_onthepostdays(A279,1)</f>
        <v>216</v>
      </c>
      <c r="W279" s="25">
        <f ca="1">f_return_1w(A279,"0",参数!$B$2)</f>
        <v>1.35275754422477</v>
      </c>
      <c r="X279" s="25">
        <f>f_return_1m(A279,"0",参数!$B$1)</f>
        <v>13.9356814701378</v>
      </c>
      <c r="Y279" s="25">
        <f>f_return_3m(A279,0,参数!$B$1)</f>
        <v>30.5263161791045</v>
      </c>
      <c r="Z279" s="25">
        <f>f_return_6m(A279,0,参数!B278)</f>
        <v>34.0761702061855</v>
      </c>
      <c r="AA279" t="str">
        <f>f_dq_status(A279,参数!$B$1)</f>
        <v>开放申购|开放赎回</v>
      </c>
      <c r="AB279" s="17">
        <f ca="1">f_risk_maxdownside(A279,参数!$B$6,参数!$B$1)</f>
        <v>-45.1866404715128</v>
      </c>
      <c r="AC279" s="17">
        <f ca="1">f_risk_maxdownside(A279,参数!$B$4,参数!$B$1)</f>
        <v>-39.9354144241119</v>
      </c>
      <c r="AD279" t="str">
        <f ca="1">f_risk_maxdownside_date(A279,参数!$B$6,参数!$B$1)</f>
        <v>20171111-20190103</v>
      </c>
    </row>
    <row r="280" spans="1:30">
      <c r="A280" s="15" t="s">
        <v>308</v>
      </c>
      <c r="B280" t="str">
        <f>f_info_name(A280)</f>
        <v>嘉实先进制造</v>
      </c>
      <c r="C280" t="str">
        <f>f_info_setupdate(A280)</f>
        <v>2015-04-24</v>
      </c>
      <c r="D280" s="16">
        <f t="shared" si="4"/>
        <v>2103</v>
      </c>
      <c r="F280" s="17">
        <f>f_netasset_total(A280,参数!$B$1,100000000)</f>
        <v>14.9367025814</v>
      </c>
      <c r="G280" s="17">
        <f ca="1">f_nav_adjustedreturn(A280,参数!$B$2,参数!$B$1)</f>
        <v>78.1059947871416</v>
      </c>
      <c r="H280" s="17">
        <f ca="1">f_nav_periodreturnrankingper(A280,参数!$B$2,参数!$B$1,3)</f>
        <v>38.7254901960784</v>
      </c>
      <c r="I280" s="17">
        <f ca="1">f_nav_adjustedreturn(A280,参数!$B$3,参数!$B$2)</f>
        <v>74.6585735963581</v>
      </c>
      <c r="J280" s="17">
        <f ca="1">f_nav_periodreturnrankingper(A280,参数!$B$3,参数!$B$2,3)</f>
        <v>11.5044247787611</v>
      </c>
      <c r="K280" s="17">
        <f ca="1">f_nav_adjustedreturn(A280,参数!$B$4,参数!$B$3)</f>
        <v>-28.1352235550709</v>
      </c>
      <c r="L280" s="17">
        <f ca="1">f_nav_periodreturnrankingper(A280,参数!$B$4,参数!$B$3,3)</f>
        <v>73.4545454545455</v>
      </c>
      <c r="M280" s="17">
        <f ca="1">f_nav_adjustedreturn(A280,参数!$B$5,参数!$B$4)</f>
        <v>16.9426751592357</v>
      </c>
      <c r="N280" s="17">
        <f ca="1">f_nav_periodreturnrankingper(A280,参数!$B$5,参数!$B$4,3)</f>
        <v>60.7843137254902</v>
      </c>
      <c r="O280" s="17">
        <f ca="1">f_nav_adjustedreturn(A280,参数!$B$6,参数!$B$5)</f>
        <v>10.3064066852368</v>
      </c>
      <c r="P280" s="17">
        <f ca="1">f_nav_periodreturnrankingper(A280,参数!$B$6,参数!$B$5,3)</f>
        <v>40.1315789473684</v>
      </c>
      <c r="Q280" s="25">
        <f>f_return(A280,1,参数!$B$1-365/2,参数!$B$1)</f>
        <v>76.149534904741</v>
      </c>
      <c r="R280" s="25">
        <f ca="1">f_return(A280,1,参数!$B$4,参数!$B$1)</f>
        <v>30.7239758209136</v>
      </c>
      <c r="S280" s="25">
        <f ca="1">f_return(A280,1,参数!$B$6,参数!$B$1)</f>
        <v>23.3179023434387</v>
      </c>
      <c r="T280" t="str">
        <f>f_info_investtype(A280)</f>
        <v>普通股票型基金</v>
      </c>
      <c r="U280" t="str">
        <f>f_info_fundmanager(A280)</f>
        <v>张淼</v>
      </c>
      <c r="V280">
        <f>f_info_manager_onthepostdays(A280,1)</f>
        <v>2120</v>
      </c>
      <c r="W280" s="25">
        <f ca="1">f_return_1w(A280,"0",参数!$B$2)</f>
        <v>0.788091068301236</v>
      </c>
      <c r="X280" s="25">
        <f>f_return_1m(A280,"0",参数!$B$1)</f>
        <v>14.7816349384098</v>
      </c>
      <c r="Y280" s="25">
        <f>f_return_3m(A280,0,参数!$B$1)</f>
        <v>28.9308176100629</v>
      </c>
      <c r="Z280" s="25">
        <f>f_return_6m(A280,0,参数!B279)</f>
        <v>19.7005988023952</v>
      </c>
      <c r="AA280" t="str">
        <f>f_dq_status(A280,参数!$B$1)</f>
        <v>开放申购|开放赎回</v>
      </c>
      <c r="AB280" s="17">
        <f ca="1">f_risk_maxdownside(A280,参数!$B$6,参数!$B$1)</f>
        <v>-37.2069317023445</v>
      </c>
      <c r="AC280" s="17">
        <f ca="1">f_risk_maxdownside(A280,参数!$B$4,参数!$B$1)</f>
        <v>-33.261105092091</v>
      </c>
      <c r="AD280" t="str">
        <f ca="1">f_risk_maxdownside_date(A280,参数!$B$6,参数!$B$1)</f>
        <v>20171114-20181018,20171114-20190103</v>
      </c>
    </row>
    <row r="281" spans="1:30">
      <c r="A281" s="15" t="s">
        <v>309</v>
      </c>
      <c r="B281" t="str">
        <f>f_info_name(A281)</f>
        <v>新华策略精选</v>
      </c>
      <c r="C281" t="str">
        <f>f_info_setupdate(A281)</f>
        <v>2015-03-31</v>
      </c>
      <c r="D281" s="16">
        <f t="shared" si="4"/>
        <v>2127</v>
      </c>
      <c r="F281" s="17">
        <f>f_netasset_total(A281,参数!$B$1,100000000)</f>
        <v>8.5524331533</v>
      </c>
      <c r="G281" s="17">
        <f ca="1">f_nav_adjustedreturn(A281,参数!$B$2,参数!$B$1)</f>
        <v>91.2849584278156</v>
      </c>
      <c r="H281" s="17">
        <f ca="1">f_nav_periodreturnrankingper(A281,参数!$B$2,参数!$B$1,3)</f>
        <v>26.2254901960784</v>
      </c>
      <c r="I281" s="17">
        <f ca="1">f_nav_adjustedreturn(A281,参数!$B$3,参数!$B$2)</f>
        <v>48.1522956326988</v>
      </c>
      <c r="J281" s="17">
        <f ca="1">f_nav_periodreturnrankingper(A281,参数!$B$3,参数!$B$2,3)</f>
        <v>46.0176991150442</v>
      </c>
      <c r="K281" s="17">
        <f ca="1">f_nav_adjustedreturn(A281,参数!$B$4,参数!$B$3)</f>
        <v>-25.0209907640638</v>
      </c>
      <c r="L281" s="17">
        <f ca="1">f_nav_periodreturnrankingper(A281,参数!$B$4,参数!$B$3,3)</f>
        <v>57.4545454545455</v>
      </c>
      <c r="M281" s="17">
        <f ca="1">f_nav_adjustedreturn(A281,参数!$B$5,参数!$B$4)</f>
        <v>24.3271221532091</v>
      </c>
      <c r="N281" s="17">
        <f ca="1">f_nav_periodreturnrankingper(A281,参数!$B$5,参数!$B$4,3)</f>
        <v>42.156862745098</v>
      </c>
      <c r="O281" s="17">
        <f ca="1">f_nav_adjustedreturn(A281,参数!$B$6,参数!$B$5)</f>
        <v>12.5435540069686</v>
      </c>
      <c r="P281" s="17">
        <f ca="1">f_nav_periodreturnrankingper(A281,参数!$B$6,参数!$B$5,3)</f>
        <v>30.9210526315789</v>
      </c>
      <c r="Q281" s="25">
        <f>f_return(A281,1,参数!$B$1-365/2,参数!$B$1)</f>
        <v>56.3804901959411</v>
      </c>
      <c r="R281" s="25">
        <f ca="1">f_return(A281,1,参数!$B$4,参数!$B$1)</f>
        <v>28.5316497631557</v>
      </c>
      <c r="S281" s="25">
        <f ca="1">f_return(A281,1,参数!$B$6,参数!$B$1)</f>
        <v>24.0352103984949</v>
      </c>
      <c r="T281" t="str">
        <f>f_info_investtype(A281)</f>
        <v>普通股票型基金</v>
      </c>
      <c r="U281" t="str">
        <f>f_info_fundmanager(A281)</f>
        <v>赵强</v>
      </c>
      <c r="V281">
        <f>f_info_manager_onthepostdays(A281,1)</f>
        <v>1366</v>
      </c>
      <c r="W281" s="25">
        <f ca="1">f_return_1w(A281,"0",参数!$B$2)</f>
        <v>-3.21872713972202</v>
      </c>
      <c r="X281" s="25">
        <f>f_return_1m(A281,"0",参数!$B$1)</f>
        <v>13.4843049327354</v>
      </c>
      <c r="Y281" s="25">
        <f>f_return_3m(A281,0,参数!$B$1)</f>
        <v>17.162037037037</v>
      </c>
      <c r="Z281" s="25">
        <f>f_return_6m(A281,0,参数!B280)</f>
        <v>15.2526172052799</v>
      </c>
      <c r="AA281" t="str">
        <f>f_dq_status(A281,参数!$B$1)</f>
        <v>开放申购|开放赎回</v>
      </c>
      <c r="AB281" s="17">
        <f ca="1">f_risk_maxdownside(A281,参数!$B$6,参数!$B$1)</f>
        <v>-33.5548172757475</v>
      </c>
      <c r="AC281" s="17">
        <f ca="1">f_risk_maxdownside(A281,参数!$B$4,参数!$B$1)</f>
        <v>-33.3888426311407</v>
      </c>
      <c r="AD281" t="str">
        <f ca="1">f_risk_maxdownside_date(A281,参数!$B$6,参数!$B$1)</f>
        <v>20180124-20181029</v>
      </c>
    </row>
    <row r="282" spans="1:30">
      <c r="A282" s="15" t="s">
        <v>310</v>
      </c>
      <c r="B282" t="str">
        <f>f_info_name(A282)</f>
        <v>华夏领先</v>
      </c>
      <c r="C282" t="str">
        <f>f_info_setupdate(A282)</f>
        <v>2015-05-15</v>
      </c>
      <c r="D282" s="16">
        <f t="shared" si="4"/>
        <v>2082</v>
      </c>
      <c r="F282" s="17">
        <f>f_netasset_total(A282,参数!$B$1,100000000)</f>
        <v>17.3321215174</v>
      </c>
      <c r="G282" s="17">
        <f ca="1">f_nav_adjustedreturn(A282,参数!$B$2,参数!$B$1)</f>
        <v>54.1533546325879</v>
      </c>
      <c r="H282" s="17">
        <f ca="1">f_nav_periodreturnrankingper(A282,参数!$B$2,参数!$B$1,3)</f>
        <v>65.4411764705882</v>
      </c>
      <c r="I282" s="17">
        <f ca="1">f_nav_adjustedreturn(A282,参数!$B$3,参数!$B$2)</f>
        <v>33.7606837606838</v>
      </c>
      <c r="J282" s="17">
        <f ca="1">f_nav_periodreturnrankingper(A282,参数!$B$3,参数!$B$2,3)</f>
        <v>71.6814159292035</v>
      </c>
      <c r="K282" s="17">
        <f ca="1">f_nav_adjustedreturn(A282,参数!$B$4,参数!$B$3)</f>
        <v>-33.6170212765957</v>
      </c>
      <c r="L282" s="17">
        <f ca="1">f_nav_periodreturnrankingper(A282,参数!$B$4,参数!$B$3,3)</f>
        <v>93.0909090909091</v>
      </c>
      <c r="M282" s="17">
        <f ca="1">f_nav_adjustedreturn(A282,参数!$B$5,参数!$B$4)</f>
        <v>2.29885057471265</v>
      </c>
      <c r="N282" s="17">
        <f ca="1">f_nav_periodreturnrankingper(A282,参数!$B$5,参数!$B$4,3)</f>
        <v>88.2352941176471</v>
      </c>
      <c r="O282" s="17">
        <f ca="1">f_nav_adjustedreturn(A282,参数!$B$6,参数!$B$5)</f>
        <v>-4.3656207366985</v>
      </c>
      <c r="P282" s="17">
        <f ca="1">f_nav_periodreturnrankingper(A282,参数!$B$6,参数!$B$5,3)</f>
        <v>87.5</v>
      </c>
      <c r="Q282" s="25">
        <f>f_return(A282,1,参数!$B$1-365/2,参数!$B$1)</f>
        <v>67.0744132744245</v>
      </c>
      <c r="R282" s="25">
        <f ca="1">f_return(A282,1,参数!$B$4,参数!$B$1)</f>
        <v>11.0208632930563</v>
      </c>
      <c r="S282" s="25">
        <f ca="1">f_return(A282,1,参数!$B$6,参数!$B$1)</f>
        <v>5.64732895651792</v>
      </c>
      <c r="T282" t="str">
        <f>f_info_investtype(A282)</f>
        <v>普通股票型基金</v>
      </c>
      <c r="U282" t="str">
        <f>f_info_fundmanager(A282)</f>
        <v>刘平</v>
      </c>
      <c r="V282">
        <f>f_info_manager_onthepostdays(A282,1)</f>
        <v>205</v>
      </c>
      <c r="W282" s="25">
        <f ca="1">f_return_1w(A282,"0",参数!$B$2)</f>
        <v>-2.03442879499218</v>
      </c>
      <c r="X282" s="25">
        <f>f_return_1m(A282,"0",参数!$B$1)</f>
        <v>16.1251504211793</v>
      </c>
      <c r="Y282" s="25">
        <f>f_return_3m(A282,0,参数!$B$1)</f>
        <v>31.6507503410641</v>
      </c>
      <c r="Z282" s="25">
        <f>f_return_6m(A282,0,参数!B281)</f>
        <v>18.7817258883249</v>
      </c>
      <c r="AA282" t="str">
        <f>f_dq_status(A282,参数!$B$1)</f>
        <v>开放申购|开放赎回</v>
      </c>
      <c r="AB282" s="17">
        <f ca="1">f_risk_maxdownside(A282,参数!$B$6,参数!$B$1)</f>
        <v>-44.080604534005</v>
      </c>
      <c r="AC282" s="17">
        <f ca="1">f_risk_maxdownside(A282,参数!$B$4,参数!$B$1)</f>
        <v>-37.6404494382022</v>
      </c>
      <c r="AD282" t="str">
        <f ca="1">f_risk_maxdownside_date(A282,参数!$B$6,参数!$B$1)</f>
        <v>20170914-20190103</v>
      </c>
    </row>
    <row r="283" spans="1:30">
      <c r="A283" s="15" t="s">
        <v>311</v>
      </c>
      <c r="B283" t="str">
        <f>f_info_name(A283)</f>
        <v>工银瑞信美丽城镇主题A</v>
      </c>
      <c r="C283" t="str">
        <f>f_info_setupdate(A283)</f>
        <v>2015-03-26</v>
      </c>
      <c r="D283" s="16">
        <f t="shared" si="4"/>
        <v>2132</v>
      </c>
      <c r="F283" s="17">
        <f>f_netasset_total(A283,参数!$B$1,100000000)</f>
        <v>8.6169055317</v>
      </c>
      <c r="G283" s="17">
        <f ca="1">f_nav_adjustedreturn(A283,参数!$B$2,参数!$B$1)</f>
        <v>101.959361393324</v>
      </c>
      <c r="H283" s="17">
        <f ca="1">f_nav_periodreturnrankingper(A283,参数!$B$2,参数!$B$1,3)</f>
        <v>16.421568627451</v>
      </c>
      <c r="I283" s="17">
        <f ca="1">f_nav_adjustedreturn(A283,参数!$B$3,参数!$B$2)</f>
        <v>44.7478991596639</v>
      </c>
      <c r="J283" s="17">
        <f ca="1">f_nav_periodreturnrankingper(A283,参数!$B$3,参数!$B$2,3)</f>
        <v>51.622418879056</v>
      </c>
      <c r="K283" s="17">
        <f ca="1">f_nav_adjustedreturn(A283,参数!$B$4,参数!$B$3)</f>
        <v>-19.5266272189349</v>
      </c>
      <c r="L283" s="17">
        <f ca="1">f_nav_periodreturnrankingper(A283,参数!$B$4,参数!$B$3,3)</f>
        <v>26.5454545454545</v>
      </c>
      <c r="M283" s="17">
        <f ca="1">f_nav_adjustedreturn(A283,参数!$B$5,参数!$B$4)</f>
        <v>34.9943374858437</v>
      </c>
      <c r="N283" s="17">
        <f ca="1">f_nav_periodreturnrankingper(A283,参数!$B$5,参数!$B$4,3)</f>
        <v>22.5490196078431</v>
      </c>
      <c r="O283" s="17">
        <f ca="1">f_nav_adjustedreturn(A283,参数!$B$6,参数!$B$5)</f>
        <v>9.01234567901234</v>
      </c>
      <c r="P283" s="17">
        <f ca="1">f_nav_periodreturnrankingper(A283,参数!$B$6,参数!$B$5,3)</f>
        <v>43.421052631579</v>
      </c>
      <c r="Q283" s="25">
        <f>f_return(A283,1,参数!$B$1-365/2,参数!$B$1)</f>
        <v>108.831255319076</v>
      </c>
      <c r="R283" s="25">
        <f ca="1">f_return(A283,1,参数!$B$4,参数!$B$1)</f>
        <v>32.9626999348106</v>
      </c>
      <c r="S283" s="25">
        <f ca="1">f_return(A283,1,参数!$B$6,参数!$B$1)</f>
        <v>27.9641394647697</v>
      </c>
      <c r="T283" t="str">
        <f>f_info_investtype(A283)</f>
        <v>普通股票型基金</v>
      </c>
      <c r="U283" t="str">
        <f>f_info_fundmanager(A283)</f>
        <v>王君正</v>
      </c>
      <c r="V283">
        <f>f_info_manager_onthepostdays(A283,1)</f>
        <v>2149</v>
      </c>
      <c r="W283" s="25">
        <f ca="1">f_return_1w(A283,"0",参数!$B$2)</f>
        <v>-2.33876683203403</v>
      </c>
      <c r="X283" s="25">
        <f>f_return_1m(A283,"0",参数!$B$1)</f>
        <v>15.0951199338296</v>
      </c>
      <c r="Y283" s="25">
        <f>f_return_3m(A283,0,参数!$B$1)</f>
        <v>31.0880829015544</v>
      </c>
      <c r="Z283" s="25">
        <f>f_return_6m(A283,0,参数!B282)</f>
        <v>41.012909632572</v>
      </c>
      <c r="AA283" t="str">
        <f>f_dq_status(A283,参数!$B$1)</f>
        <v>开放申购|开放赎回</v>
      </c>
      <c r="AB283" s="17">
        <f ca="1">f_risk_maxdownside(A283,参数!$B$6,参数!$B$1)</f>
        <v>-27.4328859060403</v>
      </c>
      <c r="AC283" s="17">
        <f ca="1">f_risk_maxdownside(A283,参数!$B$4,参数!$B$1)</f>
        <v>-27.4328859060403</v>
      </c>
      <c r="AD283" t="str">
        <f ca="1">f_risk_maxdownside_date(A283,参数!$B$6,参数!$B$1)</f>
        <v>20180127-20181018</v>
      </c>
    </row>
    <row r="284" spans="1:30">
      <c r="A284" s="15" t="s">
        <v>312</v>
      </c>
      <c r="B284" t="str">
        <f>f_info_name(A284)</f>
        <v>嘉实新消费</v>
      </c>
      <c r="C284" t="str">
        <f>f_info_setupdate(A284)</f>
        <v>2015-03-23</v>
      </c>
      <c r="D284" s="16">
        <f t="shared" si="4"/>
        <v>2135</v>
      </c>
      <c r="F284" s="17">
        <f>f_netasset_total(A284,参数!$B$1,100000000)</f>
        <v>15.0617550819</v>
      </c>
      <c r="G284" s="17">
        <f ca="1">f_nav_adjustedreturn(A284,参数!$B$2,参数!$B$1)</f>
        <v>76.7567567567568</v>
      </c>
      <c r="H284" s="17">
        <f ca="1">f_nav_periodreturnrankingper(A284,参数!$B$2,参数!$B$1,3)</f>
        <v>40.1960784313725</v>
      </c>
      <c r="I284" s="17">
        <f ca="1">f_nav_adjustedreturn(A284,参数!$B$3,参数!$B$2)</f>
        <v>27.6078747697368</v>
      </c>
      <c r="J284" s="17">
        <f ca="1">f_nav_periodreturnrankingper(A284,参数!$B$3,参数!$B$2,3)</f>
        <v>82.5958702064897</v>
      </c>
      <c r="K284" s="17">
        <f ca="1">f_nav_adjustedreturn(A284,参数!$B$4,参数!$B$3)</f>
        <v>-18.716577540107</v>
      </c>
      <c r="L284" s="17">
        <f ca="1">f_nav_periodreturnrankingper(A284,参数!$B$4,参数!$B$3,3)</f>
        <v>21.8181818181818</v>
      </c>
      <c r="M284" s="17">
        <f ca="1">f_nav_adjustedreturn(A284,参数!$B$5,参数!$B$4)</f>
        <v>57.1727748691099</v>
      </c>
      <c r="N284" s="17">
        <f ca="1">f_nav_periodreturnrankingper(A284,参数!$B$5,参数!$B$4,3)</f>
        <v>1.96078431372549</v>
      </c>
      <c r="O284" s="17">
        <f ca="1">f_nav_adjustedreturn(A284,参数!$B$6,参数!$B$5)</f>
        <v>11.3821138211382</v>
      </c>
      <c r="P284" s="17">
        <f ca="1">f_nav_periodreturnrankingper(A284,参数!$B$6,参数!$B$5,3)</f>
        <v>36.1842105263158</v>
      </c>
      <c r="Q284" s="25">
        <f>f_return(A284,1,参数!$B$1-365/2,参数!$B$1)</f>
        <v>49.221474453304</v>
      </c>
      <c r="R284" s="25">
        <f ca="1">f_return(A284,1,参数!$B$4,参数!$B$1)</f>
        <v>22.3690987959825</v>
      </c>
      <c r="S284" s="25">
        <f ca="1">f_return(A284,1,参数!$B$6,参数!$B$1)</f>
        <v>26.0452890561289</v>
      </c>
      <c r="T284" t="str">
        <f>f_info_investtype(A284)</f>
        <v>普通股票型基金</v>
      </c>
      <c r="U284" t="str">
        <f>f_info_fundmanager(A284)</f>
        <v>谭丽</v>
      </c>
      <c r="V284">
        <f>f_info_manager_onthepostdays(A284,1)</f>
        <v>1402</v>
      </c>
      <c r="W284" s="25">
        <f ca="1">f_return_1w(A284,"0",参数!$B$2)</f>
        <v>-5.24967989756723</v>
      </c>
      <c r="X284" s="25">
        <f>f_return_1m(A284,"0",参数!$B$1)</f>
        <v>8.90924229808493</v>
      </c>
      <c r="Y284" s="25">
        <f>f_return_3m(A284,0,参数!$B$1)</f>
        <v>13.7391304347826</v>
      </c>
      <c r="Z284" s="25">
        <f>f_return_6m(A284,0,参数!B283)</f>
        <v>23.753929052537</v>
      </c>
      <c r="AA284" t="str">
        <f>f_dq_status(A284,参数!$B$1)</f>
        <v>暂停大额申购|开放赎回</v>
      </c>
      <c r="AB284" s="17">
        <f ca="1">f_risk_maxdownside(A284,参数!$B$6,参数!$B$1)</f>
        <v>-27.6527331189711</v>
      </c>
      <c r="AC284" s="17">
        <f ca="1">f_risk_maxdownside(A284,参数!$B$4,参数!$B$1)</f>
        <v>-27.6527331189711</v>
      </c>
      <c r="AD284" t="str">
        <f ca="1">f_risk_maxdownside_date(A284,参数!$B$6,参数!$B$1)</f>
        <v>20180613-20181029</v>
      </c>
    </row>
    <row r="285" spans="1:30">
      <c r="A285" s="15" t="s">
        <v>313</v>
      </c>
      <c r="B285" t="str">
        <f>f_info_name(A285)</f>
        <v>华夏可转债增强A</v>
      </c>
      <c r="C285" t="str">
        <f>f_info_setupdate(A285)</f>
        <v>2016-09-27</v>
      </c>
      <c r="D285" s="16">
        <f t="shared" si="4"/>
        <v>1581</v>
      </c>
      <c r="F285" s="17">
        <f>f_netasset_total(A285,参数!$B$1,100000000)</f>
        <v>4.7170007564</v>
      </c>
      <c r="G285" s="17">
        <f ca="1">f_nav_adjustedreturn(A285,参数!$B$2,参数!$B$1)</f>
        <v>51.4035087719298</v>
      </c>
      <c r="H285" s="17">
        <f ca="1">f_nav_periodreturnrankingper(A285,参数!$B$2,参数!$B$1,3)</f>
        <v>0.566037735849057</v>
      </c>
      <c r="I285" s="17">
        <f ca="1">f_nav_adjustedreturn(A285,参数!$B$3,参数!$B$2)</f>
        <v>27.3743016759776</v>
      </c>
      <c r="J285" s="17">
        <f ca="1">f_nav_periodreturnrankingper(A285,参数!$B$3,参数!$B$2,3)</f>
        <v>1.91489361702128</v>
      </c>
      <c r="K285" s="17">
        <f ca="1">f_nav_adjustedreturn(A285,参数!$B$4,参数!$B$3)</f>
        <v>-16.4332399626517</v>
      </c>
      <c r="L285" s="17">
        <f ca="1">f_nav_periodreturnrankingper(A285,参数!$B$4,参数!$B$3,3)</f>
        <v>98.5680190930788</v>
      </c>
      <c r="M285" s="17">
        <f ca="1">f_nav_adjustedreturn(A285,参数!$B$5,参数!$B$4)</f>
        <v>8.74872838250254</v>
      </c>
      <c r="N285" s="17">
        <f ca="1">f_nav_periodreturnrankingper(A285,参数!$B$5,参数!$B$4,3)</f>
        <v>10.7734806629834</v>
      </c>
      <c r="O285" s="17">
        <f ca="1">f_nav_adjustedreturn(A285,参数!$B$6,参数!$B$5)</f>
        <v>0</v>
      </c>
      <c r="P285" s="17">
        <f ca="1">f_nav_periodreturnrankingper(A285,参数!$B$6,参数!$B$5,3)</f>
        <v>0</v>
      </c>
      <c r="Q285" s="25">
        <f>f_return(A285,1,参数!$B$1-365/2,参数!$B$1)</f>
        <v>74.3978515309666</v>
      </c>
      <c r="R285" s="25">
        <f ca="1">f_return(A285,1,参数!$B$4,参数!$B$1)</f>
        <v>17.2251348158908</v>
      </c>
      <c r="S285" s="25">
        <f ca="1">f_return(A285,1,参数!$B$6,参数!$B$1)</f>
        <v>0</v>
      </c>
      <c r="T285" t="str">
        <f>f_info_investtype(A285)</f>
        <v>混合债券型二级基金</v>
      </c>
      <c r="U285" t="str">
        <f>f_info_fundmanager(A285)</f>
        <v>何家琪</v>
      </c>
      <c r="V285">
        <f>f_info_manager_onthepostdays(A285,1)</f>
        <v>1546</v>
      </c>
      <c r="W285" s="25">
        <f ca="1">f_return_1w(A285,"0",参数!$B$2)</f>
        <v>-1.63934426229509</v>
      </c>
      <c r="X285" s="25">
        <f>f_return_1m(A285,"0",参数!$B$1)</f>
        <v>12.8842380640942</v>
      </c>
      <c r="Y285" s="25">
        <f>f_return_3m(A285,0,参数!$B$1)</f>
        <v>25.8935083880379</v>
      </c>
      <c r="Z285" s="25">
        <f>f_return_6m(A285,0,参数!B284)</f>
        <v>22.2301644031451</v>
      </c>
      <c r="AA285" t="str">
        <f>f_dq_status(A285,参数!$B$1)</f>
        <v>开放申购|开放赎回</v>
      </c>
      <c r="AB285" s="17">
        <f ca="1">f_risk_maxdownside(A285,参数!$B$6,参数!$B$1)</f>
        <v>-20.5772811918063</v>
      </c>
      <c r="AC285" s="17">
        <f ca="1">f_risk_maxdownside(A285,参数!$B$4,参数!$B$1)</f>
        <v>-20.2057998129093</v>
      </c>
      <c r="AD285" t="str">
        <f ca="1">f_risk_maxdownside_date(A285,参数!$B$6,参数!$B$1)</f>
        <v>20170830-20190102</v>
      </c>
    </row>
    <row r="286" spans="1:30">
      <c r="A286" s="15" t="s">
        <v>314</v>
      </c>
      <c r="B286" t="str">
        <f>f_info_name(A286)</f>
        <v>光大国企改革主题</v>
      </c>
      <c r="C286" t="str">
        <f>f_info_setupdate(A286)</f>
        <v>2015-03-25</v>
      </c>
      <c r="D286" s="16">
        <f t="shared" si="4"/>
        <v>2133</v>
      </c>
      <c r="F286" s="17">
        <f>f_netasset_total(A286,参数!$B$1,100000000)</f>
        <v>9.5362376496</v>
      </c>
      <c r="G286" s="17">
        <f ca="1">f_nav_adjustedreturn(A286,参数!$B$2,参数!$B$1)</f>
        <v>62.0416966211359</v>
      </c>
      <c r="H286" s="17">
        <f ca="1">f_nav_periodreturnrankingper(A286,参数!$B$2,参数!$B$1,3)</f>
        <v>56.8627450980392</v>
      </c>
      <c r="I286" s="17">
        <f ca="1">f_nav_adjustedreturn(A286,参数!$B$3,参数!$B$2)</f>
        <v>45.0469238790407</v>
      </c>
      <c r="J286" s="17">
        <f ca="1">f_nav_periodreturnrankingper(A286,参数!$B$3,参数!$B$2,3)</f>
        <v>50.7374631268437</v>
      </c>
      <c r="K286" s="17">
        <f ca="1">f_nav_adjustedreturn(A286,参数!$B$4,参数!$B$3)</f>
        <v>-29.120473022912</v>
      </c>
      <c r="L286" s="17">
        <f ca="1">f_nav_periodreturnrankingper(A286,参数!$B$4,参数!$B$3,3)</f>
        <v>78.1818181818182</v>
      </c>
      <c r="M286" s="17">
        <f ca="1">f_nav_adjustedreturn(A286,参数!$B$5,参数!$B$4)</f>
        <v>41.875</v>
      </c>
      <c r="N286" s="17">
        <f ca="1">f_nav_periodreturnrankingper(A286,参数!$B$5,参数!$B$4,3)</f>
        <v>11.2745098039216</v>
      </c>
      <c r="O286" s="17">
        <f ca="1">f_nav_adjustedreturn(A286,参数!$B$6,参数!$B$5)</f>
        <v>19.2307692307692</v>
      </c>
      <c r="P286" s="17">
        <f ca="1">f_nav_periodreturnrankingper(A286,参数!$B$6,参数!$B$5,3)</f>
        <v>17.1052631578947</v>
      </c>
      <c r="Q286" s="25">
        <f>f_return(A286,1,参数!$B$1-365/2,参数!$B$1)</f>
        <v>50.7019606302735</v>
      </c>
      <c r="R286" s="25">
        <f ca="1">f_return(A286,1,参数!$B$4,参数!$B$1)</f>
        <v>18.5271817082036</v>
      </c>
      <c r="S286" s="25">
        <f ca="1">f_return(A286,1,参数!$B$6,参数!$B$1)</f>
        <v>22.8078114984005</v>
      </c>
      <c r="T286" t="str">
        <f>f_info_investtype(A286)</f>
        <v>普通股票型基金</v>
      </c>
      <c r="U286" t="str">
        <f>f_info_fundmanager(A286)</f>
        <v>林晓凤</v>
      </c>
      <c r="V286">
        <f>f_info_manager_onthepostdays(A286,1)</f>
        <v>110</v>
      </c>
      <c r="W286" s="25">
        <f ca="1">f_return_1w(A286,"0",参数!$B$2)</f>
        <v>-1.48725212464589</v>
      </c>
      <c r="X286" s="25">
        <f>f_return_1m(A286,"0",参数!$B$1)</f>
        <v>12.8693039559339</v>
      </c>
      <c r="Y286" s="25">
        <f>f_return_3m(A286,0,参数!$B$1)</f>
        <v>19.1331923890063</v>
      </c>
      <c r="Z286" s="25">
        <f>f_return_6m(A286,0,参数!B285)</f>
        <v>15.5251141552511</v>
      </c>
      <c r="AA286" t="str">
        <f>f_dq_status(A286,参数!$B$1)</f>
        <v>开放申购|开放赎回</v>
      </c>
      <c r="AB286" s="17">
        <f ca="1">f_risk_maxdownside(A286,参数!$B$6,参数!$B$1)</f>
        <v>-33.4308705193855</v>
      </c>
      <c r="AC286" s="17">
        <f ca="1">f_risk_maxdownside(A286,参数!$B$4,参数!$B$1)</f>
        <v>-33.4308705193855</v>
      </c>
      <c r="AD286" t="str">
        <f ca="1">f_risk_maxdownside_date(A286,参数!$B$6,参数!$B$1)</f>
        <v>20180206-20190102,20180206-20190103</v>
      </c>
    </row>
    <row r="287" spans="1:30">
      <c r="A287" s="15" t="s">
        <v>315</v>
      </c>
      <c r="B287" t="str">
        <f>f_info_name(A287)</f>
        <v>富国新兴产业</v>
      </c>
      <c r="C287" t="str">
        <f>f_info_setupdate(A287)</f>
        <v>2015-03-12</v>
      </c>
      <c r="D287" s="16">
        <f t="shared" si="4"/>
        <v>2146</v>
      </c>
      <c r="F287" s="17">
        <f>f_netasset_total(A287,参数!$B$1,100000000)</f>
        <v>14.0234981774</v>
      </c>
      <c r="G287" s="17">
        <f ca="1">f_nav_adjustedreturn(A287,参数!$B$2,参数!$B$1)</f>
        <v>76.5036086607859</v>
      </c>
      <c r="H287" s="17">
        <f ca="1">f_nav_periodreturnrankingper(A287,参数!$B$2,参数!$B$1,3)</f>
        <v>40.9313725490196</v>
      </c>
      <c r="I287" s="17">
        <f ca="1">f_nav_adjustedreturn(A287,参数!$B$3,参数!$B$2)</f>
        <v>23.4653465346535</v>
      </c>
      <c r="J287" s="17">
        <f ca="1">f_nav_periodreturnrankingper(A287,参数!$B$3,参数!$B$2,3)</f>
        <v>88.7905604719764</v>
      </c>
      <c r="K287" s="17">
        <f ca="1">f_nav_adjustedreturn(A287,参数!$B$4,参数!$B$3)</f>
        <v>-29.5184926727146</v>
      </c>
      <c r="L287" s="17">
        <f ca="1">f_nav_periodreturnrankingper(A287,参数!$B$4,参数!$B$3,3)</f>
        <v>79.6363636363636</v>
      </c>
      <c r="M287" s="17">
        <f ca="1">f_nav_adjustedreturn(A287,参数!$B$5,参数!$B$4)</f>
        <v>43.186372745491</v>
      </c>
      <c r="N287" s="17">
        <f ca="1">f_nav_periodreturnrankingper(A287,参数!$B$5,参数!$B$4,3)</f>
        <v>9.80392156862745</v>
      </c>
      <c r="O287" s="17">
        <f ca="1">f_nav_adjustedreturn(A287,参数!$B$6,参数!$B$5)</f>
        <v>-10.0719424460432</v>
      </c>
      <c r="P287" s="17">
        <f ca="1">f_nav_periodreturnrankingper(A287,参数!$B$6,参数!$B$5,3)</f>
        <v>94.0789473684211</v>
      </c>
      <c r="Q287" s="25">
        <f>f_return(A287,1,参数!$B$1-365/2,参数!$B$1)</f>
        <v>86.1699414440069</v>
      </c>
      <c r="R287" s="25">
        <f ca="1">f_return(A287,1,参数!$B$4,参数!$B$1)</f>
        <v>15.3633700397126</v>
      </c>
      <c r="S287" s="25">
        <f ca="1">f_return(A287,1,参数!$B$6,参数!$B$1)</f>
        <v>14.6141221888503</v>
      </c>
      <c r="T287" t="str">
        <f>f_info_investtype(A287)</f>
        <v>普通股票型基金</v>
      </c>
      <c r="U287" t="str">
        <f>f_info_fundmanager(A287)</f>
        <v>方纬</v>
      </c>
      <c r="V287">
        <f>f_info_manager_onthepostdays(A287,1)</f>
        <v>223</v>
      </c>
      <c r="W287" s="25">
        <f ca="1">f_return_1w(A287,"0",参数!$B$2)</f>
        <v>-4.15065334358185</v>
      </c>
      <c r="X287" s="25">
        <f>f_return_1m(A287,"0",参数!$B$1)</f>
        <v>16.5166754896771</v>
      </c>
      <c r="Y287" s="25">
        <f>f_return_3m(A287,0,参数!$B$1)</f>
        <v>35.9481161210624</v>
      </c>
      <c r="Z287" s="25">
        <f>f_return_6m(A287,0,参数!B286)</f>
        <v>29.8358733880422</v>
      </c>
      <c r="AA287" t="str">
        <f>f_dq_status(A287,参数!$B$1)</f>
        <v>开放申购|开放赎回</v>
      </c>
      <c r="AB287" s="17">
        <f ca="1">f_risk_maxdownside(A287,参数!$B$6,参数!$B$1)</f>
        <v>-36.6779661016949</v>
      </c>
      <c r="AC287" s="17">
        <f ca="1">f_risk_maxdownside(A287,参数!$B$4,参数!$B$1)</f>
        <v>-35.9396433470507</v>
      </c>
      <c r="AD287" t="str">
        <f ca="1">f_risk_maxdownside_date(A287,参数!$B$6,参数!$B$1)</f>
        <v>20171026-20181018</v>
      </c>
    </row>
    <row r="288" spans="1:30">
      <c r="A288" s="15" t="s">
        <v>316</v>
      </c>
      <c r="B288" t="str">
        <f>f_info_name(A288)</f>
        <v>汇添富成长多因子量化策略</v>
      </c>
      <c r="C288" t="str">
        <f>f_info_setupdate(A288)</f>
        <v>2015-02-16</v>
      </c>
      <c r="D288" s="16">
        <f t="shared" si="4"/>
        <v>2170</v>
      </c>
      <c r="F288" s="17">
        <f>f_netasset_total(A288,参数!$B$1,100000000)</f>
        <v>6.9764251241</v>
      </c>
      <c r="G288" s="17">
        <f ca="1">f_nav_adjustedreturn(A288,参数!$B$2,参数!$B$1)</f>
        <v>43.5445068163593</v>
      </c>
      <c r="H288" s="17">
        <f ca="1">f_nav_periodreturnrankingper(A288,参数!$B$2,参数!$B$1,3)</f>
        <v>79.4117647058823</v>
      </c>
      <c r="I288" s="17">
        <f ca="1">f_nav_adjustedreturn(A288,参数!$B$3,参数!$B$2)</f>
        <v>36.1353711790393</v>
      </c>
      <c r="J288" s="17">
        <f ca="1">f_nav_periodreturnrankingper(A288,参数!$B$3,参数!$B$2,3)</f>
        <v>65.4867256637168</v>
      </c>
      <c r="K288" s="17">
        <f ca="1">f_nav_adjustedreturn(A288,参数!$B$4,参数!$B$3)</f>
        <v>-21.9096334185848</v>
      </c>
      <c r="L288" s="17">
        <f ca="1">f_nav_periodreturnrankingper(A288,参数!$B$4,参数!$B$3,3)</f>
        <v>39.6363636363636</v>
      </c>
      <c r="M288" s="17">
        <f ca="1">f_nav_adjustedreturn(A288,参数!$B$5,参数!$B$4)</f>
        <v>5.37634408602149</v>
      </c>
      <c r="N288" s="17">
        <f ca="1">f_nav_periodreturnrankingper(A288,参数!$B$5,参数!$B$4,3)</f>
        <v>81.3725490196078</v>
      </c>
      <c r="O288" s="17">
        <f ca="1">f_nav_adjustedreturn(A288,参数!$B$6,参数!$B$5)</f>
        <v>15.6862745098039</v>
      </c>
      <c r="P288" s="17">
        <f ca="1">f_nav_periodreturnrankingper(A288,参数!$B$6,参数!$B$5,3)</f>
        <v>23.0263157894737</v>
      </c>
      <c r="Q288" s="25">
        <f>f_return(A288,1,参数!$B$1-365/2,参数!$B$1)</f>
        <v>24.0072061797597</v>
      </c>
      <c r="R288" s="25">
        <f ca="1">f_return(A288,1,参数!$B$4,参数!$B$1)</f>
        <v>15.1142744530225</v>
      </c>
      <c r="S288" s="25">
        <f ca="1">f_return(A288,1,参数!$B$6,参数!$B$1)</f>
        <v>13.0439950490595</v>
      </c>
      <c r="T288" t="str">
        <f>f_info_investtype(A288)</f>
        <v>普通股票型基金</v>
      </c>
      <c r="U288" t="str">
        <f>f_info_fundmanager(A288)</f>
        <v>吴振翔,许一尊</v>
      </c>
      <c r="V288">
        <f>f_info_manager_onthepostdays(A288,1)</f>
        <v>2187</v>
      </c>
      <c r="W288" s="25">
        <f ca="1">f_return_1w(A288,"0",参数!$B$2)</f>
        <v>-2.04241948153965</v>
      </c>
      <c r="X288" s="25">
        <f>f_return_1m(A288,"0",参数!$B$1)</f>
        <v>7.8963230861965</v>
      </c>
      <c r="Y288" s="25">
        <f>f_return_3m(A288,0,参数!$B$1)</f>
        <v>8.28796128251664</v>
      </c>
      <c r="Z288" s="25">
        <f>f_return_6m(A288,0,参数!B287)</f>
        <v>5.90643274853801</v>
      </c>
      <c r="AA288" t="str">
        <f>f_dq_status(A288,参数!$B$1)</f>
        <v>开放申购|开放赎回</v>
      </c>
      <c r="AB288" s="17">
        <f ca="1">f_risk_maxdownside(A288,参数!$B$6,参数!$B$1)</f>
        <v>-31.2807881773399</v>
      </c>
      <c r="AC288" s="17">
        <f ca="1">f_risk_maxdownside(A288,参数!$B$4,参数!$B$1)</f>
        <v>-29.486099410278</v>
      </c>
      <c r="AD288" t="str">
        <f ca="1">f_risk_maxdownside_date(A288,参数!$B$6,参数!$B$1)</f>
        <v>20161123-20181018</v>
      </c>
    </row>
    <row r="289" spans="1:30">
      <c r="A289" s="15" t="s">
        <v>317</v>
      </c>
      <c r="B289" t="str">
        <f>f_info_name(A289)</f>
        <v>南方创新经济</v>
      </c>
      <c r="C289" t="str">
        <f>f_info_setupdate(A289)</f>
        <v>2015-03-24</v>
      </c>
      <c r="D289" s="16">
        <f t="shared" si="4"/>
        <v>2134</v>
      </c>
      <c r="F289" s="17">
        <f>f_netasset_total(A289,参数!$B$1,100000000)</f>
        <v>30.8047631033</v>
      </c>
      <c r="G289" s="17">
        <f ca="1">f_nav_adjustedreturn(A289,参数!$B$2,参数!$B$1)</f>
        <v>99.6270975761343</v>
      </c>
      <c r="H289" s="17">
        <f ca="1">f_nav_periodreturnrankingper(A289,参数!$B$2,参数!$B$1,3)</f>
        <v>5.98200105876125</v>
      </c>
      <c r="I289" s="17">
        <f ca="1">f_nav_adjustedreturn(A289,参数!$B$3,参数!$B$2)</f>
        <v>52.0793950850661</v>
      </c>
      <c r="J289" s="17">
        <f ca="1">f_nav_periodreturnrankingper(A289,参数!$B$3,参数!$B$2,3)</f>
        <v>15.3288740245262</v>
      </c>
      <c r="K289" s="17">
        <f ca="1">f_nav_adjustedreturn(A289,参数!$B$4,参数!$B$3)</f>
        <v>-20.6896551724138</v>
      </c>
      <c r="L289" s="17">
        <f ca="1">f_nav_periodreturnrankingper(A289,参数!$B$4,参数!$B$3,3)</f>
        <v>67.9075738125802</v>
      </c>
      <c r="M289" s="17">
        <f ca="1">f_nav_adjustedreturn(A289,参数!$B$5,参数!$B$4)</f>
        <v>37.025641025641</v>
      </c>
      <c r="N289" s="17">
        <f ca="1">f_nav_periodreturnrankingper(A289,参数!$B$5,参数!$B$4,3)</f>
        <v>6.6193853427896</v>
      </c>
      <c r="O289" s="17">
        <f ca="1">f_nav_adjustedreturn(A289,参数!$B$6,参数!$B$5)</f>
        <v>14.9236192714454</v>
      </c>
      <c r="P289" s="17">
        <f ca="1">f_nav_periodreturnrankingper(A289,参数!$B$6,参数!$B$5,3)</f>
        <v>8.02721088435374</v>
      </c>
      <c r="Q289" s="25">
        <f>f_return(A289,1,参数!$B$1-365/2,参数!$B$1)</f>
        <v>91.9761833491318</v>
      </c>
      <c r="R289" s="25">
        <f ca="1">f_return(A289,1,参数!$B$4,参数!$B$1)</f>
        <v>33.9955897893227</v>
      </c>
      <c r="S289" s="25">
        <f ca="1">f_return(A289,1,参数!$B$6,参数!$B$1)</f>
        <v>30.3895845926701</v>
      </c>
      <c r="T289" t="str">
        <f>f_info_investtype(A289)</f>
        <v>灵活配置型基金</v>
      </c>
      <c r="U289" t="str">
        <f>f_info_fundmanager(A289)</f>
        <v>章晖</v>
      </c>
      <c r="V289">
        <f>f_info_manager_onthepostdays(A289,1)</f>
        <v>2064</v>
      </c>
      <c r="W289" s="25">
        <f ca="1">f_return_1w(A289,"0",参数!$B$2)</f>
        <v>0.499687695190506</v>
      </c>
      <c r="X289" s="25">
        <f>f_return_1m(A289,"0",参数!$B$1)</f>
        <v>14.4282151763449</v>
      </c>
      <c r="Y289" s="25">
        <f>f_return_3m(A289,0,参数!$B$1)</f>
        <v>33.0020703933748</v>
      </c>
      <c r="Z289" s="25">
        <f>f_return_6m(A289,0,参数!B288)</f>
        <v>33.4836065573771</v>
      </c>
      <c r="AA289" t="str">
        <f>f_dq_status(A289,参数!$B$1)</f>
        <v>开放申购|开放赎回</v>
      </c>
      <c r="AB289" s="17">
        <f ca="1">f_risk_maxdownside(A289,参数!$B$6,参数!$B$1)</f>
        <v>-24.5731254639941</v>
      </c>
      <c r="AC289" s="17">
        <f ca="1">f_risk_maxdownside(A289,参数!$B$4,参数!$B$1)</f>
        <v>-23.9520958083832</v>
      </c>
      <c r="AD289" t="str">
        <f ca="1">f_risk_maxdownside_date(A289,参数!$B$6,参数!$B$1)</f>
        <v>20180124-20190103</v>
      </c>
    </row>
    <row r="290" spans="1:30">
      <c r="A290" s="15" t="s">
        <v>318</v>
      </c>
      <c r="B290" t="str">
        <f>f_info_name(A290)</f>
        <v>工银瑞信新金融</v>
      </c>
      <c r="C290" t="str">
        <f>f_info_setupdate(A290)</f>
        <v>2015-03-19</v>
      </c>
      <c r="D290" s="16">
        <f t="shared" si="4"/>
        <v>2139</v>
      </c>
      <c r="F290" s="17">
        <f>f_netasset_total(A290,参数!$B$1,100000000)</f>
        <v>17.7387803674</v>
      </c>
      <c r="G290" s="17">
        <f ca="1">f_nav_adjustedreturn(A290,参数!$B$2,参数!$B$1)</f>
        <v>119.068736141907</v>
      </c>
      <c r="H290" s="17">
        <f ca="1">f_nav_periodreturnrankingper(A290,参数!$B$2,参数!$B$1,3)</f>
        <v>4.16666666666667</v>
      </c>
      <c r="I290" s="17">
        <f ca="1">f_nav_adjustedreturn(A290,参数!$B$3,参数!$B$2)</f>
        <v>50.3333333333333</v>
      </c>
      <c r="J290" s="17">
        <f ca="1">f_nav_periodreturnrankingper(A290,参数!$B$3,参数!$B$2,3)</f>
        <v>43.0678466076696</v>
      </c>
      <c r="K290" s="17">
        <f ca="1">f_nav_adjustedreturn(A290,参数!$B$4,参数!$B$3)</f>
        <v>-22.5473321858864</v>
      </c>
      <c r="L290" s="17">
        <f ca="1">f_nav_periodreturnrankingper(A290,参数!$B$4,参数!$B$3,3)</f>
        <v>43.2727272727273</v>
      </c>
      <c r="M290" s="17">
        <f ca="1">f_nav_adjustedreturn(A290,参数!$B$5,参数!$B$4)</f>
        <v>27.4211099020675</v>
      </c>
      <c r="N290" s="17">
        <f ca="1">f_nav_periodreturnrankingper(A290,参数!$B$5,参数!$B$4,3)</f>
        <v>36.2745098039216</v>
      </c>
      <c r="O290" s="17">
        <f ca="1">f_nav_adjustedreturn(A290,参数!$B$6,参数!$B$5)</f>
        <v>13.8442521631644</v>
      </c>
      <c r="P290" s="17">
        <f ca="1">f_nav_periodreturnrankingper(A290,参数!$B$6,参数!$B$5,3)</f>
        <v>28.2894736842105</v>
      </c>
      <c r="Q290" s="25">
        <f>f_return(A290,1,参数!$B$1-365/2,参数!$B$1)</f>
        <v>141.349898249705</v>
      </c>
      <c r="R290" s="25">
        <f ca="1">f_return(A290,1,参数!$B$4,参数!$B$1)</f>
        <v>36.5946448699345</v>
      </c>
      <c r="S290" s="25">
        <f ca="1">f_return(A290,1,参数!$B$6,参数!$B$1)</f>
        <v>29.6171505343083</v>
      </c>
      <c r="T290" t="str">
        <f>f_info_investtype(A290)</f>
        <v>普通股票型基金</v>
      </c>
      <c r="U290" t="str">
        <f>f_info_fundmanager(A290)</f>
        <v>鄢耀</v>
      </c>
      <c r="V290">
        <f>f_info_manager_onthepostdays(A290,1)</f>
        <v>2156</v>
      </c>
      <c r="W290" s="25">
        <f ca="1">f_return_1w(A290,"0",参数!$B$2)</f>
        <v>-0.0738552437223125</v>
      </c>
      <c r="X290" s="25">
        <f>f_return_1m(A290,"0",参数!$B$1)</f>
        <v>14.3077516390282</v>
      </c>
      <c r="Y290" s="25">
        <f>f_return_3m(A290,0,参数!$B$1)</f>
        <v>45.0807635829662</v>
      </c>
      <c r="Z290" s="25">
        <f>f_return_6m(A290,0,参数!B289)</f>
        <v>51.3203786746388</v>
      </c>
      <c r="AA290" t="str">
        <f>f_dq_status(A290,参数!$B$1)</f>
        <v>开放申购|开放赎回</v>
      </c>
      <c r="AB290" s="17">
        <f ca="1">f_risk_maxdownside(A290,参数!$B$6,参数!$B$1)</f>
        <v>-28.5593220338983</v>
      </c>
      <c r="AC290" s="17">
        <f ca="1">f_risk_maxdownside(A290,参数!$B$4,参数!$B$1)</f>
        <v>-28.0102476515798</v>
      </c>
      <c r="AD290" t="str">
        <f ca="1">f_risk_maxdownside_date(A290,参数!$B$6,参数!$B$1)</f>
        <v>20180124-20190102</v>
      </c>
    </row>
    <row r="291" spans="1:30">
      <c r="A291" s="15" t="s">
        <v>319</v>
      </c>
      <c r="B291" t="str">
        <f>f_info_name(A291)</f>
        <v>北信瑞丰健康生活主题</v>
      </c>
      <c r="C291" t="str">
        <f>f_info_setupdate(A291)</f>
        <v>2015-03-27</v>
      </c>
      <c r="D291" s="16">
        <f t="shared" si="4"/>
        <v>2131</v>
      </c>
      <c r="F291" s="17">
        <f>f_netasset_total(A291,参数!$B$1,100000000)</f>
        <v>2.1114392884</v>
      </c>
      <c r="G291" s="17">
        <f ca="1">f_nav_adjustedreturn(A291,参数!$B$2,参数!$B$1)</f>
        <v>50.2044989775051</v>
      </c>
      <c r="H291" s="17">
        <f ca="1">f_nav_periodreturnrankingper(A291,参数!$B$2,参数!$B$1,3)</f>
        <v>43.9915299100053</v>
      </c>
      <c r="I291" s="17">
        <f ca="1">f_nav_adjustedreturn(A291,参数!$B$3,参数!$B$2)</f>
        <v>34.525447042641</v>
      </c>
      <c r="J291" s="17">
        <f ca="1">f_nav_periodreturnrankingper(A291,参数!$B$3,参数!$B$2,3)</f>
        <v>37.6254180602007</v>
      </c>
      <c r="K291" s="17">
        <f ca="1">f_nav_adjustedreturn(A291,参数!$B$4,参数!$B$3)</f>
        <v>-23.3930453108535</v>
      </c>
      <c r="L291" s="17">
        <f ca="1">f_nav_periodreturnrankingper(A291,参数!$B$4,参数!$B$3,3)</f>
        <v>78.4980744544288</v>
      </c>
      <c r="M291" s="17">
        <f ca="1">f_nav_adjustedreturn(A291,参数!$B$5,参数!$B$4)</f>
        <v>1.49253731343284</v>
      </c>
      <c r="N291" s="17">
        <f ca="1">f_nav_periodreturnrankingper(A291,参数!$B$5,参数!$B$4,3)</f>
        <v>90.4649330181245</v>
      </c>
      <c r="O291" s="17">
        <f ca="1">f_nav_adjustedreturn(A291,参数!$B$6,参数!$B$5)</f>
        <v>14.6341463414634</v>
      </c>
      <c r="P291" s="17">
        <f ca="1">f_nav_periodreturnrankingper(A291,参数!$B$6,参数!$B$5,3)</f>
        <v>8.29931972789116</v>
      </c>
      <c r="Q291" s="25">
        <f>f_return(A291,1,参数!$B$1-365/2,参数!$B$1)</f>
        <v>45.018115336415</v>
      </c>
      <c r="R291" s="25">
        <f ca="1">f_return(A291,1,参数!$B$4,参数!$B$1)</f>
        <v>15.6629192975241</v>
      </c>
      <c r="S291" s="25">
        <f ca="1">f_return(A291,1,参数!$B$6,参数!$B$1)</f>
        <v>12.3533825060134</v>
      </c>
      <c r="T291" t="str">
        <f>f_info_investtype(A291)</f>
        <v>灵活配置型基金</v>
      </c>
      <c r="U291" t="str">
        <f>f_info_fundmanager(A291)</f>
        <v>陆文凯</v>
      </c>
      <c r="V291">
        <f>f_info_manager_onthepostdays(A291,1)</f>
        <v>16</v>
      </c>
      <c r="W291" s="25">
        <f ca="1">f_return_1w(A291,"0",参数!$B$2)</f>
        <v>-0.508646998982706</v>
      </c>
      <c r="X291" s="25">
        <f>f_return_1m(A291,"0",参数!$B$1)</f>
        <v>10.2025506376594</v>
      </c>
      <c r="Y291" s="25">
        <f>f_return_3m(A291,0,参数!$B$1)</f>
        <v>21.8076285240464</v>
      </c>
      <c r="Z291" s="25">
        <f>f_return_6m(A291,0,参数!B290)</f>
        <v>8.98345153664303</v>
      </c>
      <c r="AA291" t="str">
        <f>f_dq_status(A291,参数!$B$1)</f>
        <v>开放申购|开放赎回</v>
      </c>
      <c r="AB291" s="17">
        <f ca="1">f_risk_maxdownside(A291,参数!$B$6,参数!$B$1)</f>
        <v>-31.8452380952381</v>
      </c>
      <c r="AC291" s="17">
        <f ca="1">f_risk_maxdownside(A291,参数!$B$4,参数!$B$1)</f>
        <v>-27.8361344537815</v>
      </c>
      <c r="AD291" t="str">
        <f ca="1">f_risk_maxdownside_date(A291,参数!$B$6,参数!$B$1)</f>
        <v>20161123-20190103</v>
      </c>
    </row>
    <row r="292" spans="1:30">
      <c r="A292" s="15" t="s">
        <v>320</v>
      </c>
      <c r="B292" t="str">
        <f>f_info_name(A292)</f>
        <v>前海开源高端装备制造</v>
      </c>
      <c r="C292" t="str">
        <f>f_info_setupdate(A292)</f>
        <v>2015-03-27</v>
      </c>
      <c r="D292" s="16">
        <f t="shared" si="4"/>
        <v>2131</v>
      </c>
      <c r="F292" s="17">
        <f>f_netasset_total(A292,参数!$B$1,100000000)</f>
        <v>1.3539479854</v>
      </c>
      <c r="G292" s="17">
        <f ca="1">f_nav_adjustedreturn(A292,参数!$B$2,参数!$B$1)</f>
        <v>18.368580060423</v>
      </c>
      <c r="H292" s="17">
        <f ca="1">f_nav_periodreturnrankingper(A292,参数!$B$2,参数!$B$1,3)</f>
        <v>80.9422975119111</v>
      </c>
      <c r="I292" s="17">
        <f ca="1">f_nav_adjustedreturn(A292,参数!$B$3,参数!$B$2)</f>
        <v>48.6972147349506</v>
      </c>
      <c r="J292" s="17">
        <f ca="1">f_nav_periodreturnrankingper(A292,参数!$B$3,参数!$B$2,3)</f>
        <v>18.8963210702341</v>
      </c>
      <c r="K292" s="17">
        <f ca="1">f_nav_adjustedreturn(A292,参数!$B$4,参数!$B$3)</f>
        <v>-14.6472392638037</v>
      </c>
      <c r="L292" s="17">
        <f ca="1">f_nav_periodreturnrankingper(A292,参数!$B$4,参数!$B$3,3)</f>
        <v>49.2939666238768</v>
      </c>
      <c r="M292" s="17">
        <f ca="1">f_nav_adjustedreturn(A292,参数!$B$5,参数!$B$4)</f>
        <v>29.5928500496524</v>
      </c>
      <c r="N292" s="17">
        <f ca="1">f_nav_periodreturnrankingper(A292,参数!$B$5,参数!$B$4,3)</f>
        <v>11.0323089046493</v>
      </c>
      <c r="O292" s="17">
        <f ca="1">f_nav_adjustedreturn(A292,参数!$B$6,参数!$B$5)</f>
        <v>9.07127429805615</v>
      </c>
      <c r="P292" s="17">
        <f ca="1">f_nav_periodreturnrankingper(A292,参数!$B$6,参数!$B$5,3)</f>
        <v>17.4149659863946</v>
      </c>
      <c r="Q292" s="25">
        <f>f_return(A292,1,参数!$B$1-365/2,参数!$B$1)</f>
        <v>12.0263135686896</v>
      </c>
      <c r="R292" s="25">
        <f ca="1">f_return(A292,1,参数!$B$4,参数!$B$1)</f>
        <v>14.5157416334467</v>
      </c>
      <c r="S292" s="25">
        <f ca="1">f_return(A292,1,参数!$B$6,参数!$B$1)</f>
        <v>16.1484563478792</v>
      </c>
      <c r="T292" t="str">
        <f>f_info_investtype(A292)</f>
        <v>灵活配置型基金</v>
      </c>
      <c r="U292" t="str">
        <f>f_info_fundmanager(A292)</f>
        <v>谢屹</v>
      </c>
      <c r="V292">
        <f>f_info_manager_onthepostdays(A292,1)</f>
        <v>1011</v>
      </c>
      <c r="W292" s="25">
        <f ca="1">f_return_1w(A292,"0",参数!$B$2)</f>
        <v>-2.9325513196481</v>
      </c>
      <c r="X292" s="25">
        <f>f_return_1m(A292,"0",参数!$B$1)</f>
        <v>3.32278481012659</v>
      </c>
      <c r="Y292" s="25">
        <f>f_return_3m(A292,0,参数!$B$1)</f>
        <v>5.77753779697624</v>
      </c>
      <c r="Z292" s="25">
        <f>f_return_6m(A292,0,参数!B291)</f>
        <v>4.17782538832352</v>
      </c>
      <c r="AA292" t="str">
        <f>f_dq_status(A292,参数!$B$1)</f>
        <v>开放申购|开放赎回</v>
      </c>
      <c r="AB292" s="17">
        <f ca="1">f_risk_maxdownside(A292,参数!$B$6,参数!$B$1)</f>
        <v>-27.4216524216524</v>
      </c>
      <c r="AC292" s="17">
        <f ca="1">f_risk_maxdownside(A292,参数!$B$4,参数!$B$1)</f>
        <v>-22.9198184568835</v>
      </c>
      <c r="AD292" t="str">
        <f ca="1">f_risk_maxdownside_date(A292,参数!$B$6,参数!$B$1)</f>
        <v>20171122-20190103</v>
      </c>
    </row>
    <row r="293" spans="1:30">
      <c r="A293" s="15" t="s">
        <v>321</v>
      </c>
      <c r="B293" t="str">
        <f>f_info_name(A293)</f>
        <v>鹏华弘盛A</v>
      </c>
      <c r="C293" t="str">
        <f>f_info_setupdate(A293)</f>
        <v>2015-02-25</v>
      </c>
      <c r="D293" s="16">
        <f t="shared" si="4"/>
        <v>2161</v>
      </c>
      <c r="F293" s="17">
        <f>f_netasset_total(A293,参数!$B$1,100000000)</f>
        <v>12.8241084463</v>
      </c>
      <c r="G293" s="17">
        <f ca="1">f_nav_adjustedreturn(A293,参数!$B$2,参数!$B$1)</f>
        <v>13.5128983308042</v>
      </c>
      <c r="H293" s="17">
        <f ca="1">f_nav_periodreturnrankingper(A293,参数!$B$2,参数!$B$1,3)</f>
        <v>90.788777130757</v>
      </c>
      <c r="I293" s="17">
        <f ca="1">f_nav_adjustedreturn(A293,参数!$B$3,参数!$B$2)</f>
        <v>10.0442514820072</v>
      </c>
      <c r="J293" s="17">
        <f ca="1">f_nav_periodreturnrankingper(A293,参数!$B$3,参数!$B$2,3)</f>
        <v>80.82497212932</v>
      </c>
      <c r="K293" s="17">
        <f ca="1">f_nav_adjustedreturn(A293,参数!$B$4,参数!$B$3)</f>
        <v>-1.21247113163972</v>
      </c>
      <c r="L293" s="17">
        <f ca="1">f_nav_periodreturnrankingper(A293,参数!$B$4,参数!$B$3,3)</f>
        <v>22.7214377406932</v>
      </c>
      <c r="M293" s="17">
        <f ca="1">f_nav_adjustedreturn(A293,参数!$B$5,参数!$B$4)</f>
        <v>9.32805613025098</v>
      </c>
      <c r="N293" s="17">
        <f ca="1">f_nav_periodreturnrankingper(A293,参数!$B$5,参数!$B$4,3)</f>
        <v>55.1615445232467</v>
      </c>
      <c r="O293" s="17">
        <f ca="1">f_nav_adjustedreturn(A293,参数!$B$6,参数!$B$5)</f>
        <v>3.31784386617099</v>
      </c>
      <c r="P293" s="17">
        <f ca="1">f_nav_periodreturnrankingper(A293,参数!$B$6,参数!$B$5,3)</f>
        <v>46.6666666666667</v>
      </c>
      <c r="Q293" s="25">
        <f>f_return(A293,1,参数!$B$1-365/2,参数!$B$1)</f>
        <v>13.4484323690182</v>
      </c>
      <c r="R293" s="25">
        <f ca="1">f_return(A293,1,参数!$B$4,参数!$B$1)</f>
        <v>7.25324963993537</v>
      </c>
      <c r="S293" s="25">
        <f ca="1">f_return(A293,1,参数!$B$6,参数!$B$1)</f>
        <v>6.80665887594736</v>
      </c>
      <c r="T293" t="str">
        <f>f_info_investtype(A293)</f>
        <v>灵活配置型基金</v>
      </c>
      <c r="U293" t="str">
        <f>f_info_fundmanager(A293)</f>
        <v>王石千</v>
      </c>
      <c r="V293">
        <f>f_info_manager_onthepostdays(A293,1)</f>
        <v>810</v>
      </c>
      <c r="W293" s="25">
        <f ca="1">f_return_1w(A293,"0",参数!$B$2)</f>
        <v>-0.19688020596698</v>
      </c>
      <c r="X293" s="25">
        <f>f_return_1m(A293,"0",参数!$B$1)</f>
        <v>1.81013950323239</v>
      </c>
      <c r="Y293" s="25">
        <f>f_return_3m(A293,0,参数!$B$1)</f>
        <v>3.96080883885761</v>
      </c>
      <c r="Z293" s="25">
        <f>f_return_6m(A293,0,参数!B292)</f>
        <v>6.43407020269793</v>
      </c>
      <c r="AA293" t="str">
        <f>f_dq_status(A293,参数!$B$1)</f>
        <v>暂停大额申购|开放赎回</v>
      </c>
      <c r="AB293" s="17">
        <f ca="1">f_risk_maxdownside(A293,参数!$B$6,参数!$B$1)</f>
        <v>-5.04263693014104</v>
      </c>
      <c r="AC293" s="17">
        <f ca="1">f_risk_maxdownside(A293,参数!$B$4,参数!$B$1)</f>
        <v>-5.04263693014104</v>
      </c>
      <c r="AD293" t="str">
        <f ca="1">f_risk_maxdownside_date(A293,参数!$B$6,参数!$B$1)</f>
        <v>20180726-20181018</v>
      </c>
    </row>
    <row r="294" spans="1:30">
      <c r="A294" s="15" t="s">
        <v>322</v>
      </c>
      <c r="B294" t="str">
        <f>f_info_name(A294)</f>
        <v>华融新锐</v>
      </c>
      <c r="C294" t="str">
        <f>f_info_setupdate(A294)</f>
        <v>2015-04-15</v>
      </c>
      <c r="D294" s="16">
        <f t="shared" si="4"/>
        <v>2112</v>
      </c>
      <c r="F294" s="17">
        <f>f_netasset_total(A294,参数!$B$1,100000000)</f>
        <v>0.3473425757</v>
      </c>
      <c r="G294" s="17">
        <f ca="1">f_nav_adjustedreturn(A294,参数!$B$2,参数!$B$1)</f>
        <v>25.3214638971316</v>
      </c>
      <c r="H294" s="17">
        <f ca="1">f_nav_periodreturnrankingper(A294,参数!$B$2,参数!$B$1,3)</f>
        <v>68.3430386447856</v>
      </c>
      <c r="I294" s="17">
        <f ca="1">f_nav_adjustedreturn(A294,参数!$B$3,参数!$B$2)</f>
        <v>18.2456140350877</v>
      </c>
      <c r="J294" s="17">
        <f ca="1">f_nav_periodreturnrankingper(A294,参数!$B$3,参数!$B$2,3)</f>
        <v>62.7090301003345</v>
      </c>
      <c r="K294" s="17">
        <f ca="1">f_nav_adjustedreturn(A294,参数!$B$4,参数!$B$3)</f>
        <v>-16.3405088062622</v>
      </c>
      <c r="L294" s="17">
        <f ca="1">f_nav_periodreturnrankingper(A294,参数!$B$4,参数!$B$3,3)</f>
        <v>53.4659820282413</v>
      </c>
      <c r="M294" s="17">
        <f ca="1">f_nav_adjustedreturn(A294,参数!$B$5,参数!$B$4)</f>
        <v>13.2743362831858</v>
      </c>
      <c r="N294" s="17">
        <f ca="1">f_nav_periodreturnrankingper(A294,参数!$B$5,参数!$B$4,3)</f>
        <v>38.6918833727344</v>
      </c>
      <c r="O294" s="17">
        <f ca="1">f_nav_adjustedreturn(A294,参数!$B$6,参数!$B$5)</f>
        <v>1.91657271702368</v>
      </c>
      <c r="P294" s="17">
        <f ca="1">f_nav_periodreturnrankingper(A294,参数!$B$6,参数!$B$5,3)</f>
        <v>64.7619047619048</v>
      </c>
      <c r="Q294" s="25">
        <f>f_return(A294,1,参数!$B$1-365/2,参数!$B$1)</f>
        <v>27.7155995593659</v>
      </c>
      <c r="R294" s="25">
        <f ca="1">f_return(A294,1,参数!$B$4,参数!$B$1)</f>
        <v>7.41877349252793</v>
      </c>
      <c r="S294" s="25">
        <f ca="1">f_return(A294,1,参数!$B$6,参数!$B$1)</f>
        <v>7.38328754572104</v>
      </c>
      <c r="T294" t="str">
        <f>f_info_investtype(A294)</f>
        <v>灵活配置型基金</v>
      </c>
      <c r="U294" t="str">
        <f>f_info_fundmanager(A294)</f>
        <v>范贵龙</v>
      </c>
      <c r="V294">
        <f>f_info_manager_onthepostdays(A294,1)</f>
        <v>2129</v>
      </c>
      <c r="W294" s="25">
        <f ca="1">f_return_1w(A294,"0",参数!$B$2)</f>
        <v>-2.78846153846155</v>
      </c>
      <c r="X294" s="25">
        <f>f_return_1m(A294,"0",参数!$B$1)</f>
        <v>7.1912013536379</v>
      </c>
      <c r="Y294" s="25">
        <f>f_return_3m(A294,0,参数!$B$1)</f>
        <v>9.41278065630397</v>
      </c>
      <c r="Z294" s="25">
        <f>f_return_6m(A294,0,参数!B293)</f>
        <v>9.84455958549224</v>
      </c>
      <c r="AA294" t="str">
        <f>f_dq_status(A294,参数!$B$1)</f>
        <v>开放申购|开放赎回</v>
      </c>
      <c r="AB294" s="17">
        <f ca="1">f_risk_maxdownside(A294,参数!$B$6,参数!$B$1)</f>
        <v>-20.2729044834308</v>
      </c>
      <c r="AC294" s="17">
        <f ca="1">f_risk_maxdownside(A294,参数!$B$4,参数!$B$1)</f>
        <v>-20.1171875</v>
      </c>
      <c r="AD294" t="str">
        <f ca="1">f_risk_maxdownside_date(A294,参数!$B$6,参数!$B$1)</f>
        <v>20180125-20190103</v>
      </c>
    </row>
    <row r="295" spans="1:30">
      <c r="A295" s="15" t="s">
        <v>323</v>
      </c>
      <c r="B295" t="str">
        <f>f_info_name(A295)</f>
        <v>华泰柏瑞消费成长</v>
      </c>
      <c r="C295" t="str">
        <f>f_info_setupdate(A295)</f>
        <v>2015-05-20</v>
      </c>
      <c r="D295" s="16">
        <f t="shared" si="4"/>
        <v>2077</v>
      </c>
      <c r="F295" s="17">
        <f>f_netasset_total(A295,参数!$B$1,100000000)</f>
        <v>5.7264810631</v>
      </c>
      <c r="G295" s="17">
        <f ca="1">f_nav_adjustedreturn(A295,参数!$B$2,参数!$B$1)</f>
        <v>92.3359901900674</v>
      </c>
      <c r="H295" s="17">
        <f ca="1">f_nav_periodreturnrankingper(A295,参数!$B$2,参数!$B$1,3)</f>
        <v>8.52302805717311</v>
      </c>
      <c r="I295" s="17">
        <f ca="1">f_nav_adjustedreturn(A295,参数!$B$3,参数!$B$2)</f>
        <v>86.4</v>
      </c>
      <c r="J295" s="17">
        <f ca="1">f_nav_periodreturnrankingper(A295,参数!$B$3,参数!$B$2,3)</f>
        <v>1.44927536231884</v>
      </c>
      <c r="K295" s="17">
        <f ca="1">f_nav_adjustedreturn(A295,参数!$B$4,参数!$B$3)</f>
        <v>-20.5989110707804</v>
      </c>
      <c r="L295" s="17">
        <f ca="1">f_nav_periodreturnrankingper(A295,参数!$B$4,参数!$B$3,3)</f>
        <v>67.7150192554557</v>
      </c>
      <c r="M295" s="17">
        <f ca="1">f_nav_adjustedreturn(A295,参数!$B$5,参数!$B$4)</f>
        <v>6.46094503375122</v>
      </c>
      <c r="N295" s="17">
        <f ca="1">f_nav_periodreturnrankingper(A295,参数!$B$5,参数!$B$4,3)</f>
        <v>69.8187549251379</v>
      </c>
      <c r="O295" s="17">
        <f ca="1">f_nav_adjustedreturn(A295,参数!$B$6,参数!$B$5)</f>
        <v>-9.01137357830271</v>
      </c>
      <c r="P295" s="17">
        <f ca="1">f_nav_periodreturnrankingper(A295,参数!$B$6,参数!$B$5,3)</f>
        <v>92.5170068027211</v>
      </c>
      <c r="Q295" s="25">
        <f>f_return(A295,1,参数!$B$1-365/2,参数!$B$1)</f>
        <v>72.5179817743131</v>
      </c>
      <c r="R295" s="25">
        <f ca="1">f_return(A295,1,参数!$B$4,参数!$B$1)</f>
        <v>41.6792107746908</v>
      </c>
      <c r="S295" s="25">
        <f ca="1">f_return(A295,1,参数!$B$6,参数!$B$1)</f>
        <v>22.3482213759618</v>
      </c>
      <c r="T295" t="str">
        <f>f_info_investtype(A295)</f>
        <v>灵活配置型基金</v>
      </c>
      <c r="U295" t="str">
        <f>f_info_fundmanager(A295)</f>
        <v>李晓西</v>
      </c>
      <c r="V295">
        <f>f_info_manager_onthepostdays(A295,1)</f>
        <v>359</v>
      </c>
      <c r="W295" s="25">
        <f ca="1">f_return_1w(A295,"0",参数!$B$2)</f>
        <v>0.741198270537369</v>
      </c>
      <c r="X295" s="25">
        <f>f_return_1m(A295,"0",参数!$B$1)</f>
        <v>22.1573208722741</v>
      </c>
      <c r="Y295" s="25">
        <f>f_return_3m(A295,0,参数!$B$1)</f>
        <v>32.3070434415858</v>
      </c>
      <c r="Z295" s="25">
        <f>f_return_6m(A295,0,参数!B294)</f>
        <v>26.865671641791</v>
      </c>
      <c r="AA295" t="str">
        <f>f_dq_status(A295,参数!$B$1)</f>
        <v>开放申购|开放赎回</v>
      </c>
      <c r="AB295" s="17">
        <f ca="1">f_risk_maxdownside(A295,参数!$B$6,参数!$B$1)</f>
        <v>-34.0909090909091</v>
      </c>
      <c r="AC295" s="17">
        <f ca="1">f_risk_maxdownside(A295,参数!$B$4,参数!$B$1)</f>
        <v>-30.0602928509905</v>
      </c>
      <c r="AD295" t="str">
        <f ca="1">f_risk_maxdownside_date(A295,参数!$B$6,参数!$B$1)</f>
        <v>20160719-20190103</v>
      </c>
    </row>
    <row r="296" spans="1:30">
      <c r="A296" s="15" t="s">
        <v>324</v>
      </c>
      <c r="B296" t="str">
        <f>f_info_name(A296)</f>
        <v>建信信息产业</v>
      </c>
      <c r="C296" t="str">
        <f>f_info_setupdate(A296)</f>
        <v>2015-03-24</v>
      </c>
      <c r="D296" s="16">
        <f t="shared" si="4"/>
        <v>2134</v>
      </c>
      <c r="F296" s="17">
        <f>f_netasset_total(A296,参数!$B$1,100000000)</f>
        <v>5.1054161119</v>
      </c>
      <c r="G296" s="17">
        <f ca="1">f_nav_adjustedreturn(A296,参数!$B$2,参数!$B$1)</f>
        <v>73.7635705669481</v>
      </c>
      <c r="H296" s="17">
        <f ca="1">f_nav_periodreturnrankingper(A296,参数!$B$2,参数!$B$1,3)</f>
        <v>44.1176470588235</v>
      </c>
      <c r="I296" s="17">
        <f ca="1">f_nav_adjustedreturn(A296,参数!$B$3,参数!$B$2)</f>
        <v>75.4497354497355</v>
      </c>
      <c r="J296" s="17">
        <f ca="1">f_nav_periodreturnrankingper(A296,参数!$B$3,参数!$B$2,3)</f>
        <v>10.9144542772861</v>
      </c>
      <c r="K296" s="17">
        <f ca="1">f_nav_adjustedreturn(A296,参数!$B$4,参数!$B$3)</f>
        <v>-30</v>
      </c>
      <c r="L296" s="17">
        <f ca="1">f_nav_periodreturnrankingper(A296,参数!$B$4,参数!$B$3,3)</f>
        <v>82.5454545454545</v>
      </c>
      <c r="M296" s="17">
        <f ca="1">f_nav_adjustedreturn(A296,参数!$B$5,参数!$B$4)</f>
        <v>23.5347985347985</v>
      </c>
      <c r="N296" s="17">
        <f ca="1">f_nav_periodreturnrankingper(A296,参数!$B$5,参数!$B$4,3)</f>
        <v>45.5882352941176</v>
      </c>
      <c r="O296" s="17">
        <f ca="1">f_nav_adjustedreturn(A296,参数!$B$6,参数!$B$5)</f>
        <v>5.60386473429952</v>
      </c>
      <c r="P296" s="17">
        <f ca="1">f_nav_periodreturnrankingper(A296,参数!$B$6,参数!$B$5,3)</f>
        <v>53.2894736842105</v>
      </c>
      <c r="Q296" s="25">
        <f>f_return(A296,1,参数!$B$1-365/2,参数!$B$1)</f>
        <v>103.638733924094</v>
      </c>
      <c r="R296" s="25">
        <f ca="1">f_return(A296,1,参数!$B$4,参数!$B$1)</f>
        <v>28.7171372020426</v>
      </c>
      <c r="S296" s="25">
        <f ca="1">f_return(A296,1,参数!$B$6,参数!$B$1)</f>
        <v>22.6939762252224</v>
      </c>
      <c r="T296" t="str">
        <f>f_info_investtype(A296)</f>
        <v>普通股票型基金</v>
      </c>
      <c r="U296" t="str">
        <f>f_info_fundmanager(A296)</f>
        <v>邵卓</v>
      </c>
      <c r="V296">
        <f>f_info_manager_onthepostdays(A296,1)</f>
        <v>2151</v>
      </c>
      <c r="W296" s="25">
        <f ca="1">f_return_1w(A296,"0",参数!$B$2)</f>
        <v>1.59313725490196</v>
      </c>
      <c r="X296" s="25">
        <f>f_return_1m(A296,"0",参数!$B$1)</f>
        <v>13.783570300158</v>
      </c>
      <c r="Y296" s="25">
        <f>f_return_3m(A296,0,参数!$B$1)</f>
        <v>36.6050260787103</v>
      </c>
      <c r="Z296" s="25">
        <f>f_return_6m(A296,0,参数!B295)</f>
        <v>31.6132031613203</v>
      </c>
      <c r="AA296" t="str">
        <f>f_dq_status(A296,参数!$B$1)</f>
        <v>开放申购|开放赎回</v>
      </c>
      <c r="AB296" s="17">
        <f ca="1">f_risk_maxdownside(A296,参数!$B$6,参数!$B$1)</f>
        <v>-37.6062322946176</v>
      </c>
      <c r="AC296" s="17">
        <f ca="1">f_risk_maxdownside(A296,参数!$B$4,参数!$B$1)</f>
        <v>-34.6923647146034</v>
      </c>
      <c r="AD296" t="str">
        <f ca="1">f_risk_maxdownside_date(A296,参数!$B$6,参数!$B$1)</f>
        <v>20171114-20181018</v>
      </c>
    </row>
    <row r="297" spans="1:30">
      <c r="A297" s="15" t="s">
        <v>325</v>
      </c>
      <c r="B297" t="str">
        <f>f_info_name(A297)</f>
        <v>华安媒体互联网</v>
      </c>
      <c r="C297" t="str">
        <f>f_info_setupdate(A297)</f>
        <v>2015-05-15</v>
      </c>
      <c r="D297" s="16">
        <f t="shared" si="4"/>
        <v>2082</v>
      </c>
      <c r="F297" s="17">
        <f>f_netasset_total(A297,参数!$B$1,100000000)</f>
        <v>60.0183658075</v>
      </c>
      <c r="G297" s="17">
        <f ca="1">f_nav_adjustedreturn(A297,参数!$B$2,参数!$B$1)</f>
        <v>19.8960302457467</v>
      </c>
      <c r="H297" s="17">
        <f ca="1">f_nav_periodreturnrankingper(A297,参数!$B$2,参数!$B$1,3)</f>
        <v>77.5542615140286</v>
      </c>
      <c r="I297" s="17">
        <f ca="1">f_nav_adjustedreturn(A297,参数!$B$3,参数!$B$2)</f>
        <v>101.140684410646</v>
      </c>
      <c r="J297" s="17">
        <f ca="1">f_nav_periodreturnrankingper(A297,参数!$B$3,参数!$B$2,3)</f>
        <v>0.222965440356745</v>
      </c>
      <c r="K297" s="17">
        <f ca="1">f_nav_adjustedreturn(A297,参数!$B$4,参数!$B$3)</f>
        <v>5.2</v>
      </c>
      <c r="L297" s="17">
        <f ca="1">f_nav_periodreturnrankingper(A297,参数!$B$4,参数!$B$3,3)</f>
        <v>1.79717586649551</v>
      </c>
      <c r="M297" s="17">
        <f ca="1">f_nav_adjustedreturn(A297,参数!$B$5,参数!$B$4)</f>
        <v>2.0639834881321</v>
      </c>
      <c r="N297" s="17">
        <f ca="1">f_nav_periodreturnrankingper(A297,参数!$B$5,参数!$B$4,3)</f>
        <v>89.204097714736</v>
      </c>
      <c r="O297" s="17">
        <f ca="1">f_nav_adjustedreturn(A297,参数!$B$6,参数!$B$5)</f>
        <v>6.09357997823721</v>
      </c>
      <c r="P297" s="17">
        <f ca="1">f_nav_periodreturnrankingper(A297,参数!$B$6,参数!$B$5,3)</f>
        <v>23.8095238095238</v>
      </c>
      <c r="Q297" s="25">
        <f>f_return(A297,1,参数!$B$1-365/2,参数!$B$1)</f>
        <v>21.7910170009225</v>
      </c>
      <c r="R297" s="25">
        <f ca="1">f_return(A297,1,参数!$B$4,参数!$B$1)</f>
        <v>36.3485489855285</v>
      </c>
      <c r="S297" s="25">
        <f ca="1">f_return(A297,1,参数!$B$6,参数!$B$1)</f>
        <v>22.4910728184388</v>
      </c>
      <c r="T297" t="str">
        <f>f_info_investtype(A297)</f>
        <v>灵活配置型基金</v>
      </c>
      <c r="U297" t="str">
        <f>f_info_fundmanager(A297)</f>
        <v>胡宜斌</v>
      </c>
      <c r="V297">
        <f>f_info_manager_onthepostdays(A297,1)</f>
        <v>1904</v>
      </c>
      <c r="W297" s="25">
        <f ca="1">f_return_1w(A297,"0",参数!$B$2)</f>
        <v>-1.21381886087768</v>
      </c>
      <c r="X297" s="25">
        <f>f_return_1m(A297,"0",参数!$B$1)</f>
        <v>7.4544684455739</v>
      </c>
      <c r="Y297" s="25">
        <f>f_return_3m(A297,0,参数!$B$1)</f>
        <v>9.495036685369</v>
      </c>
      <c r="Z297" s="25">
        <f>f_return_6m(A297,0,参数!B296)</f>
        <v>9.52580780528745</v>
      </c>
      <c r="AA297" t="str">
        <f>f_dq_status(A297,参数!$B$1)</f>
        <v>暂停大额申购|开放赎回</v>
      </c>
      <c r="AB297" s="17">
        <f ca="1">f_risk_maxdownside(A297,参数!$B$6,参数!$B$1)</f>
        <v>-30.8277027027027</v>
      </c>
      <c r="AC297" s="17">
        <f ca="1">f_risk_maxdownside(A297,参数!$B$4,参数!$B$1)</f>
        <v>-24.9374478732277</v>
      </c>
      <c r="AD297" t="str">
        <f ca="1">f_risk_maxdownside_date(A297,参数!$B$6,参数!$B$1)</f>
        <v>20161123-20170601</v>
      </c>
    </row>
    <row r="298" spans="1:30">
      <c r="A298" s="15" t="s">
        <v>326</v>
      </c>
      <c r="B298" t="str">
        <f>f_info_name(A298)</f>
        <v>华安智能装备主题</v>
      </c>
      <c r="C298" t="str">
        <f>f_info_setupdate(A298)</f>
        <v>2015-04-24</v>
      </c>
      <c r="D298" s="16">
        <f t="shared" si="4"/>
        <v>2103</v>
      </c>
      <c r="F298" s="17">
        <f>f_netasset_total(A298,参数!$B$1,100000000)</f>
        <v>7.3051119148</v>
      </c>
      <c r="G298" s="17">
        <f ca="1">f_nav_adjustedreturn(A298,参数!$B$2,参数!$B$1)</f>
        <v>63.5047067342505</v>
      </c>
      <c r="H298" s="17">
        <f ca="1">f_nav_periodreturnrankingper(A298,参数!$B$2,参数!$B$1,3)</f>
        <v>56.1274509803922</v>
      </c>
      <c r="I298" s="17">
        <f ca="1">f_nav_adjustedreturn(A298,参数!$B$3,参数!$B$2)</f>
        <v>77.0512820512821</v>
      </c>
      <c r="J298" s="17">
        <f ca="1">f_nav_periodreturnrankingper(A298,参数!$B$3,参数!$B$2,3)</f>
        <v>9.73451327433628</v>
      </c>
      <c r="K298" s="17">
        <f ca="1">f_nav_adjustedreturn(A298,参数!$B$4,参数!$B$3)</f>
        <v>-25.5523651226158</v>
      </c>
      <c r="L298" s="17">
        <f ca="1">f_nav_periodreturnrankingper(A298,参数!$B$4,参数!$B$3,3)</f>
        <v>59.2727272727273</v>
      </c>
      <c r="M298" s="17">
        <f ca="1">f_nav_adjustedreturn(A298,参数!$B$5,参数!$B$4)</f>
        <v>21.9755826859045</v>
      </c>
      <c r="N298" s="17">
        <f ca="1">f_nav_periodreturnrankingper(A298,参数!$B$5,参数!$B$4,3)</f>
        <v>49.5098039215686</v>
      </c>
      <c r="O298" s="17">
        <f ca="1">f_nav_adjustedreturn(A298,参数!$B$6,参数!$B$5)</f>
        <v>6.58049353701528</v>
      </c>
      <c r="P298" s="17">
        <f ca="1">f_nav_periodreturnrankingper(A298,参数!$B$6,参数!$B$5,3)</f>
        <v>50.6578947368421</v>
      </c>
      <c r="Q298" s="25">
        <f>f_return(A298,1,参数!$B$1-365/2,参数!$B$1)</f>
        <v>70.7901027748302</v>
      </c>
      <c r="R298" s="25">
        <f ca="1">f_return(A298,1,参数!$B$4,参数!$B$1)</f>
        <v>29.1393679843918</v>
      </c>
      <c r="S298" s="25">
        <f ca="1">f_return(A298,1,参数!$B$6,参数!$B$1)</f>
        <v>22.7354723465698</v>
      </c>
      <c r="T298" t="str">
        <f>f_info_investtype(A298)</f>
        <v>普通股票型基金</v>
      </c>
      <c r="U298" t="str">
        <f>f_info_fundmanager(A298)</f>
        <v>李欣</v>
      </c>
      <c r="V298">
        <f>f_info_manager_onthepostdays(A298,1)</f>
        <v>2044</v>
      </c>
      <c r="W298" s="25">
        <f ca="1">f_return_1w(A298,"0",参数!$B$2)</f>
        <v>-0.288808664259932</v>
      </c>
      <c r="X298" s="25">
        <f>f_return_1m(A298,"0",参数!$B$1)</f>
        <v>12.9</v>
      </c>
      <c r="Y298" s="25">
        <f>f_return_3m(A298,0,参数!$B$1)</f>
        <v>26.7827063447501</v>
      </c>
      <c r="Z298" s="25">
        <f>f_return_6m(A298,0,参数!B297)</f>
        <v>18.5305240410589</v>
      </c>
      <c r="AA298" t="str">
        <f>f_dq_status(A298,参数!$B$1)</f>
        <v>开放申购|开放赎回</v>
      </c>
      <c r="AB298" s="17">
        <f ca="1">f_risk_maxdownside(A298,参数!$B$6,参数!$B$1)</f>
        <v>-34.4208667788057</v>
      </c>
      <c r="AC298" s="17">
        <f ca="1">f_risk_maxdownside(A298,参数!$B$4,参数!$B$1)</f>
        <v>-33.8646400339271</v>
      </c>
      <c r="AD298" t="str">
        <f ca="1">f_risk_maxdownside_date(A298,参数!$B$6,参数!$B$1)</f>
        <v>20171114-20190103</v>
      </c>
    </row>
    <row r="299" spans="1:30">
      <c r="A299" s="15" t="s">
        <v>327</v>
      </c>
      <c r="B299" t="str">
        <f>f_info_name(A299)</f>
        <v>华泰柏瑞量化驱动A</v>
      </c>
      <c r="C299" t="str">
        <f>f_info_setupdate(A299)</f>
        <v>2015-03-24</v>
      </c>
      <c r="D299" s="16">
        <f t="shared" si="4"/>
        <v>2134</v>
      </c>
      <c r="F299" s="17">
        <f>f_netasset_total(A299,参数!$B$1,100000000)</f>
        <v>4.8441092296</v>
      </c>
      <c r="G299" s="17">
        <f ca="1">f_nav_adjustedreturn(A299,参数!$B$2,参数!$B$1)</f>
        <v>41.1178168459722</v>
      </c>
      <c r="H299" s="17">
        <f ca="1">f_nav_periodreturnrankingper(A299,参数!$B$2,参数!$B$1,3)</f>
        <v>52.8321863419799</v>
      </c>
      <c r="I299" s="17">
        <f ca="1">f_nav_adjustedreturn(A299,参数!$B$3,参数!$B$2)</f>
        <v>30.2609091944856</v>
      </c>
      <c r="J299" s="17">
        <f ca="1">f_nav_periodreturnrankingper(A299,参数!$B$3,参数!$B$2,3)</f>
        <v>44.0914158305463</v>
      </c>
      <c r="K299" s="17">
        <f ca="1">f_nav_adjustedreturn(A299,参数!$B$4,参数!$B$3)</f>
        <v>-25.8072696534235</v>
      </c>
      <c r="L299" s="17">
        <f ca="1">f_nav_periodreturnrankingper(A299,参数!$B$4,参数!$B$3,3)</f>
        <v>85.9435173299102</v>
      </c>
      <c r="M299" s="17">
        <f ca="1">f_nav_adjustedreturn(A299,参数!$B$5,参数!$B$4)</f>
        <v>28.9476536252303</v>
      </c>
      <c r="N299" s="17">
        <f ca="1">f_nav_periodreturnrankingper(A299,参数!$B$5,参数!$B$4,3)</f>
        <v>11.2687155240347</v>
      </c>
      <c r="O299" s="17">
        <f ca="1">f_nav_adjustedreturn(A299,参数!$B$6,参数!$B$5)</f>
        <v>20.7409339942604</v>
      </c>
      <c r="P299" s="17">
        <f ca="1">f_nav_periodreturnrankingper(A299,参数!$B$6,参数!$B$5,3)</f>
        <v>4.76190476190476</v>
      </c>
      <c r="Q299" s="25">
        <f>f_return(A299,1,参数!$B$1-365/2,参数!$B$1)</f>
        <v>40.7140429118299</v>
      </c>
      <c r="R299" s="25">
        <f ca="1">f_return(A299,1,参数!$B$4,参数!$B$1)</f>
        <v>10.8863576236764</v>
      </c>
      <c r="S299" s="25">
        <f ca="1">f_return(A299,1,参数!$B$6,参数!$B$1)</f>
        <v>16.0282902229447</v>
      </c>
      <c r="T299" t="str">
        <f>f_info_investtype(A299)</f>
        <v>灵活配置型基金</v>
      </c>
      <c r="U299" t="str">
        <f>f_info_fundmanager(A299)</f>
        <v>盛豪</v>
      </c>
      <c r="V299">
        <f>f_info_manager_onthepostdays(A299,1)</f>
        <v>1948</v>
      </c>
      <c r="W299" s="25">
        <f ca="1">f_return_1w(A299,"0",参数!$B$2)</f>
        <v>-2.83844650293194</v>
      </c>
      <c r="X299" s="25">
        <f>f_return_1m(A299,"0",参数!$B$1)</f>
        <v>9.72524483133841</v>
      </c>
      <c r="Y299" s="25">
        <f>f_return_3m(A299,0,参数!$B$1)</f>
        <v>11.9483763530391</v>
      </c>
      <c r="Z299" s="25">
        <f>f_return_6m(A299,0,参数!B298)</f>
        <v>12.8677749182722</v>
      </c>
      <c r="AA299" t="str">
        <f>f_dq_status(A299,参数!$B$1)</f>
        <v>开放申购|开放赎回</v>
      </c>
      <c r="AB299" s="17">
        <f ca="1">f_risk_maxdownside(A299,参数!$B$6,参数!$B$1)</f>
        <v>-30.9211632207094</v>
      </c>
      <c r="AC299" s="17">
        <f ca="1">f_risk_maxdownside(A299,参数!$B$4,参数!$B$1)</f>
        <v>-30.9211632207094</v>
      </c>
      <c r="AD299" t="str">
        <f ca="1">f_risk_maxdownside_date(A299,参数!$B$6,参数!$B$1)</f>
        <v>20180127-20190103</v>
      </c>
    </row>
    <row r="300" spans="1:30">
      <c r="A300" s="15" t="s">
        <v>328</v>
      </c>
      <c r="B300" t="str">
        <f>f_info_name(A300)</f>
        <v>宝盈转型动力</v>
      </c>
      <c r="C300" t="str">
        <f>f_info_setupdate(A300)</f>
        <v>2015-04-29</v>
      </c>
      <c r="D300" s="16">
        <f t="shared" si="4"/>
        <v>2098</v>
      </c>
      <c r="F300" s="17">
        <f>f_netasset_total(A300,参数!$B$1,100000000)</f>
        <v>14.7876081576</v>
      </c>
      <c r="G300" s="17">
        <f ca="1">f_nav_adjustedreturn(A300,参数!$B$2,参数!$B$1)</f>
        <v>43.9575033200531</v>
      </c>
      <c r="H300" s="17">
        <f ca="1">f_nav_periodreturnrankingper(A300,参数!$B$2,参数!$B$1,3)</f>
        <v>49.8147167813658</v>
      </c>
      <c r="I300" s="17">
        <f ca="1">f_nav_adjustedreturn(A300,参数!$B$3,参数!$B$2)</f>
        <v>37.9120879120879</v>
      </c>
      <c r="J300" s="17">
        <f ca="1">f_nav_periodreturnrankingper(A300,参数!$B$3,参数!$B$2,3)</f>
        <v>32.4972129319955</v>
      </c>
      <c r="K300" s="17">
        <f ca="1">f_nav_adjustedreturn(A300,参数!$B$4,参数!$B$3)</f>
        <v>-30.089628681178</v>
      </c>
      <c r="L300" s="17">
        <f ca="1">f_nav_periodreturnrankingper(A300,参数!$B$4,参数!$B$3,3)</f>
        <v>94.3517329910141</v>
      </c>
      <c r="M300" s="17">
        <f ca="1">f_nav_adjustedreturn(A300,参数!$B$5,参数!$B$4)</f>
        <v>9.81767180925667</v>
      </c>
      <c r="N300" s="17">
        <f ca="1">f_nav_periodreturnrankingper(A300,参数!$B$5,参数!$B$4,3)</f>
        <v>53.1914893617021</v>
      </c>
      <c r="O300" s="17">
        <f ca="1">f_nav_adjustedreturn(A300,参数!$B$6,参数!$B$5)</f>
        <v>3.17919075144509</v>
      </c>
      <c r="P300" s="17">
        <f ca="1">f_nav_periodreturnrankingper(A300,参数!$B$6,参数!$B$5,3)</f>
        <v>48.5714285714286</v>
      </c>
      <c r="Q300" s="25">
        <f>f_return(A300,1,参数!$B$1-365/2,参数!$B$1)</f>
        <v>35.2327306947994</v>
      </c>
      <c r="R300" s="25">
        <f ca="1">f_return(A300,1,参数!$B$4,参数!$B$1)</f>
        <v>11.536269233355</v>
      </c>
      <c r="S300" s="25">
        <f ca="1">f_return(A300,1,参数!$B$6,参数!$B$1)</f>
        <v>9.38101810757068</v>
      </c>
      <c r="T300" t="str">
        <f>f_info_investtype(A300)</f>
        <v>灵活配置型基金</v>
      </c>
      <c r="U300" t="str">
        <f>f_info_fundmanager(A300)</f>
        <v>李健伟</v>
      </c>
      <c r="V300">
        <f>f_info_manager_onthepostdays(A300,1)</f>
        <v>373</v>
      </c>
      <c r="W300" s="25">
        <f ca="1">f_return_1w(A300,"0",参数!$B$2)</f>
        <v>0.534045393858478</v>
      </c>
      <c r="X300" s="25">
        <f>f_return_1m(A300,"0",参数!$B$1)</f>
        <v>11.2936344969199</v>
      </c>
      <c r="Y300" s="25">
        <f>f_return_3m(A300,0,参数!$B$1)</f>
        <v>22.9024943310658</v>
      </c>
      <c r="Z300" s="25">
        <f>f_return_6m(A300,0,参数!B299)</f>
        <v>4.11522633744856</v>
      </c>
      <c r="AA300" t="str">
        <f>f_dq_status(A300,参数!$B$1)</f>
        <v>开放申购|开放赎回</v>
      </c>
      <c r="AB300" s="17">
        <f ca="1">f_risk_maxdownside(A300,参数!$B$6,参数!$B$1)</f>
        <v>-37.0700636942675</v>
      </c>
      <c r="AC300" s="17">
        <f ca="1">f_risk_maxdownside(A300,参数!$B$4,参数!$B$1)</f>
        <v>-36.9093231162197</v>
      </c>
      <c r="AD300" t="str">
        <f ca="1">f_risk_maxdownside_date(A300,参数!$B$6,参数!$B$1)</f>
        <v>20180125-20190103</v>
      </c>
    </row>
    <row r="301" spans="1:30">
      <c r="A301" s="15" t="s">
        <v>329</v>
      </c>
      <c r="B301" t="str">
        <f>f_info_name(A301)</f>
        <v>易方达改革红利</v>
      </c>
      <c r="C301" t="str">
        <f>f_info_setupdate(A301)</f>
        <v>2015-04-23</v>
      </c>
      <c r="D301" s="16">
        <f t="shared" si="4"/>
        <v>2104</v>
      </c>
      <c r="F301" s="17">
        <f>f_netasset_total(A301,参数!$B$1,100000000)</f>
        <v>13.0525739984</v>
      </c>
      <c r="G301" s="17">
        <f ca="1">f_nav_adjustedreturn(A301,参数!$B$2,参数!$B$1)</f>
        <v>94.1850220264317</v>
      </c>
      <c r="H301" s="17">
        <f ca="1">f_nav_periodreturnrankingper(A301,参数!$B$2,参数!$B$1,3)</f>
        <v>14.4259077526987</v>
      </c>
      <c r="I301" s="17">
        <f ca="1">f_nav_adjustedreturn(A301,参数!$B$3,参数!$B$2)</f>
        <v>40.2966625463535</v>
      </c>
      <c r="J301" s="17">
        <f ca="1">f_nav_periodreturnrankingper(A301,参数!$B$3,参数!$B$2,3)</f>
        <v>55.0964187327824</v>
      </c>
      <c r="K301" s="17">
        <f ca="1">f_nav_adjustedreturn(A301,参数!$B$4,参数!$B$3)</f>
        <v>-24.3217960710945</v>
      </c>
      <c r="L301" s="17">
        <f ca="1">f_nav_periodreturnrankingper(A301,参数!$B$4,参数!$B$3,3)</f>
        <v>50.5154639175258</v>
      </c>
      <c r="M301" s="17">
        <f ca="1">f_nav_adjustedreturn(A301,参数!$B$5,参数!$B$4)</f>
        <v>55.7803468208093</v>
      </c>
      <c r="N301" s="17">
        <f ca="1">f_nav_periodreturnrankingper(A301,参数!$B$5,参数!$B$4,3)</f>
        <v>2.91828793774319</v>
      </c>
      <c r="O301" s="17">
        <f ca="1">f_nav_adjustedreturn(A301,参数!$B$6,参数!$B$5)</f>
        <v>-2.53521126760564</v>
      </c>
      <c r="P301" s="17">
        <f ca="1">f_nav_periodreturnrankingper(A301,参数!$B$6,参数!$B$5,3)</f>
        <v>71.3987473903967</v>
      </c>
      <c r="Q301" s="25">
        <f>f_return(A301,1,参数!$B$1-365/2,参数!$B$1)</f>
        <v>119.449897338376</v>
      </c>
      <c r="R301" s="25">
        <f ca="1">f_return(A301,1,参数!$B$4,参数!$B$1)</f>
        <v>27.247441338966</v>
      </c>
      <c r="S301" s="25">
        <f ca="1">f_return(A301,1,参数!$B$6,参数!$B$1)</f>
        <v>25.3957856951324</v>
      </c>
      <c r="T301" t="str">
        <f>f_info_investtype(A301)</f>
        <v>偏股混合型基金</v>
      </c>
      <c r="U301" t="str">
        <f>f_info_fundmanager(A301)</f>
        <v>郭杰</v>
      </c>
      <c r="V301">
        <f>f_info_manager_onthepostdays(A301,1)</f>
        <v>2121</v>
      </c>
      <c r="W301" s="25">
        <f ca="1">f_return_1w(A301,"0",参数!$B$2)</f>
        <v>-5.41666666666666</v>
      </c>
      <c r="X301" s="25">
        <f>f_return_1m(A301,"0",参数!$B$1)</f>
        <v>8.73211642821904</v>
      </c>
      <c r="Y301" s="25">
        <f>f_return_3m(A301,0,参数!$B$1)</f>
        <v>29.3427230046948</v>
      </c>
      <c r="Z301" s="25">
        <f>f_return_6m(A301,0,参数!B300)</f>
        <v>50.260078023407</v>
      </c>
      <c r="AA301" t="str">
        <f>f_dq_status(A301,参数!$B$1)</f>
        <v>开放申购|开放赎回</v>
      </c>
      <c r="AB301" s="17">
        <f ca="1">f_risk_maxdownside(A301,参数!$B$6,参数!$B$1)</f>
        <v>-35.341726618705</v>
      </c>
      <c r="AC301" s="17">
        <f ca="1">f_risk_maxdownside(A301,参数!$B$4,参数!$B$1)</f>
        <v>-35.341726618705</v>
      </c>
      <c r="AD301" t="str">
        <f ca="1">f_risk_maxdownside_date(A301,参数!$B$6,参数!$B$1)</f>
        <v>20180613-20181029,20180613-20181030</v>
      </c>
    </row>
    <row r="302" spans="1:30">
      <c r="A302" s="15" t="s">
        <v>330</v>
      </c>
      <c r="B302" t="str">
        <f>f_info_name(A302)</f>
        <v>华富恒利A</v>
      </c>
      <c r="C302" t="str">
        <f>f_info_setupdate(A302)</f>
        <v>2015-08-31</v>
      </c>
      <c r="D302" s="16">
        <f t="shared" si="4"/>
        <v>1974</v>
      </c>
      <c r="F302" s="17">
        <f>f_netasset_total(A302,参数!$B$1,100000000)</f>
        <v>5.0745303316</v>
      </c>
      <c r="G302" s="17">
        <f ca="1">f_nav_adjustedreturn(A302,参数!$B$2,参数!$B$1)</f>
        <v>8.68110799459943</v>
      </c>
      <c r="H302" s="17">
        <f ca="1">f_nav_periodreturnrankingper(A302,参数!$B$2,参数!$B$1,3)</f>
        <v>54.9056603773585</v>
      </c>
      <c r="I302" s="17">
        <f ca="1">f_nav_adjustedreturn(A302,参数!$B$3,参数!$B$2)</f>
        <v>7.03275529865125</v>
      </c>
      <c r="J302" s="17">
        <f ca="1">f_nav_periodreturnrankingper(A302,参数!$B$3,参数!$B$2,3)</f>
        <v>60.6382978723404</v>
      </c>
      <c r="K302" s="17">
        <f ca="1">f_nav_adjustedreturn(A302,参数!$B$4,参数!$B$3)</f>
        <v>-3.35195530726257</v>
      </c>
      <c r="L302" s="17">
        <f ca="1">f_nav_periodreturnrankingper(A302,参数!$B$4,参数!$B$3,3)</f>
        <v>74.7016706443914</v>
      </c>
      <c r="M302" s="17">
        <f ca="1">f_nav_adjustedreturn(A302,参数!$B$5,参数!$B$4)</f>
        <v>4.57198443579766</v>
      </c>
      <c r="N302" s="17">
        <f ca="1">f_nav_periodreturnrankingper(A302,参数!$B$5,参数!$B$4,3)</f>
        <v>41.7127071823204</v>
      </c>
      <c r="O302" s="17">
        <f ca="1">f_nav_adjustedreturn(A302,参数!$B$6,参数!$B$5)</f>
        <v>2.59481037924152</v>
      </c>
      <c r="P302" s="17">
        <f ca="1">f_nav_periodreturnrankingper(A302,参数!$B$6,参数!$B$5,3)</f>
        <v>28.8135593220339</v>
      </c>
      <c r="Q302" s="25">
        <f>f_return(A302,1,参数!$B$1-365/2,参数!$B$1)</f>
        <v>9.31162054132564</v>
      </c>
      <c r="R302" s="25">
        <f ca="1">f_return(A302,1,参数!$B$4,参数!$B$1)</f>
        <v>3.97744515387415</v>
      </c>
      <c r="S302" s="25">
        <f ca="1">f_return(A302,1,参数!$B$6,参数!$B$1)</f>
        <v>3.79641287330343</v>
      </c>
      <c r="T302" t="str">
        <f>f_info_investtype(A302)</f>
        <v>混合债券型二级基金</v>
      </c>
      <c r="U302" t="str">
        <f>f_info_fundmanager(A302)</f>
        <v>张惠</v>
      </c>
      <c r="V302">
        <f>f_info_manager_onthepostdays(A302,1)</f>
        <v>1991</v>
      </c>
      <c r="W302" s="25">
        <f ca="1">f_return_1w(A302,"0",参数!$B$2)</f>
        <v>-1.15658362989325</v>
      </c>
      <c r="X302" s="25">
        <f>f_return_1m(A302,"0",参数!$B$1)</f>
        <v>2.01931518876206</v>
      </c>
      <c r="Y302" s="25">
        <f>f_return_3m(A302,0,参数!$B$1)</f>
        <v>3.10559006211178</v>
      </c>
      <c r="Z302" s="25">
        <f>f_return_6m(A302,0,参数!B301)</f>
        <v>0.794351279788175</v>
      </c>
      <c r="AA302" t="str">
        <f>f_dq_status(A302,参数!$B$1)</f>
        <v>开放申购|开放赎回</v>
      </c>
      <c r="AB302" s="17">
        <f ca="1">f_risk_maxdownside(A302,参数!$B$6,参数!$B$1)</f>
        <v>-7.30387736699729</v>
      </c>
      <c r="AC302" s="17">
        <f ca="1">f_risk_maxdownside(A302,参数!$B$4,参数!$B$1)</f>
        <v>-7.30387736699729</v>
      </c>
      <c r="AD302" t="str">
        <f ca="1">f_risk_maxdownside_date(A302,参数!$B$6,参数!$B$1)</f>
        <v>20190405-20190606</v>
      </c>
    </row>
    <row r="303" spans="1:30">
      <c r="A303" s="15" t="s">
        <v>331</v>
      </c>
      <c r="B303" t="str">
        <f>f_info_name(A303)</f>
        <v>华宝国策导向</v>
      </c>
      <c r="C303" t="str">
        <f>f_info_setupdate(A303)</f>
        <v>2015-05-08</v>
      </c>
      <c r="D303" s="16">
        <f t="shared" si="4"/>
        <v>2089</v>
      </c>
      <c r="F303" s="17">
        <f>f_netasset_total(A303,参数!$B$1,100000000)</f>
        <v>5.9772731109</v>
      </c>
      <c r="G303" s="17">
        <f ca="1">f_nav_adjustedreturn(A303,参数!$B$2,参数!$B$1)</f>
        <v>61.8364418938307</v>
      </c>
      <c r="H303" s="17">
        <f ca="1">f_nav_periodreturnrankingper(A303,参数!$B$2,参数!$B$1,3)</f>
        <v>58.9793915603533</v>
      </c>
      <c r="I303" s="17">
        <f ca="1">f_nav_adjustedreturn(A303,参数!$B$3,参数!$B$2)</f>
        <v>23.3628318584071</v>
      </c>
      <c r="J303" s="17">
        <f ca="1">f_nav_periodreturnrankingper(A303,参数!$B$3,参数!$B$2,3)</f>
        <v>88.1542699724518</v>
      </c>
      <c r="K303" s="17">
        <f ca="1">f_nav_adjustedreturn(A303,参数!$B$4,参数!$B$3)</f>
        <v>-25.7555847568988</v>
      </c>
      <c r="L303" s="17">
        <f ca="1">f_nav_periodreturnrankingper(A303,参数!$B$4,参数!$B$3,3)</f>
        <v>60.1374570446735</v>
      </c>
      <c r="M303" s="17">
        <f ca="1">f_nav_adjustedreturn(A303,参数!$B$5,参数!$B$4)</f>
        <v>3.94557823129252</v>
      </c>
      <c r="N303" s="17">
        <f ca="1">f_nav_periodreturnrankingper(A303,参数!$B$5,参数!$B$4,3)</f>
        <v>86.9649805447471</v>
      </c>
      <c r="O303" s="17">
        <f ca="1">f_nav_adjustedreturn(A303,参数!$B$6,参数!$B$5)</f>
        <v>-6.24203821656052</v>
      </c>
      <c r="P303" s="17">
        <f ca="1">f_nav_periodreturnrankingper(A303,参数!$B$6,参数!$B$5,3)</f>
        <v>81.419624217119</v>
      </c>
      <c r="Q303" s="25">
        <f>f_return(A303,1,参数!$B$1-365/2,参数!$B$1)</f>
        <v>92.8871089038044</v>
      </c>
      <c r="R303" s="25">
        <f ca="1">f_return(A303,1,参数!$B$4,参数!$B$1)</f>
        <v>14.0047193944026</v>
      </c>
      <c r="S303" s="25">
        <f ca="1">f_return(A303,1,参数!$B$6,参数!$B$1)</f>
        <v>7.51112815010357</v>
      </c>
      <c r="T303" t="str">
        <f>f_info_investtype(A303)</f>
        <v>偏股混合型基金</v>
      </c>
      <c r="U303" t="str">
        <f>f_info_fundmanager(A303)</f>
        <v>丁靖斐</v>
      </c>
      <c r="V303">
        <f>f_info_manager_onthepostdays(A303,1)</f>
        <v>196</v>
      </c>
      <c r="W303" s="25">
        <f ca="1">f_return_1w(A303,"0",参数!$B$2)</f>
        <v>-3.99449035812673</v>
      </c>
      <c r="X303" s="25">
        <f>f_return_1m(A303,"0",参数!$B$1)</f>
        <v>11.0236220472441</v>
      </c>
      <c r="Y303" s="25">
        <f>f_return_3m(A303,0,参数!$B$1)</f>
        <v>27.4576271186441</v>
      </c>
      <c r="Z303" s="25">
        <f>f_return_6m(A303,0,参数!B302)</f>
        <v>27.6765375854214</v>
      </c>
      <c r="AA303" t="str">
        <f>f_dq_status(A303,参数!$B$1)</f>
        <v>开放申购|开放赎回</v>
      </c>
      <c r="AB303" s="17">
        <f ca="1">f_risk_maxdownside(A303,参数!$B$6,参数!$B$1)</f>
        <v>-38.3529411764706</v>
      </c>
      <c r="AC303" s="17">
        <f ca="1">f_risk_maxdownside(A303,参数!$B$4,参数!$B$1)</f>
        <v>-31.413612565445</v>
      </c>
      <c r="AD303" t="str">
        <f ca="1">f_risk_maxdownside_date(A303,参数!$B$6,参数!$B$1)</f>
        <v>20160715-20181018</v>
      </c>
    </row>
    <row r="304" spans="1:30">
      <c r="A304" s="15" t="s">
        <v>332</v>
      </c>
      <c r="B304" t="str">
        <f>f_info_name(A304)</f>
        <v>华泰柏瑞积极优选</v>
      </c>
      <c r="C304" t="str">
        <f>f_info_setupdate(A304)</f>
        <v>2015-03-26</v>
      </c>
      <c r="D304" s="16">
        <f t="shared" si="4"/>
        <v>2132</v>
      </c>
      <c r="F304" s="17">
        <f>f_netasset_total(A304,参数!$B$1,100000000)</f>
        <v>2.6474164413</v>
      </c>
      <c r="G304" s="17">
        <f ca="1">f_nav_adjustedreturn(A304,参数!$B$2,参数!$B$1)</f>
        <v>53.5276073619632</v>
      </c>
      <c r="H304" s="17">
        <f ca="1">f_nav_periodreturnrankingper(A304,参数!$B$2,参数!$B$1,3)</f>
        <v>66.421568627451</v>
      </c>
      <c r="I304" s="17">
        <f ca="1">f_nav_adjustedreturn(A304,参数!$B$3,参数!$B$2)</f>
        <v>27.34375</v>
      </c>
      <c r="J304" s="17">
        <f ca="1">f_nav_periodreturnrankingper(A304,参数!$B$3,参数!$B$2,3)</f>
        <v>83.1858407079646</v>
      </c>
      <c r="K304" s="17">
        <f ca="1">f_nav_adjustedreturn(A304,参数!$B$4,参数!$B$3)</f>
        <v>-26.9614835948645</v>
      </c>
      <c r="L304" s="17">
        <f ca="1">f_nav_periodreturnrankingper(A304,参数!$B$4,参数!$B$3,3)</f>
        <v>66.5454545454545</v>
      </c>
      <c r="M304" s="17">
        <f ca="1">f_nav_adjustedreturn(A304,参数!$B$5,参数!$B$4)</f>
        <v>17.8151260504202</v>
      </c>
      <c r="N304" s="17">
        <f ca="1">f_nav_periodreturnrankingper(A304,参数!$B$5,参数!$B$4,3)</f>
        <v>58.8235294117647</v>
      </c>
      <c r="O304" s="17">
        <f ca="1">f_nav_adjustedreturn(A304,参数!$B$6,参数!$B$5)</f>
        <v>-1.65016501650165</v>
      </c>
      <c r="P304" s="17">
        <f ca="1">f_nav_periodreturnrankingper(A304,参数!$B$6,参数!$B$5,3)</f>
        <v>77.6315789473684</v>
      </c>
      <c r="Q304" s="25">
        <f>f_return(A304,1,参数!$B$1-365/2,参数!$B$1)</f>
        <v>46.7543612972671</v>
      </c>
      <c r="R304" s="25">
        <f ca="1">f_return(A304,1,参数!$B$4,参数!$B$1)</f>
        <v>12.5965192253496</v>
      </c>
      <c r="S304" s="25">
        <f ca="1">f_return(A304,1,参数!$B$6,参数!$B$1)</f>
        <v>10.5463914631402</v>
      </c>
      <c r="T304" t="str">
        <f>f_info_investtype(A304)</f>
        <v>普通股票型基金</v>
      </c>
      <c r="U304" t="str">
        <f>f_info_fundmanager(A304)</f>
        <v>杜聪</v>
      </c>
      <c r="V304">
        <f>f_info_manager_onthepostdays(A304,1)</f>
        <v>169</v>
      </c>
      <c r="W304" s="25">
        <f ca="1">f_return_1w(A304,"0",参数!$B$2)</f>
        <v>-2.24887556221889</v>
      </c>
      <c r="X304" s="25">
        <f>f_return_1m(A304,"0",参数!$B$1)</f>
        <v>14.4</v>
      </c>
      <c r="Y304" s="25">
        <f>f_return_3m(A304,0,参数!$B$1)</f>
        <v>22.671568627451</v>
      </c>
      <c r="Z304" s="25">
        <f>f_return_6m(A304,0,参数!B303)</f>
        <v>17.4621653084982</v>
      </c>
      <c r="AA304" t="str">
        <f>f_dq_status(A304,参数!$B$1)</f>
        <v>开放申购|开放赎回</v>
      </c>
      <c r="AB304" s="17">
        <f ca="1">f_risk_maxdownside(A304,参数!$B$6,参数!$B$1)</f>
        <v>-33.0056179775281</v>
      </c>
      <c r="AC304" s="17">
        <f ca="1">f_risk_maxdownside(A304,参数!$B$4,参数!$B$1)</f>
        <v>-31.9543509272468</v>
      </c>
      <c r="AD304" t="str">
        <f ca="1">f_risk_maxdownside_date(A304,参数!$B$6,参数!$B$1)</f>
        <v>20171114-20190102,20171114-20190103</v>
      </c>
    </row>
    <row r="305" spans="1:30">
      <c r="A305" s="15" t="s">
        <v>333</v>
      </c>
      <c r="B305" t="str">
        <f>f_info_name(A305)</f>
        <v>前海开源国家比较优势</v>
      </c>
      <c r="C305" t="str">
        <f>f_info_setupdate(A305)</f>
        <v>2015-05-08</v>
      </c>
      <c r="D305" s="16">
        <f t="shared" si="4"/>
        <v>2089</v>
      </c>
      <c r="F305" s="17">
        <f>f_netasset_total(A305,参数!$B$1,100000000)</f>
        <v>49.0364200085</v>
      </c>
      <c r="G305" s="17">
        <f ca="1">f_nav_adjustedreturn(A305,参数!$B$2,参数!$B$1)</f>
        <v>133.802816901408</v>
      </c>
      <c r="H305" s="17">
        <f ca="1">f_nav_periodreturnrankingper(A305,参数!$B$2,参数!$B$1,3)</f>
        <v>0.635256749602965</v>
      </c>
      <c r="I305" s="17">
        <f ca="1">f_nav_adjustedreturn(A305,参数!$B$3,参数!$B$2)</f>
        <v>75.8715596330275</v>
      </c>
      <c r="J305" s="17">
        <f ca="1">f_nav_periodreturnrankingper(A305,参数!$B$3,参数!$B$2,3)</f>
        <v>3.45596432552954</v>
      </c>
      <c r="K305" s="17">
        <f ca="1">f_nav_adjustedreturn(A305,参数!$B$4,参数!$B$3)</f>
        <v>-24.3055555555555</v>
      </c>
      <c r="L305" s="17">
        <f ca="1">f_nav_periodreturnrankingper(A305,参数!$B$4,参数!$B$3,3)</f>
        <v>81.3863928112965</v>
      </c>
      <c r="M305" s="17">
        <f ca="1">f_nav_adjustedreturn(A305,参数!$B$5,参数!$B$4)</f>
        <v>34.1121495327103</v>
      </c>
      <c r="N305" s="17">
        <f ca="1">f_nav_periodreturnrankingper(A305,参数!$B$5,参数!$B$4,3)</f>
        <v>8.35303388494878</v>
      </c>
      <c r="O305" s="17">
        <f ca="1">f_nav_adjustedreturn(A305,参数!$B$6,参数!$B$5)</f>
        <v>11.7341640706127</v>
      </c>
      <c r="P305" s="17">
        <f ca="1">f_nav_periodreturnrankingper(A305,参数!$B$6,参数!$B$5,3)</f>
        <v>12.2448979591837</v>
      </c>
      <c r="Q305" s="25">
        <f>f_return(A305,1,参数!$B$1-365/2,参数!$B$1)</f>
        <v>122.335067222834</v>
      </c>
      <c r="R305" s="25">
        <f ca="1">f_return(A305,1,参数!$B$4,参数!$B$1)</f>
        <v>45.9552812957239</v>
      </c>
      <c r="S305" s="25">
        <f ca="1">f_return(A305,1,参数!$B$6,参数!$B$1)</f>
        <v>35.9636754402878</v>
      </c>
      <c r="T305" t="str">
        <f>f_info_investtype(A305)</f>
        <v>灵活配置型基金</v>
      </c>
      <c r="U305" t="str">
        <f>f_info_fundmanager(A305)</f>
        <v>曲扬</v>
      </c>
      <c r="V305">
        <f>f_info_manager_onthepostdays(A305,1)</f>
        <v>2106</v>
      </c>
      <c r="W305" s="25">
        <f ca="1">f_return_1w(A305,"0",参数!$B$2)</f>
        <v>0.524383848977452</v>
      </c>
      <c r="X305" s="25">
        <f>f_return_1m(A305,"0",参数!$B$1)</f>
        <v>22.7608874281019</v>
      </c>
      <c r="Y305" s="25">
        <f>f_return_3m(A305,0,参数!$B$1)</f>
        <v>48.0184940554822</v>
      </c>
      <c r="Z305" s="25">
        <f>f_return_6m(A305,0,参数!B304)</f>
        <v>47.7602320335159</v>
      </c>
      <c r="AA305" t="str">
        <f>f_dq_status(A305,参数!$B$1)</f>
        <v>开放申购|开放赎回</v>
      </c>
      <c r="AB305" s="17">
        <f ca="1">f_risk_maxdownside(A305,参数!$B$6,参数!$B$1)</f>
        <v>-34.4408945686901</v>
      </c>
      <c r="AC305" s="17">
        <f ca="1">f_risk_maxdownside(A305,参数!$B$4,参数!$B$1)</f>
        <v>-31.7365269461078</v>
      </c>
      <c r="AD305" t="str">
        <f ca="1">f_risk_maxdownside_date(A305,参数!$B$6,参数!$B$1)</f>
        <v>20171114-20190103</v>
      </c>
    </row>
    <row r="306" spans="1:30">
      <c r="A306" s="15" t="s">
        <v>334</v>
      </c>
      <c r="B306" t="str">
        <f>f_info_name(A306)</f>
        <v>前海开源工业革命4.0</v>
      </c>
      <c r="C306" t="str">
        <f>f_info_setupdate(A306)</f>
        <v>2015-03-27</v>
      </c>
      <c r="D306" s="16">
        <f t="shared" si="4"/>
        <v>2131</v>
      </c>
      <c r="F306" s="17">
        <f>f_netasset_total(A306,参数!$B$1,100000000)</f>
        <v>6.7925112075</v>
      </c>
      <c r="G306" s="17">
        <f ca="1">f_nav_adjustedreturn(A306,参数!$B$2,参数!$B$1)</f>
        <v>27.5784753363229</v>
      </c>
      <c r="H306" s="17">
        <f ca="1">f_nav_periodreturnrankingper(A306,参数!$B$2,参数!$B$1,3)</f>
        <v>66.1725780836421</v>
      </c>
      <c r="I306" s="17">
        <f ca="1">f_nav_adjustedreturn(A306,参数!$B$3,参数!$B$2)</f>
        <v>63.0712979890311</v>
      </c>
      <c r="J306" s="17">
        <f ca="1">f_nav_periodreturnrankingper(A306,参数!$B$3,参数!$B$2,3)</f>
        <v>7.30211817168339</v>
      </c>
      <c r="K306" s="17">
        <f ca="1">f_nav_adjustedreturn(A306,参数!$B$4,参数!$B$3)</f>
        <v>-3.60623304347824</v>
      </c>
      <c r="L306" s="17">
        <f ca="1">f_nav_periodreturnrankingper(A306,参数!$B$4,参数!$B$3,3)</f>
        <v>29.5250320924262</v>
      </c>
      <c r="M306" s="17">
        <f ca="1">f_nav_adjustedreturn(A306,参数!$B$5,参数!$B$4)</f>
        <v>30.0102774922919</v>
      </c>
      <c r="N306" s="17">
        <f ca="1">f_nav_periodreturnrankingper(A306,参数!$B$5,参数!$B$4,3)</f>
        <v>10.5594956658786</v>
      </c>
      <c r="O306" s="17">
        <f ca="1">f_nav_adjustedreturn(A306,参数!$B$6,参数!$B$5)</f>
        <v>5.06465517241379</v>
      </c>
      <c r="P306" s="17">
        <f ca="1">f_nav_periodreturnrankingper(A306,参数!$B$6,参数!$B$5,3)</f>
        <v>28.0272108843537</v>
      </c>
      <c r="Q306" s="25">
        <f>f_return(A306,1,参数!$B$1-365/2,参数!$B$1)</f>
        <v>48.2910067082952</v>
      </c>
      <c r="R306" s="25">
        <f ca="1">f_return(A306,1,参数!$B$4,参数!$B$1)</f>
        <v>26.0789891585958</v>
      </c>
      <c r="S306" s="25">
        <f ca="1">f_return(A306,1,参数!$B$6,参数!$B$1)</f>
        <v>22.2513509438404</v>
      </c>
      <c r="T306" t="str">
        <f>f_info_investtype(A306)</f>
        <v>灵活配置型基金</v>
      </c>
      <c r="U306" t="str">
        <f>f_info_fundmanager(A306)</f>
        <v>邱杰,谭荐丰</v>
      </c>
      <c r="V306">
        <f>f_info_manager_onthepostdays(A306,1)</f>
        <v>1011</v>
      </c>
      <c r="W306" s="25">
        <f ca="1">f_return_1w(A306,"0",参数!$B$2)</f>
        <v>-1.81618051733626</v>
      </c>
      <c r="X306" s="25">
        <f>f_return_1m(A306,"0",参数!$B$1)</f>
        <v>5.22422561257513</v>
      </c>
      <c r="Y306" s="25">
        <f>f_return_3m(A306,0,参数!$B$1)</f>
        <v>15.0075795856493</v>
      </c>
      <c r="Z306" s="25">
        <f>f_return_6m(A306,0,参数!B305)</f>
        <v>15.1840490797546</v>
      </c>
      <c r="AA306" t="str">
        <f>f_dq_status(A306,参数!$B$1)</f>
        <v>开放申购|开放赎回</v>
      </c>
      <c r="AB306" s="17">
        <f ca="1">f_risk_maxdownside(A306,参数!$B$6,参数!$B$1)</f>
        <v>-19.8953890472618</v>
      </c>
      <c r="AC306" s="17">
        <f ca="1">f_risk_maxdownside(A306,参数!$B$4,参数!$B$1)</f>
        <v>-17.6719765612953</v>
      </c>
      <c r="AD306" t="str">
        <f ca="1">f_risk_maxdownside_date(A306,参数!$B$6,参数!$B$1)</f>
        <v>20171114-20181018</v>
      </c>
    </row>
    <row r="307" spans="1:30">
      <c r="A307" s="15" t="s">
        <v>335</v>
      </c>
      <c r="B307" t="str">
        <f>f_info_name(A307)</f>
        <v>华安新丝路主题</v>
      </c>
      <c r="C307" t="str">
        <f>f_info_setupdate(A307)</f>
        <v>2015-04-09</v>
      </c>
      <c r="D307" s="16">
        <f t="shared" si="4"/>
        <v>2118</v>
      </c>
      <c r="F307" s="17">
        <f>f_netasset_total(A307,参数!$B$1,100000000)</f>
        <v>21.1322057997</v>
      </c>
      <c r="G307" s="17">
        <f ca="1">f_nav_adjustedreturn(A307,参数!$B$2,参数!$B$1)</f>
        <v>110.443639322404</v>
      </c>
      <c r="H307" s="17">
        <f ca="1">f_nav_periodreturnrankingper(A307,参数!$B$2,参数!$B$1,3)</f>
        <v>10.0490196078431</v>
      </c>
      <c r="I307" s="17">
        <f ca="1">f_nav_adjustedreturn(A307,参数!$B$3,参数!$B$2)</f>
        <v>60.3504928806134</v>
      </c>
      <c r="J307" s="17">
        <f ca="1">f_nav_periodreturnrankingper(A307,参数!$B$3,参数!$B$2,3)</f>
        <v>25.0737463126844</v>
      </c>
      <c r="K307" s="17">
        <f ca="1">f_nav_adjustedreturn(A307,参数!$B$4,参数!$B$3)</f>
        <v>-15.6971375807941</v>
      </c>
      <c r="L307" s="17">
        <f ca="1">f_nav_periodreturnrankingper(A307,参数!$B$4,参数!$B$3,3)</f>
        <v>12.7272727272727</v>
      </c>
      <c r="M307" s="17">
        <f ca="1">f_nav_adjustedreturn(A307,参数!$B$5,参数!$B$4)</f>
        <v>17.3866090712743</v>
      </c>
      <c r="N307" s="17">
        <f ca="1">f_nav_periodreturnrankingper(A307,参数!$B$5,参数!$B$4,3)</f>
        <v>59.8039215686275</v>
      </c>
      <c r="O307" s="17">
        <f ca="1">f_nav_adjustedreturn(A307,参数!$B$6,参数!$B$5)</f>
        <v>19.0231362467866</v>
      </c>
      <c r="P307" s="17">
        <f ca="1">f_nav_periodreturnrankingper(A307,参数!$B$6,参数!$B$5,3)</f>
        <v>17.7631578947368</v>
      </c>
      <c r="Q307" s="25">
        <f>f_return(A307,1,参数!$B$1-365/2,参数!$B$1)</f>
        <v>105.275465192585</v>
      </c>
      <c r="R307" s="25">
        <f ca="1">f_return(A307,1,参数!$B$4,参数!$B$1)</f>
        <v>41.6483050007336</v>
      </c>
      <c r="S307" s="25">
        <f ca="1">f_return(A307,1,参数!$B$6,参数!$B$1)</f>
        <v>31.6462819478528</v>
      </c>
      <c r="T307" t="str">
        <f>f_info_investtype(A307)</f>
        <v>普通股票型基金</v>
      </c>
      <c r="U307" t="str">
        <f>f_info_fundmanager(A307)</f>
        <v>谢昌旭</v>
      </c>
      <c r="V307">
        <f>f_info_manager_onthepostdays(A307,1)</f>
        <v>834</v>
      </c>
      <c r="W307" s="25">
        <f ca="1">f_return_1w(A307,"0",参数!$B$2)</f>
        <v>-1.87667560321716</v>
      </c>
      <c r="X307" s="25">
        <f>f_return_1m(A307,"0",参数!$B$1)</f>
        <v>18.1051786431152</v>
      </c>
      <c r="Y307" s="25">
        <f>f_return_3m(A307,0,参数!$B$1)</f>
        <v>36.3227822867257</v>
      </c>
      <c r="Z307" s="25">
        <f>f_return_6m(A307,0,参数!B306)</f>
        <v>44.9984516923077</v>
      </c>
      <c r="AA307" t="str">
        <f>f_dq_status(A307,参数!$B$1)</f>
        <v>开放申购|开放赎回</v>
      </c>
      <c r="AB307" s="17">
        <f ca="1">f_risk_maxdownside(A307,参数!$B$6,参数!$B$1)</f>
        <v>-23.0910763569457</v>
      </c>
      <c r="AC307" s="17">
        <f ca="1">f_risk_maxdownside(A307,参数!$B$4,参数!$B$1)</f>
        <v>-23.0910763569457</v>
      </c>
      <c r="AD307" t="str">
        <f ca="1">f_risk_maxdownside_date(A307,参数!$B$6,参数!$B$1)</f>
        <v>20180127-20181018</v>
      </c>
    </row>
    <row r="308" spans="1:30">
      <c r="A308" s="15" t="s">
        <v>336</v>
      </c>
      <c r="B308" t="str">
        <f>f_info_name(A308)</f>
        <v>信达澳银转型创新</v>
      </c>
      <c r="C308" t="str">
        <f>f_info_setupdate(A308)</f>
        <v>2015-04-15</v>
      </c>
      <c r="D308" s="16">
        <f t="shared" si="4"/>
        <v>2112</v>
      </c>
      <c r="F308" s="17">
        <f>f_netasset_total(A308,参数!$B$1,100000000)</f>
        <v>4.2542256016</v>
      </c>
      <c r="G308" s="17">
        <f ca="1">f_nav_adjustedreturn(A308,参数!$B$2,参数!$B$1)</f>
        <v>76.7141009055628</v>
      </c>
      <c r="H308" s="17">
        <f ca="1">f_nav_periodreturnrankingper(A308,参数!$B$2,参数!$B$1,3)</f>
        <v>40.4411764705882</v>
      </c>
      <c r="I308" s="17">
        <f ca="1">f_nav_adjustedreturn(A308,参数!$B$3,参数!$B$2)</f>
        <v>27.9801324503311</v>
      </c>
      <c r="J308" s="17">
        <f ca="1">f_nav_periodreturnrankingper(A308,参数!$B$3,参数!$B$2,3)</f>
        <v>81.7109144542773</v>
      </c>
      <c r="K308" s="17">
        <f ca="1">f_nav_adjustedreturn(A308,参数!$B$4,参数!$B$3)</f>
        <v>-26.161369193154</v>
      </c>
      <c r="L308" s="17">
        <f ca="1">f_nav_periodreturnrankingper(A308,参数!$B$4,参数!$B$3,3)</f>
        <v>61.8181818181818</v>
      </c>
      <c r="M308" s="17">
        <f ca="1">f_nav_adjustedreturn(A308,参数!$B$5,参数!$B$4)</f>
        <v>28.8188976377953</v>
      </c>
      <c r="N308" s="17">
        <f ca="1">f_nav_periodreturnrankingper(A308,参数!$B$5,参数!$B$4,3)</f>
        <v>33.8235294117647</v>
      </c>
      <c r="O308" s="17">
        <f ca="1">f_nav_adjustedreturn(A308,参数!$B$6,参数!$B$5)</f>
        <v>7.41989881956156</v>
      </c>
      <c r="P308" s="17">
        <f ca="1">f_nav_periodreturnrankingper(A308,参数!$B$6,参数!$B$5,3)</f>
        <v>46.7105263157895</v>
      </c>
      <c r="Q308" s="25">
        <f>f_return(A308,1,参数!$B$1-365/2,参数!$B$1)</f>
        <v>93.2403248426782</v>
      </c>
      <c r="R308" s="25">
        <f ca="1">f_return(A308,1,参数!$B$4,参数!$B$1)</f>
        <v>18.6218614616253</v>
      </c>
      <c r="S308" s="25">
        <f ca="1">f_return(A308,1,参数!$B$6,参数!$B$1)</f>
        <v>18.1407868047189</v>
      </c>
      <c r="T308" t="str">
        <f>f_info_investtype(A308)</f>
        <v>普通股票型基金</v>
      </c>
      <c r="U308" t="str">
        <f>f_info_fundmanager(A308)</f>
        <v>王咏辉</v>
      </c>
      <c r="V308">
        <f>f_info_manager_onthepostdays(A308,1)</f>
        <v>657</v>
      </c>
      <c r="W308" s="25">
        <f ca="1">f_return_1w(A308,"0",参数!$B$2)</f>
        <v>-0.514800514800515</v>
      </c>
      <c r="X308" s="25">
        <f>f_return_1m(A308,"0",参数!$B$1)</f>
        <v>16.156462585034</v>
      </c>
      <c r="Y308" s="25">
        <f>f_return_3m(A308,0,参数!$B$1)</f>
        <v>32.621359223301</v>
      </c>
      <c r="Z308" s="25">
        <f>f_return_6m(A308,0,参数!B307)</f>
        <v>38.1656804733728</v>
      </c>
      <c r="AA308" t="str">
        <f>f_dq_status(A308,参数!$B$1)</f>
        <v>开放申购|开放赎回</v>
      </c>
      <c r="AB308" s="17">
        <f ca="1">f_risk_maxdownside(A308,参数!$B$6,参数!$B$1)</f>
        <v>-31.4702308626975</v>
      </c>
      <c r="AC308" s="17">
        <f ca="1">f_risk_maxdownside(A308,参数!$B$4,参数!$B$1)</f>
        <v>-31.0513447432763</v>
      </c>
      <c r="AD308" t="str">
        <f ca="1">f_risk_maxdownside_date(A308,参数!$B$6,参数!$B$1)</f>
        <v>20180125-20190103</v>
      </c>
    </row>
    <row r="309" spans="1:30">
      <c r="A309" s="15" t="s">
        <v>337</v>
      </c>
      <c r="B309" t="str">
        <f>f_info_name(A309)</f>
        <v>华商健康生活</v>
      </c>
      <c r="C309" t="str">
        <f>f_info_setupdate(A309)</f>
        <v>2015-03-17</v>
      </c>
      <c r="D309" s="16">
        <f t="shared" si="4"/>
        <v>2141</v>
      </c>
      <c r="F309" s="17">
        <f>f_netasset_total(A309,参数!$B$1,100000000)</f>
        <v>5.5803241038</v>
      </c>
      <c r="G309" s="17">
        <f ca="1">f_nav_adjustedreturn(A309,参数!$B$2,参数!$B$1)</f>
        <v>72.6337448559671</v>
      </c>
      <c r="H309" s="17">
        <f ca="1">f_nav_periodreturnrankingper(A309,参数!$B$2,参数!$B$1,3)</f>
        <v>22.0222339862361</v>
      </c>
      <c r="I309" s="17">
        <f ca="1">f_nav_adjustedreturn(A309,参数!$B$3,参数!$B$2)</f>
        <v>46.1654135338346</v>
      </c>
      <c r="J309" s="17">
        <f ca="1">f_nav_periodreturnrankingper(A309,参数!$B$3,参数!$B$2,3)</f>
        <v>22.0735785953177</v>
      </c>
      <c r="K309" s="17">
        <f ca="1">f_nav_adjustedreturn(A309,参数!$B$4,参数!$B$3)</f>
        <v>-35.05859375</v>
      </c>
      <c r="L309" s="17">
        <f ca="1">f_nav_periodreturnrankingper(A309,参数!$B$4,参数!$B$3,3)</f>
        <v>98.7163029525032</v>
      </c>
      <c r="M309" s="17">
        <f ca="1">f_nav_adjustedreturn(A309,参数!$B$5,参数!$B$4)</f>
        <v>30.8767471410419</v>
      </c>
      <c r="N309" s="17">
        <f ca="1">f_nav_periodreturnrankingper(A309,参数!$B$5,参数!$B$4,3)</f>
        <v>10.086682427108</v>
      </c>
      <c r="O309" s="17">
        <f ca="1">f_nav_adjustedreturn(A309,参数!$B$6,参数!$B$5)</f>
        <v>2.60078023407023</v>
      </c>
      <c r="P309" s="17">
        <f ca="1">f_nav_periodreturnrankingper(A309,参数!$B$6,参数!$B$5,3)</f>
        <v>56.0544217687075</v>
      </c>
      <c r="Q309" s="25">
        <f>f_return(A309,1,参数!$B$1-365/2,参数!$B$1)</f>
        <v>81.6394701157724</v>
      </c>
      <c r="R309" s="25">
        <f ca="1">f_return(A309,1,参数!$B$4,参数!$B$1)</f>
        <v>17.8778208038916</v>
      </c>
      <c r="S309" s="25">
        <f ca="1">f_return(A309,1,参数!$B$6,参数!$B$1)</f>
        <v>16.8688936380757</v>
      </c>
      <c r="T309" t="str">
        <f>f_info_investtype(A309)</f>
        <v>灵活配置型基金</v>
      </c>
      <c r="U309" t="str">
        <f>f_info_fundmanager(A309)</f>
        <v>何奇峰</v>
      </c>
      <c r="V309">
        <f>f_info_manager_onthepostdays(A309,1)</f>
        <v>1148</v>
      </c>
      <c r="W309" s="25">
        <f ca="1">f_return_1w(A309,"0",参数!$B$2)</f>
        <v>0.309597523219812</v>
      </c>
      <c r="X309" s="25">
        <f>f_return_1m(A309,"0",参数!$B$1)</f>
        <v>15.7241379310345</v>
      </c>
      <c r="Y309" s="25">
        <f>f_return_3m(A309,0,参数!$B$1)</f>
        <v>34.6709470304976</v>
      </c>
      <c r="Z309" s="25">
        <f>f_return_6m(A309,0,参数!B308)</f>
        <v>29.6603773584906</v>
      </c>
      <c r="AA309" t="str">
        <f>f_dq_status(A309,参数!$B$1)</f>
        <v>开放申购|开放赎回</v>
      </c>
      <c r="AB309" s="17">
        <f ca="1">f_risk_maxdownside(A309,参数!$B$6,参数!$B$1)</f>
        <v>-40.0381315538608</v>
      </c>
      <c r="AC309" s="17">
        <f ca="1">f_risk_maxdownside(A309,参数!$B$4,参数!$B$1)</f>
        <v>-38.9320388349515</v>
      </c>
      <c r="AD309" t="str">
        <f ca="1">f_risk_maxdownside_date(A309,参数!$B$6,参数!$B$1)</f>
        <v>20171122-20190103</v>
      </c>
    </row>
    <row r="310" spans="1:30">
      <c r="A310" s="15" t="s">
        <v>338</v>
      </c>
      <c r="B310" t="str">
        <f>f_info_name(A310)</f>
        <v>中欧瑾泉A</v>
      </c>
      <c r="C310" t="str">
        <f>f_info_setupdate(A310)</f>
        <v>2015-03-16</v>
      </c>
      <c r="D310" s="16">
        <f t="shared" si="4"/>
        <v>2142</v>
      </c>
      <c r="F310" s="17">
        <f>f_netasset_total(A310,参数!$B$1,100000000)</f>
        <v>7.4273936562</v>
      </c>
      <c r="G310" s="17">
        <f ca="1">f_nav_adjustedreturn(A310,参数!$B$2,参数!$B$1)</f>
        <v>18.5794324959335</v>
      </c>
      <c r="H310" s="17">
        <f ca="1">f_nav_periodreturnrankingper(A310,参数!$B$2,参数!$B$1,3)</f>
        <v>80.4129168872419</v>
      </c>
      <c r="I310" s="17">
        <f ca="1">f_nav_adjustedreturn(A310,参数!$B$3,参数!$B$2)</f>
        <v>9.6150036320412</v>
      </c>
      <c r="J310" s="17">
        <f ca="1">f_nav_periodreturnrankingper(A310,参数!$B$3,参数!$B$2,3)</f>
        <v>82.8316610925307</v>
      </c>
      <c r="K310" s="17">
        <f ca="1">f_nav_adjustedreturn(A310,参数!$B$4,参数!$B$3)</f>
        <v>2.76194353963083</v>
      </c>
      <c r="L310" s="17">
        <f ca="1">f_nav_periodreturnrankingper(A310,参数!$B$4,参数!$B$3,3)</f>
        <v>7.44544287548139</v>
      </c>
      <c r="M310" s="17">
        <f ca="1">f_nav_adjustedreturn(A310,参数!$B$5,参数!$B$4)</f>
        <v>6.83333333333334</v>
      </c>
      <c r="N310" s="17">
        <f ca="1">f_nav_periodreturnrankingper(A310,参数!$B$5,参数!$B$4,3)</f>
        <v>67.8486997635934</v>
      </c>
      <c r="O310" s="17">
        <f ca="1">f_nav_adjustedreturn(A310,参数!$B$6,参数!$B$5)</f>
        <v>5.0228310502283</v>
      </c>
      <c r="P310" s="17">
        <f ca="1">f_nav_periodreturnrankingper(A310,参数!$B$6,参数!$B$5,3)</f>
        <v>28.2993197278912</v>
      </c>
      <c r="Q310" s="25">
        <f>f_return(A310,1,参数!$B$1-365/2,参数!$B$1)</f>
        <v>22.362272592093</v>
      </c>
      <c r="R310" s="25">
        <f ca="1">f_return(A310,1,参数!$B$4,参数!$B$1)</f>
        <v>10.1198623185604</v>
      </c>
      <c r="S310" s="25">
        <f ca="1">f_return(A310,1,参数!$B$6,参数!$B$1)</f>
        <v>8.40785782330382</v>
      </c>
      <c r="T310" t="str">
        <f>f_info_investtype(A310)</f>
        <v>灵活配置型基金</v>
      </c>
      <c r="U310" t="str">
        <f>f_info_fundmanager(A310)</f>
        <v>张跃鹏,余罗畅</v>
      </c>
      <c r="V310">
        <f>f_info_manager_onthepostdays(A310,1)</f>
        <v>1857</v>
      </c>
      <c r="W310" s="25">
        <f ca="1">f_return_1w(A310,"0",参数!$B$2)</f>
        <v>0.132714001327139</v>
      </c>
      <c r="X310" s="25">
        <f>f_return_1m(A310,"0",参数!$B$1)</f>
        <v>4.39694494536968</v>
      </c>
      <c r="Y310" s="25">
        <f>f_return_3m(A310,0,参数!$B$1)</f>
        <v>7.73988724068093</v>
      </c>
      <c r="Z310" s="25">
        <f>f_return_6m(A310,0,参数!B309)</f>
        <v>10.1254579771289</v>
      </c>
      <c r="AA310" t="str">
        <f>f_dq_status(A310,参数!$B$1)</f>
        <v>暂停大额申购|开放赎回</v>
      </c>
      <c r="AB310" s="17">
        <f ca="1">f_risk_maxdownside(A310,参数!$B$6,参数!$B$1)</f>
        <v>-2.27700635443634</v>
      </c>
      <c r="AC310" s="17">
        <f ca="1">f_risk_maxdownside(A310,参数!$B$4,参数!$B$1)</f>
        <v>-2.27700635443634</v>
      </c>
      <c r="AD310" t="str">
        <f ca="1">f_risk_maxdownside_date(A310,参数!$B$6,参数!$B$1)</f>
        <v>20200306-20200319</v>
      </c>
    </row>
    <row r="311" spans="1:30">
      <c r="A311" s="15" t="s">
        <v>339</v>
      </c>
      <c r="B311" t="str">
        <f>f_info_name(A311)</f>
        <v>东方红中国优势</v>
      </c>
      <c r="C311" t="str">
        <f>f_info_setupdate(A311)</f>
        <v>2015-04-07</v>
      </c>
      <c r="D311" s="16">
        <f t="shared" si="4"/>
        <v>2120</v>
      </c>
      <c r="F311" s="17">
        <f>f_netasset_total(A311,参数!$B$1,100000000)</f>
        <v>64.5499013761</v>
      </c>
      <c r="G311" s="17">
        <f ca="1">f_nav_adjustedreturn(A311,参数!$B$2,参数!$B$1)</f>
        <v>53.0287474332649</v>
      </c>
      <c r="H311" s="17">
        <f ca="1">f_nav_periodreturnrankingper(A311,参数!$B$2,参数!$B$1,3)</f>
        <v>41.0269984118581</v>
      </c>
      <c r="I311" s="17">
        <f ca="1">f_nav_adjustedreturn(A311,参数!$B$3,参数!$B$2)</f>
        <v>38.1560283687943</v>
      </c>
      <c r="J311" s="17">
        <f ca="1">f_nav_periodreturnrankingper(A311,参数!$B$3,参数!$B$2,3)</f>
        <v>32.1070234113712</v>
      </c>
      <c r="K311" s="17">
        <f ca="1">f_nav_adjustedreturn(A311,参数!$B$4,参数!$B$3)</f>
        <v>-17.3505275498242</v>
      </c>
      <c r="L311" s="17">
        <f ca="1">f_nav_periodreturnrankingper(A311,参数!$B$4,参数!$B$3,3)</f>
        <v>57.188703465982</v>
      </c>
      <c r="M311" s="17">
        <f ca="1">f_nav_adjustedreturn(A311,参数!$B$5,参数!$B$4)</f>
        <v>61.4366729678639</v>
      </c>
      <c r="N311" s="17">
        <f ca="1">f_nav_periodreturnrankingper(A311,参数!$B$5,参数!$B$4,3)</f>
        <v>0.630417651694247</v>
      </c>
      <c r="O311" s="17">
        <f ca="1">f_nav_adjustedreturn(A311,参数!$B$6,参数!$B$5)</f>
        <v>18.5061315496098</v>
      </c>
      <c r="P311" s="17">
        <f ca="1">f_nav_periodreturnrankingper(A311,参数!$B$6,参数!$B$5,3)</f>
        <v>5.71428571428571</v>
      </c>
      <c r="Q311" s="25">
        <f>f_return(A311,1,参数!$B$1-365/2,参数!$B$1)</f>
        <v>93.3547956270236</v>
      </c>
      <c r="R311" s="25">
        <f ca="1">f_return(A311,1,参数!$B$4,参数!$B$1)</f>
        <v>20.426093624249</v>
      </c>
      <c r="S311" s="25">
        <f ca="1">f_return(A311,1,参数!$B$6,参数!$B$1)</f>
        <v>27.1158527153729</v>
      </c>
      <c r="T311" t="str">
        <f>f_info_investtype(A311)</f>
        <v>灵活配置型基金</v>
      </c>
      <c r="U311" t="str">
        <f>f_info_fundmanager(A311)</f>
        <v>韩冬</v>
      </c>
      <c r="V311">
        <f>f_info_manager_onthepostdays(A311,1)</f>
        <v>1233</v>
      </c>
      <c r="W311" s="25">
        <f ca="1">f_return_1w(A311,"0",参数!$B$2)</f>
        <v>-3.80246913580247</v>
      </c>
      <c r="X311" s="25">
        <f>f_return_1m(A311,"0",参数!$B$1)</f>
        <v>12.7458396369138</v>
      </c>
      <c r="Y311" s="25">
        <f>f_return_3m(A311,0,参数!$B$1)</f>
        <v>22.7759472817133</v>
      </c>
      <c r="Z311" s="25">
        <f>f_return_6m(A311,0,参数!B310)</f>
        <v>30.8370044052864</v>
      </c>
      <c r="AA311" t="str">
        <f>f_dq_status(A311,参数!$B$1)</f>
        <v>开放申购|开放赎回</v>
      </c>
      <c r="AB311" s="17">
        <f ca="1">f_risk_maxdownside(A311,参数!$B$6,参数!$B$1)</f>
        <v>-26.2219666474986</v>
      </c>
      <c r="AC311" s="17">
        <f ca="1">f_risk_maxdownside(A311,参数!$B$4,参数!$B$1)</f>
        <v>-26.2219666474986</v>
      </c>
      <c r="AD311" t="str">
        <f ca="1">f_risk_maxdownside_date(A311,参数!$B$6,参数!$B$1)</f>
        <v>20180313-20190103</v>
      </c>
    </row>
    <row r="312" spans="1:30">
      <c r="A312" s="15" t="s">
        <v>340</v>
      </c>
      <c r="B312" t="str">
        <f>f_info_name(A312)</f>
        <v>广发聚安A</v>
      </c>
      <c r="C312" t="str">
        <f>f_info_setupdate(A312)</f>
        <v>2015-03-25</v>
      </c>
      <c r="D312" s="16">
        <f t="shared" si="4"/>
        <v>2133</v>
      </c>
      <c r="F312" s="17">
        <f>f_netasset_total(A312,参数!$B$1,100000000)</f>
        <v>12.2556463967</v>
      </c>
      <c r="G312" s="17">
        <f ca="1">f_nav_adjustedreturn(A312,参数!$B$2,参数!$B$1)</f>
        <v>18.5903132756293</v>
      </c>
      <c r="H312" s="17">
        <f ca="1">f_nav_periodreturnrankingper(A312,参数!$B$2,参数!$B$1,3)</f>
        <v>37.1657754010695</v>
      </c>
      <c r="I312" s="17">
        <f ca="1">f_nav_adjustedreturn(A312,参数!$B$3,参数!$B$2)</f>
        <v>5.96683187117287</v>
      </c>
      <c r="J312" s="17">
        <f ca="1">f_nav_periodreturnrankingper(A312,参数!$B$3,参数!$B$2,3)</f>
        <v>76.4912280701754</v>
      </c>
      <c r="K312" s="17">
        <f ca="1">f_nav_adjustedreturn(A312,参数!$B$4,参数!$B$3)</f>
        <v>2.47787610619468</v>
      </c>
      <c r="L312" s="17">
        <f ca="1">f_nav_periodreturnrankingper(A312,参数!$B$4,参数!$B$3,3)</f>
        <v>22.2222222222222</v>
      </c>
      <c r="M312" s="17">
        <f ca="1">f_nav_adjustedreturn(A312,参数!$B$5,参数!$B$4)</f>
        <v>14.7922998986829</v>
      </c>
      <c r="N312" s="17">
        <f ca="1">f_nav_periodreturnrankingper(A312,参数!$B$5,参数!$B$4,3)</f>
        <v>8.10810810810811</v>
      </c>
      <c r="O312" s="17">
        <f ca="1">f_nav_adjustedreturn(A312,参数!$B$6,参数!$B$5)</f>
        <v>12.6551724137931</v>
      </c>
      <c r="P312" s="17">
        <f ca="1">f_nav_periodreturnrankingper(A312,参数!$B$6,参数!$B$5,3)</f>
        <v>2.22222222222222</v>
      </c>
      <c r="Q312" s="25">
        <f>f_return(A312,1,参数!$B$1-365/2,参数!$B$1)</f>
        <v>12.7166687689352</v>
      </c>
      <c r="R312" s="25">
        <f ca="1">f_return(A312,1,参数!$B$4,参数!$B$1)</f>
        <v>8.78850744055497</v>
      </c>
      <c r="S312" s="25">
        <f ca="1">f_return(A312,1,参数!$B$6,参数!$B$1)</f>
        <v>10.6014387721008</v>
      </c>
      <c r="T312" t="str">
        <f>f_info_investtype(A312)</f>
        <v>偏债混合型基金</v>
      </c>
      <c r="U312" t="str">
        <f>f_info_fundmanager(A312)</f>
        <v>谭昌杰</v>
      </c>
      <c r="V312">
        <f>f_info_manager_onthepostdays(A312,1)</f>
        <v>2150</v>
      </c>
      <c r="W312" s="25">
        <f ca="1">f_return_1w(A312,"0",参数!$B$2)</f>
        <v>-0.587248322147639</v>
      </c>
      <c r="X312" s="25">
        <f>f_return_1m(A312,"0",参数!$B$1)</f>
        <v>2.35204855842185</v>
      </c>
      <c r="Y312" s="25">
        <f>f_return_3m(A312,0,参数!$B$1)</f>
        <v>4.0895061728395</v>
      </c>
      <c r="Z312" s="25">
        <f>f_return_6m(A312,0,参数!B311)</f>
        <v>4.87017603435529</v>
      </c>
      <c r="AA312" t="str">
        <f>f_dq_status(A312,参数!$B$1)</f>
        <v>暂停大额申购|开放赎回</v>
      </c>
      <c r="AB312" s="17">
        <f ca="1">f_risk_maxdownside(A312,参数!$B$6,参数!$B$1)</f>
        <v>-3.61247947454844</v>
      </c>
      <c r="AC312" s="17">
        <f ca="1">f_risk_maxdownside(A312,参数!$B$4,参数!$B$1)</f>
        <v>-3.61247947454844</v>
      </c>
      <c r="AD312" t="str">
        <f ca="1">f_risk_maxdownside_date(A312,参数!$B$6,参数!$B$1)</f>
        <v>20200306-20200323</v>
      </c>
    </row>
    <row r="313" spans="1:30">
      <c r="A313" s="15" t="s">
        <v>341</v>
      </c>
      <c r="B313" t="str">
        <f>f_info_name(A313)</f>
        <v>中欧精选A</v>
      </c>
      <c r="C313" t="str">
        <f>f_info_setupdate(A313)</f>
        <v>2015-03-18</v>
      </c>
      <c r="D313" s="16">
        <f t="shared" si="4"/>
        <v>2140</v>
      </c>
      <c r="F313" s="17">
        <f>f_netasset_total(A313,参数!$B$1,100000000)</f>
        <v>70.3335842807</v>
      </c>
      <c r="G313" s="17">
        <f ca="1">f_nav_adjustedreturn(A313,参数!$B$2,参数!$B$1)</f>
        <v>77.8681855166802</v>
      </c>
      <c r="H313" s="17">
        <f ca="1">f_nav_periodreturnrankingper(A313,参数!$B$2,参数!$B$1,3)</f>
        <v>17.8401270513499</v>
      </c>
      <c r="I313" s="17">
        <f ca="1">f_nav_adjustedreturn(A313,参数!$B$3,参数!$B$2)</f>
        <v>57.7663671373556</v>
      </c>
      <c r="J313" s="17">
        <f ca="1">f_nav_periodreturnrankingper(A313,参数!$B$3,参数!$B$2,3)</f>
        <v>10.1449275362319</v>
      </c>
      <c r="K313" s="17">
        <f ca="1">f_nav_adjustedreturn(A313,参数!$B$4,参数!$B$3)</f>
        <v>-19.3581780538302</v>
      </c>
      <c r="L313" s="17">
        <f ca="1">f_nav_periodreturnrankingper(A313,参数!$B$4,参数!$B$3,3)</f>
        <v>63.3504492939666</v>
      </c>
      <c r="M313" s="17">
        <f ca="1">f_nav_adjustedreturn(A313,参数!$B$5,参数!$B$4)</f>
        <v>28.8</v>
      </c>
      <c r="N313" s="17">
        <f ca="1">f_nav_periodreturnrankingper(A313,参数!$B$5,参数!$B$4,3)</f>
        <v>11.50512214342</v>
      </c>
      <c r="O313" s="17">
        <f ca="1">f_nav_adjustedreturn(A313,参数!$B$6,参数!$B$5)</f>
        <v>-5.18331226295829</v>
      </c>
      <c r="P313" s="17">
        <f ca="1">f_nav_periodreturnrankingper(A313,参数!$B$6,参数!$B$5,3)</f>
        <v>88.843537414966</v>
      </c>
      <c r="Q313" s="25">
        <f>f_return(A313,1,参数!$B$1-365/2,参数!$B$1)</f>
        <v>97.2838215723612</v>
      </c>
      <c r="R313" s="25">
        <f ca="1">f_return(A313,1,参数!$B$4,参数!$B$1)</f>
        <v>31.2551869241973</v>
      </c>
      <c r="S313" s="25">
        <f ca="1">f_return(A313,1,参数!$B$6,参数!$B$1)</f>
        <v>22.5174867566269</v>
      </c>
      <c r="T313" t="str">
        <f>f_info_investtype(A313)</f>
        <v>灵活配置型基金</v>
      </c>
      <c r="U313" t="str">
        <f>f_info_fundmanager(A313)</f>
        <v>周蔚文</v>
      </c>
      <c r="V313">
        <f>f_info_manager_onthepostdays(A313,1)</f>
        <v>1533</v>
      </c>
      <c r="W313" s="25">
        <f ca="1">f_return_1w(A313,"0",参数!$B$2)</f>
        <v>-3.22834645669291</v>
      </c>
      <c r="X313" s="25">
        <f>f_return_1m(A313,"0",参数!$B$1)</f>
        <v>15.7838983050847</v>
      </c>
      <c r="Y313" s="25">
        <f>f_return_3m(A313,0,参数!$B$1)</f>
        <v>33.1303288672351</v>
      </c>
      <c r="Z313" s="25">
        <f>f_return_6m(A313,0,参数!B312)</f>
        <v>33.2116788321168</v>
      </c>
      <c r="AA313" t="str">
        <f>f_dq_status(A313,参数!$B$1)</f>
        <v>暂停申购|暂停赎回</v>
      </c>
      <c r="AB313" s="17">
        <f ca="1">f_risk_maxdownside(A313,参数!$B$6,参数!$B$1)</f>
        <v>-27.6447105788423</v>
      </c>
      <c r="AC313" s="17">
        <f ca="1">f_risk_maxdownside(A313,参数!$B$4,参数!$B$1)</f>
        <v>-24.9482401656315</v>
      </c>
      <c r="AD313" t="str">
        <f ca="1">f_risk_maxdownside_date(A313,参数!$B$6,参数!$B$1)</f>
        <v>20171111-20190103</v>
      </c>
    </row>
    <row r="314" spans="1:30">
      <c r="A314" s="15" t="s">
        <v>342</v>
      </c>
      <c r="B314" t="str">
        <f>f_info_name(A314)</f>
        <v>华宝事件驱动</v>
      </c>
      <c r="C314" t="str">
        <f>f_info_setupdate(A314)</f>
        <v>2015-04-08</v>
      </c>
      <c r="D314" s="16">
        <f t="shared" si="4"/>
        <v>2119</v>
      </c>
      <c r="F314" s="17">
        <f>f_netasset_total(A314,参数!$B$1,100000000)</f>
        <v>13.8565672504</v>
      </c>
      <c r="G314" s="17">
        <f ca="1">f_nav_adjustedreturn(A314,参数!$B$2,参数!$B$1)</f>
        <v>55.4803788903924</v>
      </c>
      <c r="H314" s="17">
        <f ca="1">f_nav_periodreturnrankingper(A314,参数!$B$2,参数!$B$1,3)</f>
        <v>70.7556427870461</v>
      </c>
      <c r="I314" s="17">
        <f ca="1">f_nav_adjustedreturn(A314,参数!$B$3,参数!$B$2)</f>
        <v>28.5217391304348</v>
      </c>
      <c r="J314" s="17">
        <f ca="1">f_nav_periodreturnrankingper(A314,参数!$B$3,参数!$B$2,3)</f>
        <v>78.5123966942149</v>
      </c>
      <c r="K314" s="17">
        <f ca="1">f_nav_adjustedreturn(A314,参数!$B$4,参数!$B$3)</f>
        <v>-31.5476190476191</v>
      </c>
      <c r="L314" s="17">
        <f ca="1">f_nav_periodreturnrankingper(A314,参数!$B$4,参数!$B$3,3)</f>
        <v>86.5979381443299</v>
      </c>
      <c r="M314" s="17">
        <f ca="1">f_nav_adjustedreturn(A314,参数!$B$5,参数!$B$4)</f>
        <v>18.2072829131653</v>
      </c>
      <c r="N314" s="17">
        <f ca="1">f_nav_periodreturnrankingper(A314,参数!$B$5,参数!$B$4,3)</f>
        <v>56.420233463035</v>
      </c>
      <c r="O314" s="17">
        <f ca="1">f_nav_adjustedreturn(A314,参数!$B$6,参数!$B$5)</f>
        <v>-3.89261744966443</v>
      </c>
      <c r="P314" s="17">
        <f ca="1">f_nav_periodreturnrankingper(A314,参数!$B$6,参数!$B$5,3)</f>
        <v>74.9478079331942</v>
      </c>
      <c r="Q314" s="25">
        <f>f_return(A314,1,参数!$B$1-365/2,参数!$B$1)</f>
        <v>19.3447625660764</v>
      </c>
      <c r="R314" s="25">
        <f ca="1">f_return(A314,1,参数!$B$4,参数!$B$1)</f>
        <v>10.995542781067</v>
      </c>
      <c r="S314" s="25">
        <f ca="1">f_return(A314,1,参数!$B$6,参数!$B$1)</f>
        <v>9.04143417776369</v>
      </c>
      <c r="T314" t="str">
        <f>f_info_investtype(A314)</f>
        <v>偏股混合型基金</v>
      </c>
      <c r="U314" t="str">
        <f>f_info_fundmanager(A314)</f>
        <v>胡戈游</v>
      </c>
      <c r="V314">
        <f>f_info_manager_onthepostdays(A314,1)</f>
        <v>365</v>
      </c>
      <c r="W314" s="25">
        <f ca="1">f_return_1w(A314,"0",参数!$B$2)</f>
        <v>-2.5065963060686</v>
      </c>
      <c r="X314" s="25">
        <f>f_return_1m(A314,"0",参数!$B$1)</f>
        <v>6.78438661710037</v>
      </c>
      <c r="Y314" s="25">
        <f>f_return_3m(A314,0,参数!$B$1)</f>
        <v>13.0905511811024</v>
      </c>
      <c r="Z314" s="25">
        <f>f_return_6m(A314,0,参数!B313)</f>
        <v>7.90216368767639</v>
      </c>
      <c r="AA314" t="str">
        <f>f_dq_status(A314,参数!$B$1)</f>
        <v>开放申购|开放赎回</v>
      </c>
      <c r="AB314" s="17">
        <f ca="1">f_risk_maxdownside(A314,参数!$B$6,参数!$B$1)</f>
        <v>-36.9718309859155</v>
      </c>
      <c r="AC314" s="17">
        <f ca="1">f_risk_maxdownside(A314,参数!$B$4,参数!$B$1)</f>
        <v>-36.3744075829384</v>
      </c>
      <c r="AD314" t="str">
        <f ca="1">f_risk_maxdownside_date(A314,参数!$B$6,参数!$B$1)</f>
        <v>20180124-20190103</v>
      </c>
    </row>
    <row r="315" spans="1:30">
      <c r="A315" s="15" t="s">
        <v>343</v>
      </c>
      <c r="B315" t="str">
        <f>f_info_name(A315)</f>
        <v>东方睿鑫热点挖掘A</v>
      </c>
      <c r="C315" t="str">
        <f>f_info_setupdate(A315)</f>
        <v>2015-04-15</v>
      </c>
      <c r="D315" s="16">
        <f t="shared" si="4"/>
        <v>2112</v>
      </c>
      <c r="F315" s="17">
        <f>f_netasset_total(A315,参数!$B$1,100000000)</f>
        <v>1.3866416511</v>
      </c>
      <c r="G315" s="17">
        <f ca="1">f_nav_adjustedreturn(A315,参数!$B$2,参数!$B$1)</f>
        <v>52.4779568257829</v>
      </c>
      <c r="H315" s="17">
        <f ca="1">f_nav_periodreturnrankingper(A315,参数!$B$2,参数!$B$1,3)</f>
        <v>41.6093170989942</v>
      </c>
      <c r="I315" s="17">
        <f ca="1">f_nav_adjustedreturn(A315,参数!$B$3,参数!$B$2)</f>
        <v>25.390773922989</v>
      </c>
      <c r="J315" s="17">
        <f ca="1">f_nav_periodreturnrankingper(A315,参数!$B$3,参数!$B$2,3)</f>
        <v>50.3901895206243</v>
      </c>
      <c r="K315" s="17">
        <f ca="1">f_nav_adjustedreturn(A315,参数!$B$4,参数!$B$3)</f>
        <v>-29.7536154258168</v>
      </c>
      <c r="L315" s="17">
        <f ca="1">f_nav_periodreturnrankingper(A315,参数!$B$4,参数!$B$3,3)</f>
        <v>93.5815147625161</v>
      </c>
      <c r="M315" s="17">
        <f ca="1">f_nav_adjustedreturn(A315,参数!$B$5,参数!$B$4)</f>
        <v>17.0289855072464</v>
      </c>
      <c r="N315" s="17">
        <f ca="1">f_nav_periodreturnrankingper(A315,参数!$B$5,参数!$B$4,3)</f>
        <v>28.6052009456265</v>
      </c>
      <c r="O315" s="17">
        <f ca="1">f_nav_adjustedreturn(A315,参数!$B$6,参数!$B$5)</f>
        <v>-2.31453096259963</v>
      </c>
      <c r="P315" s="17">
        <f ca="1">f_nav_periodreturnrankingper(A315,参数!$B$6,参数!$B$5,3)</f>
        <v>83.1292517006803</v>
      </c>
      <c r="Q315" s="25">
        <f>f_return(A315,1,参数!$B$1-365/2,参数!$B$1)</f>
        <v>38.1866913710886</v>
      </c>
      <c r="R315" s="25">
        <f ca="1">f_return(A315,1,参数!$B$4,参数!$B$1)</f>
        <v>10.3214384262379</v>
      </c>
      <c r="S315" s="25">
        <f ca="1">f_return(A315,1,参数!$B$6,参数!$B$1)</f>
        <v>8.97239635235014</v>
      </c>
      <c r="T315" t="str">
        <f>f_info_investtype(A315)</f>
        <v>灵活配置型基金</v>
      </c>
      <c r="U315" t="str">
        <f>f_info_fundmanager(A315)</f>
        <v>张玉坤</v>
      </c>
      <c r="V315">
        <f>f_info_manager_onthepostdays(A315,1)</f>
        <v>1640</v>
      </c>
      <c r="W315" s="25">
        <f ca="1">f_return_1w(A315,"0",参数!$B$2)</f>
        <v>-4.19458199825225</v>
      </c>
      <c r="X315" s="25">
        <f>f_return_1m(A315,"0",参数!$B$1)</f>
        <v>1.48740261054335</v>
      </c>
      <c r="Y315" s="25">
        <f>f_return_3m(A315,0,参数!$B$1)</f>
        <v>15.1153448869505</v>
      </c>
      <c r="Z315" s="25">
        <f>f_return_6m(A315,0,参数!B314)</f>
        <v>15.4607433472619</v>
      </c>
      <c r="AA315" t="str">
        <f>f_dq_status(A315,参数!$B$1)</f>
        <v>开放申购|开放赎回</v>
      </c>
      <c r="AB315" s="17">
        <f ca="1">f_risk_maxdownside(A315,参数!$B$6,参数!$B$1)</f>
        <v>-32.9287598944591</v>
      </c>
      <c r="AC315" s="17">
        <f ca="1">f_risk_maxdownside(A315,参数!$B$4,参数!$B$1)</f>
        <v>-31.7858580437408</v>
      </c>
      <c r="AD315" t="str">
        <f ca="1">f_risk_maxdownside_date(A315,参数!$B$6,参数!$B$1)</f>
        <v>20180109-20190102</v>
      </c>
    </row>
    <row r="316" spans="1:30">
      <c r="A316" s="15" t="s">
        <v>344</v>
      </c>
      <c r="B316" t="str">
        <f>f_info_name(A316)</f>
        <v>鹏华弘利A</v>
      </c>
      <c r="C316" t="str">
        <f>f_info_setupdate(A316)</f>
        <v>2015-03-12</v>
      </c>
      <c r="D316" s="16">
        <f t="shared" si="4"/>
        <v>2146</v>
      </c>
      <c r="F316" s="17">
        <f>f_netasset_total(A316,参数!$B$1,100000000)</f>
        <v>6.5456069432</v>
      </c>
      <c r="G316" s="17">
        <f ca="1">f_nav_adjustedreturn(A316,参数!$B$2,参数!$B$1)</f>
        <v>15.9649713708319</v>
      </c>
      <c r="H316" s="17">
        <f ca="1">f_nav_periodreturnrankingper(A316,参数!$B$2,参数!$B$1,3)</f>
        <v>85.1244044467973</v>
      </c>
      <c r="I316" s="17">
        <f ca="1">f_nav_adjustedreturn(A316,参数!$B$3,参数!$B$2)</f>
        <v>12.1788696729853</v>
      </c>
      <c r="J316" s="17">
        <f ca="1">f_nav_periodreturnrankingper(A316,参数!$B$3,参数!$B$2,3)</f>
        <v>76.0869565217391</v>
      </c>
      <c r="K316" s="17">
        <f ca="1">f_nav_adjustedreturn(A316,参数!$B$4,参数!$B$3)</f>
        <v>1.12250309351246</v>
      </c>
      <c r="L316" s="17">
        <f ca="1">f_nav_periodreturnrankingper(A316,参数!$B$4,参数!$B$3,3)</f>
        <v>14.4415917843389</v>
      </c>
      <c r="M316" s="17">
        <f ca="1">f_nav_adjustedreturn(A316,参数!$B$5,参数!$B$4)</f>
        <v>6.26758848781389</v>
      </c>
      <c r="N316" s="17">
        <f ca="1">f_nav_periodreturnrankingper(A316,参数!$B$5,参数!$B$4,3)</f>
        <v>70.9219858156028</v>
      </c>
      <c r="O316" s="17">
        <f ca="1">f_nav_adjustedreturn(A316,参数!$B$6,参数!$B$5)</f>
        <v>2.62310606060607</v>
      </c>
      <c r="P316" s="17">
        <f ca="1">f_nav_periodreturnrankingper(A316,参数!$B$6,参数!$B$5,3)</f>
        <v>55.6462585034014</v>
      </c>
      <c r="Q316" s="25">
        <f>f_return(A316,1,参数!$B$1-365/2,参数!$B$1)</f>
        <v>18.0837930364818</v>
      </c>
      <c r="R316" s="25">
        <f ca="1">f_return(A316,1,参数!$B$4,参数!$B$1)</f>
        <v>9.56176342566657</v>
      </c>
      <c r="S316" s="25">
        <f ca="1">f_return(A316,1,参数!$B$6,参数!$B$1)</f>
        <v>7.4491512357471</v>
      </c>
      <c r="T316" t="str">
        <f>f_info_investtype(A316)</f>
        <v>灵活配置型基金</v>
      </c>
      <c r="U316" t="str">
        <f>f_info_fundmanager(A316)</f>
        <v>李君</v>
      </c>
      <c r="V316">
        <f>f_info_manager_onthepostdays(A316,1)</f>
        <v>2092</v>
      </c>
      <c r="W316" s="25">
        <f ca="1">f_return_1w(A316,"0",参数!$B$2)</f>
        <v>-0.0336700336700421</v>
      </c>
      <c r="X316" s="25">
        <f>f_return_1m(A316,"0",参数!$B$1)</f>
        <v>3.52552055927234</v>
      </c>
      <c r="Y316" s="25">
        <f>f_return_3m(A316,0,参数!$B$1)</f>
        <v>6.89226948152747</v>
      </c>
      <c r="Z316" s="25">
        <f>f_return_6m(A316,0,参数!B315)</f>
        <v>5.40394279087745</v>
      </c>
      <c r="AA316" t="str">
        <f>f_dq_status(A316,参数!$B$1)</f>
        <v>暂停大额申购|开放赎回</v>
      </c>
      <c r="AB316" s="17">
        <f ca="1">f_risk_maxdownside(A316,参数!$B$6,参数!$B$1)</f>
        <v>-5.11408967608107</v>
      </c>
      <c r="AC316" s="17">
        <f ca="1">f_risk_maxdownside(A316,参数!$B$4,参数!$B$1)</f>
        <v>-5.11408967608107</v>
      </c>
      <c r="AD316" t="str">
        <f ca="1">f_risk_maxdownside_date(A316,参数!$B$6,参数!$B$1)</f>
        <v>20200226-20200323</v>
      </c>
    </row>
    <row r="317" spans="1:30">
      <c r="A317" s="15" t="s">
        <v>345</v>
      </c>
      <c r="B317" t="str">
        <f>f_info_name(A317)</f>
        <v>博时互联网主题</v>
      </c>
      <c r="C317" t="str">
        <f>f_info_setupdate(A317)</f>
        <v>2015-04-28</v>
      </c>
      <c r="D317" s="16">
        <f t="shared" si="4"/>
        <v>2099</v>
      </c>
      <c r="F317" s="17">
        <f>f_netasset_total(A317,参数!$B$1,100000000)</f>
        <v>9.0217409127</v>
      </c>
      <c r="G317" s="17">
        <f ca="1">f_nav_adjustedreturn(A317,参数!$B$2,参数!$B$1)</f>
        <v>61.231101511879</v>
      </c>
      <c r="H317" s="17">
        <f ca="1">f_nav_periodreturnrankingper(A317,参数!$B$2,参数!$B$1,3)</f>
        <v>33.9332980412917</v>
      </c>
      <c r="I317" s="17">
        <f ca="1">f_nav_adjustedreturn(A317,参数!$B$3,参数!$B$2)</f>
        <v>67.1480144404332</v>
      </c>
      <c r="J317" s="17">
        <f ca="1">f_nav_periodreturnrankingper(A317,参数!$B$3,参数!$B$2,3)</f>
        <v>5.6298773690078</v>
      </c>
      <c r="K317" s="17">
        <f ca="1">f_nav_adjustedreturn(A317,参数!$B$4,参数!$B$3)</f>
        <v>-31.9410319410319</v>
      </c>
      <c r="L317" s="17">
        <f ca="1">f_nav_periodreturnrankingper(A317,参数!$B$4,参数!$B$3,3)</f>
        <v>96.3414634146341</v>
      </c>
      <c r="M317" s="17">
        <f ca="1">f_nav_adjustedreturn(A317,参数!$B$5,参数!$B$4)</f>
        <v>28.0507131537243</v>
      </c>
      <c r="N317" s="17">
        <f ca="1">f_nav_periodreturnrankingper(A317,参数!$B$5,参数!$B$4,3)</f>
        <v>12.6083530338849</v>
      </c>
      <c r="O317" s="17">
        <f ca="1">f_nav_adjustedreturn(A317,参数!$B$6,参数!$B$5)</f>
        <v>-7.98258345428156</v>
      </c>
      <c r="P317" s="17">
        <f ca="1">f_nav_periodreturnrankingper(A317,参数!$B$6,参数!$B$5,3)</f>
        <v>91.5646258503401</v>
      </c>
      <c r="Q317" s="25">
        <f>f_return(A317,1,参数!$B$1-365/2,参数!$B$1)</f>
        <v>50.2447552177534</v>
      </c>
      <c r="R317" s="25">
        <f ca="1">f_return(A317,1,参数!$B$4,参数!$B$1)</f>
        <v>22.3859830708697</v>
      </c>
      <c r="S317" s="25">
        <f ca="1">f_return(A317,1,参数!$B$6,参数!$B$1)</f>
        <v>16.7063774552402</v>
      </c>
      <c r="T317" t="str">
        <f>f_info_investtype(A317)</f>
        <v>灵活配置型基金</v>
      </c>
      <c r="U317" t="str">
        <f>f_info_fundmanager(A317)</f>
        <v>郭晓林</v>
      </c>
      <c r="V317">
        <f>f_info_manager_onthepostdays(A317,1)</f>
        <v>1667</v>
      </c>
      <c r="W317" s="25">
        <f ca="1">f_return_1w(A317,"0",参数!$B$2)</f>
        <v>1.3129102844639</v>
      </c>
      <c r="X317" s="25">
        <f>f_return_1m(A317,"0",参数!$B$1)</f>
        <v>13.6225266362253</v>
      </c>
      <c r="Y317" s="25">
        <f>f_return_3m(A317,0,参数!$B$1)</f>
        <v>28.0445969125215</v>
      </c>
      <c r="Z317" s="25">
        <f>f_return_6m(A317,0,参数!B316)</f>
        <v>14.1167192429022</v>
      </c>
      <c r="AA317" t="str">
        <f>f_dq_status(A317,参数!$B$1)</f>
        <v>开放申购|开放赎回</v>
      </c>
      <c r="AB317" s="17">
        <f ca="1">f_risk_maxdownside(A317,参数!$B$6,参数!$B$1)</f>
        <v>-39.0510948905109</v>
      </c>
      <c r="AC317" s="17">
        <f ca="1">f_risk_maxdownside(A317,参数!$B$4,参数!$B$1)</f>
        <v>-39.0510948905109</v>
      </c>
      <c r="AD317" t="str">
        <f ca="1">f_risk_maxdownside_date(A317,参数!$B$6,参数!$B$1)</f>
        <v>20180313-20181016</v>
      </c>
    </row>
    <row r="318" spans="1:30">
      <c r="A318" s="15" t="s">
        <v>346</v>
      </c>
      <c r="B318" t="str">
        <f>f_info_name(A318)</f>
        <v>上投摩根卓越制造</v>
      </c>
      <c r="C318" t="str">
        <f>f_info_setupdate(A318)</f>
        <v>2015-04-14</v>
      </c>
      <c r="D318" s="16">
        <f t="shared" si="4"/>
        <v>2113</v>
      </c>
      <c r="F318" s="17">
        <f>f_netasset_total(A318,参数!$B$1,100000000)</f>
        <v>23.1883042064</v>
      </c>
      <c r="G318" s="17">
        <f ca="1">f_nav_adjustedreturn(A318,参数!$B$2,参数!$B$1)</f>
        <v>111.342526779261</v>
      </c>
      <c r="H318" s="17">
        <f ca="1">f_nav_periodreturnrankingper(A318,参数!$B$2,参数!$B$1,3)</f>
        <v>9.06862745098039</v>
      </c>
      <c r="I318" s="17">
        <f ca="1">f_nav_adjustedreturn(A318,参数!$B$3,参数!$B$2)</f>
        <v>77.7372262773722</v>
      </c>
      <c r="J318" s="17">
        <f ca="1">f_nav_periodreturnrankingper(A318,参数!$B$3,参数!$B$2,3)</f>
        <v>9.14454277286136</v>
      </c>
      <c r="K318" s="17">
        <f ca="1">f_nav_adjustedreturn(A318,参数!$B$4,参数!$B$3)</f>
        <v>-25.3405994550409</v>
      </c>
      <c r="L318" s="17">
        <f ca="1">f_nav_periodreturnrankingper(A318,参数!$B$4,参数!$B$3,3)</f>
        <v>58.5454545454545</v>
      </c>
      <c r="M318" s="17">
        <f ca="1">f_nav_adjustedreturn(A318,参数!$B$5,参数!$B$4)</f>
        <v>8.9020771513353</v>
      </c>
      <c r="N318" s="17">
        <f ca="1">f_nav_periodreturnrankingper(A318,参数!$B$5,参数!$B$4,3)</f>
        <v>76.4705882352941</v>
      </c>
      <c r="O318" s="17">
        <f ca="1">f_nav_adjustedreturn(A318,参数!$B$6,参数!$B$5)</f>
        <v>1.19760479041916</v>
      </c>
      <c r="P318" s="17">
        <f ca="1">f_nav_periodreturnrankingper(A318,参数!$B$6,参数!$B$5,3)</f>
        <v>69.0789473684211</v>
      </c>
      <c r="Q318" s="25">
        <f>f_return(A318,1,参数!$B$1-365/2,参数!$B$1)</f>
        <v>95.8090907967203</v>
      </c>
      <c r="R318" s="25">
        <f ca="1">f_return(A318,1,参数!$B$4,参数!$B$1)</f>
        <v>40.9766079588639</v>
      </c>
      <c r="S318" s="25">
        <f ca="1">f_return(A318,1,参数!$B$6,参数!$B$1)</f>
        <v>25.2122638515908</v>
      </c>
      <c r="T318" t="str">
        <f>f_info_investtype(A318)</f>
        <v>普通股票型基金</v>
      </c>
      <c r="U318" t="str">
        <f>f_info_fundmanager(A318)</f>
        <v>李德辉</v>
      </c>
      <c r="V318">
        <f>f_info_manager_onthepostdays(A318,1)</f>
        <v>972</v>
      </c>
      <c r="W318" s="25">
        <f ca="1">f_return_1w(A318,"0",参数!$B$2)</f>
        <v>0.308959835221422</v>
      </c>
      <c r="X318" s="25">
        <f>f_return_1m(A318,"0",参数!$B$1)</f>
        <v>15.0498038031995</v>
      </c>
      <c r="Y318" s="25">
        <f>f_return_3m(A318,0,参数!$B$1)</f>
        <v>34.4530510013063</v>
      </c>
      <c r="Z318" s="25">
        <f>f_return_6m(A318,0,参数!B317)</f>
        <v>39.9283896508935</v>
      </c>
      <c r="AA318" t="str">
        <f>f_dq_status(A318,参数!$B$1)</f>
        <v>开放申购|开放赎回</v>
      </c>
      <c r="AB318" s="17">
        <f ca="1">f_risk_maxdownside(A318,参数!$B$6,参数!$B$1)</f>
        <v>-34.7989949748744</v>
      </c>
      <c r="AC318" s="17">
        <f ca="1">f_risk_maxdownside(A318,参数!$B$4,参数!$B$1)</f>
        <v>-29.291553133515</v>
      </c>
      <c r="AD318" t="str">
        <f ca="1">f_risk_maxdownside_date(A318,参数!$B$6,参数!$B$1)</f>
        <v>20171114-20190103</v>
      </c>
    </row>
    <row r="319" spans="1:30">
      <c r="A319" s="15" t="s">
        <v>347</v>
      </c>
      <c r="B319" t="str">
        <f>f_info_name(A319)</f>
        <v>中银宏观策略</v>
      </c>
      <c r="C319" t="str">
        <f>f_info_setupdate(A319)</f>
        <v>2015-04-10</v>
      </c>
      <c r="D319" s="16">
        <f t="shared" si="4"/>
        <v>2117</v>
      </c>
      <c r="F319" s="17">
        <f>f_netasset_total(A319,参数!$B$1,100000000)</f>
        <v>9.5405404702</v>
      </c>
      <c r="G319" s="17">
        <f ca="1">f_nav_adjustedreturn(A319,参数!$B$2,参数!$B$1)</f>
        <v>85.595567867036</v>
      </c>
      <c r="H319" s="17">
        <f ca="1">f_nav_periodreturnrankingper(A319,参数!$B$2,参数!$B$1,3)</f>
        <v>12.3875066172578</v>
      </c>
      <c r="I319" s="17">
        <f ca="1">f_nav_adjustedreturn(A319,参数!$B$3,参数!$B$2)</f>
        <v>21.3445378151261</v>
      </c>
      <c r="J319" s="17">
        <f ca="1">f_nav_periodreturnrankingper(A319,参数!$B$3,参数!$B$2,3)</f>
        <v>56.7447045707915</v>
      </c>
      <c r="K319" s="17">
        <f ca="1">f_nav_adjustedreturn(A319,参数!$B$4,参数!$B$3)</f>
        <v>-21.1920529801325</v>
      </c>
      <c r="L319" s="17">
        <f ca="1">f_nav_periodreturnrankingper(A319,参数!$B$4,参数!$B$3,3)</f>
        <v>70.3465982028241</v>
      </c>
      <c r="M319" s="17">
        <f ca="1">f_nav_adjustedreturn(A319,参数!$B$5,参数!$B$4)</f>
        <v>20.6677265500795</v>
      </c>
      <c r="N319" s="17">
        <f ca="1">f_nav_periodreturnrankingper(A319,参数!$B$5,参数!$B$4,3)</f>
        <v>21.4342001576044</v>
      </c>
      <c r="O319" s="17">
        <f ca="1">f_nav_adjustedreturn(A319,参数!$B$6,参数!$B$5)</f>
        <v>-3.36906584992343</v>
      </c>
      <c r="P319" s="17">
        <f ca="1">f_nav_periodreturnrankingper(A319,参数!$B$6,参数!$B$5,3)</f>
        <v>85.8503401360544</v>
      </c>
      <c r="Q319" s="25">
        <f>f_return(A319,1,参数!$B$1-365/2,参数!$B$1)</f>
        <v>126.188338998564</v>
      </c>
      <c r="R319" s="25">
        <f ca="1">f_return(A319,1,参数!$B$4,参数!$B$1)</f>
        <v>21.0533570085748</v>
      </c>
      <c r="S319" s="25">
        <f ca="1">f_return(A319,1,参数!$B$6,参数!$B$1)</f>
        <v>15.4436296126436</v>
      </c>
      <c r="T319" t="str">
        <f>f_info_investtype(A319)</f>
        <v>灵活配置型基金</v>
      </c>
      <c r="U319" t="str">
        <f>f_info_fundmanager(A319)</f>
        <v>严菲</v>
      </c>
      <c r="V319">
        <f>f_info_manager_onthepostdays(A319,1)</f>
        <v>318</v>
      </c>
      <c r="W319" s="25">
        <f ca="1">f_return_1w(A319,"0",参数!$B$2)</f>
        <v>-1.36612021857924</v>
      </c>
      <c r="X319" s="25">
        <f>f_return_1m(A319,"0",参数!$B$1)</f>
        <v>18.270079435128</v>
      </c>
      <c r="Y319" s="25">
        <f>f_return_3m(A319,0,参数!$B$1)</f>
        <v>41.9491525423729</v>
      </c>
      <c r="Z319" s="25">
        <f>f_return_6m(A319,0,参数!B318)</f>
        <v>43.9784946236559</v>
      </c>
      <c r="AA319" t="str">
        <f>f_dq_status(A319,参数!$B$1)</f>
        <v>开放申购|开放赎回</v>
      </c>
      <c r="AB319" s="17">
        <f ca="1">f_risk_maxdownside(A319,参数!$B$6,参数!$B$1)</f>
        <v>-24.6414602346806</v>
      </c>
      <c r="AC319" s="17">
        <f ca="1">f_risk_maxdownside(A319,参数!$B$4,参数!$B$1)</f>
        <v>-24.6414602346806</v>
      </c>
      <c r="AD319" t="str">
        <f ca="1">f_risk_maxdownside_date(A319,参数!$B$6,参数!$B$1)</f>
        <v>20180206-20180705,20180206-20181018</v>
      </c>
    </row>
    <row r="320" spans="1:30">
      <c r="A320" s="15" t="s">
        <v>348</v>
      </c>
      <c r="B320" t="str">
        <f>f_info_name(A320)</f>
        <v>宝盈新兴产业</v>
      </c>
      <c r="C320" t="str">
        <f>f_info_setupdate(A320)</f>
        <v>2015-04-13</v>
      </c>
      <c r="D320" s="16">
        <f t="shared" si="4"/>
        <v>2114</v>
      </c>
      <c r="F320" s="17">
        <f>f_netasset_total(A320,参数!$B$1,100000000)</f>
        <v>14.2311314623</v>
      </c>
      <c r="G320" s="17">
        <f ca="1">f_nav_adjustedreturn(A320,参数!$B$2,参数!$B$1)</f>
        <v>58.7301587301587</v>
      </c>
      <c r="H320" s="17">
        <f ca="1">f_nav_periodreturnrankingper(A320,参数!$B$2,参数!$B$1,3)</f>
        <v>35.9978824775013</v>
      </c>
      <c r="I320" s="17">
        <f ca="1">f_nav_adjustedreturn(A320,参数!$B$3,参数!$B$2)</f>
        <v>33.4745762711865</v>
      </c>
      <c r="J320" s="17">
        <f ca="1">f_nav_periodreturnrankingper(A320,参数!$B$3,参数!$B$2,3)</f>
        <v>38.5730211817168</v>
      </c>
      <c r="K320" s="17">
        <f ca="1">f_nav_adjustedreturn(A320,参数!$B$4,参数!$B$3)</f>
        <v>-28.0487804878049</v>
      </c>
      <c r="L320" s="17">
        <f ca="1">f_nav_periodreturnrankingper(A320,参数!$B$4,参数!$B$3,3)</f>
        <v>90.8857509627728</v>
      </c>
      <c r="M320" s="17">
        <f ca="1">f_nav_adjustedreturn(A320,参数!$B$5,参数!$B$4)</f>
        <v>7.50407830342578</v>
      </c>
      <c r="N320" s="17">
        <f ca="1">f_nav_periodreturnrankingper(A320,参数!$B$5,参数!$B$4,3)</f>
        <v>64.5390070921986</v>
      </c>
      <c r="O320" s="17">
        <f ca="1">f_nav_adjustedreturn(A320,参数!$B$6,参数!$B$5)</f>
        <v>-1.91082802547771</v>
      </c>
      <c r="P320" s="17">
        <f ca="1">f_nav_periodreturnrankingper(A320,参数!$B$6,参数!$B$5,3)</f>
        <v>82.4489795918367</v>
      </c>
      <c r="Q320" s="25">
        <f>f_return(A320,1,参数!$B$1-365/2,参数!$B$1)</f>
        <v>22.1654766748235</v>
      </c>
      <c r="R320" s="25">
        <f ca="1">f_return(A320,1,参数!$B$4,参数!$B$1)</f>
        <v>15.073776850808</v>
      </c>
      <c r="S320" s="25">
        <f ca="1">f_return(A320,1,参数!$B$6,参数!$B$1)</f>
        <v>9.73971725788543</v>
      </c>
      <c r="T320" t="str">
        <f>f_info_investtype(A320)</f>
        <v>灵活配置型基金</v>
      </c>
      <c r="U320" t="str">
        <f>f_info_fundmanager(A320)</f>
        <v>郝淼</v>
      </c>
      <c r="V320">
        <f>f_info_manager_onthepostdays(A320,1)</f>
        <v>373</v>
      </c>
      <c r="W320" s="25">
        <f ca="1">f_return_1w(A320,"0",参数!$B$2)</f>
        <v>-3.6697247706422</v>
      </c>
      <c r="X320" s="25">
        <f>f_return_1m(A320,"0",参数!$B$1)</f>
        <v>11.1111111111111</v>
      </c>
      <c r="Y320" s="25">
        <f>f_return_3m(A320,0,参数!$B$1)</f>
        <v>16.144018583043</v>
      </c>
      <c r="Z320" s="25">
        <f>f_return_6m(A320,0,参数!B319)</f>
        <v>4.63861920172599</v>
      </c>
      <c r="AA320" t="str">
        <f>f_dq_status(A320,参数!$B$1)</f>
        <v>开放申购|开放赎回</v>
      </c>
      <c r="AB320" s="17">
        <f ca="1">f_risk_maxdownside(A320,参数!$B$6,参数!$B$1)</f>
        <v>-37.841726618705</v>
      </c>
      <c r="AC320" s="17">
        <f ca="1">f_risk_maxdownside(A320,参数!$B$4,参数!$B$1)</f>
        <v>-35.0375939849624</v>
      </c>
      <c r="AD320" t="str">
        <f ca="1">f_risk_maxdownside_date(A320,参数!$B$6,参数!$B$1)</f>
        <v>20160705-20190103</v>
      </c>
    </row>
    <row r="321" spans="1:30">
      <c r="A321" s="15" t="s">
        <v>349</v>
      </c>
      <c r="B321" t="str">
        <f>f_info_name(A321)</f>
        <v>益民品质升级</v>
      </c>
      <c r="C321" t="str">
        <f>f_info_setupdate(A321)</f>
        <v>2015-05-06</v>
      </c>
      <c r="D321" s="16">
        <f t="shared" si="4"/>
        <v>2091</v>
      </c>
      <c r="F321" s="17">
        <f>f_netasset_total(A321,参数!$B$1,100000000)</f>
        <v>1.6407223444</v>
      </c>
      <c r="G321" s="17">
        <f ca="1">f_nav_adjustedreturn(A321,参数!$B$2,参数!$B$1)</f>
        <v>108.814589665653</v>
      </c>
      <c r="H321" s="17">
        <f ca="1">f_nav_periodreturnrankingper(A321,参数!$B$2,参数!$B$1,3)</f>
        <v>3.01746956061408</v>
      </c>
      <c r="I321" s="17">
        <f ca="1">f_nav_adjustedreturn(A321,参数!$B$3,参数!$B$2)</f>
        <v>32.6612903225806</v>
      </c>
      <c r="J321" s="17">
        <f ca="1">f_nav_periodreturnrankingper(A321,参数!$B$3,参数!$B$2,3)</f>
        <v>39.9108138238573</v>
      </c>
      <c r="K321" s="17">
        <f ca="1">f_nav_adjustedreturn(A321,参数!$B$4,参数!$B$3)</f>
        <v>-23.9263803680982</v>
      </c>
      <c r="L321" s="17">
        <f ca="1">f_nav_periodreturnrankingper(A321,参数!$B$4,参数!$B$3,3)</f>
        <v>80.1026957637997</v>
      </c>
      <c r="M321" s="17">
        <f ca="1">f_nav_adjustedreturn(A321,参数!$B$5,参数!$B$4)</f>
        <v>12.6712328767123</v>
      </c>
      <c r="N321" s="17">
        <f ca="1">f_nav_periodreturnrankingper(A321,参数!$B$5,参数!$B$4,3)</f>
        <v>40.3467297084318</v>
      </c>
      <c r="O321" s="17">
        <f ca="1">f_nav_adjustedreturn(A321,参数!$B$6,参数!$B$5)</f>
        <v>-8.59375000000001</v>
      </c>
      <c r="P321" s="17">
        <f ca="1">f_nav_periodreturnrankingper(A321,参数!$B$6,参数!$B$5,3)</f>
        <v>92.2448979591837</v>
      </c>
      <c r="Q321" s="25">
        <f>f_return(A321,1,参数!$B$1-365/2,参数!$B$1)</f>
        <v>99.9185741911865</v>
      </c>
      <c r="R321" s="25">
        <f ca="1">f_return(A321,1,参数!$B$4,参数!$B$1)</f>
        <v>28.178322879277</v>
      </c>
      <c r="S321" s="25">
        <f ca="1">f_return(A321,1,参数!$B$6,参数!$B$1)</f>
        <v>16.4900164489072</v>
      </c>
      <c r="T321" t="str">
        <f>f_info_investtype(A321)</f>
        <v>灵活配置型基金</v>
      </c>
      <c r="U321" t="str">
        <f>f_info_fundmanager(A321)</f>
        <v>吕伟</v>
      </c>
      <c r="V321">
        <f>f_info_manager_onthepostdays(A321,1)</f>
        <v>1814</v>
      </c>
      <c r="W321" s="25">
        <f ca="1">f_return_1w(A321,"0",参数!$B$2)</f>
        <v>-5.05050505050504</v>
      </c>
      <c r="X321" s="25">
        <f>f_return_1m(A321,"0",参数!$B$1)</f>
        <v>13.9303482587065</v>
      </c>
      <c r="Y321" s="25">
        <f>f_return_3m(A321,0,参数!$B$1)</f>
        <v>39.3509127789047</v>
      </c>
      <c r="Z321" s="25">
        <f>f_return_6m(A321,0,参数!B320)</f>
        <v>47.0888661899898</v>
      </c>
      <c r="AA321" t="str">
        <f>f_dq_status(A321,参数!$B$1)</f>
        <v>开放申购|开放赎回</v>
      </c>
      <c r="AB321" s="17">
        <f ca="1">f_risk_maxdownside(A321,参数!$B$6,参数!$B$1)</f>
        <v>-32.6979472140763</v>
      </c>
      <c r="AC321" s="17">
        <f ca="1">f_risk_maxdownside(A321,参数!$B$4,参数!$B$1)</f>
        <v>-30.2431610942249</v>
      </c>
      <c r="AD321" t="str">
        <f ca="1">f_risk_maxdownside_date(A321,参数!$B$6,参数!$B$1)</f>
        <v>20161021-20190103</v>
      </c>
    </row>
    <row r="322" spans="1:30">
      <c r="A322" s="15" t="s">
        <v>350</v>
      </c>
      <c r="B322" t="str">
        <f>f_info_name(A322)</f>
        <v>易方达裕如</v>
      </c>
      <c r="C322" t="str">
        <f>f_info_setupdate(A322)</f>
        <v>2015-03-24</v>
      </c>
      <c r="D322" s="16">
        <f t="shared" si="4"/>
        <v>2134</v>
      </c>
      <c r="F322" s="17">
        <f>f_netasset_total(A322,参数!$B$1,100000000)</f>
        <v>6.2081847966</v>
      </c>
      <c r="G322" s="17">
        <f ca="1">f_nav_adjustedreturn(A322,参数!$B$2,参数!$B$1)</f>
        <v>8.74890638670168</v>
      </c>
      <c r="H322" s="17">
        <f ca="1">f_nav_periodreturnrankingper(A322,参数!$B$2,参数!$B$1,3)</f>
        <v>95.8708311275807</v>
      </c>
      <c r="I322" s="17">
        <f ca="1">f_nav_adjustedreturn(A322,参数!$B$3,参数!$B$2)</f>
        <v>8.85714285714284</v>
      </c>
      <c r="J322" s="17">
        <f ca="1">f_nav_periodreturnrankingper(A322,参数!$B$3,参数!$B$2,3)</f>
        <v>85.6744704570792</v>
      </c>
      <c r="K322" s="17">
        <f ca="1">f_nav_adjustedreturn(A322,参数!$B$4,参数!$B$3)</f>
        <v>5.72481420306542</v>
      </c>
      <c r="L322" s="17">
        <f ca="1">f_nav_periodreturnrankingper(A322,参数!$B$4,参数!$B$3,3)</f>
        <v>1.34788189987163</v>
      </c>
      <c r="M322" s="17">
        <f ca="1">f_nav_adjustedreturn(A322,参数!$B$5,参数!$B$4)</f>
        <v>3.54104358047017</v>
      </c>
      <c r="N322" s="17">
        <f ca="1">f_nav_periodreturnrankingper(A322,参数!$B$5,参数!$B$4,3)</f>
        <v>81.8754925137904</v>
      </c>
      <c r="O322" s="17">
        <f ca="1">f_nav_adjustedreturn(A322,参数!$B$6,参数!$B$5)</f>
        <v>2.40740740740741</v>
      </c>
      <c r="P322" s="17">
        <f ca="1">f_nav_periodreturnrankingper(A322,参数!$B$6,参数!$B$5,3)</f>
        <v>58.0952380952381</v>
      </c>
      <c r="Q322" s="25">
        <f>f_return(A322,1,参数!$B$1-365/2,参数!$B$1)</f>
        <v>13.332325849614</v>
      </c>
      <c r="R322" s="25">
        <f ca="1">f_return(A322,1,参数!$B$4,参数!$B$1)</f>
        <v>7.75975930151664</v>
      </c>
      <c r="S322" s="25">
        <f ca="1">f_return(A322,1,参数!$B$6,参数!$B$1)</f>
        <v>5.81655681247251</v>
      </c>
      <c r="T322" t="str">
        <f>f_info_investtype(A322)</f>
        <v>灵活配置型基金</v>
      </c>
      <c r="U322" t="str">
        <f>f_info_fundmanager(A322)</f>
        <v>李一硕</v>
      </c>
      <c r="V322">
        <f>f_info_manager_onthepostdays(A322,1)</f>
        <v>1139</v>
      </c>
      <c r="W322" s="25">
        <f ca="1">f_return_1w(A322,"0",参数!$B$2)</f>
        <v>0.263157894736852</v>
      </c>
      <c r="X322" s="25">
        <f>f_return_1m(A322,"0",参数!$B$1)</f>
        <v>1.80180180180181</v>
      </c>
      <c r="Y322" s="25">
        <f>f_return_3m(A322,0,参数!$B$1)</f>
        <v>4.01673640167365</v>
      </c>
      <c r="Z322" s="25">
        <f>f_return_6m(A322,0,参数!B321)</f>
        <v>5.16511430990686</v>
      </c>
      <c r="AA322" t="str">
        <f>f_dq_status(A322,参数!$B$1)</f>
        <v>暂停申购|开放赎回</v>
      </c>
      <c r="AB322" s="17">
        <f ca="1">f_risk_maxdownside(A322,参数!$B$6,参数!$B$1)</f>
        <v>-2.93072824156305</v>
      </c>
      <c r="AC322" s="17">
        <f ca="1">f_risk_maxdownside(A322,参数!$B$4,参数!$B$1)</f>
        <v>-2.39316239316241</v>
      </c>
      <c r="AD322" t="str">
        <f ca="1">f_risk_maxdownside_date(A322,参数!$B$6,参数!$B$1)</f>
        <v>20161026-20161220,20161026-20161221</v>
      </c>
    </row>
    <row r="323" spans="1:30">
      <c r="A323" s="15" t="s">
        <v>351</v>
      </c>
      <c r="B323" t="str">
        <f>f_info_name(A323)</f>
        <v>华安新动力</v>
      </c>
      <c r="C323" t="str">
        <f>f_info_setupdate(A323)</f>
        <v>2015-03-24</v>
      </c>
      <c r="D323" s="16">
        <f t="shared" ref="D323:D386" si="5">DATEDIF(C323,"2021-1-25","d")</f>
        <v>2134</v>
      </c>
      <c r="F323" s="17">
        <f>f_netasset_total(A323,参数!$B$1,100000000)</f>
        <v>13.0756676644</v>
      </c>
      <c r="G323" s="17">
        <f ca="1">f_nav_adjustedreturn(A323,参数!$B$2,参数!$B$1)</f>
        <v>7.83986655546287</v>
      </c>
      <c r="H323" s="17">
        <f ca="1">f_nav_periodreturnrankingper(A323,参数!$B$2,参数!$B$1,3)</f>
        <v>96.4002117522499</v>
      </c>
      <c r="I323" s="17">
        <f ca="1">f_nav_adjustedreturn(A323,参数!$B$3,参数!$B$2)</f>
        <v>5.82524271844661</v>
      </c>
      <c r="J323" s="17">
        <f ca="1">f_nav_periodreturnrankingper(A323,参数!$B$3,参数!$B$2,3)</f>
        <v>92.1404682274247</v>
      </c>
      <c r="K323" s="17">
        <f ca="1">f_nav_adjustedreturn(A323,参数!$B$4,参数!$B$3)</f>
        <v>1.88848920863308</v>
      </c>
      <c r="L323" s="17">
        <f ca="1">f_nav_periodreturnrankingper(A323,参数!$B$4,参数!$B$3,3)</f>
        <v>11.0397946084724</v>
      </c>
      <c r="M323" s="17">
        <f ca="1">f_nav_adjustedreturn(A323,参数!$B$5,参数!$B$4)</f>
        <v>4.90103675777569</v>
      </c>
      <c r="N323" s="17">
        <f ca="1">f_nav_periodreturnrankingper(A323,参数!$B$5,参数!$B$4,3)</f>
        <v>77.3837667454689</v>
      </c>
      <c r="O323" s="17">
        <f ca="1">f_nav_adjustedreturn(A323,参数!$B$6,参数!$B$5)</f>
        <v>2.4131274131274</v>
      </c>
      <c r="P323" s="17">
        <f ca="1">f_nav_periodreturnrankingper(A323,参数!$B$6,参数!$B$5,3)</f>
        <v>57.9591836734694</v>
      </c>
      <c r="Q323" s="25">
        <f>f_return(A323,1,参数!$B$1-365/2,参数!$B$1)</f>
        <v>8.31008786503398</v>
      </c>
      <c r="R323" s="25">
        <f ca="1">f_return(A323,1,参数!$B$4,参数!$B$1)</f>
        <v>5.15049630090589</v>
      </c>
      <c r="S323" s="25">
        <f ca="1">f_return(A323,1,参数!$B$6,参数!$B$1)</f>
        <v>4.52656618187171</v>
      </c>
      <c r="T323" t="str">
        <f>f_info_investtype(A323)</f>
        <v>灵活配置型基金</v>
      </c>
      <c r="U323" t="str">
        <f>f_info_fundmanager(A323)</f>
        <v>郑可成</v>
      </c>
      <c r="V323">
        <f>f_info_manager_onthepostdays(A323,1)</f>
        <v>2151</v>
      </c>
      <c r="W323" s="25">
        <f ca="1">f_return_1w(A323,"0",参数!$B$2)</f>
        <v>-0.249584026622287</v>
      </c>
      <c r="X323" s="25">
        <f>f_return_1m(A323,"0",参数!$B$1)</f>
        <v>1.57109190887667</v>
      </c>
      <c r="Y323" s="25">
        <f>f_return_3m(A323,0,参数!$B$1)</f>
        <v>2.78219395866454</v>
      </c>
      <c r="Z323" s="25">
        <f>f_return_6m(A323,0,参数!B322)</f>
        <v>2.39425379090184</v>
      </c>
      <c r="AA323" t="str">
        <f>f_dq_status(A323,参数!$B$1)</f>
        <v>暂停大额申购|开放赎回</v>
      </c>
      <c r="AB323" s="17">
        <f ca="1">f_risk_maxdownside(A323,参数!$B$6,参数!$B$1)</f>
        <v>-1.56895127993395</v>
      </c>
      <c r="AC323" s="17">
        <f ca="1">f_risk_maxdownside(A323,参数!$B$4,参数!$B$1)</f>
        <v>-1.56895127993395</v>
      </c>
      <c r="AD323" t="str">
        <f ca="1">f_risk_maxdownside_date(A323,参数!$B$6,参数!$B$1)</f>
        <v>20200306-20200323</v>
      </c>
    </row>
    <row r="324" spans="1:30">
      <c r="A324" s="15" t="s">
        <v>352</v>
      </c>
      <c r="B324" t="str">
        <f>f_info_name(A324)</f>
        <v>工银瑞信总回报A</v>
      </c>
      <c r="C324" t="str">
        <f>f_info_setupdate(A324)</f>
        <v>2015-04-17</v>
      </c>
      <c r="D324" s="16">
        <f t="shared" si="5"/>
        <v>2110</v>
      </c>
      <c r="F324" s="17">
        <f>f_netasset_total(A324,参数!$B$1,100000000)</f>
        <v>6.8197072643</v>
      </c>
      <c r="G324" s="17">
        <f ca="1">f_nav_adjustedreturn(A324,参数!$B$2,参数!$B$1)</f>
        <v>109.81098109811</v>
      </c>
      <c r="H324" s="17">
        <f ca="1">f_nav_periodreturnrankingper(A324,参数!$B$2,参数!$B$1,3)</f>
        <v>2.6998411858126</v>
      </c>
      <c r="I324" s="17">
        <f ca="1">f_nav_adjustedreturn(A324,参数!$B$3,参数!$B$2)</f>
        <v>30.2461899179367</v>
      </c>
      <c r="J324" s="17">
        <f ca="1">f_nav_periodreturnrankingper(A324,参数!$B$3,参数!$B$2,3)</f>
        <v>44.1471571906354</v>
      </c>
      <c r="K324" s="17">
        <f ca="1">f_nav_adjustedreturn(A324,参数!$B$4,参数!$B$3)</f>
        <v>-19.2999053926206</v>
      </c>
      <c r="L324" s="17">
        <f ca="1">f_nav_periodreturnrankingper(A324,参数!$B$4,参数!$B$3,3)</f>
        <v>63.0937098844673</v>
      </c>
      <c r="M324" s="17">
        <f ca="1">f_nav_adjustedreturn(A324,参数!$B$5,参数!$B$4)</f>
        <v>15.29284164859</v>
      </c>
      <c r="N324" s="17">
        <f ca="1">f_nav_periodreturnrankingper(A324,参数!$B$5,参数!$B$4,3)</f>
        <v>32.0724980299448</v>
      </c>
      <c r="O324" s="17">
        <f ca="1">f_nav_adjustedreturn(A324,参数!$B$6,参数!$B$5)</f>
        <v>10.1311084624553</v>
      </c>
      <c r="P324" s="17">
        <f ca="1">f_nav_periodreturnrankingper(A324,参数!$B$6,参数!$B$5,3)</f>
        <v>15.6462585034014</v>
      </c>
      <c r="Q324" s="25">
        <f>f_return(A324,1,参数!$B$1-365/2,参数!$B$1)</f>
        <v>162.874538489965</v>
      </c>
      <c r="R324" s="25">
        <f ca="1">f_return(A324,1,参数!$B$4,参数!$B$1)</f>
        <v>30.1321588204635</v>
      </c>
      <c r="S324" s="25">
        <f ca="1">f_return(A324,1,参数!$B$6,参数!$B$1)</f>
        <v>22.6475570344125</v>
      </c>
      <c r="T324" t="str">
        <f>f_info_investtype(A324)</f>
        <v>灵活配置型基金</v>
      </c>
      <c r="U324" t="str">
        <f>f_info_fundmanager(A324)</f>
        <v>鄢耀,王鹏</v>
      </c>
      <c r="V324">
        <f>f_info_manager_onthepostdays(A324,1)</f>
        <v>2127</v>
      </c>
      <c r="W324" s="25">
        <f ca="1">f_return_1w(A324,"0",参数!$B$2)</f>
        <v>-1.15658362989325</v>
      </c>
      <c r="X324" s="25">
        <f>f_return_1m(A324,"0",参数!$B$1)</f>
        <v>15.1111111111111</v>
      </c>
      <c r="Y324" s="25">
        <f>f_return_3m(A324,0,参数!$B$1)</f>
        <v>46.1442006269592</v>
      </c>
      <c r="Z324" s="25">
        <f>f_return_6m(A324,0,参数!B323)</f>
        <v>59.0551181102362</v>
      </c>
      <c r="AA324" t="str">
        <f>f_dq_status(A324,参数!$B$1)</f>
        <v>开放申购|开放赎回</v>
      </c>
      <c r="AB324" s="17">
        <f ca="1">f_risk_maxdownside(A324,参数!$B$6,参数!$B$1)</f>
        <v>-24.1379310344828</v>
      </c>
      <c r="AC324" s="17">
        <f ca="1">f_risk_maxdownside(A324,参数!$B$4,参数!$B$1)</f>
        <v>-24.1379310344828</v>
      </c>
      <c r="AD324" t="str">
        <f ca="1">f_risk_maxdownside_date(A324,参数!$B$6,参数!$B$1)</f>
        <v>20180124-20181018</v>
      </c>
    </row>
    <row r="325" spans="1:30">
      <c r="A325" s="15" t="s">
        <v>353</v>
      </c>
      <c r="B325" t="str">
        <f>f_info_name(A325)</f>
        <v>泰达宏利创盈A</v>
      </c>
      <c r="C325" t="str">
        <f>f_info_setupdate(A325)</f>
        <v>2015-03-30</v>
      </c>
      <c r="D325" s="16">
        <f t="shared" si="5"/>
        <v>2128</v>
      </c>
      <c r="F325" s="17">
        <f>f_netasset_total(A325,参数!$B$1,100000000)</f>
        <v>5.9334853862</v>
      </c>
      <c r="G325" s="17">
        <f ca="1">f_nav_adjustedreturn(A325,参数!$B$2,参数!$B$1)</f>
        <v>14.7435897435897</v>
      </c>
      <c r="H325" s="17">
        <f ca="1">f_nav_periodreturnrankingper(A325,参数!$B$2,参数!$B$1,3)</f>
        <v>87.2948650079407</v>
      </c>
      <c r="I325" s="17">
        <f ca="1">f_nav_adjustedreturn(A325,参数!$B$3,参数!$B$2)</f>
        <v>24.6006389776358</v>
      </c>
      <c r="J325" s="17">
        <f ca="1">f_nav_periodreturnrankingper(A325,参数!$B$3,参数!$B$2,3)</f>
        <v>51.6164994425864</v>
      </c>
      <c r="K325" s="17">
        <f ca="1">f_nav_adjustedreturn(A325,参数!$B$4,参数!$B$3)</f>
        <v>-2.1875</v>
      </c>
      <c r="L325" s="17">
        <f ca="1">f_nav_periodreturnrankingper(A325,参数!$B$4,参数!$B$3,3)</f>
        <v>24.9679075738126</v>
      </c>
      <c r="M325" s="17">
        <f ca="1">f_nav_adjustedreturn(A325,参数!$B$5,参数!$B$4)</f>
        <v>18.3072677092916</v>
      </c>
      <c r="N325" s="17">
        <f ca="1">f_nav_periodreturnrankingper(A325,参数!$B$5,参数!$B$4,3)</f>
        <v>26.4775413711584</v>
      </c>
      <c r="O325" s="17">
        <f ca="1">f_nav_adjustedreturn(A325,参数!$B$6,参数!$B$5)</f>
        <v>3.72137404580152</v>
      </c>
      <c r="P325" s="17">
        <f ca="1">f_nav_periodreturnrankingper(A325,参数!$B$6,参数!$B$5,3)</f>
        <v>41.2244897959184</v>
      </c>
      <c r="Q325" s="25">
        <f>f_return(A325,1,参数!$B$1-365/2,参数!$B$1)</f>
        <v>8.73579711649639</v>
      </c>
      <c r="R325" s="25">
        <f ca="1">f_return(A325,1,参数!$B$4,参数!$B$1)</f>
        <v>11.81585572032</v>
      </c>
      <c r="S325" s="25">
        <f ca="1">f_return(A325,1,参数!$B$6,参数!$B$1)</f>
        <v>11.2877721287551</v>
      </c>
      <c r="T325" t="str">
        <f>f_info_investtype(A325)</f>
        <v>灵活配置型基金</v>
      </c>
      <c r="U325" t="str">
        <f>f_info_fundmanager(A325)</f>
        <v>傅浩</v>
      </c>
      <c r="V325">
        <f>f_info_manager_onthepostdays(A325,1)</f>
        <v>1356</v>
      </c>
      <c r="W325" s="25">
        <f ca="1">f_return_1w(A325,"0",参数!$B$2)</f>
        <v>-0.319488817891367</v>
      </c>
      <c r="X325" s="25">
        <f>f_return_1m(A325,"0",参数!$B$1)</f>
        <v>1.18711136235162</v>
      </c>
      <c r="Y325" s="25">
        <f>f_return_3m(A325,0,参数!$B$1)</f>
        <v>2.81447443997702</v>
      </c>
      <c r="Z325" s="25">
        <f>f_return_6m(A325,0,参数!B324)</f>
        <v>2.368573079145</v>
      </c>
      <c r="AA325" t="str">
        <f>f_dq_status(A325,参数!$B$1)</f>
        <v>开放申购|开放赎回</v>
      </c>
      <c r="AB325" s="17">
        <f ca="1">f_risk_maxdownside(A325,参数!$B$6,参数!$B$1)</f>
        <v>-12.3639191290824</v>
      </c>
      <c r="AC325" s="17">
        <f ca="1">f_risk_maxdownside(A325,参数!$B$4,参数!$B$1)</f>
        <v>-12.3639191290824</v>
      </c>
      <c r="AD325" t="str">
        <f ca="1">f_risk_maxdownside_date(A325,参数!$B$6,参数!$B$1)</f>
        <v>20180125-20181018</v>
      </c>
    </row>
    <row r="326" spans="1:30">
      <c r="A326" s="15" t="s">
        <v>354</v>
      </c>
      <c r="B326" t="str">
        <f>f_info_name(A326)</f>
        <v>华商量化进取</v>
      </c>
      <c r="C326" t="str">
        <f>f_info_setupdate(A326)</f>
        <v>2015-04-09</v>
      </c>
      <c r="D326" s="16">
        <f t="shared" si="5"/>
        <v>2118</v>
      </c>
      <c r="F326" s="17">
        <f>f_netasset_total(A326,参数!$B$1,100000000)</f>
        <v>10.7639826603</v>
      </c>
      <c r="G326" s="17">
        <f ca="1">f_nav_adjustedreturn(A326,参数!$B$2,参数!$B$1)</f>
        <v>74.4479495268139</v>
      </c>
      <c r="H326" s="17">
        <f ca="1">f_nav_periodreturnrankingper(A326,参数!$B$2,参数!$B$1,3)</f>
        <v>20.222339862361</v>
      </c>
      <c r="I326" s="17">
        <f ca="1">f_nav_adjustedreturn(A326,参数!$B$3,参数!$B$2)</f>
        <v>50</v>
      </c>
      <c r="J326" s="17">
        <f ca="1">f_nav_periodreturnrankingper(A326,参数!$B$3,参数!$B$2,3)</f>
        <v>17.7257525083612</v>
      </c>
      <c r="K326" s="17">
        <f ca="1">f_nav_adjustedreturn(A326,参数!$B$4,参数!$B$3)</f>
        <v>-25.6740914419695</v>
      </c>
      <c r="L326" s="17">
        <f ca="1">f_nav_periodreturnrankingper(A326,参数!$B$4,参数!$B$3,3)</f>
        <v>85.2374839537869</v>
      </c>
      <c r="M326" s="17">
        <f ca="1">f_nav_adjustedreturn(A326,参数!$B$5,参数!$B$4)</f>
        <v>23.4532374100719</v>
      </c>
      <c r="N326" s="17">
        <f ca="1">f_nav_periodreturnrankingper(A326,参数!$B$5,参数!$B$4,3)</f>
        <v>17.6516942474389</v>
      </c>
      <c r="O326" s="17">
        <f ca="1">f_nav_adjustedreturn(A326,参数!$B$6,参数!$B$5)</f>
        <v>6.42201834862384</v>
      </c>
      <c r="P326" s="17">
        <f ca="1">f_nav_periodreturnrankingper(A326,参数!$B$6,参数!$B$5,3)</f>
        <v>22.9931972789116</v>
      </c>
      <c r="Q326" s="25">
        <f>f_return(A326,1,参数!$B$1-365/2,参数!$B$1)</f>
        <v>69.3704696080993</v>
      </c>
      <c r="R326" s="25">
        <f ca="1">f_return(A326,1,参数!$B$4,参数!$B$1)</f>
        <v>24.7990427356195</v>
      </c>
      <c r="S326" s="25">
        <f ca="1">f_return(A326,1,参数!$B$6,参数!$B$1)</f>
        <v>20.4384666533766</v>
      </c>
      <c r="T326" t="str">
        <f>f_info_investtype(A326)</f>
        <v>灵活配置型基金</v>
      </c>
      <c r="U326" t="str">
        <f>f_info_fundmanager(A326)</f>
        <v>邓默</v>
      </c>
      <c r="V326">
        <f>f_info_manager_onthepostdays(A326,1)</f>
        <v>1982</v>
      </c>
      <c r="W326" s="25">
        <f ca="1">f_return_1w(A326,"0",参数!$B$2)</f>
        <v>0.210748155953636</v>
      </c>
      <c r="X326" s="25">
        <f>f_return_1m(A326,"0",参数!$B$1)</f>
        <v>14.7302904564315</v>
      </c>
      <c r="Y326" s="25">
        <f>f_return_3m(A326,0,参数!$B$1)</f>
        <v>25.1131221719457</v>
      </c>
      <c r="Z326" s="25">
        <f>f_return_6m(A326,0,参数!B325)</f>
        <v>27.128862094951</v>
      </c>
      <c r="AA326" t="str">
        <f>f_dq_status(A326,参数!$B$1)</f>
        <v>开放申购|开放赎回</v>
      </c>
      <c r="AB326" s="17">
        <f ca="1">f_risk_maxdownside(A326,参数!$B$6,参数!$B$1)</f>
        <v>-31.0904872389791</v>
      </c>
      <c r="AC326" s="17">
        <f ca="1">f_risk_maxdownside(A326,参数!$B$4,参数!$B$1)</f>
        <v>-30.7692307692308</v>
      </c>
      <c r="AD326" t="str">
        <f ca="1">f_risk_maxdownside_date(A326,参数!$B$6,参数!$B$1)</f>
        <v>20180125-20190103</v>
      </c>
    </row>
    <row r="327" spans="1:30">
      <c r="A327" s="15" t="s">
        <v>355</v>
      </c>
      <c r="B327" t="str">
        <f>f_info_name(A327)</f>
        <v>大成互联网思维</v>
      </c>
      <c r="C327" t="str">
        <f>f_info_setupdate(A327)</f>
        <v>2015-04-21</v>
      </c>
      <c r="D327" s="16">
        <f t="shared" si="5"/>
        <v>2106</v>
      </c>
      <c r="F327" s="17">
        <f>f_netasset_total(A327,参数!$B$1,100000000)</f>
        <v>5.1260411085</v>
      </c>
      <c r="G327" s="17">
        <f ca="1">f_nav_adjustedreturn(A327,参数!$B$2,参数!$B$1)</f>
        <v>68.7203791469194</v>
      </c>
      <c r="H327" s="17">
        <f ca="1">f_nav_periodreturnrankingper(A327,参数!$B$2,参数!$B$1,3)</f>
        <v>49.1658488714426</v>
      </c>
      <c r="I327" s="17">
        <f ca="1">f_nav_adjustedreturn(A327,参数!$B$3,参数!$B$2)</f>
        <v>35.9536082474227</v>
      </c>
      <c r="J327" s="17">
        <f ca="1">f_nav_periodreturnrankingper(A327,参数!$B$3,参数!$B$2,3)</f>
        <v>63.4986225895317</v>
      </c>
      <c r="K327" s="17">
        <f ca="1">f_nav_adjustedreturn(A327,参数!$B$4,参数!$B$3)</f>
        <v>-20.0823892893924</v>
      </c>
      <c r="L327" s="17">
        <f ca="1">f_nav_periodreturnrankingper(A327,参数!$B$4,参数!$B$3,3)</f>
        <v>30.0687285223368</v>
      </c>
      <c r="M327" s="17">
        <f ca="1">f_nav_adjustedreturn(A327,参数!$B$5,参数!$B$4)</f>
        <v>35.0069735006974</v>
      </c>
      <c r="N327" s="17">
        <f ca="1">f_nav_periodreturnrankingper(A327,参数!$B$5,参数!$B$4,3)</f>
        <v>18.8715953307393</v>
      </c>
      <c r="O327" s="17">
        <f ca="1">f_nav_adjustedreturn(A327,参数!$B$6,参数!$B$5)</f>
        <v>3.29985652797705</v>
      </c>
      <c r="P327" s="17">
        <f ca="1">f_nav_periodreturnrankingper(A327,参数!$B$6,参数!$B$5,3)</f>
        <v>49.8956158663883</v>
      </c>
      <c r="Q327" s="25">
        <f>f_return(A327,1,参数!$B$1-365/2,参数!$B$1)</f>
        <v>58.9874999543337</v>
      </c>
      <c r="R327" s="25">
        <f ca="1">f_return(A327,1,参数!$B$4,参数!$B$1)</f>
        <v>22.3639652184438</v>
      </c>
      <c r="S327" s="25">
        <f ca="1">f_return(A327,1,参数!$B$6,参数!$B$1)</f>
        <v>20.6002744209997</v>
      </c>
      <c r="T327" t="str">
        <f>f_info_investtype(A327)</f>
        <v>偏股混合型基金</v>
      </c>
      <c r="U327" t="str">
        <f>f_info_fundmanager(A327)</f>
        <v>李博</v>
      </c>
      <c r="V327">
        <f>f_info_manager_onthepostdays(A327,1)</f>
        <v>2123</v>
      </c>
      <c r="W327" s="25">
        <f ca="1">f_return_1w(A327,"0",参数!$B$2)</f>
        <v>-2.22428174235403</v>
      </c>
      <c r="X327" s="25">
        <f>f_return_1m(A327,"0",参数!$B$1)</f>
        <v>11.1805121798876</v>
      </c>
      <c r="Y327" s="25">
        <f>f_return_3m(A327,0,参数!$B$1)</f>
        <v>21.8343600273785</v>
      </c>
      <c r="Z327" s="25">
        <f>f_return_6m(A327,0,参数!B326)</f>
        <v>19.2842942345925</v>
      </c>
      <c r="AA327" t="str">
        <f>f_dq_status(A327,参数!$B$1)</f>
        <v>开放申购|开放赎回</v>
      </c>
      <c r="AB327" s="17">
        <f ca="1">f_risk_maxdownside(A327,参数!$B$6,参数!$B$1)</f>
        <v>-28.8049029622063</v>
      </c>
      <c r="AC327" s="17">
        <f ca="1">f_risk_maxdownside(A327,参数!$B$4,参数!$B$1)</f>
        <v>-27.995867768595</v>
      </c>
      <c r="AD327" t="str">
        <f ca="1">f_risk_maxdownside_date(A327,参数!$B$6,参数!$B$1)</f>
        <v>20180125-20181018</v>
      </c>
    </row>
    <row r="328" spans="1:30">
      <c r="A328" s="15" t="s">
        <v>356</v>
      </c>
      <c r="B328" t="str">
        <f>f_info_name(A328)</f>
        <v>中欧瑾源A</v>
      </c>
      <c r="C328" t="str">
        <f>f_info_setupdate(A328)</f>
        <v>2015-03-31</v>
      </c>
      <c r="D328" s="16">
        <f t="shared" si="5"/>
        <v>2127</v>
      </c>
      <c r="F328" s="17">
        <f>f_netasset_total(A328,参数!$B$1,100000000)</f>
        <v>7.0758837389</v>
      </c>
      <c r="G328" s="17">
        <f ca="1">f_nav_adjustedreturn(A328,参数!$B$2,参数!$B$1)</f>
        <v>18.7325957703018</v>
      </c>
      <c r="H328" s="17">
        <f ca="1">f_nav_periodreturnrankingper(A328,参数!$B$2,参数!$B$1,3)</f>
        <v>80.3070407623081</v>
      </c>
      <c r="I328" s="17">
        <f ca="1">f_nav_adjustedreturn(A328,参数!$B$3,参数!$B$2)</f>
        <v>9.55639841688653</v>
      </c>
      <c r="J328" s="17">
        <f ca="1">f_nav_periodreturnrankingper(A328,参数!$B$3,参数!$B$2,3)</f>
        <v>83.1103678929766</v>
      </c>
      <c r="K328" s="17">
        <f ca="1">f_nav_adjustedreturn(A328,参数!$B$4,参数!$B$3)</f>
        <v>0.990923474061123</v>
      </c>
      <c r="L328" s="17">
        <f ca="1">f_nav_periodreturnrankingper(A328,参数!$B$4,参数!$B$3,3)</f>
        <v>14.9550706033376</v>
      </c>
      <c r="M328" s="17">
        <f ca="1">f_nav_adjustedreturn(A328,参数!$B$5,参数!$B$4)</f>
        <v>6.8</v>
      </c>
      <c r="N328" s="17">
        <f ca="1">f_nav_periodreturnrankingper(A328,参数!$B$5,参数!$B$4,3)</f>
        <v>68.0851063829787</v>
      </c>
      <c r="O328" s="17">
        <f ca="1">f_nav_adjustedreturn(A328,参数!$B$6,参数!$B$5)</f>
        <v>7.44985673352436</v>
      </c>
      <c r="P328" s="17">
        <f ca="1">f_nav_periodreturnrankingper(A328,参数!$B$6,参数!$B$5,3)</f>
        <v>20.2721088435374</v>
      </c>
      <c r="Q328" s="25">
        <f>f_return(A328,1,参数!$B$1-365/2,参数!$B$1)</f>
        <v>20.8592217669375</v>
      </c>
      <c r="R328" s="25">
        <f ca="1">f_return(A328,1,参数!$B$4,参数!$B$1)</f>
        <v>9.51173186588383</v>
      </c>
      <c r="S328" s="25">
        <f ca="1">f_return(A328,1,参数!$B$6,参数!$B$1)</f>
        <v>8.53531254203233</v>
      </c>
      <c r="T328" t="str">
        <f>f_info_investtype(A328)</f>
        <v>灵活配置型基金</v>
      </c>
      <c r="U328" t="str">
        <f>f_info_fundmanager(A328)</f>
        <v>张跃鹏,余罗畅</v>
      </c>
      <c r="V328">
        <f>f_info_manager_onthepostdays(A328,1)</f>
        <v>1857</v>
      </c>
      <c r="W328" s="25">
        <f ca="1">f_return_1w(A328,"0",参数!$B$2)</f>
        <v>-0.195297829189509</v>
      </c>
      <c r="X328" s="25">
        <f>f_return_1m(A328,"0",参数!$B$1)</f>
        <v>3.80996249259721</v>
      </c>
      <c r="Y328" s="25">
        <f>f_return_3m(A328,0,参数!$B$1)</f>
        <v>6.53700702323069</v>
      </c>
      <c r="Z328" s="25">
        <f>f_return_6m(A328,0,参数!B327)</f>
        <v>10.3180066079295</v>
      </c>
      <c r="AA328" t="str">
        <f>f_dq_status(A328,参数!$B$1)</f>
        <v>暂停大额申购|开放赎回</v>
      </c>
      <c r="AB328" s="17">
        <f ca="1">f_risk_maxdownside(A328,参数!$B$6,参数!$B$1)</f>
        <v>-2.83484279508136</v>
      </c>
      <c r="AC328" s="17">
        <f ca="1">f_risk_maxdownside(A328,参数!$B$4,参数!$B$1)</f>
        <v>-2.83484279508136</v>
      </c>
      <c r="AD328" t="str">
        <f ca="1">f_risk_maxdownside_date(A328,参数!$B$6,参数!$B$1)</f>
        <v>20200306-20200319</v>
      </c>
    </row>
    <row r="329" spans="1:30">
      <c r="A329" s="15" t="s">
        <v>357</v>
      </c>
      <c r="B329" t="str">
        <f>f_info_name(A329)</f>
        <v>申万菱信多策略A</v>
      </c>
      <c r="C329" t="str">
        <f>f_info_setupdate(A329)</f>
        <v>2015-03-31</v>
      </c>
      <c r="D329" s="16">
        <f t="shared" si="5"/>
        <v>2127</v>
      </c>
      <c r="F329" s="17">
        <f>f_netasset_total(A329,参数!$B$1,100000000)</f>
        <v>7.2806588992</v>
      </c>
      <c r="G329" s="17">
        <f ca="1">f_nav_adjustedreturn(A329,参数!$B$2,参数!$B$1)</f>
        <v>43.170964660936</v>
      </c>
      <c r="H329" s="17">
        <f ca="1">f_nav_periodreturnrankingper(A329,参数!$B$2,参数!$B$1,3)</f>
        <v>50.4499735309688</v>
      </c>
      <c r="I329" s="17">
        <f ca="1">f_nav_adjustedreturn(A329,参数!$B$3,参数!$B$2)</f>
        <v>3.3563672260612</v>
      </c>
      <c r="J329" s="17">
        <f ca="1">f_nav_periodreturnrankingper(A329,参数!$B$3,参数!$B$2,3)</f>
        <v>96.6555183946488</v>
      </c>
      <c r="K329" s="17">
        <f ca="1">f_nav_adjustedreturn(A329,参数!$B$4,参数!$B$3)</f>
        <v>0.195327510142548</v>
      </c>
      <c r="L329" s="17">
        <f ca="1">f_nav_periodreturnrankingper(A329,参数!$B$4,参数!$B$3,3)</f>
        <v>18.1643132220796</v>
      </c>
      <c r="M329" s="17">
        <f ca="1">f_nav_adjustedreturn(A329,参数!$B$5,参数!$B$4)</f>
        <v>6.31786771964462</v>
      </c>
      <c r="N329" s="17">
        <f ca="1">f_nav_periodreturnrankingper(A329,参数!$B$5,参数!$B$4,3)</f>
        <v>70.8431836091411</v>
      </c>
      <c r="O329" s="17">
        <f ca="1">f_nav_adjustedreturn(A329,参数!$B$6,参数!$B$5)</f>
        <v>3.16220291972895</v>
      </c>
      <c r="P329" s="17">
        <f ca="1">f_nav_periodreturnrankingper(A329,参数!$B$6,参数!$B$5,3)</f>
        <v>48.843537414966</v>
      </c>
      <c r="Q329" s="25">
        <f>f_return(A329,1,参数!$B$1-365/2,参数!$B$1)</f>
        <v>38.7215264163121</v>
      </c>
      <c r="R329" s="25">
        <f ca="1">f_return(A329,1,参数!$B$4,参数!$B$1)</f>
        <v>14.0147920630214</v>
      </c>
      <c r="S329" s="25">
        <f ca="1">f_return(A329,1,参数!$B$6,参数!$B$1)</f>
        <v>10.1592234659976</v>
      </c>
      <c r="T329" t="str">
        <f>f_info_investtype(A329)</f>
        <v>灵活配置型基金</v>
      </c>
      <c r="U329" t="str">
        <f>f_info_fundmanager(A329)</f>
        <v>唐俊杰</v>
      </c>
      <c r="V329">
        <f>f_info_manager_onthepostdays(A329,1)</f>
        <v>748</v>
      </c>
      <c r="W329" s="25">
        <f ca="1">f_return_1w(A329,"0",参数!$B$2)</f>
        <v>-2.05799812909262</v>
      </c>
      <c r="X329" s="25">
        <f>f_return_1m(A329,"0",参数!$B$1)</f>
        <v>4.53277545327757</v>
      </c>
      <c r="Y329" s="25">
        <f>f_return_3m(A329,0,参数!$B$1)</f>
        <v>7.30136005726558</v>
      </c>
      <c r="Z329" s="25">
        <f>f_return_6m(A329,0,参数!B328)</f>
        <v>11.2759643916914</v>
      </c>
      <c r="AA329" t="str">
        <f>f_dq_status(A329,参数!$B$1)</f>
        <v>暂停大额申购|开放赎回</v>
      </c>
      <c r="AB329" s="17">
        <f ca="1">f_risk_maxdownside(A329,参数!$B$6,参数!$B$1)</f>
        <v>-13.5036496350365</v>
      </c>
      <c r="AC329" s="17">
        <f ca="1">f_risk_maxdownside(A329,参数!$B$4,参数!$B$1)</f>
        <v>-13.5036496350365</v>
      </c>
      <c r="AD329" t="str">
        <f ca="1">f_risk_maxdownside_date(A329,参数!$B$6,参数!$B$1)</f>
        <v>20200306-20200323</v>
      </c>
    </row>
    <row r="330" spans="1:30">
      <c r="A330" s="15" t="s">
        <v>358</v>
      </c>
      <c r="B330" t="str">
        <f>f_info_name(A330)</f>
        <v>融通互联网传媒</v>
      </c>
      <c r="C330" t="str">
        <f>f_info_setupdate(A330)</f>
        <v>2015-04-16</v>
      </c>
      <c r="D330" s="16">
        <f t="shared" si="5"/>
        <v>2111</v>
      </c>
      <c r="F330" s="17">
        <f>f_netasset_total(A330,参数!$B$1,100000000)</f>
        <v>17.0100999193</v>
      </c>
      <c r="G330" s="17">
        <f ca="1">f_nav_adjustedreturn(A330,参数!$B$2,参数!$B$1)</f>
        <v>68.6708860759494</v>
      </c>
      <c r="H330" s="17">
        <f ca="1">f_nav_periodreturnrankingper(A330,参数!$B$2,参数!$B$1,3)</f>
        <v>26.1514028586554</v>
      </c>
      <c r="I330" s="17">
        <f ca="1">f_nav_adjustedreturn(A330,参数!$B$3,参数!$B$2)</f>
        <v>30.5785123966942</v>
      </c>
      <c r="J330" s="17">
        <f ca="1">f_nav_periodreturnrankingper(A330,参数!$B$3,参数!$B$2,3)</f>
        <v>43.5897435897436</v>
      </c>
      <c r="K330" s="17">
        <f ca="1">f_nav_adjustedreturn(A330,参数!$B$4,参数!$B$3)</f>
        <v>-26.219512195122</v>
      </c>
      <c r="L330" s="17">
        <f ca="1">f_nav_periodreturnrankingper(A330,参数!$B$4,参数!$B$3,3)</f>
        <v>87.0988446726573</v>
      </c>
      <c r="M330" s="17">
        <f ca="1">f_nav_adjustedreturn(A330,参数!$B$5,参数!$B$4)</f>
        <v>16.5480427046263</v>
      </c>
      <c r="N330" s="17">
        <f ca="1">f_nav_periodreturnrankingper(A330,参数!$B$5,参数!$B$4,3)</f>
        <v>29.1568163908589</v>
      </c>
      <c r="O330" s="17">
        <f ca="1">f_nav_adjustedreturn(A330,参数!$B$6,参数!$B$5)</f>
        <v>-10.7594936708861</v>
      </c>
      <c r="P330" s="17">
        <f ca="1">f_nav_periodreturnrankingper(A330,参数!$B$6,参数!$B$5,3)</f>
        <v>94.421768707483</v>
      </c>
      <c r="Q330" s="25">
        <f>f_return(A330,1,参数!$B$1-365/2,参数!$B$1)</f>
        <v>68.2786164034456</v>
      </c>
      <c r="R330" s="25">
        <f ca="1">f_return(A330,1,参数!$B$4,参数!$B$1)</f>
        <v>17.5493757016011</v>
      </c>
      <c r="S330" s="25">
        <f ca="1">f_return(A330,1,参数!$B$6,参数!$B$1)</f>
        <v>11.0090324905793</v>
      </c>
      <c r="T330" t="str">
        <f>f_info_investtype(A330)</f>
        <v>灵活配置型基金</v>
      </c>
      <c r="U330" t="str">
        <f>f_info_fundmanager(A330)</f>
        <v>张鹏,关山</v>
      </c>
      <c r="V330">
        <f>f_info_manager_onthepostdays(A330,1)</f>
        <v>1993</v>
      </c>
      <c r="W330" s="25">
        <f ca="1">f_return_1w(A330,"0",参数!$B$2)</f>
        <v>-0.628930817610063</v>
      </c>
      <c r="X330" s="25">
        <f>f_return_1m(A330,"0",参数!$B$1)</f>
        <v>14.0106951871658</v>
      </c>
      <c r="Y330" s="25">
        <f>f_return_3m(A330,0,参数!$B$1)</f>
        <v>25.5594817432273</v>
      </c>
      <c r="Z330" s="25">
        <f>f_return_6m(A330,0,参数!B329)</f>
        <v>22.690992018244</v>
      </c>
      <c r="AA330" t="str">
        <f>f_dq_status(A330,参数!$B$1)</f>
        <v>开放申购|开放赎回</v>
      </c>
      <c r="AB330" s="17">
        <f ca="1">f_risk_maxdownside(A330,参数!$B$6,参数!$B$1)</f>
        <v>-35.1274787535411</v>
      </c>
      <c r="AC330" s="17">
        <f ca="1">f_risk_maxdownside(A330,参数!$B$4,参数!$B$1)</f>
        <v>-30.0763358778626</v>
      </c>
      <c r="AD330" t="str">
        <f ca="1">f_risk_maxdownside_date(A330,参数!$B$6,参数!$B$1)</f>
        <v>20160415-20190103</v>
      </c>
    </row>
    <row r="331" spans="1:30">
      <c r="A331" s="15" t="s">
        <v>359</v>
      </c>
      <c r="B331" t="str">
        <f>f_info_name(A331)</f>
        <v>融通新区域新经济</v>
      </c>
      <c r="C331" t="str">
        <f>f_info_setupdate(A331)</f>
        <v>2015-05-20</v>
      </c>
      <c r="D331" s="16">
        <f t="shared" si="5"/>
        <v>2077</v>
      </c>
      <c r="F331" s="17">
        <f>f_netasset_total(A331,参数!$B$1,100000000)</f>
        <v>7.6179337346</v>
      </c>
      <c r="G331" s="17">
        <f ca="1">f_nav_adjustedreturn(A331,参数!$B$2,参数!$B$1)</f>
        <v>81.8030050083473</v>
      </c>
      <c r="H331" s="17">
        <f ca="1">f_nav_periodreturnrankingper(A331,参数!$B$2,参数!$B$1,3)</f>
        <v>14.9285336156697</v>
      </c>
      <c r="I331" s="17">
        <f ca="1">f_nav_adjustedreturn(A331,参数!$B$3,参数!$B$2)</f>
        <v>32.5221238938053</v>
      </c>
      <c r="J331" s="17">
        <f ca="1">f_nav_periodreturnrankingper(A331,参数!$B$3,参数!$B$2,3)</f>
        <v>40.4682274247492</v>
      </c>
      <c r="K331" s="17">
        <f ca="1">f_nav_adjustedreturn(A331,参数!$B$4,参数!$B$3)</f>
        <v>-16.6051660516605</v>
      </c>
      <c r="L331" s="17">
        <f ca="1">f_nav_periodreturnrankingper(A331,参数!$B$4,参数!$B$3,3)</f>
        <v>54.7496790757381</v>
      </c>
      <c r="M331" s="17">
        <f ca="1">f_nav_adjustedreturn(A331,参数!$B$5,参数!$B$4)</f>
        <v>9.47580645161291</v>
      </c>
      <c r="N331" s="17">
        <f ca="1">f_nav_periodreturnrankingper(A331,参数!$B$5,参数!$B$4,3)</f>
        <v>54.3735224586288</v>
      </c>
      <c r="O331" s="17">
        <f ca="1">f_nav_adjustedreturn(A331,参数!$B$6,参数!$B$5)</f>
        <v>-15.593220338983</v>
      </c>
      <c r="P331" s="17">
        <f ca="1">f_nav_periodreturnrankingper(A331,参数!$B$6,参数!$B$5,3)</f>
        <v>97.687074829932</v>
      </c>
      <c r="Q331" s="25">
        <f>f_return(A331,1,参数!$B$1-365/2,参数!$B$1)</f>
        <v>72.2086287603358</v>
      </c>
      <c r="R331" s="25">
        <f ca="1">f_return(A331,1,参数!$B$4,参数!$B$1)</f>
        <v>26.1587476193916</v>
      </c>
      <c r="S331" s="25">
        <f ca="1">f_return(A331,1,参数!$B$6,参数!$B$1)</f>
        <v>13.0256198811122</v>
      </c>
      <c r="T331" t="str">
        <f>f_info_investtype(A331)</f>
        <v>灵活配置型基金</v>
      </c>
      <c r="U331" t="str">
        <f>f_info_fundmanager(A331)</f>
        <v>范琨,何龙</v>
      </c>
      <c r="V331">
        <f>f_info_manager_onthepostdays(A331,1)</f>
        <v>1066</v>
      </c>
      <c r="W331" s="25">
        <f ca="1">f_return_1w(A331,"0",参数!$B$2)</f>
        <v>-2.12418300653595</v>
      </c>
      <c r="X331" s="25">
        <f>f_return_1m(A331,"0",参数!$B$1)</f>
        <v>14.7523709167545</v>
      </c>
      <c r="Y331" s="25">
        <f>f_return_3m(A331,0,参数!$B$1)</f>
        <v>28.4198113207547</v>
      </c>
      <c r="Z331" s="25">
        <f>f_return_6m(A331,0,参数!B330)</f>
        <v>30.045871559633</v>
      </c>
      <c r="AA331" t="str">
        <f>f_dq_status(A331,参数!$B$1)</f>
        <v>开放申购|开放赎回</v>
      </c>
      <c r="AB331" s="17">
        <f ca="1">f_risk_maxdownside(A331,参数!$B$6,参数!$B$1)</f>
        <v>-30.5825242718447</v>
      </c>
      <c r="AC331" s="17">
        <f ca="1">f_risk_maxdownside(A331,参数!$B$4,参数!$B$1)</f>
        <v>-23.3928571428572</v>
      </c>
      <c r="AD331" t="str">
        <f ca="1">f_risk_maxdownside_date(A331,参数!$B$6,参数!$B$1)</f>
        <v>20161020-20181018</v>
      </c>
    </row>
    <row r="332" spans="1:30">
      <c r="A332" s="15" t="s">
        <v>360</v>
      </c>
      <c r="B332" t="str">
        <f>f_info_name(A332)</f>
        <v>北信瑞丰平安中国</v>
      </c>
      <c r="C332" t="str">
        <f>f_info_setupdate(A332)</f>
        <v>2015-05-05</v>
      </c>
      <c r="D332" s="16">
        <f t="shared" si="5"/>
        <v>2092</v>
      </c>
      <c r="F332" s="17">
        <f>f_netasset_total(A332,参数!$B$1,100000000)</f>
        <v>0.2929174235</v>
      </c>
      <c r="G332" s="17">
        <f ca="1">f_nav_adjustedreturn(A332,参数!$B$2,参数!$B$1)</f>
        <v>59.6864501679731</v>
      </c>
      <c r="H332" s="17">
        <f ca="1">f_nav_periodreturnrankingper(A332,参数!$B$2,参数!$B$1,3)</f>
        <v>35.4685018528322</v>
      </c>
      <c r="I332" s="17">
        <f ca="1">f_nav_adjustedreturn(A332,参数!$B$3,参数!$B$2)</f>
        <v>30.1749271137026</v>
      </c>
      <c r="J332" s="17">
        <f ca="1">f_nav_periodreturnrankingper(A332,参数!$B$3,参数!$B$2,3)</f>
        <v>44.2586399108138</v>
      </c>
      <c r="K332" s="17">
        <f ca="1">f_nav_adjustedreturn(A332,参数!$B$4,参数!$B$3)</f>
        <v>-29.9284984678243</v>
      </c>
      <c r="L332" s="17">
        <f ca="1">f_nav_periodreturnrankingper(A332,参数!$B$4,参数!$B$3,3)</f>
        <v>94.0308087291399</v>
      </c>
      <c r="M332" s="17">
        <f ca="1">f_nav_adjustedreturn(A332,参数!$B$5,参数!$B$4)</f>
        <v>-8.06754221388368</v>
      </c>
      <c r="N332" s="17">
        <f ca="1">f_nav_periodreturnrankingper(A332,参数!$B$5,参数!$B$4,3)</f>
        <v>97.5571315996848</v>
      </c>
      <c r="O332" s="17">
        <f ca="1">f_nav_adjustedreturn(A332,参数!$B$6,参数!$B$5)</f>
        <v>12.1848739495798</v>
      </c>
      <c r="P332" s="17">
        <f ca="1">f_nav_periodreturnrankingper(A332,参数!$B$6,参数!$B$5,3)</f>
        <v>11.5646258503401</v>
      </c>
      <c r="Q332" s="25">
        <f>f_return(A332,1,参数!$B$1-365/2,参数!$B$1)</f>
        <v>77.1100822936549</v>
      </c>
      <c r="R332" s="25">
        <f ca="1">f_return(A332,1,参数!$B$4,参数!$B$1)</f>
        <v>13.3433212893848</v>
      </c>
      <c r="S332" s="25">
        <f ca="1">f_return(A332,1,参数!$B$6,参数!$B$1)</f>
        <v>8.40719206795575</v>
      </c>
      <c r="T332" t="str">
        <f>f_info_investtype(A332)</f>
        <v>灵活配置型基金</v>
      </c>
      <c r="U332" t="str">
        <f>f_info_fundmanager(A332)</f>
        <v>王忠波</v>
      </c>
      <c r="V332">
        <f>f_info_manager_onthepostdays(A332,1)</f>
        <v>567</v>
      </c>
      <c r="W332" s="25">
        <f ca="1">f_return_1w(A332,"0",参数!$B$2)</f>
        <v>0.676437429537768</v>
      </c>
      <c r="X332" s="25">
        <f>f_return_1m(A332,"0",参数!$B$1)</f>
        <v>13.5350318471338</v>
      </c>
      <c r="Y332" s="25">
        <f>f_return_3m(A332,0,参数!$B$1)</f>
        <v>28.9330922242314</v>
      </c>
      <c r="Z332" s="25">
        <f>f_return_6m(A332,0,参数!B331)</f>
        <v>27.2404614019521</v>
      </c>
      <c r="AA332" t="str">
        <f>f_dq_status(A332,参数!$B$1)</f>
        <v>开放申购|开放赎回</v>
      </c>
      <c r="AB332" s="17">
        <f ca="1">f_risk_maxdownside(A332,参数!$B$6,参数!$B$1)</f>
        <v>-43.6535162950257</v>
      </c>
      <c r="AC332" s="17">
        <f ca="1">f_risk_maxdownside(A332,参数!$B$4,参数!$B$1)</f>
        <v>-32.9591836734694</v>
      </c>
      <c r="AD332" t="str">
        <f ca="1">f_risk_maxdownside_date(A332,参数!$B$6,参数!$B$1)</f>
        <v>20170412-20190103</v>
      </c>
    </row>
    <row r="333" spans="1:30">
      <c r="A333" s="15" t="s">
        <v>361</v>
      </c>
      <c r="B333" t="str">
        <f>f_info_name(A333)</f>
        <v>申万菱信新能源汽车</v>
      </c>
      <c r="C333" t="str">
        <f>f_info_setupdate(A333)</f>
        <v>2015-05-07</v>
      </c>
      <c r="D333" s="16">
        <f t="shared" si="5"/>
        <v>2090</v>
      </c>
      <c r="F333" s="17">
        <f>f_netasset_total(A333,参数!$B$1,100000000)</f>
        <v>35.9705033034</v>
      </c>
      <c r="G333" s="17">
        <f ca="1">f_nav_adjustedreturn(A333,参数!$B$2,参数!$B$1)</f>
        <v>113.864541832669</v>
      </c>
      <c r="H333" s="17">
        <f ca="1">f_nav_periodreturnrankingper(A333,参数!$B$2,参数!$B$1,3)</f>
        <v>1.85283218634198</v>
      </c>
      <c r="I333" s="17">
        <f ca="1">f_nav_adjustedreturn(A333,参数!$B$3,参数!$B$2)</f>
        <v>53.9877300613497</v>
      </c>
      <c r="J333" s="17">
        <f ca="1">f_nav_periodreturnrankingper(A333,参数!$B$3,参数!$B$2,3)</f>
        <v>13.3221850613155</v>
      </c>
      <c r="K333" s="17">
        <f ca="1">f_nav_adjustedreturn(A333,参数!$B$4,参数!$B$3)</f>
        <v>-22.2328244274809</v>
      </c>
      <c r="L333" s="17">
        <f ca="1">f_nav_periodreturnrankingper(A333,参数!$B$4,参数!$B$3,3)</f>
        <v>74.3260590500642</v>
      </c>
      <c r="M333" s="17">
        <f ca="1">f_nav_adjustedreturn(A333,参数!$B$5,参数!$B$4)</f>
        <v>14.3169398907104</v>
      </c>
      <c r="N333" s="17">
        <f ca="1">f_nav_periodreturnrankingper(A333,参数!$B$5,参数!$B$4,3)</f>
        <v>35.4609929078014</v>
      </c>
      <c r="O333" s="17">
        <f ca="1">f_nav_adjustedreturn(A333,参数!$B$6,参数!$B$5)</f>
        <v>0.109409190371991</v>
      </c>
      <c r="P333" s="17">
        <f ca="1">f_nav_periodreturnrankingper(A333,参数!$B$6,参数!$B$5,3)</f>
        <v>74.6938775510204</v>
      </c>
      <c r="Q333" s="25">
        <f>f_return(A333,1,参数!$B$1-365/2,参数!$B$1)</f>
        <v>176.290068688401</v>
      </c>
      <c r="R333" s="25">
        <f ca="1">f_return(A333,1,参数!$B$4,参数!$B$1)</f>
        <v>36.7779826235129</v>
      </c>
      <c r="S333" s="25">
        <f ca="1">f_return(A333,1,参数!$B$6,参数!$B$1)</f>
        <v>24.012321044574</v>
      </c>
      <c r="T333" t="str">
        <f>f_info_investtype(A333)</f>
        <v>灵活配置型基金</v>
      </c>
      <c r="U333" t="str">
        <f>f_info_fundmanager(A333)</f>
        <v>任琳娜</v>
      </c>
      <c r="V333">
        <f>f_info_manager_onthepostdays(A333,1)</f>
        <v>1172</v>
      </c>
      <c r="W333" s="25">
        <f ca="1">f_return_1w(A333,"0",参数!$B$2)</f>
        <v>2.36541598694942</v>
      </c>
      <c r="X333" s="25">
        <f>f_return_1m(A333,"0",参数!$B$1)</f>
        <v>12.6784214945424</v>
      </c>
      <c r="Y333" s="25">
        <f>f_return_3m(A333,0,参数!$B$1)</f>
        <v>52.6734926052332</v>
      </c>
      <c r="Z333" s="25">
        <f>f_return_6m(A333,0,参数!B332)</f>
        <v>55.8858501783591</v>
      </c>
      <c r="AA333" t="str">
        <f>f_dq_status(A333,参数!$B$1)</f>
        <v>开放申购|开放赎回</v>
      </c>
      <c r="AB333" s="17">
        <f ca="1">f_risk_maxdownside(A333,参数!$B$6,参数!$B$1)</f>
        <v>-36.9947275922671</v>
      </c>
      <c r="AC333" s="17">
        <f ca="1">f_risk_maxdownside(A333,参数!$B$4,参数!$B$1)</f>
        <v>-35.4635463546355</v>
      </c>
      <c r="AD333" t="str">
        <f ca="1">f_risk_maxdownside_date(A333,参数!$B$6,参数!$B$1)</f>
        <v>20171114-20181018</v>
      </c>
    </row>
    <row r="334" spans="1:30">
      <c r="A334" s="15" t="s">
        <v>362</v>
      </c>
      <c r="B334" t="str">
        <f>f_info_name(A334)</f>
        <v>国联安睿祺</v>
      </c>
      <c r="C334" t="str">
        <f>f_info_setupdate(A334)</f>
        <v>2015-04-08</v>
      </c>
      <c r="D334" s="16">
        <f t="shared" si="5"/>
        <v>2119</v>
      </c>
      <c r="F334" s="17">
        <f>f_netasset_total(A334,参数!$B$1,100000000)</f>
        <v>8.4274824255</v>
      </c>
      <c r="G334" s="17">
        <f ca="1">f_nav_adjustedreturn(A334,参数!$B$2,参数!$B$1)</f>
        <v>26.398654845613</v>
      </c>
      <c r="H334" s="17">
        <f ca="1">f_nav_periodreturnrankingper(A334,参数!$B$2,参数!$B$1,3)</f>
        <v>67.496029645315</v>
      </c>
      <c r="I334" s="17">
        <f ca="1">f_nav_adjustedreturn(A334,参数!$B$3,参数!$B$2)</f>
        <v>12.8222816245581</v>
      </c>
      <c r="J334" s="17">
        <f ca="1">f_nav_periodreturnrankingper(A334,参数!$B$3,参数!$B$2,3)</f>
        <v>74.247491638796</v>
      </c>
      <c r="K334" s="17">
        <f ca="1">f_nav_adjustedreturn(A334,参数!$B$4,参数!$B$3)</f>
        <v>-3.16466265865064</v>
      </c>
      <c r="L334" s="17">
        <f ca="1">f_nav_periodreturnrankingper(A334,参数!$B$4,参数!$B$3,3)</f>
        <v>28.2413350449294</v>
      </c>
      <c r="M334" s="17">
        <f ca="1">f_nav_adjustedreturn(A334,参数!$B$5,参数!$B$4)</f>
        <v>16.7738791423002</v>
      </c>
      <c r="N334" s="17">
        <f ca="1">f_nav_periodreturnrankingper(A334,参数!$B$5,参数!$B$4,3)</f>
        <v>28.9204097714736</v>
      </c>
      <c r="O334" s="17">
        <f ca="1">f_nav_adjustedreturn(A334,参数!$B$6,参数!$B$5)</f>
        <v>-0.580832526621491</v>
      </c>
      <c r="P334" s="17">
        <f ca="1">f_nav_periodreturnrankingper(A334,参数!$B$6,参数!$B$5,3)</f>
        <v>78.7755102040816</v>
      </c>
      <c r="Q334" s="25">
        <f>f_return(A334,1,参数!$B$1-365/2,参数!$B$1)</f>
        <v>21.928385159713</v>
      </c>
      <c r="R334" s="25">
        <f ca="1">f_return(A334,1,参数!$B$4,参数!$B$1)</f>
        <v>11.3476619540101</v>
      </c>
      <c r="S334" s="25">
        <f ca="1">f_return(A334,1,参数!$B$6,参数!$B$1)</f>
        <v>9.85802473026598</v>
      </c>
      <c r="T334" t="str">
        <f>f_info_investtype(A334)</f>
        <v>灵活配置型基金</v>
      </c>
      <c r="U334" t="str">
        <f>f_info_fundmanager(A334)</f>
        <v>王欢,洪阳玚</v>
      </c>
      <c r="V334">
        <f>f_info_manager_onthepostdays(A334,1)</f>
        <v>604</v>
      </c>
      <c r="W334" s="25">
        <f ca="1">f_return_1w(A334,"0",参数!$B$2)</f>
        <v>-0.297188142955118</v>
      </c>
      <c r="X334" s="25">
        <f>f_return_1m(A334,"0",参数!$B$1)</f>
        <v>2.92506845904904</v>
      </c>
      <c r="Y334" s="25">
        <f>f_return_3m(A334,0,参数!$B$1)</f>
        <v>5.9584828293183</v>
      </c>
      <c r="Z334" s="25">
        <f>f_return_6m(A334,0,参数!B333)</f>
        <v>9.45519147256217</v>
      </c>
      <c r="AA334" t="str">
        <f>f_dq_status(A334,参数!$B$1)</f>
        <v>暂停大额申购|开放赎回</v>
      </c>
      <c r="AB334" s="17">
        <f ca="1">f_risk_maxdownside(A334,参数!$B$6,参数!$B$1)</f>
        <v>-10.5850751280114</v>
      </c>
      <c r="AC334" s="17">
        <f ca="1">f_risk_maxdownside(A334,参数!$B$4,参数!$B$1)</f>
        <v>-6.96750615714625</v>
      </c>
      <c r="AD334" t="str">
        <f ca="1">f_risk_maxdownside_date(A334,参数!$B$6,参数!$B$1)</f>
        <v>20171122-20171207</v>
      </c>
    </row>
    <row r="335" spans="1:30">
      <c r="A335" s="15" t="s">
        <v>363</v>
      </c>
      <c r="B335" t="str">
        <f>f_info_name(A335)</f>
        <v>工银瑞信新材料新能源行业</v>
      </c>
      <c r="C335" t="str">
        <f>f_info_setupdate(A335)</f>
        <v>2015-04-28</v>
      </c>
      <c r="D335" s="16">
        <f t="shared" si="5"/>
        <v>2099</v>
      </c>
      <c r="F335" s="17">
        <f>f_netasset_total(A335,参数!$B$1,100000000)</f>
        <v>21.3446801491</v>
      </c>
      <c r="G335" s="17">
        <f ca="1">f_nav_adjustedreturn(A335,参数!$B$2,参数!$B$1)</f>
        <v>116.137566137566</v>
      </c>
      <c r="H335" s="17">
        <f ca="1">f_nav_periodreturnrankingper(A335,参数!$B$2,参数!$B$1,3)</f>
        <v>6.61764705882353</v>
      </c>
      <c r="I335" s="17">
        <f ca="1">f_nav_adjustedreturn(A335,参数!$B$3,参数!$B$2)</f>
        <v>37.7049180327869</v>
      </c>
      <c r="J335" s="17">
        <f ca="1">f_nav_periodreturnrankingper(A335,参数!$B$3,参数!$B$2,3)</f>
        <v>62.2418879056047</v>
      </c>
      <c r="K335" s="17">
        <f ca="1">f_nav_adjustedreturn(A335,参数!$B$4,参数!$B$3)</f>
        <v>-26.5060240963855</v>
      </c>
      <c r="L335" s="17">
        <f ca="1">f_nav_periodreturnrankingper(A335,参数!$B$4,参数!$B$3,3)</f>
        <v>63.2727272727273</v>
      </c>
      <c r="M335" s="17">
        <f ca="1">f_nav_adjustedreturn(A335,参数!$B$5,参数!$B$4)</f>
        <v>8.61313868613138</v>
      </c>
      <c r="N335" s="17">
        <f ca="1">f_nav_periodreturnrankingper(A335,参数!$B$5,参数!$B$4,3)</f>
        <v>77.4509803921569</v>
      </c>
      <c r="O335" s="17">
        <f ca="1">f_nav_adjustedreturn(A335,参数!$B$6,参数!$B$5)</f>
        <v>-3.38028169014083</v>
      </c>
      <c r="P335" s="17">
        <f ca="1">f_nav_periodreturnrankingper(A335,参数!$B$6,参数!$B$5,3)</f>
        <v>85.5263157894737</v>
      </c>
      <c r="Q335" s="25">
        <f>f_return(A335,1,参数!$B$1-365/2,参数!$B$1)</f>
        <v>169.659573494582</v>
      </c>
      <c r="R335" s="25">
        <f ca="1">f_return(A335,1,参数!$B$4,参数!$B$1)</f>
        <v>29.7797992345448</v>
      </c>
      <c r="S335" s="25">
        <f ca="1">f_return(A335,1,参数!$B$6,参数!$B$1)</f>
        <v>18.1189251810127</v>
      </c>
      <c r="T335" t="str">
        <f>f_info_investtype(A335)</f>
        <v>普通股票型基金</v>
      </c>
      <c r="U335" t="str">
        <f>f_info_fundmanager(A335)</f>
        <v>张剑峰</v>
      </c>
      <c r="V335">
        <f>f_info_manager_onthepostdays(A335,1)</f>
        <v>1606</v>
      </c>
      <c r="W335" s="25">
        <f ca="1">f_return_1w(A335,"0",参数!$B$2)</f>
        <v>-1.69050715214565</v>
      </c>
      <c r="X335" s="25">
        <f>f_return_1m(A335,"0",参数!$B$1)</f>
        <v>19.0094683175528</v>
      </c>
      <c r="Y335" s="25">
        <f>f_return_3m(A335,0,参数!$B$1)</f>
        <v>54.7348484848485</v>
      </c>
      <c r="Z335" s="25">
        <f>f_return_6m(A335,0,参数!B334)</f>
        <v>56.2264150943396</v>
      </c>
      <c r="AA335" t="str">
        <f>f_dq_status(A335,参数!$B$1)</f>
        <v>开放申购|开放赎回</v>
      </c>
      <c r="AB335" s="17">
        <f ca="1">f_risk_maxdownside(A335,参数!$B$6,参数!$B$1)</f>
        <v>-40.5281285878301</v>
      </c>
      <c r="AC335" s="17">
        <f ca="1">f_risk_maxdownside(A335,参数!$B$4,参数!$B$1)</f>
        <v>-30.3763440860215</v>
      </c>
      <c r="AD335" t="str">
        <f ca="1">f_risk_maxdownside_date(A335,参数!$B$6,参数!$B$1)</f>
        <v>20170912-20190103</v>
      </c>
    </row>
    <row r="336" spans="1:30">
      <c r="A336" s="15" t="s">
        <v>364</v>
      </c>
      <c r="B336" t="str">
        <f>f_info_name(A336)</f>
        <v>前海开源优势蓝筹A</v>
      </c>
      <c r="C336" t="str">
        <f>f_info_setupdate(A336)</f>
        <v>2015-04-28</v>
      </c>
      <c r="D336" s="16">
        <f t="shared" si="5"/>
        <v>2099</v>
      </c>
      <c r="F336" s="17">
        <f>f_netasset_total(A336,参数!$B$1,100000000)</f>
        <v>1.5113414176</v>
      </c>
      <c r="G336" s="17">
        <f ca="1">f_nav_adjustedreturn(A336,参数!$B$2,参数!$B$1)</f>
        <v>51.2252964426878</v>
      </c>
      <c r="H336" s="17">
        <f ca="1">f_nav_periodreturnrankingper(A336,参数!$B$2,参数!$B$1,3)</f>
        <v>70.343137254902</v>
      </c>
      <c r="I336" s="17">
        <f ca="1">f_nav_adjustedreturn(A336,参数!$B$3,参数!$B$2)</f>
        <v>46.9221835075494</v>
      </c>
      <c r="J336" s="17">
        <f ca="1">f_nav_periodreturnrankingper(A336,参数!$B$3,参数!$B$2,3)</f>
        <v>47.787610619469</v>
      </c>
      <c r="K336" s="17">
        <f ca="1">f_nav_adjustedreturn(A336,参数!$B$4,参数!$B$3)</f>
        <v>-30</v>
      </c>
      <c r="L336" s="17">
        <f ca="1">f_nav_periodreturnrankingper(A336,参数!$B$4,参数!$B$3,3)</f>
        <v>82.1818181818182</v>
      </c>
      <c r="M336" s="17">
        <f ca="1">f_nav_adjustedreturn(A336,参数!$B$5,参数!$B$4)</f>
        <v>35.7221609702315</v>
      </c>
      <c r="N336" s="17">
        <f ca="1">f_nav_periodreturnrankingper(A336,参数!$B$5,参数!$B$4,3)</f>
        <v>19.6078431372549</v>
      </c>
      <c r="O336" s="17">
        <f ca="1">f_nav_adjustedreturn(A336,参数!$B$6,参数!$B$5)</f>
        <v>1.67973124300112</v>
      </c>
      <c r="P336" s="17">
        <f ca="1">f_nav_periodreturnrankingper(A336,参数!$B$6,参数!$B$5,3)</f>
        <v>67.1052631578947</v>
      </c>
      <c r="Q336" s="25">
        <f>f_return(A336,1,参数!$B$1-365/2,参数!$B$1)</f>
        <v>63.0804069900997</v>
      </c>
      <c r="R336" s="25">
        <f ca="1">f_return(A336,1,参数!$B$4,参数!$B$1)</f>
        <v>15.8452638900703</v>
      </c>
      <c r="S336" s="25">
        <f ca="1">f_return(A336,1,参数!$B$6,参数!$B$1)</f>
        <v>16.4394816893637</v>
      </c>
      <c r="T336" t="str">
        <f>f_info_investtype(A336)</f>
        <v>普通股票型基金</v>
      </c>
      <c r="U336" t="str">
        <f>f_info_fundmanager(A336)</f>
        <v>肖立强,丁尧</v>
      </c>
      <c r="V336">
        <f>f_info_manager_onthepostdays(A336,1)</f>
        <v>206</v>
      </c>
      <c r="W336" s="25">
        <f ca="1">f_return_1w(A336,"0",参数!$B$2)</f>
        <v>-3.36134453781513</v>
      </c>
      <c r="X336" s="25">
        <f>f_return_1m(A336,"0",参数!$B$1)</f>
        <v>11.6754232340922</v>
      </c>
      <c r="Y336" s="25">
        <f>f_return_3m(A336,0,参数!$B$1)</f>
        <v>18.3055040197897</v>
      </c>
      <c r="Z336" s="25">
        <f>f_return_6m(A336,0,参数!B335)</f>
        <v>19.859064702114</v>
      </c>
      <c r="AA336" t="str">
        <f>f_dq_status(A336,参数!$B$1)</f>
        <v>开放申购|开放赎回</v>
      </c>
      <c r="AB336" s="17">
        <f ca="1">f_risk_maxdownside(A336,参数!$B$6,参数!$B$1)</f>
        <v>-34.3700159489633</v>
      </c>
      <c r="AC336" s="17">
        <f ca="1">f_risk_maxdownside(A336,参数!$B$4,参数!$B$1)</f>
        <v>-33.7892196299276</v>
      </c>
      <c r="AD336" t="str">
        <f ca="1">f_risk_maxdownside_date(A336,参数!$B$6,参数!$B$1)</f>
        <v>20180124-20190103</v>
      </c>
    </row>
    <row r="337" spans="1:30">
      <c r="A337" s="15" t="s">
        <v>365</v>
      </c>
      <c r="B337" t="str">
        <f>f_info_name(A337)</f>
        <v>银华中国梦30</v>
      </c>
      <c r="C337" t="str">
        <f>f_info_setupdate(A337)</f>
        <v>2015-04-29</v>
      </c>
      <c r="D337" s="16">
        <f t="shared" si="5"/>
        <v>2098</v>
      </c>
      <c r="F337" s="17">
        <f>f_netasset_total(A337,参数!$B$1,100000000)</f>
        <v>12.98227762</v>
      </c>
      <c r="G337" s="17">
        <f ca="1">f_nav_adjustedreturn(A337,参数!$B$2,参数!$B$1)</f>
        <v>106.858054226475</v>
      </c>
      <c r="H337" s="17">
        <f ca="1">f_nav_periodreturnrankingper(A337,参数!$B$2,参数!$B$1,3)</f>
        <v>12.7450980392157</v>
      </c>
      <c r="I337" s="17">
        <f ca="1">f_nav_adjustedreturn(A337,参数!$B$3,参数!$B$2)</f>
        <v>53.1135531135531</v>
      </c>
      <c r="J337" s="17">
        <f ca="1">f_nav_periodreturnrankingper(A337,参数!$B$3,参数!$B$2,3)</f>
        <v>37.1681415929204</v>
      </c>
      <c r="K337" s="17">
        <f ca="1">f_nav_adjustedreturn(A337,参数!$B$4,参数!$B$3)</f>
        <v>-32.5925925925926</v>
      </c>
      <c r="L337" s="17">
        <f ca="1">f_nav_periodreturnrankingper(A337,参数!$B$4,参数!$B$3,3)</f>
        <v>90.5454545454545</v>
      </c>
      <c r="M337" s="17">
        <f ca="1">f_nav_adjustedreturn(A337,参数!$B$5,参数!$B$4)</f>
        <v>44.2216981132076</v>
      </c>
      <c r="N337" s="17">
        <f ca="1">f_nav_periodreturnrankingper(A337,参数!$B$5,参数!$B$4,3)</f>
        <v>7.84313725490196</v>
      </c>
      <c r="O337" s="17">
        <f ca="1">f_nav_adjustedreturn(A337,参数!$B$6,参数!$B$5)</f>
        <v>2.90909090909091</v>
      </c>
      <c r="P337" s="17">
        <f ca="1">f_nav_periodreturnrankingper(A337,参数!$B$6,参数!$B$5,3)</f>
        <v>61.8421052631579</v>
      </c>
      <c r="Q337" s="25">
        <f>f_return(A337,1,参数!$B$1-365/2,参数!$B$1)</f>
        <v>109.902102749472</v>
      </c>
      <c r="R337" s="25">
        <f ca="1">f_return(A337,1,参数!$B$4,参数!$B$1)</f>
        <v>28.7353201446344</v>
      </c>
      <c r="S337" s="25">
        <f ca="1">f_return(A337,1,参数!$B$6,参数!$B$1)</f>
        <v>25.7170783185603</v>
      </c>
      <c r="T337" t="str">
        <f>f_info_investtype(A337)</f>
        <v>普通股票型基金</v>
      </c>
      <c r="U337" t="str">
        <f>f_info_fundmanager(A337)</f>
        <v>薄官辉</v>
      </c>
      <c r="V337">
        <f>f_info_manager_onthepostdays(A337,1)</f>
        <v>2115</v>
      </c>
      <c r="W337" s="25">
        <f ca="1">f_return_1w(A337,"0",参数!$B$2)</f>
        <v>-4.49352627570449</v>
      </c>
      <c r="X337" s="25">
        <f>f_return_1m(A337,"0",参数!$B$1)</f>
        <v>13.5726795096322</v>
      </c>
      <c r="Y337" s="25">
        <f>f_return_3m(A337,0,参数!$B$1)</f>
        <v>23.81861575179</v>
      </c>
      <c r="Z337" s="25">
        <f>f_return_6m(A337,0,参数!B336)</f>
        <v>36.7043121149897</v>
      </c>
      <c r="AA337" t="str">
        <f>f_dq_status(A337,参数!$B$1)</f>
        <v>开放申购|开放赎回</v>
      </c>
      <c r="AB337" s="17">
        <f ca="1">f_risk_maxdownside(A337,参数!$B$6,参数!$B$1)</f>
        <v>-36.6830065359477</v>
      </c>
      <c r="AC337" s="17">
        <f ca="1">f_risk_maxdownside(A337,参数!$B$4,参数!$B$1)</f>
        <v>-36.6312346688471</v>
      </c>
      <c r="AD337" t="str">
        <f ca="1">f_risk_maxdownside_date(A337,参数!$B$6,参数!$B$1)</f>
        <v>20180124-20190103</v>
      </c>
    </row>
    <row r="338" spans="1:30">
      <c r="A338" s="15" t="s">
        <v>366</v>
      </c>
      <c r="B338" t="str">
        <f>f_info_name(A338)</f>
        <v>中欧琪和A</v>
      </c>
      <c r="C338" t="str">
        <f>f_info_setupdate(A338)</f>
        <v>2015-04-07</v>
      </c>
      <c r="D338" s="16">
        <f t="shared" si="5"/>
        <v>2120</v>
      </c>
      <c r="F338" s="17">
        <f>f_netasset_total(A338,参数!$B$1,100000000)</f>
        <v>12.0656618531</v>
      </c>
      <c r="G338" s="17">
        <f ca="1">f_nav_adjustedreturn(A338,参数!$B$2,参数!$B$1)</f>
        <v>10.9838337182448</v>
      </c>
      <c r="H338" s="17">
        <f ca="1">f_nav_periodreturnrankingper(A338,参数!$B$2,参数!$B$1,3)</f>
        <v>93.6474325039704</v>
      </c>
      <c r="I338" s="17">
        <f ca="1">f_nav_adjustedreturn(A338,参数!$B$3,参数!$B$2)</f>
        <v>5.61699688126351</v>
      </c>
      <c r="J338" s="17">
        <f ca="1">f_nav_periodreturnrankingper(A338,参数!$B$3,参数!$B$2,3)</f>
        <v>92.5863991081382</v>
      </c>
      <c r="K338" s="17">
        <f ca="1">f_nav_adjustedreturn(A338,参数!$B$4,参数!$B$3)</f>
        <v>4.90328006728343</v>
      </c>
      <c r="L338" s="17">
        <f ca="1">f_nav_periodreturnrankingper(A338,参数!$B$4,参数!$B$3,3)</f>
        <v>2.05391527599487</v>
      </c>
      <c r="M338" s="17">
        <f ca="1">f_nav_adjustedreturn(A338,参数!$B$5,参数!$B$4)</f>
        <v>7.02338129496401</v>
      </c>
      <c r="N338" s="17">
        <f ca="1">f_nav_periodreturnrankingper(A338,参数!$B$5,参数!$B$4,3)</f>
        <v>66.903073286052</v>
      </c>
      <c r="O338" s="17">
        <f ca="1">f_nav_adjustedreturn(A338,参数!$B$6,参数!$B$5)</f>
        <v>4.60526315789473</v>
      </c>
      <c r="P338" s="17">
        <f ca="1">f_nav_periodreturnrankingper(A338,参数!$B$6,参数!$B$5,3)</f>
        <v>31.5646258503401</v>
      </c>
      <c r="Q338" s="25">
        <f>f_return(A338,1,参数!$B$1-365/2,参数!$B$1)</f>
        <v>11.7239833992326</v>
      </c>
      <c r="R338" s="25">
        <f ca="1">f_return(A338,1,参数!$B$4,参数!$B$1)</f>
        <v>7.12731716274719</v>
      </c>
      <c r="S338" s="25">
        <f ca="1">f_return(A338,1,参数!$B$6,参数!$B$1)</f>
        <v>6.55512621647414</v>
      </c>
      <c r="T338" t="str">
        <f>f_info_investtype(A338)</f>
        <v>灵活配置型基金</v>
      </c>
      <c r="U338" t="str">
        <f>f_info_fundmanager(A338)</f>
        <v>黄华,蒋雯文</v>
      </c>
      <c r="V338">
        <f>f_info_manager_onthepostdays(A338,1)</f>
        <v>757</v>
      </c>
      <c r="W338" s="25">
        <f ca="1">f_return_1w(A338,"0",参数!$B$2)</f>
        <v>-0.175212098856523</v>
      </c>
      <c r="X338" s="25">
        <f>f_return_1m(A338,"0",参数!$B$1)</f>
        <v>2.36877982276756</v>
      </c>
      <c r="Y338" s="25">
        <f>f_return_3m(A338,0,参数!$B$1)</f>
        <v>4.23390595176124</v>
      </c>
      <c r="Z338" s="25">
        <f>f_return_6m(A338,0,参数!B337)</f>
        <v>4.58355159769511</v>
      </c>
      <c r="AA338" t="str">
        <f>f_dq_status(A338,参数!$B$1)</f>
        <v>暂停大额申购|开放赎回</v>
      </c>
      <c r="AB338" s="17">
        <f ca="1">f_risk_maxdownside(A338,参数!$B$6,参数!$B$1)</f>
        <v>-2.7482269503546</v>
      </c>
      <c r="AC338" s="17">
        <f ca="1">f_risk_maxdownside(A338,参数!$B$4,参数!$B$1)</f>
        <v>-1.850056551947</v>
      </c>
      <c r="AD338" t="str">
        <f ca="1">f_risk_maxdownside_date(A338,参数!$B$6,参数!$B$1)</f>
        <v>20161115-20161220</v>
      </c>
    </row>
    <row r="339" spans="1:30">
      <c r="A339" s="15" t="s">
        <v>367</v>
      </c>
      <c r="B339" t="str">
        <f>f_info_name(A339)</f>
        <v>建信环保产业</v>
      </c>
      <c r="C339" t="str">
        <f>f_info_setupdate(A339)</f>
        <v>2015-04-22</v>
      </c>
      <c r="D339" s="16">
        <f t="shared" si="5"/>
        <v>2105</v>
      </c>
      <c r="F339" s="17">
        <f>f_netasset_total(A339,参数!$B$1,100000000)</f>
        <v>14.5222326954</v>
      </c>
      <c r="G339" s="17">
        <f ca="1">f_nav_adjustedreturn(A339,参数!$B$2,参数!$B$1)</f>
        <v>96.4334705075446</v>
      </c>
      <c r="H339" s="17">
        <f ca="1">f_nav_periodreturnrankingper(A339,参数!$B$2,参数!$B$1,3)</f>
        <v>21.3235294117647</v>
      </c>
      <c r="I339" s="17">
        <f ca="1">f_nav_adjustedreturn(A339,参数!$B$3,参数!$B$2)</f>
        <v>24.8287671232877</v>
      </c>
      <c r="J339" s="17">
        <f ca="1">f_nav_periodreturnrankingper(A339,参数!$B$3,参数!$B$2,3)</f>
        <v>85.8407079646018</v>
      </c>
      <c r="K339" s="17">
        <f ca="1">f_nav_adjustedreturn(A339,参数!$B$4,参数!$B$3)</f>
        <v>-27.363184079602</v>
      </c>
      <c r="L339" s="17">
        <f ca="1">f_nav_periodreturnrankingper(A339,参数!$B$4,参数!$B$3,3)</f>
        <v>69.4545454545455</v>
      </c>
      <c r="M339" s="17">
        <f ca="1">f_nav_adjustedreturn(A339,参数!$B$5,参数!$B$4)</f>
        <v>7.08556149732621</v>
      </c>
      <c r="N339" s="17">
        <f ca="1">f_nav_periodreturnrankingper(A339,参数!$B$5,参数!$B$4,3)</f>
        <v>80.3921568627451</v>
      </c>
      <c r="O339" s="17">
        <f ca="1">f_nav_adjustedreturn(A339,参数!$B$6,参数!$B$5)</f>
        <v>2.59917920656635</v>
      </c>
      <c r="P339" s="17">
        <f ca="1">f_nav_periodreturnrankingper(A339,参数!$B$6,参数!$B$5,3)</f>
        <v>65.1315789473684</v>
      </c>
      <c r="Q339" s="25">
        <f>f_return(A339,1,参数!$B$1-365/2,参数!$B$1)</f>
        <v>139.500599750519</v>
      </c>
      <c r="R339" s="25">
        <f ca="1">f_return(A339,1,参数!$B$4,参数!$B$1)</f>
        <v>21.1953842846943</v>
      </c>
      <c r="S339" s="25">
        <f ca="1">f_return(A339,1,参数!$B$6,参数!$B$1)</f>
        <v>14.3776561493387</v>
      </c>
      <c r="T339" t="str">
        <f>f_info_investtype(A339)</f>
        <v>普通股票型基金</v>
      </c>
      <c r="U339" t="str">
        <f>f_info_fundmanager(A339)</f>
        <v>姜锋</v>
      </c>
      <c r="V339">
        <f>f_info_manager_onthepostdays(A339,1)</f>
        <v>2122</v>
      </c>
      <c r="W339" s="25">
        <f ca="1">f_return_1w(A339,"0",参数!$B$2)</f>
        <v>-0.409836065573771</v>
      </c>
      <c r="X339" s="25">
        <f>f_return_1m(A339,"0",参数!$B$1)</f>
        <v>11.5264797507788</v>
      </c>
      <c r="Y339" s="25">
        <f>f_return_3m(A339,0,参数!$B$1)</f>
        <v>39.5711500974659</v>
      </c>
      <c r="Z339" s="25">
        <f>f_return_6m(A339,0,参数!B338)</f>
        <v>40.959040959041</v>
      </c>
      <c r="AA339" t="str">
        <f>f_dq_status(A339,参数!$B$1)</f>
        <v>开放申购|开放赎回</v>
      </c>
      <c r="AB339" s="17">
        <f ca="1">f_risk_maxdownside(A339,参数!$B$6,参数!$B$1)</f>
        <v>-37.8440366972477</v>
      </c>
      <c r="AC339" s="17">
        <f ca="1">f_risk_maxdownside(A339,参数!$B$4,参数!$B$1)</f>
        <v>-32.334581772784</v>
      </c>
      <c r="AD339" t="str">
        <f ca="1">f_risk_maxdownside_date(A339,参数!$B$6,参数!$B$1)</f>
        <v>20171114-20181018</v>
      </c>
    </row>
    <row r="340" spans="1:30">
      <c r="A340" s="15" t="s">
        <v>368</v>
      </c>
      <c r="B340" t="str">
        <f>f_info_name(A340)</f>
        <v>金鹰科技创新</v>
      </c>
      <c r="C340" t="str">
        <f>f_info_setupdate(A340)</f>
        <v>2015-04-30</v>
      </c>
      <c r="D340" s="16">
        <f t="shared" si="5"/>
        <v>2097</v>
      </c>
      <c r="F340" s="17">
        <f>f_netasset_total(A340,参数!$B$1,100000000)</f>
        <v>4.615939583</v>
      </c>
      <c r="G340" s="17">
        <f ca="1">f_nav_adjustedreturn(A340,参数!$B$2,参数!$B$1)</f>
        <v>63.7319316688568</v>
      </c>
      <c r="H340" s="17">
        <f ca="1">f_nav_periodreturnrankingper(A340,参数!$B$2,参数!$B$1,3)</f>
        <v>55.8823529411765</v>
      </c>
      <c r="I340" s="17">
        <f ca="1">f_nav_adjustedreturn(A340,参数!$B$3,参数!$B$2)</f>
        <v>48.3430799220273</v>
      </c>
      <c r="J340" s="17">
        <f ca="1">f_nav_periodreturnrankingper(A340,参数!$B$3,参数!$B$2,3)</f>
        <v>45.7227138643068</v>
      </c>
      <c r="K340" s="17">
        <f ca="1">f_nav_adjustedreturn(A340,参数!$B$4,参数!$B$3)</f>
        <v>-28.3519553072626</v>
      </c>
      <c r="L340" s="17">
        <f ca="1">f_nav_periodreturnrankingper(A340,参数!$B$4,参数!$B$3,3)</f>
        <v>73.8181818181818</v>
      </c>
      <c r="M340" s="17">
        <f ca="1">f_nav_adjustedreturn(A340,参数!$B$5,参数!$B$4)</f>
        <v>11.4728682170543</v>
      </c>
      <c r="N340" s="17">
        <f ca="1">f_nav_periodreturnrankingper(A340,参数!$B$5,参数!$B$4,3)</f>
        <v>71.078431372549</v>
      </c>
      <c r="O340" s="17">
        <f ca="1">f_nav_adjustedreturn(A340,参数!$B$6,参数!$B$5)</f>
        <v>-2.11480362537765</v>
      </c>
      <c r="P340" s="17">
        <f ca="1">f_nav_periodreturnrankingper(A340,参数!$B$6,参数!$B$5,3)</f>
        <v>79.6052631578947</v>
      </c>
      <c r="Q340" s="25">
        <f>f_return(A340,1,参数!$B$1-365/2,参数!$B$1)</f>
        <v>80.9568745908245</v>
      </c>
      <c r="R340" s="25">
        <f ca="1">f_return(A340,1,参数!$B$4,参数!$B$1)</f>
        <v>20.2620206542433</v>
      </c>
      <c r="S340" s="25">
        <f ca="1">f_return(A340,1,参数!$B$6,参数!$B$1)</f>
        <v>13.4676020887411</v>
      </c>
      <c r="T340" t="str">
        <f>f_info_investtype(A340)</f>
        <v>普通股票型基金</v>
      </c>
      <c r="U340" t="str">
        <f>f_info_fundmanager(A340)</f>
        <v>乔春</v>
      </c>
      <c r="V340">
        <f>f_info_manager_onthepostdays(A340,1)</f>
        <v>666</v>
      </c>
      <c r="W340" s="25">
        <f ca="1">f_return_1w(A340,"0",参数!$B$2)</f>
        <v>3.25644504748983</v>
      </c>
      <c r="X340" s="25">
        <f>f_return_1m(A340,"0",参数!$B$1)</f>
        <v>15.6917363045497</v>
      </c>
      <c r="Y340" s="25">
        <f>f_return_3m(A340,0,参数!$B$1)</f>
        <v>33.8345864661654</v>
      </c>
      <c r="Z340" s="25">
        <f>f_return_6m(A340,0,参数!B339)</f>
        <v>26.8463073852295</v>
      </c>
      <c r="AA340" t="str">
        <f>f_dq_status(A340,参数!$B$1)</f>
        <v>开放申购|开放赎回</v>
      </c>
      <c r="AB340" s="17">
        <f ca="1">f_risk_maxdownside(A340,参数!$B$6,参数!$B$1)</f>
        <v>-36.144578313253</v>
      </c>
      <c r="AC340" s="17">
        <f ca="1">f_risk_maxdownside(A340,参数!$B$4,参数!$B$1)</f>
        <v>-33.6578581363004</v>
      </c>
      <c r="AD340" t="str">
        <f ca="1">f_risk_maxdownside_date(A340,参数!$B$6,参数!$B$1)</f>
        <v>20171114-20190103</v>
      </c>
    </row>
    <row r="341" spans="1:30">
      <c r="A341" s="15" t="s">
        <v>369</v>
      </c>
      <c r="B341" t="str">
        <f>f_info_name(A341)</f>
        <v>泰达宏利复兴伟业</v>
      </c>
      <c r="C341" t="str">
        <f>f_info_setupdate(A341)</f>
        <v>2015-04-21</v>
      </c>
      <c r="D341" s="16">
        <f t="shared" si="5"/>
        <v>2106</v>
      </c>
      <c r="F341" s="17">
        <f>f_netasset_total(A341,参数!$B$1,100000000)</f>
        <v>11.7235658246</v>
      </c>
      <c r="G341" s="17">
        <f ca="1">f_nav_adjustedreturn(A341,参数!$B$2,参数!$B$1)</f>
        <v>77.1818181818182</v>
      </c>
      <c r="H341" s="17">
        <f ca="1">f_nav_periodreturnrankingper(A341,参数!$B$2,参数!$B$1,3)</f>
        <v>18.1577554261514</v>
      </c>
      <c r="I341" s="17">
        <f ca="1">f_nav_adjustedreturn(A341,参数!$B$3,参数!$B$2)</f>
        <v>47.0588235294118</v>
      </c>
      <c r="J341" s="17">
        <f ca="1">f_nav_periodreturnrankingper(A341,参数!$B$3,参数!$B$2,3)</f>
        <v>20.6800445930881</v>
      </c>
      <c r="K341" s="17">
        <f ca="1">f_nav_adjustedreturn(A341,参数!$B$4,参数!$B$3)</f>
        <v>-33.5111111111111</v>
      </c>
      <c r="L341" s="17">
        <f ca="1">f_nav_periodreturnrankingper(A341,参数!$B$4,参数!$B$3,3)</f>
        <v>97.8818998716303</v>
      </c>
      <c r="M341" s="17">
        <f ca="1">f_nav_adjustedreturn(A341,参数!$B$5,参数!$B$4)</f>
        <v>54.2465753424657</v>
      </c>
      <c r="N341" s="17">
        <f ca="1">f_nav_periodreturnrankingper(A341,参数!$B$5,参数!$B$4,3)</f>
        <v>1.73364854215918</v>
      </c>
      <c r="O341" s="17">
        <f ca="1">f_nav_adjustedreturn(A341,参数!$B$6,参数!$B$5)</f>
        <v>0.136612021857924</v>
      </c>
      <c r="P341" s="17">
        <f ca="1">f_nav_periodreturnrankingper(A341,参数!$B$6,参数!$B$5,3)</f>
        <v>74.421768707483</v>
      </c>
      <c r="Q341" s="25">
        <f>f_return(A341,1,参数!$B$1-365/2,参数!$B$1)</f>
        <v>52.599777290249</v>
      </c>
      <c r="R341" s="25">
        <f ca="1">f_return(A341,1,参数!$B$4,参数!$B$1)</f>
        <v>20.0827211150349</v>
      </c>
      <c r="S341" s="25">
        <f ca="1">f_return(A341,1,参数!$B$6,参数!$B$1)</f>
        <v>21.6093695637177</v>
      </c>
      <c r="T341" t="str">
        <f>f_info_investtype(A341)</f>
        <v>灵活配置型基金</v>
      </c>
      <c r="U341" t="str">
        <f>f_info_fundmanager(A341)</f>
        <v>吴华</v>
      </c>
      <c r="V341">
        <f>f_info_manager_onthepostdays(A341,1)</f>
        <v>2123</v>
      </c>
      <c r="W341" s="25">
        <f ca="1">f_return_1w(A341,"0",参数!$B$2)</f>
        <v>-2.39574090505767</v>
      </c>
      <c r="X341" s="25">
        <f>f_return_1m(A341,"0",参数!$B$1)</f>
        <v>8.63991081382386</v>
      </c>
      <c r="Y341" s="25">
        <f>f_return_3m(A341,0,参数!$B$1)</f>
        <v>23.4325522482584</v>
      </c>
      <c r="Z341" s="25">
        <f>f_return_6m(A341,0,参数!B340)</f>
        <v>22.6509023024269</v>
      </c>
      <c r="AA341" t="str">
        <f>f_dq_status(A341,参数!$B$1)</f>
        <v>开放申购|开放赎回</v>
      </c>
      <c r="AB341" s="17">
        <f ca="1">f_risk_maxdownside(A341,参数!$B$6,参数!$B$1)</f>
        <v>-38.6243386243386</v>
      </c>
      <c r="AC341" s="17">
        <f ca="1">f_risk_maxdownside(A341,参数!$B$4,参数!$B$1)</f>
        <v>-38.1882770870337</v>
      </c>
      <c r="AD341" t="str">
        <f ca="1">f_risk_maxdownside_date(A341,参数!$B$6,参数!$B$1)</f>
        <v>20180124-20190103</v>
      </c>
    </row>
    <row r="342" spans="1:30">
      <c r="A342" s="15" t="s">
        <v>370</v>
      </c>
      <c r="B342" t="str">
        <f>f_info_name(A342)</f>
        <v>工银瑞信养老产业</v>
      </c>
      <c r="C342" t="str">
        <f>f_info_setupdate(A342)</f>
        <v>2015-04-28</v>
      </c>
      <c r="D342" s="16">
        <f t="shared" si="5"/>
        <v>2099</v>
      </c>
      <c r="F342" s="17">
        <f>f_netasset_total(A342,参数!$B$1,100000000)</f>
        <v>30.2121940474</v>
      </c>
      <c r="G342" s="17">
        <f ca="1">f_nav_adjustedreturn(A342,参数!$B$2,参数!$B$1)</f>
        <v>107.831900668577</v>
      </c>
      <c r="H342" s="17">
        <f ca="1">f_nav_periodreturnrankingper(A342,参数!$B$2,参数!$B$1,3)</f>
        <v>12.0098039215686</v>
      </c>
      <c r="I342" s="17">
        <f ca="1">f_nav_adjustedreturn(A342,参数!$B$3,参数!$B$2)</f>
        <v>59.3607305936073</v>
      </c>
      <c r="J342" s="17">
        <f ca="1">f_nav_periodreturnrankingper(A342,参数!$B$3,参数!$B$2,3)</f>
        <v>26.8436578171091</v>
      </c>
      <c r="K342" s="17">
        <f ca="1">f_nav_adjustedreturn(A342,参数!$B$4,参数!$B$3)</f>
        <v>-19.682151589242</v>
      </c>
      <c r="L342" s="17">
        <f ca="1">f_nav_periodreturnrankingper(A342,参数!$B$4,参数!$B$3,3)</f>
        <v>29.0909090909091</v>
      </c>
      <c r="M342" s="17">
        <f ca="1">f_nav_adjustedreturn(A342,参数!$B$5,参数!$B$4)</f>
        <v>28.9514866979656</v>
      </c>
      <c r="N342" s="17">
        <f ca="1">f_nav_periodreturnrankingper(A342,参数!$B$5,参数!$B$4,3)</f>
        <v>33.3333333333333</v>
      </c>
      <c r="O342" s="17">
        <f ca="1">f_nav_adjustedreturn(A342,参数!$B$6,参数!$B$5)</f>
        <v>0</v>
      </c>
      <c r="P342" s="17">
        <f ca="1">f_nav_periodreturnrankingper(A342,参数!$B$6,参数!$B$5,3)</f>
        <v>71.0526315789474</v>
      </c>
      <c r="Q342" s="25">
        <f>f_return(A342,1,参数!$B$1-365/2,参数!$B$1)</f>
        <v>65.4911404597432</v>
      </c>
      <c r="R342" s="25">
        <f ca="1">f_return(A342,1,参数!$B$4,参数!$B$1)</f>
        <v>38.5179216196301</v>
      </c>
      <c r="S342" s="25">
        <f ca="1">f_return(A342,1,参数!$B$6,参数!$B$1)</f>
        <v>27.5773765570368</v>
      </c>
      <c r="T342" t="str">
        <f>f_info_investtype(A342)</f>
        <v>普通股票型基金</v>
      </c>
      <c r="U342" t="str">
        <f>f_info_fundmanager(A342)</f>
        <v>赵蓓</v>
      </c>
      <c r="V342">
        <f>f_info_manager_onthepostdays(A342,1)</f>
        <v>2116</v>
      </c>
      <c r="W342" s="25">
        <f ca="1">f_return_1w(A342,"0",参数!$B$2)</f>
        <v>-0.285714285714297</v>
      </c>
      <c r="X342" s="25">
        <f>f_return_1m(A342,"0",参数!$B$1)</f>
        <v>21.5642458100559</v>
      </c>
      <c r="Y342" s="25">
        <f>f_return_3m(A342,0,参数!$B$1)</f>
        <v>34.1553637484587</v>
      </c>
      <c r="Z342" s="25">
        <f>f_return_6m(A342,0,参数!B341)</f>
        <v>26.3856812933025</v>
      </c>
      <c r="AA342" t="str">
        <f>f_dq_status(A342,参数!$B$1)</f>
        <v>开放申购|开放赎回</v>
      </c>
      <c r="AB342" s="17">
        <f ca="1">f_risk_maxdownside(A342,参数!$B$6,参数!$B$1)</f>
        <v>-35.2502662406816</v>
      </c>
      <c r="AC342" s="17">
        <f ca="1">f_risk_maxdownside(A342,参数!$B$4,参数!$B$1)</f>
        <v>-35.2502662406816</v>
      </c>
      <c r="AD342" t="str">
        <f ca="1">f_risk_maxdownside_date(A342,参数!$B$6,参数!$B$1)</f>
        <v>20180529-20190103</v>
      </c>
    </row>
    <row r="343" spans="1:30">
      <c r="A343" s="15" t="s">
        <v>371</v>
      </c>
      <c r="B343" t="str">
        <f>f_info_name(A343)</f>
        <v>鹏华弘泽A</v>
      </c>
      <c r="C343" t="str">
        <f>f_info_setupdate(A343)</f>
        <v>2015-04-14</v>
      </c>
      <c r="D343" s="16">
        <f t="shared" si="5"/>
        <v>2113</v>
      </c>
      <c r="F343" s="17">
        <f>f_netasset_total(A343,参数!$B$1,100000000)</f>
        <v>8.3269420956</v>
      </c>
      <c r="G343" s="17">
        <f ca="1">f_nav_adjustedreturn(A343,参数!$B$2,参数!$B$1)</f>
        <v>15.4370934475647</v>
      </c>
      <c r="H343" s="17">
        <f ca="1">f_nav_periodreturnrankingper(A343,参数!$B$2,参数!$B$1,3)</f>
        <v>86.1831656961355</v>
      </c>
      <c r="I343" s="17">
        <f ca="1">f_nav_adjustedreturn(A343,参数!$B$3,参数!$B$2)</f>
        <v>12.2528940338379</v>
      </c>
      <c r="J343" s="17">
        <f ca="1">f_nav_periodreturnrankingper(A343,参数!$B$3,参数!$B$2,3)</f>
        <v>75.9754738015608</v>
      </c>
      <c r="K343" s="17">
        <f ca="1">f_nav_adjustedreturn(A343,参数!$B$4,参数!$B$3)</f>
        <v>-1.02238674422705</v>
      </c>
      <c r="L343" s="17">
        <f ca="1">f_nav_periodreturnrankingper(A343,参数!$B$4,参数!$B$3,3)</f>
        <v>22.0795892169448</v>
      </c>
      <c r="M343" s="17">
        <f ca="1">f_nav_adjustedreturn(A343,参数!$B$5,参数!$B$4)</f>
        <v>4.7043630661378</v>
      </c>
      <c r="N343" s="17">
        <f ca="1">f_nav_periodreturnrankingper(A343,参数!$B$5,参数!$B$4,3)</f>
        <v>78.4869976359338</v>
      </c>
      <c r="O343" s="17">
        <f ca="1">f_nav_adjustedreturn(A343,参数!$B$6,参数!$B$5)</f>
        <v>4.47976878612717</v>
      </c>
      <c r="P343" s="17">
        <f ca="1">f_nav_periodreturnrankingper(A343,参数!$B$6,参数!$B$5,3)</f>
        <v>33.469387755102</v>
      </c>
      <c r="Q343" s="25">
        <f>f_return(A343,1,参数!$B$1-365/2,参数!$B$1)</f>
        <v>19.0400957535152</v>
      </c>
      <c r="R343" s="25">
        <f ca="1">f_return(A343,1,参数!$B$4,参数!$B$1)</f>
        <v>8.64100253082283</v>
      </c>
      <c r="S343" s="25">
        <f ca="1">f_return(A343,1,参数!$B$6,参数!$B$1)</f>
        <v>6.9825493488068</v>
      </c>
      <c r="T343" t="str">
        <f>f_info_investtype(A343)</f>
        <v>灵活配置型基金</v>
      </c>
      <c r="U343" t="str">
        <f>f_info_fundmanager(A343)</f>
        <v>叶朝明,张栓伟</v>
      </c>
      <c r="V343">
        <f>f_info_manager_onthepostdays(A343,1)</f>
        <v>810</v>
      </c>
      <c r="W343" s="25">
        <f ca="1">f_return_1w(A343,"0",参数!$B$2)</f>
        <v>-0.0554982954095096</v>
      </c>
      <c r="X343" s="25">
        <f>f_return_1m(A343,"0",参数!$B$1)</f>
        <v>4.23322111596592</v>
      </c>
      <c r="Y343" s="25">
        <f>f_return_3m(A343,0,参数!$B$1)</f>
        <v>6.97640226420642</v>
      </c>
      <c r="Z343" s="25">
        <f>f_return_6m(A343,0,参数!B342)</f>
        <v>7.1259958689879</v>
      </c>
      <c r="AA343" t="str">
        <f>f_dq_status(A343,参数!$B$1)</f>
        <v>暂停大额申购|开放赎回</v>
      </c>
      <c r="AB343" s="17">
        <f ca="1">f_risk_maxdownside(A343,参数!$B$6,参数!$B$1)</f>
        <v>-4.38344226579521</v>
      </c>
      <c r="AC343" s="17">
        <f ca="1">f_risk_maxdownside(A343,参数!$B$4,参数!$B$1)</f>
        <v>-4.38344226579521</v>
      </c>
      <c r="AD343" t="str">
        <f ca="1">f_risk_maxdownside_date(A343,参数!$B$6,参数!$B$1)</f>
        <v>20180725-20181016</v>
      </c>
    </row>
    <row r="344" spans="1:30">
      <c r="A344" s="15" t="s">
        <v>372</v>
      </c>
      <c r="B344" t="str">
        <f>f_info_name(A344)</f>
        <v>中欧瑾和A</v>
      </c>
      <c r="C344" t="str">
        <f>f_info_setupdate(A344)</f>
        <v>2015-04-13</v>
      </c>
      <c r="D344" s="16">
        <f t="shared" si="5"/>
        <v>2114</v>
      </c>
      <c r="F344" s="17">
        <f>f_netasset_total(A344,参数!$B$1,100000000)</f>
        <v>3.8871136533</v>
      </c>
      <c r="G344" s="17">
        <f ca="1">f_nav_adjustedreturn(A344,参数!$B$2,参数!$B$1)</f>
        <v>37.2750642673522</v>
      </c>
      <c r="H344" s="17">
        <f ca="1">f_nav_periodreturnrankingper(A344,参数!$B$2,参数!$B$1,3)</f>
        <v>56.4849126521969</v>
      </c>
      <c r="I344" s="17">
        <f ca="1">f_nav_adjustedreturn(A344,参数!$B$3,参数!$B$2)</f>
        <v>12.6447876447876</v>
      </c>
      <c r="J344" s="17">
        <f ca="1">f_nav_periodreturnrankingper(A344,参数!$B$3,参数!$B$2,3)</f>
        <v>74.7491638795987</v>
      </c>
      <c r="K344" s="17">
        <f ca="1">f_nav_adjustedreturn(A344,参数!$B$4,参数!$B$3)</f>
        <v>-7.00179533213645</v>
      </c>
      <c r="L344" s="17">
        <f ca="1">f_nav_periodreturnrankingper(A344,参数!$B$4,参数!$B$3,3)</f>
        <v>35.4300385109114</v>
      </c>
      <c r="M344" s="17">
        <f ca="1">f_nav_adjustedreturn(A344,参数!$B$5,参数!$B$4)</f>
        <v>-0.533807829181495</v>
      </c>
      <c r="N344" s="17">
        <f ca="1">f_nav_periodreturnrankingper(A344,参数!$B$5,参数!$B$4,3)</f>
        <v>93.6958234830575</v>
      </c>
      <c r="O344" s="17">
        <f ca="1">f_nav_adjustedreturn(A344,参数!$B$6,参数!$B$5)</f>
        <v>7.96545105566218</v>
      </c>
      <c r="P344" s="17">
        <f ca="1">f_nav_periodreturnrankingper(A344,参数!$B$6,参数!$B$5,3)</f>
        <v>19.5918367346939</v>
      </c>
      <c r="Q344" s="25">
        <f>f_return(A344,1,参数!$B$1-365/2,参数!$B$1)</f>
        <v>70.0004119435703</v>
      </c>
      <c r="R344" s="25">
        <f ca="1">f_return(A344,1,参数!$B$4,参数!$B$1)</f>
        <v>12.8611456588487</v>
      </c>
      <c r="S344" s="25">
        <f ca="1">f_return(A344,1,参数!$B$6,参数!$B$1)</f>
        <v>8.97278796516059</v>
      </c>
      <c r="T344" t="str">
        <f>f_info_investtype(A344)</f>
        <v>灵活配置型基金</v>
      </c>
      <c r="U344" t="str">
        <f>f_info_fundmanager(A344)</f>
        <v>张跃鹏</v>
      </c>
      <c r="V344">
        <f>f_info_manager_onthepostdays(A344,1)</f>
        <v>76</v>
      </c>
      <c r="W344" s="25">
        <f ca="1">f_return_1w(A344,"0",参数!$B$2)</f>
        <v>-2.17937971500419</v>
      </c>
      <c r="X344" s="25">
        <f>f_return_1m(A344,"0",参数!$B$1)</f>
        <v>12.5</v>
      </c>
      <c r="Y344" s="25">
        <f>f_return_3m(A344,0,参数!$B$1)</f>
        <v>19.6415235250187</v>
      </c>
      <c r="Z344" s="25">
        <f>f_return_6m(A344,0,参数!B343)</f>
        <v>27.6827371695179</v>
      </c>
      <c r="AA344" t="str">
        <f>f_dq_status(A344,参数!$B$1)</f>
        <v>暂停大额申购|开放赎回</v>
      </c>
      <c r="AB344" s="17">
        <f ca="1">f_risk_maxdownside(A344,参数!$B$6,参数!$B$1)</f>
        <v>-14.3682906688687</v>
      </c>
      <c r="AC344" s="17">
        <f ca="1">f_risk_maxdownside(A344,参数!$B$4,参数!$B$1)</f>
        <v>-14.3682906688687</v>
      </c>
      <c r="AD344" t="str">
        <f ca="1">f_risk_maxdownside_date(A344,参数!$B$6,参数!$B$1)</f>
        <v>20200306-20200323</v>
      </c>
    </row>
    <row r="345" spans="1:30">
      <c r="A345" s="15" t="s">
        <v>373</v>
      </c>
      <c r="B345" t="str">
        <f>f_info_name(A345)</f>
        <v>前海开源再融资主题精选</v>
      </c>
      <c r="C345" t="str">
        <f>f_info_setupdate(A345)</f>
        <v>2015-05-18</v>
      </c>
      <c r="D345" s="16">
        <f t="shared" si="5"/>
        <v>2079</v>
      </c>
      <c r="F345" s="17">
        <f>f_netasset_total(A345,参数!$B$1,100000000)</f>
        <v>27.7840844588</v>
      </c>
      <c r="G345" s="17">
        <f ca="1">f_nav_adjustedreturn(A345,参数!$B$2,参数!$B$1)</f>
        <v>24.1486067675404</v>
      </c>
      <c r="H345" s="17">
        <f ca="1">f_nav_periodreturnrankingper(A345,参数!$B$2,参数!$B$1,3)</f>
        <v>96.5686274509804</v>
      </c>
      <c r="I345" s="17">
        <f ca="1">f_nav_adjustedreturn(A345,参数!$B$3,参数!$B$2)</f>
        <v>60.7645875251509</v>
      </c>
      <c r="J345" s="17">
        <f ca="1">f_nav_periodreturnrankingper(A345,参数!$B$3,参数!$B$2,3)</f>
        <v>24.4837758112094</v>
      </c>
      <c r="K345" s="17">
        <f ca="1">f_nav_adjustedreturn(A345,参数!$B$4,参数!$B$3)</f>
        <v>-16.3299663299663</v>
      </c>
      <c r="L345" s="17">
        <f ca="1">f_nav_periodreturnrankingper(A345,参数!$B$4,参数!$B$3,3)</f>
        <v>14.5454545454545</v>
      </c>
      <c r="M345" s="17">
        <f ca="1">f_nav_adjustedreturn(A345,参数!$B$5,参数!$B$4)</f>
        <v>28.0277744680851</v>
      </c>
      <c r="N345" s="17">
        <f ca="1">f_nav_periodreturnrankingper(A345,参数!$B$5,参数!$B$4,3)</f>
        <v>34.3137254901961</v>
      </c>
      <c r="O345" s="17">
        <f ca="1">f_nav_adjustedreturn(A345,参数!$B$6,参数!$B$5)</f>
        <v>27.1396396396396</v>
      </c>
      <c r="P345" s="17">
        <f ca="1">f_nav_periodreturnrankingper(A345,参数!$B$6,参数!$B$5,3)</f>
        <v>6.57894736842105</v>
      </c>
      <c r="Q345" s="25">
        <f>f_return(A345,1,参数!$B$1-365/2,参数!$B$1)</f>
        <v>9.6349324443181</v>
      </c>
      <c r="R345" s="25">
        <f ca="1">f_return(A345,1,参数!$B$4,参数!$B$1)</f>
        <v>18.6222970635507</v>
      </c>
      <c r="S345" s="25">
        <f ca="1">f_return(A345,1,参数!$B$6,参数!$B$1)</f>
        <v>22.0095602234441</v>
      </c>
      <c r="T345" t="str">
        <f>f_info_investtype(A345)</f>
        <v>普通股票型基金</v>
      </c>
      <c r="U345" t="str">
        <f>f_info_fundmanager(A345)</f>
        <v>邱杰</v>
      </c>
      <c r="V345">
        <f>f_info_manager_onthepostdays(A345,1)</f>
        <v>2096</v>
      </c>
      <c r="W345" s="25">
        <f ca="1">f_return_1w(A345,"0",参数!$B$2)</f>
        <v>-2.85714285714285</v>
      </c>
      <c r="X345" s="25">
        <f>f_return_1m(A345,"0",参数!$B$1)</f>
        <v>4.9679754574231</v>
      </c>
      <c r="Y345" s="25">
        <f>f_return_3m(A345,0,参数!$B$1)</f>
        <v>7.64485817391734</v>
      </c>
      <c r="Z345" s="25">
        <f>f_return_6m(A345,0,参数!B344)</f>
        <v>-1.73119835450473</v>
      </c>
      <c r="AA345" t="str">
        <f>f_dq_status(A345,参数!$B$1)</f>
        <v>开放申购|开放赎回</v>
      </c>
      <c r="AB345" s="17">
        <f ca="1">f_risk_maxdownside(A345,参数!$B$6,参数!$B$1)</f>
        <v>-30.650406504065</v>
      </c>
      <c r="AC345" s="17">
        <f ca="1">f_risk_maxdownside(A345,参数!$B$4,参数!$B$1)</f>
        <v>-30.650406504065</v>
      </c>
      <c r="AD345" t="str">
        <f ca="1">f_risk_maxdownside_date(A345,参数!$B$6,参数!$B$1)</f>
        <v>20180607-20181018</v>
      </c>
    </row>
    <row r="346" spans="1:30">
      <c r="A346" s="15" t="s">
        <v>374</v>
      </c>
      <c r="B346" t="str">
        <f>f_info_name(A346)</f>
        <v>德邦大健康</v>
      </c>
      <c r="C346" t="str">
        <f>f_info_setupdate(A346)</f>
        <v>2015-04-29</v>
      </c>
      <c r="D346" s="16">
        <f t="shared" si="5"/>
        <v>2098</v>
      </c>
      <c r="F346" s="17">
        <f>f_netasset_total(A346,参数!$B$1,100000000)</f>
        <v>3.5287917918</v>
      </c>
      <c r="G346" s="17">
        <f ca="1">f_nav_adjustedreturn(A346,参数!$B$2,参数!$B$1)</f>
        <v>50.5197018223385</v>
      </c>
      <c r="H346" s="17">
        <f ca="1">f_nav_periodreturnrankingper(A346,参数!$B$2,参数!$B$1,3)</f>
        <v>43.8327157226046</v>
      </c>
      <c r="I346" s="17">
        <f ca="1">f_nav_adjustedreturn(A346,参数!$B$3,参数!$B$2)</f>
        <v>37.1575067724585</v>
      </c>
      <c r="J346" s="17">
        <f ca="1">f_nav_periodreturnrankingper(A346,参数!$B$3,参数!$B$2,3)</f>
        <v>33.3890746934225</v>
      </c>
      <c r="K346" s="17">
        <f ca="1">f_nav_adjustedreturn(A346,参数!$B$4,参数!$B$3)</f>
        <v>-18.6856283588093</v>
      </c>
      <c r="L346" s="17">
        <f ca="1">f_nav_periodreturnrankingper(A346,参数!$B$4,参数!$B$3,3)</f>
        <v>60.6546854942234</v>
      </c>
      <c r="M346" s="17">
        <f ca="1">f_nav_adjustedreturn(A346,参数!$B$5,参数!$B$4)</f>
        <v>52.988533788729</v>
      </c>
      <c r="N346" s="17">
        <f ca="1">f_nav_periodreturnrankingper(A346,参数!$B$5,参数!$B$4,3)</f>
        <v>1.97005516154452</v>
      </c>
      <c r="O346" s="17">
        <f ca="1">f_nav_adjustedreturn(A346,参数!$B$6,参数!$B$5)</f>
        <v>9.0524646491344</v>
      </c>
      <c r="P346" s="17">
        <f ca="1">f_nav_periodreturnrankingper(A346,参数!$B$6,参数!$B$5,3)</f>
        <v>17.5510204081633</v>
      </c>
      <c r="Q346" s="25">
        <f>f_return(A346,1,参数!$B$1-365/2,参数!$B$1)</f>
        <v>61.3024475646349</v>
      </c>
      <c r="R346" s="25">
        <f ca="1">f_return(A346,1,参数!$B$4,参数!$B$1)</f>
        <v>18.8296968617157</v>
      </c>
      <c r="S346" s="25">
        <f ca="1">f_return(A346,1,参数!$B$6,参数!$B$1)</f>
        <v>22.4641800211829</v>
      </c>
      <c r="T346" t="str">
        <f>f_info_investtype(A346)</f>
        <v>灵活配置型基金</v>
      </c>
      <c r="U346" t="str">
        <f>f_info_fundmanager(A346)</f>
        <v>黎莹</v>
      </c>
      <c r="V346">
        <f>f_info_manager_onthepostdays(A346,1)</f>
        <v>2079</v>
      </c>
      <c r="W346" s="25">
        <f ca="1">f_return_1w(A346,"0",参数!$B$2)</f>
        <v>-4.28828019757523</v>
      </c>
      <c r="X346" s="25">
        <f>f_return_1m(A346,"0",参数!$B$1)</f>
        <v>6.62415005253379</v>
      </c>
      <c r="Y346" s="25">
        <f>f_return_3m(A346,0,参数!$B$1)</f>
        <v>14.4598896583013</v>
      </c>
      <c r="Z346" s="25">
        <f>f_return_6m(A346,0,参数!B345)</f>
        <v>20.3669776033849</v>
      </c>
      <c r="AA346" t="str">
        <f>f_dq_status(A346,参数!$B$1)</f>
        <v>开放申购|开放赎回</v>
      </c>
      <c r="AB346" s="17">
        <f ca="1">f_risk_maxdownside(A346,参数!$B$6,参数!$B$1)</f>
        <v>-26.1417509345423</v>
      </c>
      <c r="AC346" s="17">
        <f ca="1">f_risk_maxdownside(A346,参数!$B$4,参数!$B$1)</f>
        <v>-25.959195861904</v>
      </c>
      <c r="AD346" t="str">
        <f ca="1">f_risk_maxdownside_date(A346,参数!$B$6,参数!$B$1)</f>
        <v>20180124-20190103</v>
      </c>
    </row>
    <row r="347" spans="1:30">
      <c r="A347" s="15" t="s">
        <v>375</v>
      </c>
      <c r="B347" t="str">
        <f>f_info_name(A347)</f>
        <v>南方改革机遇</v>
      </c>
      <c r="C347" t="str">
        <f>f_info_setupdate(A347)</f>
        <v>2015-05-19</v>
      </c>
      <c r="D347" s="16">
        <f t="shared" si="5"/>
        <v>2078</v>
      </c>
      <c r="F347" s="17">
        <f>f_netasset_total(A347,参数!$B$1,100000000)</f>
        <v>4.5896187393</v>
      </c>
      <c r="G347" s="17">
        <f ca="1">f_nav_adjustedreturn(A347,参数!$B$2,参数!$B$1)</f>
        <v>79.5860771401693</v>
      </c>
      <c r="H347" s="17">
        <f ca="1">f_nav_periodreturnrankingper(A347,参数!$B$2,参数!$B$1,3)</f>
        <v>16.3049232398094</v>
      </c>
      <c r="I347" s="17">
        <f ca="1">f_nav_adjustedreturn(A347,参数!$B$3,参数!$B$2)</f>
        <v>31.3967861557478</v>
      </c>
      <c r="J347" s="17">
        <f ca="1">f_nav_periodreturnrankingper(A347,参数!$B$3,参数!$B$2,3)</f>
        <v>42.2519509476031</v>
      </c>
      <c r="K347" s="17">
        <f ca="1">f_nav_adjustedreturn(A347,参数!$B$4,参数!$B$3)</f>
        <v>-15.553235908142</v>
      </c>
      <c r="L347" s="17">
        <f ca="1">f_nav_periodreturnrankingper(A347,参数!$B$4,参数!$B$3,3)</f>
        <v>51.1553273427471</v>
      </c>
      <c r="M347" s="17">
        <f ca="1">f_nav_adjustedreturn(A347,参数!$B$5,参数!$B$4)</f>
        <v>2.35546038543896</v>
      </c>
      <c r="N347" s="17">
        <f ca="1">f_nav_periodreturnrankingper(A347,参数!$B$5,参数!$B$4,3)</f>
        <v>87.3128447596533</v>
      </c>
      <c r="O347" s="17">
        <f ca="1">f_nav_adjustedreturn(A347,参数!$B$6,参数!$B$5)</f>
        <v>9.33488914819137</v>
      </c>
      <c r="P347" s="17">
        <f ca="1">f_nav_periodreturnrankingper(A347,参数!$B$6,参数!$B$5,3)</f>
        <v>16.5986394557823</v>
      </c>
      <c r="Q347" s="25">
        <f>f_return(A347,1,参数!$B$1-365/2,参数!$B$1)</f>
        <v>76.1517917706727</v>
      </c>
      <c r="R347" s="25">
        <f ca="1">f_return(A347,1,参数!$B$4,参数!$B$1)</f>
        <v>25.8120973796453</v>
      </c>
      <c r="S347" s="25">
        <f ca="1">f_return(A347,1,参数!$B$6,参数!$B$1)</f>
        <v>17.3515605107174</v>
      </c>
      <c r="T347" t="str">
        <f>f_info_investtype(A347)</f>
        <v>灵活配置型基金</v>
      </c>
      <c r="U347" t="str">
        <f>f_info_fundmanager(A347)</f>
        <v>卢玉珊</v>
      </c>
      <c r="V347">
        <f>f_info_manager_onthepostdays(A347,1)</f>
        <v>748</v>
      </c>
      <c r="W347" s="25">
        <f ca="1">f_return_1w(A347,"0",参数!$B$2)</f>
        <v>-3.09936189608022</v>
      </c>
      <c r="X347" s="25">
        <f>f_return_1m(A347,"0",参数!$B$1)</f>
        <v>14.4484412470024</v>
      </c>
      <c r="Y347" s="25">
        <f>f_return_3m(A347,0,参数!$B$1)</f>
        <v>26.3401720714759</v>
      </c>
      <c r="Z347" s="25">
        <f>f_return_6m(A347,0,参数!B346)</f>
        <v>27.8289473684211</v>
      </c>
      <c r="AA347" t="str">
        <f>f_dq_status(A347,参数!$B$1)</f>
        <v>开放申购|开放赎回</v>
      </c>
      <c r="AB347" s="17">
        <f ca="1">f_risk_maxdownside(A347,参数!$B$6,参数!$B$1)</f>
        <v>-23.1462925851703</v>
      </c>
      <c r="AC347" s="17">
        <f ca="1">f_risk_maxdownside(A347,参数!$B$4,参数!$B$1)</f>
        <v>-19.7698744769874</v>
      </c>
      <c r="AD347" t="str">
        <f ca="1">f_risk_maxdownside_date(A347,参数!$B$6,参数!$B$1)</f>
        <v>20161130-20190103</v>
      </c>
    </row>
    <row r="348" spans="1:30">
      <c r="A348" s="15" t="s">
        <v>376</v>
      </c>
      <c r="B348" t="str">
        <f>f_info_name(A348)</f>
        <v>易方达安心回馈</v>
      </c>
      <c r="C348" t="str">
        <f>f_info_setupdate(A348)</f>
        <v>2015-05-29</v>
      </c>
      <c r="D348" s="16">
        <f t="shared" si="5"/>
        <v>2068</v>
      </c>
      <c r="F348" s="17">
        <f>f_netasset_total(A348,参数!$B$1,100000000)</f>
        <v>27.0754418154</v>
      </c>
      <c r="G348" s="17">
        <f ca="1">f_nav_adjustedreturn(A348,参数!$B$2,参数!$B$1)</f>
        <v>33.2063146434404</v>
      </c>
      <c r="H348" s="17">
        <f ca="1">f_nav_periodreturnrankingper(A348,参数!$B$2,参数!$B$1,3)</f>
        <v>5.61497326203209</v>
      </c>
      <c r="I348" s="17">
        <f ca="1">f_nav_adjustedreturn(A348,参数!$B$3,参数!$B$2)</f>
        <v>39.6958174904943</v>
      </c>
      <c r="J348" s="17">
        <f ca="1">f_nav_periodreturnrankingper(A348,参数!$B$3,参数!$B$2,3)</f>
        <v>1.05263157894737</v>
      </c>
      <c r="K348" s="17">
        <f ca="1">f_nav_adjustedreturn(A348,参数!$B$4,参数!$B$3)</f>
        <v>-3.09506263817244</v>
      </c>
      <c r="L348" s="17">
        <f ca="1">f_nav_periodreturnrankingper(A348,参数!$B$4,参数!$B$3,3)</f>
        <v>79.5555555555556</v>
      </c>
      <c r="M348" s="17">
        <f ca="1">f_nav_adjustedreturn(A348,参数!$B$5,参数!$B$4)</f>
        <v>22.6738934056007</v>
      </c>
      <c r="N348" s="17">
        <f ca="1">f_nav_periodreturnrankingper(A348,参数!$B$5,参数!$B$4,3)</f>
        <v>1.8018018018018</v>
      </c>
      <c r="O348" s="17">
        <f ca="1">f_nav_adjustedreturn(A348,参数!$B$6,参数!$B$5)</f>
        <v>4.72143531633617</v>
      </c>
      <c r="P348" s="17">
        <f ca="1">f_nav_periodreturnrankingper(A348,参数!$B$6,参数!$B$5,3)</f>
        <v>26.6666666666667</v>
      </c>
      <c r="Q348" s="25">
        <f>f_return(A348,1,参数!$B$1-365/2,参数!$B$1)</f>
        <v>45.5718899380545</v>
      </c>
      <c r="R348" s="25">
        <f ca="1">f_return(A348,1,参数!$B$4,参数!$B$1)</f>
        <v>21.6952139492368</v>
      </c>
      <c r="S348" s="25">
        <f ca="1">f_return(A348,1,参数!$B$6,参数!$B$1)</f>
        <v>18.2137422137672</v>
      </c>
      <c r="T348" t="str">
        <f>f_info_investtype(A348)</f>
        <v>偏债混合型基金</v>
      </c>
      <c r="U348" t="str">
        <f>f_info_fundmanager(A348)</f>
        <v>张清华,林森</v>
      </c>
      <c r="V348">
        <f>f_info_manager_onthepostdays(A348,1)</f>
        <v>2085</v>
      </c>
      <c r="W348" s="25">
        <f ca="1">f_return_1w(A348,"0",参数!$B$2)</f>
        <v>0.327689787001639</v>
      </c>
      <c r="X348" s="25">
        <f>f_return_1m(A348,"0",参数!$B$1)</f>
        <v>5.83910034602077</v>
      </c>
      <c r="Y348" s="25">
        <f>f_return_3m(A348,0,参数!$B$1)</f>
        <v>11.7351598173516</v>
      </c>
      <c r="Z348" s="25">
        <f>f_return_6m(A348,0,参数!B347)</f>
        <v>14.9595045259647</v>
      </c>
      <c r="AA348" t="str">
        <f>f_dq_status(A348,参数!$B$1)</f>
        <v>开放申购|开放赎回</v>
      </c>
      <c r="AB348" s="17">
        <f ca="1">f_risk_maxdownside(A348,参数!$B$6,参数!$B$1)</f>
        <v>-12.4370956146657</v>
      </c>
      <c r="AC348" s="17">
        <f ca="1">f_risk_maxdownside(A348,参数!$B$4,参数!$B$1)</f>
        <v>-12.4370956146657</v>
      </c>
      <c r="AD348" t="str">
        <f ca="1">f_risk_maxdownside_date(A348,参数!$B$6,参数!$B$1)</f>
        <v>20180523-20181016</v>
      </c>
    </row>
    <row r="349" spans="1:30">
      <c r="A349" s="15" t="s">
        <v>377</v>
      </c>
      <c r="B349" t="str">
        <f>f_info_name(A349)</f>
        <v>南方利淘A</v>
      </c>
      <c r="C349" t="str">
        <f>f_info_setupdate(A349)</f>
        <v>2015-04-17</v>
      </c>
      <c r="D349" s="16">
        <f t="shared" si="5"/>
        <v>2110</v>
      </c>
      <c r="F349" s="17">
        <f>f_netasset_total(A349,参数!$B$1,100000000)</f>
        <v>5.9124431279</v>
      </c>
      <c r="G349" s="17">
        <f ca="1">f_nav_adjustedreturn(A349,参数!$B$2,参数!$B$1)</f>
        <v>21.7697729052467</v>
      </c>
      <c r="H349" s="17">
        <f ca="1">f_nav_periodreturnrankingper(A349,参数!$B$2,参数!$B$1,3)</f>
        <v>73.9544732662785</v>
      </c>
      <c r="I349" s="17">
        <f ca="1">f_nav_adjustedreturn(A349,参数!$B$3,参数!$B$2)</f>
        <v>10.7545533391153</v>
      </c>
      <c r="J349" s="17">
        <f ca="1">f_nav_periodreturnrankingper(A349,参数!$B$3,参数!$B$2,3)</f>
        <v>78.7625418060201</v>
      </c>
      <c r="K349" s="17">
        <f ca="1">f_nav_adjustedreturn(A349,参数!$B$4,参数!$B$3)</f>
        <v>1.31810193321618</v>
      </c>
      <c r="L349" s="17">
        <f ca="1">f_nav_periodreturnrankingper(A349,参数!$B$4,参数!$B$3,3)</f>
        <v>13.5430038510911</v>
      </c>
      <c r="M349" s="17">
        <f ca="1">f_nav_adjustedreturn(A349,参数!$B$5,参数!$B$4)</f>
        <v>6.34328358208954</v>
      </c>
      <c r="N349" s="17">
        <f ca="1">f_nav_periodreturnrankingper(A349,参数!$B$5,参数!$B$4,3)</f>
        <v>70.6067769897557</v>
      </c>
      <c r="O349" s="17">
        <f ca="1">f_nav_adjustedreturn(A349,参数!$B$6,参数!$B$5)</f>
        <v>4.89236790606654</v>
      </c>
      <c r="P349" s="17">
        <f ca="1">f_nav_periodreturnrankingper(A349,参数!$B$6,参数!$B$5,3)</f>
        <v>29.2517006802721</v>
      </c>
      <c r="Q349" s="25">
        <f>f_return(A349,1,参数!$B$1-365/2,参数!$B$1)</f>
        <v>24.0347914160831</v>
      </c>
      <c r="R349" s="25">
        <f ca="1">f_return(A349,1,参数!$B$4,参数!$B$1)</f>
        <v>10.957025680437</v>
      </c>
      <c r="S349" s="25">
        <f ca="1">f_return(A349,1,参数!$B$6,参数!$B$1)</f>
        <v>8.74667614736737</v>
      </c>
      <c r="T349" t="str">
        <f>f_info_investtype(A349)</f>
        <v>灵活配置型基金</v>
      </c>
      <c r="U349" t="str">
        <f>f_info_fundmanager(A349)</f>
        <v>陈乐</v>
      </c>
      <c r="V349">
        <f>f_info_manager_onthepostdays(A349,1)</f>
        <v>748</v>
      </c>
      <c r="W349" s="25">
        <f ca="1">f_return_1w(A349,"0",参数!$B$2)</f>
        <v>-0.156372165754496</v>
      </c>
      <c r="X349" s="25">
        <f>f_return_1m(A349,"0",参数!$B$1)</f>
        <v>3.80507343124165</v>
      </c>
      <c r="Y349" s="25">
        <f>f_return_3m(A349,0,参数!$B$1)</f>
        <v>6.50684931506849</v>
      </c>
      <c r="Z349" s="25">
        <f>f_return_6m(A349,0,参数!B348)</f>
        <v>8.5136078157711</v>
      </c>
      <c r="AA349" t="str">
        <f>f_dq_status(A349,参数!$B$1)</f>
        <v>暂停大额申购|开放赎回</v>
      </c>
      <c r="AB349" s="17">
        <f ca="1">f_risk_maxdownside(A349,参数!$B$6,参数!$B$1)</f>
        <v>-3.28495034377387</v>
      </c>
      <c r="AC349" s="17">
        <f ca="1">f_risk_maxdownside(A349,参数!$B$4,参数!$B$1)</f>
        <v>-3.28495034377387</v>
      </c>
      <c r="AD349" t="str">
        <f ca="1">f_risk_maxdownside_date(A349,参数!$B$6,参数!$B$1)</f>
        <v>20200306-20200323</v>
      </c>
    </row>
    <row r="350" spans="1:30">
      <c r="A350" s="15" t="s">
        <v>378</v>
      </c>
      <c r="B350" t="str">
        <f>f_info_name(A350)</f>
        <v>易方达新常态</v>
      </c>
      <c r="C350" t="str">
        <f>f_info_setupdate(A350)</f>
        <v>2015-04-30</v>
      </c>
      <c r="D350" s="16">
        <f t="shared" si="5"/>
        <v>2097</v>
      </c>
      <c r="F350" s="17">
        <f>f_netasset_total(A350,参数!$B$1,100000000)</f>
        <v>33.3635214215</v>
      </c>
      <c r="G350" s="17">
        <f ca="1">f_nav_adjustedreturn(A350,参数!$B$2,参数!$B$1)</f>
        <v>81.8777292576419</v>
      </c>
      <c r="H350" s="17">
        <f ca="1">f_nav_periodreturnrankingper(A350,参数!$B$2,参数!$B$1,3)</f>
        <v>14.8755955532028</v>
      </c>
      <c r="I350" s="17">
        <f ca="1">f_nav_adjustedreturn(A350,参数!$B$3,参数!$B$2)</f>
        <v>40.4907975460123</v>
      </c>
      <c r="J350" s="17">
        <f ca="1">f_nav_periodreturnrankingper(A350,参数!$B$3,参数!$B$2,3)</f>
        <v>29.2642140468227</v>
      </c>
      <c r="K350" s="17">
        <f ca="1">f_nav_adjustedreturn(A350,参数!$B$4,参数!$B$3)</f>
        <v>-32.7835051546392</v>
      </c>
      <c r="L350" s="17">
        <f ca="1">f_nav_periodreturnrankingper(A350,参数!$B$4,参数!$B$3,3)</f>
        <v>97.3042362002567</v>
      </c>
      <c r="M350" s="17">
        <f ca="1">f_nav_adjustedreturn(A350,参数!$B$5,参数!$B$4)</f>
        <v>-3.37972166998012</v>
      </c>
      <c r="N350" s="17">
        <f ca="1">f_nav_periodreturnrankingper(A350,参数!$B$5,参数!$B$4,3)</f>
        <v>95.5082742316785</v>
      </c>
      <c r="O350" s="17">
        <f ca="1">f_nav_adjustedreturn(A350,参数!$B$6,参数!$B$5)</f>
        <v>-12.2164048865619</v>
      </c>
      <c r="P350" s="17">
        <f ca="1">f_nav_periodreturnrankingper(A350,参数!$B$6,参数!$B$5,3)</f>
        <v>95.9183673469388</v>
      </c>
      <c r="Q350" s="25">
        <f>f_return(A350,1,参数!$B$1-365/2,参数!$B$1)</f>
        <v>106.465050212949</v>
      </c>
      <c r="R350" s="25">
        <f ca="1">f_return(A350,1,参数!$B$4,参数!$B$1)</f>
        <v>19.7373507705245</v>
      </c>
      <c r="S350" s="25">
        <f ca="1">f_return(A350,1,参数!$B$6,参数!$B$1)</f>
        <v>7.76122025116885</v>
      </c>
      <c r="T350" t="str">
        <f>f_info_investtype(A350)</f>
        <v>灵活配置型基金</v>
      </c>
      <c r="U350" t="str">
        <f>f_info_fundmanager(A350)</f>
        <v>孙松</v>
      </c>
      <c r="V350">
        <f>f_info_manager_onthepostdays(A350,1)</f>
        <v>779</v>
      </c>
      <c r="W350" s="25">
        <f ca="1">f_return_1w(A350,"0",参数!$B$2)</f>
        <v>-2.96610169491525</v>
      </c>
      <c r="X350" s="25">
        <f>f_return_1m(A350,"0",参数!$B$1)</f>
        <v>16.1785216178522</v>
      </c>
      <c r="Y350" s="25">
        <f>f_return_3m(A350,0,参数!$B$1)</f>
        <v>34.1384863123994</v>
      </c>
      <c r="Z350" s="25">
        <f>f_return_6m(A350,0,参数!B349)</f>
        <v>40.9165302782324</v>
      </c>
      <c r="AA350" t="str">
        <f>f_dq_status(A350,参数!$B$1)</f>
        <v>开放申购|开放赎回</v>
      </c>
      <c r="AB350" s="17">
        <f ca="1">f_risk_maxdownside(A350,参数!$B$6,参数!$B$1)</f>
        <v>-51.0466988727858</v>
      </c>
      <c r="AC350" s="17">
        <f ca="1">f_risk_maxdownside(A350,参数!$B$4,参数!$B$1)</f>
        <v>-42.5330812854442</v>
      </c>
      <c r="AD350" t="str">
        <f ca="1">f_risk_maxdownside_date(A350,参数!$B$6,参数!$B$1)</f>
        <v>20160715-20190103</v>
      </c>
    </row>
    <row r="351" spans="1:30">
      <c r="A351" s="15" t="s">
        <v>379</v>
      </c>
      <c r="B351" t="str">
        <f>f_info_name(A351)</f>
        <v>安信动态策略A</v>
      </c>
      <c r="C351" t="str">
        <f>f_info_setupdate(A351)</f>
        <v>2015-04-15</v>
      </c>
      <c r="D351" s="16">
        <f t="shared" si="5"/>
        <v>2112</v>
      </c>
      <c r="F351" s="17">
        <f>f_netasset_total(A351,参数!$B$1,100000000)</f>
        <v>5.6650231155</v>
      </c>
      <c r="G351" s="17">
        <f ca="1">f_nav_adjustedreturn(A351,参数!$B$2,参数!$B$1)</f>
        <v>12.7031908488862</v>
      </c>
      <c r="H351" s="17">
        <f ca="1">f_nav_periodreturnrankingper(A351,参数!$B$2,参数!$B$1,3)</f>
        <v>92.2181048173637</v>
      </c>
      <c r="I351" s="17">
        <f ca="1">f_nav_adjustedreturn(A351,参数!$B$3,参数!$B$2)</f>
        <v>6.76522577534952</v>
      </c>
      <c r="J351" s="17">
        <f ca="1">f_nav_periodreturnrankingper(A351,参数!$B$3,参数!$B$2,3)</f>
        <v>90.4682274247492</v>
      </c>
      <c r="K351" s="17">
        <f ca="1">f_nav_adjustedreturn(A351,参数!$B$4,参数!$B$3)</f>
        <v>-5.35361216730038</v>
      </c>
      <c r="L351" s="17">
        <f ca="1">f_nav_periodreturnrankingper(A351,参数!$B$4,参数!$B$3,3)</f>
        <v>32.4775353016688</v>
      </c>
      <c r="M351" s="17">
        <f ca="1">f_nav_adjustedreturn(A351,参数!$B$5,参数!$B$4)</f>
        <v>20.786620106598</v>
      </c>
      <c r="N351" s="17">
        <f ca="1">f_nav_periodreturnrankingper(A351,参数!$B$5,参数!$B$4,3)</f>
        <v>21.2765957446809</v>
      </c>
      <c r="O351" s="17">
        <f ca="1">f_nav_adjustedreturn(A351,参数!$B$6,参数!$B$5)</f>
        <v>4.60134486071086</v>
      </c>
      <c r="P351" s="17">
        <f ca="1">f_nav_periodreturnrankingper(A351,参数!$B$6,参数!$B$5,3)</f>
        <v>31.8367346938775</v>
      </c>
      <c r="Q351" s="25">
        <f>f_return(A351,1,参数!$B$1-365/2,参数!$B$1)</f>
        <v>8.46407944933123</v>
      </c>
      <c r="R351" s="25">
        <f ca="1">f_return(A351,1,参数!$B$4,参数!$B$1)</f>
        <v>4.42540899890203</v>
      </c>
      <c r="S351" s="25">
        <f ca="1">f_return(A351,1,参数!$B$6,参数!$B$1)</f>
        <v>7.53613918498552</v>
      </c>
      <c r="T351" t="str">
        <f>f_info_investtype(A351)</f>
        <v>灵活配置型基金</v>
      </c>
      <c r="U351" t="str">
        <f>f_info_fundmanager(A351)</f>
        <v>袁玮</v>
      </c>
      <c r="V351">
        <f>f_info_manager_onthepostdays(A351,1)</f>
        <v>610</v>
      </c>
      <c r="W351" s="25">
        <f ca="1">f_return_1w(A351,"0",参数!$B$2)</f>
        <v>-0.746937556020317</v>
      </c>
      <c r="X351" s="25">
        <f>f_return_1m(A351,"0",参数!$B$1)</f>
        <v>0.469609553200062</v>
      </c>
      <c r="Y351" s="25">
        <f>f_return_3m(A351,0,参数!$B$1)</f>
        <v>0.692530088079068</v>
      </c>
      <c r="Z351" s="25">
        <f>f_return_6m(A351,0,参数!B350)</f>
        <v>1.44663016291488</v>
      </c>
      <c r="AA351" t="str">
        <f>f_dq_status(A351,参数!$B$1)</f>
        <v>开放申购|开放赎回</v>
      </c>
      <c r="AB351" s="17">
        <f ca="1">f_risk_maxdownside(A351,参数!$B$6,参数!$B$1)</f>
        <v>-9.9772382397572</v>
      </c>
      <c r="AC351" s="17">
        <f ca="1">f_risk_maxdownside(A351,参数!$B$4,参数!$B$1)</f>
        <v>-9.73067559342665</v>
      </c>
      <c r="AD351" t="str">
        <f ca="1">f_risk_maxdownside_date(A351,参数!$B$6,参数!$B$1)</f>
        <v>20180125-20181018</v>
      </c>
    </row>
    <row r="352" spans="1:30">
      <c r="A352" s="15" t="s">
        <v>380</v>
      </c>
      <c r="B352" t="str">
        <f>f_info_name(A352)</f>
        <v>富国文体健康A</v>
      </c>
      <c r="C352" t="str">
        <f>f_info_setupdate(A352)</f>
        <v>2015-05-06</v>
      </c>
      <c r="D352" s="16">
        <f t="shared" si="5"/>
        <v>2091</v>
      </c>
      <c r="F352" s="17">
        <f>f_netasset_total(A352,参数!$B$1,100000000)</f>
        <v>18.402674115</v>
      </c>
      <c r="G352" s="17">
        <f ca="1">f_nav_adjustedreturn(A352,参数!$B$2,参数!$B$1)</f>
        <v>90.1045856798069</v>
      </c>
      <c r="H352" s="17">
        <f ca="1">f_nav_periodreturnrankingper(A352,参数!$B$2,参数!$B$1,3)</f>
        <v>27.2058823529412</v>
      </c>
      <c r="I352" s="17">
        <f ca="1">f_nav_adjustedreturn(A352,参数!$B$3,参数!$B$2)</f>
        <v>47.4495848161329</v>
      </c>
      <c r="J352" s="17">
        <f ca="1">f_nav_periodreturnrankingper(A352,参数!$B$3,参数!$B$2,3)</f>
        <v>47.4926253687316</v>
      </c>
      <c r="K352" s="17">
        <f ca="1">f_nav_adjustedreturn(A352,参数!$B$4,参数!$B$3)</f>
        <v>-19.1754554170662</v>
      </c>
      <c r="L352" s="17">
        <f ca="1">f_nav_periodreturnrankingper(A352,参数!$B$4,参数!$B$3,3)</f>
        <v>23.6363636363636</v>
      </c>
      <c r="M352" s="17">
        <f ca="1">f_nav_adjustedreturn(A352,参数!$B$5,参数!$B$4)</f>
        <v>35.4838709677419</v>
      </c>
      <c r="N352" s="17">
        <f ca="1">f_nav_periodreturnrankingper(A352,参数!$B$5,参数!$B$4,3)</f>
        <v>21.5686274509804</v>
      </c>
      <c r="O352" s="17">
        <f ca="1">f_nav_adjustedreturn(A352,参数!$B$6,参数!$B$5)</f>
        <v>7.44827586206897</v>
      </c>
      <c r="P352" s="17">
        <f ca="1">f_nav_periodreturnrankingper(A352,参数!$B$6,参数!$B$5,3)</f>
        <v>46.0526315789474</v>
      </c>
      <c r="Q352" s="25">
        <f>f_return(A352,1,参数!$B$1-365/2,参数!$B$1)</f>
        <v>60.5993019521149</v>
      </c>
      <c r="R352" s="25">
        <f ca="1">f_return(A352,1,参数!$B$4,参数!$B$1)</f>
        <v>31.3061642515916</v>
      </c>
      <c r="S352" s="25">
        <f ca="1">f_return(A352,1,参数!$B$6,参数!$B$1)</f>
        <v>26.6230587322194</v>
      </c>
      <c r="T352" t="str">
        <f>f_info_investtype(A352)</f>
        <v>普通股票型基金</v>
      </c>
      <c r="U352" t="str">
        <f>f_info_fundmanager(A352)</f>
        <v>林庆</v>
      </c>
      <c r="V352">
        <f>f_info_manager_onthepostdays(A352,1)</f>
        <v>2108</v>
      </c>
      <c r="W352" s="25">
        <f ca="1">f_return_1w(A352,"0",参数!$B$2)</f>
        <v>-2.58620689655172</v>
      </c>
      <c r="X352" s="25">
        <f>f_return_1m(A352,"0",参数!$B$1)</f>
        <v>9.5503013444599</v>
      </c>
      <c r="Y352" s="25">
        <f>f_return_3m(A352,0,参数!$B$1)</f>
        <v>16.8067226890756</v>
      </c>
      <c r="Z352" s="25">
        <f>f_return_6m(A352,0,参数!B351)</f>
        <v>22.7586206896552</v>
      </c>
      <c r="AA352" t="str">
        <f>f_dq_status(A352,参数!$B$1)</f>
        <v>开放申购|开放赎回</v>
      </c>
      <c r="AB352" s="17">
        <f ca="1">f_risk_maxdownside(A352,参数!$B$6,参数!$B$1)</f>
        <v>-29.4964028776978</v>
      </c>
      <c r="AC352" s="17">
        <f ca="1">f_risk_maxdownside(A352,参数!$B$4,参数!$B$1)</f>
        <v>-29.4964028776978</v>
      </c>
      <c r="AD352" t="str">
        <f ca="1">f_risk_maxdownside_date(A352,参数!$B$6,参数!$B$1)</f>
        <v>20180523-20190103</v>
      </c>
    </row>
    <row r="353" spans="1:30">
      <c r="A353" s="15" t="s">
        <v>381</v>
      </c>
      <c r="B353" t="str">
        <f>f_info_name(A353)</f>
        <v>鹏华改革红利</v>
      </c>
      <c r="C353" t="str">
        <f>f_info_setupdate(A353)</f>
        <v>2015-04-28</v>
      </c>
      <c r="D353" s="16">
        <f t="shared" si="5"/>
        <v>2099</v>
      </c>
      <c r="F353" s="17">
        <f>f_netasset_total(A353,参数!$B$1,100000000)</f>
        <v>5.5670188175</v>
      </c>
      <c r="G353" s="17">
        <f ca="1">f_nav_adjustedreturn(A353,参数!$B$2,参数!$B$1)</f>
        <v>56.3206577595067</v>
      </c>
      <c r="H353" s="17">
        <f ca="1">f_nav_periodreturnrankingper(A353,参数!$B$2,参数!$B$1,3)</f>
        <v>62.7450980392157</v>
      </c>
      <c r="I353" s="17">
        <f ca="1">f_nav_adjustedreturn(A353,参数!$B$3,参数!$B$2)</f>
        <v>29.7333333333333</v>
      </c>
      <c r="J353" s="17">
        <f ca="1">f_nav_periodreturnrankingper(A353,参数!$B$3,参数!$B$2,3)</f>
        <v>79.646017699115</v>
      </c>
      <c r="K353" s="17">
        <f ca="1">f_nav_adjustedreturn(A353,参数!$B$4,参数!$B$3)</f>
        <v>-19.2680301399354</v>
      </c>
      <c r="L353" s="17">
        <f ca="1">f_nav_periodreturnrankingper(A353,参数!$B$4,参数!$B$3,3)</f>
        <v>24.3636363636364</v>
      </c>
      <c r="M353" s="17">
        <f ca="1">f_nav_adjustedreturn(A353,参数!$B$5,参数!$B$4)</f>
        <v>19.1815856777494</v>
      </c>
      <c r="N353" s="17">
        <f ca="1">f_nav_periodreturnrankingper(A353,参数!$B$5,参数!$B$4,3)</f>
        <v>54.9019607843137</v>
      </c>
      <c r="O353" s="17">
        <f ca="1">f_nav_adjustedreturn(A353,参数!$B$6,参数!$B$5)</f>
        <v>7.82967032967034</v>
      </c>
      <c r="P353" s="17">
        <f ca="1">f_nav_periodreturnrankingper(A353,参数!$B$6,参数!$B$5,3)</f>
        <v>45.3947368421053</v>
      </c>
      <c r="Q353" s="25">
        <f>f_return(A353,1,参数!$B$1-365/2,参数!$B$1)</f>
        <v>83.50814809141</v>
      </c>
      <c r="R353" s="25">
        <f ca="1">f_return(A353,1,参数!$B$4,参数!$B$1)</f>
        <v>17.8436124071672</v>
      </c>
      <c r="S353" s="25">
        <f ca="1">f_return(A353,1,参数!$B$6,参数!$B$1)</f>
        <v>15.858928373314</v>
      </c>
      <c r="T353" t="str">
        <f>f_info_investtype(A353)</f>
        <v>普通股票型基金</v>
      </c>
      <c r="U353" t="str">
        <f>f_info_fundmanager(A353)</f>
        <v>郭盈</v>
      </c>
      <c r="V353">
        <f>f_info_manager_onthepostdays(A353,1)</f>
        <v>233</v>
      </c>
      <c r="W353" s="25">
        <f ca="1">f_return_1w(A353,"0",参数!$B$2)</f>
        <v>-3.94866732477788</v>
      </c>
      <c r="X353" s="25">
        <f>f_return_1m(A353,"0",参数!$B$1)</f>
        <v>14.5331325301205</v>
      </c>
      <c r="Y353" s="25">
        <f>f_return_3m(A353,0,参数!$B$1)</f>
        <v>32.03125</v>
      </c>
      <c r="Z353" s="25">
        <f>f_return_6m(A353,0,参数!B352)</f>
        <v>30.4237288135593</v>
      </c>
      <c r="AA353" t="str">
        <f>f_dq_status(A353,参数!$B$1)</f>
        <v>开放申购|开放赎回</v>
      </c>
      <c r="AB353" s="17">
        <f ca="1">f_risk_maxdownside(A353,参数!$B$6,参数!$B$1)</f>
        <v>-24.6781115879828</v>
      </c>
      <c r="AC353" s="17">
        <f ca="1">f_risk_maxdownside(A353,参数!$B$4,参数!$B$1)</f>
        <v>-24.6781115879828</v>
      </c>
      <c r="AD353" t="str">
        <f ca="1">f_risk_maxdownside_date(A353,参数!$B$6,参数!$B$1)</f>
        <v>20180127-20190103</v>
      </c>
    </row>
    <row r="354" spans="1:30">
      <c r="A354" s="15" t="s">
        <v>382</v>
      </c>
      <c r="B354" t="str">
        <f>f_info_name(A354)</f>
        <v>广发聚宝A</v>
      </c>
      <c r="C354" t="str">
        <f>f_info_setupdate(A354)</f>
        <v>2015-04-09</v>
      </c>
      <c r="D354" s="16">
        <f t="shared" si="5"/>
        <v>2118</v>
      </c>
      <c r="F354" s="17">
        <f>f_netasset_total(A354,参数!$B$1,100000000)</f>
        <v>11.3822607623</v>
      </c>
      <c r="G354" s="17">
        <f ca="1">f_nav_adjustedreturn(A354,参数!$B$2,参数!$B$1)</f>
        <v>19.3379930907046</v>
      </c>
      <c r="H354" s="17">
        <f ca="1">f_nav_periodreturnrankingper(A354,参数!$B$2,参数!$B$1,3)</f>
        <v>32.620320855615</v>
      </c>
      <c r="I354" s="17">
        <f ca="1">f_nav_adjustedreturn(A354,参数!$B$3,参数!$B$2)</f>
        <v>5.7519116397621</v>
      </c>
      <c r="J354" s="17">
        <f ca="1">f_nav_periodreturnrankingper(A354,参数!$B$3,参数!$B$2,3)</f>
        <v>79.6491228070175</v>
      </c>
      <c r="K354" s="17">
        <f ca="1">f_nav_adjustedreturn(A354,参数!$B$4,参数!$B$3)</f>
        <v>-0.254237288135584</v>
      </c>
      <c r="L354" s="17">
        <f ca="1">f_nav_periodreturnrankingper(A354,参数!$B$4,参数!$B$3,3)</f>
        <v>49.3333333333333</v>
      </c>
      <c r="M354" s="17">
        <f ca="1">f_nav_adjustedreturn(A354,参数!$B$5,参数!$B$4)</f>
        <v>13.7632338787295</v>
      </c>
      <c r="N354" s="17">
        <f ca="1">f_nav_periodreturnrankingper(A354,参数!$B$5,参数!$B$4,3)</f>
        <v>11.7117117117117</v>
      </c>
      <c r="O354" s="17">
        <f ca="1">f_nav_adjustedreturn(A354,参数!$B$6,参数!$B$5)</f>
        <v>3.37972166998012</v>
      </c>
      <c r="P354" s="17">
        <f ca="1">f_nav_periodreturnrankingper(A354,参数!$B$6,参数!$B$5,3)</f>
        <v>48.8888888888889</v>
      </c>
      <c r="Q354" s="25">
        <f>f_return(A354,1,参数!$B$1-365/2,参数!$B$1)</f>
        <v>12.1771891139654</v>
      </c>
      <c r="R354" s="25">
        <f ca="1">f_return(A354,1,参数!$B$4,参数!$B$1)</f>
        <v>7.96676003629473</v>
      </c>
      <c r="S354" s="25">
        <f ca="1">f_return(A354,1,参数!$B$6,参数!$B$1)</f>
        <v>8.09659983475193</v>
      </c>
      <c r="T354" t="str">
        <f>f_info_investtype(A354)</f>
        <v>偏债混合型基金</v>
      </c>
      <c r="U354" t="str">
        <f>f_info_fundmanager(A354)</f>
        <v>谭昌杰</v>
      </c>
      <c r="V354">
        <f>f_info_manager_onthepostdays(A354,1)</f>
        <v>2135</v>
      </c>
      <c r="W354" s="25">
        <f ca="1">f_return_1w(A354,"0",参数!$B$2)</f>
        <v>-0.598945855294686</v>
      </c>
      <c r="X354" s="25">
        <f>f_return_1m(A354,"0",参数!$B$1)</f>
        <v>2.39194871441373</v>
      </c>
      <c r="Y354" s="25">
        <f>f_return_3m(A354,0,参数!$B$1)</f>
        <v>4.11438985070442</v>
      </c>
      <c r="Z354" s="25">
        <f>f_return_6m(A354,0,参数!B353)</f>
        <v>3.96481920982828</v>
      </c>
      <c r="AA354" t="str">
        <f>f_dq_status(A354,参数!$B$1)</f>
        <v>开放申购|开放赎回</v>
      </c>
      <c r="AB354" s="17">
        <f ca="1">f_risk_maxdownside(A354,参数!$B$6,参数!$B$1)</f>
        <v>-3.21217244294168</v>
      </c>
      <c r="AC354" s="17">
        <f ca="1">f_risk_maxdownside(A354,参数!$B$4,参数!$B$1)</f>
        <v>-3.13028764805414</v>
      </c>
      <c r="AD354" t="str">
        <f ca="1">f_risk_maxdownside_date(A354,参数!$B$6,参数!$B$1)</f>
        <v>20180125-20180209</v>
      </c>
    </row>
    <row r="355" spans="1:30">
      <c r="A355" s="15" t="s">
        <v>383</v>
      </c>
      <c r="B355" t="str">
        <f>f_info_name(A355)</f>
        <v>鹏华弘润A</v>
      </c>
      <c r="C355" t="str">
        <f>f_info_setupdate(A355)</f>
        <v>2015-04-14</v>
      </c>
      <c r="D355" s="16">
        <f t="shared" si="5"/>
        <v>2113</v>
      </c>
      <c r="F355" s="17">
        <f>f_netasset_total(A355,参数!$B$1,100000000)</f>
        <v>15.8774234365</v>
      </c>
      <c r="G355" s="17">
        <f ca="1">f_nav_adjustedreturn(A355,参数!$B$2,参数!$B$1)</f>
        <v>11.4352941176471</v>
      </c>
      <c r="H355" s="17">
        <f ca="1">f_nav_periodreturnrankingper(A355,参数!$B$2,参数!$B$1,3)</f>
        <v>93.276866066702</v>
      </c>
      <c r="I355" s="17">
        <f ca="1">f_nav_adjustedreturn(A355,参数!$B$3,参数!$B$2)</f>
        <v>10.1416724257084</v>
      </c>
      <c r="J355" s="17">
        <f ca="1">f_nav_periodreturnrankingper(A355,参数!$B$3,参数!$B$2,3)</f>
        <v>80.4905239687848</v>
      </c>
      <c r="K355" s="17">
        <f ca="1">f_nav_adjustedreturn(A355,参数!$B$4,参数!$B$3)</f>
        <v>1.8655403027103</v>
      </c>
      <c r="L355" s="17">
        <f ca="1">f_nav_periodreturnrankingper(A355,参数!$B$4,参数!$B$3,3)</f>
        <v>11.1039794608472</v>
      </c>
      <c r="M355" s="17">
        <f ca="1">f_nav_adjustedreturn(A355,参数!$B$5,参数!$B$4)</f>
        <v>6.57981066641673</v>
      </c>
      <c r="N355" s="17">
        <f ca="1">f_nav_periodreturnrankingper(A355,参数!$B$5,参数!$B$4,3)</f>
        <v>69.2671394799054</v>
      </c>
      <c r="O355" s="17">
        <f ca="1">f_nav_adjustedreturn(A355,参数!$B$6,参数!$B$5)</f>
        <v>2.94117647058823</v>
      </c>
      <c r="P355" s="17">
        <f ca="1">f_nav_periodreturnrankingper(A355,参数!$B$6,参数!$B$5,3)</f>
        <v>51.5646258503401</v>
      </c>
      <c r="Q355" s="25">
        <f>f_return(A355,1,参数!$B$1-365/2,参数!$B$1)</f>
        <v>10.8344593997561</v>
      </c>
      <c r="R355" s="25">
        <f ca="1">f_return(A355,1,参数!$B$4,参数!$B$1)</f>
        <v>7.72199950236676</v>
      </c>
      <c r="S355" s="25">
        <f ca="1">f_return(A355,1,参数!$B$6,参数!$B$1)</f>
        <v>6.49295979548181</v>
      </c>
      <c r="T355" t="str">
        <f>f_info_investtype(A355)</f>
        <v>灵活配置型基金</v>
      </c>
      <c r="U355" t="str">
        <f>f_info_fundmanager(A355)</f>
        <v>李君</v>
      </c>
      <c r="V355">
        <f>f_info_manager_onthepostdays(A355,1)</f>
        <v>2092</v>
      </c>
      <c r="W355" s="25">
        <f ca="1">f_return_1w(A355,"0",参数!$B$2)</f>
        <v>0.0470809792843639</v>
      </c>
      <c r="X355" s="25">
        <f>f_return_1m(A355,"0",参数!$B$1)</f>
        <v>1.92983714757157</v>
      </c>
      <c r="Y355" s="25">
        <f>f_return_3m(A355,0,参数!$B$1)</f>
        <v>4.09553813466188</v>
      </c>
      <c r="Z355" s="25">
        <f>f_return_6m(A355,0,参数!B354)</f>
        <v>2.98583734851804</v>
      </c>
      <c r="AA355" t="str">
        <f>f_dq_status(A355,参数!$B$1)</f>
        <v>暂停大额申购|开放赎回</v>
      </c>
      <c r="AB355" s="17">
        <f ca="1">f_risk_maxdownside(A355,参数!$B$6,参数!$B$1)</f>
        <v>-3.60285821737494</v>
      </c>
      <c r="AC355" s="17">
        <f ca="1">f_risk_maxdownside(A355,参数!$B$4,参数!$B$1)</f>
        <v>-3.60285821737494</v>
      </c>
      <c r="AD355" t="str">
        <f ca="1">f_risk_maxdownside_date(A355,参数!$B$6,参数!$B$1)</f>
        <v>20200226-20200323</v>
      </c>
    </row>
    <row r="356" spans="1:30">
      <c r="A356" s="15" t="s">
        <v>384</v>
      </c>
      <c r="B356" t="str">
        <f>f_info_name(A356)</f>
        <v>上投摩根整合驱动</v>
      </c>
      <c r="C356" t="str">
        <f>f_info_setupdate(A356)</f>
        <v>2015-04-23</v>
      </c>
      <c r="D356" s="16">
        <f t="shared" si="5"/>
        <v>2104</v>
      </c>
      <c r="F356" s="17">
        <f>f_netasset_total(A356,参数!$B$1,100000000)</f>
        <v>8.1480701308</v>
      </c>
      <c r="G356" s="17">
        <f ca="1">f_nav_adjustedreturn(A356,参数!$B$2,参数!$B$1)</f>
        <v>55.6592592592592</v>
      </c>
      <c r="H356" s="17">
        <f ca="1">f_nav_periodreturnrankingper(A356,参数!$B$2,参数!$B$1,3)</f>
        <v>38.6977236633139</v>
      </c>
      <c r="I356" s="17">
        <f ca="1">f_nav_adjustedreturn(A356,参数!$B$3,参数!$B$2)</f>
        <v>43.9232409381663</v>
      </c>
      <c r="J356" s="17">
        <f ca="1">f_nav_periodreturnrankingper(A356,参数!$B$3,参数!$B$2,3)</f>
        <v>24.247491638796</v>
      </c>
      <c r="K356" s="17">
        <f ca="1">f_nav_adjustedreturn(A356,参数!$B$4,参数!$B$3)</f>
        <v>-39.405684754522</v>
      </c>
      <c r="L356" s="17">
        <f ca="1">f_nav_periodreturnrankingper(A356,参数!$B$4,参数!$B$3,3)</f>
        <v>99.8074454428755</v>
      </c>
      <c r="M356" s="17">
        <f ca="1">f_nav_adjustedreturn(A356,参数!$B$5,参数!$B$4)</f>
        <v>25.8536585365854</v>
      </c>
      <c r="N356" s="17">
        <f ca="1">f_nav_periodreturnrankingper(A356,参数!$B$5,参数!$B$4,3)</f>
        <v>14.1055949566588</v>
      </c>
      <c r="O356" s="17">
        <f ca="1">f_nav_adjustedreturn(A356,参数!$B$6,参数!$B$5)</f>
        <v>-8.19672131147542</v>
      </c>
      <c r="P356" s="17">
        <f ca="1">f_nav_periodreturnrankingper(A356,参数!$B$6,参数!$B$5,3)</f>
        <v>91.9727891156463</v>
      </c>
      <c r="Q356" s="25">
        <f>f_return(A356,1,参数!$B$1-365/2,参数!$B$1)</f>
        <v>46.0714773377125</v>
      </c>
      <c r="R356" s="25">
        <f ca="1">f_return(A356,1,参数!$B$4,参数!$B$1)</f>
        <v>10.7147677856021</v>
      </c>
      <c r="S356" s="25">
        <f ca="1">f_return(A356,1,参数!$B$6,参数!$B$1)</f>
        <v>9.37261676973031</v>
      </c>
      <c r="T356" t="str">
        <f>f_info_investtype(A356)</f>
        <v>灵活配置型基金</v>
      </c>
      <c r="U356" t="str">
        <f>f_info_fundmanager(A356)</f>
        <v>征茂平</v>
      </c>
      <c r="V356">
        <f>f_info_manager_onthepostdays(A356,1)</f>
        <v>1973</v>
      </c>
      <c r="W356" s="25">
        <f ca="1">f_return_1w(A356,"0",参数!$B$2)</f>
        <v>-0.735294117647059</v>
      </c>
      <c r="X356" s="25">
        <f>f_return_1m(A356,"0",参数!$B$1)</f>
        <v>10.7749077490775</v>
      </c>
      <c r="Y356" s="25">
        <f>f_return_3m(A356,0,参数!$B$1)</f>
        <v>18.9785981202582</v>
      </c>
      <c r="Z356" s="25">
        <f>f_return_6m(A356,0,参数!B355)</f>
        <v>20.9202250910295</v>
      </c>
      <c r="AA356" t="str">
        <f>f_dq_status(A356,参数!$B$1)</f>
        <v>开放申购|开放赎回</v>
      </c>
      <c r="AB356" s="17">
        <f ca="1">f_risk_maxdownside(A356,参数!$B$6,参数!$B$1)</f>
        <v>-46.3208685162847</v>
      </c>
      <c r="AC356" s="17">
        <f ca="1">f_risk_maxdownside(A356,参数!$B$4,参数!$B$1)</f>
        <v>-42.5064599483204</v>
      </c>
      <c r="AD356" t="str">
        <f ca="1">f_risk_maxdownside_date(A356,参数!$B$6,参数!$B$1)</f>
        <v>20171114-20190103</v>
      </c>
    </row>
    <row r="357" spans="1:30">
      <c r="A357" s="15" t="s">
        <v>385</v>
      </c>
      <c r="B357" t="str">
        <f>f_info_name(A357)</f>
        <v>中金消费升级</v>
      </c>
      <c r="C357" t="str">
        <f>f_info_setupdate(A357)</f>
        <v>2015-06-24</v>
      </c>
      <c r="D357" s="16">
        <f t="shared" si="5"/>
        <v>2042</v>
      </c>
      <c r="F357" s="17">
        <f>f_netasset_total(A357,参数!$B$1,100000000)</f>
        <v>1.8530089555</v>
      </c>
      <c r="G357" s="17">
        <f ca="1">f_nav_adjustedreturn(A357,参数!$B$2,参数!$B$1)</f>
        <v>98.6046511627907</v>
      </c>
      <c r="H357" s="17">
        <f ca="1">f_nav_periodreturnrankingper(A357,参数!$B$2,参数!$B$1,3)</f>
        <v>19.8529411764706</v>
      </c>
      <c r="I357" s="17">
        <f ca="1">f_nav_adjustedreturn(A357,参数!$B$3,参数!$B$2)</f>
        <v>39.8373983739837</v>
      </c>
      <c r="J357" s="17">
        <f ca="1">f_nav_periodreturnrankingper(A357,参数!$B$3,参数!$B$2,3)</f>
        <v>59.882005899705</v>
      </c>
      <c r="K357" s="17">
        <f ca="1">f_nav_adjustedreturn(A357,参数!$B$4,参数!$B$3)</f>
        <v>-24.5398773006135</v>
      </c>
      <c r="L357" s="17">
        <f ca="1">f_nav_periodreturnrankingper(A357,参数!$B$4,参数!$B$3,3)</f>
        <v>56</v>
      </c>
      <c r="M357" s="17">
        <f ca="1">f_nav_adjustedreturn(A357,参数!$B$5,参数!$B$4)</f>
        <v>-2.5</v>
      </c>
      <c r="N357" s="17">
        <f ca="1">f_nav_periodreturnrankingper(A357,参数!$B$5,参数!$B$4,3)</f>
        <v>93.6274509803922</v>
      </c>
      <c r="O357" s="17">
        <f ca="1">f_nav_adjustedreturn(A357,参数!$B$6,参数!$B$5)</f>
        <v>3.69458128078817</v>
      </c>
      <c r="P357" s="17">
        <f ca="1">f_nav_periodreturnrankingper(A357,参数!$B$6,参数!$B$5,3)</f>
        <v>57.8947368421053</v>
      </c>
      <c r="Q357" s="25">
        <f>f_return(A357,1,参数!$B$1-365/2,参数!$B$1)</f>
        <v>87.8378906052899</v>
      </c>
      <c r="R357" s="25">
        <f ca="1">f_return(A357,1,参数!$B$4,参数!$B$1)</f>
        <v>27.9417709002025</v>
      </c>
      <c r="S357" s="25">
        <f ca="1">f_return(A357,1,参数!$B$6,参数!$B$1)</f>
        <v>16.0154063008992</v>
      </c>
      <c r="T357" t="str">
        <f>f_info_investtype(A357)</f>
        <v>普通股票型基金</v>
      </c>
      <c r="U357" t="str">
        <f>f_info_fundmanager(A357)</f>
        <v>闫鑫</v>
      </c>
      <c r="V357">
        <f>f_info_manager_onthepostdays(A357,1)</f>
        <v>157</v>
      </c>
      <c r="W357" s="25">
        <f ca="1">f_return_1w(A357,"0",参数!$B$2)</f>
        <v>-3.91061452513967</v>
      </c>
      <c r="X357" s="25">
        <f>f_return_1m(A357,"0",参数!$B$1)</f>
        <v>13.112582781457</v>
      </c>
      <c r="Y357" s="25">
        <f>f_return_3m(A357,0,参数!$B$1)</f>
        <v>26.8945022288261</v>
      </c>
      <c r="Z357" s="25">
        <f>f_return_6m(A357,0,参数!B356)</f>
        <v>34.7760060744115</v>
      </c>
      <c r="AA357" t="str">
        <f>f_dq_status(A357,参数!$B$1)</f>
        <v>开放申购|开放赎回</v>
      </c>
      <c r="AB357" s="17">
        <f ca="1">f_risk_maxdownside(A357,参数!$B$6,参数!$B$1)</f>
        <v>-38.6853448275862</v>
      </c>
      <c r="AC357" s="17">
        <f ca="1">f_risk_maxdownside(A357,参数!$B$4,参数!$B$1)</f>
        <v>-30.5250305250305</v>
      </c>
      <c r="AD357" t="str">
        <f ca="1">f_risk_maxdownside_date(A357,参数!$B$6,参数!$B$1)</f>
        <v>20161123-20181029,20161123-20190103</v>
      </c>
    </row>
    <row r="358" spans="1:30">
      <c r="A358" s="15" t="s">
        <v>386</v>
      </c>
      <c r="B358" t="str">
        <f>f_info_name(A358)</f>
        <v>景顺长城稳健回报A</v>
      </c>
      <c r="C358" t="str">
        <f>f_info_setupdate(A358)</f>
        <v>2015-04-10</v>
      </c>
      <c r="D358" s="16">
        <f t="shared" si="5"/>
        <v>2117</v>
      </c>
      <c r="F358" s="17">
        <f>f_netasset_total(A358,参数!$B$1,100000000)</f>
        <v>6.525122361</v>
      </c>
      <c r="G358" s="17">
        <f ca="1">f_nav_adjustedreturn(A358,参数!$B$2,参数!$B$1)</f>
        <v>13.4661354581673</v>
      </c>
      <c r="H358" s="17">
        <f ca="1">f_nav_periodreturnrankingper(A358,参数!$B$2,参数!$B$1,3)</f>
        <v>90.8417151932239</v>
      </c>
      <c r="I358" s="17">
        <f ca="1">f_nav_adjustedreturn(A358,参数!$B$3,参数!$B$2)</f>
        <v>7.63293310463122</v>
      </c>
      <c r="J358" s="17">
        <f ca="1">f_nav_periodreturnrankingper(A358,参数!$B$3,参数!$B$2,3)</f>
        <v>88.5172798216277</v>
      </c>
      <c r="K358" s="17">
        <f ca="1">f_nav_adjustedreturn(A358,参数!$B$4,参数!$B$3)</f>
        <v>4.48028673835124</v>
      </c>
      <c r="L358" s="17">
        <f ca="1">f_nav_periodreturnrankingper(A358,参数!$B$4,参数!$B$3,3)</f>
        <v>3.4017971758665</v>
      </c>
      <c r="M358" s="17">
        <f ca="1">f_nav_adjustedreturn(A358,参数!$B$5,参数!$B$4)</f>
        <v>3.90697674418605</v>
      </c>
      <c r="N358" s="17">
        <f ca="1">f_nav_periodreturnrankingper(A358,参数!$B$5,参数!$B$4,3)</f>
        <v>80.6146572104019</v>
      </c>
      <c r="O358" s="17">
        <f ca="1">f_nav_adjustedreturn(A358,参数!$B$6,参数!$B$5)</f>
        <v>2.57633587786259</v>
      </c>
      <c r="P358" s="17">
        <f ca="1">f_nav_periodreturnrankingper(A358,参数!$B$6,参数!$B$5,3)</f>
        <v>56.5986394557823</v>
      </c>
      <c r="Q358" s="25">
        <f>f_return(A358,1,参数!$B$1-365/2,参数!$B$1)</f>
        <v>19.0807171567984</v>
      </c>
      <c r="R358" s="25">
        <f ca="1">f_return(A358,1,参数!$B$4,参数!$B$1)</f>
        <v>8.45504029011017</v>
      </c>
      <c r="S358" s="25">
        <f ca="1">f_return(A358,1,参数!$B$6,参数!$B$1)</f>
        <v>6.31648018368187</v>
      </c>
      <c r="T358" t="str">
        <f>f_info_investtype(A358)</f>
        <v>灵活配置型基金</v>
      </c>
      <c r="U358" t="str">
        <f>f_info_fundmanager(A358)</f>
        <v>万梦,陈莹</v>
      </c>
      <c r="V358">
        <f>f_info_manager_onthepostdays(A358,1)</f>
        <v>2049</v>
      </c>
      <c r="W358" s="25">
        <f ca="1">f_return_1w(A358,"0",参数!$B$2)</f>
        <v>-0.0796178343949134</v>
      </c>
      <c r="X358" s="25">
        <f>f_return_1m(A358,"0",参数!$B$1)</f>
        <v>2.07885304659498</v>
      </c>
      <c r="Y358" s="25">
        <f>f_return_3m(A358,0,参数!$B$1)</f>
        <v>4.70588235294116</v>
      </c>
      <c r="Z358" s="25">
        <f>f_return_6m(A358,0,参数!B357)</f>
        <v>7.91258477769405</v>
      </c>
      <c r="AA358" t="str">
        <f>f_dq_status(A358,参数!$B$1)</f>
        <v>暂停大额申购|开放赎回</v>
      </c>
      <c r="AB358" s="17">
        <f ca="1">f_risk_maxdownside(A358,参数!$B$6,参数!$B$1)</f>
        <v>-2.18238503507405</v>
      </c>
      <c r="AC358" s="17">
        <f ca="1">f_risk_maxdownside(A358,参数!$B$4,参数!$B$1)</f>
        <v>-2.18238503507405</v>
      </c>
      <c r="AD358" t="str">
        <f ca="1">f_risk_maxdownside_date(A358,参数!$B$6,参数!$B$1)</f>
        <v>20200306-20200323</v>
      </c>
    </row>
    <row r="359" spans="1:30">
      <c r="A359" s="15" t="s">
        <v>387</v>
      </c>
      <c r="B359" t="str">
        <f>f_info_name(A359)</f>
        <v>工银瑞信农业产业</v>
      </c>
      <c r="C359" t="str">
        <f>f_info_setupdate(A359)</f>
        <v>2015-05-26</v>
      </c>
      <c r="D359" s="16">
        <f t="shared" si="5"/>
        <v>2071</v>
      </c>
      <c r="F359" s="17">
        <f>f_netasset_total(A359,参数!$B$1,100000000)</f>
        <v>10.2131548098</v>
      </c>
      <c r="G359" s="17">
        <f ca="1">f_nav_adjustedreturn(A359,参数!$B$2,参数!$B$1)</f>
        <v>89.6276595744681</v>
      </c>
      <c r="H359" s="17">
        <f ca="1">f_nav_periodreturnrankingper(A359,参数!$B$2,参数!$B$1,3)</f>
        <v>27.6960784313726</v>
      </c>
      <c r="I359" s="17">
        <f ca="1">f_nav_adjustedreturn(A359,参数!$B$3,参数!$B$2)</f>
        <v>40.2985074626866</v>
      </c>
      <c r="J359" s="17">
        <f ca="1">f_nav_periodreturnrankingper(A359,参数!$B$3,参数!$B$2,3)</f>
        <v>58.7020648967552</v>
      </c>
      <c r="K359" s="17">
        <f ca="1">f_nav_adjustedreturn(A359,参数!$B$4,参数!$B$3)</f>
        <v>-19.2771084337349</v>
      </c>
      <c r="L359" s="17">
        <f ca="1">f_nav_periodreturnrankingper(A359,参数!$B$4,参数!$B$3,3)</f>
        <v>24.7272727272727</v>
      </c>
      <c r="M359" s="17">
        <f ca="1">f_nav_adjustedreturn(A359,参数!$B$5,参数!$B$4)</f>
        <v>21.2341197822142</v>
      </c>
      <c r="N359" s="17">
        <f ca="1">f_nav_periodreturnrankingper(A359,参数!$B$5,参数!$B$4,3)</f>
        <v>50.9803921568627</v>
      </c>
      <c r="O359" s="17">
        <f ca="1">f_nav_adjustedreturn(A359,参数!$B$6,参数!$B$5)</f>
        <v>-1.60714285714286</v>
      </c>
      <c r="P359" s="17">
        <f ca="1">f_nav_periodreturnrankingper(A359,参数!$B$6,参数!$B$5,3)</f>
        <v>76.9736842105263</v>
      </c>
      <c r="Q359" s="25">
        <f>f_return(A359,1,参数!$B$1-365/2,参数!$B$1)</f>
        <v>56.9901764211925</v>
      </c>
      <c r="R359" s="25">
        <f ca="1">f_return(A359,1,参数!$B$4,参数!$B$1)</f>
        <v>28.9880637513867</v>
      </c>
      <c r="S359" s="25">
        <f ca="1">f_return(A359,1,参数!$B$6,参数!$B$1)</f>
        <v>20.5306297877197</v>
      </c>
      <c r="T359" t="str">
        <f>f_info_investtype(A359)</f>
        <v>普通股票型基金</v>
      </c>
      <c r="U359" t="str">
        <f>f_info_fundmanager(A359)</f>
        <v>杨柯</v>
      </c>
      <c r="V359">
        <f>f_info_manager_onthepostdays(A359,1)</f>
        <v>2088</v>
      </c>
      <c r="W359" s="25">
        <f ca="1">f_return_1w(A359,"0",参数!$B$2)</f>
        <v>-5.05050505050505</v>
      </c>
      <c r="X359" s="25">
        <f>f_return_1m(A359,"0",参数!$B$1)</f>
        <v>8.60624523990861</v>
      </c>
      <c r="Y359" s="25">
        <f>f_return_3m(A359,0,参数!$B$1)</f>
        <v>15.6528791565288</v>
      </c>
      <c r="Z359" s="25">
        <f>f_return_6m(A359,0,参数!B358)</f>
        <v>18.2266009852217</v>
      </c>
      <c r="AA359" t="str">
        <f>f_dq_status(A359,参数!$B$1)</f>
        <v>开放申购|开放赎回</v>
      </c>
      <c r="AB359" s="17">
        <f ca="1">f_risk_maxdownside(A359,参数!$B$6,参数!$B$1)</f>
        <v>-27.5147928994083</v>
      </c>
      <c r="AC359" s="17">
        <f ca="1">f_risk_maxdownside(A359,参数!$B$4,参数!$B$1)</f>
        <v>-27.5147928994083</v>
      </c>
      <c r="AD359" t="str">
        <f ca="1">f_risk_maxdownside_date(A359,参数!$B$6,参数!$B$1)</f>
        <v>20180613-20181030</v>
      </c>
    </row>
    <row r="360" spans="1:30">
      <c r="A360" s="15" t="s">
        <v>388</v>
      </c>
      <c r="B360" t="str">
        <f>f_info_name(A360)</f>
        <v>东方鼎新A</v>
      </c>
      <c r="C360" t="str">
        <f>f_info_setupdate(A360)</f>
        <v>2015-04-21</v>
      </c>
      <c r="D360" s="16">
        <f t="shared" si="5"/>
        <v>2106</v>
      </c>
      <c r="F360" s="17">
        <f>f_netasset_total(A360,参数!$B$1,100000000)</f>
        <v>5.9416436839</v>
      </c>
      <c r="G360" s="17">
        <f ca="1">f_nav_adjustedreturn(A360,参数!$B$2,参数!$B$1)</f>
        <v>20.9574547910257</v>
      </c>
      <c r="H360" s="17">
        <f ca="1">f_nav_periodreturnrankingper(A360,参数!$B$2,参数!$B$1,3)</f>
        <v>75.3308628904182</v>
      </c>
      <c r="I360" s="17">
        <f ca="1">f_nav_adjustedreturn(A360,参数!$B$3,参数!$B$2)</f>
        <v>31.1970860405592</v>
      </c>
      <c r="J360" s="17">
        <f ca="1">f_nav_periodreturnrankingper(A360,参数!$B$3,参数!$B$2,3)</f>
        <v>42.4749163879599</v>
      </c>
      <c r="K360" s="17">
        <f ca="1">f_nav_adjustedreturn(A360,参数!$B$4,参数!$B$3)</f>
        <v>-22.8994307400379</v>
      </c>
      <c r="L360" s="17">
        <f ca="1">f_nav_periodreturnrankingper(A360,参数!$B$4,参数!$B$3,3)</f>
        <v>76.3799743260591</v>
      </c>
      <c r="M360" s="17">
        <f ca="1">f_nav_adjustedreturn(A360,参数!$B$5,参数!$B$4)</f>
        <v>24.1272522522522</v>
      </c>
      <c r="N360" s="17">
        <f ca="1">f_nav_periodreturnrankingper(A360,参数!$B$5,参数!$B$4,3)</f>
        <v>16.6272655634358</v>
      </c>
      <c r="O360" s="17">
        <f ca="1">f_nav_adjustedreturn(A360,参数!$B$6,参数!$B$5)</f>
        <v>2.90652761684048</v>
      </c>
      <c r="P360" s="17">
        <f ca="1">f_nav_periodreturnrankingper(A360,参数!$B$6,参数!$B$5,3)</f>
        <v>51.9727891156463</v>
      </c>
      <c r="Q360" s="25">
        <f>f_return(A360,1,参数!$B$1-365/2,参数!$B$1)</f>
        <v>22.2233694082943</v>
      </c>
      <c r="R360" s="25">
        <f ca="1">f_return(A360,1,参数!$B$4,参数!$B$1)</f>
        <v>6.94935206367862</v>
      </c>
      <c r="S360" s="25">
        <f ca="1">f_return(A360,1,参数!$B$6,参数!$B$1)</f>
        <v>9.24272507547861</v>
      </c>
      <c r="T360" t="str">
        <f>f_info_investtype(A360)</f>
        <v>灵活配置型基金</v>
      </c>
      <c r="U360" t="str">
        <f>f_info_fundmanager(A360)</f>
        <v>盛泽</v>
      </c>
      <c r="V360">
        <f>f_info_manager_onthepostdays(A360,1)</f>
        <v>883</v>
      </c>
      <c r="W360" s="25">
        <f ca="1">f_return_1w(A360,"0",参数!$B$2)</f>
        <v>-0.581872435658339</v>
      </c>
      <c r="X360" s="25">
        <f>f_return_1m(A360,"0",参数!$B$1)</f>
        <v>3.81915373220842</v>
      </c>
      <c r="Y360" s="25">
        <f>f_return_3m(A360,0,参数!$B$1)</f>
        <v>6.8611203181969</v>
      </c>
      <c r="Z360" s="25">
        <f>f_return_6m(A360,0,参数!B359)</f>
        <v>9.6185064935065</v>
      </c>
      <c r="AA360" t="str">
        <f>f_dq_status(A360,参数!$B$1)</f>
        <v>暂停大额申购|开放赎回</v>
      </c>
      <c r="AB360" s="17">
        <f ca="1">f_risk_maxdownside(A360,参数!$B$6,参数!$B$1)</f>
        <v>-28.2618544246451</v>
      </c>
      <c r="AC360" s="17">
        <f ca="1">f_risk_maxdownside(A360,参数!$B$4,参数!$B$1)</f>
        <v>-28.1696529825357</v>
      </c>
      <c r="AD360" t="str">
        <f ca="1">f_risk_maxdownside_date(A360,参数!$B$6,参数!$B$1)</f>
        <v>20180125-20190103</v>
      </c>
    </row>
    <row r="361" spans="1:30">
      <c r="A361" s="15" t="s">
        <v>389</v>
      </c>
      <c r="B361" t="str">
        <f>f_info_name(A361)</f>
        <v>长盛转型升级主题</v>
      </c>
      <c r="C361" t="str">
        <f>f_info_setupdate(A361)</f>
        <v>2015-04-21</v>
      </c>
      <c r="D361" s="16">
        <f t="shared" si="5"/>
        <v>2106</v>
      </c>
      <c r="F361" s="17">
        <f>f_netasset_total(A361,参数!$B$1,100000000)</f>
        <v>8.8183908187</v>
      </c>
      <c r="G361" s="17">
        <f ca="1">f_nav_adjustedreturn(A361,参数!$B$2,参数!$B$1)</f>
        <v>79.0722761596548</v>
      </c>
      <c r="H361" s="17">
        <f ca="1">f_nav_periodreturnrankingper(A361,参数!$B$2,参数!$B$1,3)</f>
        <v>16.9931180518793</v>
      </c>
      <c r="I361" s="17">
        <f ca="1">f_nav_adjustedreturn(A361,参数!$B$3,参数!$B$2)</f>
        <v>21.0182767624021</v>
      </c>
      <c r="J361" s="17">
        <f ca="1">f_nav_periodreturnrankingper(A361,参数!$B$3,参数!$B$2,3)</f>
        <v>57.5808249721293</v>
      </c>
      <c r="K361" s="17">
        <f ca="1">f_nav_adjustedreturn(A361,参数!$B$4,参数!$B$3)</f>
        <v>-14.3176733780761</v>
      </c>
      <c r="L361" s="17">
        <f ca="1">f_nav_periodreturnrankingper(A361,参数!$B$4,参数!$B$3,3)</f>
        <v>48.4595635430039</v>
      </c>
      <c r="M361" s="17">
        <f ca="1">f_nav_adjustedreturn(A361,参数!$B$5,参数!$B$4)</f>
        <v>17.0157068062827</v>
      </c>
      <c r="N361" s="17">
        <f ca="1">f_nav_periodreturnrankingper(A361,参数!$B$5,参数!$B$4,3)</f>
        <v>28.6840031520883</v>
      </c>
      <c r="O361" s="17">
        <f ca="1">f_nav_adjustedreturn(A361,参数!$B$6,参数!$B$5)</f>
        <v>-0.902061855670104</v>
      </c>
      <c r="P361" s="17">
        <f ca="1">f_nav_periodreturnrankingper(A361,参数!$B$6,参数!$B$5,3)</f>
        <v>79.7278911564626</v>
      </c>
      <c r="Q361" s="25">
        <f>f_return(A361,1,参数!$B$1-365/2,参数!$B$1)</f>
        <v>90.9822512545744</v>
      </c>
      <c r="R361" s="25">
        <f ca="1">f_return(A361,1,参数!$B$4,参数!$B$1)</f>
        <v>22.8877087571125</v>
      </c>
      <c r="S361" s="25">
        <f ca="1">f_return(A361,1,参数!$B$6,参数!$B$1)</f>
        <v>16.4064298688131</v>
      </c>
      <c r="T361" t="str">
        <f>f_info_investtype(A361)</f>
        <v>灵活配置型基金</v>
      </c>
      <c r="U361" t="str">
        <f>f_info_fundmanager(A361)</f>
        <v>吴达</v>
      </c>
      <c r="V361">
        <f>f_info_manager_onthepostdays(A361,1)</f>
        <v>997</v>
      </c>
      <c r="W361" s="25">
        <f ca="1">f_return_1w(A361,"0",参数!$B$2)</f>
        <v>-2.21518987341771</v>
      </c>
      <c r="X361" s="25">
        <f>f_return_1m(A361,"0",参数!$B$1)</f>
        <v>13.002042205582</v>
      </c>
      <c r="Y361" s="25">
        <f>f_return_3m(A361,0,参数!$B$1)</f>
        <v>30.0940438871473</v>
      </c>
      <c r="Z361" s="25">
        <f>f_return_6m(A361,0,参数!B360)</f>
        <v>34.4772545889864</v>
      </c>
      <c r="AA361" t="str">
        <f>f_dq_status(A361,参数!$B$1)</f>
        <v>开放申购|开放赎回</v>
      </c>
      <c r="AB361" s="17">
        <f ca="1">f_risk_maxdownside(A361,参数!$B$6,参数!$B$1)</f>
        <v>-18.5918591859186</v>
      </c>
      <c r="AC361" s="17">
        <f ca="1">f_risk_maxdownside(A361,参数!$B$4,参数!$B$1)</f>
        <v>-17.2259507829978</v>
      </c>
      <c r="AD361" t="str">
        <f ca="1">f_risk_maxdownside_date(A361,参数!$B$6,参数!$B$1)</f>
        <v>20171114-20190103</v>
      </c>
    </row>
    <row r="362" spans="1:30">
      <c r="A362" s="15" t="s">
        <v>390</v>
      </c>
      <c r="B362" t="str">
        <f>f_info_name(A362)</f>
        <v>东方惠新A</v>
      </c>
      <c r="C362" t="str">
        <f>f_info_setupdate(A362)</f>
        <v>2015-04-21</v>
      </c>
      <c r="D362" s="16">
        <f t="shared" si="5"/>
        <v>2106</v>
      </c>
      <c r="F362" s="17">
        <f>f_netasset_total(A362,参数!$B$1,100000000)</f>
        <v>7.6734997117</v>
      </c>
      <c r="G362" s="17">
        <f ca="1">f_nav_adjustedreturn(A362,参数!$B$2,参数!$B$1)</f>
        <v>22.1253048208591</v>
      </c>
      <c r="H362" s="17">
        <f ca="1">f_nav_periodreturnrankingper(A362,参数!$B$2,参数!$B$1,3)</f>
        <v>73.3721545791424</v>
      </c>
      <c r="I362" s="17">
        <f ca="1">f_nav_adjustedreturn(A362,参数!$B$3,参数!$B$2)</f>
        <v>2.40589512960893</v>
      </c>
      <c r="J362" s="17">
        <f ca="1">f_nav_periodreturnrankingper(A362,参数!$B$3,参数!$B$2,3)</f>
        <v>98.3277591973244</v>
      </c>
      <c r="K362" s="17">
        <f ca="1">f_nav_adjustedreturn(A362,参数!$B$4,参数!$B$3)</f>
        <v>-9.33648488941415</v>
      </c>
      <c r="L362" s="17">
        <f ca="1">f_nav_periodreturnrankingper(A362,参数!$B$4,参数!$B$3,3)</f>
        <v>39.9229781771502</v>
      </c>
      <c r="M362" s="17">
        <f ca="1">f_nav_adjustedreturn(A362,参数!$B$5,参数!$B$4)</f>
        <v>11.4105935386927</v>
      </c>
      <c r="N362" s="17">
        <f ca="1">f_nav_periodreturnrankingper(A362,参数!$B$5,参数!$B$4,3)</f>
        <v>45.8628841607565</v>
      </c>
      <c r="O362" s="17">
        <f ca="1">f_nav_adjustedreturn(A362,参数!$B$6,参数!$B$5)</f>
        <v>2.17724918473048</v>
      </c>
      <c r="P362" s="17">
        <f ca="1">f_nav_periodreturnrankingper(A362,参数!$B$6,参数!$B$5,3)</f>
        <v>61.4965986394558</v>
      </c>
      <c r="Q362" s="25">
        <f>f_return(A362,1,参数!$B$1-365/2,参数!$B$1)</f>
        <v>9.30309209816</v>
      </c>
      <c r="R362" s="25">
        <f ca="1">f_return(A362,1,参数!$B$4,参数!$B$1)</f>
        <v>4.27282248857326</v>
      </c>
      <c r="S362" s="25">
        <f ca="1">f_return(A362,1,参数!$B$6,参数!$B$1)</f>
        <v>5.1911853402212</v>
      </c>
      <c r="T362" t="str">
        <f>f_info_investtype(A362)</f>
        <v>灵活配置型基金</v>
      </c>
      <c r="U362" t="str">
        <f>f_info_fundmanager(A362)</f>
        <v>李瑞</v>
      </c>
      <c r="V362">
        <f>f_info_manager_onthepostdays(A362,1)</f>
        <v>276</v>
      </c>
      <c r="W362" s="25">
        <f ca="1">f_return_1w(A362,"0",参数!$B$2)</f>
        <v>0.0642020529274719</v>
      </c>
      <c r="X362" s="25">
        <f>f_return_1m(A362,"0",参数!$B$1)</f>
        <v>0.146131364405466</v>
      </c>
      <c r="Y362" s="25">
        <f>f_return_3m(A362,0,参数!$B$1)</f>
        <v>0.602642354940889</v>
      </c>
      <c r="Z362" s="25">
        <f>f_return_6m(A362,0,参数!B361)</f>
        <v>-0.180590500518889</v>
      </c>
      <c r="AA362" t="str">
        <f>f_dq_status(A362,参数!$B$1)</f>
        <v>暂停大额申购|开放赎回</v>
      </c>
      <c r="AB362" s="17">
        <f ca="1">f_risk_maxdownside(A362,参数!$B$6,参数!$B$1)</f>
        <v>-11.6178067318132</v>
      </c>
      <c r="AC362" s="17">
        <f ca="1">f_risk_maxdownside(A362,参数!$B$4,参数!$B$1)</f>
        <v>-10.7982803675293</v>
      </c>
      <c r="AD362" t="str">
        <f ca="1">f_risk_maxdownside_date(A362,参数!$B$6,参数!$B$1)</f>
        <v>20171114-20181029</v>
      </c>
    </row>
    <row r="363" spans="1:30">
      <c r="A363" s="15" t="s">
        <v>391</v>
      </c>
      <c r="B363" t="str">
        <f>f_info_name(A363)</f>
        <v>创金合信聚利A</v>
      </c>
      <c r="C363" t="str">
        <f>f_info_setupdate(A363)</f>
        <v>2015-05-15</v>
      </c>
      <c r="D363" s="16">
        <f t="shared" si="5"/>
        <v>2082</v>
      </c>
      <c r="F363" s="17">
        <f>f_netasset_total(A363,参数!$B$1,100000000)</f>
        <v>0.0818273842</v>
      </c>
      <c r="G363" s="17">
        <f ca="1">f_nav_adjustedreturn(A363,参数!$B$2,参数!$B$1)</f>
        <v>3.47450302506482</v>
      </c>
      <c r="H363" s="17">
        <f ca="1">f_nav_periodreturnrankingper(A363,参数!$B$2,参数!$B$1,3)</f>
        <v>84.1509433962264</v>
      </c>
      <c r="I363" s="17">
        <f ca="1">f_nav_adjustedreturn(A363,参数!$B$3,参数!$B$2)</f>
        <v>10.7177033492823</v>
      </c>
      <c r="J363" s="17">
        <f ca="1">f_nav_periodreturnrankingper(A363,参数!$B$3,参数!$B$2,3)</f>
        <v>35.1063829787234</v>
      </c>
      <c r="K363" s="17">
        <f ca="1">f_nav_adjustedreturn(A363,参数!$B$4,参数!$B$3)</f>
        <v>-6.44583706356312</v>
      </c>
      <c r="L363" s="17">
        <f ca="1">f_nav_periodreturnrankingper(A363,参数!$B$4,参数!$B$3,3)</f>
        <v>86.6348448687351</v>
      </c>
      <c r="M363" s="17">
        <f ca="1">f_nav_adjustedreturn(A363,参数!$B$5,参数!$B$4)</f>
        <v>4.57943925233644</v>
      </c>
      <c r="N363" s="17">
        <f ca="1">f_nav_periodreturnrankingper(A363,参数!$B$5,参数!$B$4,3)</f>
        <v>41.4364640883978</v>
      </c>
      <c r="O363" s="17">
        <f ca="1">f_nav_adjustedreturn(A363,参数!$B$6,参数!$B$5)</f>
        <v>1.90839694656489</v>
      </c>
      <c r="P363" s="17">
        <f ca="1">f_nav_periodreturnrankingper(A363,参数!$B$6,参数!$B$5,3)</f>
        <v>41.5254237288136</v>
      </c>
      <c r="Q363" s="25">
        <f>f_return(A363,1,参数!$B$1-365/2,参数!$B$1)</f>
        <v>3.80026699763178</v>
      </c>
      <c r="R363" s="25">
        <f ca="1">f_return(A363,1,参数!$B$4,参数!$B$1)</f>
        <v>2.33605859587986</v>
      </c>
      <c r="S363" s="25">
        <f ca="1">f_return(A363,1,参数!$B$6,参数!$B$1)</f>
        <v>2.69479428813573</v>
      </c>
      <c r="T363" t="str">
        <f>f_info_investtype(A363)</f>
        <v>混合债券型二级基金</v>
      </c>
      <c r="U363" t="str">
        <f>f_info_fundmanager(A363)</f>
        <v>黄佳祥,黄弢</v>
      </c>
      <c r="V363">
        <f>f_info_manager_onthepostdays(A363,1)</f>
        <v>174</v>
      </c>
      <c r="W363" s="25">
        <f ca="1">f_return_1w(A363,"0",参数!$B$2)</f>
        <v>0.173160173160173</v>
      </c>
      <c r="X363" s="25">
        <f>f_return_1m(A363,"0",参数!$B$1)</f>
        <v>1.33739630946335</v>
      </c>
      <c r="Y363" s="25">
        <f>f_return_3m(A363,0,参数!$B$1)</f>
        <v>0.757448241036873</v>
      </c>
      <c r="Z363" s="25">
        <f>f_return_6m(A363,0,参数!B362)</f>
        <v>1.64643978613257</v>
      </c>
      <c r="AA363" t="str">
        <f>f_dq_status(A363,参数!$B$1)</f>
        <v>开放申购|开放赎回</v>
      </c>
      <c r="AB363" s="17">
        <f ca="1">f_risk_maxdownside(A363,参数!$B$6,参数!$B$1)</f>
        <v>-11.9536128456735</v>
      </c>
      <c r="AC363" s="17">
        <f ca="1">f_risk_maxdownside(A363,参数!$B$4,参数!$B$1)</f>
        <v>-11.9536128456735</v>
      </c>
      <c r="AD363" t="str">
        <f ca="1">f_risk_maxdownside_date(A363,参数!$B$6,参数!$B$1)</f>
        <v>20180206-20180702</v>
      </c>
    </row>
    <row r="364" spans="1:30">
      <c r="A364" s="15" t="s">
        <v>392</v>
      </c>
      <c r="B364" t="str">
        <f>f_info_name(A364)</f>
        <v>申万菱信安鑫回报A</v>
      </c>
      <c r="C364" t="str">
        <f>f_info_setupdate(A364)</f>
        <v>2015-04-28</v>
      </c>
      <c r="D364" s="16">
        <f t="shared" si="5"/>
        <v>2099</v>
      </c>
      <c r="F364" s="17">
        <f>f_netasset_total(A364,参数!$B$1,100000000)</f>
        <v>7.1430429936</v>
      </c>
      <c r="G364" s="17">
        <f ca="1">f_nav_adjustedreturn(A364,参数!$B$2,参数!$B$1)</f>
        <v>23.3164983164983</v>
      </c>
      <c r="H364" s="17">
        <f ca="1">f_nav_periodreturnrankingper(A364,参数!$B$2,参数!$B$1,3)</f>
        <v>70.8311275807306</v>
      </c>
      <c r="I364" s="17">
        <f ca="1">f_nav_adjustedreturn(A364,参数!$B$3,参数!$B$2)</f>
        <v>10.5116279069767</v>
      </c>
      <c r="J364" s="17">
        <f ca="1">f_nav_periodreturnrankingper(A364,参数!$B$3,参数!$B$2,3)</f>
        <v>79.5429208472687</v>
      </c>
      <c r="K364" s="17">
        <f ca="1">f_nav_adjustedreturn(A364,参数!$B$4,参数!$B$3)</f>
        <v>-3.29290811965812</v>
      </c>
      <c r="L364" s="17">
        <f ca="1">f_nav_periodreturnrankingper(A364,参数!$B$4,参数!$B$3,3)</f>
        <v>28.4980744544288</v>
      </c>
      <c r="M364" s="17">
        <f ca="1">f_nav_adjustedreturn(A364,参数!$B$5,参数!$B$4)</f>
        <v>9.54162768942938</v>
      </c>
      <c r="N364" s="17">
        <f ca="1">f_nav_periodreturnrankingper(A364,参数!$B$5,参数!$B$4,3)</f>
        <v>54.1371158392435</v>
      </c>
      <c r="O364" s="17">
        <f ca="1">f_nav_adjustedreturn(A364,参数!$B$6,参数!$B$5)</f>
        <v>3.78640776699028</v>
      </c>
      <c r="P364" s="17">
        <f ca="1">f_nav_periodreturnrankingper(A364,参数!$B$6,参数!$B$5,3)</f>
        <v>40.8163265306122</v>
      </c>
      <c r="Q364" s="25">
        <f>f_return(A364,1,参数!$B$1-365/2,参数!$B$1)</f>
        <v>23.5235012645135</v>
      </c>
      <c r="R364" s="25">
        <f ca="1">f_return(A364,1,参数!$B$4,参数!$B$1)</f>
        <v>9.62914639103829</v>
      </c>
      <c r="S364" s="25">
        <f ca="1">f_return(A364,1,参数!$B$6,参数!$B$1)</f>
        <v>8.39490232186315</v>
      </c>
      <c r="T364" t="str">
        <f>f_info_investtype(A364)</f>
        <v>灵活配置型基金</v>
      </c>
      <c r="U364" t="str">
        <f>f_info_fundmanager(A364)</f>
        <v>唐俊杰</v>
      </c>
      <c r="V364">
        <f>f_info_manager_onthepostdays(A364,1)</f>
        <v>748</v>
      </c>
      <c r="W364" s="25">
        <f ca="1">f_return_1w(A364,"0",参数!$B$2)</f>
        <v>-0.419111483654657</v>
      </c>
      <c r="X364" s="25">
        <f>f_return_1m(A364,"0",参数!$B$1)</f>
        <v>4.94269340974213</v>
      </c>
      <c r="Y364" s="25">
        <f>f_return_3m(A364,0,参数!$B$1)</f>
        <v>8.43819393042191</v>
      </c>
      <c r="Z364" s="25">
        <f>f_return_6m(A364,0,参数!B363)</f>
        <v>8.29629629629628</v>
      </c>
      <c r="AA364" t="str">
        <f>f_dq_status(A364,参数!$B$1)</f>
        <v>开放申购|开放赎回</v>
      </c>
      <c r="AB364" s="17">
        <f ca="1">f_risk_maxdownside(A364,参数!$B$6,参数!$B$1)</f>
        <v>-5.594782879046</v>
      </c>
      <c r="AC364" s="17">
        <f ca="1">f_risk_maxdownside(A364,参数!$B$4,参数!$B$1)</f>
        <v>-5.35292493595218</v>
      </c>
      <c r="AD364" t="str">
        <f ca="1">f_risk_maxdownside_date(A364,参数!$B$6,参数!$B$1)</f>
        <v>20180123-20180817</v>
      </c>
    </row>
    <row r="365" spans="1:30">
      <c r="A365" s="15" t="s">
        <v>393</v>
      </c>
      <c r="B365" t="str">
        <f>f_info_name(A365)</f>
        <v>东方红领先精选</v>
      </c>
      <c r="C365" t="str">
        <f>f_info_setupdate(A365)</f>
        <v>2015-04-17</v>
      </c>
      <c r="D365" s="16">
        <f t="shared" si="5"/>
        <v>2110</v>
      </c>
      <c r="F365" s="17">
        <f>f_netasset_total(A365,参数!$B$1,100000000)</f>
        <v>7.821590912</v>
      </c>
      <c r="G365" s="17">
        <f ca="1">f_nav_adjustedreturn(A365,参数!$B$2,参数!$B$1)</f>
        <v>17.1959721146398</v>
      </c>
      <c r="H365" s="17">
        <f ca="1">f_nav_periodreturnrankingper(A365,参数!$B$2,参数!$B$1,3)</f>
        <v>83.0068819481207</v>
      </c>
      <c r="I365" s="17">
        <f ca="1">f_nav_adjustedreturn(A365,参数!$B$3,参数!$B$2)</f>
        <v>19.2059095106186</v>
      </c>
      <c r="J365" s="17">
        <f ca="1">f_nav_periodreturnrankingper(A365,参数!$B$3,参数!$B$2,3)</f>
        <v>60.9253065774805</v>
      </c>
      <c r="K365" s="17">
        <f ca="1">f_nav_adjustedreturn(A365,参数!$B$4,参数!$B$3)</f>
        <v>-1.81323662737986</v>
      </c>
      <c r="L365" s="17">
        <f ca="1">f_nav_periodreturnrankingper(A365,参数!$B$4,参数!$B$3,3)</f>
        <v>24.0693196405648</v>
      </c>
      <c r="M365" s="17">
        <f ca="1">f_nav_adjustedreturn(A365,参数!$B$5,参数!$B$4)</f>
        <v>15.165604873477</v>
      </c>
      <c r="N365" s="17">
        <f ca="1">f_nav_periodreturnrankingper(A365,参数!$B$5,参数!$B$4,3)</f>
        <v>32.5453112687155</v>
      </c>
      <c r="O365" s="17">
        <f ca="1">f_nav_adjustedreturn(A365,参数!$B$6,参数!$B$5)</f>
        <v>4.60333006856025</v>
      </c>
      <c r="P365" s="17">
        <f ca="1">f_nav_periodreturnrankingper(A365,参数!$B$6,参数!$B$5,3)</f>
        <v>31.7006802721088</v>
      </c>
      <c r="Q365" s="25">
        <f>f_return(A365,1,参数!$B$1-365/2,参数!$B$1)</f>
        <v>23.7310910477658</v>
      </c>
      <c r="R365" s="25">
        <f ca="1">f_return(A365,1,参数!$B$4,参数!$B$1)</f>
        <v>11.0996587759931</v>
      </c>
      <c r="S365" s="25">
        <f ca="1">f_return(A365,1,参数!$B$6,参数!$B$1)</f>
        <v>10.5343620085475</v>
      </c>
      <c r="T365" t="str">
        <f>f_info_investtype(A365)</f>
        <v>灵活配置型基金</v>
      </c>
      <c r="U365" t="str">
        <f>f_info_fundmanager(A365)</f>
        <v>纪文静</v>
      </c>
      <c r="V365">
        <f>f_info_manager_onthepostdays(A365,1)</f>
        <v>2039</v>
      </c>
      <c r="W365" s="25">
        <f ca="1">f_return_1w(A365,"0",参数!$B$2)</f>
        <v>-0.768639508070716</v>
      </c>
      <c r="X365" s="25">
        <f>f_return_1m(A365,"0",参数!$B$1)</f>
        <v>3.77229080932785</v>
      </c>
      <c r="Y365" s="25">
        <f>f_return_3m(A365,0,参数!$B$1)</f>
        <v>7.45738636363637</v>
      </c>
      <c r="Z365" s="25">
        <f>f_return_6m(A365,0,参数!B364)</f>
        <v>9.89169675090253</v>
      </c>
      <c r="AA365" t="str">
        <f>f_dq_status(A365,参数!$B$1)</f>
        <v>开放申购|开放赎回</v>
      </c>
      <c r="AB365" s="17">
        <f ca="1">f_risk_maxdownside(A365,参数!$B$6,参数!$B$1)</f>
        <v>-7.89473684210526</v>
      </c>
      <c r="AC365" s="17">
        <f ca="1">f_risk_maxdownside(A365,参数!$B$4,参数!$B$1)</f>
        <v>-7.89473684210526</v>
      </c>
      <c r="AD365" t="str">
        <f ca="1">f_risk_maxdownside_date(A365,参数!$B$6,参数!$B$1)</f>
        <v>20180522-20181018,20180522-20181029</v>
      </c>
    </row>
    <row r="366" spans="1:30">
      <c r="A366" s="15" t="s">
        <v>394</v>
      </c>
      <c r="B366" t="str">
        <f>f_info_name(A366)</f>
        <v>东方红稳健精选A</v>
      </c>
      <c r="C366" t="str">
        <f>f_info_setupdate(A366)</f>
        <v>2015-04-17</v>
      </c>
      <c r="D366" s="16">
        <f t="shared" si="5"/>
        <v>2110</v>
      </c>
      <c r="F366" s="17">
        <f>f_netasset_total(A366,参数!$B$1,100000000)</f>
        <v>20.0829773158</v>
      </c>
      <c r="G366" s="17">
        <f ca="1">f_nav_adjustedreturn(A366,参数!$B$2,参数!$B$1)</f>
        <v>14.2031029619182</v>
      </c>
      <c r="H366" s="17">
        <f ca="1">f_nav_periodreturnrankingper(A366,参数!$B$2,参数!$B$1,3)</f>
        <v>60.6951871657754</v>
      </c>
      <c r="I366" s="17">
        <f ca="1">f_nav_adjustedreturn(A366,参数!$B$3,参数!$B$2)</f>
        <v>16.1077572799366</v>
      </c>
      <c r="J366" s="17">
        <f ca="1">f_nav_periodreturnrankingper(A366,参数!$B$3,参数!$B$2,3)</f>
        <v>14.0350877192982</v>
      </c>
      <c r="K366" s="17">
        <f ca="1">f_nav_adjustedreturn(A366,参数!$B$4,参数!$B$3)</f>
        <v>0.960768614891896</v>
      </c>
      <c r="L366" s="17">
        <f ca="1">f_nav_periodreturnrankingper(A366,参数!$B$4,参数!$B$3,3)</f>
        <v>34.6666666666667</v>
      </c>
      <c r="M366" s="17">
        <f ca="1">f_nav_adjustedreturn(A366,参数!$B$5,参数!$B$4)</f>
        <v>14.4821264894592</v>
      </c>
      <c r="N366" s="17">
        <f ca="1">f_nav_periodreturnrankingper(A366,参数!$B$5,参数!$B$4,3)</f>
        <v>9.00900900900901</v>
      </c>
      <c r="O366" s="17">
        <f ca="1">f_nav_adjustedreturn(A366,参数!$B$6,参数!$B$5)</f>
        <v>1.48698884758364</v>
      </c>
      <c r="P366" s="17">
        <f ca="1">f_nav_periodreturnrankingper(A366,参数!$B$6,参数!$B$5,3)</f>
        <v>80</v>
      </c>
      <c r="Q366" s="25">
        <f>f_return(A366,1,参数!$B$1-365/2,参数!$B$1)</f>
        <v>16.515996337853</v>
      </c>
      <c r="R366" s="25">
        <f ca="1">f_return(A366,1,参数!$B$4,参数!$B$1)</f>
        <v>10.2026567764716</v>
      </c>
      <c r="S366" s="25">
        <f ca="1">f_return(A366,1,参数!$B$6,参数!$B$1)</f>
        <v>9.20599425345396</v>
      </c>
      <c r="T366" t="str">
        <f>f_info_investtype(A366)</f>
        <v>偏债混合型基金</v>
      </c>
      <c r="U366" t="str">
        <f>f_info_fundmanager(A366)</f>
        <v>纪文静,孔令超</v>
      </c>
      <c r="V366">
        <f>f_info_manager_onthepostdays(A366,1)</f>
        <v>2039</v>
      </c>
      <c r="W366" s="25">
        <f ca="1">f_return_1w(A366,"0",参数!$B$2)</f>
        <v>-0.505192253718787</v>
      </c>
      <c r="X366" s="25">
        <f>f_return_1m(A366,"0",参数!$B$1)</f>
        <v>1.8875047187618</v>
      </c>
      <c r="Y366" s="25">
        <f>f_return_3m(A366,0,参数!$B$1)</f>
        <v>4.53137103020914</v>
      </c>
      <c r="Z366" s="25">
        <f>f_return_6m(A366,0,参数!B365)</f>
        <v>5.61886051080551</v>
      </c>
      <c r="AA366" t="str">
        <f>f_dq_status(A366,参数!$B$1)</f>
        <v>开放申购|开放赎回</v>
      </c>
      <c r="AB366" s="17">
        <f ca="1">f_risk_maxdownside(A366,参数!$B$6,参数!$B$1)</f>
        <v>-5.28771384136859</v>
      </c>
      <c r="AC366" s="17">
        <f ca="1">f_risk_maxdownside(A366,参数!$B$4,参数!$B$1)</f>
        <v>-5.28771384136859</v>
      </c>
      <c r="AD366" t="str">
        <f ca="1">f_risk_maxdownside_date(A366,参数!$B$6,参数!$B$1)</f>
        <v>20180523-20181018</v>
      </c>
    </row>
    <row r="367" spans="1:30">
      <c r="A367" s="15" t="s">
        <v>395</v>
      </c>
      <c r="B367" t="str">
        <f>f_info_name(A367)</f>
        <v>诺安低碳经济A</v>
      </c>
      <c r="C367" t="str">
        <f>f_info_setupdate(A367)</f>
        <v>2015-05-12</v>
      </c>
      <c r="D367" s="16">
        <f t="shared" si="5"/>
        <v>2085</v>
      </c>
      <c r="F367" s="17">
        <f>f_netasset_total(A367,参数!$B$1,100000000)</f>
        <v>5.4019414933</v>
      </c>
      <c r="G367" s="17">
        <f ca="1">f_nav_adjustedreturn(A367,参数!$B$2,参数!$B$1)</f>
        <v>39.1404451266309</v>
      </c>
      <c r="H367" s="17">
        <f ca="1">f_nav_periodreturnrankingper(A367,参数!$B$2,参数!$B$1,3)</f>
        <v>85.5392156862745</v>
      </c>
      <c r="I367" s="17">
        <f ca="1">f_nav_adjustedreturn(A367,参数!$B$3,参数!$B$2)</f>
        <v>30.9547738693467</v>
      </c>
      <c r="J367" s="17">
        <f ca="1">f_nav_periodreturnrankingper(A367,参数!$B$3,参数!$B$2,3)</f>
        <v>76.9911504424779</v>
      </c>
      <c r="K367" s="17">
        <f ca="1">f_nav_adjustedreturn(A367,参数!$B$4,参数!$B$3)</f>
        <v>-17.0833333333333</v>
      </c>
      <c r="L367" s="17">
        <f ca="1">f_nav_periodreturnrankingper(A367,参数!$B$4,参数!$B$3,3)</f>
        <v>15.6363636363636</v>
      </c>
      <c r="M367" s="17">
        <f ca="1">f_nav_adjustedreturn(A367,参数!$B$5,参数!$B$4)</f>
        <v>49.4409937888199</v>
      </c>
      <c r="N367" s="17">
        <f ca="1">f_nav_periodreturnrankingper(A367,参数!$B$5,参数!$B$4,3)</f>
        <v>5.88235294117647</v>
      </c>
      <c r="O367" s="17">
        <f ca="1">f_nav_adjustedreturn(A367,参数!$B$6,参数!$B$5)</f>
        <v>15.4727793696275</v>
      </c>
      <c r="P367" s="17">
        <f ca="1">f_nav_periodreturnrankingper(A367,参数!$B$6,参数!$B$5,3)</f>
        <v>23.6842105263158</v>
      </c>
      <c r="Q367" s="25">
        <f>f_return(A367,1,参数!$B$1-365/2,参数!$B$1)</f>
        <v>40.2084775230016</v>
      </c>
      <c r="R367" s="25">
        <f ca="1">f_return(A367,1,参数!$B$4,参数!$B$1)</f>
        <v>14.7319424587048</v>
      </c>
      <c r="S367" s="25">
        <f ca="1">f_return(A367,1,参数!$B$6,参数!$B$1)</f>
        <v>21.00901257804</v>
      </c>
      <c r="T367" t="str">
        <f>f_info_investtype(A367)</f>
        <v>普通股票型基金</v>
      </c>
      <c r="U367" t="str">
        <f>f_info_fundmanager(A367)</f>
        <v>蔡宇滨</v>
      </c>
      <c r="V367">
        <f>f_info_manager_onthepostdays(A367,1)</f>
        <v>751</v>
      </c>
      <c r="W367" s="25">
        <f ca="1">f_return_1w(A367,"0",参数!$B$2)</f>
        <v>-3.69549150036955</v>
      </c>
      <c r="X367" s="25">
        <f>f_return_1m(A367,"0",参数!$B$1)</f>
        <v>5.34572922719348</v>
      </c>
      <c r="Y367" s="25">
        <f>f_return_3m(A367,0,参数!$B$1)</f>
        <v>7.46887966804979</v>
      </c>
      <c r="Z367" s="25">
        <f>f_return_6m(A367,0,参数!B366)</f>
        <v>12.0496894409938</v>
      </c>
      <c r="AA367" t="str">
        <f>f_dq_status(A367,参数!$B$1)</f>
        <v>开放申购|开放赎回</v>
      </c>
      <c r="AB367" s="17">
        <f ca="1">f_risk_maxdownside(A367,参数!$B$6,参数!$B$1)</f>
        <v>-22.0491803278689</v>
      </c>
      <c r="AC367" s="17">
        <f ca="1">f_risk_maxdownside(A367,参数!$B$4,参数!$B$1)</f>
        <v>-20.9476309226933</v>
      </c>
      <c r="AD367" t="str">
        <f ca="1">f_risk_maxdownside_date(A367,参数!$B$6,参数!$B$1)</f>
        <v>20180124-20190103</v>
      </c>
    </row>
    <row r="368" spans="1:30">
      <c r="A368" s="15" t="s">
        <v>396</v>
      </c>
      <c r="B368" t="str">
        <f>f_info_name(A368)</f>
        <v>前海开源一带一路A</v>
      </c>
      <c r="C368" t="str">
        <f>f_info_setupdate(A368)</f>
        <v>2015-04-29</v>
      </c>
      <c r="D368" s="16">
        <f t="shared" si="5"/>
        <v>2098</v>
      </c>
      <c r="F368" s="17">
        <f>f_netasset_total(A368,参数!$B$1,100000000)</f>
        <v>1.6451443795</v>
      </c>
      <c r="G368" s="17">
        <f ca="1">f_nav_adjustedreturn(A368,参数!$B$2,参数!$B$1)</f>
        <v>73.9252336448598</v>
      </c>
      <c r="H368" s="17">
        <f ca="1">f_nav_periodreturnrankingper(A368,参数!$B$2,参数!$B$1,3)</f>
        <v>20.6458443620963</v>
      </c>
      <c r="I368" s="17">
        <f ca="1">f_nav_adjustedreturn(A368,参数!$B$3,参数!$B$2)</f>
        <v>46.374829001368</v>
      </c>
      <c r="J368" s="17">
        <f ca="1">f_nav_periodreturnrankingper(A368,参数!$B$3,参数!$B$2,3)</f>
        <v>21.850613154961</v>
      </c>
      <c r="K368" s="17">
        <f ca="1">f_nav_adjustedreturn(A368,参数!$B$4,参数!$B$3)</f>
        <v>-11.501210653753</v>
      </c>
      <c r="L368" s="17">
        <f ca="1">f_nav_periodreturnrankingper(A368,参数!$B$4,参数!$B$3,3)</f>
        <v>43.581514762516</v>
      </c>
      <c r="M368" s="17">
        <f ca="1">f_nav_adjustedreturn(A368,参数!$B$5,参数!$B$4)</f>
        <v>-17.7822177822178</v>
      </c>
      <c r="N368" s="17">
        <f ca="1">f_nav_periodreturnrankingper(A368,参数!$B$5,参数!$B$4,3)</f>
        <v>99.2119779353822</v>
      </c>
      <c r="O368" s="17">
        <f ca="1">f_nav_adjustedreturn(A368,参数!$B$6,参数!$B$5)</f>
        <v>4.48383733055266</v>
      </c>
      <c r="P368" s="17">
        <f ca="1">f_nav_periodreturnrankingper(A368,参数!$B$6,参数!$B$5,3)</f>
        <v>33.1972789115646</v>
      </c>
      <c r="Q368" s="25">
        <f>f_return(A368,1,参数!$B$1-365/2,参数!$B$1)</f>
        <v>86.8366241934837</v>
      </c>
      <c r="R368" s="25">
        <f ca="1">f_return(A368,1,参数!$B$4,参数!$B$1)</f>
        <v>31.0634169490449</v>
      </c>
      <c r="S368" s="25">
        <f ca="1">f_return(A368,1,参数!$B$6,参数!$B$1)</f>
        <v>14.1622487406547</v>
      </c>
      <c r="T368" t="str">
        <f>f_info_investtype(A368)</f>
        <v>灵活配置型基金</v>
      </c>
      <c r="U368" t="str">
        <f>f_info_fundmanager(A368)</f>
        <v>吴国清</v>
      </c>
      <c r="V368">
        <f>f_info_manager_onthepostdays(A368,1)</f>
        <v>573</v>
      </c>
      <c r="W368" s="25">
        <f ca="1">f_return_1w(A368,"0",参数!$B$2)</f>
        <v>1.13421550094518</v>
      </c>
      <c r="X368" s="25">
        <f>f_return_1m(A368,"0",参数!$B$1)</f>
        <v>13.9620330679731</v>
      </c>
      <c r="Y368" s="25">
        <f>f_return_3m(A368,0,参数!$B$1)</f>
        <v>35.9386413440468</v>
      </c>
      <c r="Z368" s="25">
        <f>f_return_6m(A368,0,参数!B367)</f>
        <v>36.0912981455064</v>
      </c>
      <c r="AA368" t="str">
        <f>f_dq_status(A368,参数!$B$1)</f>
        <v>开放申购|开放赎回</v>
      </c>
      <c r="AB368" s="17">
        <f ca="1">f_risk_maxdownside(A368,参数!$B$6,参数!$B$1)</f>
        <v>-35.9044995408632</v>
      </c>
      <c r="AC368" s="17">
        <f ca="1">f_risk_maxdownside(A368,参数!$B$4,参数!$B$1)</f>
        <v>-20.9513023782559</v>
      </c>
      <c r="AD368" t="str">
        <f ca="1">f_risk_maxdownside_date(A368,参数!$B$6,参数!$B$1)</f>
        <v>20160714-20190103</v>
      </c>
    </row>
    <row r="369" spans="1:30">
      <c r="A369" s="15" t="s">
        <v>397</v>
      </c>
      <c r="B369" t="str">
        <f>f_info_name(A369)</f>
        <v>天弘互联网</v>
      </c>
      <c r="C369" t="str">
        <f>f_info_setupdate(A369)</f>
        <v>2015-05-29</v>
      </c>
      <c r="D369" s="16">
        <f t="shared" si="5"/>
        <v>2068</v>
      </c>
      <c r="F369" s="17">
        <f>f_netasset_total(A369,参数!$B$1,100000000)</f>
        <v>16.3192081723</v>
      </c>
      <c r="G369" s="17">
        <f ca="1">f_nav_adjustedreturn(A369,参数!$B$2,参数!$B$1)</f>
        <v>25.7082152974504</v>
      </c>
      <c r="H369" s="17">
        <f ca="1">f_nav_periodreturnrankingper(A369,参数!$B$2,参数!$B$1,3)</f>
        <v>68.1842244573849</v>
      </c>
      <c r="I369" s="17">
        <f ca="1">f_nav_adjustedreturn(A369,参数!$B$3,参数!$B$2)</f>
        <v>95.5291790306627</v>
      </c>
      <c r="J369" s="17">
        <f ca="1">f_nav_periodreturnrankingper(A369,参数!$B$3,参数!$B$2,3)</f>
        <v>0.334448160535117</v>
      </c>
      <c r="K369" s="17">
        <f ca="1">f_nav_adjustedreturn(A369,参数!$B$4,参数!$B$3)</f>
        <v>-27.0141495812879</v>
      </c>
      <c r="L369" s="17">
        <f ca="1">f_nav_periodreturnrankingper(A369,参数!$B$4,参数!$B$3,3)</f>
        <v>88.7034659820282</v>
      </c>
      <c r="M369" s="17">
        <f ca="1">f_nav_adjustedreturn(A369,参数!$B$5,参数!$B$4)</f>
        <v>20.7962283918282</v>
      </c>
      <c r="N369" s="17">
        <f ca="1">f_nav_periodreturnrankingper(A369,参数!$B$5,参数!$B$4,3)</f>
        <v>21.1977935382191</v>
      </c>
      <c r="O369" s="17">
        <f ca="1">f_nav_adjustedreturn(A369,参数!$B$6,参数!$B$5)</f>
        <v>-6.32436837815812</v>
      </c>
      <c r="P369" s="17">
        <f ca="1">f_nav_periodreturnrankingper(A369,参数!$B$6,参数!$B$5,3)</f>
        <v>89.6598639455782</v>
      </c>
      <c r="Q369" s="25">
        <f>f_return(A369,1,参数!$B$1-365/2,参数!$B$1)</f>
        <v>9.12328602955663</v>
      </c>
      <c r="R369" s="25">
        <f ca="1">f_return(A369,1,参数!$B$4,参数!$B$1)</f>
        <v>21.4863384286066</v>
      </c>
      <c r="S369" s="25">
        <f ca="1">f_return(A369,1,参数!$B$6,参数!$B$1)</f>
        <v>15.1408060684672</v>
      </c>
      <c r="T369" t="str">
        <f>f_info_investtype(A369)</f>
        <v>灵活配置型基金</v>
      </c>
      <c r="U369" t="str">
        <f>f_info_fundmanager(A369)</f>
        <v>陈国光</v>
      </c>
      <c r="V369">
        <f>f_info_manager_onthepostdays(A369,1)</f>
        <v>1816</v>
      </c>
      <c r="W369" s="25">
        <f ca="1">f_return_1w(A369,"0",参数!$B$2)</f>
        <v>5.62085915793973</v>
      </c>
      <c r="X369" s="25">
        <f>f_return_1m(A369,"0",参数!$B$1)</f>
        <v>8.52476198794654</v>
      </c>
      <c r="Y369" s="25">
        <f>f_return_3m(A369,0,参数!$B$1)</f>
        <v>10.4444444444444</v>
      </c>
      <c r="Z369" s="25">
        <f>f_return_6m(A369,0,参数!B368)</f>
        <v>-6.75374323032813</v>
      </c>
      <c r="AA369" t="str">
        <f>f_dq_status(A369,参数!$B$1)</f>
        <v>开放申购|开放赎回</v>
      </c>
      <c r="AB369" s="17">
        <f ca="1">f_risk_maxdownside(A369,参数!$B$6,参数!$B$1)</f>
        <v>-34.1650671785029</v>
      </c>
      <c r="AC369" s="17">
        <f ca="1">f_risk_maxdownside(A369,参数!$B$4,参数!$B$1)</f>
        <v>-30.5868748193119</v>
      </c>
      <c r="AD369" t="str">
        <f ca="1">f_risk_maxdownside_date(A369,参数!$B$6,参数!$B$1)</f>
        <v>20171114-20181016</v>
      </c>
    </row>
    <row r="370" spans="1:30">
      <c r="A370" s="15" t="s">
        <v>398</v>
      </c>
      <c r="B370" t="str">
        <f>f_info_name(A370)</f>
        <v>博时沪港深优质企业A</v>
      </c>
      <c r="C370" t="str">
        <f>f_info_setupdate(A370)</f>
        <v>2015-05-14</v>
      </c>
      <c r="D370" s="16">
        <f t="shared" si="5"/>
        <v>2083</v>
      </c>
      <c r="F370" s="17">
        <f>f_netasset_total(A370,参数!$B$1,100000000)</f>
        <v>3.3928192123</v>
      </c>
      <c r="G370" s="17">
        <f ca="1">f_nav_adjustedreturn(A370,参数!$B$2,参数!$B$1)</f>
        <v>61.1541774332472</v>
      </c>
      <c r="H370" s="17">
        <f ca="1">f_nav_periodreturnrankingper(A370,参数!$B$2,参数!$B$1,3)</f>
        <v>33.9862361037586</v>
      </c>
      <c r="I370" s="17">
        <f ca="1">f_nav_adjustedreturn(A370,参数!$B$3,参数!$B$2)</f>
        <v>47.3350253807107</v>
      </c>
      <c r="J370" s="17">
        <f ca="1">f_nav_periodreturnrankingper(A370,参数!$B$3,参数!$B$2,3)</f>
        <v>20.4013377926421</v>
      </c>
      <c r="K370" s="17">
        <f ca="1">f_nav_adjustedreturn(A370,参数!$B$4,参数!$B$3)</f>
        <v>-18.2572614107884</v>
      </c>
      <c r="L370" s="17">
        <f ca="1">f_nav_periodreturnrankingper(A370,参数!$B$4,参数!$B$3,3)</f>
        <v>59.7560975609756</v>
      </c>
      <c r="M370" s="17">
        <f ca="1">f_nav_adjustedreturn(A370,参数!$B$5,参数!$B$4)</f>
        <v>30.4993252361673</v>
      </c>
      <c r="N370" s="17">
        <f ca="1">f_nav_periodreturnrankingper(A370,参数!$B$5,参数!$B$4,3)</f>
        <v>10.4018912529551</v>
      </c>
      <c r="O370" s="17">
        <f ca="1">f_nav_adjustedreturn(A370,参数!$B$6,参数!$B$5)</f>
        <v>0</v>
      </c>
      <c r="P370" s="17">
        <f ca="1">f_nav_periodreturnrankingper(A370,参数!$B$6,参数!$B$5,3)</f>
        <v>75.7823129251701</v>
      </c>
      <c r="Q370" s="25">
        <f>f_return(A370,1,参数!$B$1-365/2,参数!$B$1)</f>
        <v>99.7696948553815</v>
      </c>
      <c r="R370" s="25">
        <f ca="1">f_return(A370,1,参数!$B$4,参数!$B$1)</f>
        <v>24.7128854816435</v>
      </c>
      <c r="S370" s="25">
        <f ca="1">f_return(A370,1,参数!$B$6,参数!$B$1)</f>
        <v>20.3269883166884</v>
      </c>
      <c r="T370" t="str">
        <f>f_info_investtype(A370)</f>
        <v>灵活配置型基金</v>
      </c>
      <c r="U370" t="str">
        <f>f_info_fundmanager(A370)</f>
        <v>曾鹏,牟星海</v>
      </c>
      <c r="V370">
        <f>f_info_manager_onthepostdays(A370,1)</f>
        <v>22</v>
      </c>
      <c r="W370" s="25">
        <f ca="1">f_return_1w(A370,"0",参数!$B$2)</f>
        <v>-2.68231349538978</v>
      </c>
      <c r="X370" s="25">
        <f>f_return_1m(A370,"0",参数!$B$1)</f>
        <v>20.3989703989704</v>
      </c>
      <c r="Y370" s="25">
        <f>f_return_3m(A370,0,参数!$B$1)</f>
        <v>36.9692532942899</v>
      </c>
      <c r="Z370" s="25">
        <f>f_return_6m(A370,0,参数!B369)</f>
        <v>34.178131788559</v>
      </c>
      <c r="AA370" t="str">
        <f>f_dq_status(A370,参数!$B$1)</f>
        <v>开放申购|开放赎回</v>
      </c>
      <c r="AB370" s="17">
        <f ca="1">f_risk_maxdownside(A370,参数!$B$6,参数!$B$1)</f>
        <v>-30.2158273381295</v>
      </c>
      <c r="AC370" s="17">
        <f ca="1">f_risk_maxdownside(A370,参数!$B$4,参数!$B$1)</f>
        <v>-30.2158273381295</v>
      </c>
      <c r="AD370" t="str">
        <f ca="1">f_risk_maxdownside_date(A370,参数!$B$6,参数!$B$1)</f>
        <v>20180313-20181018</v>
      </c>
    </row>
    <row r="371" spans="1:30">
      <c r="A371" s="15" t="s">
        <v>399</v>
      </c>
      <c r="B371" t="str">
        <f>f_info_name(A371)</f>
        <v>易方达新收益A</v>
      </c>
      <c r="C371" t="str">
        <f>f_info_setupdate(A371)</f>
        <v>2015-04-17</v>
      </c>
      <c r="D371" s="16">
        <f t="shared" si="5"/>
        <v>2110</v>
      </c>
      <c r="F371" s="17">
        <f>f_netasset_total(A371,参数!$B$1,100000000)</f>
        <v>25.6884154509</v>
      </c>
      <c r="G371" s="17">
        <f ca="1">f_nav_adjustedreturn(A371,参数!$B$2,参数!$B$1)</f>
        <v>112.72118603539</v>
      </c>
      <c r="H371" s="17">
        <f ca="1">f_nav_periodreturnrankingper(A371,参数!$B$2,参数!$B$1,3)</f>
        <v>2.01164637374272</v>
      </c>
      <c r="I371" s="17">
        <f ca="1">f_nav_adjustedreturn(A371,参数!$B$3,参数!$B$2)</f>
        <v>54.6597633136095</v>
      </c>
      <c r="J371" s="17">
        <f ca="1">f_nav_periodreturnrankingper(A371,参数!$B$3,参数!$B$2,3)</f>
        <v>12.4860646599777</v>
      </c>
      <c r="K371" s="17">
        <f ca="1">f_nav_adjustedreturn(A371,参数!$B$4,参数!$B$3)</f>
        <v>6.79304897314377</v>
      </c>
      <c r="L371" s="17">
        <f ca="1">f_nav_periodreturnrankingper(A371,参数!$B$4,参数!$B$3,3)</f>
        <v>0.641848523748395</v>
      </c>
      <c r="M371" s="17">
        <f ca="1">f_nav_adjustedreturn(A371,参数!$B$5,参数!$B$4)</f>
        <v>12.322695035461</v>
      </c>
      <c r="N371" s="17">
        <f ca="1">f_nav_periodreturnrankingper(A371,参数!$B$5,参数!$B$4,3)</f>
        <v>41.6075650118203</v>
      </c>
      <c r="O371" s="17">
        <f ca="1">f_nav_adjustedreturn(A371,参数!$B$6,参数!$B$5)</f>
        <v>3.10786106032905</v>
      </c>
      <c r="P371" s="17">
        <f ca="1">f_nav_periodreturnrankingper(A371,参数!$B$6,参数!$B$5,3)</f>
        <v>49.3877551020408</v>
      </c>
      <c r="Q371" s="25">
        <f>f_return(A371,1,参数!$B$1-365/2,参数!$B$1)</f>
        <v>160.699984917433</v>
      </c>
      <c r="R371" s="25">
        <f ca="1">f_return(A371,1,参数!$B$4,参数!$B$1)</f>
        <v>51.9652822453164</v>
      </c>
      <c r="S371" s="25">
        <f ca="1">f_return(A371,1,参数!$B$6,参数!$B$1)</f>
        <v>32.3415222246963</v>
      </c>
      <c r="T371" t="str">
        <f>f_info_investtype(A371)</f>
        <v>灵活配置型基金</v>
      </c>
      <c r="U371" t="str">
        <f>f_info_fundmanager(A371)</f>
        <v>张清华</v>
      </c>
      <c r="V371">
        <f>f_info_manager_onthepostdays(A371,1)</f>
        <v>779</v>
      </c>
      <c r="W371" s="25">
        <f ca="1">f_return_1w(A371,"0",参数!$B$2)</f>
        <v>-2.42650489967334</v>
      </c>
      <c r="X371" s="25">
        <f>f_return_1m(A371,"0",参数!$B$1)</f>
        <v>20.6073752711497</v>
      </c>
      <c r="Y371" s="25">
        <f>f_return_3m(A371,0,参数!$B$1)</f>
        <v>42.5641025641026</v>
      </c>
      <c r="Z371" s="25">
        <f>f_return_6m(A371,0,参数!B370)</f>
        <v>46.5</v>
      </c>
      <c r="AA371" t="str">
        <f>f_dq_status(A371,参数!$B$1)</f>
        <v>开放申购|开放赎回</v>
      </c>
      <c r="AB371" s="17">
        <f ca="1">f_risk_maxdownside(A371,参数!$B$6,参数!$B$1)</f>
        <v>-16.9446883230904</v>
      </c>
      <c r="AC371" s="17">
        <f ca="1">f_risk_maxdownside(A371,参数!$B$4,参数!$B$1)</f>
        <v>-16.9446883230904</v>
      </c>
      <c r="AD371" t="str">
        <f ca="1">f_risk_maxdownside_date(A371,参数!$B$6,参数!$B$1)</f>
        <v>20200226-20200323</v>
      </c>
    </row>
    <row r="372" spans="1:30">
      <c r="A372" s="15" t="s">
        <v>400</v>
      </c>
      <c r="B372" t="str">
        <f>f_info_name(A372)</f>
        <v>国投瑞银精选收益</v>
      </c>
      <c r="C372" t="str">
        <f>f_info_setupdate(A372)</f>
        <v>2015-05-19</v>
      </c>
      <c r="D372" s="16">
        <f t="shared" si="5"/>
        <v>2078</v>
      </c>
      <c r="F372" s="17">
        <f>f_netasset_total(A372,参数!$B$1,100000000)</f>
        <v>11.5323376417</v>
      </c>
      <c r="G372" s="17">
        <f ca="1">f_nav_adjustedreturn(A372,参数!$B$2,参数!$B$1)</f>
        <v>86.4577588594816</v>
      </c>
      <c r="H372" s="17">
        <f ca="1">f_nav_periodreturnrankingper(A372,参数!$B$2,参数!$B$1,3)</f>
        <v>11.5934356802541</v>
      </c>
      <c r="I372" s="17">
        <f ca="1">f_nav_adjustedreturn(A372,参数!$B$3,参数!$B$2)</f>
        <v>37.781954887218</v>
      </c>
      <c r="J372" s="17">
        <f ca="1">f_nav_periodreturnrankingper(A372,参数!$B$3,参数!$B$2,3)</f>
        <v>32.7201783723523</v>
      </c>
      <c r="K372" s="17">
        <f ca="1">f_nav_adjustedreturn(A372,参数!$B$4,参数!$B$3)</f>
        <v>-29.1611185086551</v>
      </c>
      <c r="L372" s="17">
        <f ca="1">f_nav_periodreturnrankingper(A372,参数!$B$4,参数!$B$3,3)</f>
        <v>92.9396662387676</v>
      </c>
      <c r="M372" s="17">
        <f ca="1">f_nav_adjustedreturn(A372,参数!$B$5,参数!$B$4)</f>
        <v>8.33333333333334</v>
      </c>
      <c r="N372" s="17">
        <f ca="1">f_nav_periodreturnrankingper(A372,参数!$B$5,参数!$B$4,3)</f>
        <v>60.5988967691095</v>
      </c>
      <c r="O372" s="17">
        <f ca="1">f_nav_adjustedreturn(A372,参数!$B$6,参数!$B$5)</f>
        <v>-1.13636363636364</v>
      </c>
      <c r="P372" s="17">
        <f ca="1">f_nav_periodreturnrankingper(A372,参数!$B$6,参数!$B$5,3)</f>
        <v>80.6802721088435</v>
      </c>
      <c r="Q372" s="25">
        <f>f_return(A372,1,参数!$B$1-365/2,参数!$B$1)</f>
        <v>23.6557199730352</v>
      </c>
      <c r="R372" s="25">
        <f ca="1">f_return(A372,1,参数!$B$4,参数!$B$1)</f>
        <v>22.0681633590958</v>
      </c>
      <c r="S372" s="25">
        <f ca="1">f_return(A372,1,参数!$B$6,参数!$B$1)</f>
        <v>14.1719126082655</v>
      </c>
      <c r="T372" t="str">
        <f>f_info_investtype(A372)</f>
        <v>灵活配置型基金</v>
      </c>
      <c r="U372" t="str">
        <f>f_info_fundmanager(A372)</f>
        <v>孙文龙</v>
      </c>
      <c r="V372">
        <f>f_info_manager_onthepostdays(A372,1)</f>
        <v>775</v>
      </c>
      <c r="W372" s="25">
        <f ca="1">f_return_1w(A372,"0",参数!$B$2)</f>
        <v>-3.55263157894737</v>
      </c>
      <c r="X372" s="25">
        <f>f_return_1m(A372,"0",参数!$B$1)</f>
        <v>15.6290501218274</v>
      </c>
      <c r="Y372" s="25">
        <f>f_return_3m(A372,0,参数!$B$1)</f>
        <v>11.9357389385749</v>
      </c>
      <c r="Z372" s="25">
        <f>f_return_6m(A372,0,参数!B371)</f>
        <v>4.32899782158921</v>
      </c>
      <c r="AA372" t="str">
        <f>f_dq_status(A372,参数!$B$1)</f>
        <v>开放申购|开放赎回</v>
      </c>
      <c r="AB372" s="17">
        <f ca="1">f_risk_maxdownside(A372,参数!$B$6,参数!$B$1)</f>
        <v>-33.984375</v>
      </c>
      <c r="AC372" s="17">
        <f ca="1">f_risk_maxdownside(A372,参数!$B$4,参数!$B$1)</f>
        <v>-33.984375</v>
      </c>
      <c r="AD372" t="str">
        <f ca="1">f_risk_maxdownside_date(A372,参数!$B$6,参数!$B$1)</f>
        <v>20180313-20190103</v>
      </c>
    </row>
    <row r="373" spans="1:30">
      <c r="A373" s="15" t="s">
        <v>401</v>
      </c>
      <c r="B373" t="str">
        <f>f_info_name(A373)</f>
        <v>上投摩根动态多因子</v>
      </c>
      <c r="C373" t="str">
        <f>f_info_setupdate(A373)</f>
        <v>2015-06-02</v>
      </c>
      <c r="D373" s="16">
        <f t="shared" si="5"/>
        <v>2064</v>
      </c>
      <c r="F373" s="17">
        <f>f_netasset_total(A373,参数!$B$1,100000000)</f>
        <v>2.7740919416</v>
      </c>
      <c r="G373" s="17">
        <f ca="1">f_nav_adjustedreturn(A373,参数!$B$2,参数!$B$1)</f>
        <v>47.5764993880049</v>
      </c>
      <c r="H373" s="17">
        <f ca="1">f_nav_periodreturnrankingper(A373,参数!$B$2,参数!$B$1,3)</f>
        <v>46.1090524086818</v>
      </c>
      <c r="I373" s="17">
        <f ca="1">f_nav_adjustedreturn(A373,参数!$B$3,参数!$B$2)</f>
        <v>27.8560250391236</v>
      </c>
      <c r="J373" s="17">
        <f ca="1">f_nav_periodreturnrankingper(A373,参数!$B$3,参数!$B$2,3)</f>
        <v>46.8227424749164</v>
      </c>
      <c r="K373" s="17">
        <f ca="1">f_nav_adjustedreturn(A373,参数!$B$4,参数!$B$3)</f>
        <v>-25.3504672897196</v>
      </c>
      <c r="L373" s="17">
        <f ca="1">f_nav_periodreturnrankingper(A373,参数!$B$4,参数!$B$3,3)</f>
        <v>84.2105263157895</v>
      </c>
      <c r="M373" s="17">
        <f ca="1">f_nav_adjustedreturn(A373,参数!$B$5,参数!$B$4)</f>
        <v>-0.34965034965035</v>
      </c>
      <c r="N373" s="17">
        <f ca="1">f_nav_periodreturnrankingper(A373,参数!$B$5,参数!$B$4,3)</f>
        <v>93.4594168636722</v>
      </c>
      <c r="O373" s="17">
        <f ca="1">f_nav_adjustedreturn(A373,参数!$B$6,参数!$B$5)</f>
        <v>15.2610441767068</v>
      </c>
      <c r="P373" s="17">
        <f ca="1">f_nav_periodreturnrankingper(A373,参数!$B$6,参数!$B$5,3)</f>
        <v>7.61904761904762</v>
      </c>
      <c r="Q373" s="25">
        <f>f_return(A373,1,参数!$B$1-365/2,参数!$B$1)</f>
        <v>35.3682647149506</v>
      </c>
      <c r="R373" s="25">
        <f ca="1">f_return(A373,1,参数!$B$4,参数!$B$1)</f>
        <v>12.0839051073064</v>
      </c>
      <c r="S373" s="25">
        <f ca="1">f_return(A373,1,参数!$B$6,参数!$B$1)</f>
        <v>10.0368654674155</v>
      </c>
      <c r="T373" t="str">
        <f>f_info_investtype(A373)</f>
        <v>灵活配置型基金</v>
      </c>
      <c r="U373" t="str">
        <f>f_info_fundmanager(A373)</f>
        <v>胡迪</v>
      </c>
      <c r="V373">
        <f>f_info_manager_onthepostdays(A373,1)</f>
        <v>35</v>
      </c>
      <c r="W373" s="25">
        <f ca="1">f_return_1w(A373,"0",参数!$B$2)</f>
        <v>-2.389486260454</v>
      </c>
      <c r="X373" s="25">
        <f>f_return_1m(A373,"0",参数!$B$1)</f>
        <v>9.65893587994544</v>
      </c>
      <c r="Y373" s="25">
        <f>f_return_3m(A373,0,参数!$B$1)</f>
        <v>14.1761363636364</v>
      </c>
      <c r="Z373" s="25">
        <f>f_return_6m(A373,0,参数!B372)</f>
        <v>8.1645569620253</v>
      </c>
      <c r="AA373" t="str">
        <f>f_dq_status(A373,参数!$B$1)</f>
        <v>开放申购|开放赎回</v>
      </c>
      <c r="AB373" s="17">
        <f ca="1">f_risk_maxdownside(A373,参数!$B$6,参数!$B$1)</f>
        <v>-37.3180873180873</v>
      </c>
      <c r="AC373" s="17">
        <f ca="1">f_risk_maxdownside(A373,参数!$B$4,参数!$B$1)</f>
        <v>-29.4736842105263</v>
      </c>
      <c r="AD373" t="str">
        <f ca="1">f_risk_maxdownside_date(A373,参数!$B$6,参数!$B$1)</f>
        <v>20161123-20181018</v>
      </c>
    </row>
    <row r="374" spans="1:30">
      <c r="A374" s="15" t="s">
        <v>402</v>
      </c>
      <c r="B374" t="str">
        <f>f_info_name(A374)</f>
        <v>民生加银研究精选</v>
      </c>
      <c r="C374" t="str">
        <f>f_info_setupdate(A374)</f>
        <v>2015-05-27</v>
      </c>
      <c r="D374" s="16">
        <f t="shared" si="5"/>
        <v>2070</v>
      </c>
      <c r="F374" s="17">
        <f>f_netasset_total(A374,参数!$B$1,100000000)</f>
        <v>3.3527377812</v>
      </c>
      <c r="G374" s="17">
        <f ca="1">f_nav_adjustedreturn(A374,参数!$B$2,参数!$B$1)</f>
        <v>93.2920536635707</v>
      </c>
      <c r="H374" s="17">
        <f ca="1">f_nav_periodreturnrankingper(A374,参数!$B$2,参数!$B$1,3)</f>
        <v>7.94070937003706</v>
      </c>
      <c r="I374" s="17">
        <f ca="1">f_nav_adjustedreturn(A374,参数!$B$3,参数!$B$2)</f>
        <v>50.9345794392523</v>
      </c>
      <c r="J374" s="17">
        <f ca="1">f_nav_periodreturnrankingper(A374,参数!$B$3,参数!$B$2,3)</f>
        <v>16.6666666666667</v>
      </c>
      <c r="K374" s="17">
        <f ca="1">f_nav_adjustedreturn(A374,参数!$B$4,参数!$B$3)</f>
        <v>-26.5446224256293</v>
      </c>
      <c r="L374" s="17">
        <f ca="1">f_nav_periodreturnrankingper(A374,参数!$B$4,参数!$B$3,3)</f>
        <v>87.6765083440308</v>
      </c>
      <c r="M374" s="17">
        <f ca="1">f_nav_adjustedreturn(A374,参数!$B$5,参数!$B$4)</f>
        <v>8.83084577114427</v>
      </c>
      <c r="N374" s="17">
        <f ca="1">f_nav_periodreturnrankingper(A374,参数!$B$5,参数!$B$4,3)</f>
        <v>57.6044129235619</v>
      </c>
      <c r="O374" s="17">
        <f ca="1">f_nav_adjustedreturn(A374,参数!$B$6,参数!$B$5)</f>
        <v>0.12453300124533</v>
      </c>
      <c r="P374" s="17">
        <f ca="1">f_nav_periodreturnrankingper(A374,参数!$B$6,参数!$B$5,3)</f>
        <v>74.5578231292517</v>
      </c>
      <c r="Q374" s="25">
        <f>f_return(A374,1,参数!$B$1-365/2,参数!$B$1)</f>
        <v>125.183843638452</v>
      </c>
      <c r="R374" s="25">
        <f ca="1">f_return(A374,1,参数!$B$4,参数!$B$1)</f>
        <v>28.8965928770675</v>
      </c>
      <c r="S374" s="25">
        <f ca="1">f_return(A374,1,参数!$B$6,参数!$B$1)</f>
        <v>18.4360503929379</v>
      </c>
      <c r="T374" t="str">
        <f>f_info_investtype(A374)</f>
        <v>灵活配置型基金</v>
      </c>
      <c r="U374" t="str">
        <f>f_info_fundmanager(A374)</f>
        <v>蔡晓,金耀</v>
      </c>
      <c r="V374">
        <f>f_info_manager_onthepostdays(A374,1)</f>
        <v>1072</v>
      </c>
      <c r="W374" s="25">
        <f ca="1">f_return_1w(A374,"0",参数!$B$2)</f>
        <v>-0.513347022587269</v>
      </c>
      <c r="X374" s="25">
        <f>f_return_1m(A374,"0",参数!$B$1)</f>
        <v>16.0470879801735</v>
      </c>
      <c r="Y374" s="25">
        <f>f_return_3m(A374,0,参数!$B$1)</f>
        <v>40.6156156156156</v>
      </c>
      <c r="Z374" s="25">
        <f>f_return_6m(A374,0,参数!B373)</f>
        <v>41.9724770642202</v>
      </c>
      <c r="AA374" t="str">
        <f>f_dq_status(A374,参数!$B$1)</f>
        <v>开放申购|开放赎回</v>
      </c>
      <c r="AB374" s="17">
        <f ca="1">f_risk_maxdownside(A374,参数!$B$6,参数!$B$1)</f>
        <v>-31.8791946308725</v>
      </c>
      <c r="AC374" s="17">
        <f ca="1">f_risk_maxdownside(A374,参数!$B$4,参数!$B$1)</f>
        <v>-30.4</v>
      </c>
      <c r="AD374" t="str">
        <f ca="1">f_risk_maxdownside_date(A374,参数!$B$6,参数!$B$1)</f>
        <v>20171114-20181018</v>
      </c>
    </row>
    <row r="375" spans="1:30">
      <c r="A375" s="15" t="s">
        <v>403</v>
      </c>
      <c r="B375" t="str">
        <f>f_info_name(A375)</f>
        <v>鹏华外延成长</v>
      </c>
      <c r="C375" t="str">
        <f>f_info_setupdate(A375)</f>
        <v>2015-05-19</v>
      </c>
      <c r="D375" s="16">
        <f t="shared" si="5"/>
        <v>2078</v>
      </c>
      <c r="F375" s="17">
        <f>f_netasset_total(A375,参数!$B$1,100000000)</f>
        <v>44.0583560867</v>
      </c>
      <c r="G375" s="17">
        <f ca="1">f_nav_adjustedreturn(A375,参数!$B$2,参数!$B$1)</f>
        <v>90.3942652329749</v>
      </c>
      <c r="H375" s="17">
        <f ca="1">f_nav_periodreturnrankingper(A375,参数!$B$2,参数!$B$1,3)</f>
        <v>9.31709899417681</v>
      </c>
      <c r="I375" s="17">
        <f ca="1">f_nav_adjustedreturn(A375,参数!$B$3,参数!$B$2)</f>
        <v>71.1656441717791</v>
      </c>
      <c r="J375" s="17">
        <f ca="1">f_nav_periodreturnrankingper(A375,参数!$B$3,参数!$B$2,3)</f>
        <v>4.29208472686734</v>
      </c>
      <c r="K375" s="17">
        <f ca="1">f_nav_adjustedreturn(A375,参数!$B$4,参数!$B$3)</f>
        <v>-23.7605238540692</v>
      </c>
      <c r="L375" s="17">
        <f ca="1">f_nav_periodreturnrankingper(A375,参数!$B$4,参数!$B$3,3)</f>
        <v>79.589216944801</v>
      </c>
      <c r="M375" s="17">
        <f ca="1">f_nav_adjustedreturn(A375,参数!$B$5,参数!$B$4)</f>
        <v>40.7601572739187</v>
      </c>
      <c r="N375" s="17">
        <f ca="1">f_nav_periodreturnrankingper(A375,参数!$B$5,参数!$B$4,3)</f>
        <v>4.49172576832151</v>
      </c>
      <c r="O375" s="17">
        <f ca="1">f_nav_adjustedreturn(A375,参数!$B$6,参数!$B$5)</f>
        <v>4.22343324250682</v>
      </c>
      <c r="P375" s="17">
        <f ca="1">f_nav_periodreturnrankingper(A375,参数!$B$6,参数!$B$5,3)</f>
        <v>35.6462585034014</v>
      </c>
      <c r="Q375" s="25">
        <f>f_return(A375,1,参数!$B$1-365/2,参数!$B$1)</f>
        <v>75.3706208233498</v>
      </c>
      <c r="R375" s="25">
        <f ca="1">f_return(A375,1,参数!$B$4,参数!$B$1)</f>
        <v>35.4035066833309</v>
      </c>
      <c r="S375" s="25">
        <f ca="1">f_return(A375,1,参数!$B$6,参数!$B$1)</f>
        <v>29.2957108502631</v>
      </c>
      <c r="T375" t="str">
        <f>f_info_investtype(A375)</f>
        <v>灵活配置型基金</v>
      </c>
      <c r="U375" t="str">
        <f>f_info_fundmanager(A375)</f>
        <v>陈璇淼</v>
      </c>
      <c r="V375">
        <f>f_info_manager_onthepostdays(A375,1)</f>
        <v>1780</v>
      </c>
      <c r="W375" s="25">
        <f ca="1">f_return_1w(A375,"0",参数!$B$2)</f>
        <v>-2.17391304347826</v>
      </c>
      <c r="X375" s="25">
        <f>f_return_1m(A375,"0",参数!$B$1)</f>
        <v>14.7300215982721</v>
      </c>
      <c r="Y375" s="25">
        <f>f_return_3m(A375,0,参数!$B$1)</f>
        <v>30.5159705159705</v>
      </c>
      <c r="Z375" s="25">
        <f>f_return_6m(A375,0,参数!B374)</f>
        <v>30.9535218016291</v>
      </c>
      <c r="AA375" t="str">
        <f>f_dq_status(A375,参数!$B$1)</f>
        <v>开放申购|开放赎回</v>
      </c>
      <c r="AB375" s="17">
        <f ca="1">f_risk_maxdownside(A375,参数!$B$6,参数!$B$1)</f>
        <v>-30.2946593001842</v>
      </c>
      <c r="AC375" s="17">
        <f ca="1">f_risk_maxdownside(A375,参数!$B$4,参数!$B$1)</f>
        <v>-29.5158286778399</v>
      </c>
      <c r="AD375" t="str">
        <f ca="1">f_risk_maxdownside_date(A375,参数!$B$6,参数!$B$1)</f>
        <v>20180124-20190103</v>
      </c>
    </row>
    <row r="376" spans="1:30">
      <c r="A376" s="15" t="s">
        <v>404</v>
      </c>
      <c r="B376" t="str">
        <f>f_info_name(A376)</f>
        <v>鹏华文化传媒娱乐</v>
      </c>
      <c r="C376" t="str">
        <f>f_info_setupdate(A376)</f>
        <v>2016-01-27</v>
      </c>
      <c r="D376" s="16">
        <f t="shared" si="5"/>
        <v>1825</v>
      </c>
      <c r="F376" s="17">
        <f>f_netasset_total(A376,参数!$B$1,100000000)</f>
        <v>1.5102045146</v>
      </c>
      <c r="G376" s="17">
        <f ca="1">f_nav_adjustedreturn(A376,参数!$B$2,参数!$B$1)</f>
        <v>27.5042444821732</v>
      </c>
      <c r="H376" s="17">
        <f ca="1">f_nav_periodreturnrankingper(A376,参数!$B$2,参数!$B$1,3)</f>
        <v>94.3627450980392</v>
      </c>
      <c r="I376" s="17">
        <f ca="1">f_nav_adjustedreturn(A376,参数!$B$3,参数!$B$2)</f>
        <v>33.8636363636364</v>
      </c>
      <c r="J376" s="17">
        <f ca="1">f_nav_periodreturnrankingper(A376,参数!$B$3,参数!$B$2,3)</f>
        <v>71.3864306784661</v>
      </c>
      <c r="K376" s="17">
        <f ca="1">f_nav_adjustedreturn(A376,参数!$B$4,参数!$B$3)</f>
        <v>-23.4116623150566</v>
      </c>
      <c r="L376" s="17">
        <f ca="1">f_nav_periodreturnrankingper(A376,参数!$B$4,参数!$B$3,3)</f>
        <v>50.1818181818182</v>
      </c>
      <c r="M376" s="17">
        <f ca="1">f_nav_adjustedreturn(A376,参数!$B$5,参数!$B$4)</f>
        <v>11.1326234269119</v>
      </c>
      <c r="N376" s="17">
        <f ca="1">f_nav_periodreturnrankingper(A376,参数!$B$5,参数!$B$4,3)</f>
        <v>72.5490196078431</v>
      </c>
      <c r="O376" s="17">
        <f ca="1">f_nav_adjustedreturn(A376,参数!$B$6,参数!$B$5)</f>
        <v>0</v>
      </c>
      <c r="P376" s="17">
        <f ca="1">f_nav_periodreturnrankingper(A376,参数!$B$6,参数!$B$5,3)</f>
        <v>0</v>
      </c>
      <c r="Q376" s="25">
        <f>f_return(A376,1,参数!$B$1-365/2,参数!$B$1)</f>
        <v>19.3261684065743</v>
      </c>
      <c r="R376" s="25">
        <f ca="1">f_return(A376,1,参数!$B$4,参数!$B$1)</f>
        <v>9.33215669130574</v>
      </c>
      <c r="S376" s="25">
        <f ca="1">f_return(A376,1,参数!$B$6,参数!$B$1)</f>
        <v>0</v>
      </c>
      <c r="T376" t="str">
        <f>f_info_investtype(A376)</f>
        <v>普通股票型基金</v>
      </c>
      <c r="U376" t="str">
        <f>f_info_fundmanager(A376)</f>
        <v>贺宁</v>
      </c>
      <c r="V376">
        <f>f_info_manager_onthepostdays(A376,1)</f>
        <v>631</v>
      </c>
      <c r="W376" s="25">
        <f ca="1">f_return_1w(A376,"0",参数!$B$2)</f>
        <v>-3.125</v>
      </c>
      <c r="X376" s="25">
        <f>f_return_1m(A376,"0",参数!$B$1)</f>
        <v>8.36940836940838</v>
      </c>
      <c r="Y376" s="25">
        <f>f_return_3m(A376,0,参数!$B$1)</f>
        <v>9.55506929248724</v>
      </c>
      <c r="Z376" s="25">
        <f>f_return_6m(A376,0,参数!B375)</f>
        <v>6.28087508821454</v>
      </c>
      <c r="AA376" t="str">
        <f>f_dq_status(A376,参数!$B$1)</f>
        <v>开放申购|开放赎回</v>
      </c>
      <c r="AB376" s="17">
        <f ca="1">f_risk_maxdownside(A376,参数!$B$6,参数!$B$1)</f>
        <v>-34.3673469387755</v>
      </c>
      <c r="AC376" s="17">
        <f ca="1">f_risk_maxdownside(A376,参数!$B$4,参数!$B$1)</f>
        <v>-34.3673469387755</v>
      </c>
      <c r="AD376" t="str">
        <f ca="1">f_risk_maxdownside_date(A376,参数!$B$6,参数!$B$1)</f>
        <v>20180313-20181016</v>
      </c>
    </row>
    <row r="377" spans="1:30">
      <c r="A377" s="15" t="s">
        <v>405</v>
      </c>
      <c r="B377" t="str">
        <f>f_info_name(A377)</f>
        <v>中邮新思路</v>
      </c>
      <c r="C377" t="str">
        <f>f_info_setupdate(A377)</f>
        <v>2015-11-11</v>
      </c>
      <c r="D377" s="16">
        <f t="shared" si="5"/>
        <v>1902</v>
      </c>
      <c r="F377" s="17">
        <f>f_netasset_total(A377,参数!$B$1,100000000)</f>
        <v>19.232544524</v>
      </c>
      <c r="G377" s="17">
        <f ca="1">f_nav_adjustedreturn(A377,参数!$B$2,参数!$B$1)</f>
        <v>68.0894308943089</v>
      </c>
      <c r="H377" s="17">
        <f ca="1">f_nav_periodreturnrankingper(A377,参数!$B$2,参数!$B$1,3)</f>
        <v>26.5749073583907</v>
      </c>
      <c r="I377" s="17">
        <f ca="1">f_nav_adjustedreturn(A377,参数!$B$3,参数!$B$2)</f>
        <v>80.7162534435262</v>
      </c>
      <c r="J377" s="17">
        <f ca="1">f_nav_periodreturnrankingper(A377,参数!$B$3,参数!$B$2,3)</f>
        <v>2.50836120401338</v>
      </c>
      <c r="K377" s="17">
        <f ca="1">f_nav_adjustedreturn(A377,参数!$B$4,参数!$B$3)</f>
        <v>0.740055504162813</v>
      </c>
      <c r="L377" s="17">
        <f ca="1">f_nav_periodreturnrankingper(A377,参数!$B$4,参数!$B$3,3)</f>
        <v>16.3029525032092</v>
      </c>
      <c r="M377" s="17">
        <f ca="1">f_nav_adjustedreturn(A377,参数!$B$5,参数!$B$4)</f>
        <v>4.6242774566474</v>
      </c>
      <c r="N377" s="17">
        <f ca="1">f_nav_periodreturnrankingper(A377,参数!$B$5,参数!$B$4,3)</f>
        <v>78.7234042553192</v>
      </c>
      <c r="O377" s="17">
        <f ca="1">f_nav_adjustedreturn(A377,参数!$B$6,参数!$B$5)</f>
        <v>12.4324324324324</v>
      </c>
      <c r="P377" s="17">
        <f ca="1">f_nav_periodreturnrankingper(A377,参数!$B$6,参数!$B$5,3)</f>
        <v>11.0204081632653</v>
      </c>
      <c r="Q377" s="25">
        <f>f_return(A377,1,参数!$B$1-365/2,参数!$B$1)</f>
        <v>80.8286994294472</v>
      </c>
      <c r="R377" s="25">
        <f ca="1">f_return(A377,1,参数!$B$4,参数!$B$1)</f>
        <v>45.132787917995</v>
      </c>
      <c r="S377" s="25">
        <f ca="1">f_return(A377,1,参数!$B$6,参数!$B$1)</f>
        <v>28.9922410515236</v>
      </c>
      <c r="T377" t="str">
        <f>f_info_investtype(A377)</f>
        <v>灵活配置型基金</v>
      </c>
      <c r="U377" t="str">
        <f>f_info_fundmanager(A377)</f>
        <v>国晓雯</v>
      </c>
      <c r="V377">
        <f>f_info_manager_onthepostdays(A377,1)</f>
        <v>1325</v>
      </c>
      <c r="W377" s="25">
        <f ca="1">f_return_1w(A377,"0",参数!$B$2)</f>
        <v>1.39103554868624</v>
      </c>
      <c r="X377" s="25">
        <f>f_return_1m(A377,"0",参数!$B$1)</f>
        <v>12.135593220339</v>
      </c>
      <c r="Y377" s="25">
        <f>f_return_3m(A377,0,参数!$B$1)</f>
        <v>23.2488822652757</v>
      </c>
      <c r="Z377" s="25">
        <f>f_return_6m(A377,0,参数!B376)</f>
        <v>19.7735849056604</v>
      </c>
      <c r="AA377" t="str">
        <f>f_dq_status(A377,参数!$B$1)</f>
        <v>开放申购|开放赎回</v>
      </c>
      <c r="AB377" s="17">
        <f ca="1">f_risk_maxdownside(A377,参数!$B$6,参数!$B$1)</f>
        <v>-18.5310257492613</v>
      </c>
      <c r="AC377" s="17">
        <f ca="1">f_risk_maxdownside(A377,参数!$B$4,参数!$B$1)</f>
        <v>-18.5310257492613</v>
      </c>
      <c r="AD377" t="str">
        <f ca="1">f_risk_maxdownside_date(A377,参数!$B$6,参数!$B$1)</f>
        <v>20200226-20200330</v>
      </c>
    </row>
    <row r="378" spans="1:30">
      <c r="A378" s="15" t="s">
        <v>406</v>
      </c>
      <c r="B378" t="str">
        <f>f_info_name(A378)</f>
        <v>中邮趋势精选</v>
      </c>
      <c r="C378" t="str">
        <f>f_info_setupdate(A378)</f>
        <v>2015-05-27</v>
      </c>
      <c r="D378" s="16">
        <f t="shared" si="5"/>
        <v>2070</v>
      </c>
      <c r="F378" s="17">
        <f>f_netasset_total(A378,参数!$B$1,100000000)</f>
        <v>18.6292399531</v>
      </c>
      <c r="G378" s="17">
        <f ca="1">f_nav_adjustedreturn(A378,参数!$B$2,参数!$B$1)</f>
        <v>59.963768115942</v>
      </c>
      <c r="H378" s="17">
        <f ca="1">f_nav_periodreturnrankingper(A378,参数!$B$2,参数!$B$1,3)</f>
        <v>35.0979354155638</v>
      </c>
      <c r="I378" s="17">
        <f ca="1">f_nav_adjustedreturn(A378,参数!$B$3,参数!$B$2)</f>
        <v>24.6049661399549</v>
      </c>
      <c r="J378" s="17">
        <f ca="1">f_nav_periodreturnrankingper(A378,参数!$B$3,参数!$B$2,3)</f>
        <v>51.5607580824972</v>
      </c>
      <c r="K378" s="17">
        <f ca="1">f_nav_adjustedreturn(A378,参数!$B$4,参数!$B$3)</f>
        <v>-30.8892355694228</v>
      </c>
      <c r="L378" s="17">
        <f ca="1">f_nav_periodreturnrankingper(A378,参数!$B$4,参数!$B$3,3)</f>
        <v>94.8652118100128</v>
      </c>
      <c r="M378" s="17">
        <f ca="1">f_nav_adjustedreturn(A378,参数!$B$5,参数!$B$4)</f>
        <v>-4.88165680473373</v>
      </c>
      <c r="N378" s="17">
        <f ca="1">f_nav_periodreturnrankingper(A378,参数!$B$5,参数!$B$4,3)</f>
        <v>95.9810874704492</v>
      </c>
      <c r="O378" s="17">
        <f ca="1">f_nav_adjustedreturn(A378,参数!$B$6,参数!$B$5)</f>
        <v>-7.92349726775956</v>
      </c>
      <c r="P378" s="17">
        <f ca="1">f_nav_periodreturnrankingper(A378,参数!$B$6,参数!$B$5,3)</f>
        <v>91.4285714285714</v>
      </c>
      <c r="Q378" s="25">
        <f>f_return(A378,1,参数!$B$1-365/2,参数!$B$1)</f>
        <v>100.382412031624</v>
      </c>
      <c r="R378" s="25">
        <f ca="1">f_return(A378,1,参数!$B$4,参数!$B$1)</f>
        <v>11.2564637336489</v>
      </c>
      <c r="S378" s="25">
        <f ca="1">f_return(A378,1,参数!$B$6,参数!$B$1)</f>
        <v>3.81786467616192</v>
      </c>
      <c r="T378" t="str">
        <f>f_info_investtype(A378)</f>
        <v>灵活配置型基金</v>
      </c>
      <c r="U378" t="str">
        <f>f_info_fundmanager(A378)</f>
        <v>许忠海</v>
      </c>
      <c r="V378">
        <f>f_info_manager_onthepostdays(A378,1)</f>
        <v>405</v>
      </c>
      <c r="W378" s="25">
        <f ca="1">f_return_1w(A378,"0",参数!$B$2)</f>
        <v>3.56472795497186</v>
      </c>
      <c r="X378" s="25">
        <f>f_return_1m(A378,"0",参数!$B$1)</f>
        <v>19.3243243243243</v>
      </c>
      <c r="Y378" s="25">
        <f>f_return_3m(A378,0,参数!$B$1)</f>
        <v>43.5772357723577</v>
      </c>
      <c r="Z378" s="25">
        <f>f_return_6m(A378,0,参数!B377)</f>
        <v>24.2835595776772</v>
      </c>
      <c r="AA378" t="str">
        <f>f_dq_status(A378,参数!$B$1)</f>
        <v>开放申购|开放赎回</v>
      </c>
      <c r="AB378" s="17">
        <f ca="1">f_risk_maxdownside(A378,参数!$B$6,参数!$B$1)</f>
        <v>-42.6098535286285</v>
      </c>
      <c r="AC378" s="17">
        <f ca="1">f_risk_maxdownside(A378,参数!$B$4,参数!$B$1)</f>
        <v>-32.9704510108865</v>
      </c>
      <c r="AD378" t="str">
        <f ca="1">f_risk_maxdownside_date(A378,参数!$B$6,参数!$B$1)</f>
        <v>20161123-20190102,20161123-20190103</v>
      </c>
    </row>
    <row r="379" spans="1:30">
      <c r="A379" s="15" t="s">
        <v>407</v>
      </c>
      <c r="B379" t="str">
        <f>f_info_name(A379)</f>
        <v>中邮稳健添利</v>
      </c>
      <c r="C379" t="str">
        <f>f_info_setupdate(A379)</f>
        <v>2015-05-05</v>
      </c>
      <c r="D379" s="16">
        <f t="shared" si="5"/>
        <v>2092</v>
      </c>
      <c r="F379" s="17">
        <f>f_netasset_total(A379,参数!$B$1,100000000)</f>
        <v>0.6451389448</v>
      </c>
      <c r="G379" s="17">
        <f ca="1">f_nav_adjustedreturn(A379,参数!$B$2,参数!$B$1)</f>
        <v>33.0081300813008</v>
      </c>
      <c r="H379" s="17">
        <f ca="1">f_nav_periodreturnrankingper(A379,参数!$B$2,参数!$B$1,3)</f>
        <v>60.4023292747485</v>
      </c>
      <c r="I379" s="17">
        <f ca="1">f_nav_adjustedreturn(A379,参数!$B$3,参数!$B$2)</f>
        <v>9.76218892828364</v>
      </c>
      <c r="J379" s="17">
        <f ca="1">f_nav_periodreturnrankingper(A379,参数!$B$3,参数!$B$2,3)</f>
        <v>81.9397993311037</v>
      </c>
      <c r="K379" s="17">
        <f ca="1">f_nav_adjustedreturn(A379,参数!$B$4,参数!$B$3)</f>
        <v>-0.87859424920127</v>
      </c>
      <c r="L379" s="17">
        <f ca="1">f_nav_periodreturnrankingper(A379,参数!$B$4,参数!$B$3,3)</f>
        <v>21.6944801026958</v>
      </c>
      <c r="M379" s="17">
        <f ca="1">f_nav_adjustedreturn(A379,参数!$B$5,参数!$B$4)</f>
        <v>7.91738382099829</v>
      </c>
      <c r="N379" s="17">
        <f ca="1">f_nav_periodreturnrankingper(A379,参数!$B$5,参数!$B$4,3)</f>
        <v>62.8841607565012</v>
      </c>
      <c r="O379" s="17">
        <f ca="1">f_nav_adjustedreturn(A379,参数!$B$6,参数!$B$5)</f>
        <v>2.55957634598411</v>
      </c>
      <c r="P379" s="17">
        <f ca="1">f_nav_periodreturnrankingper(A379,参数!$B$6,参数!$B$5,3)</f>
        <v>56.8707482993197</v>
      </c>
      <c r="Q379" s="25">
        <f>f_return(A379,1,参数!$B$1-365/2,参数!$B$1)</f>
        <v>74.6793857853199</v>
      </c>
      <c r="R379" s="25">
        <f ca="1">f_return(A379,1,参数!$B$4,参数!$B$1)</f>
        <v>13.096887556927</v>
      </c>
      <c r="S379" s="25">
        <f ca="1">f_return(A379,1,参数!$B$6,参数!$B$1)</f>
        <v>9.83226205874836</v>
      </c>
      <c r="T379" t="str">
        <f>f_info_investtype(A379)</f>
        <v>灵活配置型基金</v>
      </c>
      <c r="U379" t="str">
        <f>f_info_fundmanager(A379)</f>
        <v>王喆,王高</v>
      </c>
      <c r="V379">
        <f>f_info_manager_onthepostdays(A379,1)</f>
        <v>701</v>
      </c>
      <c r="W379" s="25">
        <f ca="1">f_return_1w(A379,"0",参数!$B$2)</f>
        <v>-2.07006369426752</v>
      </c>
      <c r="X379" s="25">
        <f>f_return_1m(A379,"0",参数!$B$1)</f>
        <v>13.0615065653075</v>
      </c>
      <c r="Y379" s="25">
        <f>f_return_3m(A379,0,参数!$B$1)</f>
        <v>19.0684133915575</v>
      </c>
      <c r="Z379" s="25">
        <f>f_return_6m(A379,0,参数!B378)</f>
        <v>30.6552262090484</v>
      </c>
      <c r="AA379" t="str">
        <f>f_dq_status(A379,参数!$B$1)</f>
        <v>开放申购|开放赎回</v>
      </c>
      <c r="AB379" s="17">
        <f ca="1">f_risk_maxdownside(A379,参数!$B$6,参数!$B$1)</f>
        <v>-13.1928181108509</v>
      </c>
      <c r="AC379" s="17">
        <f ca="1">f_risk_maxdownside(A379,参数!$B$4,参数!$B$1)</f>
        <v>-13.1928181108509</v>
      </c>
      <c r="AD379" t="str">
        <f ca="1">f_risk_maxdownside_date(A379,参数!$B$6,参数!$B$1)</f>
        <v>20200103-20200323</v>
      </c>
    </row>
    <row r="380" spans="1:30">
      <c r="A380" s="15" t="s">
        <v>408</v>
      </c>
      <c r="B380" t="str">
        <f>f_info_name(A380)</f>
        <v>中邮信息产业</v>
      </c>
      <c r="C380" t="str">
        <f>f_info_setupdate(A380)</f>
        <v>2015-05-14</v>
      </c>
      <c r="D380" s="16">
        <f t="shared" si="5"/>
        <v>2083</v>
      </c>
      <c r="F380" s="17">
        <f>f_netasset_total(A380,参数!$B$1,100000000)</f>
        <v>17.3377710926</v>
      </c>
      <c r="G380" s="17">
        <f ca="1">f_nav_adjustedreturn(A380,参数!$B$2,参数!$B$1)</f>
        <v>36.9284876905041</v>
      </c>
      <c r="H380" s="17">
        <f ca="1">f_nav_periodreturnrankingper(A380,参数!$B$2,参数!$B$1,3)</f>
        <v>56.6966649020646</v>
      </c>
      <c r="I380" s="17">
        <f ca="1">f_nav_adjustedreturn(A380,参数!$B$3,参数!$B$2)</f>
        <v>65.3100775193798</v>
      </c>
      <c r="J380" s="17">
        <f ca="1">f_nav_periodreturnrankingper(A380,参数!$B$3,参数!$B$2,3)</f>
        <v>6.35451505016722</v>
      </c>
      <c r="K380" s="17">
        <f ca="1">f_nav_adjustedreturn(A380,参数!$B$4,参数!$B$3)</f>
        <v>-9.79020979020978</v>
      </c>
      <c r="L380" s="17">
        <f ca="1">f_nav_periodreturnrankingper(A380,参数!$B$4,参数!$B$3,3)</f>
        <v>40.3080872913992</v>
      </c>
      <c r="M380" s="17">
        <f ca="1">f_nav_adjustedreturn(A380,参数!$B$5,参数!$B$4)</f>
        <v>-20.4419889502762</v>
      </c>
      <c r="N380" s="17">
        <f ca="1">f_nav_periodreturnrankingper(A380,参数!$B$5,参数!$B$4,3)</f>
        <v>99.6059889676911</v>
      </c>
      <c r="O380" s="17">
        <f ca="1">f_nav_adjustedreturn(A380,参数!$B$6,参数!$B$5)</f>
        <v>-15.8564814814815</v>
      </c>
      <c r="P380" s="17">
        <f ca="1">f_nav_periodreturnrankingper(A380,参数!$B$6,参数!$B$5,3)</f>
        <v>97.8231292517007</v>
      </c>
      <c r="Q380" s="25">
        <f>f_return(A380,1,参数!$B$1-365/2,参数!$B$1)</f>
        <v>39.0961692184847</v>
      </c>
      <c r="R380" s="25">
        <f ca="1">f_return(A380,1,参数!$B$4,参数!$B$1)</f>
        <v>26.8395350891454</v>
      </c>
      <c r="S380" s="25">
        <f ca="1">f_return(A380,1,参数!$B$6,参数!$B$1)</f>
        <v>6.20798140321428</v>
      </c>
      <c r="T380" t="str">
        <f>f_info_investtype(A380)</f>
        <v>灵活配置型基金</v>
      </c>
      <c r="U380" t="str">
        <f>f_info_fundmanager(A380)</f>
        <v>周楠,国晓雯</v>
      </c>
      <c r="V380">
        <f>f_info_manager_onthepostdays(A380,1)</f>
        <v>2088</v>
      </c>
      <c r="W380" s="25">
        <f ca="1">f_return_1w(A380,"0",参数!$B$2)</f>
        <v>1.4268727705113</v>
      </c>
      <c r="X380" s="25">
        <f>f_return_1m(A380,"0",参数!$B$1)</f>
        <v>10.6060606060606</v>
      </c>
      <c r="Y380" s="25">
        <f>f_return_3m(A380,0,参数!$B$1)</f>
        <v>19.4274028629857</v>
      </c>
      <c r="Z380" s="25">
        <f>f_return_6m(A380,0,参数!B379)</f>
        <v>6.03448275862068</v>
      </c>
      <c r="AA380" t="str">
        <f>f_dq_status(A380,参数!$B$1)</f>
        <v>开放申购|开放赎回</v>
      </c>
      <c r="AB380" s="17">
        <f ca="1">f_risk_maxdownside(A380,参数!$B$6,参数!$B$1)</f>
        <v>-47.0651013874066</v>
      </c>
      <c r="AC380" s="17">
        <f ca="1">f_risk_maxdownside(A380,参数!$B$4,参数!$B$1)</f>
        <v>-26.9513991163476</v>
      </c>
      <c r="AD380" t="str">
        <f ca="1">f_risk_maxdownside_date(A380,参数!$B$6,参数!$B$1)</f>
        <v>20160407-20181018</v>
      </c>
    </row>
    <row r="381" spans="1:30">
      <c r="A381" s="15" t="s">
        <v>409</v>
      </c>
      <c r="B381" t="str">
        <f>f_info_name(A381)</f>
        <v>国联安鑫享A</v>
      </c>
      <c r="C381" t="str">
        <f>f_info_setupdate(A381)</f>
        <v>2015-04-28</v>
      </c>
      <c r="D381" s="16">
        <f t="shared" si="5"/>
        <v>2099</v>
      </c>
      <c r="F381" s="17">
        <f>f_netasset_total(A381,参数!$B$1,100000000)</f>
        <v>6.8537758496</v>
      </c>
      <c r="G381" s="17">
        <f ca="1">f_nav_adjustedreturn(A381,参数!$B$2,参数!$B$1)</f>
        <v>26.344180596446</v>
      </c>
      <c r="H381" s="17">
        <f ca="1">f_nav_periodreturnrankingper(A381,参数!$B$2,参数!$B$1,3)</f>
        <v>67.6548438327157</v>
      </c>
      <c r="I381" s="17">
        <f ca="1">f_nav_adjustedreturn(A381,参数!$B$3,参数!$B$2)</f>
        <v>23.3224755700326</v>
      </c>
      <c r="J381" s="17">
        <f ca="1">f_nav_periodreturnrankingper(A381,参数!$B$3,参数!$B$2,3)</f>
        <v>53.5674470457079</v>
      </c>
      <c r="K381" s="17">
        <f ca="1">f_nav_adjustedreturn(A381,参数!$B$4,参数!$B$3)</f>
        <v>-25.7305980259338</v>
      </c>
      <c r="L381" s="17">
        <f ca="1">f_nav_periodreturnrankingper(A381,参数!$B$4,参数!$B$3,3)</f>
        <v>85.4942233632863</v>
      </c>
      <c r="M381" s="17">
        <f ca="1">f_nav_adjustedreturn(A381,参数!$B$5,参数!$B$4)</f>
        <v>11.3994248747592</v>
      </c>
      <c r="N381" s="17">
        <f ca="1">f_nav_periodreturnrankingper(A381,参数!$B$5,参数!$B$4,3)</f>
        <v>45.9416863672183</v>
      </c>
      <c r="O381" s="17">
        <f ca="1">f_nav_adjustedreturn(A381,参数!$B$6,参数!$B$5)</f>
        <v>1.56555772994129</v>
      </c>
      <c r="P381" s="17">
        <f ca="1">f_nav_periodreturnrankingper(A381,参数!$B$6,参数!$B$5,3)</f>
        <v>67.0748299319728</v>
      </c>
      <c r="Q381" s="25">
        <f>f_return(A381,1,参数!$B$1-365/2,参数!$B$1)</f>
        <v>24.6800008565869</v>
      </c>
      <c r="R381" s="25">
        <f ca="1">f_return(A381,1,参数!$B$4,参数!$B$1)</f>
        <v>4.98240482992924</v>
      </c>
      <c r="S381" s="25">
        <f ca="1">f_return(A381,1,参数!$B$6,参数!$B$1)</f>
        <v>5.53140940246866</v>
      </c>
      <c r="T381" t="str">
        <f>f_info_investtype(A381)</f>
        <v>灵活配置型基金</v>
      </c>
      <c r="U381" t="str">
        <f>f_info_fundmanager(A381)</f>
        <v>薛琳,王欢</v>
      </c>
      <c r="V381">
        <f>f_info_manager_onthepostdays(A381,1)</f>
        <v>2071</v>
      </c>
      <c r="W381" s="25">
        <f ca="1">f_return_1w(A381,"0",参数!$B$2)</f>
        <v>-0.525486074619033</v>
      </c>
      <c r="X381" s="25">
        <f>f_return_1m(A381,"0",参数!$B$1)</f>
        <v>3.37549008863771</v>
      </c>
      <c r="Y381" s="25">
        <f>f_return_3m(A381,0,参数!$B$1)</f>
        <v>7.10682215363736</v>
      </c>
      <c r="Z381" s="25">
        <f>f_return_6m(A381,0,参数!B380)</f>
        <v>11.0139397471894</v>
      </c>
      <c r="AA381" t="str">
        <f>f_dq_status(A381,参数!$B$1)</f>
        <v>暂停大额申购|开放赎回</v>
      </c>
      <c r="AB381" s="17">
        <f ca="1">f_risk_maxdownside(A381,参数!$B$6,参数!$B$1)</f>
        <v>-29.4655753490611</v>
      </c>
      <c r="AC381" s="17">
        <f ca="1">f_risk_maxdownside(A381,参数!$B$4,参数!$B$1)</f>
        <v>-29.1174762918521</v>
      </c>
      <c r="AD381" t="str">
        <f ca="1">f_risk_maxdownside_date(A381,参数!$B$6,参数!$B$1)</f>
        <v>20171122-20190103</v>
      </c>
    </row>
    <row r="382" spans="1:30">
      <c r="A382" s="15" t="s">
        <v>410</v>
      </c>
      <c r="B382" t="str">
        <f>f_info_name(A382)</f>
        <v>德邦福鑫A</v>
      </c>
      <c r="C382" t="str">
        <f>f_info_setupdate(A382)</f>
        <v>2015-04-27</v>
      </c>
      <c r="D382" s="16">
        <f t="shared" si="5"/>
        <v>2100</v>
      </c>
      <c r="F382" s="17">
        <f>f_netasset_total(A382,参数!$B$1,100000000)</f>
        <v>0.3199816744</v>
      </c>
      <c r="G382" s="17">
        <f ca="1">f_nav_adjustedreturn(A382,参数!$B$2,参数!$B$1)</f>
        <v>78.5221477852215</v>
      </c>
      <c r="H382" s="17">
        <f ca="1">f_nav_periodreturnrankingper(A382,参数!$B$2,参数!$B$1,3)</f>
        <v>17.2578083642139</v>
      </c>
      <c r="I382" s="17">
        <f ca="1">f_nav_adjustedreturn(A382,参数!$B$3,参数!$B$2)</f>
        <v>5.1077246452969</v>
      </c>
      <c r="J382" s="17">
        <f ca="1">f_nav_periodreturnrankingper(A382,参数!$B$3,参数!$B$2,3)</f>
        <v>93.3667781493868</v>
      </c>
      <c r="K382" s="17">
        <f ca="1">f_nav_adjustedreturn(A382,参数!$B$4,参数!$B$3)</f>
        <v>-19.8264239973037</v>
      </c>
      <c r="L382" s="17">
        <f ca="1">f_nav_periodreturnrankingper(A382,参数!$B$4,参数!$B$3,3)</f>
        <v>64.8267008985879</v>
      </c>
      <c r="M382" s="17">
        <f ca="1">f_nav_adjustedreturn(A382,参数!$B$5,参数!$B$4)</f>
        <v>11.335767106618</v>
      </c>
      <c r="N382" s="17">
        <f ca="1">f_nav_periodreturnrankingper(A382,参数!$B$5,参数!$B$4,3)</f>
        <v>46.1780929866036</v>
      </c>
      <c r="O382" s="17">
        <f ca="1">f_nav_adjustedreturn(A382,参数!$B$6,参数!$B$5)</f>
        <v>4.00973236009731</v>
      </c>
      <c r="P382" s="17">
        <f ca="1">f_nav_periodreturnrankingper(A382,参数!$B$6,参数!$B$5,3)</f>
        <v>38.0952380952381</v>
      </c>
      <c r="Q382" s="25">
        <f>f_return(A382,1,参数!$B$1-365/2,参数!$B$1)</f>
        <v>104.348795073262</v>
      </c>
      <c r="R382" s="25">
        <f ca="1">f_return(A382,1,参数!$B$4,参数!$B$1)</f>
        <v>14.5685429607343</v>
      </c>
      <c r="S382" s="25">
        <f ca="1">f_return(A382,1,参数!$B$6,参数!$B$1)</f>
        <v>11.670434246775</v>
      </c>
      <c r="T382" t="str">
        <f>f_info_investtype(A382)</f>
        <v>灵活配置型基金</v>
      </c>
      <c r="U382" t="str">
        <f>f_info_fundmanager(A382)</f>
        <v>吴昊</v>
      </c>
      <c r="V382">
        <f>f_info_manager_onthepostdays(A382,1)</f>
        <v>276</v>
      </c>
      <c r="W382" s="25">
        <f ca="1">f_return_1w(A382,"0",参数!$B$2)</f>
        <v>-3.22237275014516</v>
      </c>
      <c r="X382" s="25">
        <f>f_return_1m(A382,"0",参数!$B$1)</f>
        <v>15.6646799689039</v>
      </c>
      <c r="Y382" s="25">
        <f>f_return_3m(A382,0,参数!$B$1)</f>
        <v>33.8983050847458</v>
      </c>
      <c r="Z382" s="25">
        <f>f_return_6m(A382,0,参数!B381)</f>
        <v>35.8055305079651</v>
      </c>
      <c r="AA382" t="str">
        <f>f_dq_status(A382,参数!$B$1)</f>
        <v>开放申购|开放赎回</v>
      </c>
      <c r="AB382" s="17">
        <f ca="1">f_risk_maxdownside(A382,参数!$B$6,参数!$B$1)</f>
        <v>-27.0229392488026</v>
      </c>
      <c r="AC382" s="17">
        <f ca="1">f_risk_maxdownside(A382,参数!$B$4,参数!$B$1)</f>
        <v>-26.9799899108794</v>
      </c>
      <c r="AD382" t="str">
        <f ca="1">f_risk_maxdownside_date(A382,参数!$B$6,参数!$B$1)</f>
        <v>20180124-20200323</v>
      </c>
    </row>
    <row r="383" spans="1:30">
      <c r="A383" s="15" t="s">
        <v>411</v>
      </c>
      <c r="B383" t="str">
        <f>f_info_name(A383)</f>
        <v>鹏华医药科技</v>
      </c>
      <c r="C383" t="str">
        <f>f_info_setupdate(A383)</f>
        <v>2015-06-02</v>
      </c>
      <c r="D383" s="16">
        <f t="shared" si="5"/>
        <v>2064</v>
      </c>
      <c r="F383" s="17">
        <f>f_netasset_total(A383,参数!$B$1,100000000)</f>
        <v>16.9933580155</v>
      </c>
      <c r="G383" s="17">
        <f ca="1">f_nav_adjustedreturn(A383,参数!$B$2,参数!$B$1)</f>
        <v>117.282127031019</v>
      </c>
      <c r="H383" s="17">
        <f ca="1">f_nav_periodreturnrankingper(A383,参数!$B$2,参数!$B$1,3)</f>
        <v>5.88235294117647</v>
      </c>
      <c r="I383" s="17">
        <f ca="1">f_nav_adjustedreturn(A383,参数!$B$3,参数!$B$2)</f>
        <v>53.8636363636364</v>
      </c>
      <c r="J383" s="17">
        <f ca="1">f_nav_periodreturnrankingper(A383,参数!$B$3,参数!$B$2,3)</f>
        <v>36.283185840708</v>
      </c>
      <c r="K383" s="17">
        <f ca="1">f_nav_adjustedreturn(A383,参数!$B$4,参数!$B$3)</f>
        <v>-21.9858156028369</v>
      </c>
      <c r="L383" s="17">
        <f ca="1">f_nav_periodreturnrankingper(A383,参数!$B$4,参数!$B$3,3)</f>
        <v>40</v>
      </c>
      <c r="M383" s="17">
        <f ca="1">f_nav_adjustedreturn(A383,参数!$B$5,参数!$B$4)</f>
        <v>12.3505976095617</v>
      </c>
      <c r="N383" s="17">
        <f ca="1">f_nav_periodreturnrankingper(A383,参数!$B$5,参数!$B$4,3)</f>
        <v>69.1176470588235</v>
      </c>
      <c r="O383" s="17">
        <f ca="1">f_nav_adjustedreturn(A383,参数!$B$6,参数!$B$5)</f>
        <v>-2.88461538461539</v>
      </c>
      <c r="P383" s="17">
        <f ca="1">f_nav_periodreturnrankingper(A383,参数!$B$6,参数!$B$5,3)</f>
        <v>82.8947368421053</v>
      </c>
      <c r="Q383" s="25">
        <f>f_return(A383,1,参数!$B$1-365/2,参数!$B$1)</f>
        <v>97.0478170041457</v>
      </c>
      <c r="R383" s="25">
        <f ca="1">f_return(A383,1,参数!$B$4,参数!$B$1)</f>
        <v>37.6103926724381</v>
      </c>
      <c r="S383" s="25">
        <f ca="1">f_return(A383,1,参数!$B$6,参数!$B$1)</f>
        <v>23.090062246127</v>
      </c>
      <c r="T383" t="str">
        <f>f_info_investtype(A383)</f>
        <v>普通股票型基金</v>
      </c>
      <c r="U383" t="str">
        <f>f_info_fundmanager(A383)</f>
        <v>金笑非</v>
      </c>
      <c r="V383">
        <f>f_info_manager_onthepostdays(A383,1)</f>
        <v>1693</v>
      </c>
      <c r="W383" s="25">
        <f ca="1">f_return_1w(A383,"0",参数!$B$2)</f>
        <v>-1.16788321167883</v>
      </c>
      <c r="X383" s="25">
        <f>f_return_1m(A383,"0",参数!$B$1)</f>
        <v>15.1918559122945</v>
      </c>
      <c r="Y383" s="25">
        <f>f_return_3m(A383,0,参数!$B$1)</f>
        <v>38.7735849056604</v>
      </c>
      <c r="Z383" s="25">
        <f>f_return_6m(A383,0,参数!B382)</f>
        <v>36.7158671586716</v>
      </c>
      <c r="AA383" t="str">
        <f>f_dq_status(A383,参数!$B$1)</f>
        <v>开放申购|开放赎回</v>
      </c>
      <c r="AB383" s="17">
        <f ca="1">f_risk_maxdownside(A383,参数!$B$6,参数!$B$1)</f>
        <v>-39.1752577319588</v>
      </c>
      <c r="AC383" s="17">
        <f ca="1">f_risk_maxdownside(A383,参数!$B$4,参数!$B$1)</f>
        <v>-39.1752577319588</v>
      </c>
      <c r="AD383" t="str">
        <f ca="1">f_risk_maxdownside_date(A383,参数!$B$6,参数!$B$1)</f>
        <v>20180529-20190103</v>
      </c>
    </row>
    <row r="384" spans="1:30">
      <c r="A384" s="15" t="s">
        <v>412</v>
      </c>
      <c r="B384" t="str">
        <f>f_info_name(A384)</f>
        <v>银华泰利A</v>
      </c>
      <c r="C384" t="str">
        <f>f_info_setupdate(A384)</f>
        <v>2015-04-24</v>
      </c>
      <c r="D384" s="16">
        <f t="shared" si="5"/>
        <v>2103</v>
      </c>
      <c r="F384" s="17">
        <f>f_netasset_total(A384,参数!$B$1,100000000)</f>
        <v>6.6361799931</v>
      </c>
      <c r="G384" s="17">
        <f ca="1">f_nav_adjustedreturn(A384,参数!$B$2,参数!$B$1)</f>
        <v>11.600777705768</v>
      </c>
      <c r="H384" s="17">
        <f ca="1">f_nav_periodreturnrankingper(A384,参数!$B$2,参数!$B$1,3)</f>
        <v>93.1180518793012</v>
      </c>
      <c r="I384" s="17">
        <f ca="1">f_nav_adjustedreturn(A384,参数!$B$3,参数!$B$2)</f>
        <v>32.3327615780446</v>
      </c>
      <c r="J384" s="17">
        <f ca="1">f_nav_periodreturnrankingper(A384,参数!$B$3,参数!$B$2,3)</f>
        <v>40.9141583054627</v>
      </c>
      <c r="K384" s="17">
        <f ca="1">f_nav_adjustedreturn(A384,参数!$B$4,参数!$B$3)</f>
        <v>-2.26320201173513</v>
      </c>
      <c r="L384" s="17">
        <f ca="1">f_nav_periodreturnrankingper(A384,参数!$B$4,参数!$B$3,3)</f>
        <v>25.3530166880616</v>
      </c>
      <c r="M384" s="17">
        <f ca="1">f_nav_adjustedreturn(A384,参数!$B$5,参数!$B$4)</f>
        <v>10.4532839962997</v>
      </c>
      <c r="N384" s="17">
        <f ca="1">f_nav_periodreturnrankingper(A384,参数!$B$5,参数!$B$4,3)</f>
        <v>49.7241922773838</v>
      </c>
      <c r="O384" s="17">
        <f ca="1">f_nav_adjustedreturn(A384,参数!$B$6,参数!$B$5)</f>
        <v>1.59924741298214</v>
      </c>
      <c r="P384" s="17">
        <f ca="1">f_nav_periodreturnrankingper(A384,参数!$B$6,参数!$B$5,3)</f>
        <v>66.8027210884354</v>
      </c>
      <c r="Q384" s="25">
        <f>f_return(A384,1,参数!$B$1-365/2,参数!$B$1)</f>
        <v>16.1242305931204</v>
      </c>
      <c r="R384" s="25">
        <f ca="1">f_return(A384,1,参数!$B$4,参数!$B$1)</f>
        <v>13.0010357166583</v>
      </c>
      <c r="S384" s="25">
        <f ca="1">f_return(A384,1,参数!$B$6,参数!$B$1)</f>
        <v>10.1169335511625</v>
      </c>
      <c r="T384" t="str">
        <f>f_info_investtype(A384)</f>
        <v>灵活配置型基金</v>
      </c>
      <c r="U384" t="str">
        <f>f_info_fundmanager(A384)</f>
        <v>赵楠楠</v>
      </c>
      <c r="V384">
        <f>f_info_manager_onthepostdays(A384,1)</f>
        <v>524</v>
      </c>
      <c r="W384" s="25">
        <f ca="1">f_return_1w(A384,"0",参数!$B$2)</f>
        <v>-0.451612903225814</v>
      </c>
      <c r="X384" s="25">
        <f>f_return_1m(A384,"0",参数!$B$1)</f>
        <v>2.74463007159905</v>
      </c>
      <c r="Y384" s="25">
        <f>f_return_3m(A384,0,参数!$B$1)</f>
        <v>5</v>
      </c>
      <c r="Z384" s="25">
        <f>f_return_6m(A384,0,参数!B383)</f>
        <v>7.4395536267824</v>
      </c>
      <c r="AA384" t="str">
        <f>f_dq_status(A384,参数!$B$1)</f>
        <v>暂停大额申购|开放赎回</v>
      </c>
      <c r="AB384" s="17">
        <f ca="1">f_risk_maxdownside(A384,参数!$B$6,参数!$B$1)</f>
        <v>-7.31528895391369</v>
      </c>
      <c r="AC384" s="17">
        <f ca="1">f_risk_maxdownside(A384,参数!$B$4,参数!$B$1)</f>
        <v>-7.31528895391369</v>
      </c>
      <c r="AD384" t="str">
        <f ca="1">f_risk_maxdownside_date(A384,参数!$B$6,参数!$B$1)</f>
        <v>20190411-20190509</v>
      </c>
    </row>
    <row r="385" spans="1:30">
      <c r="A385" s="15" t="s">
        <v>413</v>
      </c>
      <c r="B385" t="str">
        <f>f_info_name(A385)</f>
        <v>博时丝路主题A</v>
      </c>
      <c r="C385" t="str">
        <f>f_info_setupdate(A385)</f>
        <v>2015-05-22</v>
      </c>
      <c r="D385" s="16">
        <f t="shared" si="5"/>
        <v>2075</v>
      </c>
      <c r="F385" s="17">
        <f>f_netasset_total(A385,参数!$B$1,100000000)</f>
        <v>8.1940147149</v>
      </c>
      <c r="G385" s="17">
        <f ca="1">f_nav_adjustedreturn(A385,参数!$B$2,参数!$B$1)</f>
        <v>100.435161009574</v>
      </c>
      <c r="H385" s="17">
        <f ca="1">f_nav_periodreturnrankingper(A385,参数!$B$2,参数!$B$1,3)</f>
        <v>17.6470588235294</v>
      </c>
      <c r="I385" s="17">
        <f ca="1">f_nav_adjustedreturn(A385,参数!$B$3,参数!$B$2)</f>
        <v>45.8121827411168</v>
      </c>
      <c r="J385" s="17">
        <f ca="1">f_nav_periodreturnrankingper(A385,参数!$B$3,参数!$B$2,3)</f>
        <v>49.5575221238938</v>
      </c>
      <c r="K385" s="17">
        <f ca="1">f_nav_adjustedreturn(A385,参数!$B$4,参数!$B$3)</f>
        <v>-22.7450980392157</v>
      </c>
      <c r="L385" s="17">
        <f ca="1">f_nav_periodreturnrankingper(A385,参数!$B$4,参数!$B$3,3)</f>
        <v>45.8181818181818</v>
      </c>
      <c r="M385" s="17">
        <f ca="1">f_nav_adjustedreturn(A385,参数!$B$5,参数!$B$4)</f>
        <v>27.1940667490729</v>
      </c>
      <c r="N385" s="17">
        <f ca="1">f_nav_periodreturnrankingper(A385,参数!$B$5,参数!$B$4,3)</f>
        <v>36.7647058823529</v>
      </c>
      <c r="O385" s="17">
        <f ca="1">f_nav_adjustedreturn(A385,参数!$B$6,参数!$B$5)</f>
        <v>7.40740740740741</v>
      </c>
      <c r="P385" s="17">
        <f ca="1">f_nav_periodreturnrankingper(A385,参数!$B$6,参数!$B$5,3)</f>
        <v>47.3684210526316</v>
      </c>
      <c r="Q385" s="25">
        <f>f_return(A385,1,参数!$B$1-365/2,参数!$B$1)</f>
        <v>118.222920934605</v>
      </c>
      <c r="R385" s="25">
        <f ca="1">f_return(A385,1,参数!$B$4,参数!$B$1)</f>
        <v>31.1566607423838</v>
      </c>
      <c r="S385" s="25">
        <f ca="1">f_return(A385,1,参数!$B$6,参数!$B$1)</f>
        <v>24.9247567055216</v>
      </c>
      <c r="T385" t="str">
        <f>f_info_investtype(A385)</f>
        <v>普通股票型基金</v>
      </c>
      <c r="U385" t="str">
        <f>f_info_fundmanager(A385)</f>
        <v>沙炜</v>
      </c>
      <c r="V385">
        <f>f_info_manager_onthepostdays(A385,1)</f>
        <v>2092</v>
      </c>
      <c r="W385" s="25">
        <f ca="1">f_return_1w(A385,"0",参数!$B$2)</f>
        <v>-1.96245733788395</v>
      </c>
      <c r="X385" s="25">
        <f>f_return_1m(A385,"0",参数!$B$1)</f>
        <v>16.0201511335013</v>
      </c>
      <c r="Y385" s="25">
        <f>f_return_3m(A385,0,参数!$B$1)</f>
        <v>38.5679903730445</v>
      </c>
      <c r="Z385" s="25">
        <f>f_return_6m(A385,0,参数!B384)</f>
        <v>36.3690476190476</v>
      </c>
      <c r="AA385" t="str">
        <f>f_dq_status(A385,参数!$B$1)</f>
        <v>开放申购|开放赎回</v>
      </c>
      <c r="AB385" s="17">
        <f ca="1">f_risk_maxdownside(A385,参数!$B$6,参数!$B$1)</f>
        <v>-27.5460717749757</v>
      </c>
      <c r="AC385" s="17">
        <f ca="1">f_risk_maxdownside(A385,参数!$B$4,参数!$B$1)</f>
        <v>-27.4052478134111</v>
      </c>
      <c r="AD385" t="str">
        <f ca="1">f_risk_maxdownside_date(A385,参数!$B$6,参数!$B$1)</f>
        <v>20180124-20181018</v>
      </c>
    </row>
    <row r="386" spans="1:30">
      <c r="A386" s="15" t="s">
        <v>414</v>
      </c>
      <c r="B386" t="str">
        <f>f_info_name(A386)</f>
        <v>长盛国企改革主题</v>
      </c>
      <c r="C386" t="str">
        <f>f_info_setupdate(A386)</f>
        <v>2015-06-04</v>
      </c>
      <c r="D386" s="16">
        <f t="shared" si="5"/>
        <v>2062</v>
      </c>
      <c r="F386" s="17">
        <f>f_netasset_total(A386,参数!$B$1,100000000)</f>
        <v>7.5348101373</v>
      </c>
      <c r="G386" s="17">
        <f ca="1">f_nav_adjustedreturn(A386,参数!$B$2,参数!$B$1)</f>
        <v>57.1428571428571</v>
      </c>
      <c r="H386" s="17">
        <f ca="1">f_nav_periodreturnrankingper(A386,参数!$B$2,参数!$B$1,3)</f>
        <v>37.6919004764426</v>
      </c>
      <c r="I386" s="17">
        <f ca="1">f_nav_adjustedreturn(A386,参数!$B$3,参数!$B$2)</f>
        <v>16.9712793733681</v>
      </c>
      <c r="J386" s="17">
        <f ca="1">f_nav_periodreturnrankingper(A386,参数!$B$3,参数!$B$2,3)</f>
        <v>65.0501672240803</v>
      </c>
      <c r="K386" s="17">
        <f ca="1">f_nav_adjustedreturn(A386,参数!$B$4,参数!$B$3)</f>
        <v>-23.0923694779116</v>
      </c>
      <c r="L386" s="17">
        <f ca="1">f_nav_periodreturnrankingper(A386,参数!$B$4,参数!$B$3,3)</f>
        <v>77.0218228498074</v>
      </c>
      <c r="M386" s="17">
        <f ca="1">f_nav_adjustedreturn(A386,参数!$B$5,参数!$B$4)</f>
        <v>7.31182795698924</v>
      </c>
      <c r="N386" s="17">
        <f ca="1">f_nav_periodreturnrankingper(A386,参数!$B$5,参数!$B$4,3)</f>
        <v>65.7210401891253</v>
      </c>
      <c r="O386" s="17">
        <f ca="1">f_nav_adjustedreturn(A386,参数!$B$6,参数!$B$5)</f>
        <v>-11.4068441064639</v>
      </c>
      <c r="P386" s="17">
        <f ca="1">f_nav_periodreturnrankingper(A386,参数!$B$6,参数!$B$5,3)</f>
        <v>95.2380952380952</v>
      </c>
      <c r="Q386" s="25">
        <f>f_return(A386,1,参数!$B$1-365/2,参数!$B$1)</f>
        <v>60.8529800174804</v>
      </c>
      <c r="R386" s="25">
        <f ca="1">f_return(A386,1,参数!$B$4,参数!$B$1)</f>
        <v>12.2195993766276</v>
      </c>
      <c r="S386" s="25">
        <f ca="1">f_return(A386,1,参数!$B$6,参数!$B$1)</f>
        <v>5.99604681363373</v>
      </c>
      <c r="T386" t="str">
        <f>f_info_investtype(A386)</f>
        <v>灵活配置型基金</v>
      </c>
      <c r="U386" t="str">
        <f>f_info_fundmanager(A386)</f>
        <v>代毅</v>
      </c>
      <c r="V386">
        <f>f_info_manager_onthepostdays(A386,1)</f>
        <v>296</v>
      </c>
      <c r="W386" s="25">
        <f ca="1">f_return_1w(A386,"0",参数!$B$2)</f>
        <v>-4.06852248394005</v>
      </c>
      <c r="X386" s="25">
        <f>f_return_1m(A386,"0",参数!$B$1)</f>
        <v>13.7318255250404</v>
      </c>
      <c r="Y386" s="25">
        <f>f_return_3m(A386,0,参数!$B$1)</f>
        <v>24.822695035461</v>
      </c>
      <c r="Z386" s="25">
        <f>f_return_6m(A386,0,参数!B385)</f>
        <v>16.6383701188455</v>
      </c>
      <c r="AA386" t="str">
        <f>f_dq_status(A386,参数!$B$1)</f>
        <v>开放申购|开放赎回</v>
      </c>
      <c r="AB386" s="17">
        <f ca="1">f_risk_maxdownside(A386,参数!$B$6,参数!$B$1)</f>
        <v>-29.1015625</v>
      </c>
      <c r="AC386" s="17">
        <f ca="1">f_risk_maxdownside(A386,参数!$B$4,参数!$B$1)</f>
        <v>-27.2545090180361</v>
      </c>
      <c r="AD386" t="str">
        <f ca="1">f_risk_maxdownside_date(A386,参数!$B$6,参数!$B$1)</f>
        <v>20160223-20181018</v>
      </c>
    </row>
    <row r="387" spans="1:30">
      <c r="A387" s="15" t="s">
        <v>415</v>
      </c>
      <c r="B387" t="str">
        <f>f_info_name(A387)</f>
        <v>华泰柏瑞量化智慧A</v>
      </c>
      <c r="C387" t="str">
        <f>f_info_setupdate(A387)</f>
        <v>2015-06-03</v>
      </c>
      <c r="D387" s="16">
        <f t="shared" ref="D387:D450" si="6">DATEDIF(C387,"2021-1-25","d")</f>
        <v>2063</v>
      </c>
      <c r="F387" s="17">
        <f>f_netasset_total(A387,参数!$B$1,100000000)</f>
        <v>6.042569522</v>
      </c>
      <c r="G387" s="17">
        <f ca="1">f_nav_adjustedreturn(A387,参数!$B$2,参数!$B$1)</f>
        <v>31.5290293209521</v>
      </c>
      <c r="H387" s="17">
        <f ca="1">f_nav_periodreturnrankingper(A387,参数!$B$2,参数!$B$1,3)</f>
        <v>62.0434092112229</v>
      </c>
      <c r="I387" s="17">
        <f ca="1">f_nav_adjustedreturn(A387,参数!$B$3,参数!$B$2)</f>
        <v>30.7929264118654</v>
      </c>
      <c r="J387" s="17">
        <f ca="1">f_nav_periodreturnrankingper(A387,参数!$B$3,参数!$B$2,3)</f>
        <v>43.2552954292085</v>
      </c>
      <c r="K387" s="17">
        <f ca="1">f_nav_adjustedreturn(A387,参数!$B$4,参数!$B$3)</f>
        <v>-27.5864824471442</v>
      </c>
      <c r="L387" s="17">
        <f ca="1">f_nav_periodreturnrankingper(A387,参数!$B$4,参数!$B$3,3)</f>
        <v>90.0513478818999</v>
      </c>
      <c r="M387" s="17">
        <f ca="1">f_nav_adjustedreturn(A387,参数!$B$5,参数!$B$4)</f>
        <v>23.1992244304411</v>
      </c>
      <c r="N387" s="17">
        <f ca="1">f_nav_periodreturnrankingper(A387,参数!$B$5,参数!$B$4,3)</f>
        <v>17.8092986603625</v>
      </c>
      <c r="O387" s="17">
        <f ca="1">f_nav_adjustedreturn(A387,参数!$B$6,参数!$B$5)</f>
        <v>22.4878683867913</v>
      </c>
      <c r="P387" s="17">
        <f ca="1">f_nav_periodreturnrankingper(A387,参数!$B$6,参数!$B$5,3)</f>
        <v>3.94557823129252</v>
      </c>
      <c r="Q387" s="25">
        <f>f_return(A387,1,参数!$B$1-365/2,参数!$B$1)</f>
        <v>17.4859115543048</v>
      </c>
      <c r="R387" s="25">
        <f ca="1">f_return(A387,1,参数!$B$4,参数!$B$1)</f>
        <v>7.59187674505739</v>
      </c>
      <c r="S387" s="25">
        <f ca="1">f_return(A387,1,参数!$B$6,参数!$B$1)</f>
        <v>13.3081172272449</v>
      </c>
      <c r="T387" t="str">
        <f>f_info_investtype(A387)</f>
        <v>灵活配置型基金</v>
      </c>
      <c r="U387" t="str">
        <f>f_info_fundmanager(A387)</f>
        <v>田汉卿</v>
      </c>
      <c r="V387">
        <f>f_info_manager_onthepostdays(A387,1)</f>
        <v>2080</v>
      </c>
      <c r="W387" s="25">
        <f ca="1">f_return_1w(A387,"0",参数!$B$2)</f>
        <v>-2.74855785544622</v>
      </c>
      <c r="X387" s="25">
        <f>f_return_1m(A387,"0",参数!$B$1)</f>
        <v>7.08418891170432</v>
      </c>
      <c r="Y387" s="25">
        <f>f_return_3m(A387,0,参数!$B$1)</f>
        <v>5.31876734898335</v>
      </c>
      <c r="Z387" s="25">
        <f>f_return_6m(A387,0,参数!B386)</f>
        <v>-0.0975493769189935</v>
      </c>
      <c r="AA387" t="str">
        <f>f_dq_status(A387,参数!$B$1)</f>
        <v>暂停大额申购|开放赎回</v>
      </c>
      <c r="AB387" s="17">
        <f ca="1">f_risk_maxdownside(A387,参数!$B$6,参数!$B$1)</f>
        <v>-32.9250737401147</v>
      </c>
      <c r="AC387" s="17">
        <f ca="1">f_risk_maxdownside(A387,参数!$B$4,参数!$B$1)</f>
        <v>-31.9222223087819</v>
      </c>
      <c r="AD387" t="str">
        <f ca="1">f_risk_maxdownside_date(A387,参数!$B$6,参数!$B$1)</f>
        <v>20171011-20190103</v>
      </c>
    </row>
    <row r="388" spans="1:30">
      <c r="A388" s="15" t="s">
        <v>416</v>
      </c>
      <c r="B388" t="str">
        <f>f_info_name(A388)</f>
        <v>工银瑞信生态环境</v>
      </c>
      <c r="C388" t="str">
        <f>f_info_setupdate(A388)</f>
        <v>2015-06-02</v>
      </c>
      <c r="D388" s="16">
        <f t="shared" si="6"/>
        <v>2064</v>
      </c>
      <c r="F388" s="17">
        <f>f_netasset_total(A388,参数!$B$1,100000000)</f>
        <v>12.4605233724</v>
      </c>
      <c r="G388" s="17">
        <f ca="1">f_nav_adjustedreturn(A388,参数!$B$2,参数!$B$1)</f>
        <v>142.198581560284</v>
      </c>
      <c r="H388" s="17">
        <f ca="1">f_nav_periodreturnrankingper(A388,参数!$B$2,参数!$B$1,3)</f>
        <v>0.980392156862745</v>
      </c>
      <c r="I388" s="17">
        <f ca="1">f_nav_adjustedreturn(A388,参数!$B$3,参数!$B$2)</f>
        <v>47.6439790575916</v>
      </c>
      <c r="J388" s="17">
        <f ca="1">f_nav_periodreturnrankingper(A388,参数!$B$3,参数!$B$2,3)</f>
        <v>46.9026548672566</v>
      </c>
      <c r="K388" s="17">
        <f ca="1">f_nav_adjustedreturn(A388,参数!$B$4,参数!$B$3)</f>
        <v>-30.03663003663</v>
      </c>
      <c r="L388" s="17">
        <f ca="1">f_nav_periodreturnrankingper(A388,参数!$B$4,参数!$B$3,3)</f>
        <v>82.9090909090909</v>
      </c>
      <c r="M388" s="17">
        <f ca="1">f_nav_adjustedreturn(A388,参数!$B$5,参数!$B$4)</f>
        <v>-3.73831775700935</v>
      </c>
      <c r="N388" s="17">
        <f ca="1">f_nav_periodreturnrankingper(A388,参数!$B$5,参数!$B$4,3)</f>
        <v>95.5882352941177</v>
      </c>
      <c r="O388" s="17">
        <f ca="1">f_nav_adjustedreturn(A388,参数!$B$6,参数!$B$5)</f>
        <v>4.37424058323208</v>
      </c>
      <c r="P388" s="17">
        <f ca="1">f_nav_periodreturnrankingper(A388,参数!$B$6,参数!$B$5,3)</f>
        <v>55.921052631579</v>
      </c>
      <c r="Q388" s="25">
        <f>f_return(A388,1,参数!$B$1-365/2,参数!$B$1)</f>
        <v>196.325930820409</v>
      </c>
      <c r="R388" s="25">
        <f ca="1">f_return(A388,1,参数!$B$4,参数!$B$1)</f>
        <v>35.7161593016574</v>
      </c>
      <c r="S388" s="25">
        <f ca="1">f_return(A388,1,参数!$B$6,参数!$B$1)</f>
        <v>19.9890718669254</v>
      </c>
      <c r="T388" t="str">
        <f>f_info_investtype(A388)</f>
        <v>普通股票型基金</v>
      </c>
      <c r="U388" t="str">
        <f>f_info_fundmanager(A388)</f>
        <v>何肖颉,闫思倩</v>
      </c>
      <c r="V388">
        <f>f_info_manager_onthepostdays(A388,1)</f>
        <v>2081</v>
      </c>
      <c r="W388" s="25">
        <f ca="1">f_return_1w(A388,"0",参数!$B$2)</f>
        <v>-0.587544065804936</v>
      </c>
      <c r="X388" s="25">
        <f>f_return_1m(A388,"0",参数!$B$1)</f>
        <v>14.6614437604924</v>
      </c>
      <c r="Y388" s="25">
        <f>f_return_3m(A388,0,参数!$B$1)</f>
        <v>57.9799537393986</v>
      </c>
      <c r="Z388" s="25">
        <f>f_return_6m(A388,0,参数!B387)</f>
        <v>53.3965244865719</v>
      </c>
      <c r="AA388" t="str">
        <f>f_dq_status(A388,参数!$B$1)</f>
        <v>开放申购|开放赎回</v>
      </c>
      <c r="AB388" s="17">
        <f ca="1">f_risk_maxdownside(A388,参数!$B$6,参数!$B$1)</f>
        <v>-43.6440677966102</v>
      </c>
      <c r="AC388" s="17">
        <f ca="1">f_risk_maxdownside(A388,参数!$B$4,参数!$B$1)</f>
        <v>-35.4368932038835</v>
      </c>
      <c r="AD388" t="str">
        <f ca="1">f_risk_maxdownside_date(A388,参数!$B$6,参数!$B$1)</f>
        <v>20161123-20190103</v>
      </c>
    </row>
    <row r="389" spans="1:30">
      <c r="A389" s="15" t="s">
        <v>417</v>
      </c>
      <c r="B389" t="str">
        <f>f_info_name(A389)</f>
        <v>华泰柏瑞新利A</v>
      </c>
      <c r="C389" t="str">
        <f>f_info_setupdate(A389)</f>
        <v>2015-04-28</v>
      </c>
      <c r="D389" s="16">
        <f t="shared" si="6"/>
        <v>2099</v>
      </c>
      <c r="F389" s="17">
        <f>f_netasset_total(A389,参数!$B$1,100000000)</f>
        <v>6.0423083466</v>
      </c>
      <c r="G389" s="17">
        <f ca="1">f_nav_adjustedreturn(A389,参数!$B$2,参数!$B$1)</f>
        <v>24.6485562310031</v>
      </c>
      <c r="H389" s="17">
        <f ca="1">f_nav_periodreturnrankingper(A389,参数!$B$2,参数!$B$1,3)</f>
        <v>68.9253573319217</v>
      </c>
      <c r="I389" s="17">
        <f ca="1">f_nav_adjustedreturn(A389,参数!$B$3,参数!$B$2)</f>
        <v>2.97339593114239</v>
      </c>
      <c r="J389" s="17">
        <f ca="1">f_nav_periodreturnrankingper(A389,参数!$B$3,参数!$B$2,3)</f>
        <v>97.2686733556299</v>
      </c>
      <c r="K389" s="17">
        <f ca="1">f_nav_adjustedreturn(A389,参数!$B$4,参数!$B$3)</f>
        <v>-1.36939945632908</v>
      </c>
      <c r="L389" s="17">
        <f ca="1">f_nav_periodreturnrankingper(A389,参数!$B$4,参数!$B$3,3)</f>
        <v>23.1707317073171</v>
      </c>
      <c r="M389" s="17">
        <f ca="1">f_nav_adjustedreturn(A389,参数!$B$5,参数!$B$4)</f>
        <v>10.2885388308977</v>
      </c>
      <c r="N389" s="17">
        <f ca="1">f_nav_periodreturnrankingper(A389,参数!$B$5,参数!$B$4,3)</f>
        <v>50.7486209613869</v>
      </c>
      <c r="O389" s="17">
        <f ca="1">f_nav_adjustedreturn(A389,参数!$B$6,参数!$B$5)</f>
        <v>2.27184466019416</v>
      </c>
      <c r="P389" s="17">
        <f ca="1">f_nav_periodreturnrankingper(A389,参数!$B$6,参数!$B$5,3)</f>
        <v>60</v>
      </c>
      <c r="Q389" s="25">
        <f>f_return(A389,1,参数!$B$1-365/2,参数!$B$1)</f>
        <v>22.1285515758491</v>
      </c>
      <c r="R389" s="25">
        <f ca="1">f_return(A389,1,参数!$B$4,参数!$B$1)</f>
        <v>8.17083221785768</v>
      </c>
      <c r="S389" s="25">
        <f ca="1">f_return(A389,1,参数!$B$6,参数!$B$1)</f>
        <v>7.32664706500497</v>
      </c>
      <c r="T389" t="str">
        <f>f_info_investtype(A389)</f>
        <v>灵活配置型基金</v>
      </c>
      <c r="U389" t="str">
        <f>f_info_fundmanager(A389)</f>
        <v>郑青,董辰</v>
      </c>
      <c r="V389">
        <f>f_info_manager_onthepostdays(A389,1)</f>
        <v>233</v>
      </c>
      <c r="W389" s="25">
        <f ca="1">f_return_1w(A389,"0",参数!$B$2)</f>
        <v>-0.828937452901304</v>
      </c>
      <c r="X389" s="25">
        <f>f_return_1m(A389,"0",参数!$B$1)</f>
        <v>3.96102352847977</v>
      </c>
      <c r="Y389" s="25">
        <f>f_return_3m(A389,0,参数!$B$1)</f>
        <v>6.24190414507772</v>
      </c>
      <c r="Z389" s="25">
        <f>f_return_6m(A389,0,参数!B388)</f>
        <v>6.57212317666125</v>
      </c>
      <c r="AA389" t="str">
        <f>f_dq_status(A389,参数!$B$1)</f>
        <v>暂停大额申购|开放赎回</v>
      </c>
      <c r="AB389" s="17">
        <f ca="1">f_risk_maxdownside(A389,参数!$B$6,参数!$B$1)</f>
        <v>-4.92164964352562</v>
      </c>
      <c r="AC389" s="17">
        <f ca="1">f_risk_maxdownside(A389,参数!$B$4,参数!$B$1)</f>
        <v>-4.92164964352562</v>
      </c>
      <c r="AD389" t="str">
        <f ca="1">f_risk_maxdownside_date(A389,参数!$B$6,参数!$B$1)</f>
        <v>20180206-20180817</v>
      </c>
    </row>
    <row r="390" spans="1:30">
      <c r="A390" s="15" t="s">
        <v>418</v>
      </c>
      <c r="B390" t="str">
        <f>f_info_name(A390)</f>
        <v>易方达新利</v>
      </c>
      <c r="C390" t="str">
        <f>f_info_setupdate(A390)</f>
        <v>2015-04-30</v>
      </c>
      <c r="D390" s="16">
        <f t="shared" si="6"/>
        <v>2097</v>
      </c>
      <c r="F390" s="17">
        <f>f_netasset_total(A390,参数!$B$1,100000000)</f>
        <v>8.822159946</v>
      </c>
      <c r="G390" s="17">
        <f ca="1">f_nav_adjustedreturn(A390,参数!$B$2,参数!$B$1)</f>
        <v>13.6430678466077</v>
      </c>
      <c r="H390" s="17">
        <f ca="1">f_nav_periodreturnrankingper(A390,参数!$B$2,参数!$B$1,3)</f>
        <v>90.206458443621</v>
      </c>
      <c r="I390" s="17">
        <f ca="1">f_nav_adjustedreturn(A390,参数!$B$3,参数!$B$2)</f>
        <v>16.0958904109589</v>
      </c>
      <c r="J390" s="17">
        <f ca="1">f_nav_periodreturnrankingper(A390,参数!$B$3,参数!$B$2,3)</f>
        <v>66.8338907469342</v>
      </c>
      <c r="K390" s="17">
        <f ca="1">f_nav_adjustedreturn(A390,参数!$B$4,参数!$B$3)</f>
        <v>-2.66666666666667</v>
      </c>
      <c r="L390" s="17">
        <f ca="1">f_nav_periodreturnrankingper(A390,参数!$B$4,参数!$B$3,3)</f>
        <v>26.8292682926829</v>
      </c>
      <c r="M390" s="17">
        <f ca="1">f_nav_adjustedreturn(A390,参数!$B$5,参数!$B$4)</f>
        <v>15.6881616939365</v>
      </c>
      <c r="N390" s="17">
        <f ca="1">f_nav_periodreturnrankingper(A390,参数!$B$5,参数!$B$4,3)</f>
        <v>31.3632781717888</v>
      </c>
      <c r="O390" s="17">
        <f ca="1">f_nav_adjustedreturn(A390,参数!$B$6,参数!$B$5)</f>
        <v>2.06084396467126</v>
      </c>
      <c r="P390" s="17">
        <f ca="1">f_nav_periodreturnrankingper(A390,参数!$B$6,参数!$B$5,3)</f>
        <v>63.1292517006803</v>
      </c>
      <c r="Q390" s="25">
        <f>f_return(A390,1,参数!$B$1-365/2,参数!$B$1)</f>
        <v>14.550969235465</v>
      </c>
      <c r="R390" s="25">
        <f ca="1">f_return(A390,1,参数!$B$4,参数!$B$1)</f>
        <v>8.68612252547054</v>
      </c>
      <c r="S390" s="25">
        <f ca="1">f_return(A390,1,参数!$B$6,参数!$B$1)</f>
        <v>8.61413889650249</v>
      </c>
      <c r="T390" t="str">
        <f>f_info_investtype(A390)</f>
        <v>灵活配置型基金</v>
      </c>
      <c r="U390" t="str">
        <f>f_info_fundmanager(A390)</f>
        <v>韩阅川</v>
      </c>
      <c r="V390">
        <f>f_info_manager_onthepostdays(A390,1)</f>
        <v>596</v>
      </c>
      <c r="W390" s="25">
        <f ca="1">f_return_1w(A390,"0",参数!$B$2)</f>
        <v>-0.147275405007364</v>
      </c>
      <c r="X390" s="25">
        <f>f_return_1m(A390,"0",参数!$B$1)</f>
        <v>2.05298013245033</v>
      </c>
      <c r="Y390" s="25">
        <f>f_return_3m(A390,0,参数!$B$1)</f>
        <v>3.56182795698924</v>
      </c>
      <c r="Z390" s="25">
        <f>f_return_6m(A390,0,参数!B389)</f>
        <v>6.52472527472527</v>
      </c>
      <c r="AA390" t="str">
        <f>f_dq_status(A390,参数!$B$1)</f>
        <v>暂停大额申购|开放赎回</v>
      </c>
      <c r="AB390" s="17">
        <f ca="1">f_risk_maxdownside(A390,参数!$B$6,参数!$B$1)</f>
        <v>-6.06312292358804</v>
      </c>
      <c r="AC390" s="17">
        <f ca="1">f_risk_maxdownside(A390,参数!$B$4,参数!$B$1)</f>
        <v>-6.06312292358804</v>
      </c>
      <c r="AD390" t="str">
        <f ca="1">f_risk_maxdownside_date(A390,参数!$B$6,参数!$B$1)</f>
        <v>20180516-20181018</v>
      </c>
    </row>
    <row r="391" spans="1:30">
      <c r="A391" s="15" t="s">
        <v>419</v>
      </c>
      <c r="B391" t="str">
        <f>f_info_name(A391)</f>
        <v>天弘新活力</v>
      </c>
      <c r="C391" t="str">
        <f>f_info_setupdate(A391)</f>
        <v>2015-04-29</v>
      </c>
      <c r="D391" s="16">
        <f t="shared" si="6"/>
        <v>2098</v>
      </c>
      <c r="F391" s="17">
        <f>f_netasset_total(A391,参数!$B$1,100000000)</f>
        <v>5.6813788699</v>
      </c>
      <c r="G391" s="17">
        <f ca="1">f_nav_adjustedreturn(A391,参数!$B$2,参数!$B$1)</f>
        <v>27.1198654816238</v>
      </c>
      <c r="H391" s="17">
        <f ca="1">f_nav_periodreturnrankingper(A391,参数!$B$2,参数!$B$1,3)</f>
        <v>66.8078348332451</v>
      </c>
      <c r="I391" s="17">
        <f ca="1">f_nav_adjustedreturn(A391,参数!$B$3,参数!$B$2)</f>
        <v>9.0075936108929</v>
      </c>
      <c r="J391" s="17">
        <f ca="1">f_nav_periodreturnrankingper(A391,参数!$B$3,参数!$B$2,3)</f>
        <v>85.1170568561873</v>
      </c>
      <c r="K391" s="17">
        <f ca="1">f_nav_adjustedreturn(A391,参数!$B$4,参数!$B$3)</f>
        <v>2.81791259086421</v>
      </c>
      <c r="L391" s="17">
        <f ca="1">f_nav_periodreturnrankingper(A391,参数!$B$4,参数!$B$3,3)</f>
        <v>7.25288831835687</v>
      </c>
      <c r="M391" s="17">
        <f ca="1">f_nav_adjustedreturn(A391,参数!$B$5,参数!$B$4)</f>
        <v>5.13763197586727</v>
      </c>
      <c r="N391" s="17">
        <f ca="1">f_nav_periodreturnrankingper(A391,参数!$B$5,参数!$B$4,3)</f>
        <v>75.886524822695</v>
      </c>
      <c r="O391" s="17">
        <f ca="1">f_nav_adjustedreturn(A391,参数!$B$6,参数!$B$5)</f>
        <v>3.24997567383476</v>
      </c>
      <c r="P391" s="17">
        <f ca="1">f_nav_periodreturnrankingper(A391,参数!$B$6,参数!$B$5,3)</f>
        <v>47.3469387755102</v>
      </c>
      <c r="Q391" s="25">
        <f>f_return(A391,1,参数!$B$1-365/2,参数!$B$1)</f>
        <v>27.6259829822289</v>
      </c>
      <c r="R391" s="25">
        <f ca="1">f_return(A391,1,参数!$B$4,参数!$B$1)</f>
        <v>12.5121859057967</v>
      </c>
      <c r="S391" s="25">
        <f ca="1">f_return(A391,1,参数!$B$6,参数!$B$1)</f>
        <v>9.07710298633224</v>
      </c>
      <c r="T391" t="str">
        <f>f_info_investtype(A391)</f>
        <v>灵活配置型基金</v>
      </c>
      <c r="U391" t="str">
        <f>f_info_fundmanager(A391)</f>
        <v>杜广,贺剑,张寓</v>
      </c>
      <c r="V391">
        <f>f_info_manager_onthepostdays(A391,1)</f>
        <v>260</v>
      </c>
      <c r="W391" s="25">
        <f ca="1">f_return_1w(A391,"0",参数!$B$2)</f>
        <v>-1.08506256930145</v>
      </c>
      <c r="X391" s="25">
        <f>f_return_1m(A391,"0",参数!$B$1)</f>
        <v>4.75059382422802</v>
      </c>
      <c r="Y391" s="25">
        <f>f_return_3m(A391,0,参数!$B$1)</f>
        <v>6.98113207547169</v>
      </c>
      <c r="Z391" s="25">
        <f>f_return_6m(A391,0,参数!B390)</f>
        <v>10.7274369485166</v>
      </c>
      <c r="AA391" t="str">
        <f>f_dq_status(A391,参数!$B$1)</f>
        <v>开放申购|开放赎回</v>
      </c>
      <c r="AB391" s="17">
        <f ca="1">f_risk_maxdownside(A391,参数!$B$6,参数!$B$1)</f>
        <v>-5.045621149497</v>
      </c>
      <c r="AC391" s="17">
        <f ca="1">f_risk_maxdownside(A391,参数!$B$4,参数!$B$1)</f>
        <v>-5.045621149497</v>
      </c>
      <c r="AD391" t="str">
        <f ca="1">f_risk_maxdownside_date(A391,参数!$B$6,参数!$B$1)</f>
        <v>20200306-20200319</v>
      </c>
    </row>
    <row r="392" spans="1:30">
      <c r="A392" s="15" t="s">
        <v>420</v>
      </c>
      <c r="B392" t="str">
        <f>f_info_name(A392)</f>
        <v>中海进取收益</v>
      </c>
      <c r="C392" t="str">
        <f>f_info_setupdate(A392)</f>
        <v>2015-05-13</v>
      </c>
      <c r="D392" s="16">
        <f t="shared" si="6"/>
        <v>2084</v>
      </c>
      <c r="F392" s="17">
        <f>f_netasset_total(A392,参数!$B$1,100000000)</f>
        <v>0.5622875428</v>
      </c>
      <c r="G392" s="17">
        <f ca="1">f_nav_adjustedreturn(A392,参数!$B$2,参数!$B$1)</f>
        <v>48.0205278592375</v>
      </c>
      <c r="H392" s="17">
        <f ca="1">f_nav_periodreturnrankingper(A392,参数!$B$2,参数!$B$1,3)</f>
        <v>45.6326098464796</v>
      </c>
      <c r="I392" s="17">
        <f ca="1">f_nav_adjustedreturn(A392,参数!$B$3,参数!$B$2)</f>
        <v>54.4733861834655</v>
      </c>
      <c r="J392" s="17">
        <f ca="1">f_nav_periodreturnrankingper(A392,参数!$B$3,参数!$B$2,3)</f>
        <v>12.6532887402453</v>
      </c>
      <c r="K392" s="17">
        <f ca="1">f_nav_adjustedreturn(A392,参数!$B$4,参数!$B$3)</f>
        <v>-25.7359125315391</v>
      </c>
      <c r="L392" s="17">
        <f ca="1">f_nav_periodreturnrankingper(A392,参数!$B$4,参数!$B$3,3)</f>
        <v>85.6225930680359</v>
      </c>
      <c r="M392" s="17">
        <f ca="1">f_nav_adjustedreturn(A392,参数!$B$5,参数!$B$4)</f>
        <v>15.183752417795</v>
      </c>
      <c r="N392" s="17">
        <f ca="1">f_nav_periodreturnrankingper(A392,参数!$B$5,参数!$B$4,3)</f>
        <v>32.4665090622537</v>
      </c>
      <c r="O392" s="17">
        <f ca="1">f_nav_adjustedreturn(A392,参数!$B$6,参数!$B$5)</f>
        <v>1.9723865877712</v>
      </c>
      <c r="P392" s="17">
        <f ca="1">f_nav_periodreturnrankingper(A392,参数!$B$6,参数!$B$5,3)</f>
        <v>64.0816326530612</v>
      </c>
      <c r="Q392" s="25">
        <f>f_return(A392,1,参数!$B$1-365/2,参数!$B$1)</f>
        <v>45.8854305129156</v>
      </c>
      <c r="R392" s="25">
        <f ca="1">f_return(A392,1,参数!$B$4,参数!$B$1)</f>
        <v>19.2838232698347</v>
      </c>
      <c r="S392" s="25">
        <f ca="1">f_return(A392,1,参数!$B$6,参数!$B$1)</f>
        <v>14.7503948898288</v>
      </c>
      <c r="T392" t="str">
        <f>f_info_investtype(A392)</f>
        <v>灵活配置型基金</v>
      </c>
      <c r="U392" t="str">
        <f>f_info_fundmanager(A392)</f>
        <v>许定晴</v>
      </c>
      <c r="V392">
        <f>f_info_manager_onthepostdays(A392,1)</f>
        <v>1658</v>
      </c>
      <c r="W392" s="25">
        <f ca="1">f_return_1w(A392,"0",参数!$B$2)</f>
        <v>0.738552437223043</v>
      </c>
      <c r="X392" s="25">
        <f>f_return_1m(A392,"0",参数!$B$1)</f>
        <v>7.62260127931771</v>
      </c>
      <c r="Y392" s="25">
        <f>f_return_3m(A392,0,参数!$B$1)</f>
        <v>25.5597014925373</v>
      </c>
      <c r="Z392" s="25">
        <f>f_return_6m(A392,0,参数!B391)</f>
        <v>7.17808219178082</v>
      </c>
      <c r="AA392" t="str">
        <f>f_dq_status(A392,参数!$B$1)</f>
        <v>开放申购|开放赎回</v>
      </c>
      <c r="AB392" s="17">
        <f ca="1">f_risk_maxdownside(A392,参数!$B$6,参数!$B$1)</f>
        <v>-30.3380049464139</v>
      </c>
      <c r="AC392" s="17">
        <f ca="1">f_risk_maxdownside(A392,参数!$B$4,参数!$B$1)</f>
        <v>-30.3380049464139</v>
      </c>
      <c r="AD392" t="str">
        <f ca="1">f_risk_maxdownside_date(A392,参数!$B$6,参数!$B$1)</f>
        <v>20180206-20181018</v>
      </c>
    </row>
    <row r="393" spans="1:30">
      <c r="A393" s="15" t="s">
        <v>421</v>
      </c>
      <c r="B393" t="str">
        <f>f_info_name(A393)</f>
        <v>泰达宏利新起点A</v>
      </c>
      <c r="C393" t="str">
        <f>f_info_setupdate(A393)</f>
        <v>2015-05-14</v>
      </c>
      <c r="D393" s="16">
        <f t="shared" si="6"/>
        <v>2083</v>
      </c>
      <c r="F393" s="17">
        <f>f_netasset_total(A393,参数!$B$1,100000000)</f>
        <v>6.8164697297</v>
      </c>
      <c r="G393" s="17">
        <f ca="1">f_nav_adjustedreturn(A393,参数!$B$2,参数!$B$1)</f>
        <v>20.8400646203554</v>
      </c>
      <c r="H393" s="17">
        <f ca="1">f_nav_periodreturnrankingper(A393,参数!$B$2,参数!$B$1,3)</f>
        <v>75.6484912652197</v>
      </c>
      <c r="I393" s="17">
        <f ca="1">f_nav_adjustedreturn(A393,参数!$B$3,参数!$B$2)</f>
        <v>24.7983870967742</v>
      </c>
      <c r="J393" s="17">
        <f ca="1">f_nav_periodreturnrankingper(A393,参数!$B$3,参数!$B$2,3)</f>
        <v>51.2263099219621</v>
      </c>
      <c r="K393" s="17">
        <f ca="1">f_nav_adjustedreturn(A393,参数!$B$4,参数!$B$3)</f>
        <v>-20.7034372501998</v>
      </c>
      <c r="L393" s="17">
        <f ca="1">f_nav_periodreturnrankingper(A393,参数!$B$4,参数!$B$3,3)</f>
        <v>68.0359435173299</v>
      </c>
      <c r="M393" s="17">
        <f ca="1">f_nav_adjustedreturn(A393,参数!$B$5,参数!$B$4)</f>
        <v>17.6966292134831</v>
      </c>
      <c r="N393" s="17">
        <f ca="1">f_nav_periodreturnrankingper(A393,参数!$B$5,参数!$B$4,3)</f>
        <v>27.7383766745469</v>
      </c>
      <c r="O393" s="17">
        <f ca="1">f_nav_adjustedreturn(A393,参数!$B$6,参数!$B$5)</f>
        <v>3.79008746355687</v>
      </c>
      <c r="P393" s="17">
        <f ca="1">f_nav_periodreturnrankingper(A393,参数!$B$6,参数!$B$5,3)</f>
        <v>40.5442176870748</v>
      </c>
      <c r="Q393" s="25">
        <f>f_return(A393,1,参数!$B$1-365/2,参数!$B$1)</f>
        <v>35.4101053435945</v>
      </c>
      <c r="R393" s="25">
        <f ca="1">f_return(A393,1,参数!$B$4,参数!$B$1)</f>
        <v>6.13724351002158</v>
      </c>
      <c r="S393" s="25">
        <f ca="1">f_return(A393,1,参数!$B$6,参数!$B$1)</f>
        <v>7.76250115427546</v>
      </c>
      <c r="T393" t="str">
        <f>f_info_investtype(A393)</f>
        <v>灵活配置型基金</v>
      </c>
      <c r="U393" t="str">
        <f>f_info_fundmanager(A393)</f>
        <v>师婧</v>
      </c>
      <c r="V393">
        <f>f_info_manager_onthepostdays(A393,1)</f>
        <v>386</v>
      </c>
      <c r="W393" s="25">
        <f ca="1">f_return_1w(A393,"0",参数!$B$2)</f>
        <v>-0.88070456365093</v>
      </c>
      <c r="X393" s="25">
        <f>f_return_1m(A393,"0",参数!$B$1)</f>
        <v>6.02409638554217</v>
      </c>
      <c r="Y393" s="25">
        <f>f_return_3m(A393,0,参数!$B$1)</f>
        <v>11.6417910447761</v>
      </c>
      <c r="Z393" s="25">
        <f>f_return_6m(A393,0,参数!B392)</f>
        <v>16.5506573859242</v>
      </c>
      <c r="AA393" t="str">
        <f>f_dq_status(A393,参数!$B$1)</f>
        <v>开放申购|开放赎回</v>
      </c>
      <c r="AB393" s="17">
        <f ca="1">f_risk_maxdownside(A393,参数!$B$6,参数!$B$1)</f>
        <v>-26.3910969793323</v>
      </c>
      <c r="AC393" s="17">
        <f ca="1">f_risk_maxdownside(A393,参数!$B$4,参数!$B$1)</f>
        <v>-26.332537788385</v>
      </c>
      <c r="AD393" t="str">
        <f ca="1">f_risk_maxdownside_date(A393,参数!$B$6,参数!$B$1)</f>
        <v>20180125-20181018</v>
      </c>
    </row>
    <row r="394" spans="1:30">
      <c r="A394" s="15" t="s">
        <v>422</v>
      </c>
      <c r="B394" t="str">
        <f>f_info_name(A394)</f>
        <v>长城改革红利</v>
      </c>
      <c r="C394" t="str">
        <f>f_info_setupdate(A394)</f>
        <v>2015-06-09</v>
      </c>
      <c r="D394" s="16">
        <f t="shared" si="6"/>
        <v>2057</v>
      </c>
      <c r="F394" s="17">
        <f>f_netasset_total(A394,参数!$B$1,100000000)</f>
        <v>3.6586602917</v>
      </c>
      <c r="G394" s="17">
        <f ca="1">f_nav_adjustedreturn(A394,参数!$B$2,参数!$B$1)</f>
        <v>47.3929857314308</v>
      </c>
      <c r="H394" s="17">
        <f ca="1">f_nav_periodreturnrankingper(A394,参数!$B$2,参数!$B$1,3)</f>
        <v>46.3208046585495</v>
      </c>
      <c r="I394" s="17">
        <f ca="1">f_nav_adjustedreturn(A394,参数!$B$3,参数!$B$2)</f>
        <v>45.7531584062196</v>
      </c>
      <c r="J394" s="17">
        <f ca="1">f_nav_periodreturnrankingper(A394,参数!$B$3,参数!$B$2,3)</f>
        <v>22.5195094760312</v>
      </c>
      <c r="K394" s="17">
        <f ca="1">f_nav_adjustedreturn(A394,参数!$B$4,参数!$B$3)</f>
        <v>-29.8090040927694</v>
      </c>
      <c r="L394" s="17">
        <f ca="1">f_nav_periodreturnrankingper(A394,参数!$B$4,参数!$B$3,3)</f>
        <v>93.9024390243902</v>
      </c>
      <c r="M394" s="17">
        <f ca="1">f_nav_adjustedreturn(A394,参数!$B$5,参数!$B$4)</f>
        <v>-2.26666666666667</v>
      </c>
      <c r="N394" s="17">
        <f ca="1">f_nav_periodreturnrankingper(A394,参数!$B$5,参数!$B$4,3)</f>
        <v>94.8778565799842</v>
      </c>
      <c r="O394" s="17">
        <f ca="1">f_nav_adjustedreturn(A394,参数!$B$6,参数!$B$5)</f>
        <v>3.57634112792297</v>
      </c>
      <c r="P394" s="17">
        <f ca="1">f_nav_periodreturnrankingper(A394,参数!$B$6,参数!$B$5,3)</f>
        <v>43.4013605442177</v>
      </c>
      <c r="Q394" s="25">
        <f>f_return(A394,1,参数!$B$1-365/2,参数!$B$1)</f>
        <v>37.0578237296753</v>
      </c>
      <c r="R394" s="25">
        <f ca="1">f_return(A394,1,参数!$B$4,参数!$B$1)</f>
        <v>14.658031442966</v>
      </c>
      <c r="S394" s="25">
        <f ca="1">f_return(A394,1,参数!$B$6,参数!$B$1)</f>
        <v>8.72998220765131</v>
      </c>
      <c r="T394" t="str">
        <f>f_info_investtype(A394)</f>
        <v>灵活配置型基金</v>
      </c>
      <c r="U394" t="str">
        <f>f_info_fundmanager(A394)</f>
        <v>赵凤飞</v>
      </c>
      <c r="V394">
        <f>f_info_manager_onthepostdays(A394,1)</f>
        <v>1071</v>
      </c>
      <c r="W394" s="25">
        <f ca="1">f_return_1w(A394,"0",参数!$B$2)</f>
        <v>0.860793544048414</v>
      </c>
      <c r="X394" s="25">
        <f>f_return_1m(A394,"0",参数!$B$1)</f>
        <v>14.1838842975207</v>
      </c>
      <c r="Y394" s="25">
        <f>f_return_3m(A394,0,参数!$B$1)</f>
        <v>24.0794791198922</v>
      </c>
      <c r="Z394" s="25">
        <f>f_return_6m(A394,0,参数!B393)</f>
        <v>12.4444444444444</v>
      </c>
      <c r="AA394" t="str">
        <f>f_dq_status(A394,参数!$B$1)</f>
        <v>开放申购|开放赎回</v>
      </c>
      <c r="AB394" s="17">
        <f ca="1">f_risk_maxdownside(A394,参数!$B$6,参数!$B$1)</f>
        <v>-43.0424528301887</v>
      </c>
      <c r="AC394" s="17">
        <f ca="1">f_risk_maxdownside(A394,参数!$B$4,参数!$B$1)</f>
        <v>-34.106412005457</v>
      </c>
      <c r="AD394" t="str">
        <f ca="1">f_risk_maxdownside_date(A394,参数!$B$6,参数!$B$1)</f>
        <v>20161123-20190103</v>
      </c>
    </row>
    <row r="395" spans="1:30">
      <c r="A395" s="15" t="s">
        <v>423</v>
      </c>
      <c r="B395" t="str">
        <f>f_info_name(A395)</f>
        <v>泓德优选成长</v>
      </c>
      <c r="C395" t="str">
        <f>f_info_setupdate(A395)</f>
        <v>2015-05-21</v>
      </c>
      <c r="D395" s="16">
        <f t="shared" si="6"/>
        <v>2076</v>
      </c>
      <c r="F395" s="17">
        <f>f_netasset_total(A395,参数!$B$1,100000000)</f>
        <v>37.4230176909</v>
      </c>
      <c r="G395" s="17">
        <f ca="1">f_nav_adjustedreturn(A395,参数!$B$2,参数!$B$1)</f>
        <v>59.2216582064298</v>
      </c>
      <c r="H395" s="17">
        <f ca="1">f_nav_periodreturnrankingper(A395,参数!$B$2,参数!$B$1,3)</f>
        <v>63.0029440628067</v>
      </c>
      <c r="I395" s="17">
        <f ca="1">f_nav_adjustedreturn(A395,参数!$B$3,参数!$B$2)</f>
        <v>36.6005114415595</v>
      </c>
      <c r="J395" s="17">
        <f ca="1">f_nav_periodreturnrankingper(A395,参数!$B$3,参数!$B$2,3)</f>
        <v>62.2589531680441</v>
      </c>
      <c r="K395" s="17">
        <f ca="1">f_nav_adjustedreturn(A395,参数!$B$4,参数!$B$3)</f>
        <v>-13.0785025694054</v>
      </c>
      <c r="L395" s="17">
        <f ca="1">f_nav_periodreturnrankingper(A395,参数!$B$4,参数!$B$3,3)</f>
        <v>6.52920962199313</v>
      </c>
      <c r="M395" s="17">
        <f ca="1">f_nav_adjustedreturn(A395,参数!$B$5,参数!$B$4)</f>
        <v>15.3153153153153</v>
      </c>
      <c r="N395" s="17">
        <f ca="1">f_nav_periodreturnrankingper(A395,参数!$B$5,参数!$B$4,3)</f>
        <v>64.7859922178988</v>
      </c>
      <c r="O395" s="17">
        <f ca="1">f_nav_adjustedreturn(A395,参数!$B$6,参数!$B$5)</f>
        <v>15.2514488982162</v>
      </c>
      <c r="P395" s="17">
        <f ca="1">f_nav_periodreturnrankingper(A395,参数!$B$6,参数!$B$5,3)</f>
        <v>11.8997912317328</v>
      </c>
      <c r="Q395" s="25">
        <f>f_return(A395,1,参数!$B$1-365/2,参数!$B$1)</f>
        <v>65.4762608735509</v>
      </c>
      <c r="R395" s="25">
        <f ca="1">f_return(A395,1,参数!$B$4,参数!$B$1)</f>
        <v>23.6259866296043</v>
      </c>
      <c r="S395" s="25">
        <f ca="1">f_return(A395,1,参数!$B$6,参数!$B$1)</f>
        <v>20.1574025430975</v>
      </c>
      <c r="T395" t="str">
        <f>f_info_investtype(A395)</f>
        <v>偏股混合型基金</v>
      </c>
      <c r="U395" t="str">
        <f>f_info_fundmanager(A395)</f>
        <v>王克玉</v>
      </c>
      <c r="V395">
        <f>f_info_manager_onthepostdays(A395,1)</f>
        <v>1952</v>
      </c>
      <c r="W395" s="25">
        <f ca="1">f_return_1w(A395,"0",参数!$B$2)</f>
        <v>-1.49999999999999</v>
      </c>
      <c r="X395" s="25">
        <f>f_return_1m(A395,"0",参数!$B$1)</f>
        <v>13.1553631553632</v>
      </c>
      <c r="Y395" s="25">
        <f>f_return_3m(A395,0,参数!$B$1)</f>
        <v>20.9900353584056</v>
      </c>
      <c r="Z395" s="25">
        <f>f_return_6m(A395,0,参数!B394)</f>
        <v>27.3107049608355</v>
      </c>
      <c r="AA395" t="str">
        <f>f_dq_status(A395,参数!$B$1)</f>
        <v>开放申购|开放赎回</v>
      </c>
      <c r="AB395" s="17">
        <f ca="1">f_risk_maxdownside(A395,参数!$B$6,参数!$B$1)</f>
        <v>-19.6928119020423</v>
      </c>
      <c r="AC395" s="17">
        <f ca="1">f_risk_maxdownside(A395,参数!$B$4,参数!$B$1)</f>
        <v>-19.6928119020423</v>
      </c>
      <c r="AD395" t="str">
        <f ca="1">f_risk_maxdownside_date(A395,参数!$B$6,参数!$B$1)</f>
        <v>20180313-20190103</v>
      </c>
    </row>
    <row r="396" spans="1:30">
      <c r="A396" s="15" t="s">
        <v>424</v>
      </c>
      <c r="B396" t="str">
        <f>f_info_name(A396)</f>
        <v>兴业收益增强A</v>
      </c>
      <c r="C396" t="str">
        <f>f_info_setupdate(A396)</f>
        <v>2015-05-29</v>
      </c>
      <c r="D396" s="16">
        <f t="shared" si="6"/>
        <v>2068</v>
      </c>
      <c r="F396" s="17">
        <f>f_netasset_total(A396,参数!$B$1,100000000)</f>
        <v>4.518425016</v>
      </c>
      <c r="G396" s="17">
        <f ca="1">f_nav_adjustedreturn(A396,参数!$B$2,参数!$B$1)</f>
        <v>8.15850815850816</v>
      </c>
      <c r="H396" s="17">
        <f ca="1">f_nav_periodreturnrankingper(A396,参数!$B$2,参数!$B$1,3)</f>
        <v>60.377358490566</v>
      </c>
      <c r="I396" s="17">
        <f ca="1">f_nav_adjustedreturn(A396,参数!$B$3,参数!$B$2)</f>
        <v>11.8158123370982</v>
      </c>
      <c r="J396" s="17">
        <f ca="1">f_nav_periodreturnrankingper(A396,参数!$B$3,参数!$B$2,3)</f>
        <v>27.8723404255319</v>
      </c>
      <c r="K396" s="17">
        <f ca="1">f_nav_adjustedreturn(A396,参数!$B$4,参数!$B$3)</f>
        <v>0.524017467248909</v>
      </c>
      <c r="L396" s="17">
        <f ca="1">f_nav_periodreturnrankingper(A396,参数!$B$4,参数!$B$3,3)</f>
        <v>51.5513126491647</v>
      </c>
      <c r="M396" s="17">
        <f ca="1">f_nav_adjustedreturn(A396,参数!$B$5,参数!$B$4)</f>
        <v>4.08348457350272</v>
      </c>
      <c r="N396" s="17">
        <f ca="1">f_nav_periodreturnrankingper(A396,参数!$B$5,参数!$B$4,3)</f>
        <v>47.5138121546961</v>
      </c>
      <c r="O396" s="17">
        <f ca="1">f_nav_adjustedreturn(A396,参数!$B$6,参数!$B$5)</f>
        <v>6.87984496124031</v>
      </c>
      <c r="P396" s="17">
        <f ca="1">f_nav_periodreturnrankingper(A396,参数!$B$6,参数!$B$5,3)</f>
        <v>2.54237288135593</v>
      </c>
      <c r="Q396" s="25">
        <f>f_return(A396,1,参数!$B$1-365/2,参数!$B$1)</f>
        <v>6.73591791802408</v>
      </c>
      <c r="R396" s="25">
        <f ca="1">f_return(A396,1,参数!$B$4,参数!$B$1)</f>
        <v>6.72154778017371</v>
      </c>
      <c r="S396" s="25">
        <f ca="1">f_return(A396,1,参数!$B$6,参数!$B$1)</f>
        <v>6.16062201968754</v>
      </c>
      <c r="T396" t="str">
        <f>f_info_investtype(A396)</f>
        <v>混合债券型二级基金</v>
      </c>
      <c r="U396" t="str">
        <f>f_info_fundmanager(A396)</f>
        <v>周鸣,丁进</v>
      </c>
      <c r="V396">
        <f>f_info_manager_onthepostdays(A396,1)</f>
        <v>2085</v>
      </c>
      <c r="W396" s="25">
        <f ca="1">f_return_1w(A396,"0",参数!$B$2)</f>
        <v>-0.464037122969838</v>
      </c>
      <c r="X396" s="25">
        <f>f_return_1m(A396,"0",参数!$B$1)</f>
        <v>1.45772594752185</v>
      </c>
      <c r="Y396" s="25">
        <f>f_return_3m(A396,0,参数!$B$1)</f>
        <v>0.796524257784207</v>
      </c>
      <c r="Z396" s="25">
        <f>f_return_6m(A396,0,参数!B395)</f>
        <v>-0.436046511627891</v>
      </c>
      <c r="AA396" t="str">
        <f>f_dq_status(A396,参数!$B$1)</f>
        <v>开放申购|开放赎回</v>
      </c>
      <c r="AB396" s="17">
        <f ca="1">f_risk_maxdownside(A396,参数!$B$6,参数!$B$1)</f>
        <v>-5.18707482993197</v>
      </c>
      <c r="AC396" s="17">
        <f ca="1">f_risk_maxdownside(A396,参数!$B$4,参数!$B$1)</f>
        <v>-5.18707482993197</v>
      </c>
      <c r="AD396" t="str">
        <f ca="1">f_risk_maxdownside_date(A396,参数!$B$6,参数!$B$1)</f>
        <v>20180519-20181018</v>
      </c>
    </row>
    <row r="397" spans="1:30">
      <c r="A397" s="15" t="s">
        <v>425</v>
      </c>
      <c r="B397" t="str">
        <f>f_info_name(A397)</f>
        <v>中融新机遇</v>
      </c>
      <c r="C397" t="str">
        <f>f_info_setupdate(A397)</f>
        <v>2015-05-04</v>
      </c>
      <c r="D397" s="16">
        <f t="shared" si="6"/>
        <v>2093</v>
      </c>
      <c r="F397" s="17">
        <f>f_netasset_total(A397,参数!$B$1,100000000)</f>
        <v>0.4805054278</v>
      </c>
      <c r="G397" s="17">
        <f ca="1">f_nav_adjustedreturn(A397,参数!$B$2,参数!$B$1)</f>
        <v>49.3013972055888</v>
      </c>
      <c r="H397" s="17">
        <f ca="1">f_nav_periodreturnrankingper(A397,参数!$B$2,参数!$B$1,3)</f>
        <v>44.5738485971413</v>
      </c>
      <c r="I397" s="17">
        <f ca="1">f_nav_adjustedreturn(A397,参数!$B$3,参数!$B$2)</f>
        <v>19.8564593301435</v>
      </c>
      <c r="J397" s="17">
        <f ca="1">f_nav_periodreturnrankingper(A397,参数!$B$3,参数!$B$2,3)</f>
        <v>59.58751393534</v>
      </c>
      <c r="K397" s="17">
        <f ca="1">f_nav_adjustedreturn(A397,参数!$B$4,参数!$B$3)</f>
        <v>-16.7330677290837</v>
      </c>
      <c r="L397" s="17">
        <f ca="1">f_nav_periodreturnrankingper(A397,参数!$B$4,参数!$B$3,3)</f>
        <v>55.198973042362</v>
      </c>
      <c r="M397" s="17">
        <f ca="1">f_nav_adjustedreturn(A397,参数!$B$5,参数!$B$4)</f>
        <v>0.903614457831315</v>
      </c>
      <c r="N397" s="17">
        <f ca="1">f_nav_periodreturnrankingper(A397,参数!$B$5,参数!$B$4,3)</f>
        <v>91.4893617021277</v>
      </c>
      <c r="O397" s="17">
        <f ca="1">f_nav_adjustedreturn(A397,参数!$B$6,参数!$B$5)</f>
        <v>-0.69790628115652</v>
      </c>
      <c r="P397" s="17">
        <f ca="1">f_nav_periodreturnrankingper(A397,参数!$B$6,参数!$B$5,3)</f>
        <v>79.4557823129252</v>
      </c>
      <c r="Q397" s="25">
        <f>f_return(A397,1,参数!$B$1-365/2,参数!$B$1)</f>
        <v>52.8323252837559</v>
      </c>
      <c r="R397" s="25">
        <f ca="1">f_return(A397,1,参数!$B$4,参数!$B$1)</f>
        <v>14.203641262629</v>
      </c>
      <c r="S397" s="25">
        <f ca="1">f_return(A397,1,参数!$B$6,参数!$B$1)</f>
        <v>8.31487870858223</v>
      </c>
      <c r="T397" t="str">
        <f>f_info_investtype(A397)</f>
        <v>灵活配置型基金</v>
      </c>
      <c r="U397" t="str">
        <f>f_info_fundmanager(A397)</f>
        <v>寇文红,陈荔</v>
      </c>
      <c r="V397">
        <f>f_info_manager_onthepostdays(A397,1)</f>
        <v>633</v>
      </c>
      <c r="W397" s="25">
        <f ca="1">f_return_1w(A397,"0",参数!$B$2)</f>
        <v>-2.71844660194175</v>
      </c>
      <c r="X397" s="25">
        <f>f_return_1m(A397,"0",参数!$B$1)</f>
        <v>19.7758206565252</v>
      </c>
      <c r="Y397" s="25">
        <f>f_return_3m(A397,0,参数!$B$1)</f>
        <v>34.5323741007194</v>
      </c>
      <c r="Z397" s="25">
        <f>f_return_6m(A397,0,参数!B396)</f>
        <v>-2.21893491124261</v>
      </c>
      <c r="AA397" t="str">
        <f>f_dq_status(A397,参数!$B$1)</f>
        <v>开放申购|开放赎回</v>
      </c>
      <c r="AB397" s="17">
        <f ca="1">f_risk_maxdownside(A397,参数!$B$6,参数!$B$1)</f>
        <v>-22.4738675958188</v>
      </c>
      <c r="AC397" s="17">
        <f ca="1">f_risk_maxdownside(A397,参数!$B$4,参数!$B$1)</f>
        <v>-22.4738675958188</v>
      </c>
      <c r="AD397" t="str">
        <f ca="1">f_risk_maxdownside_date(A397,参数!$B$6,参数!$B$1)</f>
        <v>20200226-20200330</v>
      </c>
    </row>
    <row r="398" spans="1:30">
      <c r="A398" s="15" t="s">
        <v>426</v>
      </c>
      <c r="B398" t="str">
        <f>f_info_name(A398)</f>
        <v>银华恒利A</v>
      </c>
      <c r="C398" t="str">
        <f>f_info_setupdate(A398)</f>
        <v>2015-05-06</v>
      </c>
      <c r="D398" s="16">
        <f t="shared" si="6"/>
        <v>2091</v>
      </c>
      <c r="F398" s="17">
        <f>f_netasset_total(A398,参数!$B$1,100000000)</f>
        <v>0.5107622721</v>
      </c>
      <c r="G398" s="17">
        <f ca="1">f_nav_adjustedreturn(A398,参数!$B$2,参数!$B$1)</f>
        <v>4.67762326169404</v>
      </c>
      <c r="H398" s="17">
        <f ca="1">f_nav_periodreturnrankingper(A398,参数!$B$2,参数!$B$1,3)</f>
        <v>97.9883536262573</v>
      </c>
      <c r="I398" s="17">
        <f ca="1">f_nav_adjustedreturn(A398,参数!$B$3,参数!$B$2)</f>
        <v>37.4456993918332</v>
      </c>
      <c r="J398" s="17">
        <f ca="1">f_nav_periodreturnrankingper(A398,参数!$B$3,参数!$B$2,3)</f>
        <v>33.1661092530658</v>
      </c>
      <c r="K398" s="17">
        <f ca="1">f_nav_adjustedreturn(A398,参数!$B$4,参数!$B$3)</f>
        <v>8.68744098205856</v>
      </c>
      <c r="L398" s="17">
        <f ca="1">f_nav_periodreturnrankingper(A398,参数!$B$4,参数!$B$3,3)</f>
        <v>0.128369704749679</v>
      </c>
      <c r="M398" s="17">
        <f ca="1">f_nav_adjustedreturn(A398,参数!$B$5,参数!$B$4)</f>
        <v>6.21865596790371</v>
      </c>
      <c r="N398" s="17">
        <f ca="1">f_nav_periodreturnrankingper(A398,参数!$B$5,参数!$B$4,3)</f>
        <v>71.1583924349882</v>
      </c>
      <c r="O398" s="17">
        <f ca="1">f_nav_adjustedreturn(A398,参数!$B$6,参数!$B$5)</f>
        <v>2.51725879554004</v>
      </c>
      <c r="P398" s="17">
        <f ca="1">f_nav_periodreturnrankingper(A398,参数!$B$6,参数!$B$5,3)</f>
        <v>57.4149659863946</v>
      </c>
      <c r="Q398" s="25">
        <f>f_return(A398,1,参数!$B$1-365/2,参数!$B$1)</f>
        <v>-8.6212193776346</v>
      </c>
      <c r="R398" s="25">
        <f ca="1">f_return(A398,1,参数!$B$4,参数!$B$1)</f>
        <v>16.0546122841494</v>
      </c>
      <c r="S398" s="25">
        <f ca="1">f_return(A398,1,参数!$B$6,参数!$B$1)</f>
        <v>11.2197262077825</v>
      </c>
      <c r="T398" t="str">
        <f>f_info_investtype(A398)</f>
        <v>灵活配置型基金</v>
      </c>
      <c r="U398" t="str">
        <f>f_info_fundmanager(A398)</f>
        <v>和玮</v>
      </c>
      <c r="V398">
        <f>f_info_manager_onthepostdays(A398,1)</f>
        <v>917</v>
      </c>
      <c r="W398" s="25">
        <f ca="1">f_return_1w(A398,"0",参数!$B$2)</f>
        <v>-3.00429184549355</v>
      </c>
      <c r="X398" s="25">
        <f>f_return_1m(A398,"0",参数!$B$1)</f>
        <v>-1.77935943060499</v>
      </c>
      <c r="Y398" s="25">
        <f>f_return_3m(A398,0,参数!$B$1)</f>
        <v>-4.55331412103748</v>
      </c>
      <c r="Z398" s="25">
        <f>f_return_6m(A398,0,参数!B397)</f>
        <v>-7.61851015801354</v>
      </c>
      <c r="AA398" t="str">
        <f>f_dq_status(A398,参数!$B$1)</f>
        <v>开放申购|开放赎回</v>
      </c>
      <c r="AB398" s="17">
        <f ca="1">f_risk_maxdownside(A398,参数!$B$6,参数!$B$1)</f>
        <v>-17.55768148565</v>
      </c>
      <c r="AC398" s="17">
        <f ca="1">f_risk_maxdownside(A398,参数!$B$4,参数!$B$1)</f>
        <v>-17.55768148565</v>
      </c>
      <c r="AD398" t="str">
        <f ca="1">f_risk_maxdownside_date(A398,参数!$B$6,参数!$B$1)</f>
        <v>20200306-20200330,20200306-20200331</v>
      </c>
    </row>
    <row r="399" spans="1:30">
      <c r="A399" s="15" t="s">
        <v>427</v>
      </c>
      <c r="B399" t="str">
        <f>f_info_name(A399)</f>
        <v>国泰兴益A</v>
      </c>
      <c r="C399" t="str">
        <f>f_info_setupdate(A399)</f>
        <v>2015-05-14</v>
      </c>
      <c r="D399" s="16">
        <f t="shared" si="6"/>
        <v>2083</v>
      </c>
      <c r="F399" s="17">
        <f>f_netasset_total(A399,参数!$B$1,100000000)</f>
        <v>6.8528368931</v>
      </c>
      <c r="G399" s="17">
        <f ca="1">f_nav_adjustedreturn(A399,参数!$B$2,参数!$B$1)</f>
        <v>20.2911737943585</v>
      </c>
      <c r="H399" s="17">
        <f ca="1">f_nav_periodreturnrankingper(A399,参数!$B$2,参数!$B$1,3)</f>
        <v>76.6013763896241</v>
      </c>
      <c r="I399" s="17">
        <f ca="1">f_nav_adjustedreturn(A399,参数!$B$3,参数!$B$2)</f>
        <v>14.8380355276907</v>
      </c>
      <c r="J399" s="17">
        <f ca="1">f_nav_periodreturnrankingper(A399,参数!$B$3,参数!$B$2,3)</f>
        <v>69.5652173913043</v>
      </c>
      <c r="K399" s="17">
        <f ca="1">f_nav_adjustedreturn(A399,参数!$B$4,参数!$B$3)</f>
        <v>-10.3538278809005</v>
      </c>
      <c r="L399" s="17">
        <f ca="1">f_nav_periodreturnrankingper(A399,参数!$B$4,参数!$B$3,3)</f>
        <v>41.6559691912709</v>
      </c>
      <c r="M399" s="17">
        <f ca="1">f_nav_adjustedreturn(A399,参数!$B$5,参数!$B$4)</f>
        <v>15.0945572368421</v>
      </c>
      <c r="N399" s="17">
        <f ca="1">f_nav_periodreturnrankingper(A399,参数!$B$5,参数!$B$4,3)</f>
        <v>32.8605200945626</v>
      </c>
      <c r="O399" s="17">
        <f ca="1">f_nav_adjustedreturn(A399,参数!$B$6,参数!$B$5)</f>
        <v>3.8048780487805</v>
      </c>
      <c r="P399" s="17">
        <f ca="1">f_nav_periodreturnrankingper(A399,参数!$B$6,参数!$B$5,3)</f>
        <v>40.2721088435374</v>
      </c>
      <c r="Q399" s="25">
        <f>f_return(A399,1,参数!$B$1-365/2,参数!$B$1)</f>
        <v>25.7059131389071</v>
      </c>
      <c r="R399" s="25">
        <f ca="1">f_return(A399,1,参数!$B$4,参数!$B$1)</f>
        <v>7.37969919025205</v>
      </c>
      <c r="S399" s="25">
        <f ca="1">f_return(A399,1,参数!$B$6,参数!$B$1)</f>
        <v>8.06349833245283</v>
      </c>
      <c r="T399" t="str">
        <f>f_info_investtype(A399)</f>
        <v>灵活配置型基金</v>
      </c>
      <c r="U399" t="str">
        <f>f_info_fundmanager(A399)</f>
        <v>王琳</v>
      </c>
      <c r="V399">
        <f>f_info_manager_onthepostdays(A399,1)</f>
        <v>1478</v>
      </c>
      <c r="W399" s="25">
        <f ca="1">f_return_1w(A399,"0",参数!$B$2)</f>
        <v>-0.901713255184845</v>
      </c>
      <c r="X399" s="25">
        <f>f_return_1m(A399,"0",参数!$B$1)</f>
        <v>4.01258851298192</v>
      </c>
      <c r="Y399" s="25">
        <f>f_return_3m(A399,0,参数!$B$1)</f>
        <v>7.30519480519481</v>
      </c>
      <c r="Z399" s="25">
        <f>f_return_6m(A399,0,参数!B398)</f>
        <v>9.94200497100248</v>
      </c>
      <c r="AA399" t="str">
        <f>f_dq_status(A399,参数!$B$1)</f>
        <v>暂停大额申购|开放赎回</v>
      </c>
      <c r="AB399" s="17">
        <f ca="1">f_risk_maxdownside(A399,参数!$B$6,参数!$B$1)</f>
        <v>-14.0743500240999</v>
      </c>
      <c r="AC399" s="17">
        <f ca="1">f_risk_maxdownside(A399,参数!$B$4,参数!$B$1)</f>
        <v>-13.8456215858322</v>
      </c>
      <c r="AD399" t="str">
        <f ca="1">f_risk_maxdownside_date(A399,参数!$B$6,参数!$B$1)</f>
        <v>20180124-20190103</v>
      </c>
    </row>
    <row r="400" spans="1:30">
      <c r="A400" s="15" t="s">
        <v>428</v>
      </c>
      <c r="B400" t="str">
        <f>f_info_name(A400)</f>
        <v>国投瑞银招财</v>
      </c>
      <c r="C400" t="str">
        <f>f_info_setupdate(A400)</f>
        <v>2017-06-10</v>
      </c>
      <c r="D400" s="16">
        <f t="shared" si="6"/>
        <v>1325</v>
      </c>
      <c r="F400" s="17">
        <f>f_netasset_total(A400,参数!$B$1,100000000)</f>
        <v>0.7017410087</v>
      </c>
      <c r="G400" s="17">
        <f ca="1">f_nav_adjustedreturn(A400,参数!$B$2,参数!$B$1)</f>
        <v>39.3896603122303</v>
      </c>
      <c r="H400" s="17">
        <f ca="1">f_nav_periodreturnrankingper(A400,参数!$B$2,参数!$B$1,3)</f>
        <v>54.1556379036527</v>
      </c>
      <c r="I400" s="17">
        <f ca="1">f_nav_adjustedreturn(A400,参数!$B$3,参数!$B$2)</f>
        <v>74.5925215723873</v>
      </c>
      <c r="J400" s="17">
        <f ca="1">f_nav_periodreturnrankingper(A400,参数!$B$3,参数!$B$2,3)</f>
        <v>3.73467112597547</v>
      </c>
      <c r="K400" s="17">
        <f ca="1">f_nav_adjustedreturn(A400,参数!$B$4,参数!$B$3)</f>
        <v>-23.3490813648294</v>
      </c>
      <c r="L400" s="17">
        <f ca="1">f_nav_periodreturnrankingper(A400,参数!$B$4,参数!$B$3,3)</f>
        <v>78.1129653401797</v>
      </c>
      <c r="M400" s="17">
        <f ca="1">f_nav_adjustedreturn(A400,参数!$B$5,参数!$B$4)</f>
        <v>0</v>
      </c>
      <c r="N400" s="17">
        <f ca="1">f_nav_periodreturnrankingper(A400,参数!$B$5,参数!$B$4,3)</f>
        <v>0</v>
      </c>
      <c r="O400" s="17">
        <f ca="1">f_nav_adjustedreturn(A400,参数!$B$6,参数!$B$5)</f>
        <v>0</v>
      </c>
      <c r="P400" s="17">
        <f ca="1">f_nav_periodreturnrankingper(A400,参数!$B$6,参数!$B$5,3)</f>
        <v>0</v>
      </c>
      <c r="Q400" s="25">
        <f>f_return(A400,1,参数!$B$1-365/2,参数!$B$1)</f>
        <v>34.6571918163194</v>
      </c>
      <c r="R400" s="25">
        <f ca="1">f_return(A400,1,参数!$B$4,参数!$B$1)</f>
        <v>23.0766032165314</v>
      </c>
      <c r="S400" s="25">
        <f ca="1">f_return(A400,1,参数!$B$6,参数!$B$1)</f>
        <v>0</v>
      </c>
      <c r="T400" t="str">
        <f>f_info_investtype(A400)</f>
        <v>灵活配置型基金</v>
      </c>
      <c r="U400" t="str">
        <f>f_info_fundmanager(A400)</f>
        <v>綦缚鹏</v>
      </c>
      <c r="V400">
        <f>f_info_manager_onthepostdays(A400,1)</f>
        <v>216</v>
      </c>
      <c r="W400" s="25">
        <f ca="1">f_return_1w(A400,"0",参数!$B$2)</f>
        <v>0.655401137081489</v>
      </c>
      <c r="X400" s="25">
        <f>f_return_1m(A400,"0",参数!$B$1)</f>
        <v>6.71471471471471</v>
      </c>
      <c r="Y400" s="25">
        <f>f_return_3m(A400,0,参数!$B$1)</f>
        <v>10.312286583473</v>
      </c>
      <c r="Z400" s="25">
        <f>f_return_6m(A400,0,参数!B399)</f>
        <v>13.4178486255805</v>
      </c>
      <c r="AA400" t="str">
        <f>f_dq_status(A400,参数!$B$1)</f>
        <v>开放申购|开放赎回</v>
      </c>
      <c r="AB400" s="17">
        <f ca="1">f_risk_maxdownside(A400,参数!$B$6,参数!$B$1)</f>
        <v>-36.0467255334805</v>
      </c>
      <c r="AC400" s="17">
        <f ca="1">f_risk_maxdownside(A400,参数!$B$4,参数!$B$1)</f>
        <v>-36.0467255334805</v>
      </c>
      <c r="AD400" t="str">
        <f ca="1">f_risk_maxdownside_date(A400,参数!$B$6,参数!$B$1)</f>
        <v>20180421-20190103</v>
      </c>
    </row>
    <row r="401" spans="1:30">
      <c r="A401" s="15" t="s">
        <v>429</v>
      </c>
      <c r="B401" t="str">
        <f>f_info_name(A401)</f>
        <v>泰达宏利蓝筹价值</v>
      </c>
      <c r="C401" t="str">
        <f>f_info_setupdate(A401)</f>
        <v>2015-06-03</v>
      </c>
      <c r="D401" s="16">
        <f t="shared" si="6"/>
        <v>2063</v>
      </c>
      <c r="F401" s="17">
        <f>f_netasset_total(A401,参数!$B$1,100000000)</f>
        <v>0.7730916408</v>
      </c>
      <c r="G401" s="17">
        <f ca="1">f_nav_adjustedreturn(A401,参数!$B$2,参数!$B$1)</f>
        <v>77.4032459425718</v>
      </c>
      <c r="H401" s="17">
        <f ca="1">f_nav_periodreturnrankingper(A401,参数!$B$2,参数!$B$1,3)</f>
        <v>35.4268891069676</v>
      </c>
      <c r="I401" s="17">
        <f ca="1">f_nav_adjustedreturn(A401,参数!$B$3,参数!$B$2)</f>
        <v>51.9924098671727</v>
      </c>
      <c r="J401" s="17">
        <f ca="1">f_nav_periodreturnrankingper(A401,参数!$B$3,参数!$B$2,3)</f>
        <v>31.9559228650138</v>
      </c>
      <c r="K401" s="17">
        <f ca="1">f_nav_adjustedreturn(A401,参数!$B$4,参数!$B$3)</f>
        <v>-27.906976744186</v>
      </c>
      <c r="L401" s="17">
        <f ca="1">f_nav_periodreturnrankingper(A401,参数!$B$4,参数!$B$3,3)</f>
        <v>70.9621993127148</v>
      </c>
      <c r="M401" s="17">
        <f ca="1">f_nav_adjustedreturn(A401,参数!$B$5,参数!$B$4)</f>
        <v>34.4322344322344</v>
      </c>
      <c r="N401" s="17">
        <f ca="1">f_nav_periodreturnrankingper(A401,参数!$B$5,参数!$B$4,3)</f>
        <v>20.6225680933852</v>
      </c>
      <c r="O401" s="17">
        <f ca="1">f_nav_adjustedreturn(A401,参数!$B$6,参数!$B$5)</f>
        <v>-4.53752181500871</v>
      </c>
      <c r="P401" s="17">
        <f ca="1">f_nav_periodreturnrankingper(A401,参数!$B$6,参数!$B$5,3)</f>
        <v>76.2004175365344</v>
      </c>
      <c r="Q401" s="25">
        <f>f_return(A401,1,参数!$B$1-365/2,参数!$B$1)</f>
        <v>82.5946141445665</v>
      </c>
      <c r="R401" s="25">
        <f ca="1">f_return(A401,1,参数!$B$4,参数!$B$1)</f>
        <v>24.7779280755346</v>
      </c>
      <c r="S401" s="25">
        <f ca="1">f_return(A401,1,参数!$B$6,参数!$B$1)</f>
        <v>19.8951273564278</v>
      </c>
      <c r="T401" t="str">
        <f>f_info_investtype(A401)</f>
        <v>偏股混合型基金</v>
      </c>
      <c r="U401" t="str">
        <f>f_info_fundmanager(A401)</f>
        <v>张勋,赖庆鑫</v>
      </c>
      <c r="V401">
        <f>f_info_manager_onthepostdays(A401,1)</f>
        <v>570</v>
      </c>
      <c r="W401" s="25">
        <f ca="1">f_return_1w(A401,"0",参数!$B$2)</f>
        <v>-2.43605359317904</v>
      </c>
      <c r="X401" s="25">
        <f>f_return_1m(A401,"0",参数!$B$1)</f>
        <v>15.0607287449393</v>
      </c>
      <c r="Y401" s="25">
        <f>f_return_3m(A401,0,参数!$B$1)</f>
        <v>39.041095890411</v>
      </c>
      <c r="Z401" s="25">
        <f>f_return_6m(A401,0,参数!B400)</f>
        <v>17.8200692041523</v>
      </c>
      <c r="AA401" t="str">
        <f>f_dq_status(A401,参数!$B$1)</f>
        <v>开放申购|开放赎回</v>
      </c>
      <c r="AB401" s="17">
        <f ca="1">f_risk_maxdownside(A401,参数!$B$6,参数!$B$1)</f>
        <v>-32.0754716981132</v>
      </c>
      <c r="AC401" s="17">
        <f ca="1">f_risk_maxdownside(A401,参数!$B$4,参数!$B$1)</f>
        <v>-31.3351498637602</v>
      </c>
      <c r="AD401" t="str">
        <f ca="1">f_risk_maxdownside_date(A401,参数!$B$6,参数!$B$1)</f>
        <v>20180124-20190103</v>
      </c>
    </row>
    <row r="402" spans="1:30">
      <c r="A402" s="15" t="s">
        <v>430</v>
      </c>
      <c r="B402" t="str">
        <f>f_info_name(A402)</f>
        <v>富国国家安全主题</v>
      </c>
      <c r="C402" t="str">
        <f>f_info_setupdate(A402)</f>
        <v>2015-05-14</v>
      </c>
      <c r="D402" s="16">
        <f t="shared" si="6"/>
        <v>2083</v>
      </c>
      <c r="F402" s="17">
        <f>f_netasset_total(A402,参数!$B$1,100000000)</f>
        <v>10.6282675001</v>
      </c>
      <c r="G402" s="17">
        <f ca="1">f_nav_adjustedreturn(A402,参数!$B$2,参数!$B$1)</f>
        <v>64.3457382953181</v>
      </c>
      <c r="H402" s="17">
        <f ca="1">f_nav_periodreturnrankingper(A402,参数!$B$2,参数!$B$1,3)</f>
        <v>54.8577036310108</v>
      </c>
      <c r="I402" s="17">
        <f ca="1">f_nav_adjustedreturn(A402,参数!$B$3,参数!$B$2)</f>
        <v>79.9136069114471</v>
      </c>
      <c r="J402" s="17">
        <f ca="1">f_nav_periodreturnrankingper(A402,参数!$B$3,参数!$B$2,3)</f>
        <v>5.23415977961433</v>
      </c>
      <c r="K402" s="17">
        <f ca="1">f_nav_adjustedreturn(A402,参数!$B$4,参数!$B$3)</f>
        <v>-21.7905405405405</v>
      </c>
      <c r="L402" s="17">
        <f ca="1">f_nav_periodreturnrankingper(A402,参数!$B$4,参数!$B$3,3)</f>
        <v>38.4879725085911</v>
      </c>
      <c r="M402" s="17">
        <f ca="1">f_nav_adjustedreturn(A402,参数!$B$5,参数!$B$4)</f>
        <v>-4.49438202247191</v>
      </c>
      <c r="N402" s="17">
        <f ca="1">f_nav_periodreturnrankingper(A402,参数!$B$5,参数!$B$4,3)</f>
        <v>94.7470817120623</v>
      </c>
      <c r="O402" s="17">
        <f ca="1">f_nav_adjustedreturn(A402,参数!$B$6,参数!$B$5)</f>
        <v>-12.9346314325452</v>
      </c>
      <c r="P402" s="17">
        <f ca="1">f_nav_periodreturnrankingper(A402,参数!$B$6,参数!$B$5,3)</f>
        <v>92.901878914405</v>
      </c>
      <c r="Q402" s="25">
        <f>f_return(A402,1,参数!$B$1-365/2,参数!$B$1)</f>
        <v>70.5446143504676</v>
      </c>
      <c r="R402" s="25">
        <f ca="1">f_return(A402,1,参数!$B$4,参数!$B$1)</f>
        <v>32.2055995473963</v>
      </c>
      <c r="S402" s="25">
        <f ca="1">f_return(A402,1,参数!$B$6,参数!$B$1)</f>
        <v>13.7296441082999</v>
      </c>
      <c r="T402" t="str">
        <f>f_info_investtype(A402)</f>
        <v>偏股混合型基金</v>
      </c>
      <c r="U402" t="str">
        <f>f_info_fundmanager(A402)</f>
        <v>章旭峰</v>
      </c>
      <c r="V402">
        <f>f_info_manager_onthepostdays(A402,1)</f>
        <v>196</v>
      </c>
      <c r="W402" s="25">
        <f ca="1">f_return_1w(A402,"0",参数!$B$2)</f>
        <v>-0.715137067938022</v>
      </c>
      <c r="X402" s="25">
        <f>f_return_1m(A402,"0",参数!$B$1)</f>
        <v>9.87158908507223</v>
      </c>
      <c r="Y402" s="25">
        <f>f_return_3m(A402,0,参数!$B$1)</f>
        <v>25.2516010978957</v>
      </c>
      <c r="Z402" s="25">
        <f>f_return_6m(A402,0,参数!B401)</f>
        <v>20.6806282722513</v>
      </c>
      <c r="AA402" t="str">
        <f>f_dq_status(A402,参数!$B$1)</f>
        <v>开放申购|开放赎回</v>
      </c>
      <c r="AB402" s="17">
        <f ca="1">f_risk_maxdownside(A402,参数!$B$6,参数!$B$1)</f>
        <v>-40.8376963350785</v>
      </c>
      <c r="AC402" s="17">
        <f ca="1">f_risk_maxdownside(A402,参数!$B$4,参数!$B$1)</f>
        <v>-35.886524822695</v>
      </c>
      <c r="AD402" t="str">
        <f ca="1">f_risk_maxdownside_date(A402,参数!$B$6,参数!$B$1)</f>
        <v>20160415-20190103</v>
      </c>
    </row>
    <row r="403" spans="1:30">
      <c r="A403" s="15" t="s">
        <v>431</v>
      </c>
      <c r="B403" t="str">
        <f>f_info_name(A403)</f>
        <v>英大灵活配置A</v>
      </c>
      <c r="C403" t="str">
        <f>f_info_setupdate(A403)</f>
        <v>2015-05-07</v>
      </c>
      <c r="D403" s="16">
        <f t="shared" si="6"/>
        <v>2090</v>
      </c>
      <c r="F403" s="17">
        <f>f_netasset_total(A403,参数!$B$1,100000000)</f>
        <v>0.5154185688</v>
      </c>
      <c r="G403" s="17">
        <f ca="1">f_nav_adjustedreturn(A403,参数!$B$2,参数!$B$1)</f>
        <v>31.1986301369863</v>
      </c>
      <c r="H403" s="17">
        <f ca="1">f_nav_periodreturnrankingper(A403,参数!$B$2,参数!$B$1,3)</f>
        <v>62.2551614610905</v>
      </c>
      <c r="I403" s="17">
        <f ca="1">f_nav_adjustedreturn(A403,参数!$B$3,参数!$B$2)</f>
        <v>36.6130210115899</v>
      </c>
      <c r="J403" s="17">
        <f ca="1">f_nav_periodreturnrankingper(A403,参数!$B$3,参数!$B$2,3)</f>
        <v>34.5596432552954</v>
      </c>
      <c r="K403" s="17">
        <f ca="1">f_nav_adjustedreturn(A403,参数!$B$4,参数!$B$3)</f>
        <v>-9.32720360710812</v>
      </c>
      <c r="L403" s="17">
        <f ca="1">f_nav_periodreturnrankingper(A403,参数!$B$4,参数!$B$3,3)</f>
        <v>39.7946084724005</v>
      </c>
      <c r="M403" s="17">
        <f ca="1">f_nav_adjustedreturn(A403,参数!$B$5,参数!$B$4)</f>
        <v>12.036853576382</v>
      </c>
      <c r="N403" s="17">
        <f ca="1">f_nav_periodreturnrankingper(A403,参数!$B$5,参数!$B$4,3)</f>
        <v>42.7107959022853</v>
      </c>
      <c r="O403" s="17">
        <f ca="1">f_nav_adjustedreturn(A403,参数!$B$6,参数!$B$5)</f>
        <v>3.20515290856031</v>
      </c>
      <c r="P403" s="17">
        <f ca="1">f_nav_periodreturnrankingper(A403,参数!$B$6,参数!$B$5,3)</f>
        <v>48.0272108843537</v>
      </c>
      <c r="Q403" s="25">
        <f>f_return(A403,1,参数!$B$1-365/2,参数!$B$1)</f>
        <v>20.1594981572734</v>
      </c>
      <c r="R403" s="25">
        <f ca="1">f_return(A403,1,参数!$B$4,参数!$B$1)</f>
        <v>17.5534357100571</v>
      </c>
      <c r="S403" s="25">
        <f ca="1">f_return(A403,1,参数!$B$6,参数!$B$1)</f>
        <v>13.4059470977421</v>
      </c>
      <c r="T403" t="str">
        <f>f_info_investtype(A403)</f>
        <v>灵活配置型基金</v>
      </c>
      <c r="U403" t="str">
        <f>f_info_fundmanager(A403)</f>
        <v>易祺坤,郑中华,张大铮</v>
      </c>
      <c r="V403">
        <f>f_info_manager_onthepostdays(A403,1)</f>
        <v>1141</v>
      </c>
      <c r="W403" s="25">
        <f ca="1">f_return_1w(A403,"0",参数!$B$2)</f>
        <v>1.88415910676901</v>
      </c>
      <c r="X403" s="25">
        <f>f_return_1m(A403,"0",参数!$B$1)</f>
        <v>5.91650539120818</v>
      </c>
      <c r="Y403" s="25">
        <f>f_return_3m(A403,0,参数!$B$1)</f>
        <v>6.0704644562885</v>
      </c>
      <c r="Z403" s="25">
        <f>f_return_6m(A403,0,参数!B402)</f>
        <v>-3.45565136020319</v>
      </c>
      <c r="AA403" t="str">
        <f>f_dq_status(A403,参数!$B$1)</f>
        <v>开放申购|开放赎回</v>
      </c>
      <c r="AB403" s="17">
        <f ca="1">f_risk_maxdownside(A403,参数!$B$6,参数!$B$1)</f>
        <v>-22.1755199652149</v>
      </c>
      <c r="AC403" s="17">
        <f ca="1">f_risk_maxdownside(A403,参数!$B$4,参数!$B$1)</f>
        <v>-22.1755199652149</v>
      </c>
      <c r="AD403" t="str">
        <f ca="1">f_risk_maxdownside_date(A403,参数!$B$6,参数!$B$1)</f>
        <v>20200226-20200330</v>
      </c>
    </row>
    <row r="404" spans="1:30">
      <c r="A404" s="15" t="s">
        <v>432</v>
      </c>
      <c r="B404" t="str">
        <f>f_info_name(A404)</f>
        <v>兴业聚利</v>
      </c>
      <c r="C404" t="str">
        <f>f_info_setupdate(A404)</f>
        <v>2015-05-07</v>
      </c>
      <c r="D404" s="16">
        <f t="shared" si="6"/>
        <v>2090</v>
      </c>
      <c r="F404" s="17">
        <f>f_netasset_total(A404,参数!$B$1,100000000)</f>
        <v>1.9115554068</v>
      </c>
      <c r="G404" s="17">
        <f ca="1">f_nav_adjustedreturn(A404,参数!$B$2,参数!$B$1)</f>
        <v>41.2461059190031</v>
      </c>
      <c r="H404" s="17">
        <f ca="1">f_nav_periodreturnrankingper(A404,参数!$B$2,参数!$B$1,3)</f>
        <v>52.6733721545791</v>
      </c>
      <c r="I404" s="17">
        <f ca="1">f_nav_adjustedreturn(A404,参数!$B$3,参数!$B$2)</f>
        <v>37.5321336760925</v>
      </c>
      <c r="J404" s="17">
        <f ca="1">f_nav_periodreturnrankingper(A404,参数!$B$3,参数!$B$2,3)</f>
        <v>33.1103678929766</v>
      </c>
      <c r="K404" s="17">
        <f ca="1">f_nav_adjustedreturn(A404,参数!$B$4,参数!$B$3)</f>
        <v>-25.6214149139579</v>
      </c>
      <c r="L404" s="17">
        <f ca="1">f_nav_periodreturnrankingper(A404,参数!$B$4,参数!$B$3,3)</f>
        <v>84.8523748395379</v>
      </c>
      <c r="M404" s="17">
        <f ca="1">f_nav_adjustedreturn(A404,参数!$B$5,参数!$B$4)</f>
        <v>7.14771953710007</v>
      </c>
      <c r="N404" s="17">
        <f ca="1">f_nav_periodreturnrankingper(A404,参数!$B$5,参数!$B$4,3)</f>
        <v>66.4302600472813</v>
      </c>
      <c r="O404" s="17">
        <f ca="1">f_nav_adjustedreturn(A404,参数!$B$6,参数!$B$5)</f>
        <v>17.1837708830549</v>
      </c>
      <c r="P404" s="17">
        <f ca="1">f_nav_periodreturnrankingper(A404,参数!$B$6,参数!$B$5,3)</f>
        <v>6.25850340136054</v>
      </c>
      <c r="Q404" s="25">
        <f>f_return(A404,1,参数!$B$1-365/2,参数!$B$1)</f>
        <v>29.2434921951013</v>
      </c>
      <c r="R404" s="25">
        <f ca="1">f_return(A404,1,参数!$B$4,参数!$B$1)</f>
        <v>13.0388114639021</v>
      </c>
      <c r="S404" s="25">
        <f ca="1">f_return(A404,1,参数!$B$6,参数!$B$1)</f>
        <v>12.5037956401126</v>
      </c>
      <c r="T404" t="str">
        <f>f_info_investtype(A404)</f>
        <v>灵活配置型基金</v>
      </c>
      <c r="U404" t="str">
        <f>f_info_fundmanager(A404)</f>
        <v>冯烜</v>
      </c>
      <c r="V404">
        <f>f_info_manager_onthepostdays(A404,1)</f>
        <v>885</v>
      </c>
      <c r="W404" s="25">
        <f ca="1">f_return_1w(A404,"0",参数!$B$2)</f>
        <v>-2.19378427787934</v>
      </c>
      <c r="X404" s="25">
        <f>f_return_1m(A404,"0",参数!$B$1)</f>
        <v>5.44186046511628</v>
      </c>
      <c r="Y404" s="25">
        <f>f_return_3m(A404,0,参数!$B$1)</f>
        <v>5.44186046511628</v>
      </c>
      <c r="Z404" s="25">
        <f>f_return_6m(A404,0,参数!B403)</f>
        <v>7.51307655729909</v>
      </c>
      <c r="AA404" t="str">
        <f>f_dq_status(A404,参数!$B$1)</f>
        <v>开放申购|开放赎回</v>
      </c>
      <c r="AB404" s="17">
        <f ca="1">f_risk_maxdownside(A404,参数!$B$6,参数!$B$1)</f>
        <v>-38.1063705435418</v>
      </c>
      <c r="AC404" s="17">
        <f ca="1">f_risk_maxdownside(A404,参数!$B$4,参数!$B$1)</f>
        <v>-34.018691588785</v>
      </c>
      <c r="AD404" t="str">
        <f ca="1">f_risk_maxdownside_date(A404,参数!$B$6,参数!$B$1)</f>
        <v>20171114-20190103</v>
      </c>
    </row>
    <row r="405" spans="1:30">
      <c r="A405" s="15" t="s">
        <v>433</v>
      </c>
      <c r="B405" t="str">
        <f>f_info_name(A405)</f>
        <v>民生加银新动力A</v>
      </c>
      <c r="C405" t="str">
        <f>f_info_setupdate(A405)</f>
        <v>2015-05-18</v>
      </c>
      <c r="D405" s="16">
        <f t="shared" si="6"/>
        <v>2079</v>
      </c>
      <c r="F405" s="17">
        <f>f_netasset_total(A405,参数!$B$1,100000000)</f>
        <v>4.9545075644</v>
      </c>
      <c r="G405" s="17">
        <f ca="1">f_nav_adjustedreturn(A405,参数!$B$2,参数!$B$1)</f>
        <v>35.1602895553257</v>
      </c>
      <c r="H405" s="17">
        <f ca="1">f_nav_periodreturnrankingper(A405,参数!$B$2,参数!$B$1,3)</f>
        <v>58.6024351508735</v>
      </c>
      <c r="I405" s="17">
        <f ca="1">f_nav_adjustedreturn(A405,参数!$B$3,参数!$B$2)</f>
        <v>3.53319057815845</v>
      </c>
      <c r="J405" s="17">
        <f ca="1">f_nav_periodreturnrankingper(A405,参数!$B$3,参数!$B$2,3)</f>
        <v>96.4325529542921</v>
      </c>
      <c r="K405" s="17">
        <f ca="1">f_nav_adjustedreturn(A405,参数!$B$4,参数!$B$3)</f>
        <v>-17.5639894086496</v>
      </c>
      <c r="L405" s="17">
        <f ca="1">f_nav_periodreturnrankingper(A405,参数!$B$4,参数!$B$3,3)</f>
        <v>57.7663671373556</v>
      </c>
      <c r="M405" s="17">
        <f ca="1">f_nav_adjustedreturn(A405,参数!$B$5,参数!$B$4)</f>
        <v>6.78605089538172</v>
      </c>
      <c r="N405" s="17">
        <f ca="1">f_nav_periodreturnrankingper(A405,参数!$B$5,参数!$B$4,3)</f>
        <v>68.3215130023641</v>
      </c>
      <c r="O405" s="17">
        <f ca="1">f_nav_adjustedreturn(A405,参数!$B$6,参数!$B$5)</f>
        <v>7.27272727272728</v>
      </c>
      <c r="P405" s="17">
        <f ca="1">f_nav_periodreturnrankingper(A405,参数!$B$6,参数!$B$5,3)</f>
        <v>21.0884353741497</v>
      </c>
      <c r="Q405" s="25">
        <f>f_return(A405,1,参数!$B$1-365/2,参数!$B$1)</f>
        <v>53.5197714331288</v>
      </c>
      <c r="R405" s="25">
        <f ca="1">f_return(A405,1,参数!$B$4,参数!$B$1)</f>
        <v>4.87283835653851</v>
      </c>
      <c r="S405" s="25">
        <f ca="1">f_return(A405,1,参数!$B$6,参数!$B$1)</f>
        <v>5.70649330047099</v>
      </c>
      <c r="T405" t="str">
        <f>f_info_investtype(A405)</f>
        <v>灵活配置型基金</v>
      </c>
      <c r="U405" t="str">
        <f>f_info_fundmanager(A405)</f>
        <v>郑爱刚,刘昊</v>
      </c>
      <c r="V405">
        <f>f_info_manager_onthepostdays(A405,1)</f>
        <v>255</v>
      </c>
      <c r="W405" s="25">
        <f ca="1">f_return_1w(A405,"0",参数!$B$2)</f>
        <v>-2.61832829808661</v>
      </c>
      <c r="X405" s="25">
        <f>f_return_1m(A405,"0",参数!$B$1)</f>
        <v>6.00162206001621</v>
      </c>
      <c r="Y405" s="25">
        <f>f_return_3m(A405,0,参数!$B$1)</f>
        <v>10.4818258664412</v>
      </c>
      <c r="Z405" s="25">
        <f>f_return_6m(A405,0,参数!B404)</f>
        <v>16.8299198575245</v>
      </c>
      <c r="AA405" t="str">
        <f>f_dq_status(A405,参数!$B$1)</f>
        <v>暂停大额申购|开放赎回</v>
      </c>
      <c r="AB405" s="17">
        <f ca="1">f_risk_maxdownside(A405,参数!$B$6,参数!$B$1)</f>
        <v>-28.2952548330404</v>
      </c>
      <c r="AC405" s="17">
        <f ca="1">f_risk_maxdownside(A405,参数!$B$4,参数!$B$1)</f>
        <v>-28.2952548330404</v>
      </c>
      <c r="AD405" t="str">
        <f ca="1">f_risk_maxdownside_date(A405,参数!$B$6,参数!$B$1)</f>
        <v>20180313-20190807</v>
      </c>
    </row>
    <row r="406" spans="1:30">
      <c r="A406" s="15" t="s">
        <v>434</v>
      </c>
      <c r="B406" t="str">
        <f>f_info_name(A406)</f>
        <v>中邮创新优势</v>
      </c>
      <c r="C406" t="str">
        <f>f_info_setupdate(A406)</f>
        <v>2015-07-23</v>
      </c>
      <c r="D406" s="16">
        <f t="shared" si="6"/>
        <v>2013</v>
      </c>
      <c r="F406" s="17">
        <f>f_netasset_total(A406,参数!$B$1,100000000)</f>
        <v>2.5053048895</v>
      </c>
      <c r="G406" s="17">
        <f ca="1">f_nav_adjustedreturn(A406,参数!$B$2,参数!$B$1)</f>
        <v>42.7251732101617</v>
      </c>
      <c r="H406" s="17">
        <f ca="1">f_nav_periodreturnrankingper(A406,参数!$B$2,参数!$B$1,3)</f>
        <v>51.2440444679725</v>
      </c>
      <c r="I406" s="17">
        <f ca="1">f_nav_adjustedreturn(A406,参数!$B$3,参数!$B$2)</f>
        <v>15.4666666666667</v>
      </c>
      <c r="J406" s="17">
        <f ca="1">f_nav_periodreturnrankingper(A406,参数!$B$3,参数!$B$2,3)</f>
        <v>68.1159420289855</v>
      </c>
      <c r="K406" s="17">
        <f ca="1">f_nav_adjustedreturn(A406,参数!$B$4,参数!$B$3)</f>
        <v>-5.77889447236181</v>
      </c>
      <c r="L406" s="17">
        <f ca="1">f_nav_periodreturnrankingper(A406,参数!$B$4,参数!$B$3,3)</f>
        <v>33.183568677792</v>
      </c>
      <c r="M406" s="17">
        <f ca="1">f_nav_adjustedreturn(A406,参数!$B$5,参数!$B$4)</f>
        <v>-20.2404809619238</v>
      </c>
      <c r="N406" s="17">
        <f ca="1">f_nav_periodreturnrankingper(A406,参数!$B$5,参数!$B$4,3)</f>
        <v>99.5271867612293</v>
      </c>
      <c r="O406" s="17">
        <f ca="1">f_nav_adjustedreturn(A406,参数!$B$6,参数!$B$5)</f>
        <v>-14.6610169491525</v>
      </c>
      <c r="P406" s="17">
        <f ca="1">f_nav_periodreturnrankingper(A406,参数!$B$6,参数!$B$5,3)</f>
        <v>97.2789115646258</v>
      </c>
      <c r="Q406" s="25">
        <f>f_return(A406,1,参数!$B$1-365/2,参数!$B$1)</f>
        <v>42.1999793825609</v>
      </c>
      <c r="R406" s="25">
        <f ca="1">f_return(A406,1,参数!$B$4,参数!$B$1)</f>
        <v>15.7827016062112</v>
      </c>
      <c r="S406" s="25">
        <f ca="1">f_return(A406,1,参数!$B$6,参数!$B$1)</f>
        <v>0.930606750597174</v>
      </c>
      <c r="T406" t="str">
        <f>f_info_investtype(A406)</f>
        <v>灵活配置型基金</v>
      </c>
      <c r="U406" t="str">
        <f>f_info_fundmanager(A406)</f>
        <v>周楠</v>
      </c>
      <c r="V406">
        <f>f_info_manager_onthepostdays(A406,1)</f>
        <v>405</v>
      </c>
      <c r="W406" s="25">
        <f ca="1">f_return_1w(A406,"0",参数!$B$2)</f>
        <v>-1.25427594070696</v>
      </c>
      <c r="X406" s="25">
        <f>f_return_1m(A406,"0",参数!$B$1)</f>
        <v>10.6535362578335</v>
      </c>
      <c r="Y406" s="25">
        <f>f_return_3m(A406,0,参数!$B$1)</f>
        <v>19.5357833655706</v>
      </c>
      <c r="Z406" s="25">
        <f>f_return_6m(A406,0,参数!B405)</f>
        <v>7.10382513661201</v>
      </c>
      <c r="AA406" t="str">
        <f>f_dq_status(A406,参数!$B$1)</f>
        <v>开放申购|开放赎回</v>
      </c>
      <c r="AB406" s="17">
        <f ca="1">f_risk_maxdownside(A406,参数!$B$6,参数!$B$1)</f>
        <v>-43.0064308681672</v>
      </c>
      <c r="AC406" s="17">
        <f ca="1">f_risk_maxdownside(A406,参数!$B$4,参数!$B$1)</f>
        <v>-16.822429906542</v>
      </c>
      <c r="AD406" t="str">
        <f ca="1">f_risk_maxdownside_date(A406,参数!$B$6,参数!$B$1)</f>
        <v>20160721-20181018</v>
      </c>
    </row>
    <row r="407" spans="1:30">
      <c r="A407" s="15" t="s">
        <v>435</v>
      </c>
      <c r="B407" t="str">
        <f>f_info_name(A407)</f>
        <v>建信新经济</v>
      </c>
      <c r="C407" t="str">
        <f>f_info_setupdate(A407)</f>
        <v>2015-05-26</v>
      </c>
      <c r="D407" s="16">
        <f t="shared" si="6"/>
        <v>2071</v>
      </c>
      <c r="F407" s="17">
        <f>f_netasset_total(A407,参数!$B$1,100000000)</f>
        <v>2.2629135079</v>
      </c>
      <c r="G407" s="17">
        <f ca="1">f_nav_adjustedreturn(A407,参数!$B$2,参数!$B$1)</f>
        <v>90.5895691609977</v>
      </c>
      <c r="H407" s="17">
        <f ca="1">f_nav_periodreturnrankingper(A407,参数!$B$2,参数!$B$1,3)</f>
        <v>9.21122286924298</v>
      </c>
      <c r="I407" s="17">
        <f ca="1">f_nav_adjustedreturn(A407,参数!$B$3,参数!$B$2)</f>
        <v>34.4512195121951</v>
      </c>
      <c r="J407" s="17">
        <f ca="1">f_nav_periodreturnrankingper(A407,参数!$B$3,参数!$B$2,3)</f>
        <v>37.7926421404682</v>
      </c>
      <c r="K407" s="17">
        <f ca="1">f_nav_adjustedreturn(A407,参数!$B$4,参数!$B$3)</f>
        <v>-25.2847380410023</v>
      </c>
      <c r="L407" s="17">
        <f ca="1">f_nav_periodreturnrankingper(A407,参数!$B$4,参数!$B$3,3)</f>
        <v>83.8254172015404</v>
      </c>
      <c r="M407" s="17">
        <f ca="1">f_nav_adjustedreturn(A407,参数!$B$5,参数!$B$4)</f>
        <v>16.2269129287599</v>
      </c>
      <c r="N407" s="17">
        <f ca="1">f_nav_periodreturnrankingper(A407,参数!$B$5,参数!$B$4,3)</f>
        <v>29.9448384554768</v>
      </c>
      <c r="O407" s="17">
        <f ca="1">f_nav_adjustedreturn(A407,参数!$B$6,参数!$B$5)</f>
        <v>2.14765100671141</v>
      </c>
      <c r="P407" s="17">
        <f ca="1">f_nav_periodreturnrankingper(A407,参数!$B$6,参数!$B$5,3)</f>
        <v>62.1768707482993</v>
      </c>
      <c r="Q407" s="25">
        <f>f_return(A407,1,参数!$B$1-365/2,参数!$B$1)</f>
        <v>114.93722502436</v>
      </c>
      <c r="R407" s="25">
        <f ca="1">f_return(A407,1,参数!$B$4,参数!$B$1)</f>
        <v>24.1476806774745</v>
      </c>
      <c r="S407" s="25">
        <f ca="1">f_return(A407,1,参数!$B$6,参数!$B$1)</f>
        <v>17.6535166969676</v>
      </c>
      <c r="T407" t="str">
        <f>f_info_investtype(A407)</f>
        <v>灵活配置型基金</v>
      </c>
      <c r="U407" t="str">
        <f>f_info_fundmanager(A407)</f>
        <v>孙晟</v>
      </c>
      <c r="V407">
        <f>f_info_manager_onthepostdays(A407,1)</f>
        <v>209</v>
      </c>
      <c r="W407" s="25">
        <f ca="1">f_return_1w(A407,"0",参数!$B$2)</f>
        <v>-0.78740157480315</v>
      </c>
      <c r="X407" s="25">
        <f>f_return_1m(A407,"0",参数!$B$1)</f>
        <v>16.7361111111111</v>
      </c>
      <c r="Y407" s="25">
        <f>f_return_3m(A407,0,参数!$B$1)</f>
        <v>37.6740376740377</v>
      </c>
      <c r="Z407" s="25">
        <f>f_return_6m(A407,0,参数!B406)</f>
        <v>34.9387755102041</v>
      </c>
      <c r="AA407" t="str">
        <f>f_dq_status(A407,参数!$B$1)</f>
        <v>开放申购|开放赎回</v>
      </c>
      <c r="AB407" s="17">
        <f ca="1">f_risk_maxdownside(A407,参数!$B$6,参数!$B$1)</f>
        <v>-27.5822928490352</v>
      </c>
      <c r="AC407" s="17">
        <f ca="1">f_risk_maxdownside(A407,参数!$B$4,参数!$B$1)</f>
        <v>-27.5822928490352</v>
      </c>
      <c r="AD407" t="str">
        <f ca="1">f_risk_maxdownside_date(A407,参数!$B$6,参数!$B$1)</f>
        <v>20180127-20190103</v>
      </c>
    </row>
    <row r="408" spans="1:30">
      <c r="A408" s="15" t="s">
        <v>436</v>
      </c>
      <c r="B408" t="str">
        <f>f_info_name(A408)</f>
        <v>博时国企改革主题</v>
      </c>
      <c r="C408" t="str">
        <f>f_info_setupdate(A408)</f>
        <v>2015-05-20</v>
      </c>
      <c r="D408" s="16">
        <f t="shared" si="6"/>
        <v>2077</v>
      </c>
      <c r="F408" s="17">
        <f>f_netasset_total(A408,参数!$B$1,100000000)</f>
        <v>6.8310243991</v>
      </c>
      <c r="G408" s="17">
        <f ca="1">f_nav_adjustedreturn(A408,参数!$B$2,参数!$B$1)</f>
        <v>37.6089663760897</v>
      </c>
      <c r="H408" s="17">
        <f ca="1">f_nav_periodreturnrankingper(A408,参数!$B$2,参数!$B$1,3)</f>
        <v>87.5</v>
      </c>
      <c r="I408" s="17">
        <f ca="1">f_nav_adjustedreturn(A408,参数!$B$3,参数!$B$2)</f>
        <v>21.1161387631976</v>
      </c>
      <c r="J408" s="17">
        <f ca="1">f_nav_periodreturnrankingper(A408,参数!$B$3,参数!$B$2,3)</f>
        <v>92.0353982300885</v>
      </c>
      <c r="K408" s="17">
        <f ca="1">f_nav_adjustedreturn(A408,参数!$B$4,参数!$B$3)</f>
        <v>-25</v>
      </c>
      <c r="L408" s="17">
        <f ca="1">f_nav_periodreturnrankingper(A408,参数!$B$4,参数!$B$3,3)</f>
        <v>57.0909090909091</v>
      </c>
      <c r="M408" s="17">
        <f ca="1">f_nav_adjustedreturn(A408,参数!$B$5,参数!$B$4)</f>
        <v>10.9862671660424</v>
      </c>
      <c r="N408" s="17">
        <f ca="1">f_nav_periodreturnrankingper(A408,参数!$B$5,参数!$B$4,3)</f>
        <v>74.0196078431373</v>
      </c>
      <c r="O408" s="17">
        <f ca="1">f_nav_adjustedreturn(A408,参数!$B$6,参数!$B$5)</f>
        <v>10.8965517241379</v>
      </c>
      <c r="P408" s="17">
        <f ca="1">f_nav_periodreturnrankingper(A408,参数!$B$6,参数!$B$5,3)</f>
        <v>38.8157894736842</v>
      </c>
      <c r="Q408" s="25">
        <f>f_return(A408,1,参数!$B$1-365/2,参数!$B$1)</f>
        <v>32.1861763682016</v>
      </c>
      <c r="R408" s="25">
        <f ca="1">f_return(A408,1,参数!$B$4,参数!$B$1)</f>
        <v>7.714424101732</v>
      </c>
      <c r="S408" s="25">
        <f ca="1">f_return(A408,1,参数!$B$6,参数!$B$1)</f>
        <v>8.78393974964731</v>
      </c>
      <c r="T408" t="str">
        <f>f_info_investtype(A408)</f>
        <v>普通股票型基金</v>
      </c>
      <c r="U408" t="str">
        <f>f_info_fundmanager(A408)</f>
        <v>林景艺</v>
      </c>
      <c r="V408">
        <f>f_info_manager_onthepostdays(A408,1)</f>
        <v>2094</v>
      </c>
      <c r="W408" s="25">
        <f ca="1">f_return_1w(A408,"0",参数!$B$2)</f>
        <v>-2.07317073170731</v>
      </c>
      <c r="X408" s="25">
        <f>f_return_1m(A408,"0",参数!$B$1)</f>
        <v>12.2967479674797</v>
      </c>
      <c r="Y408" s="25">
        <f>f_return_3m(A408,0,参数!$B$1)</f>
        <v>16.8076109936575</v>
      </c>
      <c r="Z408" s="25">
        <f>f_return_6m(A408,0,参数!B407)</f>
        <v>11.6883116883117</v>
      </c>
      <c r="AA408" t="str">
        <f>f_dq_status(A408,参数!$B$1)</f>
        <v>开放申购|开放赎回</v>
      </c>
      <c r="AB408" s="17">
        <f ca="1">f_risk_maxdownside(A408,参数!$B$6,参数!$B$1)</f>
        <v>-29.3588301462317</v>
      </c>
      <c r="AC408" s="17">
        <f ca="1">f_risk_maxdownside(A408,参数!$B$4,参数!$B$1)</f>
        <v>-29.3588301462317</v>
      </c>
      <c r="AD408" t="str">
        <f ca="1">f_risk_maxdownside_date(A408,参数!$B$6,参数!$B$1)</f>
        <v>20180127-20190103</v>
      </c>
    </row>
    <row r="409" spans="1:30">
      <c r="A409" s="15" t="s">
        <v>437</v>
      </c>
      <c r="B409" t="str">
        <f>f_info_name(A409)</f>
        <v>前海开源清洁能源A</v>
      </c>
      <c r="C409" t="str">
        <f>f_info_setupdate(A409)</f>
        <v>2015-06-16</v>
      </c>
      <c r="D409" s="16">
        <f t="shared" si="6"/>
        <v>2050</v>
      </c>
      <c r="F409" s="17">
        <f>f_netasset_total(A409,参数!$B$1,100000000)</f>
        <v>4.0776177815</v>
      </c>
      <c r="G409" s="17">
        <f ca="1">f_nav_adjustedreturn(A409,参数!$B$2,参数!$B$1)</f>
        <v>14.6202980837473</v>
      </c>
      <c r="H409" s="17">
        <f ca="1">f_nav_periodreturnrankingper(A409,参数!$B$2,参数!$B$1,3)</f>
        <v>87.6124933827422</v>
      </c>
      <c r="I409" s="17">
        <f ca="1">f_nav_adjustedreturn(A409,参数!$B$3,参数!$B$2)</f>
        <v>55.4579312728256</v>
      </c>
      <c r="J409" s="17">
        <f ca="1">f_nav_periodreturnrankingper(A409,参数!$B$3,参数!$B$2,3)</f>
        <v>11.7614269788183</v>
      </c>
      <c r="K409" s="17">
        <f ca="1">f_nav_adjustedreturn(A409,参数!$B$4,参数!$B$3)</f>
        <v>-1.08108108108107</v>
      </c>
      <c r="L409" s="17">
        <f ca="1">f_nav_periodreturnrankingper(A409,参数!$B$4,参数!$B$3,3)</f>
        <v>22.2721437740693</v>
      </c>
      <c r="M409" s="17">
        <f ca="1">f_nav_adjustedreturn(A409,参数!$B$5,参数!$B$4)</f>
        <v>10.1090188305253</v>
      </c>
      <c r="N409" s="17">
        <f ca="1">f_nav_periodreturnrankingper(A409,参数!$B$5,参数!$B$4,3)</f>
        <v>51.7730496453901</v>
      </c>
      <c r="O409" s="17">
        <f ca="1">f_nav_adjustedreturn(A409,参数!$B$6,参数!$B$5)</f>
        <v>12.0760187311178</v>
      </c>
      <c r="P409" s="17">
        <f ca="1">f_nav_periodreturnrankingper(A409,参数!$B$6,参数!$B$5,3)</f>
        <v>11.7006802721088</v>
      </c>
      <c r="Q409" s="25">
        <f>f_return(A409,1,参数!$B$1-365/2,参数!$B$1)</f>
        <v>17.1720663864805</v>
      </c>
      <c r="R409" s="25">
        <f ca="1">f_return(A409,1,参数!$B$4,参数!$B$1)</f>
        <v>20.7748190217743</v>
      </c>
      <c r="S409" s="25">
        <f ca="1">f_return(A409,1,参数!$B$6,参数!$B$1)</f>
        <v>16.7277311234636</v>
      </c>
      <c r="T409" t="str">
        <f>f_info_investtype(A409)</f>
        <v>灵活配置型基金</v>
      </c>
      <c r="U409" t="str">
        <f>f_info_fundmanager(A409)</f>
        <v>邱杰</v>
      </c>
      <c r="V409">
        <f>f_info_manager_onthepostdays(A409,1)</f>
        <v>2067</v>
      </c>
      <c r="W409" s="25">
        <f ca="1">f_return_1w(A409,"0",参数!$B$2)</f>
        <v>-2.62612301313061</v>
      </c>
      <c r="X409" s="25">
        <f>f_return_1m(A409,"0",参数!$B$1)</f>
        <v>0.310559006211171</v>
      </c>
      <c r="Y409" s="25">
        <f>f_return_3m(A409,0,参数!$B$1)</f>
        <v>5.90163934426229</v>
      </c>
      <c r="Z409" s="25">
        <f>f_return_6m(A409,0,参数!B408)</f>
        <v>4.093567251462</v>
      </c>
      <c r="AA409" t="str">
        <f>f_dq_status(A409,参数!$B$1)</f>
        <v>开放申购|开放赎回</v>
      </c>
      <c r="AB409" s="17">
        <f ca="1">f_risk_maxdownside(A409,参数!$B$6,参数!$B$1)</f>
        <v>-14.4475920679887</v>
      </c>
      <c r="AC409" s="17">
        <f ca="1">f_risk_maxdownside(A409,参数!$B$4,参数!$B$1)</f>
        <v>-12.6760563380282</v>
      </c>
      <c r="AD409" t="str">
        <f ca="1">f_risk_maxdownside_date(A409,参数!$B$6,参数!$B$1)</f>
        <v>20160223-20160310</v>
      </c>
    </row>
    <row r="410" spans="1:30">
      <c r="A410" s="15" t="s">
        <v>438</v>
      </c>
      <c r="B410" t="str">
        <f>f_info_name(A410)</f>
        <v>中海积极增利</v>
      </c>
      <c r="C410" t="str">
        <f>f_info_setupdate(A410)</f>
        <v>2015-05-20</v>
      </c>
      <c r="D410" s="16">
        <f t="shared" si="6"/>
        <v>2077</v>
      </c>
      <c r="F410" s="17">
        <f>f_netasset_total(A410,参数!$B$1,100000000)</f>
        <v>0.9883979929</v>
      </c>
      <c r="G410" s="17">
        <f ca="1">f_nav_adjustedreturn(A410,参数!$B$2,参数!$B$1)</f>
        <v>73.1380753138075</v>
      </c>
      <c r="H410" s="17">
        <f ca="1">f_nav_periodreturnrankingper(A410,参数!$B$2,参数!$B$1,3)</f>
        <v>21.5457914240339</v>
      </c>
      <c r="I410" s="17">
        <f ca="1">f_nav_adjustedreturn(A410,参数!$B$3,参数!$B$2)</f>
        <v>74.9633967789165</v>
      </c>
      <c r="J410" s="17">
        <f ca="1">f_nav_periodreturnrankingper(A410,参数!$B$3,参数!$B$2,3)</f>
        <v>3.56744704570792</v>
      </c>
      <c r="K410" s="17">
        <f ca="1">f_nav_adjustedreturn(A410,参数!$B$4,参数!$B$3)</f>
        <v>-27.9535864978903</v>
      </c>
      <c r="L410" s="17">
        <f ca="1">f_nav_periodreturnrankingper(A410,参数!$B$4,参数!$B$3,3)</f>
        <v>90.6931964056483</v>
      </c>
      <c r="M410" s="17">
        <f ca="1">f_nav_adjustedreturn(A410,参数!$B$5,参数!$B$4)</f>
        <v>17.8391959798995</v>
      </c>
      <c r="N410" s="17">
        <f ca="1">f_nav_periodreturnrankingper(A410,参数!$B$5,参数!$B$4,3)</f>
        <v>27.4231678486998</v>
      </c>
      <c r="O410" s="17">
        <f ca="1">f_nav_adjustedreturn(A410,参数!$B$6,参数!$B$5)</f>
        <v>-0.991325898389096</v>
      </c>
      <c r="P410" s="17">
        <f ca="1">f_nav_periodreturnrankingper(A410,参数!$B$6,参数!$B$5,3)</f>
        <v>80</v>
      </c>
      <c r="Q410" s="25">
        <f>f_return(A410,1,参数!$B$1-365/2,参数!$B$1)</f>
        <v>78.4826891221011</v>
      </c>
      <c r="R410" s="25">
        <f ca="1">f_return(A410,1,参数!$B$4,参数!$B$1)</f>
        <v>29.6823773586834</v>
      </c>
      <c r="S410" s="25">
        <f ca="1">f_return(A410,1,参数!$B$6,参数!$B$1)</f>
        <v>20.6946084714884</v>
      </c>
      <c r="T410" t="str">
        <f>f_info_investtype(A410)</f>
        <v>灵活配置型基金</v>
      </c>
      <c r="U410" t="str">
        <f>f_info_fundmanager(A410)</f>
        <v>左剑</v>
      </c>
      <c r="V410">
        <f>f_info_manager_onthepostdays(A410,1)</f>
        <v>2094</v>
      </c>
      <c r="W410" s="25">
        <f ca="1">f_return_1w(A410,"0",参数!$B$2)</f>
        <v>-0.747508305647832</v>
      </c>
      <c r="X410" s="25">
        <f>f_return_1m(A410,"0",参数!$B$1)</f>
        <v>14.562569213732</v>
      </c>
      <c r="Y410" s="25">
        <f>f_return_3m(A410,0,参数!$B$1)</f>
        <v>31.1153358681876</v>
      </c>
      <c r="Z410" s="25">
        <f>f_return_6m(A410,0,参数!B409)</f>
        <v>14.5318782309018</v>
      </c>
      <c r="AA410" t="str">
        <f>f_dq_status(A410,参数!$B$1)</f>
        <v>开放申购|开放赎回</v>
      </c>
      <c r="AB410" s="17">
        <f ca="1">f_risk_maxdownside(A410,参数!$B$6,参数!$B$1)</f>
        <v>-39.4052044609665</v>
      </c>
      <c r="AC410" s="17">
        <f ca="1">f_risk_maxdownside(A410,参数!$B$4,参数!$B$1)</f>
        <v>-35.0597609561753</v>
      </c>
      <c r="AD410" t="str">
        <f ca="1">f_risk_maxdownside_date(A410,参数!$B$6,参数!$B$1)</f>
        <v>20171114-20181016</v>
      </c>
    </row>
    <row r="411" spans="1:30">
      <c r="A411" s="15" t="s">
        <v>439</v>
      </c>
      <c r="B411" t="str">
        <f>f_info_name(A411)</f>
        <v>银华聚利A</v>
      </c>
      <c r="C411" t="str">
        <f>f_info_setupdate(A411)</f>
        <v>2015-05-14</v>
      </c>
      <c r="D411" s="16">
        <f t="shared" si="6"/>
        <v>2083</v>
      </c>
      <c r="F411" s="17">
        <f>f_netasset_total(A411,参数!$B$1,100000000)</f>
        <v>8.8284760658</v>
      </c>
      <c r="G411" s="17">
        <f ca="1">f_nav_adjustedreturn(A411,参数!$B$2,参数!$B$1)</f>
        <v>86.8740524961769</v>
      </c>
      <c r="H411" s="17">
        <f ca="1">f_nav_periodreturnrankingper(A411,参数!$B$2,参数!$B$1,3)</f>
        <v>11.3287453679195</v>
      </c>
      <c r="I411" s="17">
        <f ca="1">f_nav_adjustedreturn(A411,参数!$B$3,参数!$B$2)</f>
        <v>48.3594006520548</v>
      </c>
      <c r="J411" s="17">
        <f ca="1">f_nav_periodreturnrankingper(A411,参数!$B$3,参数!$B$2,3)</f>
        <v>19.17502787068</v>
      </c>
      <c r="K411" s="17">
        <f ca="1">f_nav_adjustedreturn(A411,参数!$B$4,参数!$B$3)</f>
        <v>-22.7785613540197</v>
      </c>
      <c r="L411" s="17">
        <f ca="1">f_nav_periodreturnrankingper(A411,参数!$B$4,参数!$B$3,3)</f>
        <v>76.2516046213094</v>
      </c>
      <c r="M411" s="17">
        <f ca="1">f_nav_adjustedreturn(A411,参数!$B$5,参数!$B$4)</f>
        <v>23.4578627280626</v>
      </c>
      <c r="N411" s="17">
        <f ca="1">f_nav_periodreturnrankingper(A411,参数!$B$5,参数!$B$4,3)</f>
        <v>17.5728920409771</v>
      </c>
      <c r="O411" s="17">
        <f ca="1">f_nav_adjustedreturn(A411,参数!$B$6,参数!$B$5)</f>
        <v>2.22024866785081</v>
      </c>
      <c r="P411" s="17">
        <f ca="1">f_nav_periodreturnrankingper(A411,参数!$B$6,参数!$B$5,3)</f>
        <v>60.952380952381</v>
      </c>
      <c r="Q411" s="25">
        <f>f_return(A411,1,参数!$B$1-365/2,参数!$B$1)</f>
        <v>79.7906335277973</v>
      </c>
      <c r="R411" s="25">
        <f ca="1">f_return(A411,1,参数!$B$4,参数!$B$1)</f>
        <v>28.8546530831079</v>
      </c>
      <c r="S411" s="25">
        <f ca="1">f_return(A411,1,参数!$B$6,参数!$B$1)</f>
        <v>21.9140208907158</v>
      </c>
      <c r="T411" t="str">
        <f>f_info_investtype(A411)</f>
        <v>灵活配置型基金</v>
      </c>
      <c r="U411" t="str">
        <f>f_info_fundmanager(A411)</f>
        <v>孙蓓琳</v>
      </c>
      <c r="V411">
        <f>f_info_manager_onthepostdays(A411,1)</f>
        <v>1191</v>
      </c>
      <c r="W411" s="25">
        <f ca="1">f_return_1w(A411,"0",参数!$B$2)</f>
        <v>-2.66853932584271</v>
      </c>
      <c r="X411" s="25">
        <f>f_return_1m(A411,"0",参数!$B$1)</f>
        <v>11.1333000499251</v>
      </c>
      <c r="Y411" s="25">
        <f>f_return_3m(A411,0,参数!$B$1)</f>
        <v>27.9049070418277</v>
      </c>
      <c r="Z411" s="25">
        <f>f_return_6m(A411,0,参数!B410)</f>
        <v>30.9071461077285</v>
      </c>
      <c r="AA411" t="str">
        <f>f_dq_status(A411,参数!$B$1)</f>
        <v>开放申购|开放赎回</v>
      </c>
      <c r="AB411" s="17">
        <f ca="1">f_risk_maxdownside(A411,参数!$B$6,参数!$B$1)</f>
        <v>-28.3216783216783</v>
      </c>
      <c r="AC411" s="17">
        <f ca="1">f_risk_maxdownside(A411,参数!$B$4,参数!$B$1)</f>
        <v>-27.8676988036594</v>
      </c>
      <c r="AD411" t="str">
        <f ca="1">f_risk_maxdownside_date(A411,参数!$B$6,参数!$B$1)</f>
        <v>20180124-20190103</v>
      </c>
    </row>
    <row r="412" spans="1:30">
      <c r="A412" s="15" t="s">
        <v>440</v>
      </c>
      <c r="B412" t="str">
        <f>f_info_name(A412)</f>
        <v>长安鑫利优选A</v>
      </c>
      <c r="C412" t="str">
        <f>f_info_setupdate(A412)</f>
        <v>2015-05-18</v>
      </c>
      <c r="D412" s="16">
        <f t="shared" si="6"/>
        <v>2079</v>
      </c>
      <c r="F412" s="17">
        <f>f_netasset_total(A412,参数!$B$1,100000000)</f>
        <v>0.4062272743</v>
      </c>
      <c r="G412" s="17">
        <f ca="1">f_nav_adjustedreturn(A412,参数!$B$2,参数!$B$1)</f>
        <v>56.687864613444</v>
      </c>
      <c r="H412" s="17">
        <f ca="1">f_nav_periodreturnrankingper(A412,参数!$B$2,参数!$B$1,3)</f>
        <v>37.9565907887771</v>
      </c>
      <c r="I412" s="17">
        <f ca="1">f_nav_adjustedreturn(A412,参数!$B$3,参数!$B$2)</f>
        <v>32.8793910189259</v>
      </c>
      <c r="J412" s="17">
        <f ca="1">f_nav_periodreturnrankingper(A412,参数!$B$3,参数!$B$2,3)</f>
        <v>39.5763656633222</v>
      </c>
      <c r="K412" s="17">
        <f ca="1">f_nav_adjustedreturn(A412,参数!$B$4,参数!$B$3)</f>
        <v>-18.6836276903856</v>
      </c>
      <c r="L412" s="17">
        <f ca="1">f_nav_periodreturnrankingper(A412,参数!$B$4,参数!$B$3,3)</f>
        <v>60.5905006418485</v>
      </c>
      <c r="M412" s="17">
        <f ca="1">f_nav_adjustedreturn(A412,参数!$B$5,参数!$B$4)</f>
        <v>58.7917042380523</v>
      </c>
      <c r="N412" s="17">
        <f ca="1">f_nav_periodreturnrankingper(A412,参数!$B$5,参数!$B$4,3)</f>
        <v>0.945626477541371</v>
      </c>
      <c r="O412" s="17">
        <f ca="1">f_nav_adjustedreturn(A412,参数!$B$6,参数!$B$5)</f>
        <v>3.54477611940299</v>
      </c>
      <c r="P412" s="17">
        <f ca="1">f_nav_periodreturnrankingper(A412,参数!$B$6,参数!$B$5,3)</f>
        <v>43.8095238095238</v>
      </c>
      <c r="Q412" s="25">
        <f>f_return(A412,1,参数!$B$1-365/2,参数!$B$1)</f>
        <v>74.7492283209034</v>
      </c>
      <c r="R412" s="25">
        <f ca="1">f_return(A412,1,参数!$B$4,参数!$B$1)</f>
        <v>19.1664810838361</v>
      </c>
      <c r="S412" s="25">
        <f ca="1">f_return(A412,1,参数!$B$6,参数!$B$1)</f>
        <v>22.6718526456723</v>
      </c>
      <c r="T412" t="str">
        <f>f_info_investtype(A412)</f>
        <v>灵活配置型基金</v>
      </c>
      <c r="U412" t="str">
        <f>f_info_fundmanager(A412)</f>
        <v>林忠晶</v>
      </c>
      <c r="V412">
        <f>f_info_manager_onthepostdays(A412,1)</f>
        <v>2096</v>
      </c>
      <c r="W412" s="25">
        <f ca="1">f_return_1w(A412,"0",参数!$B$2)</f>
        <v>-0.642297650130547</v>
      </c>
      <c r="X412" s="25">
        <f>f_return_1m(A412,"0",参数!$B$1)</f>
        <v>13.759682527569</v>
      </c>
      <c r="Y412" s="25">
        <f>f_return_3m(A412,0,参数!$B$1)</f>
        <v>29.6442859627761</v>
      </c>
      <c r="Z412" s="25">
        <f>f_return_6m(A412,0,参数!B411)</f>
        <v>28.1877757313573</v>
      </c>
      <c r="AA412" t="str">
        <f>f_dq_status(A412,参数!$B$1)</f>
        <v>开放申购|开放赎回</v>
      </c>
      <c r="AB412" s="17">
        <f ca="1">f_risk_maxdownside(A412,参数!$B$6,参数!$B$1)</f>
        <v>-21.8921208698108</v>
      </c>
      <c r="AC412" s="17">
        <f ca="1">f_risk_maxdownside(A412,参数!$B$4,参数!$B$1)</f>
        <v>-21.4707552526973</v>
      </c>
      <c r="AD412" t="str">
        <f ca="1">f_risk_maxdownside_date(A412,参数!$B$6,参数!$B$1)</f>
        <v>20180125-20190103</v>
      </c>
    </row>
    <row r="413" spans="1:30">
      <c r="A413" s="15" t="s">
        <v>441</v>
      </c>
      <c r="B413" t="str">
        <f>f_info_name(A413)</f>
        <v>华安新机遇</v>
      </c>
      <c r="C413" t="str">
        <f>f_info_setupdate(A413)</f>
        <v>2015-05-27</v>
      </c>
      <c r="D413" s="16">
        <f t="shared" si="6"/>
        <v>2070</v>
      </c>
      <c r="F413" s="17">
        <f>f_netasset_total(A413,参数!$B$1,100000000)</f>
        <v>0.5852907769</v>
      </c>
      <c r="G413" s="17">
        <f ca="1">f_nav_adjustedreturn(A413,参数!$B$2,参数!$B$1)</f>
        <v>16.7682679021377</v>
      </c>
      <c r="H413" s="17">
        <f ca="1">f_nav_periodreturnrankingper(A413,参数!$B$2,参数!$B$1,3)</f>
        <v>83.8009528851244</v>
      </c>
      <c r="I413" s="17">
        <f ca="1">f_nav_adjustedreturn(A413,参数!$B$3,参数!$B$2)</f>
        <v>17.1602704504333</v>
      </c>
      <c r="J413" s="17">
        <f ca="1">f_nav_periodreturnrankingper(A413,参数!$B$3,参数!$B$2,3)</f>
        <v>64.7157190635452</v>
      </c>
      <c r="K413" s="17">
        <f ca="1">f_nav_adjustedreturn(A413,参数!$B$4,参数!$B$3)</f>
        <v>0.584291187739463</v>
      </c>
      <c r="L413" s="17">
        <f ca="1">f_nav_periodreturnrankingper(A413,参数!$B$4,参数!$B$3,3)</f>
        <v>16.7522464698331</v>
      </c>
      <c r="M413" s="17">
        <f ca="1">f_nav_adjustedreturn(A413,参数!$B$5,参数!$B$4)</f>
        <v>3.16205533596838</v>
      </c>
      <c r="N413" s="17">
        <f ca="1">f_nav_periodreturnrankingper(A413,参数!$B$5,参数!$B$4,3)</f>
        <v>83.7667454688731</v>
      </c>
      <c r="O413" s="17">
        <f ca="1">f_nav_adjustedreturn(A413,参数!$B$6,参数!$B$5)</f>
        <v>1.40140140140139</v>
      </c>
      <c r="P413" s="17">
        <f ca="1">f_nav_periodreturnrankingper(A413,参数!$B$6,参数!$B$5,3)</f>
        <v>68.2993197278912</v>
      </c>
      <c r="Q413" s="25">
        <f>f_return(A413,1,参数!$B$1-365/2,参数!$B$1)</f>
        <v>19.9361089458041</v>
      </c>
      <c r="R413" s="25">
        <f ca="1">f_return(A413,1,参数!$B$4,参数!$B$1)</f>
        <v>11.2166024667964</v>
      </c>
      <c r="S413" s="25">
        <f ca="1">f_return(A413,1,参数!$B$6,参数!$B$1)</f>
        <v>7.52749608516876</v>
      </c>
      <c r="T413" t="str">
        <f>f_info_investtype(A413)</f>
        <v>灵活配置型基金</v>
      </c>
      <c r="U413" t="str">
        <f>f_info_fundmanager(A413)</f>
        <v>舒灏,马晓璇</v>
      </c>
      <c r="V413">
        <f>f_info_manager_onthepostdays(A413,1)</f>
        <v>822</v>
      </c>
      <c r="W413" s="25">
        <f ca="1">f_return_1w(A413,"0",参数!$B$2)</f>
        <v>-0.65406976744186</v>
      </c>
      <c r="X413" s="25">
        <f>f_return_1m(A413,"0",参数!$B$1)</f>
        <v>3.39714984885563</v>
      </c>
      <c r="Y413" s="25">
        <f>f_return_3m(A413,0,参数!$B$1)</f>
        <v>6.78659035159445</v>
      </c>
      <c r="Z413" s="25">
        <f>f_return_6m(A413,0,参数!B412)</f>
        <v>7.15515305740588</v>
      </c>
      <c r="AA413" t="str">
        <f>f_dq_status(A413,参数!$B$1)</f>
        <v>开放申购|开放赎回</v>
      </c>
      <c r="AB413" s="17">
        <f ca="1">f_risk_maxdownside(A413,参数!$B$6,参数!$B$1)</f>
        <v>-2.992277992278</v>
      </c>
      <c r="AC413" s="17">
        <f ca="1">f_risk_maxdownside(A413,参数!$B$4,参数!$B$1)</f>
        <v>-2.992277992278</v>
      </c>
      <c r="AD413" t="str">
        <f ca="1">f_risk_maxdownside_date(A413,参数!$B$6,参数!$B$1)</f>
        <v>20200121-20200203</v>
      </c>
    </row>
    <row r="414" spans="1:30">
      <c r="A414" s="15" t="s">
        <v>442</v>
      </c>
      <c r="B414" t="str">
        <f>f_info_name(A414)</f>
        <v>红塔红土盛金新动力A</v>
      </c>
      <c r="C414" t="str">
        <f>f_info_setupdate(A414)</f>
        <v>2015-06-19</v>
      </c>
      <c r="D414" s="16">
        <f t="shared" si="6"/>
        <v>2047</v>
      </c>
      <c r="F414" s="17">
        <f>f_netasset_total(A414,参数!$B$1,100000000)</f>
        <v>2.4284517951</v>
      </c>
      <c r="G414" s="17">
        <f ca="1">f_nav_adjustedreturn(A414,参数!$B$2,参数!$B$1)</f>
        <v>38.7150038331208</v>
      </c>
      <c r="H414" s="17">
        <f ca="1">f_nav_periodreturnrankingper(A414,参数!$B$2,参数!$B$1,3)</f>
        <v>54.579142403388</v>
      </c>
      <c r="I414" s="17">
        <f ca="1">f_nav_adjustedreturn(A414,参数!$B$3,参数!$B$2)</f>
        <v>18.0102724430549</v>
      </c>
      <c r="J414" s="17">
        <f ca="1">f_nav_periodreturnrankingper(A414,参数!$B$3,参数!$B$2,3)</f>
        <v>63.0992196209587</v>
      </c>
      <c r="K414" s="17">
        <f ca="1">f_nav_adjustedreturn(A414,参数!$B$4,参数!$B$3)</f>
        <v>-16.257686334305</v>
      </c>
      <c r="L414" s="17">
        <f ca="1">f_nav_periodreturnrankingper(A414,参数!$B$4,参数!$B$3,3)</f>
        <v>52.8883183568678</v>
      </c>
      <c r="M414" s="17">
        <f ca="1">f_nav_adjustedreturn(A414,参数!$B$5,参数!$B$4)</f>
        <v>23.1546194582435</v>
      </c>
      <c r="N414" s="17">
        <f ca="1">f_nav_periodreturnrankingper(A414,参数!$B$5,参数!$B$4,3)</f>
        <v>17.9669030732861</v>
      </c>
      <c r="O414" s="17">
        <f ca="1">f_nav_adjustedreturn(A414,参数!$B$6,参数!$B$5)</f>
        <v>1.77294824134975</v>
      </c>
      <c r="P414" s="17">
        <f ca="1">f_nav_periodreturnrankingper(A414,参数!$B$6,参数!$B$5,3)</f>
        <v>65.9863945578231</v>
      </c>
      <c r="Q414" s="25">
        <f>f_return(A414,1,参数!$B$1-365/2,参数!$B$1)</f>
        <v>49.7751426155376</v>
      </c>
      <c r="R414" s="25">
        <f ca="1">f_return(A414,1,参数!$B$4,参数!$B$1)</f>
        <v>11.0762150192812</v>
      </c>
      <c r="S414" s="25">
        <f ca="1">f_return(A414,1,参数!$B$6,参数!$B$1)</f>
        <v>11.3023684740215</v>
      </c>
      <c r="T414" t="str">
        <f>f_info_investtype(A414)</f>
        <v>灵活配置型基金</v>
      </c>
      <c r="U414" t="str">
        <f>f_info_fundmanager(A414)</f>
        <v>赵耀</v>
      </c>
      <c r="V414">
        <f>f_info_manager_onthepostdays(A414,1)</f>
        <v>811</v>
      </c>
      <c r="W414" s="25">
        <f ca="1">f_return_1w(A414,"0",参数!$B$2)</f>
        <v>-0.620592383638923</v>
      </c>
      <c r="X414" s="25">
        <f>f_return_1m(A414,"0",参数!$B$1)</f>
        <v>7.25546975546975</v>
      </c>
      <c r="Y414" s="25">
        <f>f_return_3m(A414,0,参数!$B$1)</f>
        <v>13.8739286381663</v>
      </c>
      <c r="Z414" s="25">
        <f>f_return_6m(A414,0,参数!B413)</f>
        <v>19.8708268587545</v>
      </c>
      <c r="AA414" t="str">
        <f>f_dq_status(A414,参数!$B$1)</f>
        <v>开放申购|开放赎回</v>
      </c>
      <c r="AB414" s="17">
        <f ca="1">f_risk_maxdownside(A414,参数!$B$6,参数!$B$1)</f>
        <v>-22.1977186427095</v>
      </c>
      <c r="AC414" s="17">
        <f ca="1">f_risk_maxdownside(A414,参数!$B$4,参数!$B$1)</f>
        <v>-22.1977186427095</v>
      </c>
      <c r="AD414" t="str">
        <f ca="1">f_risk_maxdownside_date(A414,参数!$B$6,参数!$B$1)</f>
        <v>20180206-20181018</v>
      </c>
    </row>
    <row r="415" spans="1:30">
      <c r="A415" s="15" t="s">
        <v>443</v>
      </c>
      <c r="B415" t="str">
        <f>f_info_name(A415)</f>
        <v>易方达新鑫I</v>
      </c>
      <c r="C415" t="str">
        <f>f_info_setupdate(A415)</f>
        <v>2015-05-14</v>
      </c>
      <c r="D415" s="16">
        <f t="shared" si="6"/>
        <v>2083</v>
      </c>
      <c r="F415" s="17">
        <f>f_netasset_total(A415,参数!$B$1,100000000)</f>
        <v>8.7714042867</v>
      </c>
      <c r="G415" s="17">
        <f ca="1">f_nav_adjustedreturn(A415,参数!$B$2,参数!$B$1)</f>
        <v>14.3585386576041</v>
      </c>
      <c r="H415" s="17">
        <f ca="1">f_nav_periodreturnrankingper(A415,参数!$B$2,参数!$B$1,3)</f>
        <v>88.5124404446797</v>
      </c>
      <c r="I415" s="17">
        <f ca="1">f_nav_adjustedreturn(A415,参数!$B$3,参数!$B$2)</f>
        <v>9.28505106778089</v>
      </c>
      <c r="J415" s="17">
        <f ca="1">f_nav_periodreturnrankingper(A415,参数!$B$3,参数!$B$2,3)</f>
        <v>84.2809364548495</v>
      </c>
      <c r="K415" s="17">
        <f ca="1">f_nav_adjustedreturn(A415,参数!$B$4,参数!$B$3)</f>
        <v>3.65736284889316</v>
      </c>
      <c r="L415" s="17">
        <f ca="1">f_nav_periodreturnrankingper(A415,参数!$B$4,参数!$B$3,3)</f>
        <v>5.5198973042362</v>
      </c>
      <c r="M415" s="17">
        <f ca="1">f_nav_adjustedreturn(A415,参数!$B$5,参数!$B$4)</f>
        <v>11.1179943661972</v>
      </c>
      <c r="N415" s="17">
        <f ca="1">f_nav_periodreturnrankingper(A415,参数!$B$5,参数!$B$4,3)</f>
        <v>47.2813238770686</v>
      </c>
      <c r="O415" s="17">
        <f ca="1">f_nav_adjustedreturn(A415,参数!$B$6,参数!$B$5)</f>
        <v>3.69290573372206</v>
      </c>
      <c r="P415" s="17">
        <f ca="1">f_nav_periodreturnrankingper(A415,参数!$B$6,参数!$B$5,3)</f>
        <v>41.7687074829932</v>
      </c>
      <c r="Q415" s="25">
        <f>f_return(A415,1,参数!$B$1-365/2,参数!$B$1)</f>
        <v>15.0783770665878</v>
      </c>
      <c r="R415" s="25">
        <f ca="1">f_return(A415,1,参数!$B$4,参数!$B$1)</f>
        <v>9.00396866610604</v>
      </c>
      <c r="S415" s="25">
        <f ca="1">f_return(A415,1,参数!$B$6,参数!$B$1)</f>
        <v>8.27002878710767</v>
      </c>
      <c r="T415" t="str">
        <f>f_info_investtype(A415)</f>
        <v>灵活配置型基金</v>
      </c>
      <c r="U415" t="str">
        <f>f_info_fundmanager(A415)</f>
        <v>韩阅川</v>
      </c>
      <c r="V415">
        <f>f_info_manager_onthepostdays(A415,1)</f>
        <v>596</v>
      </c>
      <c r="W415" s="25">
        <f ca="1">f_return_1w(A415,"0",参数!$B$2)</f>
        <v>-0.0848896434634935</v>
      </c>
      <c r="X415" s="25">
        <f>f_return_1m(A415,"0",参数!$B$1)</f>
        <v>2.0470053070508</v>
      </c>
      <c r="Y415" s="25">
        <f>f_return_3m(A415,0,参数!$B$1)</f>
        <v>3.61816782140109</v>
      </c>
      <c r="Z415" s="25">
        <f>f_return_6m(A415,0,参数!B414)</f>
        <v>6.19607843137256</v>
      </c>
      <c r="AA415" t="str">
        <f>f_dq_status(A415,参数!$B$1)</f>
        <v>暂停大额申购|开放赎回</v>
      </c>
      <c r="AB415" s="17">
        <f ca="1">f_risk_maxdownside(A415,参数!$B$6,参数!$B$1)</f>
        <v>-5.37428023032629</v>
      </c>
      <c r="AC415" s="17">
        <f ca="1">f_risk_maxdownside(A415,参数!$B$4,参数!$B$1)</f>
        <v>-5.19230769230769</v>
      </c>
      <c r="AD415" t="str">
        <f ca="1">f_risk_maxdownside_date(A415,参数!$B$6,参数!$B$1)</f>
        <v>20180125-20180927</v>
      </c>
    </row>
    <row r="416" spans="1:30">
      <c r="A416" s="15" t="s">
        <v>444</v>
      </c>
      <c r="B416" t="str">
        <f>f_info_name(A416)</f>
        <v>安信优势增长A</v>
      </c>
      <c r="C416" t="str">
        <f>f_info_setupdate(A416)</f>
        <v>2015-05-20</v>
      </c>
      <c r="D416" s="16">
        <f t="shared" si="6"/>
        <v>2077</v>
      </c>
      <c r="F416" s="17">
        <f>f_netasset_total(A416,参数!$B$1,100000000)</f>
        <v>4.0944877754</v>
      </c>
      <c r="G416" s="17">
        <f ca="1">f_nav_adjustedreturn(A416,参数!$B$2,参数!$B$1)</f>
        <v>74.2598739251382</v>
      </c>
      <c r="H416" s="17">
        <f ca="1">f_nav_periodreturnrankingper(A416,参数!$B$2,参数!$B$1,3)</f>
        <v>20.3811540497618</v>
      </c>
      <c r="I416" s="17">
        <f ca="1">f_nav_adjustedreturn(A416,参数!$B$3,参数!$B$2)</f>
        <v>49.9882711705372</v>
      </c>
      <c r="J416" s="17">
        <f ca="1">f_nav_periodreturnrankingper(A416,参数!$B$3,参数!$B$2,3)</f>
        <v>17.7814938684504</v>
      </c>
      <c r="K416" s="17">
        <f ca="1">f_nav_adjustedreturn(A416,参数!$B$4,参数!$B$3)</f>
        <v>-21.8228498074454</v>
      </c>
      <c r="L416" s="17">
        <f ca="1">f_nav_periodreturnrankingper(A416,参数!$B$4,参数!$B$3,3)</f>
        <v>72.5288831835687</v>
      </c>
      <c r="M416" s="17">
        <f ca="1">f_nav_adjustedreturn(A416,参数!$B$5,参数!$B$4)</f>
        <v>49.9634168648253</v>
      </c>
      <c r="N416" s="17">
        <f ca="1">f_nav_periodreturnrankingper(A416,参数!$B$5,参数!$B$4,3)</f>
        <v>2.28526398739165</v>
      </c>
      <c r="O416" s="17">
        <f ca="1">f_nav_adjustedreturn(A416,参数!$B$6,参数!$B$5)</f>
        <v>3.89943074003794</v>
      </c>
      <c r="P416" s="17">
        <f ca="1">f_nav_periodreturnrankingper(A416,参数!$B$6,参数!$B$5,3)</f>
        <v>38.6394557823129</v>
      </c>
      <c r="Q416" s="25">
        <f>f_return(A416,1,参数!$B$1-365/2,参数!$B$1)</f>
        <v>96.115810126035</v>
      </c>
      <c r="R416" s="25">
        <f ca="1">f_return(A416,1,参数!$B$4,参数!$B$1)</f>
        <v>26.8675225949913</v>
      </c>
      <c r="S416" s="25">
        <f ca="1">f_return(A416,1,参数!$B$6,参数!$B$1)</f>
        <v>25.9332441649556</v>
      </c>
      <c r="T416" t="str">
        <f>f_info_investtype(A416)</f>
        <v>灵活配置型基金</v>
      </c>
      <c r="U416" t="str">
        <f>f_info_fundmanager(A416)</f>
        <v>聂世林</v>
      </c>
      <c r="V416">
        <f>f_info_manager_onthepostdays(A416,1)</f>
        <v>1820</v>
      </c>
      <c r="W416" s="25">
        <f ca="1">f_return_1w(A416,"0",参数!$B$2)</f>
        <v>-2.82182481382036</v>
      </c>
      <c r="X416" s="25">
        <f>f_return_1m(A416,"0",参数!$B$1)</f>
        <v>10.227688703419</v>
      </c>
      <c r="Y416" s="25">
        <f>f_return_3m(A416,0,参数!$B$1)</f>
        <v>26.6349371282547</v>
      </c>
      <c r="Z416" s="25">
        <f>f_return_6m(A416,0,参数!B415)</f>
        <v>31.008436287041</v>
      </c>
      <c r="AA416" t="str">
        <f>f_dq_status(A416,参数!$B$1)</f>
        <v>开放申购|开放赎回</v>
      </c>
      <c r="AB416" s="17">
        <f ca="1">f_risk_maxdownside(A416,参数!$B$6,参数!$B$1)</f>
        <v>-28.8448765171185</v>
      </c>
      <c r="AC416" s="17">
        <f ca="1">f_risk_maxdownside(A416,参数!$B$4,参数!$B$1)</f>
        <v>-28.133195096664</v>
      </c>
      <c r="AD416" t="str">
        <f ca="1">f_risk_maxdownside_date(A416,参数!$B$6,参数!$B$1)</f>
        <v>20180124-20190103</v>
      </c>
    </row>
    <row r="417" spans="1:30">
      <c r="A417" s="15" t="s">
        <v>445</v>
      </c>
      <c r="B417" t="str">
        <f>f_info_name(A417)</f>
        <v>银华汇利A</v>
      </c>
      <c r="C417" t="str">
        <f>f_info_setupdate(A417)</f>
        <v>2015-05-14</v>
      </c>
      <c r="D417" s="16">
        <f t="shared" si="6"/>
        <v>2083</v>
      </c>
      <c r="F417" s="17">
        <f>f_netasset_total(A417,参数!$B$1,100000000)</f>
        <v>37.9124151813</v>
      </c>
      <c r="G417" s="17">
        <f ca="1">f_nav_adjustedreturn(A417,参数!$B$2,参数!$B$1)</f>
        <v>8.59016393442623</v>
      </c>
      <c r="H417" s="17">
        <f ca="1">f_nav_periodreturnrankingper(A417,参数!$B$2,参数!$B$1,3)</f>
        <v>95.9237691900477</v>
      </c>
      <c r="I417" s="17">
        <f ca="1">f_nav_adjustedreturn(A417,参数!$B$3,参数!$B$2)</f>
        <v>7.16795502459591</v>
      </c>
      <c r="J417" s="17">
        <f ca="1">f_nav_periodreturnrankingper(A417,参数!$B$3,参数!$B$2,3)</f>
        <v>89.6321070234114</v>
      </c>
      <c r="K417" s="17">
        <f ca="1">f_nav_adjustedreturn(A417,参数!$B$4,参数!$B$3)</f>
        <v>5.4074074074074</v>
      </c>
      <c r="L417" s="17">
        <f ca="1">f_nav_periodreturnrankingper(A417,参数!$B$4,参数!$B$3,3)</f>
        <v>1.54043645699615</v>
      </c>
      <c r="M417" s="17">
        <f ca="1">f_nav_adjustedreturn(A417,参数!$B$5,参数!$B$4)</f>
        <v>6.79841897233202</v>
      </c>
      <c r="N417" s="17">
        <f ca="1">f_nav_periodreturnrankingper(A417,参数!$B$5,参数!$B$4,3)</f>
        <v>68.1639085894405</v>
      </c>
      <c r="O417" s="17">
        <f ca="1">f_nav_adjustedreturn(A417,参数!$B$6,参数!$B$5)</f>
        <v>0.397140587768079</v>
      </c>
      <c r="P417" s="17">
        <f ca="1">f_nav_periodreturnrankingper(A417,参数!$B$6,参数!$B$5,3)</f>
        <v>72.7891156462585</v>
      </c>
      <c r="Q417" s="25">
        <f>f_return(A417,1,参数!$B$1-365/2,参数!$B$1)</f>
        <v>7.7292248685596</v>
      </c>
      <c r="R417" s="25">
        <f ca="1">f_return(A417,1,参数!$B$4,参数!$B$1)</f>
        <v>7.04060038208068</v>
      </c>
      <c r="S417" s="25">
        <f ca="1">f_return(A417,1,参数!$B$6,参数!$B$1)</f>
        <v>5.62843839522145</v>
      </c>
      <c r="T417" t="str">
        <f>f_info_investtype(A417)</f>
        <v>灵活配置型基金</v>
      </c>
      <c r="U417" t="str">
        <f>f_info_fundmanager(A417)</f>
        <v>吴文明,赵楠楠</v>
      </c>
      <c r="V417">
        <f>f_info_manager_onthepostdays(A417,1)</f>
        <v>787</v>
      </c>
      <c r="W417" s="25">
        <f ca="1">f_return_1w(A417,"0",参数!$B$2)</f>
        <v>-0.26160889470242</v>
      </c>
      <c r="X417" s="25">
        <f>f_return_1m(A417,"0",参数!$B$1)</f>
        <v>1.28440366972476</v>
      </c>
      <c r="Y417" s="25">
        <f>f_return_3m(A417,0,参数!$B$1)</f>
        <v>2.15916101172115</v>
      </c>
      <c r="Z417" s="25">
        <f>f_return_6m(A417,0,参数!B416)</f>
        <v>3.11720698254363</v>
      </c>
      <c r="AA417" t="str">
        <f>f_dq_status(A417,参数!$B$1)</f>
        <v>开放申购|开放赎回</v>
      </c>
      <c r="AB417" s="17">
        <f ca="1">f_risk_maxdownside(A417,参数!$B$6,参数!$B$1)</f>
        <v>-2.19263899765073</v>
      </c>
      <c r="AC417" s="17">
        <f ca="1">f_risk_maxdownside(A417,参数!$B$4,参数!$B$1)</f>
        <v>-1.72966047405509</v>
      </c>
      <c r="AD417" t="str">
        <f ca="1">f_risk_maxdownside_date(A417,参数!$B$6,参数!$B$1)</f>
        <v>20161025-20161220</v>
      </c>
    </row>
    <row r="418" spans="1:30">
      <c r="A418" s="15" t="s">
        <v>446</v>
      </c>
      <c r="B418" t="str">
        <f>f_info_name(A418)</f>
        <v>大摩量化多策略</v>
      </c>
      <c r="C418" t="str">
        <f>f_info_setupdate(A418)</f>
        <v>2015-06-02</v>
      </c>
      <c r="D418" s="16">
        <f t="shared" si="6"/>
        <v>2064</v>
      </c>
      <c r="F418" s="17">
        <f>f_netasset_total(A418,参数!$B$1,100000000)</f>
        <v>2.9762063895</v>
      </c>
      <c r="G418" s="17">
        <f ca="1">f_nav_adjustedreturn(A418,参数!$B$2,参数!$B$1)</f>
        <v>73.7986270022883</v>
      </c>
      <c r="H418" s="17">
        <f ca="1">f_nav_periodreturnrankingper(A418,参数!$B$2,参数!$B$1,3)</f>
        <v>43.8725490196078</v>
      </c>
      <c r="I418" s="17">
        <f ca="1">f_nav_adjustedreturn(A418,参数!$B$3,参数!$B$2)</f>
        <v>24.1477272727273</v>
      </c>
      <c r="J418" s="17">
        <f ca="1">f_nav_periodreturnrankingper(A418,参数!$B$3,参数!$B$2,3)</f>
        <v>87.905604719764</v>
      </c>
      <c r="K418" s="17">
        <f ca="1">f_nav_adjustedreturn(A418,参数!$B$4,参数!$B$3)</f>
        <v>-28.5279187817259</v>
      </c>
      <c r="L418" s="17">
        <f ca="1">f_nav_periodreturnrankingper(A418,参数!$B$4,参数!$B$3,3)</f>
        <v>74.5454545454545</v>
      </c>
      <c r="M418" s="17">
        <f ca="1">f_nav_adjustedreturn(A418,参数!$B$5,参数!$B$4)</f>
        <v>-1.59203980099502</v>
      </c>
      <c r="N418" s="17">
        <f ca="1">f_nav_periodreturnrankingper(A418,参数!$B$5,参数!$B$4,3)</f>
        <v>91.6666666666667</v>
      </c>
      <c r="O418" s="17">
        <f ca="1">f_nav_adjustedreturn(A418,参数!$B$6,参数!$B$5)</f>
        <v>15.0684931506849</v>
      </c>
      <c r="P418" s="17">
        <f ca="1">f_nav_periodreturnrankingper(A418,参数!$B$6,参数!$B$5,3)</f>
        <v>24.3421052631579</v>
      </c>
      <c r="Q418" s="25">
        <f>f_return(A418,1,参数!$B$1-365/2,参数!$B$1)</f>
        <v>89.6901924079213</v>
      </c>
      <c r="R418" s="25">
        <f ca="1">f_return(A418,1,参数!$B$4,参数!$B$1)</f>
        <v>15.5180812144225</v>
      </c>
      <c r="S418" s="25">
        <f ca="1">f_return(A418,1,参数!$B$6,参数!$B$1)</f>
        <v>11.6242093069977</v>
      </c>
      <c r="T418" t="str">
        <f>f_info_investtype(A418)</f>
        <v>普通股票型基金</v>
      </c>
      <c r="U418" t="str">
        <f>f_info_fundmanager(A418)</f>
        <v>余斌</v>
      </c>
      <c r="V418">
        <f>f_info_manager_onthepostdays(A418,1)</f>
        <v>541</v>
      </c>
      <c r="W418" s="25">
        <f ca="1">f_return_1w(A418,"0",参数!$B$2)</f>
        <v>-2.01793721973094</v>
      </c>
      <c r="X418" s="25">
        <f>f_return_1m(A418,"0",参数!$B$1)</f>
        <v>15.6012176560122</v>
      </c>
      <c r="Y418" s="25">
        <f>f_return_3m(A418,0,参数!$B$1)</f>
        <v>29.6075085324232</v>
      </c>
      <c r="Z418" s="25">
        <f>f_return_6m(A418,0,参数!B417)</f>
        <v>31.5521628498728</v>
      </c>
      <c r="AA418" t="str">
        <f>f_dq_status(A418,参数!$B$1)</f>
        <v>开放申购|开放赎回</v>
      </c>
      <c r="AB418" s="17">
        <f ca="1">f_risk_maxdownside(A418,参数!$B$6,参数!$B$1)</f>
        <v>-38.3903792784459</v>
      </c>
      <c r="AC418" s="17">
        <f ca="1">f_risk_maxdownside(A418,参数!$B$4,参数!$B$1)</f>
        <v>-32.6592517694641</v>
      </c>
      <c r="AD418" t="str">
        <f ca="1">f_risk_maxdownside_date(A418,参数!$B$6,参数!$B$1)</f>
        <v>20161126-20190103</v>
      </c>
    </row>
    <row r="419" spans="1:30">
      <c r="A419" s="15" t="s">
        <v>447</v>
      </c>
      <c r="B419" t="str">
        <f>f_info_name(A419)</f>
        <v>新华战略新兴产业</v>
      </c>
      <c r="C419" t="str">
        <f>f_info_setupdate(A419)</f>
        <v>2015-06-29</v>
      </c>
      <c r="D419" s="16">
        <f t="shared" si="6"/>
        <v>2037</v>
      </c>
      <c r="F419" s="17">
        <f>f_netasset_total(A419,参数!$B$1,100000000)</f>
        <v>2.4154843531</v>
      </c>
      <c r="G419" s="17">
        <f ca="1">f_nav_adjustedreturn(A419,参数!$B$2,参数!$B$1)</f>
        <v>109.209370424597</v>
      </c>
      <c r="H419" s="17">
        <f ca="1">f_nav_periodreturnrankingper(A419,参数!$B$2,参数!$B$1,3)</f>
        <v>2.80571731074643</v>
      </c>
      <c r="I419" s="17">
        <f ca="1">f_nav_adjustedreturn(A419,参数!$B$3,参数!$B$2)</f>
        <v>34.7140039447732</v>
      </c>
      <c r="J419" s="17">
        <f ca="1">f_nav_periodreturnrankingper(A419,参数!$B$3,参数!$B$2,3)</f>
        <v>37.4024526198439</v>
      </c>
      <c r="K419" s="17">
        <f ca="1">f_nav_adjustedreturn(A419,参数!$B$4,参数!$B$3)</f>
        <v>-35.9848484848485</v>
      </c>
      <c r="L419" s="17">
        <f ca="1">f_nav_periodreturnrankingper(A419,参数!$B$4,参数!$B$3,3)</f>
        <v>99.1014120667522</v>
      </c>
      <c r="M419" s="17">
        <f ca="1">f_nav_adjustedreturn(A419,参数!$B$5,参数!$B$4)</f>
        <v>-4.01459854014598</v>
      </c>
      <c r="N419" s="17">
        <f ca="1">f_nav_periodreturnrankingper(A419,参数!$B$5,参数!$B$4,3)</f>
        <v>95.7446808510638</v>
      </c>
      <c r="O419" s="17">
        <f ca="1">f_nav_adjustedreturn(A419,参数!$B$6,参数!$B$5)</f>
        <v>-1.90023752969121</v>
      </c>
      <c r="P419" s="17">
        <f ca="1">f_nav_periodreturnrankingper(A419,参数!$B$6,参数!$B$5,3)</f>
        <v>82.312925170068</v>
      </c>
      <c r="Q419" s="25">
        <f>f_return(A419,1,参数!$B$1-365/2,参数!$B$1)</f>
        <v>131.940905978987</v>
      </c>
      <c r="R419" s="25">
        <f ca="1">f_return(A419,1,参数!$B$4,参数!$B$1)</f>
        <v>21.7159823414876</v>
      </c>
      <c r="S419" s="25">
        <f ca="1">f_return(A419,1,参数!$B$6,参数!$B$1)</f>
        <v>11.1444192959094</v>
      </c>
      <c r="T419" t="str">
        <f>f_info_investtype(A419)</f>
        <v>灵活配置型基金</v>
      </c>
      <c r="U419" t="str">
        <f>f_info_fundmanager(A419)</f>
        <v>付伟,申峰旗</v>
      </c>
      <c r="V419">
        <f>f_info_manager_onthepostdays(A419,1)</f>
        <v>136</v>
      </c>
      <c r="W419" s="25">
        <f ca="1">f_return_1w(A419,"0",参数!$B$2)</f>
        <v>0</v>
      </c>
      <c r="X419" s="25">
        <f>f_return_1m(A419,"0",参数!$B$1)</f>
        <v>13.3148295003965</v>
      </c>
      <c r="Y419" s="25">
        <f>f_return_3m(A419,0,参数!$B$1)</f>
        <v>35.6980056980057</v>
      </c>
      <c r="Z419" s="25">
        <f>f_return_6m(A419,0,参数!B418)</f>
        <v>40.3575076608785</v>
      </c>
      <c r="AA419" t="str">
        <f>f_dq_status(A419,参数!$B$1)</f>
        <v>开放申购|开放赎回</v>
      </c>
      <c r="AB419" s="17">
        <f ca="1">f_risk_maxdownside(A419,参数!$B$6,参数!$B$1)</f>
        <v>-47.6906552094522</v>
      </c>
      <c r="AC419" s="17">
        <f ca="1">f_risk_maxdownside(A419,参数!$B$4,参数!$B$1)</f>
        <v>-38.510101010101</v>
      </c>
      <c r="AD419" t="str">
        <f ca="1">f_risk_maxdownside_date(A419,参数!$B$6,参数!$B$1)</f>
        <v>20160715-20190103</v>
      </c>
    </row>
    <row r="420" spans="1:30">
      <c r="A420" s="15" t="s">
        <v>448</v>
      </c>
      <c r="B420" t="str">
        <f>f_info_name(A420)</f>
        <v>长城转型成长</v>
      </c>
      <c r="C420" t="str">
        <f>f_info_setupdate(A420)</f>
        <v>2017-04-26</v>
      </c>
      <c r="D420" s="16">
        <f t="shared" si="6"/>
        <v>1370</v>
      </c>
      <c r="F420" s="17">
        <f>f_netasset_total(A420,参数!$B$1,100000000)</f>
        <v>1.136210916</v>
      </c>
      <c r="G420" s="17">
        <f ca="1">f_nav_adjustedreturn(A420,参数!$B$2,参数!$B$1)</f>
        <v>71.3630946924558</v>
      </c>
      <c r="H420" s="17">
        <f ca="1">f_nav_periodreturnrankingper(A420,参数!$B$2,参数!$B$1,3)</f>
        <v>23.7162519851773</v>
      </c>
      <c r="I420" s="17">
        <f ca="1">f_nav_adjustedreturn(A420,参数!$B$3,参数!$B$2)</f>
        <v>17.2758546549129</v>
      </c>
      <c r="J420" s="17">
        <f ca="1">f_nav_periodreturnrankingper(A420,参数!$B$3,参数!$B$2,3)</f>
        <v>64.4927536231884</v>
      </c>
      <c r="K420" s="17">
        <f ca="1">f_nav_adjustedreturn(A420,参数!$B$4,参数!$B$3)</f>
        <v>-19.0426457789382</v>
      </c>
      <c r="L420" s="17">
        <f ca="1">f_nav_periodreturnrankingper(A420,参数!$B$4,参数!$B$3,3)</f>
        <v>61.8741976893453</v>
      </c>
      <c r="M420" s="17">
        <f ca="1">f_nav_adjustedreturn(A420,参数!$B$5,参数!$B$4)</f>
        <v>0</v>
      </c>
      <c r="N420" s="17">
        <f ca="1">f_nav_periodreturnrankingper(A420,参数!$B$5,参数!$B$4,3)</f>
        <v>0</v>
      </c>
      <c r="O420" s="17">
        <f ca="1">f_nav_adjustedreturn(A420,参数!$B$6,参数!$B$5)</f>
        <v>0</v>
      </c>
      <c r="P420" s="17">
        <f ca="1">f_nav_periodreturnrankingper(A420,参数!$B$6,参数!$B$5,3)</f>
        <v>0</v>
      </c>
      <c r="Q420" s="25">
        <f>f_return(A420,1,参数!$B$1-365/2,参数!$B$1)</f>
        <v>72.3197155250584</v>
      </c>
      <c r="R420" s="25">
        <f ca="1">f_return(A420,1,参数!$B$4,参数!$B$1)</f>
        <v>17.5970554833216</v>
      </c>
      <c r="S420" s="25">
        <f ca="1">f_return(A420,1,参数!$B$6,参数!$B$1)</f>
        <v>0</v>
      </c>
      <c r="T420" t="str">
        <f>f_info_investtype(A420)</f>
        <v>灵活配置型基金</v>
      </c>
      <c r="U420" t="str">
        <f>f_info_fundmanager(A420)</f>
        <v>赵波</v>
      </c>
      <c r="V420">
        <f>f_info_manager_onthepostdays(A420,1)</f>
        <v>1387</v>
      </c>
      <c r="W420" s="25">
        <f ca="1">f_return_1w(A420,"0",参数!$B$2)</f>
        <v>-1.34744076686561</v>
      </c>
      <c r="X420" s="25">
        <f>f_return_1m(A420,"0",参数!$B$1)</f>
        <v>13.9114008896472</v>
      </c>
      <c r="Y420" s="25">
        <f>f_return_3m(A420,0,参数!$B$1)</f>
        <v>29.2718345895858</v>
      </c>
      <c r="Z420" s="25">
        <f>f_return_6m(A420,0,参数!B419)</f>
        <v>28.579984029811</v>
      </c>
      <c r="AA420" t="str">
        <f>f_dq_status(A420,参数!$B$1)</f>
        <v>开放申购|开放赎回</v>
      </c>
      <c r="AB420" s="17">
        <f ca="1">f_risk_maxdownside(A420,参数!$B$6,参数!$B$1)</f>
        <v>-20.9688581314879</v>
      </c>
      <c r="AC420" s="17">
        <f ca="1">f_risk_maxdownside(A420,参数!$B$4,参数!$B$1)</f>
        <v>-20.9688581314879</v>
      </c>
      <c r="AD420" t="str">
        <f ca="1">f_risk_maxdownside_date(A420,参数!$B$6,参数!$B$1)</f>
        <v>20180125-20181018</v>
      </c>
    </row>
    <row r="421" spans="1:30">
      <c r="A421" s="15" t="s">
        <v>449</v>
      </c>
      <c r="B421" t="str">
        <f>f_info_name(A421)</f>
        <v>平安智慧中国</v>
      </c>
      <c r="C421" t="str">
        <f>f_info_setupdate(A421)</f>
        <v>2015-06-09</v>
      </c>
      <c r="D421" s="16">
        <f t="shared" si="6"/>
        <v>2057</v>
      </c>
      <c r="F421" s="17">
        <f>f_netasset_total(A421,参数!$B$1,100000000)</f>
        <v>13.8369187777</v>
      </c>
      <c r="G421" s="17">
        <f ca="1">f_nav_adjustedreturn(A421,参数!$B$2,参数!$B$1)</f>
        <v>85.7142857142857</v>
      </c>
      <c r="H421" s="17">
        <f ca="1">f_nav_periodreturnrankingper(A421,参数!$B$2,参数!$B$1,3)</f>
        <v>12.3345685547909</v>
      </c>
      <c r="I421" s="17">
        <f ca="1">f_nav_adjustedreturn(A421,参数!$B$3,参数!$B$2)</f>
        <v>66.822429906542</v>
      </c>
      <c r="J421" s="17">
        <f ca="1">f_nav_periodreturnrankingper(A421,参数!$B$3,参数!$B$2,3)</f>
        <v>5.85284280936455</v>
      </c>
      <c r="K421" s="17">
        <f ca="1">f_nav_adjustedreturn(A421,参数!$B$4,参数!$B$3)</f>
        <v>-26.7123287671233</v>
      </c>
      <c r="L421" s="17">
        <f ca="1">f_nav_periodreturnrankingper(A421,参数!$B$4,参数!$B$3,3)</f>
        <v>87.997432605905</v>
      </c>
      <c r="M421" s="17">
        <f ca="1">f_nav_adjustedreturn(A421,参数!$B$5,参数!$B$4)</f>
        <v>6.50994575045207</v>
      </c>
      <c r="N421" s="17">
        <f ca="1">f_nav_periodreturnrankingper(A421,参数!$B$5,参数!$B$4,3)</f>
        <v>69.5035460992908</v>
      </c>
      <c r="O421" s="17">
        <f ca="1">f_nav_adjustedreturn(A421,参数!$B$6,参数!$B$5)</f>
        <v>-18.859649122807</v>
      </c>
      <c r="P421" s="17">
        <f ca="1">f_nav_periodreturnrankingper(A421,参数!$B$6,参数!$B$5,3)</f>
        <v>98.6394557823129</v>
      </c>
      <c r="Q421" s="25">
        <f>f_return(A421,1,参数!$B$1-365/2,参数!$B$1)</f>
        <v>82.5464493672743</v>
      </c>
      <c r="R421" s="25">
        <f ca="1">f_return(A421,1,参数!$B$4,参数!$B$1)</f>
        <v>31.4019812297883</v>
      </c>
      <c r="S421" s="25">
        <f ca="1">f_return(A421,1,参数!$B$6,参数!$B$1)</f>
        <v>14.1391259506441</v>
      </c>
      <c r="T421" t="str">
        <f>f_info_investtype(A421)</f>
        <v>灵活配置型基金</v>
      </c>
      <c r="U421" t="str">
        <f>f_info_fundmanager(A421)</f>
        <v>李化松</v>
      </c>
      <c r="V421">
        <f>f_info_manager_onthepostdays(A421,1)</f>
        <v>916</v>
      </c>
      <c r="W421" s="25">
        <f ca="1">f_return_1w(A421,"0",参数!$B$2)</f>
        <v>1.42045454545455</v>
      </c>
      <c r="X421" s="25">
        <f>f_return_1m(A421,"0",参数!$B$1)</f>
        <v>13.6246786632391</v>
      </c>
      <c r="Y421" s="25">
        <f>f_return_3m(A421,0,参数!$B$1)</f>
        <v>36</v>
      </c>
      <c r="Z421" s="25">
        <f>f_return_6m(A421,0,参数!B420)</f>
        <v>32.3586744639376</v>
      </c>
      <c r="AA421" t="str">
        <f>f_dq_status(A421,参数!$B$1)</f>
        <v>开放申购|开放赎回</v>
      </c>
      <c r="AB421" s="17">
        <f ca="1">f_risk_maxdownside(A421,参数!$B$6,参数!$B$1)</f>
        <v>-45.1289398280802</v>
      </c>
      <c r="AC421" s="17">
        <f ca="1">f_risk_maxdownside(A421,参数!$B$4,参数!$B$1)</f>
        <v>-34.9745331069609</v>
      </c>
      <c r="AD421" t="str">
        <f ca="1">f_risk_maxdownside_date(A421,参数!$B$6,参数!$B$1)</f>
        <v>20160223-20181029</v>
      </c>
    </row>
    <row r="422" spans="1:30">
      <c r="A422" s="15" t="s">
        <v>450</v>
      </c>
      <c r="B422" t="str">
        <f>f_info_name(A422)</f>
        <v>金鹰民族新兴</v>
      </c>
      <c r="C422" t="str">
        <f>f_info_setupdate(A422)</f>
        <v>2015-06-02</v>
      </c>
      <c r="D422" s="16">
        <f t="shared" si="6"/>
        <v>2064</v>
      </c>
      <c r="F422" s="17">
        <f>f_netasset_total(A422,参数!$B$1,100000000)</f>
        <v>1.2913964646</v>
      </c>
      <c r="G422" s="17">
        <f ca="1">f_nav_adjustedreturn(A422,参数!$B$2,参数!$B$1)</f>
        <v>107.739463601533</v>
      </c>
      <c r="H422" s="17">
        <f ca="1">f_nav_periodreturnrankingper(A422,参数!$B$2,参数!$B$1,3)</f>
        <v>3.28215987294865</v>
      </c>
      <c r="I422" s="17">
        <f ca="1">f_nav_adjustedreturn(A422,参数!$B$3,参数!$B$2)</f>
        <v>52.2753792298716</v>
      </c>
      <c r="J422" s="17">
        <f ca="1">f_nav_periodreturnrankingper(A422,参数!$B$3,参数!$B$2,3)</f>
        <v>14.9386845039019</v>
      </c>
      <c r="K422" s="17">
        <f ca="1">f_nav_adjustedreturn(A422,参数!$B$4,参数!$B$3)</f>
        <v>-23.7544483985765</v>
      </c>
      <c r="L422" s="17">
        <f ca="1">f_nav_periodreturnrankingper(A422,参数!$B$4,参数!$B$3,3)</f>
        <v>79.4608472400514</v>
      </c>
      <c r="M422" s="17">
        <f ca="1">f_nav_adjustedreturn(A422,参数!$B$5,参数!$B$4)</f>
        <v>11.9047619047619</v>
      </c>
      <c r="N422" s="17">
        <f ca="1">f_nav_periodreturnrankingper(A422,参数!$B$5,参数!$B$4,3)</f>
        <v>43.183609141056</v>
      </c>
      <c r="O422" s="17">
        <f ca="1">f_nav_adjustedreturn(A422,参数!$B$6,参数!$B$5)</f>
        <v>3.69989722507707</v>
      </c>
      <c r="P422" s="17">
        <f ca="1">f_nav_periodreturnrankingper(A422,参数!$B$6,参数!$B$5,3)</f>
        <v>41.6326530612245</v>
      </c>
      <c r="Q422" s="25">
        <f>f_return(A422,1,参数!$B$1-365/2,参数!$B$1)</f>
        <v>158.681311068207</v>
      </c>
      <c r="R422" s="25">
        <f ca="1">f_return(A422,1,参数!$B$4,参数!$B$1)</f>
        <v>34.072007300549</v>
      </c>
      <c r="S422" s="25">
        <f ca="1">f_return(A422,1,参数!$B$6,参数!$B$1)</f>
        <v>22.717331896007</v>
      </c>
      <c r="T422" t="str">
        <f>f_info_investtype(A422)</f>
        <v>灵活配置型基金</v>
      </c>
      <c r="U422" t="str">
        <f>f_info_fundmanager(A422)</f>
        <v>陈立</v>
      </c>
      <c r="V422">
        <f>f_info_manager_onthepostdays(A422,1)</f>
        <v>707</v>
      </c>
      <c r="W422" s="25">
        <f ca="1">f_return_1w(A422,"0",参数!$B$2)</f>
        <v>-0.381679389312986</v>
      </c>
      <c r="X422" s="25">
        <f>f_return_1m(A422,"0",参数!$B$1)</f>
        <v>16.1027837259101</v>
      </c>
      <c r="Y422" s="25">
        <f>f_return_3m(A422,0,参数!$B$1)</f>
        <v>44.6638207043757</v>
      </c>
      <c r="Z422" s="25">
        <f>f_return_6m(A422,0,参数!B421)</f>
        <v>44.8639644641866</v>
      </c>
      <c r="AA422" t="str">
        <f>f_dq_status(A422,参数!$B$1)</f>
        <v>开放申购|开放赎回</v>
      </c>
      <c r="AB422" s="17">
        <f ca="1">f_risk_maxdownside(A422,参数!$B$6,参数!$B$1)</f>
        <v>-30.187074829932</v>
      </c>
      <c r="AC422" s="17">
        <f ca="1">f_risk_maxdownside(A422,参数!$B$4,参数!$B$1)</f>
        <v>-30.187074829932</v>
      </c>
      <c r="AD422" t="str">
        <f ca="1">f_risk_maxdownside_date(A422,参数!$B$6,参数!$B$1)</f>
        <v>20180206-20181018</v>
      </c>
    </row>
    <row r="423" spans="1:30">
      <c r="A423" s="15" t="s">
        <v>451</v>
      </c>
      <c r="B423" t="str">
        <f>f_info_name(A423)</f>
        <v>大成睿景A</v>
      </c>
      <c r="C423" t="str">
        <f>f_info_setupdate(A423)</f>
        <v>2015-05-26</v>
      </c>
      <c r="D423" s="16">
        <f t="shared" si="6"/>
        <v>2071</v>
      </c>
      <c r="F423" s="17">
        <f>f_netasset_total(A423,参数!$B$1,100000000)</f>
        <v>16.0638761845</v>
      </c>
      <c r="G423" s="17">
        <f ca="1">f_nav_adjustedreturn(A423,参数!$B$2,参数!$B$1)</f>
        <v>102.955665024631</v>
      </c>
      <c r="H423" s="17">
        <f ca="1">f_nav_periodreturnrankingper(A423,参数!$B$2,参数!$B$1,3)</f>
        <v>4.44679724722075</v>
      </c>
      <c r="I423" s="17">
        <f ca="1">f_nav_adjustedreturn(A423,参数!$B$3,参数!$B$2)</f>
        <v>42.2066549912435</v>
      </c>
      <c r="J423" s="17">
        <f ca="1">f_nav_periodreturnrankingper(A423,参数!$B$3,参数!$B$2,3)</f>
        <v>27.0903010033445</v>
      </c>
      <c r="K423" s="17">
        <f ca="1">f_nav_adjustedreturn(A423,参数!$B$4,参数!$B$3)</f>
        <v>-31.6985645933014</v>
      </c>
      <c r="L423" s="17">
        <f ca="1">f_nav_periodreturnrankingper(A423,参数!$B$4,参数!$B$3,3)</f>
        <v>96.1489088575096</v>
      </c>
      <c r="M423" s="17">
        <f ca="1">f_nav_adjustedreturn(A423,参数!$B$5,参数!$B$4)</f>
        <v>20.4022988505747</v>
      </c>
      <c r="N423" s="17">
        <f ca="1">f_nav_periodreturnrankingper(A423,参数!$B$5,参数!$B$4,3)</f>
        <v>21.9858156028369</v>
      </c>
      <c r="O423" s="17">
        <f ca="1">f_nav_adjustedreturn(A423,参数!$B$6,参数!$B$5)</f>
        <v>4.50450450450449</v>
      </c>
      <c r="P423" s="17">
        <f ca="1">f_nav_periodreturnrankingper(A423,参数!$B$6,参数!$B$5,3)</f>
        <v>32.7891156462585</v>
      </c>
      <c r="Q423" s="25">
        <f>f_return(A423,1,参数!$B$1-365/2,参数!$B$1)</f>
        <v>107.728058839682</v>
      </c>
      <c r="R423" s="25">
        <f ca="1">f_return(A423,1,参数!$B$4,参数!$B$1)</f>
        <v>25.3604855339479</v>
      </c>
      <c r="S423" s="25">
        <f ca="1">f_return(A423,1,参数!$B$6,参数!$B$1)</f>
        <v>19.8423860503891</v>
      </c>
      <c r="T423" t="str">
        <f>f_info_investtype(A423)</f>
        <v>灵活配置型基金</v>
      </c>
      <c r="U423" t="str">
        <f>f_info_fundmanager(A423)</f>
        <v>韩创</v>
      </c>
      <c r="V423">
        <f>f_info_manager_onthepostdays(A423,1)</f>
        <v>406</v>
      </c>
      <c r="W423" s="25">
        <f ca="1">f_return_1w(A423,"0",参数!$B$2)</f>
        <v>-2.75449101796406</v>
      </c>
      <c r="X423" s="25">
        <f>f_return_1m(A423,"0",参数!$B$1)</f>
        <v>15.8931082981716</v>
      </c>
      <c r="Y423" s="25">
        <f>f_return_3m(A423,0,参数!$B$1)</f>
        <v>26.6717909300538</v>
      </c>
      <c r="Z423" s="25">
        <f>f_return_6m(A423,0,参数!B422)</f>
        <v>24.7857142857143</v>
      </c>
      <c r="AA423" t="str">
        <f>f_dq_status(A423,参数!$B$1)</f>
        <v>开放申购|开放赎回</v>
      </c>
      <c r="AB423" s="17">
        <f ca="1">f_risk_maxdownside(A423,参数!$B$6,参数!$B$1)</f>
        <v>-37.7380952380952</v>
      </c>
      <c r="AC423" s="17">
        <f ca="1">f_risk_maxdownside(A423,参数!$B$4,参数!$B$1)</f>
        <v>-37.5894988066826</v>
      </c>
      <c r="AD423" t="str">
        <f ca="1">f_risk_maxdownside_date(A423,参数!$B$6,参数!$B$1)</f>
        <v>20180124-20181018</v>
      </c>
    </row>
    <row r="424" spans="1:30">
      <c r="A424" s="15" t="s">
        <v>452</v>
      </c>
      <c r="B424" t="str">
        <f>f_info_name(A424)</f>
        <v>前海开源金银珠宝A</v>
      </c>
      <c r="C424" t="str">
        <f>f_info_setupdate(A424)</f>
        <v>2015-07-09</v>
      </c>
      <c r="D424" s="16">
        <f t="shared" si="6"/>
        <v>2027</v>
      </c>
      <c r="F424" s="17">
        <f>f_netasset_total(A424,参数!$B$1,100000000)</f>
        <v>18.3317544146</v>
      </c>
      <c r="G424" s="17">
        <f ca="1">f_nav_adjustedreturn(A424,参数!$B$2,参数!$B$1)</f>
        <v>9.93377483443709</v>
      </c>
      <c r="H424" s="17">
        <f ca="1">f_nav_periodreturnrankingper(A424,参数!$B$2,参数!$B$1,3)</f>
        <v>94.8120698782425</v>
      </c>
      <c r="I424" s="17">
        <f ca="1">f_nav_adjustedreturn(A424,参数!$B$3,参数!$B$2)</f>
        <v>32.4561403508772</v>
      </c>
      <c r="J424" s="17">
        <f ca="1">f_nav_periodreturnrankingper(A424,参数!$B$3,参数!$B$2,3)</f>
        <v>40.6354515050167</v>
      </c>
      <c r="K424" s="17">
        <f ca="1">f_nav_adjustedreturn(A424,参数!$B$4,参数!$B$3)</f>
        <v>-20.8333333333333</v>
      </c>
      <c r="L424" s="17">
        <f ca="1">f_nav_periodreturnrankingper(A424,参数!$B$4,参数!$B$3,3)</f>
        <v>68.7419768934532</v>
      </c>
      <c r="M424" s="17">
        <f ca="1">f_nav_adjustedreturn(A424,参数!$B$5,参数!$B$4)</f>
        <v>-12.739965095986</v>
      </c>
      <c r="N424" s="17">
        <f ca="1">f_nav_periodreturnrankingper(A424,参数!$B$5,参数!$B$4,3)</f>
        <v>98.2663514578408</v>
      </c>
      <c r="O424" s="17">
        <f ca="1">f_nav_adjustedreturn(A424,参数!$B$6,参数!$B$5)</f>
        <v>16.8550873586845</v>
      </c>
      <c r="P424" s="17">
        <f ca="1">f_nav_periodreturnrankingper(A424,参数!$B$6,参数!$B$5,3)</f>
        <v>6.39455782312925</v>
      </c>
      <c r="Q424" s="25">
        <f>f_return(A424,1,参数!$B$1-365/2,参数!$B$1)</f>
        <v>-22.578282342769</v>
      </c>
      <c r="R424" s="25">
        <f ca="1">f_return(A424,1,参数!$B$4,参数!$B$1)</f>
        <v>4.84870872610375</v>
      </c>
      <c r="S424" s="25">
        <f ca="1">f_return(A424,1,参数!$B$6,参数!$B$1)</f>
        <v>3.61002509585191</v>
      </c>
      <c r="T424" t="str">
        <f>f_info_investtype(A424)</f>
        <v>灵活配置型基金</v>
      </c>
      <c r="U424" t="str">
        <f>f_info_fundmanager(A424)</f>
        <v>谢屹</v>
      </c>
      <c r="V424">
        <f>f_info_manager_onthepostdays(A424,1)</f>
        <v>2044</v>
      </c>
      <c r="W424" s="25">
        <f ca="1">f_return_1w(A424,"0",参数!$B$2)</f>
        <v>-3.90909090909092</v>
      </c>
      <c r="X424" s="25">
        <f>f_return_1m(A424,"0",参数!$B$1)</f>
        <v>-5.14285714285716</v>
      </c>
      <c r="Y424" s="25">
        <f>f_return_3m(A424,0,参数!$B$1)</f>
        <v>-6.51649235720034</v>
      </c>
      <c r="Z424" s="25">
        <f>f_return_6m(A424,0,参数!B423)</f>
        <v>-16.7134831460674</v>
      </c>
      <c r="AA424" t="str">
        <f>f_dq_status(A424,参数!$B$1)</f>
        <v>开放申购|开放赎回</v>
      </c>
      <c r="AB424" s="17">
        <f ca="1">f_risk_maxdownside(A424,参数!$B$6,参数!$B$1)</f>
        <v>-49.0371389270977</v>
      </c>
      <c r="AC424" s="17">
        <f ca="1">f_risk_maxdownside(A424,参数!$B$4,参数!$B$1)</f>
        <v>-31.3888888888889</v>
      </c>
      <c r="AD424" t="str">
        <f ca="1">f_risk_maxdownside_date(A424,参数!$B$6,参数!$B$1)</f>
        <v>20160712-20181018</v>
      </c>
    </row>
    <row r="425" spans="1:30">
      <c r="A425" s="15" t="s">
        <v>453</v>
      </c>
      <c r="B425" t="str">
        <f>f_info_name(A425)</f>
        <v>银华稳利A</v>
      </c>
      <c r="C425" t="str">
        <f>f_info_setupdate(A425)</f>
        <v>2015-05-21</v>
      </c>
      <c r="D425" s="16">
        <f t="shared" si="6"/>
        <v>2076</v>
      </c>
      <c r="F425" s="17">
        <f>f_netasset_total(A425,参数!$B$1,100000000)</f>
        <v>7.4240433067</v>
      </c>
      <c r="G425" s="17">
        <f ca="1">f_nav_adjustedreturn(A425,参数!$B$2,参数!$B$1)</f>
        <v>19.3820224719101</v>
      </c>
      <c r="H425" s="17">
        <f ca="1">f_nav_periodreturnrankingper(A425,参数!$B$2,参数!$B$1,3)</f>
        <v>79.0365272631022</v>
      </c>
      <c r="I425" s="17">
        <f ca="1">f_nav_adjustedreturn(A425,参数!$B$3,参数!$B$2)</f>
        <v>14.5922746781116</v>
      </c>
      <c r="J425" s="17">
        <f ca="1">f_nav_periodreturnrankingper(A425,参数!$B$3,参数!$B$2,3)</f>
        <v>70.2898550724638</v>
      </c>
      <c r="K425" s="17">
        <f ca="1">f_nav_adjustedreturn(A425,参数!$B$4,参数!$B$3)</f>
        <v>-21.0838272650296</v>
      </c>
      <c r="L425" s="17">
        <f ca="1">f_nav_periodreturnrankingper(A425,参数!$B$4,参数!$B$3,3)</f>
        <v>70.0256739409499</v>
      </c>
      <c r="M425" s="17">
        <f ca="1">f_nav_adjustedreturn(A425,参数!$B$5,参数!$B$4)</f>
        <v>14.5772594752187</v>
      </c>
      <c r="N425" s="17">
        <f ca="1">f_nav_periodreturnrankingper(A425,参数!$B$5,参数!$B$4,3)</f>
        <v>34.5941686367218</v>
      </c>
      <c r="O425" s="17">
        <f ca="1">f_nav_adjustedreturn(A425,参数!$B$6,参数!$B$5)</f>
        <v>2.28628230616301</v>
      </c>
      <c r="P425" s="17">
        <f ca="1">f_nav_periodreturnrankingper(A425,参数!$B$6,参数!$B$5,3)</f>
        <v>59.8639455782313</v>
      </c>
      <c r="Q425" s="25">
        <f>f_return(A425,1,参数!$B$1-365/2,参数!$B$1)</f>
        <v>22.2917273023982</v>
      </c>
      <c r="R425" s="25">
        <f ca="1">f_return(A425,1,参数!$B$4,参数!$B$1)</f>
        <v>2.58329550308454</v>
      </c>
      <c r="S425" s="25">
        <f ca="1">f_return(A425,1,参数!$B$6,参数!$B$1)</f>
        <v>4.8479417668432</v>
      </c>
      <c r="T425" t="str">
        <f>f_info_investtype(A425)</f>
        <v>灵活配置型基金</v>
      </c>
      <c r="U425" t="str">
        <f>f_info_fundmanager(A425)</f>
        <v>倪明,苏静然</v>
      </c>
      <c r="V425">
        <f>f_info_manager_onthepostdays(A425,1)</f>
        <v>1175</v>
      </c>
      <c r="W425" s="25">
        <f ca="1">f_return_1w(A425,"0",参数!$B$2)</f>
        <v>-0.465983224603904</v>
      </c>
      <c r="X425" s="25">
        <f>f_return_1m(A425,"0",参数!$B$1)</f>
        <v>2.3274478330658</v>
      </c>
      <c r="Y425" s="25">
        <f>f_return_3m(A425,0,参数!$B$1)</f>
        <v>5.02471169686985</v>
      </c>
      <c r="Z425" s="25">
        <f>f_return_6m(A425,0,参数!B424)</f>
        <v>4.63791700569568</v>
      </c>
      <c r="AA425" t="str">
        <f>f_dq_status(A425,参数!$B$1)</f>
        <v>暂停大额申购|开放赎回</v>
      </c>
      <c r="AB425" s="17">
        <f ca="1">f_risk_maxdownside(A425,参数!$B$6,参数!$B$1)</f>
        <v>-23.4599156118143</v>
      </c>
      <c r="AC425" s="17">
        <f ca="1">f_risk_maxdownside(A425,参数!$B$4,参数!$B$1)</f>
        <v>-23.0703986429177</v>
      </c>
      <c r="AD425" t="str">
        <f ca="1">f_risk_maxdownside_date(A425,参数!$B$6,参数!$B$1)</f>
        <v>20180124-20180705</v>
      </c>
    </row>
    <row r="426" spans="1:30">
      <c r="A426" s="15" t="s">
        <v>454</v>
      </c>
      <c r="B426" t="str">
        <f>f_info_name(A426)</f>
        <v>建信鑫安回报</v>
      </c>
      <c r="C426" t="str">
        <f>f_info_setupdate(A426)</f>
        <v>2015-05-14</v>
      </c>
      <c r="D426" s="16">
        <f t="shared" si="6"/>
        <v>2083</v>
      </c>
      <c r="F426" s="17">
        <f>f_netasset_total(A426,参数!$B$1,100000000)</f>
        <v>2.3279034273</v>
      </c>
      <c r="G426" s="17">
        <f ca="1">f_nav_adjustedreturn(A426,参数!$B$2,参数!$B$1)</f>
        <v>17.4681059862611</v>
      </c>
      <c r="H426" s="17">
        <f ca="1">f_nav_periodreturnrankingper(A426,参数!$B$2,参数!$B$1,3)</f>
        <v>82.3716251985177</v>
      </c>
      <c r="I426" s="17">
        <f ca="1">f_nav_adjustedreturn(A426,参数!$B$3,参数!$B$2)</f>
        <v>4.26809288374298</v>
      </c>
      <c r="J426" s="17">
        <f ca="1">f_nav_periodreturnrankingper(A426,参数!$B$3,参数!$B$2,3)</f>
        <v>95.20624303233</v>
      </c>
      <c r="K426" s="17">
        <f ca="1">f_nav_adjustedreturn(A426,参数!$B$4,参数!$B$3)</f>
        <v>-2.50723240115717</v>
      </c>
      <c r="L426" s="17">
        <f ca="1">f_nav_periodreturnrankingper(A426,参数!$B$4,参数!$B$3,3)</f>
        <v>26.3157894736842</v>
      </c>
      <c r="M426" s="17">
        <f ca="1">f_nav_adjustedreturn(A426,参数!$B$5,参数!$B$4)</f>
        <v>7.58545027624308</v>
      </c>
      <c r="N426" s="17">
        <f ca="1">f_nav_periodreturnrankingper(A426,参数!$B$5,参数!$B$4,3)</f>
        <v>64.1449960598897</v>
      </c>
      <c r="O426" s="17">
        <f ca="1">f_nav_adjustedreturn(A426,参数!$B$6,参数!$B$5)</f>
        <v>1.68539325842697</v>
      </c>
      <c r="P426" s="17">
        <f ca="1">f_nav_periodreturnrankingper(A426,参数!$B$6,参数!$B$5,3)</f>
        <v>66.530612244898</v>
      </c>
      <c r="Q426" s="25">
        <f>f_return(A426,1,参数!$B$1-365/2,参数!$B$1)</f>
        <v>24.6871742770676</v>
      </c>
      <c r="R426" s="25">
        <f ca="1">f_return(A426,1,参数!$B$4,参数!$B$1)</f>
        <v>6.08594110721359</v>
      </c>
      <c r="S426" s="25">
        <f ca="1">f_return(A426,1,参数!$B$6,参数!$B$1)</f>
        <v>5.4634915232721</v>
      </c>
      <c r="T426" t="str">
        <f>f_info_investtype(A426)</f>
        <v>灵活配置型基金</v>
      </c>
      <c r="U426" t="str">
        <f>f_info_fundmanager(A426)</f>
        <v>牛兴华</v>
      </c>
      <c r="V426">
        <f>f_info_manager_onthepostdays(A426,1)</f>
        <v>2100</v>
      </c>
      <c r="W426" s="25">
        <f ca="1">f_return_1w(A426,"0",参数!$B$2)</f>
        <v>-1.54589371980678</v>
      </c>
      <c r="X426" s="25">
        <f>f_return_1m(A426,"0",参数!$B$1)</f>
        <v>3.36787564766841</v>
      </c>
      <c r="Y426" s="25">
        <f>f_return_3m(A426,0,参数!$B$1)</f>
        <v>6.68449197860963</v>
      </c>
      <c r="Z426" s="25">
        <f>f_return_6m(A426,0,参数!B425)</f>
        <v>10.5166051660516</v>
      </c>
      <c r="AA426" t="str">
        <f>f_dq_status(A426,参数!$B$1)</f>
        <v>暂停大额申购|开放赎回</v>
      </c>
      <c r="AB426" s="17">
        <f ca="1">f_risk_maxdownside(A426,参数!$B$6,参数!$B$1)</f>
        <v>-12.9422718808194</v>
      </c>
      <c r="AC426" s="17">
        <f ca="1">f_risk_maxdownside(A426,参数!$B$4,参数!$B$1)</f>
        <v>-12.9422718808194</v>
      </c>
      <c r="AD426" t="str">
        <f ca="1">f_risk_maxdownside_date(A426,参数!$B$6,参数!$B$1)</f>
        <v>20200226-20200323</v>
      </c>
    </row>
    <row r="427" spans="1:30">
      <c r="A427" s="15" t="s">
        <v>455</v>
      </c>
      <c r="B427" t="str">
        <f>f_info_name(A427)</f>
        <v>九泰天富改革新动力A</v>
      </c>
      <c r="C427" t="str">
        <f>f_info_setupdate(A427)</f>
        <v>2015-06-10</v>
      </c>
      <c r="D427" s="16">
        <f t="shared" si="6"/>
        <v>2056</v>
      </c>
      <c r="F427" s="17">
        <f>f_netasset_total(A427,参数!$B$1,100000000)</f>
        <v>5.5950670636</v>
      </c>
      <c r="G427" s="17">
        <f ca="1">f_nav_adjustedreturn(A427,参数!$B$2,参数!$B$1)</f>
        <v>48.936170212766</v>
      </c>
      <c r="H427" s="17">
        <f ca="1">f_nav_periodreturnrankingper(A427,参数!$B$2,参数!$B$1,3)</f>
        <v>44.8385389094759</v>
      </c>
      <c r="I427" s="17">
        <f ca="1">f_nav_adjustedreturn(A427,参数!$B$3,参数!$B$2)</f>
        <v>33.5227272727273</v>
      </c>
      <c r="J427" s="17">
        <f ca="1">f_nav_periodreturnrankingper(A427,参数!$B$3,参数!$B$2,3)</f>
        <v>38.4057971014493</v>
      </c>
      <c r="K427" s="17">
        <f ca="1">f_nav_adjustedreturn(A427,参数!$B$4,参数!$B$3)</f>
        <v>-26.8698060941828</v>
      </c>
      <c r="L427" s="17">
        <f ca="1">f_nav_periodreturnrankingper(A427,参数!$B$4,参数!$B$3,3)</f>
        <v>88.1258023106547</v>
      </c>
      <c r="M427" s="17">
        <f ca="1">f_nav_adjustedreturn(A427,参数!$B$5,参数!$B$4)</f>
        <v>13.125</v>
      </c>
      <c r="N427" s="17">
        <f ca="1">f_nav_periodreturnrankingper(A427,参数!$B$5,参数!$B$4,3)</f>
        <v>39.0858944050433</v>
      </c>
      <c r="O427" s="17">
        <f ca="1">f_nav_adjustedreturn(A427,参数!$B$6,参数!$B$5)</f>
        <v>-18.297331639136</v>
      </c>
      <c r="P427" s="17">
        <f ca="1">f_nav_periodreturnrankingper(A427,参数!$B$6,参数!$B$5,3)</f>
        <v>98.3673469387755</v>
      </c>
      <c r="Q427" s="25">
        <f>f_return(A427,1,参数!$B$1-365/2,参数!$B$1)</f>
        <v>33.9916478913542</v>
      </c>
      <c r="R427" s="25">
        <f ca="1">f_return(A427,1,参数!$B$4,参数!$B$1)</f>
        <v>13.2838235205656</v>
      </c>
      <c r="S427" s="25">
        <f ca="1">f_return(A427,1,参数!$B$6,参数!$B$1)</f>
        <v>5.92915284868867</v>
      </c>
      <c r="T427" t="str">
        <f>f_info_investtype(A427)</f>
        <v>灵活配置型基金</v>
      </c>
      <c r="U427" t="str">
        <f>f_info_fundmanager(A427)</f>
        <v>李响</v>
      </c>
      <c r="V427">
        <f>f_info_manager_onthepostdays(A427,1)</f>
        <v>35</v>
      </c>
      <c r="W427" s="25">
        <f ca="1">f_return_1w(A427,"0",参数!$B$2)</f>
        <v>-2.89256198347108</v>
      </c>
      <c r="X427" s="25">
        <f>f_return_1m(A427,"0",参数!$B$1)</f>
        <v>14.2546245919478</v>
      </c>
      <c r="Y427" s="25">
        <f>f_return_3m(A427,0,参数!$B$1)</f>
        <v>14.7540983606557</v>
      </c>
      <c r="Z427" s="25">
        <f>f_return_6m(A427,0,参数!B426)</f>
        <v>5.99173553719009</v>
      </c>
      <c r="AA427" t="str">
        <f>f_dq_status(A427,参数!$B$1)</f>
        <v>开放申购|开放赎回</v>
      </c>
      <c r="AB427" s="17">
        <f ca="1">f_risk_maxdownside(A427,参数!$B$6,参数!$B$1)</f>
        <v>-39.5320197044335</v>
      </c>
      <c r="AC427" s="17">
        <f ca="1">f_risk_maxdownside(A427,参数!$B$4,参数!$B$1)</f>
        <v>-32.1823204419889</v>
      </c>
      <c r="AD427" t="str">
        <f ca="1">f_risk_maxdownside_date(A427,参数!$B$6,参数!$B$1)</f>
        <v>20160223-20181018</v>
      </c>
    </row>
    <row r="428" spans="1:30">
      <c r="A428" s="15" t="s">
        <v>456</v>
      </c>
      <c r="B428" t="str">
        <f>f_info_name(A428)</f>
        <v>中欧永裕A</v>
      </c>
      <c r="C428" t="str">
        <f>f_info_setupdate(A428)</f>
        <v>2015-06-04</v>
      </c>
      <c r="D428" s="16">
        <f t="shared" si="6"/>
        <v>2062</v>
      </c>
      <c r="F428" s="17">
        <f>f_netasset_total(A428,参数!$B$1,100000000)</f>
        <v>8.7901798103</v>
      </c>
      <c r="G428" s="17">
        <f ca="1">f_nav_adjustedreturn(A428,参数!$B$2,参数!$B$1)</f>
        <v>93.891797556719</v>
      </c>
      <c r="H428" s="17">
        <f ca="1">f_nav_periodreturnrankingper(A428,参数!$B$2,参数!$B$1,3)</f>
        <v>14.720314033366</v>
      </c>
      <c r="I428" s="17">
        <f ca="1">f_nav_adjustedreturn(A428,参数!$B$3,参数!$B$2)</f>
        <v>50.3937007874016</v>
      </c>
      <c r="J428" s="17">
        <f ca="1">f_nav_periodreturnrankingper(A428,参数!$B$3,参数!$B$2,3)</f>
        <v>34.5730027548209</v>
      </c>
      <c r="K428" s="17">
        <f ca="1">f_nav_adjustedreturn(A428,参数!$B$4,参数!$B$3)</f>
        <v>-27.7725118483412</v>
      </c>
      <c r="L428" s="17">
        <f ca="1">f_nav_periodreturnrankingper(A428,参数!$B$4,参数!$B$3,3)</f>
        <v>70.7903780068729</v>
      </c>
      <c r="M428" s="17">
        <f ca="1">f_nav_adjustedreturn(A428,参数!$B$5,参数!$B$4)</f>
        <v>22.7537922987165</v>
      </c>
      <c r="N428" s="17">
        <f ca="1">f_nav_periodreturnrankingper(A428,参数!$B$5,参数!$B$4,3)</f>
        <v>45.3307392996109</v>
      </c>
      <c r="O428" s="17">
        <f ca="1">f_nav_adjustedreturn(A428,参数!$B$6,参数!$B$5)</f>
        <v>2.88461538461539</v>
      </c>
      <c r="P428" s="17">
        <f ca="1">f_nav_periodreturnrankingper(A428,参数!$B$6,参数!$B$5,3)</f>
        <v>52.4008350730689</v>
      </c>
      <c r="Q428" s="25">
        <f>f_return(A428,1,参数!$B$1-365/2,参数!$B$1)</f>
        <v>99.4243985290521</v>
      </c>
      <c r="R428" s="25">
        <f ca="1">f_return(A428,1,参数!$B$4,参数!$B$1)</f>
        <v>28.1539941012172</v>
      </c>
      <c r="S428" s="25">
        <f ca="1">f_return(A428,1,参数!$B$6,参数!$B$1)</f>
        <v>21.6832336018378</v>
      </c>
      <c r="T428" t="str">
        <f>f_info_investtype(A428)</f>
        <v>偏股混合型基金</v>
      </c>
      <c r="U428" t="str">
        <f>f_info_fundmanager(A428)</f>
        <v>魏博</v>
      </c>
      <c r="V428">
        <f>f_info_manager_onthepostdays(A428,1)</f>
        <v>2079</v>
      </c>
      <c r="W428" s="25">
        <f ca="1">f_return_1w(A428,"0",参数!$B$2)</f>
        <v>-0.607111882046845</v>
      </c>
      <c r="X428" s="25">
        <f>f_return_1m(A428,"0",参数!$B$1)</f>
        <v>11.1555777888944</v>
      </c>
      <c r="Y428" s="25">
        <f>f_return_3m(A428,0,参数!$B$1)</f>
        <v>32.0261437908497</v>
      </c>
      <c r="Z428" s="25">
        <f>f_return_6m(A428,0,参数!B427)</f>
        <v>31.8899941486249</v>
      </c>
      <c r="AA428" t="str">
        <f>f_dq_status(A428,参数!$B$1)</f>
        <v>暂停大额定期定额申购|开放赎回</v>
      </c>
      <c r="AB428" s="17">
        <f ca="1">f_risk_maxdownside(A428,参数!$B$6,参数!$B$1)</f>
        <v>-31.9962686567164</v>
      </c>
      <c r="AC428" s="17">
        <f ca="1">f_risk_maxdownside(A428,参数!$B$4,参数!$B$1)</f>
        <v>-31.9962686567164</v>
      </c>
      <c r="AD428" t="str">
        <f ca="1">f_risk_maxdownside_date(A428,参数!$B$6,参数!$B$1)</f>
        <v>20180206-20181018,20180206-20190103</v>
      </c>
    </row>
    <row r="429" spans="1:30">
      <c r="A429" s="15" t="s">
        <v>457</v>
      </c>
      <c r="B429" t="str">
        <f>f_info_name(A429)</f>
        <v>东方红睿逸</v>
      </c>
      <c r="C429" t="str">
        <f>f_info_setupdate(A429)</f>
        <v>2015-06-03</v>
      </c>
      <c r="D429" s="16">
        <f t="shared" si="6"/>
        <v>2063</v>
      </c>
      <c r="F429" s="17">
        <f>f_netasset_total(A429,参数!$B$1,100000000)</f>
        <v>12.1934206228</v>
      </c>
      <c r="G429" s="17">
        <f ca="1">f_nav_adjustedreturn(A429,参数!$B$2,参数!$B$1)</f>
        <v>19.2083062946139</v>
      </c>
      <c r="H429" s="17">
        <f ca="1">f_nav_periodreturnrankingper(A429,参数!$B$2,参数!$B$1,3)</f>
        <v>33.6898395721925</v>
      </c>
      <c r="I429" s="17">
        <f ca="1">f_nav_adjustedreturn(A429,参数!$B$3,参数!$B$2)</f>
        <v>15.2580403889304</v>
      </c>
      <c r="J429" s="17">
        <f ca="1">f_nav_periodreturnrankingper(A429,参数!$B$3,参数!$B$2,3)</f>
        <v>16.8421052631579</v>
      </c>
      <c r="K429" s="17">
        <f ca="1">f_nav_adjustedreturn(A429,参数!$B$4,参数!$B$3)</f>
        <v>0.905660377358491</v>
      </c>
      <c r="L429" s="17">
        <f ca="1">f_nav_periodreturnrankingper(A429,参数!$B$4,参数!$B$3,3)</f>
        <v>36.4444444444444</v>
      </c>
      <c r="M429" s="17">
        <f ca="1">f_nav_adjustedreturn(A429,参数!$B$5,参数!$B$4)</f>
        <v>22.5570776255708</v>
      </c>
      <c r="N429" s="17">
        <f ca="1">f_nav_periodreturnrankingper(A429,参数!$B$5,参数!$B$4,3)</f>
        <v>2.7027027027027</v>
      </c>
      <c r="O429" s="17">
        <f ca="1">f_nav_adjustedreturn(A429,参数!$B$6,参数!$B$5)</f>
        <v>8.3086053412463</v>
      </c>
      <c r="P429" s="17">
        <f ca="1">f_nav_periodreturnrankingper(A429,参数!$B$6,参数!$B$5,3)</f>
        <v>11.1111111111111</v>
      </c>
      <c r="Q429" s="25">
        <f>f_return(A429,1,参数!$B$1-365/2,参数!$B$1)</f>
        <v>23.8832284974358</v>
      </c>
      <c r="R429" s="25">
        <f ca="1">f_return(A429,1,参数!$B$4,参数!$B$1)</f>
        <v>11.4947978524776</v>
      </c>
      <c r="S429" s="25">
        <f ca="1">f_return(A429,1,参数!$B$6,参数!$B$1)</f>
        <v>12.6716921505617</v>
      </c>
      <c r="T429" t="str">
        <f>f_info_investtype(A429)</f>
        <v>偏债混合型基金</v>
      </c>
      <c r="U429" t="str">
        <f>f_info_fundmanager(A429)</f>
        <v>纪文静,孔令超</v>
      </c>
      <c r="V429">
        <f>f_info_manager_onthepostdays(A429,1)</f>
        <v>2039</v>
      </c>
      <c r="W429" s="25">
        <f ca="1">f_return_1w(A429,"0",参数!$B$2)</f>
        <v>-1.21794871794873</v>
      </c>
      <c r="X429" s="25">
        <f>f_return_1m(A429,"0",参数!$B$1)</f>
        <v>3.02860347728548</v>
      </c>
      <c r="Y429" s="25">
        <f>f_return_3m(A429,0,参数!$B$1)</f>
        <v>6.24638519375361</v>
      </c>
      <c r="Z429" s="25">
        <f>f_return_6m(A429,0,参数!B428)</f>
        <v>8.10650887573965</v>
      </c>
      <c r="AA429" t="str">
        <f>f_dq_status(A429,参数!$B$1)</f>
        <v>暂停申购|暂停赎回</v>
      </c>
      <c r="AB429" s="17">
        <f ca="1">f_risk_maxdownside(A429,参数!$B$6,参数!$B$1)</f>
        <v>-5.35976505139502</v>
      </c>
      <c r="AC429" s="17">
        <f ca="1">f_risk_maxdownside(A429,参数!$B$4,参数!$B$1)</f>
        <v>-5.35976505139502</v>
      </c>
      <c r="AD429" t="str">
        <f ca="1">f_risk_maxdownside_date(A429,参数!$B$6,参数!$B$1)</f>
        <v>20180606-20181026</v>
      </c>
    </row>
    <row r="430" spans="1:30">
      <c r="A430" s="15" t="s">
        <v>458</v>
      </c>
      <c r="B430" t="str">
        <f>f_info_name(A430)</f>
        <v>华安新回报</v>
      </c>
      <c r="C430" t="str">
        <f>f_info_setupdate(A430)</f>
        <v>2015-05-19</v>
      </c>
      <c r="D430" s="16">
        <f t="shared" si="6"/>
        <v>2078</v>
      </c>
      <c r="F430" s="17">
        <f>f_netasset_total(A430,参数!$B$1,100000000)</f>
        <v>7.6873233949</v>
      </c>
      <c r="G430" s="17">
        <f ca="1">f_nav_adjustedreturn(A430,参数!$B$2,参数!$B$1)</f>
        <v>13.751987281399</v>
      </c>
      <c r="H430" s="17">
        <f ca="1">f_nav_periodreturnrankingper(A430,参数!$B$2,参数!$B$1,3)</f>
        <v>89.9947061937533</v>
      </c>
      <c r="I430" s="17">
        <f ca="1">f_nav_adjustedreturn(A430,参数!$B$3,参数!$B$2)</f>
        <v>7.7054794520548</v>
      </c>
      <c r="J430" s="17">
        <f ca="1">f_nav_periodreturnrankingper(A430,参数!$B$3,参数!$B$2,3)</f>
        <v>88.2943143812709</v>
      </c>
      <c r="K430" s="17">
        <f ca="1">f_nav_adjustedreturn(A430,参数!$B$4,参数!$B$3)</f>
        <v>1.91972076788831</v>
      </c>
      <c r="L430" s="17">
        <f ca="1">f_nav_periodreturnrankingper(A430,参数!$B$4,参数!$B$3,3)</f>
        <v>10.783055198973</v>
      </c>
      <c r="M430" s="17">
        <f ca="1">f_nav_adjustedreturn(A430,参数!$B$5,参数!$B$4)</f>
        <v>7.99623706491063</v>
      </c>
      <c r="N430" s="17">
        <f ca="1">f_nav_periodreturnrankingper(A430,参数!$B$5,参数!$B$4,3)</f>
        <v>62.5689519306541</v>
      </c>
      <c r="O430" s="17">
        <f ca="1">f_nav_adjustedreturn(A430,参数!$B$6,参数!$B$5)</f>
        <v>3.20388349514562</v>
      </c>
      <c r="P430" s="17">
        <f ca="1">f_nav_periodreturnrankingper(A430,参数!$B$6,参数!$B$5,3)</f>
        <v>48.1632653061224</v>
      </c>
      <c r="Q430" s="25">
        <f>f_return(A430,1,参数!$B$1-365/2,参数!$B$1)</f>
        <v>13.2495783425781</v>
      </c>
      <c r="R430" s="25">
        <f ca="1">f_return(A430,1,参数!$B$4,参数!$B$1)</f>
        <v>7.6768486232369</v>
      </c>
      <c r="S430" s="25">
        <f ca="1">f_return(A430,1,参数!$B$6,参数!$B$1)</f>
        <v>6.78966322646088</v>
      </c>
      <c r="T430" t="str">
        <f>f_info_investtype(A430)</f>
        <v>灵活配置型基金</v>
      </c>
      <c r="U430" t="str">
        <f>f_info_fundmanager(A430)</f>
        <v>朱才敏</v>
      </c>
      <c r="V430">
        <f>f_info_manager_onthepostdays(A430,1)</f>
        <v>2095</v>
      </c>
      <c r="W430" s="25">
        <f ca="1">f_return_1w(A430,"0",参数!$B$2)</f>
        <v>-0.395882818685661</v>
      </c>
      <c r="X430" s="25">
        <f>f_return_1m(A430,"0",参数!$B$1)</f>
        <v>2.36051502145924</v>
      </c>
      <c r="Y430" s="25">
        <f>f_return_3m(A430,0,参数!$B$1)</f>
        <v>4.07272727272728</v>
      </c>
      <c r="Z430" s="25">
        <f>f_return_6m(A430,0,参数!B429)</f>
        <v>5.44518027961737</v>
      </c>
      <c r="AA430" t="str">
        <f>f_dq_status(A430,参数!$B$1)</f>
        <v>暂停大额申购|开放赎回</v>
      </c>
      <c r="AB430" s="17">
        <f ca="1">f_risk_maxdownside(A430,参数!$B$6,参数!$B$1)</f>
        <v>-2.09059233449476</v>
      </c>
      <c r="AC430" s="17">
        <f ca="1">f_risk_maxdownside(A430,参数!$B$4,参数!$B$1)</f>
        <v>-2.09059233449476</v>
      </c>
      <c r="AD430" t="str">
        <f ca="1">f_risk_maxdownside_date(A430,参数!$B$6,参数!$B$1)</f>
        <v>20180125-20180209</v>
      </c>
    </row>
    <row r="431" spans="1:30">
      <c r="A431" s="15" t="s">
        <v>459</v>
      </c>
      <c r="B431" t="str">
        <f>f_info_name(A431)</f>
        <v>华安新优选A</v>
      </c>
      <c r="C431" t="str">
        <f>f_info_setupdate(A431)</f>
        <v>2015-05-29</v>
      </c>
      <c r="D431" s="16">
        <f t="shared" si="6"/>
        <v>2068</v>
      </c>
      <c r="F431" s="17">
        <f>f_netasset_total(A431,参数!$B$1,100000000)</f>
        <v>7.3312732544</v>
      </c>
      <c r="G431" s="17">
        <f ca="1">f_nav_adjustedreturn(A431,参数!$B$2,参数!$B$1)</f>
        <v>19.1810344827586</v>
      </c>
      <c r="H431" s="17">
        <f ca="1">f_nav_periodreturnrankingper(A431,参数!$B$2,参数!$B$1,3)</f>
        <v>79.5129698253044</v>
      </c>
      <c r="I431" s="17">
        <f ca="1">f_nav_adjustedreturn(A431,参数!$B$3,参数!$B$2)</f>
        <v>2.99667036625971</v>
      </c>
      <c r="J431" s="17">
        <f ca="1">f_nav_periodreturnrankingper(A431,参数!$B$3,参数!$B$2,3)</f>
        <v>97.2129319955407</v>
      </c>
      <c r="K431" s="17">
        <f ca="1">f_nav_adjustedreturn(A431,参数!$B$4,参数!$B$3)</f>
        <v>-12.6937984496124</v>
      </c>
      <c r="L431" s="17">
        <f ca="1">f_nav_periodreturnrankingper(A431,参数!$B$4,参数!$B$3,3)</f>
        <v>45.7637997432606</v>
      </c>
      <c r="M431" s="17">
        <f ca="1">f_nav_adjustedreturn(A431,参数!$B$5,参数!$B$4)</f>
        <v>0.584795321637427</v>
      </c>
      <c r="N431" s="17">
        <f ca="1">f_nav_periodreturnrankingper(A431,参数!$B$5,参数!$B$4,3)</f>
        <v>92.0409771473601</v>
      </c>
      <c r="O431" s="17">
        <f ca="1">f_nav_adjustedreturn(A431,参数!$B$6,参数!$B$5)</f>
        <v>2.6</v>
      </c>
      <c r="P431" s="17">
        <f ca="1">f_nav_periodreturnrankingper(A431,参数!$B$6,参数!$B$5,3)</f>
        <v>56.1904761904762</v>
      </c>
      <c r="Q431" s="25">
        <f>f_return(A431,1,参数!$B$1-365/2,参数!$B$1)</f>
        <v>20.9205316142249</v>
      </c>
      <c r="R431" s="25">
        <f ca="1">f_return(A431,1,参数!$B$4,参数!$B$1)</f>
        <v>2.33306835220153</v>
      </c>
      <c r="S431" s="25">
        <f ca="1">f_return(A431,1,参数!$B$6,参数!$B$1)</f>
        <v>2.03318552055307</v>
      </c>
      <c r="T431" t="str">
        <f>f_info_investtype(A431)</f>
        <v>灵活配置型基金</v>
      </c>
      <c r="U431" t="str">
        <f>f_info_fundmanager(A431)</f>
        <v>周益鸣,陆奔</v>
      </c>
      <c r="V431">
        <f>f_info_manager_onthepostdays(A431,1)</f>
        <v>429</v>
      </c>
      <c r="W431" s="25">
        <f ca="1">f_return_1w(A431,"0",参数!$B$2)</f>
        <v>-0.748663101604279</v>
      </c>
      <c r="X431" s="25">
        <f>f_return_1m(A431,"0",参数!$B$1)</f>
        <v>1.7479300827967</v>
      </c>
      <c r="Y431" s="25">
        <f>f_return_3m(A431,0,参数!$B$1)</f>
        <v>4.14312617702449</v>
      </c>
      <c r="Z431" s="25">
        <f>f_return_6m(A431,0,参数!B430)</f>
        <v>5.48604427333977</v>
      </c>
      <c r="AA431" t="str">
        <f>f_dq_status(A431,参数!$B$1)</f>
        <v>暂停大额申购|开放赎回</v>
      </c>
      <c r="AB431" s="17">
        <f ca="1">f_risk_maxdownside(A431,参数!$B$6,参数!$B$1)</f>
        <v>-20.5641492265696</v>
      </c>
      <c r="AC431" s="17">
        <f ca="1">f_risk_maxdownside(A431,参数!$B$4,参数!$B$1)</f>
        <v>-18.7150837988827</v>
      </c>
      <c r="AD431" t="str">
        <f ca="1">f_risk_maxdownside_date(A431,参数!$B$6,参数!$B$1)</f>
        <v>20170810-20180621</v>
      </c>
    </row>
    <row r="432" spans="1:30">
      <c r="A432" s="15" t="s">
        <v>460</v>
      </c>
      <c r="B432" t="str">
        <f>f_info_name(A432)</f>
        <v>上投摩根智慧互联</v>
      </c>
      <c r="C432" t="str">
        <f>f_info_setupdate(A432)</f>
        <v>2015-06-09</v>
      </c>
      <c r="D432" s="16">
        <f t="shared" si="6"/>
        <v>2057</v>
      </c>
      <c r="F432" s="17">
        <f>f_netasset_total(A432,参数!$B$1,100000000)</f>
        <v>10.0787268374</v>
      </c>
      <c r="G432" s="17">
        <f ca="1">f_nav_adjustedreturn(A432,参数!$B$2,参数!$B$1)</f>
        <v>60.021436227224</v>
      </c>
      <c r="H432" s="17">
        <f ca="1">f_nav_periodreturnrankingper(A432,参数!$B$2,参数!$B$1,3)</f>
        <v>59.8039215686275</v>
      </c>
      <c r="I432" s="17">
        <f ca="1">f_nav_adjustedreturn(A432,参数!$B$3,参数!$B$2)</f>
        <v>77.0398481973434</v>
      </c>
      <c r="J432" s="17">
        <f ca="1">f_nav_periodreturnrankingper(A432,参数!$B$3,参数!$B$2,3)</f>
        <v>10.0294985250737</v>
      </c>
      <c r="K432" s="17">
        <f ca="1">f_nav_adjustedreturn(A432,参数!$B$4,参数!$B$3)</f>
        <v>-26.7037552155772</v>
      </c>
      <c r="L432" s="17">
        <f ca="1">f_nav_periodreturnrankingper(A432,参数!$B$4,参数!$B$3,3)</f>
        <v>64</v>
      </c>
      <c r="M432" s="17">
        <f ca="1">f_nav_adjustedreturn(A432,参数!$B$5,参数!$B$4)</f>
        <v>12.0879120879121</v>
      </c>
      <c r="N432" s="17">
        <f ca="1">f_nav_periodreturnrankingper(A432,参数!$B$5,参数!$B$4,3)</f>
        <v>70.0980392156863</v>
      </c>
      <c r="O432" s="17">
        <f ca="1">f_nav_adjustedreturn(A432,参数!$B$6,参数!$B$5)</f>
        <v>-8.59598853868194</v>
      </c>
      <c r="P432" s="17">
        <f ca="1">f_nav_periodreturnrankingper(A432,参数!$B$6,参数!$B$5,3)</f>
        <v>92.1052631578947</v>
      </c>
      <c r="Q432" s="25">
        <f>f_return(A432,1,参数!$B$1-365/2,参数!$B$1)</f>
        <v>62.4644455877554</v>
      </c>
      <c r="R432" s="25">
        <f ca="1">f_return(A432,1,参数!$B$4,参数!$B$1)</f>
        <v>27.5499993143395</v>
      </c>
      <c r="S432" s="25">
        <f ca="1">f_return(A432,1,参数!$B$6,参数!$B$1)</f>
        <v>16.4041818362589</v>
      </c>
      <c r="T432" t="str">
        <f>f_info_investtype(A432)</f>
        <v>普通股票型基金</v>
      </c>
      <c r="U432" t="str">
        <f>f_info_fundmanager(A432)</f>
        <v>郭晨</v>
      </c>
      <c r="V432">
        <f>f_info_manager_onthepostdays(A432,1)</f>
        <v>2074</v>
      </c>
      <c r="W432" s="25">
        <f ca="1">f_return_1w(A432,"0",参数!$B$2)</f>
        <v>3.0939226519337</v>
      </c>
      <c r="X432" s="25">
        <f>f_return_1m(A432,"0",参数!$B$1)</f>
        <v>15.5572755417957</v>
      </c>
      <c r="Y432" s="25">
        <f>f_return_3m(A432,0,参数!$B$1)</f>
        <v>34.8690153568202</v>
      </c>
      <c r="Z432" s="25">
        <f>f_return_6m(A432,0,参数!B431)</f>
        <v>20.85346215781</v>
      </c>
      <c r="AA432" t="str">
        <f>f_dq_status(A432,参数!$B$1)</f>
        <v>开放申购|开放赎回</v>
      </c>
      <c r="AB432" s="17">
        <f ca="1">f_risk_maxdownside(A432,参数!$B$6,参数!$B$1)</f>
        <v>-45.5367231638418</v>
      </c>
      <c r="AC432" s="17">
        <f ca="1">f_risk_maxdownside(A432,参数!$B$4,参数!$B$1)</f>
        <v>-42.1368547418968</v>
      </c>
      <c r="AD432" t="str">
        <f ca="1">f_risk_maxdownside_date(A432,参数!$B$6,参数!$B$1)</f>
        <v>20171114-20190103</v>
      </c>
    </row>
    <row r="433" spans="1:30">
      <c r="A433" s="15" t="s">
        <v>461</v>
      </c>
      <c r="B433" t="str">
        <f>f_info_name(A433)</f>
        <v>易方达新益I</v>
      </c>
      <c r="C433" t="str">
        <f>f_info_setupdate(A433)</f>
        <v>2015-06-16</v>
      </c>
      <c r="D433" s="16">
        <f t="shared" si="6"/>
        <v>2050</v>
      </c>
      <c r="F433" s="17">
        <f>f_netasset_total(A433,参数!$B$1,100000000)</f>
        <v>10.6258517748</v>
      </c>
      <c r="G433" s="17">
        <f ca="1">f_nav_adjustedreturn(A433,参数!$B$2,参数!$B$1)</f>
        <v>33.6056009334889</v>
      </c>
      <c r="H433" s="17">
        <f ca="1">f_nav_periodreturnrankingper(A433,参数!$B$2,参数!$B$1,3)</f>
        <v>59.8729486500794</v>
      </c>
      <c r="I433" s="17">
        <f ca="1">f_nav_adjustedreturn(A433,参数!$B$3,参数!$B$2)</f>
        <v>19.9440167949615</v>
      </c>
      <c r="J433" s="17">
        <f ca="1">f_nav_periodreturnrankingper(A433,参数!$B$3,参数!$B$2,3)</f>
        <v>59.3645484949833</v>
      </c>
      <c r="K433" s="17">
        <f ca="1">f_nav_adjustedreturn(A433,参数!$B$4,参数!$B$3)</f>
        <v>2.95389048991356</v>
      </c>
      <c r="L433" s="17">
        <f ca="1">f_nav_periodreturnrankingper(A433,参数!$B$4,参数!$B$3,3)</f>
        <v>6.86777920410783</v>
      </c>
      <c r="M433" s="17">
        <f ca="1">f_nav_adjustedreturn(A433,参数!$B$5,参数!$B$4)</f>
        <v>14.6985962014864</v>
      </c>
      <c r="N433" s="17">
        <f ca="1">f_nav_periodreturnrankingper(A433,参数!$B$5,参数!$B$4,3)</f>
        <v>34.0425531914894</v>
      </c>
      <c r="O433" s="17">
        <f ca="1">f_nav_adjustedreturn(A433,参数!$B$6,参数!$B$5)</f>
        <v>4.130809055666</v>
      </c>
      <c r="P433" s="17">
        <f ca="1">f_nav_periodreturnrankingper(A433,参数!$B$6,参数!$B$5,3)</f>
        <v>37.4149659863946</v>
      </c>
      <c r="Q433" s="25">
        <f>f_return(A433,1,参数!$B$1-365/2,参数!$B$1)</f>
        <v>42.5827882145635</v>
      </c>
      <c r="R433" s="25">
        <f ca="1">f_return(A433,1,参数!$B$4,参数!$B$1)</f>
        <v>18.1451429718817</v>
      </c>
      <c r="S433" s="25">
        <f ca="1">f_return(A433,1,参数!$B$6,参数!$B$1)</f>
        <v>14.5147331335162</v>
      </c>
      <c r="T433" t="str">
        <f>f_info_investtype(A433)</f>
        <v>灵活配置型基金</v>
      </c>
      <c r="U433" t="str">
        <f>f_info_fundmanager(A433)</f>
        <v>韩阅川</v>
      </c>
      <c r="V433">
        <f>f_info_manager_onthepostdays(A433,1)</f>
        <v>558</v>
      </c>
      <c r="W433" s="25">
        <f ca="1">f_return_1w(A433,"0",参数!$B$2)</f>
        <v>0.882872277810457</v>
      </c>
      <c r="X433" s="25">
        <f>f_return_1m(A433,"0",参数!$B$1)</f>
        <v>7.4108818011257</v>
      </c>
      <c r="Y433" s="25">
        <f>f_return_3m(A433,0,参数!$B$1)</f>
        <v>14.4427786106947</v>
      </c>
      <c r="Z433" s="25">
        <f>f_return_6m(A433,0,参数!B432)</f>
        <v>15.6186612576065</v>
      </c>
      <c r="AA433" t="str">
        <f>f_dq_status(A433,参数!$B$1)</f>
        <v>暂停大额申购|开放赎回</v>
      </c>
      <c r="AB433" s="17">
        <f ca="1">f_risk_maxdownside(A433,参数!$B$6,参数!$B$1)</f>
        <v>-6.78708264915161</v>
      </c>
      <c r="AC433" s="17">
        <f ca="1">f_risk_maxdownside(A433,参数!$B$4,参数!$B$1)</f>
        <v>-6.78708264915161</v>
      </c>
      <c r="AD433" t="str">
        <f ca="1">f_risk_maxdownside_date(A433,参数!$B$6,参数!$B$1)</f>
        <v>20200226-20200323</v>
      </c>
    </row>
    <row r="434" spans="1:30">
      <c r="A434" s="15" t="s">
        <v>462</v>
      </c>
      <c r="B434" t="str">
        <f>f_info_name(A434)</f>
        <v>安信稳健增值A</v>
      </c>
      <c r="C434" t="str">
        <f>f_info_setupdate(A434)</f>
        <v>2015-05-25</v>
      </c>
      <c r="D434" s="16">
        <f t="shared" si="6"/>
        <v>2072</v>
      </c>
      <c r="F434" s="17">
        <f>f_netasset_total(A434,参数!$B$1,100000000)</f>
        <v>31.4883203357</v>
      </c>
      <c r="G434" s="17">
        <f ca="1">f_nav_adjustedreturn(A434,参数!$B$2,参数!$B$1)</f>
        <v>5.79167913798265</v>
      </c>
      <c r="H434" s="17">
        <f ca="1">f_nav_periodreturnrankingper(A434,参数!$B$2,参数!$B$1,3)</f>
        <v>97.4060349391212</v>
      </c>
      <c r="I434" s="17">
        <f ca="1">f_nav_adjustedreturn(A434,参数!$B$3,参数!$B$2)</f>
        <v>10.3004291845493</v>
      </c>
      <c r="J434" s="17">
        <f ca="1">f_nav_periodreturnrankingper(A434,参数!$B$3,参数!$B$2,3)</f>
        <v>80.0445930880714</v>
      </c>
      <c r="K434" s="17">
        <f ca="1">f_nav_adjustedreturn(A434,参数!$B$4,参数!$B$3)</f>
        <v>4.70091691698301</v>
      </c>
      <c r="L434" s="17">
        <f ca="1">f_nav_periodreturnrankingper(A434,参数!$B$4,参数!$B$3,3)</f>
        <v>2.69576379974326</v>
      </c>
      <c r="M434" s="17">
        <f ca="1">f_nav_adjustedreturn(A434,参数!$B$5,参数!$B$4)</f>
        <v>10.2498864152658</v>
      </c>
      <c r="N434" s="17">
        <f ca="1">f_nav_periodreturnrankingper(A434,参数!$B$5,参数!$B$4,3)</f>
        <v>50.9850275807723</v>
      </c>
      <c r="O434" s="17">
        <f ca="1">f_nav_adjustedreturn(A434,参数!$B$6,参数!$B$5)</f>
        <v>5.52253116011506</v>
      </c>
      <c r="P434" s="17">
        <f ca="1">f_nav_periodreturnrankingper(A434,参数!$B$6,参数!$B$5,3)</f>
        <v>25.7142857142857</v>
      </c>
      <c r="Q434" s="25">
        <f>f_return(A434,1,参数!$B$1-365/2,参数!$B$1)</f>
        <v>9.03120145011589</v>
      </c>
      <c r="R434" s="25">
        <f ca="1">f_return(A434,1,参数!$B$4,参数!$B$1)</f>
        <v>6.89726957286074</v>
      </c>
      <c r="S434" s="25">
        <f ca="1">f_return(A434,1,参数!$B$6,参数!$B$1)</f>
        <v>7.24865670628956</v>
      </c>
      <c r="T434" t="str">
        <f>f_info_investtype(A434)</f>
        <v>灵活配置型基金</v>
      </c>
      <c r="U434" t="str">
        <f>f_info_fundmanager(A434)</f>
        <v>张翼飞,李君</v>
      </c>
      <c r="V434">
        <f>f_info_manager_onthepostdays(A434,1)</f>
        <v>2089</v>
      </c>
      <c r="W434" s="25">
        <f ca="1">f_return_1w(A434,"0",参数!$B$2)</f>
        <v>-0.12704581122488</v>
      </c>
      <c r="X434" s="25">
        <f>f_return_1m(A434,"0",参数!$B$1)</f>
        <v>0.841654778887315</v>
      </c>
      <c r="Y434" s="25">
        <f>f_return_3m(A434,0,参数!$B$1)</f>
        <v>2.10153823932981</v>
      </c>
      <c r="Z434" s="25">
        <f>f_return_6m(A434,0,参数!B433)</f>
        <v>3.30790670382868</v>
      </c>
      <c r="AA434" t="str">
        <f>f_dq_status(A434,参数!$B$1)</f>
        <v>开放申购|开放赎回</v>
      </c>
      <c r="AB434" s="17">
        <f ca="1">f_risk_maxdownside(A434,参数!$B$6,参数!$B$1)</f>
        <v>-2.6102610261026</v>
      </c>
      <c r="AC434" s="17">
        <f ca="1">f_risk_maxdownside(A434,参数!$B$4,参数!$B$1)</f>
        <v>-1.5814487053425</v>
      </c>
      <c r="AD434" t="str">
        <f ca="1">f_risk_maxdownside_date(A434,参数!$B$6,参数!$B$1)</f>
        <v>20161130-20161220</v>
      </c>
    </row>
    <row r="435" spans="1:30">
      <c r="A435" s="15" t="s">
        <v>463</v>
      </c>
      <c r="B435" t="str">
        <f>f_info_name(A435)</f>
        <v>东方新策略A</v>
      </c>
      <c r="C435" t="str">
        <f>f_info_setupdate(A435)</f>
        <v>2015-05-26</v>
      </c>
      <c r="D435" s="16">
        <f t="shared" si="6"/>
        <v>2071</v>
      </c>
      <c r="F435" s="17">
        <f>f_netasset_total(A435,参数!$B$1,100000000)</f>
        <v>4.8404762095</v>
      </c>
      <c r="G435" s="17">
        <f ca="1">f_nav_adjustedreturn(A435,参数!$B$2,参数!$B$1)</f>
        <v>29.6696928723199</v>
      </c>
      <c r="H435" s="17">
        <f ca="1">f_nav_periodreturnrankingper(A435,参数!$B$2,参数!$B$1,3)</f>
        <v>63.4727368978295</v>
      </c>
      <c r="I435" s="17">
        <f ca="1">f_nav_adjustedreturn(A435,参数!$B$3,参数!$B$2)</f>
        <v>10.0318809776833</v>
      </c>
      <c r="J435" s="17">
        <f ca="1">f_nav_periodreturnrankingper(A435,参数!$B$3,参数!$B$2,3)</f>
        <v>80.9364548494983</v>
      </c>
      <c r="K435" s="17">
        <f ca="1">f_nav_adjustedreturn(A435,参数!$B$4,参数!$B$3)</f>
        <v>-12.6844205251926</v>
      </c>
      <c r="L435" s="17">
        <f ca="1">f_nav_periodreturnrankingper(A435,参数!$B$4,参数!$B$3,3)</f>
        <v>45.6354300385109</v>
      </c>
      <c r="M435" s="17">
        <f ca="1">f_nav_adjustedreturn(A435,参数!$B$5,参数!$B$4)</f>
        <v>3.34832105615614</v>
      </c>
      <c r="N435" s="17">
        <f ca="1">f_nav_periodreturnrankingper(A435,参数!$B$5,参数!$B$4,3)</f>
        <v>82.74231678487</v>
      </c>
      <c r="O435" s="17">
        <f ca="1">f_nav_adjustedreturn(A435,参数!$B$6,参数!$B$5)</f>
        <v>3.06766620635233</v>
      </c>
      <c r="P435" s="17">
        <f ca="1">f_nav_periodreturnrankingper(A435,参数!$B$6,参数!$B$5,3)</f>
        <v>50.2040816326531</v>
      </c>
      <c r="Q435" s="25">
        <f>f_return(A435,1,参数!$B$1-365/2,参数!$B$1)</f>
        <v>27.6150583321848</v>
      </c>
      <c r="R435" s="25">
        <f ca="1">f_return(A435,1,参数!$B$4,参数!$B$1)</f>
        <v>7.59379447437729</v>
      </c>
      <c r="S435" s="25">
        <f ca="1">f_return(A435,1,参数!$B$6,参数!$B$1)</f>
        <v>5.77235208576703</v>
      </c>
      <c r="T435" t="str">
        <f>f_info_investtype(A435)</f>
        <v>灵活配置型基金</v>
      </c>
      <c r="U435" t="str">
        <f>f_info_fundmanager(A435)</f>
        <v>李瑞,严凯</v>
      </c>
      <c r="V435">
        <f>f_info_manager_onthepostdays(A435,1)</f>
        <v>875</v>
      </c>
      <c r="W435" s="25">
        <f ca="1">f_return_1w(A435,"0",参数!$B$2)</f>
        <v>-0.709627924817784</v>
      </c>
      <c r="X435" s="25">
        <f>f_return_1m(A435,"0",参数!$B$1)</f>
        <v>3.95663956639566</v>
      </c>
      <c r="Y435" s="25">
        <f>f_return_3m(A435,0,参数!$B$1)</f>
        <v>8.34409296320206</v>
      </c>
      <c r="Z435" s="25">
        <f>f_return_6m(A435,0,参数!B434)</f>
        <v>9.68137254901961</v>
      </c>
      <c r="AA435" t="str">
        <f>f_dq_status(A435,参数!$B$1)</f>
        <v>暂停大额申购|开放赎回</v>
      </c>
      <c r="AB435" s="17">
        <f ca="1">f_risk_maxdownside(A435,参数!$B$6,参数!$B$1)</f>
        <v>-16.8876291487611</v>
      </c>
      <c r="AC435" s="17">
        <f ca="1">f_risk_maxdownside(A435,参数!$B$4,参数!$B$1)</f>
        <v>-15.8567064704249</v>
      </c>
      <c r="AD435" t="str">
        <f ca="1">f_risk_maxdownside_date(A435,参数!$B$6,参数!$B$1)</f>
        <v>20171011-20190509</v>
      </c>
    </row>
    <row r="436" spans="1:30">
      <c r="A436" s="15" t="s">
        <v>464</v>
      </c>
      <c r="B436" t="str">
        <f>f_info_name(A436)</f>
        <v>农银汇理信息传媒</v>
      </c>
      <c r="C436" t="str">
        <f>f_info_setupdate(A436)</f>
        <v>2015-06-24</v>
      </c>
      <c r="D436" s="16">
        <f t="shared" si="6"/>
        <v>2042</v>
      </c>
      <c r="F436" s="17">
        <f>f_netasset_total(A436,参数!$B$1,100000000)</f>
        <v>7.1626646156</v>
      </c>
      <c r="G436" s="17">
        <f ca="1">f_nav_adjustedreturn(A436,参数!$B$2,参数!$B$1)</f>
        <v>43.1123221313957</v>
      </c>
      <c r="H436" s="17">
        <f ca="1">f_nav_periodreturnrankingper(A436,参数!$B$2,参数!$B$1,3)</f>
        <v>79.9019607843137</v>
      </c>
      <c r="I436" s="17">
        <f ca="1">f_nav_adjustedreturn(A436,参数!$B$3,参数!$B$2)</f>
        <v>68.0345938612854</v>
      </c>
      <c r="J436" s="17">
        <f ca="1">f_nav_periodreturnrankingper(A436,参数!$B$3,参数!$B$2,3)</f>
        <v>16.2241887905605</v>
      </c>
      <c r="K436" s="17">
        <f ca="1">f_nav_adjustedreturn(A436,参数!$B$4,参数!$B$3)</f>
        <v>-29.1055542197644</v>
      </c>
      <c r="L436" s="17">
        <f ca="1">f_nav_periodreturnrankingper(A436,参数!$B$4,参数!$B$3,3)</f>
        <v>77.4545454545455</v>
      </c>
      <c r="M436" s="17">
        <f ca="1">f_nav_adjustedreturn(A436,参数!$B$5,参数!$B$4)</f>
        <v>18.4539007092199</v>
      </c>
      <c r="N436" s="17">
        <f ca="1">f_nav_periodreturnrankingper(A436,参数!$B$5,参数!$B$4,3)</f>
        <v>56.3725490196078</v>
      </c>
      <c r="O436" s="17">
        <f ca="1">f_nav_adjustedreturn(A436,参数!$B$6,参数!$B$5)</f>
        <v>-9.53842219665004</v>
      </c>
      <c r="P436" s="17">
        <f ca="1">f_nav_periodreturnrankingper(A436,参数!$B$6,参数!$B$5,3)</f>
        <v>92.7631578947368</v>
      </c>
      <c r="Q436" s="25">
        <f>f_return(A436,1,参数!$B$1-365/2,参数!$B$1)</f>
        <v>35.2644134504597</v>
      </c>
      <c r="R436" s="25">
        <f ca="1">f_return(A436,1,参数!$B$4,参数!$B$1)</f>
        <v>19.4424901314226</v>
      </c>
      <c r="S436" s="25">
        <f ca="1">f_return(A436,1,参数!$B$6,参数!$B$1)</f>
        <v>12.6243586466919</v>
      </c>
      <c r="T436" t="str">
        <f>f_info_investtype(A436)</f>
        <v>普通股票型基金</v>
      </c>
      <c r="U436" t="str">
        <f>f_info_fundmanager(A436)</f>
        <v>韩林</v>
      </c>
      <c r="V436">
        <f>f_info_manager_onthepostdays(A436,1)</f>
        <v>1423</v>
      </c>
      <c r="W436" s="25">
        <f ca="1">f_return_1w(A436,"0",参数!$B$2)</f>
        <v>2.37627854117161</v>
      </c>
      <c r="X436" s="25">
        <f>f_return_1m(A436,"0",参数!$B$1)</f>
        <v>13.986013986014</v>
      </c>
      <c r="Y436" s="25">
        <f>f_return_3m(A436,0,参数!$B$1)</f>
        <v>20.957011258956</v>
      </c>
      <c r="Z436" s="25">
        <f>f_return_6m(A436,0,参数!B435)</f>
        <v>6.2087606328007</v>
      </c>
      <c r="AA436" t="str">
        <f>f_dq_status(A436,参数!$B$1)</f>
        <v>开放申购|开放赎回</v>
      </c>
      <c r="AB436" s="17">
        <f ca="1">f_risk_maxdownside(A436,参数!$B$6,参数!$B$1)</f>
        <v>-35.3699229087562</v>
      </c>
      <c r="AC436" s="17">
        <f ca="1">f_risk_maxdownside(A436,参数!$B$4,参数!$B$1)</f>
        <v>-32.7385941803377</v>
      </c>
      <c r="AD436" t="str">
        <f ca="1">f_risk_maxdownside_date(A436,参数!$B$6,参数!$B$1)</f>
        <v>20171114-20181018</v>
      </c>
    </row>
    <row r="437" spans="1:30">
      <c r="A437" s="15" t="s">
        <v>465</v>
      </c>
      <c r="B437" t="str">
        <f>f_info_name(A437)</f>
        <v>工银瑞信丰盈回报</v>
      </c>
      <c r="C437" t="str">
        <f>f_info_setupdate(A437)</f>
        <v>2015-05-22</v>
      </c>
      <c r="D437" s="16">
        <f t="shared" si="6"/>
        <v>2075</v>
      </c>
      <c r="F437" s="17">
        <f>f_netasset_total(A437,参数!$B$1,100000000)</f>
        <v>2.4876299441</v>
      </c>
      <c r="G437" s="17">
        <f ca="1">f_nav_adjustedreturn(A437,参数!$B$2,参数!$B$1)</f>
        <v>84.4589687726943</v>
      </c>
      <c r="H437" s="17">
        <f ca="1">f_nav_periodreturnrankingper(A437,参数!$B$2,参数!$B$1,3)</f>
        <v>13.2874536791953</v>
      </c>
      <c r="I437" s="17">
        <f ca="1">f_nav_adjustedreturn(A437,参数!$B$3,参数!$B$2)</f>
        <v>35.7988165680473</v>
      </c>
      <c r="J437" s="17">
        <f ca="1">f_nav_periodreturnrankingper(A437,参数!$B$3,参数!$B$2,3)</f>
        <v>36.0089186176143</v>
      </c>
      <c r="K437" s="17">
        <f ca="1">f_nav_adjustedreturn(A437,参数!$B$4,参数!$B$3)</f>
        <v>-15.0041911148365</v>
      </c>
      <c r="L437" s="17">
        <f ca="1">f_nav_periodreturnrankingper(A437,参数!$B$4,参数!$B$3,3)</f>
        <v>50.385109114249</v>
      </c>
      <c r="M437" s="17">
        <f ca="1">f_nav_adjustedreturn(A437,参数!$B$5,参数!$B$4)</f>
        <v>15.1106833493744</v>
      </c>
      <c r="N437" s="17">
        <f ca="1">f_nav_periodreturnrankingper(A437,参数!$B$5,参数!$B$4,3)</f>
        <v>32.7029156816391</v>
      </c>
      <c r="O437" s="17">
        <f ca="1">f_nav_adjustedreturn(A437,参数!$B$6,参数!$B$5)</f>
        <v>1.46484374999999</v>
      </c>
      <c r="P437" s="17">
        <f ca="1">f_nav_periodreturnrankingper(A437,参数!$B$6,参数!$B$5,3)</f>
        <v>67.891156462585</v>
      </c>
      <c r="Q437" s="25">
        <f>f_return(A437,1,参数!$B$1-365/2,参数!$B$1)</f>
        <v>90.1755576686867</v>
      </c>
      <c r="R437" s="25">
        <f ca="1">f_return(A437,1,参数!$B$4,参数!$B$1)</f>
        <v>28.6168716953732</v>
      </c>
      <c r="S437" s="25">
        <f ca="1">f_return(A437,1,参数!$B$6,参数!$B$1)</f>
        <v>19.90032864759</v>
      </c>
      <c r="T437" t="str">
        <f>f_info_investtype(A437)</f>
        <v>灵活配置型基金</v>
      </c>
      <c r="U437" t="str">
        <f>f_info_fundmanager(A437)</f>
        <v>王君正,王鹏</v>
      </c>
      <c r="V437">
        <f>f_info_manager_onthepostdays(A437,1)</f>
        <v>2092</v>
      </c>
      <c r="W437" s="25">
        <f ca="1">f_return_1w(A437,"0",参数!$B$2)</f>
        <v>-2.61669024045261</v>
      </c>
      <c r="X437" s="25">
        <f>f_return_1m(A437,"0",参数!$B$1)</f>
        <v>9.15341641598625</v>
      </c>
      <c r="Y437" s="25">
        <f>f_return_3m(A437,0,参数!$B$1)</f>
        <v>25.4320987654321</v>
      </c>
      <c r="Z437" s="25">
        <f>f_return_6m(A437,0,参数!B436)</f>
        <v>36.8665977249224</v>
      </c>
      <c r="AA437" t="str">
        <f>f_dq_status(A437,参数!$B$1)</f>
        <v>暂停大额定期定额申购|开放赎回</v>
      </c>
      <c r="AB437" s="17">
        <f ca="1">f_risk_maxdownside(A437,参数!$B$6,参数!$B$1)</f>
        <v>-20.7986688851913</v>
      </c>
      <c r="AC437" s="17">
        <f ca="1">f_risk_maxdownside(A437,参数!$B$4,参数!$B$1)</f>
        <v>-20.4013377926421</v>
      </c>
      <c r="AD437" t="str">
        <f ca="1">f_risk_maxdownside_date(A437,参数!$B$6,参数!$B$1)</f>
        <v>20180124-20181018</v>
      </c>
    </row>
    <row r="438" spans="1:30">
      <c r="A438" s="15" t="s">
        <v>466</v>
      </c>
      <c r="B438" t="str">
        <f>f_info_name(A438)</f>
        <v>东吴新趋势价值线</v>
      </c>
      <c r="C438" t="str">
        <f>f_info_setupdate(A438)</f>
        <v>2015-07-01</v>
      </c>
      <c r="D438" s="16">
        <f t="shared" si="6"/>
        <v>2035</v>
      </c>
      <c r="F438" s="17">
        <f>f_netasset_total(A438,参数!$B$1,100000000)</f>
        <v>3.2091825494</v>
      </c>
      <c r="G438" s="17">
        <f ca="1">f_nav_adjustedreturn(A438,参数!$B$2,参数!$B$1)</f>
        <v>71.0128617363344</v>
      </c>
      <c r="H438" s="17">
        <f ca="1">f_nav_periodreturnrankingper(A438,参数!$B$2,参数!$B$1,3)</f>
        <v>24.1397564849127</v>
      </c>
      <c r="I438" s="17">
        <f ca="1">f_nav_adjustedreturn(A438,参数!$B$3,参数!$B$2)</f>
        <v>52.078239608802</v>
      </c>
      <c r="J438" s="17">
        <f ca="1">f_nav_periodreturnrankingper(A438,参数!$B$3,参数!$B$2,3)</f>
        <v>15.3846153846154</v>
      </c>
      <c r="K438" s="17">
        <f ca="1">f_nav_adjustedreturn(A438,参数!$B$4,参数!$B$3)</f>
        <v>-36.1934477379095</v>
      </c>
      <c r="L438" s="17">
        <f ca="1">f_nav_periodreturnrankingper(A438,参数!$B$4,参数!$B$3,3)</f>
        <v>99.1655969191271</v>
      </c>
      <c r="M438" s="17">
        <f ca="1">f_nav_adjustedreturn(A438,参数!$B$5,参数!$B$4)</f>
        <v>-14.6900269541779</v>
      </c>
      <c r="N438" s="17">
        <f ca="1">f_nav_periodreturnrankingper(A438,参数!$B$5,参数!$B$4,3)</f>
        <v>98.8179669030733</v>
      </c>
      <c r="O438" s="17">
        <f ca="1">f_nav_adjustedreturn(A438,参数!$B$6,参数!$B$5)</f>
        <v>-12.9259694477086</v>
      </c>
      <c r="P438" s="17">
        <f ca="1">f_nav_periodreturnrankingper(A438,参数!$B$6,参数!$B$5,3)</f>
        <v>96.1904761904762</v>
      </c>
      <c r="Q438" s="25">
        <f>f_return(A438,1,参数!$B$1-365/2,参数!$B$1)</f>
        <v>84.330568179962</v>
      </c>
      <c r="R438" s="25">
        <f ca="1">f_return(A438,1,参数!$B$4,参数!$B$1)</f>
        <v>18.3732246135171</v>
      </c>
      <c r="S438" s="25">
        <f ca="1">f_return(A438,1,参数!$B$6,参数!$B$1)</f>
        <v>4.5578650805604</v>
      </c>
      <c r="T438" t="str">
        <f>f_info_investtype(A438)</f>
        <v>灵活配置型基金</v>
      </c>
      <c r="U438" t="str">
        <f>f_info_fundmanager(A438)</f>
        <v>刘元海</v>
      </c>
      <c r="V438">
        <f>f_info_manager_onthepostdays(A438,1)</f>
        <v>654</v>
      </c>
      <c r="W438" s="25">
        <f ca="1">f_return_1w(A438,"0",参数!$B$2)</f>
        <v>0.647249190938512</v>
      </c>
      <c r="X438" s="25">
        <f>f_return_1m(A438,"0",参数!$B$1)</f>
        <v>8.264631043257</v>
      </c>
      <c r="Y438" s="25">
        <f>f_return_3m(A438,0,参数!$B$1)</f>
        <v>27.1759923481588</v>
      </c>
      <c r="Z438" s="25">
        <f>f_return_6m(A438,0,参数!B437)</f>
        <v>19.0661952944045</v>
      </c>
      <c r="AA438" t="str">
        <f>f_dq_status(A438,参数!$B$1)</f>
        <v>开放申购|开放赎回</v>
      </c>
      <c r="AB438" s="17">
        <f ca="1">f_risk_maxdownside(A438,参数!$B$6,参数!$B$1)</f>
        <v>-55.0877192982456</v>
      </c>
      <c r="AC438" s="17">
        <f ca="1">f_risk_maxdownside(A438,参数!$B$4,参数!$B$1)</f>
        <v>-44.5887445887446</v>
      </c>
      <c r="AD438" t="str">
        <f ca="1">f_risk_maxdownside_date(A438,参数!$B$6,参数!$B$1)</f>
        <v>20160217-20190131</v>
      </c>
    </row>
    <row r="439" spans="1:30">
      <c r="A439" s="15" t="s">
        <v>467</v>
      </c>
      <c r="B439" t="str">
        <f>f_info_name(A439)</f>
        <v>东吴移动互联A</v>
      </c>
      <c r="C439" t="str">
        <f>f_info_setupdate(A439)</f>
        <v>2015-05-27</v>
      </c>
      <c r="D439" s="16">
        <f t="shared" si="6"/>
        <v>2070</v>
      </c>
      <c r="F439" s="17">
        <f>f_netasset_total(A439,参数!$B$1,100000000)</f>
        <v>0.7768806287</v>
      </c>
      <c r="G439" s="17">
        <f ca="1">f_nav_adjustedreturn(A439,参数!$B$2,参数!$B$1)</f>
        <v>67.0275229357798</v>
      </c>
      <c r="H439" s="17">
        <f ca="1">f_nav_periodreturnrankingper(A439,参数!$B$2,参数!$B$1,3)</f>
        <v>27.580730545262</v>
      </c>
      <c r="I439" s="17">
        <f ca="1">f_nav_adjustedreturn(A439,参数!$B$3,参数!$B$2)</f>
        <v>35.7409713574097</v>
      </c>
      <c r="J439" s="17">
        <f ca="1">f_nav_periodreturnrankingper(A439,参数!$B$3,参数!$B$2,3)</f>
        <v>36.1204013377926</v>
      </c>
      <c r="K439" s="17">
        <f ca="1">f_nav_adjustedreturn(A439,参数!$B$4,参数!$B$3)</f>
        <v>-28.6856127886323</v>
      </c>
      <c r="L439" s="17">
        <f ca="1">f_nav_periodreturnrankingper(A439,参数!$B$4,参数!$B$3,3)</f>
        <v>91.8485237483954</v>
      </c>
      <c r="M439" s="17">
        <f ca="1">f_nav_adjustedreturn(A439,参数!$B$5,参数!$B$4)</f>
        <v>14.1557128412538</v>
      </c>
      <c r="N439" s="17">
        <f ca="1">f_nav_periodreturnrankingper(A439,参数!$B$5,参数!$B$4,3)</f>
        <v>36.0914105594957</v>
      </c>
      <c r="O439" s="17">
        <f ca="1">f_nav_adjustedreturn(A439,参数!$B$6,参数!$B$5)</f>
        <v>-0.600000000000001</v>
      </c>
      <c r="P439" s="17">
        <f ca="1">f_nav_periodreturnrankingper(A439,参数!$B$6,参数!$B$5,3)</f>
        <v>79.3197278911565</v>
      </c>
      <c r="Q439" s="25">
        <f>f_return(A439,1,参数!$B$1-365/2,参数!$B$1)</f>
        <v>78.1732850473225</v>
      </c>
      <c r="R439" s="25">
        <f ca="1">f_return(A439,1,参数!$B$4,参数!$B$1)</f>
        <v>17.353284710589</v>
      </c>
      <c r="S439" s="25">
        <f ca="1">f_return(A439,1,参数!$B$6,参数!$B$1)</f>
        <v>12.7160956152561</v>
      </c>
      <c r="T439" t="str">
        <f>f_info_investtype(A439)</f>
        <v>灵活配置型基金</v>
      </c>
      <c r="U439" t="str">
        <f>f_info_fundmanager(A439)</f>
        <v>刘元海</v>
      </c>
      <c r="V439">
        <f>f_info_manager_onthepostdays(A439,1)</f>
        <v>1751</v>
      </c>
      <c r="W439" s="25">
        <f ca="1">f_return_1w(A439,"0",参数!$B$2)</f>
        <v>1.11317254174397</v>
      </c>
      <c r="X439" s="25">
        <f>f_return_1m(A439,"0",参数!$B$1)</f>
        <v>10.5672294424875</v>
      </c>
      <c r="Y439" s="25">
        <f>f_return_3m(A439,0,参数!$B$1)</f>
        <v>28.4464512487653</v>
      </c>
      <c r="Z439" s="25">
        <f>f_return_6m(A439,0,参数!B438)</f>
        <v>16.6336913510458</v>
      </c>
      <c r="AA439" t="str">
        <f>f_dq_status(A439,参数!$B$1)</f>
        <v>开放申购|开放赎回</v>
      </c>
      <c r="AB439" s="17">
        <f ca="1">f_risk_maxdownside(A439,参数!$B$6,参数!$B$1)</f>
        <v>-36.3945578231292</v>
      </c>
      <c r="AC439" s="17">
        <f ca="1">f_risk_maxdownside(A439,参数!$B$4,参数!$B$1)</f>
        <v>-36.3945578231292</v>
      </c>
      <c r="AD439" t="str">
        <f ca="1">f_risk_maxdownside_date(A439,参数!$B$6,参数!$B$1)</f>
        <v>20180313-20190103</v>
      </c>
    </row>
    <row r="440" spans="1:30">
      <c r="A440" s="15" t="s">
        <v>468</v>
      </c>
      <c r="B440" t="str">
        <f>f_info_name(A440)</f>
        <v>华宝新价值</v>
      </c>
      <c r="C440" t="str">
        <f>f_info_setupdate(A440)</f>
        <v>2015-06-01</v>
      </c>
      <c r="D440" s="16">
        <f t="shared" si="6"/>
        <v>2065</v>
      </c>
      <c r="F440" s="17">
        <f>f_netasset_total(A440,参数!$B$1,100000000)</f>
        <v>6.7269677288</v>
      </c>
      <c r="G440" s="17">
        <f ca="1">f_nav_adjustedreturn(A440,参数!$B$2,参数!$B$1)</f>
        <v>20.6990502880274</v>
      </c>
      <c r="H440" s="17">
        <f ca="1">f_nav_periodreturnrankingper(A440,参数!$B$2,参数!$B$1,3)</f>
        <v>75.8602435150873</v>
      </c>
      <c r="I440" s="17">
        <f ca="1">f_nav_adjustedreturn(A440,参数!$B$3,参数!$B$2)</f>
        <v>13.3403917416623</v>
      </c>
      <c r="J440" s="17">
        <f ca="1">f_nav_periodreturnrankingper(A440,参数!$B$3,参数!$B$2,3)</f>
        <v>72.9654403567447</v>
      </c>
      <c r="K440" s="17">
        <f ca="1">f_nav_adjustedreturn(A440,参数!$B$4,参数!$B$3)</f>
        <v>-0.709592641261498</v>
      </c>
      <c r="L440" s="17">
        <f ca="1">f_nav_periodreturnrankingper(A440,参数!$B$4,参数!$B$3,3)</f>
        <v>21.1168164313222</v>
      </c>
      <c r="M440" s="17">
        <f ca="1">f_nav_adjustedreturn(A440,参数!$B$5,参数!$B$4)</f>
        <v>7.96786389413989</v>
      </c>
      <c r="N440" s="17">
        <f ca="1">f_nav_periodreturnrankingper(A440,参数!$B$5,参数!$B$4,3)</f>
        <v>62.7265563435776</v>
      </c>
      <c r="O440" s="17">
        <f ca="1">f_nav_adjustedreturn(A440,参数!$B$6,参数!$B$5)</f>
        <v>4.15477010928424</v>
      </c>
      <c r="P440" s="17">
        <f ca="1">f_nav_periodreturnrankingper(A440,参数!$B$6,参数!$B$5,3)</f>
        <v>36.5986394557823</v>
      </c>
      <c r="Q440" s="25">
        <f>f_return(A440,1,参数!$B$1-365/2,参数!$B$1)</f>
        <v>18.4741151443825</v>
      </c>
      <c r="R440" s="25">
        <f ca="1">f_return(A440,1,参数!$B$4,参数!$B$1)</f>
        <v>10.7366810064859</v>
      </c>
      <c r="S440" s="25">
        <f ca="1">f_return(A440,1,参数!$B$6,参数!$B$1)</f>
        <v>8.81807609429019</v>
      </c>
      <c r="T440" t="str">
        <f>f_info_investtype(A440)</f>
        <v>灵活配置型基金</v>
      </c>
      <c r="U440" t="str">
        <f>f_info_fundmanager(A440)</f>
        <v>林昊</v>
      </c>
      <c r="V440">
        <f>f_info_manager_onthepostdays(A440,1)</f>
        <v>1427</v>
      </c>
      <c r="W440" s="25">
        <f ca="1">f_return_1w(A440,"0",参数!$B$2)</f>
        <v>0.0701098387473632</v>
      </c>
      <c r="X440" s="25">
        <f>f_return_1m(A440,"0",参数!$B$1)</f>
        <v>2.90018582426334</v>
      </c>
      <c r="Y440" s="25">
        <f>f_return_3m(A440,0,参数!$B$1)</f>
        <v>5.56955130387418</v>
      </c>
      <c r="Z440" s="25">
        <f>f_return_6m(A440,0,参数!B439)</f>
        <v>7.73826062795221</v>
      </c>
      <c r="AA440" t="str">
        <f>f_dq_status(A440,参数!$B$1)</f>
        <v>暂停大额申购|开放赎回</v>
      </c>
      <c r="AB440" s="17">
        <f ca="1">f_risk_maxdownside(A440,参数!$B$6,参数!$B$1)</f>
        <v>-3.8226032190343</v>
      </c>
      <c r="AC440" s="17">
        <f ca="1">f_risk_maxdownside(A440,参数!$B$4,参数!$B$1)</f>
        <v>-3.74682657795677</v>
      </c>
      <c r="AD440" t="str">
        <f ca="1">f_risk_maxdownside_date(A440,参数!$B$6,参数!$B$1)</f>
        <v>20180125-20181018</v>
      </c>
    </row>
    <row r="441" spans="1:30">
      <c r="A441" s="15" t="s">
        <v>469</v>
      </c>
      <c r="B441" t="str">
        <f>f_info_name(A441)</f>
        <v>鹏华弘和A</v>
      </c>
      <c r="C441" t="str">
        <f>f_info_setupdate(A441)</f>
        <v>2015-05-25</v>
      </c>
      <c r="D441" s="16">
        <f t="shared" si="6"/>
        <v>2072</v>
      </c>
      <c r="F441" s="17">
        <f>f_netasset_total(A441,参数!$B$1,100000000)</f>
        <v>8.8174588321</v>
      </c>
      <c r="G441" s="17">
        <f ca="1">f_nav_adjustedreturn(A441,参数!$B$2,参数!$B$1)</f>
        <v>16.1547462542502</v>
      </c>
      <c r="H441" s="17">
        <f ca="1">f_nav_periodreturnrankingper(A441,参数!$B$2,参数!$B$1,3)</f>
        <v>84.8597141344627</v>
      </c>
      <c r="I441" s="17">
        <f ca="1">f_nav_adjustedreturn(A441,参数!$B$3,参数!$B$2)</f>
        <v>7.94347475586448</v>
      </c>
      <c r="J441" s="17">
        <f ca="1">f_nav_periodreturnrankingper(A441,参数!$B$3,参数!$B$2,3)</f>
        <v>87.6811594202899</v>
      </c>
      <c r="K441" s="17">
        <f ca="1">f_nav_adjustedreturn(A441,参数!$B$4,参数!$B$3)</f>
        <v>0.27005836745362</v>
      </c>
      <c r="L441" s="17">
        <f ca="1">f_nav_periodreturnrankingper(A441,参数!$B$4,参数!$B$3,3)</f>
        <v>18.1001283697047</v>
      </c>
      <c r="M441" s="17">
        <f ca="1">f_nav_adjustedreturn(A441,参数!$B$5,参数!$B$4)</f>
        <v>10.021056661562</v>
      </c>
      <c r="N441" s="17">
        <f ca="1">f_nav_periodreturnrankingper(A441,参数!$B$5,参数!$B$4,3)</f>
        <v>52.0882584712372</v>
      </c>
      <c r="O441" s="17">
        <f ca="1">f_nav_adjustedreturn(A441,参数!$B$6,参数!$B$5)</f>
        <v>2.76302851524091</v>
      </c>
      <c r="P441" s="17">
        <f ca="1">f_nav_periodreturnrankingper(A441,参数!$B$6,参数!$B$5,3)</f>
        <v>54.2857142857143</v>
      </c>
      <c r="Q441" s="25">
        <f>f_return(A441,1,参数!$B$1-365/2,参数!$B$1)</f>
        <v>17.0628028939278</v>
      </c>
      <c r="R441" s="25">
        <f ca="1">f_return(A441,1,参数!$B$4,参数!$B$1)</f>
        <v>7.92067215072427</v>
      </c>
      <c r="S441" s="25">
        <f ca="1">f_return(A441,1,参数!$B$6,参数!$B$1)</f>
        <v>7.24184305233146</v>
      </c>
      <c r="T441" t="str">
        <f>f_info_investtype(A441)</f>
        <v>灵活配置型基金</v>
      </c>
      <c r="U441" t="str">
        <f>f_info_fundmanager(A441)</f>
        <v>刘方正</v>
      </c>
      <c r="V441">
        <f>f_info_manager_onthepostdays(A441,1)</f>
        <v>2089</v>
      </c>
      <c r="W441" s="25">
        <f ca="1">f_return_1w(A441,"0",参数!$B$2)</f>
        <v>-0.307181403071796</v>
      </c>
      <c r="X441" s="25">
        <f>f_return_1m(A441,"0",参数!$B$1)</f>
        <v>3.63354037267079</v>
      </c>
      <c r="Y441" s="25">
        <f>f_return_3m(A441,0,参数!$B$1)</f>
        <v>6.91229475370444</v>
      </c>
      <c r="Z441" s="25">
        <f>f_return_6m(A441,0,参数!B440)</f>
        <v>7.78649595781608</v>
      </c>
      <c r="AA441" t="str">
        <f>f_dq_status(A441,参数!$B$1)</f>
        <v>暂停大额申购|开放赎回</v>
      </c>
      <c r="AB441" s="17">
        <f ca="1">f_risk_maxdownside(A441,参数!$B$6,参数!$B$1)</f>
        <v>-4.88908220965638</v>
      </c>
      <c r="AC441" s="17">
        <f ca="1">f_risk_maxdownside(A441,参数!$B$4,参数!$B$1)</f>
        <v>-4.88908220965638</v>
      </c>
      <c r="AD441" t="str">
        <f ca="1">f_risk_maxdownside_date(A441,参数!$B$6,参数!$B$1)</f>
        <v>20180127-20180209</v>
      </c>
    </row>
    <row r="442" spans="1:30">
      <c r="A442" s="15" t="s">
        <v>470</v>
      </c>
      <c r="B442" t="str">
        <f>f_info_name(A442)</f>
        <v>鹏华弘华A</v>
      </c>
      <c r="C442" t="str">
        <f>f_info_setupdate(A442)</f>
        <v>2015-05-25</v>
      </c>
      <c r="D442" s="16">
        <f t="shared" si="6"/>
        <v>2072</v>
      </c>
      <c r="F442" s="17">
        <f>f_netasset_total(A442,参数!$B$1,100000000)</f>
        <v>10.2867959983</v>
      </c>
      <c r="G442" s="17">
        <f ca="1">f_nav_adjustedreturn(A442,参数!$B$2,参数!$B$1)</f>
        <v>15.0016350555919</v>
      </c>
      <c r="H442" s="17">
        <f ca="1">f_nav_periodreturnrankingper(A442,参数!$B$2,参数!$B$1,3)</f>
        <v>86.9772366331392</v>
      </c>
      <c r="I442" s="17">
        <f ca="1">f_nav_adjustedreturn(A442,参数!$B$3,参数!$B$2)</f>
        <v>29.8513800424628</v>
      </c>
      <c r="J442" s="17">
        <f ca="1">f_nav_periodreturnrankingper(A442,参数!$B$3,参数!$B$2,3)</f>
        <v>44.8160535117057</v>
      </c>
      <c r="K442" s="17">
        <f ca="1">f_nav_adjustedreturn(A442,参数!$B$4,参数!$B$3)</f>
        <v>-20.6202072975478</v>
      </c>
      <c r="L442" s="17">
        <f ca="1">f_nav_periodreturnrankingper(A442,参数!$B$4,参数!$B$3,3)</f>
        <v>67.8433889602054</v>
      </c>
      <c r="M442" s="17">
        <f ca="1">f_nav_adjustedreturn(A442,参数!$B$5,参数!$B$4)</f>
        <v>15.9408619626776</v>
      </c>
      <c r="N442" s="17">
        <f ca="1">f_nav_periodreturnrankingper(A442,参数!$B$5,参数!$B$4,3)</f>
        <v>30.8116627265563</v>
      </c>
      <c r="O442" s="17">
        <f ca="1">f_nav_adjustedreturn(A442,参数!$B$6,参数!$B$5)</f>
        <v>2.97994269340975</v>
      </c>
      <c r="P442" s="17">
        <f ca="1">f_nav_periodreturnrankingper(A442,参数!$B$6,参数!$B$5,3)</f>
        <v>51.4285714285714</v>
      </c>
      <c r="Q442" s="25">
        <f>f_return(A442,1,参数!$B$1-365/2,参数!$B$1)</f>
        <v>16.3519267978595</v>
      </c>
      <c r="R442" s="25">
        <f ca="1">f_return(A442,1,参数!$B$4,参数!$B$1)</f>
        <v>5.82730049487998</v>
      </c>
      <c r="S442" s="25">
        <f ca="1">f_return(A442,1,参数!$B$6,参数!$B$1)</f>
        <v>7.12961607716129</v>
      </c>
      <c r="T442" t="str">
        <f>f_info_investtype(A442)</f>
        <v>灵活配置型基金</v>
      </c>
      <c r="U442" t="str">
        <f>f_info_fundmanager(A442)</f>
        <v>刘方正</v>
      </c>
      <c r="V442">
        <f>f_info_manager_onthepostdays(A442,1)</f>
        <v>2089</v>
      </c>
      <c r="W442" s="25">
        <f ca="1">f_return_1w(A442,"0",参数!$B$2)</f>
        <v>-1.44226895495931</v>
      </c>
      <c r="X442" s="25">
        <f>f_return_1m(A442,"0",参数!$B$1)</f>
        <v>3.28952199133563</v>
      </c>
      <c r="Y442" s="25">
        <f>f_return_3m(A442,0,参数!$B$1)</f>
        <v>6.48750946252839</v>
      </c>
      <c r="Z442" s="25">
        <f>f_return_6m(A442,0,参数!B441)</f>
        <v>7.6899742150766</v>
      </c>
      <c r="AA442" t="str">
        <f>f_dq_status(A442,参数!$B$1)</f>
        <v>暂停大额申购|开放赎回</v>
      </c>
      <c r="AB442" s="17">
        <f ca="1">f_risk_maxdownside(A442,参数!$B$6,参数!$B$1)</f>
        <v>-25.6267878176005</v>
      </c>
      <c r="AC442" s="17">
        <f ca="1">f_risk_maxdownside(A442,参数!$B$4,参数!$B$1)</f>
        <v>-25.6267878176005</v>
      </c>
      <c r="AD442" t="str">
        <f ca="1">f_risk_maxdownside_date(A442,参数!$B$6,参数!$B$1)</f>
        <v>20180127-20181018</v>
      </c>
    </row>
    <row r="443" spans="1:30">
      <c r="A443" s="15" t="s">
        <v>471</v>
      </c>
      <c r="B443" t="str">
        <f>f_info_name(A443)</f>
        <v>鹏华弘实A</v>
      </c>
      <c r="C443" t="str">
        <f>f_info_setupdate(A443)</f>
        <v>2015-05-25</v>
      </c>
      <c r="D443" s="16">
        <f t="shared" si="6"/>
        <v>2072</v>
      </c>
      <c r="F443" s="17">
        <f>f_netasset_total(A443,参数!$B$1,100000000)</f>
        <v>8.7793585819</v>
      </c>
      <c r="G443" s="17">
        <f ca="1">f_nav_adjustedreturn(A443,参数!$B$2,参数!$B$1)</f>
        <v>22.8667136812412</v>
      </c>
      <c r="H443" s="17">
        <f ca="1">f_nav_periodreturnrankingper(A443,参数!$B$2,参数!$B$1,3)</f>
        <v>71.9428268925357</v>
      </c>
      <c r="I443" s="17">
        <f ca="1">f_nav_adjustedreturn(A443,参数!$B$3,参数!$B$2)</f>
        <v>4.07339449541284</v>
      </c>
      <c r="J443" s="17">
        <f ca="1">f_nav_periodreturnrankingper(A443,参数!$B$3,参数!$B$2,3)</f>
        <v>95.4292084726867</v>
      </c>
      <c r="K443" s="17">
        <f ca="1">f_nav_adjustedreturn(A443,参数!$B$4,参数!$B$3)</f>
        <v>1.47967581930914</v>
      </c>
      <c r="L443" s="17">
        <f ca="1">f_nav_periodreturnrankingper(A443,参数!$B$4,参数!$B$3,3)</f>
        <v>12.9653401797176</v>
      </c>
      <c r="M443" s="17">
        <f ca="1">f_nav_adjustedreturn(A443,参数!$B$5,参数!$B$4)</f>
        <v>5.47830144657025</v>
      </c>
      <c r="N443" s="17">
        <f ca="1">f_nav_periodreturnrankingper(A443,参数!$B$5,参数!$B$4,3)</f>
        <v>74.6256895193065</v>
      </c>
      <c r="O443" s="17">
        <f ca="1">f_nav_adjustedreturn(A443,参数!$B$6,参数!$B$5)</f>
        <v>5.08823529411765</v>
      </c>
      <c r="P443" s="17">
        <f ca="1">f_nav_periodreturnrankingper(A443,参数!$B$6,参数!$B$5,3)</f>
        <v>27.4829931972789</v>
      </c>
      <c r="Q443" s="25">
        <f>f_return(A443,1,参数!$B$1-365/2,参数!$B$1)</f>
        <v>23.7767284001013</v>
      </c>
      <c r="R443" s="25">
        <f ca="1">f_return(A443,1,参数!$B$4,参数!$B$1)</f>
        <v>9.0644626225133</v>
      </c>
      <c r="S443" s="25">
        <f ca="1">f_return(A443,1,参数!$B$6,参数!$B$1)</f>
        <v>7.50160130496949</v>
      </c>
      <c r="T443" t="str">
        <f>f_info_investtype(A443)</f>
        <v>灵活配置型基金</v>
      </c>
      <c r="U443" t="str">
        <f>f_info_fundmanager(A443)</f>
        <v>李韵怡,戴钢</v>
      </c>
      <c r="V443">
        <f>f_info_manager_onthepostdays(A443,1)</f>
        <v>2030</v>
      </c>
      <c r="W443" s="25">
        <f ca="1">f_return_1w(A443,"0",参数!$B$2)</f>
        <v>-0.621988611476111</v>
      </c>
      <c r="X443" s="25">
        <f>f_return_1m(A443,"0",参数!$B$1)</f>
        <v>4.20155502392344</v>
      </c>
      <c r="Y443" s="25">
        <f>f_return_3m(A443,0,参数!$B$1)</f>
        <v>9.5668579514189</v>
      </c>
      <c r="Z443" s="25">
        <f>f_return_6m(A443,0,参数!B442)</f>
        <v>9.52045685676289</v>
      </c>
      <c r="AA443" t="str">
        <f>f_dq_status(A443,参数!$B$1)</f>
        <v>暂停大额申购|开放赎回</v>
      </c>
      <c r="AB443" s="17">
        <f ca="1">f_risk_maxdownside(A443,参数!$B$6,参数!$B$1)</f>
        <v>-3.81965121225011</v>
      </c>
      <c r="AC443" s="17">
        <f ca="1">f_risk_maxdownside(A443,参数!$B$4,参数!$B$1)</f>
        <v>-3.81965121225011</v>
      </c>
      <c r="AD443" t="str">
        <f ca="1">f_risk_maxdownside_date(A443,参数!$B$6,参数!$B$1)</f>
        <v>20200306-20200323</v>
      </c>
    </row>
    <row r="444" spans="1:30">
      <c r="A444" s="15" t="s">
        <v>472</v>
      </c>
      <c r="B444" t="str">
        <f>f_info_name(A444)</f>
        <v>鹏华弘信A</v>
      </c>
      <c r="C444" t="str">
        <f>f_info_setupdate(A444)</f>
        <v>2015-05-25</v>
      </c>
      <c r="D444" s="16">
        <f t="shared" si="6"/>
        <v>2072</v>
      </c>
      <c r="F444" s="17">
        <f>f_netasset_total(A444,参数!$B$1,100000000)</f>
        <v>8.580363754</v>
      </c>
      <c r="G444" s="17">
        <f ca="1">f_nav_adjustedreturn(A444,参数!$B$2,参数!$B$1)</f>
        <v>15.2287289524661</v>
      </c>
      <c r="H444" s="17">
        <f ca="1">f_nav_periodreturnrankingper(A444,参数!$B$2,参数!$B$1,3)</f>
        <v>86.7125463208047</v>
      </c>
      <c r="I444" s="17">
        <f ca="1">f_nav_adjustedreturn(A444,参数!$B$3,参数!$B$2)</f>
        <v>16.5306476818892</v>
      </c>
      <c r="J444" s="17">
        <f ca="1">f_nav_periodreturnrankingper(A444,参数!$B$3,参数!$B$2,3)</f>
        <v>65.7748049052397</v>
      </c>
      <c r="K444" s="17">
        <f ca="1">f_nav_adjustedreturn(A444,参数!$B$4,参数!$B$3)</f>
        <v>-7.06043734366174</v>
      </c>
      <c r="L444" s="17">
        <f ca="1">f_nav_periodreturnrankingper(A444,参数!$B$4,参数!$B$3,3)</f>
        <v>35.6867779204108</v>
      </c>
      <c r="M444" s="17">
        <f ca="1">f_nav_adjustedreturn(A444,参数!$B$5,参数!$B$4)</f>
        <v>10.171296707198</v>
      </c>
      <c r="N444" s="17">
        <f ca="1">f_nav_periodreturnrankingper(A444,参数!$B$5,参数!$B$4,3)</f>
        <v>51.3790386130812</v>
      </c>
      <c r="O444" s="17">
        <f ca="1">f_nav_adjustedreturn(A444,参数!$B$6,参数!$B$5)</f>
        <v>2.80246116840041</v>
      </c>
      <c r="P444" s="17">
        <f ca="1">f_nav_periodreturnrankingper(A444,参数!$B$6,参数!$B$5,3)</f>
        <v>53.8775510204082</v>
      </c>
      <c r="Q444" s="25">
        <f>f_return(A444,1,参数!$B$1-365/2,参数!$B$1)</f>
        <v>16.2741022505458</v>
      </c>
      <c r="R444" s="25">
        <f ca="1">f_return(A444,1,参数!$B$4,参数!$B$1)</f>
        <v>7.65592256005541</v>
      </c>
      <c r="S444" s="25">
        <f ca="1">f_return(A444,1,参数!$B$6,参数!$B$1)</f>
        <v>7.12469501395363</v>
      </c>
      <c r="T444" t="str">
        <f>f_info_investtype(A444)</f>
        <v>灵活配置型基金</v>
      </c>
      <c r="U444" t="str">
        <f>f_info_fundmanager(A444)</f>
        <v>刘方正</v>
      </c>
      <c r="V444">
        <f>f_info_manager_onthepostdays(A444,1)</f>
        <v>1799</v>
      </c>
      <c r="W444" s="25">
        <f ca="1">f_return_1w(A444,"0",参数!$B$2)</f>
        <v>-0.856847392524734</v>
      </c>
      <c r="X444" s="25">
        <f>f_return_1m(A444,"0",参数!$B$1)</f>
        <v>3.33400146990046</v>
      </c>
      <c r="Y444" s="25">
        <f>f_return_3m(A444,0,参数!$B$1)</f>
        <v>6.56652656239233</v>
      </c>
      <c r="Z444" s="25">
        <f>f_return_6m(A444,0,参数!B443)</f>
        <v>7.35263630709696</v>
      </c>
      <c r="AA444" t="str">
        <f>f_dq_status(A444,参数!$B$1)</f>
        <v>暂停大额申购|开放赎回</v>
      </c>
      <c r="AB444" s="17">
        <f ca="1">f_risk_maxdownside(A444,参数!$B$6,参数!$B$1)</f>
        <v>-11.9552082494159</v>
      </c>
      <c r="AC444" s="17">
        <f ca="1">f_risk_maxdownside(A444,参数!$B$4,参数!$B$1)</f>
        <v>-11.9552082494159</v>
      </c>
      <c r="AD444" t="str">
        <f ca="1">f_risk_maxdownside_date(A444,参数!$B$6,参数!$B$1)</f>
        <v>20180127-20181018</v>
      </c>
    </row>
    <row r="445" spans="1:30">
      <c r="A445" s="15" t="s">
        <v>473</v>
      </c>
      <c r="B445" t="str">
        <f>f_info_name(A445)</f>
        <v>南方利鑫A</v>
      </c>
      <c r="C445" t="str">
        <f>f_info_setupdate(A445)</f>
        <v>2015-05-20</v>
      </c>
      <c r="D445" s="16">
        <f t="shared" si="6"/>
        <v>2077</v>
      </c>
      <c r="F445" s="17">
        <f>f_netasset_total(A445,参数!$B$1,100000000)</f>
        <v>7.6246996482</v>
      </c>
      <c r="G445" s="17">
        <f ca="1">f_nav_adjustedreturn(A445,参数!$B$2,参数!$B$1)</f>
        <v>20.4944178628389</v>
      </c>
      <c r="H445" s="17">
        <f ca="1">f_nav_periodreturnrankingper(A445,参数!$B$2,参数!$B$1,3)</f>
        <v>76.1249338274219</v>
      </c>
      <c r="I445" s="17">
        <f ca="1">f_nav_adjustedreturn(A445,参数!$B$3,参数!$B$2)</f>
        <v>9.61538461538462</v>
      </c>
      <c r="J445" s="17">
        <f ca="1">f_nav_periodreturnrankingper(A445,参数!$B$3,参数!$B$2,3)</f>
        <v>82.7201783723523</v>
      </c>
      <c r="K445" s="17">
        <f ca="1">f_nav_adjustedreturn(A445,参数!$B$4,参数!$B$3)</f>
        <v>1.14942528735631</v>
      </c>
      <c r="L445" s="17">
        <f ca="1">f_nav_periodreturnrankingper(A445,参数!$B$4,参数!$B$3,3)</f>
        <v>14.1848523748395</v>
      </c>
      <c r="M445" s="17">
        <f ca="1">f_nav_adjustedreturn(A445,参数!$B$5,参数!$B$4)</f>
        <v>5.8933582787652</v>
      </c>
      <c r="N445" s="17">
        <f ca="1">f_nav_periodreturnrankingper(A445,参数!$B$5,参数!$B$4,3)</f>
        <v>73.4436564223798</v>
      </c>
      <c r="O445" s="17">
        <f ca="1">f_nav_adjustedreturn(A445,参数!$B$6,参数!$B$5)</f>
        <v>3.88726919339165</v>
      </c>
      <c r="P445" s="17">
        <f ca="1">f_nav_periodreturnrankingper(A445,参数!$B$6,参数!$B$5,3)</f>
        <v>39.0476190476191</v>
      </c>
      <c r="Q445" s="25">
        <f>f_return(A445,1,参数!$B$1-365/2,参数!$B$1)</f>
        <v>19.7094961740109</v>
      </c>
      <c r="R445" s="25">
        <f ca="1">f_return(A445,1,参数!$B$4,参数!$B$1)</f>
        <v>10.1274776339028</v>
      </c>
      <c r="S445" s="25">
        <f ca="1">f_return(A445,1,参数!$B$6,参数!$B$1)</f>
        <v>7.97750503235211</v>
      </c>
      <c r="T445" t="str">
        <f>f_info_investtype(A445)</f>
        <v>灵活配置型基金</v>
      </c>
      <c r="U445" t="str">
        <f>f_info_fundmanager(A445)</f>
        <v>陈乐</v>
      </c>
      <c r="V445">
        <f>f_info_manager_onthepostdays(A445,1)</f>
        <v>748</v>
      </c>
      <c r="W445" s="25">
        <f ca="1">f_return_1w(A445,"0",参数!$B$2)</f>
        <v>-0.238663484486865</v>
      </c>
      <c r="X445" s="25">
        <f>f_return_1m(A445,"0",参数!$B$1)</f>
        <v>3.06957708049113</v>
      </c>
      <c r="Y445" s="25">
        <f>f_return_3m(A445,0,参数!$B$1)</f>
        <v>5.44312630844381</v>
      </c>
      <c r="Z445" s="25">
        <f>f_return_6m(A445,0,参数!B444)</f>
        <v>6.94050991501417</v>
      </c>
      <c r="AA445" t="str">
        <f>f_dq_status(A445,参数!$B$1)</f>
        <v>暂停大额申购|开放赎回</v>
      </c>
      <c r="AB445" s="17">
        <f ca="1">f_risk_maxdownside(A445,参数!$B$6,参数!$B$1)</f>
        <v>-3.26848249027236</v>
      </c>
      <c r="AC445" s="17">
        <f ca="1">f_risk_maxdownside(A445,参数!$B$4,参数!$B$1)</f>
        <v>-3.26848249027236</v>
      </c>
      <c r="AD445" t="str">
        <f ca="1">f_risk_maxdownside_date(A445,参数!$B$6,参数!$B$1)</f>
        <v>20200226-20200323</v>
      </c>
    </row>
    <row r="446" spans="1:30">
      <c r="A446" s="15" t="s">
        <v>474</v>
      </c>
      <c r="B446" t="str">
        <f>f_info_name(A446)</f>
        <v>南方利众A</v>
      </c>
      <c r="C446" t="str">
        <f>f_info_setupdate(A446)</f>
        <v>2015-05-21</v>
      </c>
      <c r="D446" s="16">
        <f t="shared" si="6"/>
        <v>2076</v>
      </c>
      <c r="F446" s="17">
        <f>f_netasset_total(A446,参数!$B$1,100000000)</f>
        <v>7.9268996175</v>
      </c>
      <c r="G446" s="17">
        <f ca="1">f_nav_adjustedreturn(A446,参数!$B$2,参数!$B$1)</f>
        <v>16.6151468315301</v>
      </c>
      <c r="H446" s="17">
        <f ca="1">f_nav_periodreturnrankingper(A446,参数!$B$2,参数!$B$1,3)</f>
        <v>84.065643197459</v>
      </c>
      <c r="I446" s="17">
        <f ca="1">f_nav_adjustedreturn(A446,参数!$B$3,参数!$B$2)</f>
        <v>17.2101449275362</v>
      </c>
      <c r="J446" s="17">
        <f ca="1">f_nav_periodreturnrankingper(A446,参数!$B$3,参数!$B$2,3)</f>
        <v>64.6042363433668</v>
      </c>
      <c r="K446" s="17">
        <f ca="1">f_nav_adjustedreturn(A446,参数!$B$4,参数!$B$3)</f>
        <v>-0.466255737704919</v>
      </c>
      <c r="L446" s="17">
        <f ca="1">f_nav_periodreturnrankingper(A446,参数!$B$4,参数!$B$3,3)</f>
        <v>20.4749679075738</v>
      </c>
      <c r="M446" s="17">
        <f ca="1">f_nav_adjustedreturn(A446,参数!$B$5,参数!$B$4)</f>
        <v>2.65486725663717</v>
      </c>
      <c r="N446" s="17">
        <f ca="1">f_nav_periodreturnrankingper(A446,参数!$B$5,参数!$B$4,3)</f>
        <v>85.8944050433412</v>
      </c>
      <c r="O446" s="17">
        <f ca="1">f_nav_adjustedreturn(A446,参数!$B$6,参数!$B$5)</f>
        <v>10.233918128655</v>
      </c>
      <c r="P446" s="17">
        <f ca="1">f_nav_periodreturnrankingper(A446,参数!$B$6,参数!$B$5,3)</f>
        <v>15.3741496598639</v>
      </c>
      <c r="Q446" s="25">
        <f>f_return(A446,1,参数!$B$1-365/2,参数!$B$1)</f>
        <v>18.882169396343</v>
      </c>
      <c r="R446" s="25">
        <f ca="1">f_return(A446,1,参数!$B$4,参数!$B$1)</f>
        <v>10.7956838967758</v>
      </c>
      <c r="S446" s="25">
        <f ca="1">f_return(A446,1,参数!$B$6,参数!$B$1)</f>
        <v>8.96435613426913</v>
      </c>
      <c r="T446" t="str">
        <f>f_info_investtype(A446)</f>
        <v>灵活配置型基金</v>
      </c>
      <c r="U446" t="str">
        <f>f_info_fundmanager(A446)</f>
        <v>吴剑毅</v>
      </c>
      <c r="V446">
        <f>f_info_manager_onthepostdays(A446,1)</f>
        <v>2093</v>
      </c>
      <c r="W446" s="25">
        <f ca="1">f_return_1w(A446,"0",参数!$B$2)</f>
        <v>-0.690713737528773</v>
      </c>
      <c r="X446" s="25">
        <f>f_return_1m(A446,"0",参数!$B$1)</f>
        <v>2.6530612244898</v>
      </c>
      <c r="Y446" s="25">
        <f>f_return_3m(A446,0,参数!$B$1)</f>
        <v>4.79166666666667</v>
      </c>
      <c r="Z446" s="25">
        <f>f_return_6m(A446,0,参数!B445)</f>
        <v>7.90035587188612</v>
      </c>
      <c r="AA446" t="str">
        <f>f_dq_status(A446,参数!$B$1)</f>
        <v>开放申购|开放赎回</v>
      </c>
      <c r="AB446" s="17">
        <f ca="1">f_risk_maxdownside(A446,参数!$B$6,参数!$B$1)</f>
        <v>-5.23404884713919</v>
      </c>
      <c r="AC446" s="17">
        <f ca="1">f_risk_maxdownside(A446,参数!$B$4,参数!$B$1)</f>
        <v>-4.97737556561086</v>
      </c>
      <c r="AD446" t="str">
        <f ca="1">f_risk_maxdownside_date(A446,参数!$B$6,参数!$B$1)</f>
        <v>20171011-20181029</v>
      </c>
    </row>
    <row r="447" spans="1:30">
      <c r="A447" s="15" t="s">
        <v>475</v>
      </c>
      <c r="B447" t="str">
        <f>f_info_name(A447)</f>
        <v>鹏华弘益A</v>
      </c>
      <c r="C447" t="str">
        <f>f_info_setupdate(A447)</f>
        <v>2015-05-29</v>
      </c>
      <c r="D447" s="16">
        <f t="shared" si="6"/>
        <v>2068</v>
      </c>
      <c r="F447" s="17">
        <f>f_netasset_total(A447,参数!$B$1,100000000)</f>
        <v>9.0714428103</v>
      </c>
      <c r="G447" s="17">
        <f ca="1">f_nav_adjustedreturn(A447,参数!$B$2,参数!$B$1)</f>
        <v>22.5193248146395</v>
      </c>
      <c r="H447" s="17">
        <f ca="1">f_nav_periodreturnrankingper(A447,参数!$B$2,参数!$B$1,3)</f>
        <v>72.7368978295394</v>
      </c>
      <c r="I447" s="17">
        <f ca="1">f_nav_adjustedreturn(A447,参数!$B$3,参数!$B$2)</f>
        <v>14.7953639985512</v>
      </c>
      <c r="J447" s="17">
        <f ca="1">f_nav_periodreturnrankingper(A447,参数!$B$3,参数!$B$2,3)</f>
        <v>69.8439241917503</v>
      </c>
      <c r="K447" s="17">
        <f ca="1">f_nav_adjustedreturn(A447,参数!$B$4,参数!$B$3)</f>
        <v>-2.82446106467224</v>
      </c>
      <c r="L447" s="17">
        <f ca="1">f_nav_periodreturnrankingper(A447,参数!$B$4,参数!$B$3,3)</f>
        <v>27.4069319640565</v>
      </c>
      <c r="M447" s="17">
        <f ca="1">f_nav_adjustedreturn(A447,参数!$B$5,参数!$B$4)</f>
        <v>8.26988960791778</v>
      </c>
      <c r="N447" s="17">
        <f ca="1">f_nav_periodreturnrankingper(A447,参数!$B$5,参数!$B$4,3)</f>
        <v>60.9929078014184</v>
      </c>
      <c r="O447" s="17">
        <f ca="1">f_nav_adjustedreturn(A447,参数!$B$6,参数!$B$5)</f>
        <v>3.54679802955665</v>
      </c>
      <c r="P447" s="17">
        <f ca="1">f_nav_periodreturnrankingper(A447,参数!$B$6,参数!$B$5,3)</f>
        <v>43.6734693877551</v>
      </c>
      <c r="Q447" s="25">
        <f>f_return(A447,1,参数!$B$1-365/2,参数!$B$1)</f>
        <v>21.7666168056458</v>
      </c>
      <c r="R447" s="25">
        <f ca="1">f_return(A447,1,参数!$B$4,参数!$B$1)</f>
        <v>10.965344823954</v>
      </c>
      <c r="S447" s="25">
        <f ca="1">f_return(A447,1,参数!$B$6,参数!$B$1)</f>
        <v>8.87230120180103</v>
      </c>
      <c r="T447" t="str">
        <f>f_info_investtype(A447)</f>
        <v>灵活配置型基金</v>
      </c>
      <c r="U447" t="str">
        <f>f_info_fundmanager(A447)</f>
        <v>李韵怡</v>
      </c>
      <c r="V447">
        <f>f_info_manager_onthepostdays(A447,1)</f>
        <v>2030</v>
      </c>
      <c r="W447" s="25">
        <f ca="1">f_return_1w(A447,"0",参数!$B$2)</f>
        <v>-0.330188679245282</v>
      </c>
      <c r="X447" s="25">
        <f>f_return_1m(A447,"0",参数!$B$1)</f>
        <v>4.62750909335848</v>
      </c>
      <c r="Y447" s="25">
        <f>f_return_3m(A447,0,参数!$B$1)</f>
        <v>9.74282888229475</v>
      </c>
      <c r="Z447" s="25">
        <f>f_return_6m(A447,0,参数!B446)</f>
        <v>8.52561868246775</v>
      </c>
      <c r="AA447" t="str">
        <f>f_dq_status(A447,参数!$B$1)</f>
        <v>暂停大额申购|开放赎回</v>
      </c>
      <c r="AB447" s="17">
        <f ca="1">f_risk_maxdownside(A447,参数!$B$6,参数!$B$1)</f>
        <v>-5.29690794096978</v>
      </c>
      <c r="AC447" s="17">
        <f ca="1">f_risk_maxdownside(A447,参数!$B$4,参数!$B$1)</f>
        <v>-5.29690794096978</v>
      </c>
      <c r="AD447" t="str">
        <f ca="1">f_risk_maxdownside_date(A447,参数!$B$6,参数!$B$1)</f>
        <v>20180206-20181018</v>
      </c>
    </row>
    <row r="448" spans="1:30">
      <c r="A448" s="15" t="s">
        <v>476</v>
      </c>
      <c r="B448" t="str">
        <f>f_info_name(A448)</f>
        <v>兴银鼎新</v>
      </c>
      <c r="C448" t="str">
        <f>f_info_setupdate(A448)</f>
        <v>2015-05-25</v>
      </c>
      <c r="D448" s="16">
        <f t="shared" si="6"/>
        <v>2072</v>
      </c>
      <c r="F448" s="17">
        <f>f_netasset_total(A448,参数!$B$1,100000000)</f>
        <v>0.5285421785</v>
      </c>
      <c r="G448" s="17">
        <f ca="1">f_nav_adjustedreturn(A448,参数!$B$2,参数!$B$1)</f>
        <v>62.7197039777983</v>
      </c>
      <c r="H448" s="17">
        <f ca="1">f_nav_periodreturnrankingper(A448,参数!$B$2,参数!$B$1,3)</f>
        <v>32.3451561672843</v>
      </c>
      <c r="I448" s="17">
        <f ca="1">f_nav_adjustedreturn(A448,参数!$B$3,参数!$B$2)</f>
        <v>31.6686967113277</v>
      </c>
      <c r="J448" s="17">
        <f ca="1">f_nav_periodreturnrankingper(A448,参数!$B$3,参数!$B$2,3)</f>
        <v>41.8060200668896</v>
      </c>
      <c r="K448" s="17">
        <f ca="1">f_nav_adjustedreturn(A448,参数!$B$4,参数!$B$3)</f>
        <v>-29.3459552495697</v>
      </c>
      <c r="L448" s="17">
        <f ca="1">f_nav_periodreturnrankingper(A448,参数!$B$4,参数!$B$3,3)</f>
        <v>93.196405648267</v>
      </c>
      <c r="M448" s="17">
        <f ca="1">f_nav_adjustedreturn(A448,参数!$B$5,参数!$B$4)</f>
        <v>17.9695431472081</v>
      </c>
      <c r="N448" s="17">
        <f ca="1">f_nav_periodreturnrankingper(A448,参数!$B$5,参数!$B$4,3)</f>
        <v>27.2655634357762</v>
      </c>
      <c r="O448" s="17">
        <f ca="1">f_nav_adjustedreturn(A448,参数!$B$6,参数!$B$5)</f>
        <v>5.22388059701494</v>
      </c>
      <c r="P448" s="17">
        <f ca="1">f_nav_periodreturnrankingper(A448,参数!$B$6,参数!$B$5,3)</f>
        <v>26.9387755102041</v>
      </c>
      <c r="Q448" s="25">
        <f>f_return(A448,1,参数!$B$1-365/2,参数!$B$1)</f>
        <v>55.2882836136557</v>
      </c>
      <c r="R448" s="25">
        <f ca="1">f_return(A448,1,参数!$B$4,参数!$B$1)</f>
        <v>14.8061468014852</v>
      </c>
      <c r="S448" s="25">
        <f ca="1">f_return(A448,1,参数!$B$6,参数!$B$1)</f>
        <v>13.3842720917371</v>
      </c>
      <c r="T448" t="str">
        <f>f_info_investtype(A448)</f>
        <v>灵活配置型基金</v>
      </c>
      <c r="U448" t="str">
        <f>f_info_fundmanager(A448)</f>
        <v>杨坤</v>
      </c>
      <c r="V448">
        <f>f_info_manager_onthepostdays(A448,1)</f>
        <v>234</v>
      </c>
      <c r="W448" s="25">
        <f ca="1">f_return_1w(A448,"0",参数!$B$2)</f>
        <v>-1.18829981718464</v>
      </c>
      <c r="X448" s="25">
        <f>f_return_1m(A448,"0",参数!$B$1)</f>
        <v>10.9079445145019</v>
      </c>
      <c r="Y448" s="25">
        <f>f_return_3m(A448,0,参数!$B$1)</f>
        <v>25.1066856330014</v>
      </c>
      <c r="Z448" s="25">
        <f>f_return_6m(A448,0,参数!B447)</f>
        <v>14.7039254823686</v>
      </c>
      <c r="AA448" t="str">
        <f>f_dq_status(A448,参数!$B$1)</f>
        <v>开放申购|开放赎回</v>
      </c>
      <c r="AB448" s="17">
        <f ca="1">f_risk_maxdownside(A448,参数!$B$6,参数!$B$1)</f>
        <v>-34.1630901287554</v>
      </c>
      <c r="AC448" s="17">
        <f ca="1">f_risk_maxdownside(A448,参数!$B$4,参数!$B$1)</f>
        <v>-33.9931153184165</v>
      </c>
      <c r="AD448" t="str">
        <f ca="1">f_risk_maxdownside_date(A448,参数!$B$6,参数!$B$1)</f>
        <v>20180125-20190606</v>
      </c>
    </row>
    <row r="449" spans="1:30">
      <c r="A449" s="15" t="s">
        <v>477</v>
      </c>
      <c r="B449" t="str">
        <f>f_info_name(A449)</f>
        <v>易方达新享A</v>
      </c>
      <c r="C449" t="str">
        <f>f_info_setupdate(A449)</f>
        <v>2015-05-29</v>
      </c>
      <c r="D449" s="16">
        <f t="shared" si="6"/>
        <v>2068</v>
      </c>
      <c r="F449" s="17">
        <f>f_netasset_total(A449,参数!$B$1,100000000)</f>
        <v>8.718257409</v>
      </c>
      <c r="G449" s="17">
        <f ca="1">f_nav_adjustedreturn(A449,参数!$B$2,参数!$B$1)</f>
        <v>14.0781973040856</v>
      </c>
      <c r="H449" s="17">
        <f ca="1">f_nav_periodreturnrankingper(A449,参数!$B$2,参数!$B$1,3)</f>
        <v>89.0418210693489</v>
      </c>
      <c r="I449" s="17">
        <f ca="1">f_nav_adjustedreturn(A449,参数!$B$3,参数!$B$2)</f>
        <v>13.8978668390433</v>
      </c>
      <c r="J449" s="17">
        <f ca="1">f_nav_periodreturnrankingper(A449,参数!$B$3,参数!$B$2,3)</f>
        <v>71.850613154961</v>
      </c>
      <c r="K449" s="17">
        <f ca="1">f_nav_adjustedreturn(A449,参数!$B$4,参数!$B$3)</f>
        <v>-4.38813349814587</v>
      </c>
      <c r="L449" s="17">
        <f ca="1">f_nav_periodreturnrankingper(A449,参数!$B$4,参数!$B$3,3)</f>
        <v>30.5519897304236</v>
      </c>
      <c r="M449" s="17">
        <f ca="1">f_nav_adjustedreturn(A449,参数!$B$5,参数!$B$4)</f>
        <v>17.7515123360419</v>
      </c>
      <c r="N449" s="17">
        <f ca="1">f_nav_periodreturnrankingper(A449,参数!$B$5,参数!$B$4,3)</f>
        <v>27.5019700551615</v>
      </c>
      <c r="O449" s="17">
        <f ca="1">f_nav_adjustedreturn(A449,参数!$B$6,参数!$B$5)</f>
        <v>3.32369902173913</v>
      </c>
      <c r="P449" s="17">
        <f ca="1">f_nav_periodreturnrankingper(A449,参数!$B$6,参数!$B$5,3)</f>
        <v>46.530612244898</v>
      </c>
      <c r="Q449" s="25">
        <f>f_return(A449,1,参数!$B$1-365/2,参数!$B$1)</f>
        <v>14.8741107608906</v>
      </c>
      <c r="R449" s="25">
        <f ca="1">f_return(A449,1,参数!$B$4,参数!$B$1)</f>
        <v>7.49328951792527</v>
      </c>
      <c r="S449" s="25">
        <f ca="1">f_return(A449,1,参数!$B$6,参数!$B$1)</f>
        <v>8.52045752428625</v>
      </c>
      <c r="T449" t="str">
        <f>f_info_investtype(A449)</f>
        <v>灵活配置型基金</v>
      </c>
      <c r="U449" t="str">
        <f>f_info_fundmanager(A449)</f>
        <v>韩阅川</v>
      </c>
      <c r="V449">
        <f>f_info_manager_onthepostdays(A449,1)</f>
        <v>596</v>
      </c>
      <c r="W449" s="25">
        <f ca="1">f_return_1w(A449,"0",参数!$B$2)</f>
        <v>-0.0567214974475195</v>
      </c>
      <c r="X449" s="25">
        <f>f_return_1m(A449,"0",参数!$B$1)</f>
        <v>1.91780821917809</v>
      </c>
      <c r="Y449" s="25">
        <f>f_return_3m(A449,0,参数!$B$1)</f>
        <v>3.56689963257562</v>
      </c>
      <c r="Z449" s="25">
        <f>f_return_6m(A449,0,参数!B448)</f>
        <v>6.53537790941155</v>
      </c>
      <c r="AA449" t="str">
        <f>f_dq_status(A449,参数!$B$1)</f>
        <v>暂停大额申购|开放赎回</v>
      </c>
      <c r="AB449" s="17">
        <f ca="1">f_risk_maxdownside(A449,参数!$B$6,参数!$B$1)</f>
        <v>-13.1854590264942</v>
      </c>
      <c r="AC449" s="17">
        <f ca="1">f_risk_maxdownside(A449,参数!$B$4,参数!$B$1)</f>
        <v>-13.1854590264942</v>
      </c>
      <c r="AD449" t="str">
        <f ca="1">f_risk_maxdownside_date(A449,参数!$B$6,参数!$B$1)</f>
        <v>20180124-20181030</v>
      </c>
    </row>
    <row r="450" spans="1:30">
      <c r="A450" s="15" t="s">
        <v>478</v>
      </c>
      <c r="B450" t="str">
        <f>f_info_name(A450)</f>
        <v>富国新收益A</v>
      </c>
      <c r="C450" t="str">
        <f>f_info_setupdate(A450)</f>
        <v>2015-05-26</v>
      </c>
      <c r="D450" s="16">
        <f t="shared" si="6"/>
        <v>2071</v>
      </c>
      <c r="F450" s="17">
        <f>f_netasset_total(A450,参数!$B$1,100000000)</f>
        <v>7.1019184296</v>
      </c>
      <c r="G450" s="17">
        <f ca="1">f_nav_adjustedreturn(A450,参数!$B$2,参数!$B$1)</f>
        <v>47.5113122171946</v>
      </c>
      <c r="H450" s="17">
        <f ca="1">f_nav_periodreturnrankingper(A450,参数!$B$2,参数!$B$1,3)</f>
        <v>46.2149285336157</v>
      </c>
      <c r="I450" s="17">
        <f ca="1">f_nav_adjustedreturn(A450,参数!$B$3,参数!$B$2)</f>
        <v>16.622691292876</v>
      </c>
      <c r="J450" s="17">
        <f ca="1">f_nav_periodreturnrankingper(A450,参数!$B$3,参数!$B$2,3)</f>
        <v>65.6633221850613</v>
      </c>
      <c r="K450" s="17">
        <f ca="1">f_nav_adjustedreturn(A450,参数!$B$4,参数!$B$3)</f>
        <v>-1.55844155844156</v>
      </c>
      <c r="L450" s="17">
        <f ca="1">f_nav_periodreturnrankingper(A450,参数!$B$4,参数!$B$3,3)</f>
        <v>23.5558408215661</v>
      </c>
      <c r="M450" s="17">
        <f ca="1">f_nav_adjustedreturn(A450,参数!$B$5,参数!$B$4)</f>
        <v>9.98098859315589</v>
      </c>
      <c r="N450" s="17">
        <f ca="1">f_nav_periodreturnrankingper(A450,参数!$B$5,参数!$B$4,3)</f>
        <v>52.5610717100079</v>
      </c>
      <c r="O450" s="17">
        <f ca="1">f_nav_adjustedreturn(A450,参数!$B$6,参数!$B$5)</f>
        <v>4.46428571428571</v>
      </c>
      <c r="P450" s="17">
        <f ca="1">f_nav_periodreturnrankingper(A450,参数!$B$6,参数!$B$5,3)</f>
        <v>33.6054421768707</v>
      </c>
      <c r="Q450" s="25">
        <f>f_return(A450,1,参数!$B$1-365/2,参数!$B$1)</f>
        <v>46.5897924650668</v>
      </c>
      <c r="R450" s="25">
        <f ca="1">f_return(A450,1,参数!$B$4,参数!$B$1)</f>
        <v>19.177070654855</v>
      </c>
      <c r="S450" s="25">
        <f ca="1">f_return(A450,1,参数!$B$6,参数!$B$1)</f>
        <v>14.1612274320431</v>
      </c>
      <c r="T450" t="str">
        <f>f_info_investtype(A450)</f>
        <v>灵活配置型基金</v>
      </c>
      <c r="U450" t="str">
        <f>f_info_fundmanager(A450)</f>
        <v>于渤</v>
      </c>
      <c r="V450">
        <f>f_info_manager_onthepostdays(A450,1)</f>
        <v>581</v>
      </c>
      <c r="W450" s="25">
        <f ca="1">f_return_1w(A450,"0",参数!$B$2)</f>
        <v>-0.674157303370779</v>
      </c>
      <c r="X450" s="25">
        <f>f_return_1m(A450,"0",参数!$B$1)</f>
        <v>6.94368507381083</v>
      </c>
      <c r="Y450" s="25">
        <f>f_return_3m(A450,0,参数!$B$1)</f>
        <v>15.1265450264862</v>
      </c>
      <c r="Z450" s="25">
        <f>f_return_6m(A450,0,参数!B449)</f>
        <v>14.9505526468877</v>
      </c>
      <c r="AA450" t="str">
        <f>f_dq_status(A450,参数!$B$1)</f>
        <v>暂停大额申购|开放赎回</v>
      </c>
      <c r="AB450" s="17">
        <f ca="1">f_risk_maxdownside(A450,参数!$B$6,参数!$B$1)</f>
        <v>-8.08580858085807</v>
      </c>
      <c r="AC450" s="17">
        <f ca="1">f_risk_maxdownside(A450,参数!$B$4,参数!$B$1)</f>
        <v>-8.08580858085807</v>
      </c>
      <c r="AD450" t="str">
        <f ca="1">f_risk_maxdownside_date(A450,参数!$B$6,参数!$B$1)</f>
        <v>20190411-20190606</v>
      </c>
    </row>
    <row r="451" spans="1:30">
      <c r="A451" s="15" t="s">
        <v>479</v>
      </c>
      <c r="B451" t="str">
        <f>f_info_name(A451)</f>
        <v>富国改革动力</v>
      </c>
      <c r="C451" t="str">
        <f>f_info_setupdate(A451)</f>
        <v>2015-05-20</v>
      </c>
      <c r="D451" s="16">
        <f t="shared" ref="D451:D514" si="7">DATEDIF(C451,"2021-1-25","d")</f>
        <v>2077</v>
      </c>
      <c r="F451" s="17">
        <f>f_netasset_total(A451,参数!$B$1,100000000)</f>
        <v>26.7170701732</v>
      </c>
      <c r="G451" s="17">
        <f ca="1">f_nav_adjustedreturn(A451,参数!$B$2,参数!$B$1)</f>
        <v>60.9427609427609</v>
      </c>
      <c r="H451" s="17">
        <f ca="1">f_nav_periodreturnrankingper(A451,参数!$B$2,参数!$B$1,3)</f>
        <v>59.8626104023553</v>
      </c>
      <c r="I451" s="17">
        <f ca="1">f_nav_adjustedreturn(A451,参数!$B$3,参数!$B$2)</f>
        <v>39.4366197183099</v>
      </c>
      <c r="J451" s="17">
        <f ca="1">f_nav_periodreturnrankingper(A451,参数!$B$3,参数!$B$2,3)</f>
        <v>57.3002754820937</v>
      </c>
      <c r="K451" s="17">
        <f ca="1">f_nav_adjustedreturn(A451,参数!$B$4,参数!$B$3)</f>
        <v>-33.0188679245283</v>
      </c>
      <c r="L451" s="17">
        <f ca="1">f_nav_periodreturnrankingper(A451,参数!$B$4,参数!$B$3,3)</f>
        <v>91.2371134020619</v>
      </c>
      <c r="M451" s="17">
        <f ca="1">f_nav_adjustedreturn(A451,参数!$B$5,参数!$B$4)</f>
        <v>-12.292817679558</v>
      </c>
      <c r="N451" s="17">
        <f ca="1">f_nav_periodreturnrankingper(A451,参数!$B$5,参数!$B$4,3)</f>
        <v>98.2490272373541</v>
      </c>
      <c r="O451" s="17">
        <f ca="1">f_nav_adjustedreturn(A451,参数!$B$6,参数!$B$5)</f>
        <v>0.138121546961326</v>
      </c>
      <c r="P451" s="17">
        <f ca="1">f_nav_periodreturnrankingper(A451,参数!$B$6,参数!$B$5,3)</f>
        <v>60.5427974947808</v>
      </c>
      <c r="Q451" s="25">
        <f>f_return(A451,1,参数!$B$1-365/2,参数!$B$1)</f>
        <v>49.7220874062155</v>
      </c>
      <c r="R451" s="25">
        <f ca="1">f_return(A451,1,参数!$B$4,参数!$B$1)</f>
        <v>14.5371642559937</v>
      </c>
      <c r="S451" s="25">
        <f ca="1">f_return(A451,1,参数!$B$6,参数!$B$1)</f>
        <v>5.71033159850527</v>
      </c>
      <c r="T451" t="str">
        <f>f_info_investtype(A451)</f>
        <v>偏股混合型基金</v>
      </c>
      <c r="U451" t="str">
        <f>f_info_fundmanager(A451)</f>
        <v>徐斌</v>
      </c>
      <c r="V451">
        <f>f_info_manager_onthepostdays(A451,1)</f>
        <v>541</v>
      </c>
      <c r="W451" s="25">
        <f ca="1">f_return_1w(A451,"0",参数!$B$2)</f>
        <v>-2.14168039538715</v>
      </c>
      <c r="X451" s="25">
        <f>f_return_1m(A451,"0",参数!$B$1)</f>
        <v>13.5391923990499</v>
      </c>
      <c r="Y451" s="25">
        <f>f_return_3m(A451,0,参数!$B$1)</f>
        <v>21.1660329531052</v>
      </c>
      <c r="Z451" s="25">
        <f>f_return_6m(A451,0,参数!B450)</f>
        <v>19.5913461538462</v>
      </c>
      <c r="AA451" t="str">
        <f>f_dq_status(A451,参数!$B$1)</f>
        <v>开放申购|开放赎回</v>
      </c>
      <c r="AB451" s="17">
        <f ca="1">f_risk_maxdownside(A451,参数!$B$6,参数!$B$1)</f>
        <v>-49.8108448928121</v>
      </c>
      <c r="AC451" s="17">
        <f ca="1">f_risk_maxdownside(A451,参数!$B$4,参数!$B$1)</f>
        <v>-37.3228346456693</v>
      </c>
      <c r="AD451" t="str">
        <f ca="1">f_risk_maxdownside_date(A451,参数!$B$6,参数!$B$1)</f>
        <v>20161208-20190103</v>
      </c>
    </row>
    <row r="452" spans="1:30">
      <c r="A452" s="15" t="s">
        <v>480</v>
      </c>
      <c r="B452" t="str">
        <f>f_info_name(A452)</f>
        <v>民生加银新战略</v>
      </c>
      <c r="C452" t="str">
        <f>f_info_setupdate(A452)</f>
        <v>2015-06-26</v>
      </c>
      <c r="D452" s="16">
        <f t="shared" si="7"/>
        <v>2040</v>
      </c>
      <c r="F452" s="17">
        <f>f_netasset_total(A452,参数!$B$1,100000000)</f>
        <v>8.0116341613</v>
      </c>
      <c r="G452" s="17">
        <f ca="1">f_nav_adjustedreturn(A452,参数!$B$2,参数!$B$1)</f>
        <v>27.5223106086957</v>
      </c>
      <c r="H452" s="17">
        <f ca="1">f_nav_periodreturnrankingper(A452,参数!$B$2,参数!$B$1,3)</f>
        <v>66.3843303335098</v>
      </c>
      <c r="I452" s="17">
        <f ca="1">f_nav_adjustedreturn(A452,参数!$B$3,参数!$B$2)</f>
        <v>16.3807890222985</v>
      </c>
      <c r="J452" s="17">
        <f ca="1">f_nav_periodreturnrankingper(A452,参数!$B$3,参数!$B$2,3)</f>
        <v>66.2207357859532</v>
      </c>
      <c r="K452" s="17">
        <f ca="1">f_nav_adjustedreturn(A452,参数!$B$4,参数!$B$3)</f>
        <v>-0.765957446808521</v>
      </c>
      <c r="L452" s="17">
        <f ca="1">f_nav_periodreturnrankingper(A452,参数!$B$4,参数!$B$3,3)</f>
        <v>21.3735558408216</v>
      </c>
      <c r="M452" s="17">
        <f ca="1">f_nav_adjustedreturn(A452,参数!$B$5,参数!$B$4)</f>
        <v>13.4169884169884</v>
      </c>
      <c r="N452" s="17">
        <f ca="1">f_nav_periodreturnrankingper(A452,参数!$B$5,参数!$B$4,3)</f>
        <v>38.140267927502</v>
      </c>
      <c r="O452" s="17">
        <f ca="1">f_nav_adjustedreturn(A452,参数!$B$6,参数!$B$5)</f>
        <v>7.80437044745058</v>
      </c>
      <c r="P452" s="17">
        <f ca="1">f_nav_periodreturnrankingper(A452,参数!$B$6,参数!$B$5,3)</f>
        <v>19.8639455782313</v>
      </c>
      <c r="Q452" s="25">
        <f>f_return(A452,1,参数!$B$1-365/2,参数!$B$1)</f>
        <v>23.3124184509856</v>
      </c>
      <c r="R452" s="25">
        <f ca="1">f_return(A452,1,参数!$B$4,参数!$B$1)</f>
        <v>13.7605241043649</v>
      </c>
      <c r="S452" s="25">
        <f ca="1">f_return(A452,1,参数!$B$6,参数!$B$1)</f>
        <v>12.468939609516</v>
      </c>
      <c r="T452" t="str">
        <f>f_info_investtype(A452)</f>
        <v>灵活配置型基金</v>
      </c>
      <c r="U452" t="str">
        <f>f_info_fundmanager(A452)</f>
        <v>柳世庆,刘昊</v>
      </c>
      <c r="V452">
        <f>f_info_manager_onthepostdays(A452,1)</f>
        <v>1654</v>
      </c>
      <c r="W452" s="25">
        <f ca="1">f_return_1w(A452,"0",参数!$B$2)</f>
        <v>-1.09329446064141</v>
      </c>
      <c r="X452" s="25">
        <f>f_return_1m(A452,"0",参数!$B$1)</f>
        <v>2.84477427334571</v>
      </c>
      <c r="Y452" s="25">
        <f>f_return_3m(A452,0,参数!$B$1)</f>
        <v>5.92356687898089</v>
      </c>
      <c r="Z452" s="25">
        <f>f_return_6m(A452,0,参数!B451)</f>
        <v>9.13242009132421</v>
      </c>
      <c r="AA452" t="str">
        <f>f_dq_status(A452,参数!$B$1)</f>
        <v>暂停大额申购|开放赎回</v>
      </c>
      <c r="AB452" s="17">
        <f ca="1">f_risk_maxdownside(A452,参数!$B$6,参数!$B$1)</f>
        <v>-5.44022906227631</v>
      </c>
      <c r="AC452" s="17">
        <f ca="1">f_risk_maxdownside(A452,参数!$B$4,参数!$B$1)</f>
        <v>-5.44022906227631</v>
      </c>
      <c r="AD452" t="str">
        <f ca="1">f_risk_maxdownside_date(A452,参数!$B$6,参数!$B$1)</f>
        <v>20200306-20200319,20200306-20200323</v>
      </c>
    </row>
    <row r="453" spans="1:30">
      <c r="A453" s="15" t="s">
        <v>481</v>
      </c>
      <c r="B453" t="str">
        <f>f_info_name(A453)</f>
        <v>广发聚泰A</v>
      </c>
      <c r="C453" t="str">
        <f>f_info_setupdate(A453)</f>
        <v>2015-06-08</v>
      </c>
      <c r="D453" s="16">
        <f t="shared" si="7"/>
        <v>2058</v>
      </c>
      <c r="F453" s="17">
        <f>f_netasset_total(A453,参数!$B$1,100000000)</f>
        <v>0.6771396409</v>
      </c>
      <c r="G453" s="17">
        <f ca="1">f_nav_adjustedreturn(A453,参数!$B$2,参数!$B$1)</f>
        <v>5.23513753327417</v>
      </c>
      <c r="H453" s="17">
        <f ca="1">f_nav_periodreturnrankingper(A453,参数!$B$2,参数!$B$1,3)</f>
        <v>92.2459893048128</v>
      </c>
      <c r="I453" s="17">
        <f ca="1">f_nav_adjustedreturn(A453,参数!$B$3,参数!$B$2)</f>
        <v>9.41747572815534</v>
      </c>
      <c r="J453" s="17">
        <f ca="1">f_nav_periodreturnrankingper(A453,参数!$B$3,参数!$B$2,3)</f>
        <v>56.4912280701754</v>
      </c>
      <c r="K453" s="17">
        <f ca="1">f_nav_adjustedreturn(A453,参数!$B$4,参数!$B$3)</f>
        <v>2.08126858275521</v>
      </c>
      <c r="L453" s="17">
        <f ca="1">f_nav_periodreturnrankingper(A453,参数!$B$4,参数!$B$3,3)</f>
        <v>24.8888888888889</v>
      </c>
      <c r="M453" s="17">
        <f ca="1">f_nav_adjustedreturn(A453,参数!$B$5,参数!$B$4)</f>
        <v>10.2801626043406</v>
      </c>
      <c r="N453" s="17">
        <f ca="1">f_nav_periodreturnrankingper(A453,参数!$B$5,参数!$B$4,3)</f>
        <v>23.4234234234234</v>
      </c>
      <c r="O453" s="17">
        <f ca="1">f_nav_adjustedreturn(A453,参数!$B$6,参数!$B$5)</f>
        <v>2.0442930153322</v>
      </c>
      <c r="P453" s="17">
        <f ca="1">f_nav_periodreturnrankingper(A453,参数!$B$6,参数!$B$5,3)</f>
        <v>68.8888888888889</v>
      </c>
      <c r="Q453" s="25">
        <f>f_return(A453,1,参数!$B$1-365/2,参数!$B$1)</f>
        <v>5.39448001300635</v>
      </c>
      <c r="R453" s="25">
        <f ca="1">f_return(A453,1,参数!$B$4,参数!$B$1)</f>
        <v>5.53013471373964</v>
      </c>
      <c r="S453" s="25">
        <f ca="1">f_return(A453,1,参数!$B$6,参数!$B$1)</f>
        <v>5.74731078186708</v>
      </c>
      <c r="T453" t="str">
        <f>f_info_investtype(A453)</f>
        <v>偏债混合型基金</v>
      </c>
      <c r="U453" t="str">
        <f>f_info_fundmanager(A453)</f>
        <v>李晓博</v>
      </c>
      <c r="V453">
        <f>f_info_manager_onthepostdays(A453,1)</f>
        <v>225</v>
      </c>
      <c r="W453" s="25">
        <f ca="1">f_return_1w(A453,"0",参数!$B$2)</f>
        <v>-0.529567519858779</v>
      </c>
      <c r="X453" s="25">
        <f>f_return_1m(A453,"0",参数!$B$1)</f>
        <v>3.04083405734143</v>
      </c>
      <c r="Y453" s="25">
        <f>f_return_3m(A453,0,参数!$B$1)</f>
        <v>1.02214650766611</v>
      </c>
      <c r="Z453" s="25">
        <f>f_return_6m(A453,0,参数!B452)</f>
        <v>-4.31107354184278</v>
      </c>
      <c r="AA453" t="str">
        <f>f_dq_status(A453,参数!$B$1)</f>
        <v>暂停大额申购|开放赎回</v>
      </c>
      <c r="AB453" s="17">
        <f ca="1">f_risk_maxdownside(A453,参数!$B$6,参数!$B$1)</f>
        <v>-6.16966580976865</v>
      </c>
      <c r="AC453" s="17">
        <f ca="1">f_risk_maxdownside(A453,参数!$B$4,参数!$B$1)</f>
        <v>-6.16966580976865</v>
      </c>
      <c r="AD453" t="str">
        <f ca="1">f_risk_maxdownside_date(A453,参数!$B$6,参数!$B$1)</f>
        <v>20200225-20200525</v>
      </c>
    </row>
    <row r="454" spans="1:30">
      <c r="A454" s="15" t="s">
        <v>482</v>
      </c>
      <c r="B454" t="str">
        <f>f_info_name(A454)</f>
        <v>泓德泓富A</v>
      </c>
      <c r="C454" t="str">
        <f>f_info_setupdate(A454)</f>
        <v>2015-06-09</v>
      </c>
      <c r="D454" s="16">
        <f t="shared" si="7"/>
        <v>2057</v>
      </c>
      <c r="F454" s="17">
        <f>f_netasset_total(A454,参数!$B$1,100000000)</f>
        <v>46.8041401658</v>
      </c>
      <c r="G454" s="17">
        <f ca="1">f_nav_adjustedreturn(A454,参数!$B$2,参数!$B$1)</f>
        <v>72.3809523809524</v>
      </c>
      <c r="H454" s="17">
        <f ca="1">f_nav_periodreturnrankingper(A454,参数!$B$2,参数!$B$1,3)</f>
        <v>22.1810481736368</v>
      </c>
      <c r="I454" s="17">
        <f ca="1">f_nav_adjustedreturn(A454,参数!$B$3,参数!$B$2)</f>
        <v>36.2052274927396</v>
      </c>
      <c r="J454" s="17">
        <f ca="1">f_nav_periodreturnrankingper(A454,参数!$B$3,参数!$B$2,3)</f>
        <v>35.2842809364548</v>
      </c>
      <c r="K454" s="17">
        <f ca="1">f_nav_adjustedreturn(A454,参数!$B$4,参数!$B$3)</f>
        <v>-10.3532066302178</v>
      </c>
      <c r="L454" s="17">
        <f ca="1">f_nav_periodreturnrankingper(A454,参数!$B$4,参数!$B$3,3)</f>
        <v>41.591784338896</v>
      </c>
      <c r="M454" s="17">
        <f ca="1">f_nav_adjustedreturn(A454,参数!$B$5,参数!$B$4)</f>
        <v>14.217272258294</v>
      </c>
      <c r="N454" s="17">
        <f ca="1">f_nav_periodreturnrankingper(A454,参数!$B$5,参数!$B$4,3)</f>
        <v>35.8550039401103</v>
      </c>
      <c r="O454" s="17">
        <f ca="1">f_nav_adjustedreturn(A454,参数!$B$6,参数!$B$5)</f>
        <v>14.3743641912513</v>
      </c>
      <c r="P454" s="17">
        <f ca="1">f_nav_periodreturnrankingper(A454,参数!$B$6,参数!$B$5,3)</f>
        <v>8.97959183673469</v>
      </c>
      <c r="Q454" s="25">
        <f>f_return(A454,1,参数!$B$1-365/2,参数!$B$1)</f>
        <v>74.4544170362286</v>
      </c>
      <c r="R454" s="25">
        <f ca="1">f_return(A454,1,参数!$B$4,参数!$B$1)</f>
        <v>28.127091639528</v>
      </c>
      <c r="S454" s="25">
        <f ca="1">f_return(A454,1,参数!$B$6,参数!$B$1)</f>
        <v>22.1890158041594</v>
      </c>
      <c r="T454" t="str">
        <f>f_info_investtype(A454)</f>
        <v>灵活配置型基金</v>
      </c>
      <c r="U454" t="str">
        <f>f_info_fundmanager(A454)</f>
        <v>李倩,苏昌景,蔡丞丰</v>
      </c>
      <c r="V454">
        <f>f_info_manager_onthepostdays(A454,1)</f>
        <v>1834</v>
      </c>
      <c r="W454" s="25">
        <f ca="1">f_return_1w(A454,"0",参数!$B$2)</f>
        <v>0.220813448251319</v>
      </c>
      <c r="X454" s="25">
        <f>f_return_1m(A454,"0",参数!$B$1)</f>
        <v>11.5639374425023</v>
      </c>
      <c r="Y454" s="25">
        <f>f_return_3m(A454,0,参数!$B$1)</f>
        <v>25.4993273310566</v>
      </c>
      <c r="Z454" s="25">
        <f>f_return_6m(A454,0,参数!B453)</f>
        <v>29.8591549295775</v>
      </c>
      <c r="AA454" t="str">
        <f>f_dq_status(A454,参数!$B$1)</f>
        <v>开放申购|开放赎回</v>
      </c>
      <c r="AB454" s="17">
        <f ca="1">f_risk_maxdownside(A454,参数!$B$6,参数!$B$1)</f>
        <v>-19.4027332545976</v>
      </c>
      <c r="AC454" s="17">
        <f ca="1">f_risk_maxdownside(A454,参数!$B$4,参数!$B$1)</f>
        <v>-19.4027332545976</v>
      </c>
      <c r="AD454" t="str">
        <f ca="1">f_risk_maxdownside_date(A454,参数!$B$6,参数!$B$1)</f>
        <v>20180523-20190103</v>
      </c>
    </row>
    <row r="455" spans="1:30">
      <c r="A455" s="15" t="s">
        <v>483</v>
      </c>
      <c r="B455" t="str">
        <f>f_info_name(A455)</f>
        <v>宝盈祥泰A</v>
      </c>
      <c r="C455" t="str">
        <f>f_info_setupdate(A455)</f>
        <v>2015-05-29</v>
      </c>
      <c r="D455" s="16">
        <f t="shared" si="7"/>
        <v>2068</v>
      </c>
      <c r="F455" s="17">
        <f>f_netasset_total(A455,参数!$B$1,100000000)</f>
        <v>2.9275711147</v>
      </c>
      <c r="G455" s="17">
        <f ca="1">f_nav_adjustedreturn(A455,参数!$B$2,参数!$B$1)</f>
        <v>7.15316786720322</v>
      </c>
      <c r="H455" s="17">
        <f ca="1">f_nav_periodreturnrankingper(A455,参数!$B$2,参数!$B$1,3)</f>
        <v>86.096256684492</v>
      </c>
      <c r="I455" s="17">
        <f ca="1">f_nav_adjustedreturn(A455,参数!$B$3,参数!$B$2)</f>
        <v>9.43119266055046</v>
      </c>
      <c r="J455" s="17">
        <f ca="1">f_nav_periodreturnrankingper(A455,参数!$B$3,参数!$B$2,3)</f>
        <v>56.140350877193</v>
      </c>
      <c r="K455" s="17">
        <f ca="1">f_nav_adjustedreturn(A455,参数!$B$4,参数!$B$3)</f>
        <v>0.925925925925927</v>
      </c>
      <c r="L455" s="17">
        <f ca="1">f_nav_periodreturnrankingper(A455,参数!$B$4,参数!$B$3,3)</f>
        <v>35.5555555555556</v>
      </c>
      <c r="M455" s="17">
        <f ca="1">f_nav_adjustedreturn(A455,参数!$B$5,参数!$B$4)</f>
        <v>3.93474088291746</v>
      </c>
      <c r="N455" s="17">
        <f ca="1">f_nav_periodreturnrankingper(A455,参数!$B$5,参数!$B$4,3)</f>
        <v>72.0720720720721</v>
      </c>
      <c r="O455" s="17">
        <f ca="1">f_nav_adjustedreturn(A455,参数!$B$6,参数!$B$5)</f>
        <v>1.2633624878523</v>
      </c>
      <c r="P455" s="17">
        <f ca="1">f_nav_periodreturnrankingper(A455,参数!$B$6,参数!$B$5,3)</f>
        <v>84.4444444444444</v>
      </c>
      <c r="Q455" s="25">
        <f>f_return(A455,1,参数!$B$1-365/2,参数!$B$1)</f>
        <v>5.29629676872603</v>
      </c>
      <c r="R455" s="25">
        <f ca="1">f_return(A455,1,参数!$B$4,参数!$B$1)</f>
        <v>5.76956448040509</v>
      </c>
      <c r="S455" s="25">
        <f ca="1">f_return(A455,1,参数!$B$6,参数!$B$1)</f>
        <v>4.42652819496765</v>
      </c>
      <c r="T455" t="str">
        <f>f_info_investtype(A455)</f>
        <v>偏债混合型基金</v>
      </c>
      <c r="U455" t="str">
        <f>f_info_fundmanager(A455)</f>
        <v>高宇</v>
      </c>
      <c r="V455">
        <f>f_info_manager_onthepostdays(A455,1)</f>
        <v>1188</v>
      </c>
      <c r="W455" s="25">
        <f ca="1">f_return_1w(A455,"0",参数!$B$2)</f>
        <v>-0.492199883206809</v>
      </c>
      <c r="X455" s="25">
        <f>f_return_1m(A455,"0",参数!$B$1)</f>
        <v>1.35018221573777</v>
      </c>
      <c r="Y455" s="25">
        <f>f_return_3m(A455,0,参数!$B$1)</f>
        <v>3.69324893071558</v>
      </c>
      <c r="Z455" s="25">
        <f>f_return_6m(A455,0,参数!B454)</f>
        <v>1.81709197297512</v>
      </c>
      <c r="AA455" t="str">
        <f>f_dq_status(A455,参数!$B$1)</f>
        <v>暂停大额申购|开放赎回</v>
      </c>
      <c r="AB455" s="17">
        <f ca="1">f_risk_maxdownside(A455,参数!$B$6,参数!$B$1)</f>
        <v>-6.67808219178081</v>
      </c>
      <c r="AC455" s="17">
        <f ca="1">f_risk_maxdownside(A455,参数!$B$4,参数!$B$1)</f>
        <v>-6.67808219178081</v>
      </c>
      <c r="AD455" t="str">
        <f ca="1">f_risk_maxdownside_date(A455,参数!$B$6,参数!$B$1)</f>
        <v>20190409-20190508,20190409-20190509</v>
      </c>
    </row>
    <row r="456" spans="1:30">
      <c r="A456" s="15" t="s">
        <v>484</v>
      </c>
      <c r="B456" t="str">
        <f>f_info_name(A456)</f>
        <v>国联安添鑫A</v>
      </c>
      <c r="C456" t="str">
        <f>f_info_setupdate(A456)</f>
        <v>2015-06-02</v>
      </c>
      <c r="D456" s="16">
        <f t="shared" si="7"/>
        <v>2064</v>
      </c>
      <c r="F456" s="17">
        <f>f_netasset_total(A456,参数!$B$1,100000000)</f>
        <v>5.3590776593</v>
      </c>
      <c r="G456" s="17">
        <f ca="1">f_nav_adjustedreturn(A456,参数!$B$2,参数!$B$1)</f>
        <v>87.7980720446474</v>
      </c>
      <c r="H456" s="17">
        <f ca="1">f_nav_periodreturnrankingper(A456,参数!$B$2,参数!$B$1,3)</f>
        <v>10.7993647432504</v>
      </c>
      <c r="I456" s="17">
        <f ca="1">f_nav_adjustedreturn(A456,参数!$B$3,参数!$B$2)</f>
        <v>35.5726240972143</v>
      </c>
      <c r="J456" s="17">
        <f ca="1">f_nav_periodreturnrankingper(A456,参数!$B$3,参数!$B$2,3)</f>
        <v>36.231884057971</v>
      </c>
      <c r="K456" s="17">
        <f ca="1">f_nav_adjustedreturn(A456,参数!$B$4,参数!$B$3)</f>
        <v>-28.3355241537956</v>
      </c>
      <c r="L456" s="17">
        <f ca="1">f_nav_periodreturnrankingper(A456,参数!$B$4,参数!$B$3,3)</f>
        <v>91.4634146341463</v>
      </c>
      <c r="M456" s="17">
        <f ca="1">f_nav_adjustedreturn(A456,参数!$B$5,参数!$B$4)</f>
        <v>22.1527777777778</v>
      </c>
      <c r="N456" s="17">
        <f ca="1">f_nav_periodreturnrankingper(A456,参数!$B$5,参数!$B$4,3)</f>
        <v>19.4641449960599</v>
      </c>
      <c r="O456" s="17">
        <f ca="1">f_nav_adjustedreturn(A456,参数!$B$6,参数!$B$5)</f>
        <v>2.2492395669291</v>
      </c>
      <c r="P456" s="17">
        <f ca="1">f_nav_periodreturnrankingper(A456,参数!$B$6,参数!$B$5,3)</f>
        <v>60.5442176870748</v>
      </c>
      <c r="Q456" s="25">
        <f>f_return(A456,1,参数!$B$1-365/2,参数!$B$1)</f>
        <v>96.4619068721217</v>
      </c>
      <c r="R456" s="25">
        <f ca="1">f_return(A456,1,参数!$B$4,参数!$B$1)</f>
        <v>22.173286427177</v>
      </c>
      <c r="S456" s="25">
        <f ca="1">f_return(A456,1,参数!$B$6,参数!$B$1)</f>
        <v>17.5932662659795</v>
      </c>
      <c r="T456" t="str">
        <f>f_info_investtype(A456)</f>
        <v>灵活配置型基金</v>
      </c>
      <c r="U456" t="str">
        <f>f_info_fundmanager(A456)</f>
        <v>薛琳,杨子江</v>
      </c>
      <c r="V456">
        <f>f_info_manager_onthepostdays(A456,1)</f>
        <v>1560</v>
      </c>
      <c r="W456" s="25">
        <f ca="1">f_return_1w(A456,"0",参数!$B$2)</f>
        <v>-3.4139170205815</v>
      </c>
      <c r="X456" s="25">
        <f>f_return_1m(A456,"0",参数!$B$1)</f>
        <v>14.3673721612853</v>
      </c>
      <c r="Y456" s="25">
        <f>f_return_3m(A456,0,参数!$B$1)</f>
        <v>28.7329005332715</v>
      </c>
      <c r="Z456" s="25">
        <f>f_return_6m(A456,0,参数!B455)</f>
        <v>40.5541104591374</v>
      </c>
      <c r="AA456" t="str">
        <f>f_dq_status(A456,参数!$B$1)</f>
        <v>暂停大额申购|开放赎回</v>
      </c>
      <c r="AB456" s="17">
        <f ca="1">f_risk_maxdownside(A456,参数!$B$6,参数!$B$1)</f>
        <v>-31.599025974026</v>
      </c>
      <c r="AC456" s="17">
        <f ca="1">f_risk_maxdownside(A456,参数!$B$4,参数!$B$1)</f>
        <v>-31.5601396897588</v>
      </c>
      <c r="AD456" t="str">
        <f ca="1">f_risk_maxdownside_date(A456,参数!$B$6,参数!$B$1)</f>
        <v>20180124-20190102</v>
      </c>
    </row>
    <row r="457" spans="1:30">
      <c r="A457" s="15" t="s">
        <v>485</v>
      </c>
      <c r="B457" t="str">
        <f>f_info_name(A457)</f>
        <v>景顺长城领先回报A</v>
      </c>
      <c r="C457" t="str">
        <f>f_info_setupdate(A457)</f>
        <v>2015-05-25</v>
      </c>
      <c r="D457" s="16">
        <f t="shared" si="7"/>
        <v>2072</v>
      </c>
      <c r="F457" s="17">
        <f>f_netasset_total(A457,参数!$B$1,100000000)</f>
        <v>7.9855709299</v>
      </c>
      <c r="G457" s="17">
        <f ca="1">f_nav_adjustedreturn(A457,参数!$B$2,参数!$B$1)</f>
        <v>19.5197521301317</v>
      </c>
      <c r="H457" s="17">
        <f ca="1">f_nav_periodreturnrankingper(A457,参数!$B$2,参数!$B$1,3)</f>
        <v>78.4012705134992</v>
      </c>
      <c r="I457" s="17">
        <f ca="1">f_nav_adjustedreturn(A457,参数!$B$3,参数!$B$2)</f>
        <v>14.3489813994685</v>
      </c>
      <c r="J457" s="17">
        <f ca="1">f_nav_periodreturnrankingper(A457,参数!$B$3,参数!$B$2,3)</f>
        <v>70.7915273132664</v>
      </c>
      <c r="K457" s="17">
        <f ca="1">f_nav_adjustedreturn(A457,参数!$B$4,参数!$B$3)</f>
        <v>-7.25173781030445</v>
      </c>
      <c r="L457" s="17">
        <f ca="1">f_nav_periodreturnrankingper(A457,参数!$B$4,参数!$B$3,3)</f>
        <v>36.3286264441592</v>
      </c>
      <c r="M457" s="17">
        <f ca="1">f_nav_adjustedreturn(A457,参数!$B$5,参数!$B$4)</f>
        <v>18.5424354243542</v>
      </c>
      <c r="N457" s="17">
        <f ca="1">f_nav_periodreturnrankingper(A457,参数!$B$5,参数!$B$4,3)</f>
        <v>25.9259259259259</v>
      </c>
      <c r="O457" s="17">
        <f ca="1">f_nav_adjustedreturn(A457,参数!$B$6,参数!$B$5)</f>
        <v>6.47693817468107</v>
      </c>
      <c r="P457" s="17">
        <f ca="1">f_nav_periodreturnrankingper(A457,参数!$B$6,参数!$B$5,3)</f>
        <v>22.7210884353742</v>
      </c>
      <c r="Q457" s="25">
        <f>f_return(A457,1,参数!$B$1-365/2,参数!$B$1)</f>
        <v>18.7423867942119</v>
      </c>
      <c r="R457" s="25">
        <f ca="1">f_return(A457,1,参数!$B$4,参数!$B$1)</f>
        <v>8.21677878926321</v>
      </c>
      <c r="S457" s="25">
        <f ca="1">f_return(A457,1,参数!$B$6,参数!$B$1)</f>
        <v>9.75548658065926</v>
      </c>
      <c r="T457" t="str">
        <f>f_info_investtype(A457)</f>
        <v>灵活配置型基金</v>
      </c>
      <c r="U457" t="str">
        <f>f_info_fundmanager(A457)</f>
        <v>万梦,徐喻军</v>
      </c>
      <c r="V457">
        <f>f_info_manager_onthepostdays(A457,1)</f>
        <v>2049</v>
      </c>
      <c r="W457" s="25">
        <f ca="1">f_return_1w(A457,"0",参数!$B$2)</f>
        <v>-0.385802469135815</v>
      </c>
      <c r="X457" s="25">
        <f>f_return_1m(A457,"0",参数!$B$1)</f>
        <v>3.41823056300268</v>
      </c>
      <c r="Y457" s="25">
        <f>f_return_3m(A457,0,参数!$B$1)</f>
        <v>5.82990397805214</v>
      </c>
      <c r="Z457" s="25">
        <f>f_return_6m(A457,0,参数!B456)</f>
        <v>7.65483646485733</v>
      </c>
      <c r="AA457" t="str">
        <f>f_dq_status(A457,参数!$B$1)</f>
        <v>暂停大额申购|开放赎回</v>
      </c>
      <c r="AB457" s="17">
        <f ca="1">f_risk_maxdownside(A457,参数!$B$6,参数!$B$1)</f>
        <v>-10.5705665214008</v>
      </c>
      <c r="AC457" s="17">
        <f ca="1">f_risk_maxdownside(A457,参数!$B$4,参数!$B$1)</f>
        <v>-10.5705665214008</v>
      </c>
      <c r="AD457" t="str">
        <f ca="1">f_risk_maxdownside_date(A457,参数!$B$6,参数!$B$1)</f>
        <v>20180127-20181018</v>
      </c>
    </row>
    <row r="458" spans="1:30">
      <c r="A458" s="15" t="s">
        <v>486</v>
      </c>
      <c r="B458" t="str">
        <f>f_info_name(A458)</f>
        <v>长城久惠</v>
      </c>
      <c r="C458" t="str">
        <f>f_info_setupdate(A458)</f>
        <v>2015-07-27</v>
      </c>
      <c r="D458" s="16">
        <f t="shared" si="7"/>
        <v>2009</v>
      </c>
      <c r="F458" s="17">
        <f>f_netasset_total(A458,参数!$B$1,100000000)</f>
        <v>0.6923892692</v>
      </c>
      <c r="G458" s="17">
        <f ca="1">f_nav_adjustedreturn(A458,参数!$B$2,参数!$B$1)</f>
        <v>57.0764832022874</v>
      </c>
      <c r="H458" s="17">
        <f ca="1">f_nav_periodreturnrankingper(A458,参数!$B$2,参数!$B$1,3)</f>
        <v>37.7977766013764</v>
      </c>
      <c r="I458" s="17">
        <f ca="1">f_nav_adjustedreturn(A458,参数!$B$3,参数!$B$2)</f>
        <v>7.04925872788138</v>
      </c>
      <c r="J458" s="17">
        <f ca="1">f_nav_periodreturnrankingper(A458,参数!$B$3,参数!$B$2,3)</f>
        <v>89.9108138238573</v>
      </c>
      <c r="K458" s="17">
        <f ca="1">f_nav_adjustedreturn(A458,参数!$B$4,参数!$B$3)</f>
        <v>2.09960937500001</v>
      </c>
      <c r="L458" s="17">
        <f ca="1">f_nav_periodreturnrankingper(A458,参数!$B$4,参数!$B$3,3)</f>
        <v>9.75609756097561</v>
      </c>
      <c r="M458" s="17">
        <f ca="1">f_nav_adjustedreturn(A458,参数!$B$5,参数!$B$4)</f>
        <v>2.19560878243513</v>
      </c>
      <c r="N458" s="17">
        <f ca="1">f_nav_periodreturnrankingper(A458,参数!$B$5,参数!$B$4,3)</f>
        <v>88.3372734436564</v>
      </c>
      <c r="O458" s="17">
        <f ca="1">f_nav_adjustedreturn(A458,参数!$B$6,参数!$B$5)</f>
        <v>-0.497017892644147</v>
      </c>
      <c r="P458" s="17">
        <f ca="1">f_nav_periodreturnrankingper(A458,参数!$B$6,参数!$B$5,3)</f>
        <v>78.2312925170068</v>
      </c>
      <c r="Q458" s="25">
        <f>f_return(A458,1,参数!$B$1-365/2,参数!$B$1)</f>
        <v>71.4092385227508</v>
      </c>
      <c r="R458" s="25">
        <f ca="1">f_return(A458,1,参数!$B$4,参数!$B$1)</f>
        <v>19.7204254445212</v>
      </c>
      <c r="S458" s="25">
        <f ca="1">f_return(A458,1,参数!$B$6,参数!$B$1)</f>
        <v>11.797245356082</v>
      </c>
      <c r="T458" t="str">
        <f>f_info_investtype(A458)</f>
        <v>灵活配置型基金</v>
      </c>
      <c r="U458" t="str">
        <f>f_info_fundmanager(A458)</f>
        <v>马强</v>
      </c>
      <c r="V458">
        <f>f_info_manager_onthepostdays(A458,1)</f>
        <v>924</v>
      </c>
      <c r="W458" s="25">
        <f ca="1">f_return_1w(A458,"0",参数!$B$2)</f>
        <v>-0.480170727369738</v>
      </c>
      <c r="X458" s="25">
        <f>f_return_1m(A458,"0",参数!$B$1)</f>
        <v>13.6907456509086</v>
      </c>
      <c r="Y458" s="25">
        <f>f_return_3m(A458,0,参数!$B$1)</f>
        <v>22.4319242287067</v>
      </c>
      <c r="Z458" s="25">
        <f>f_return_6m(A458,0,参数!B457)</f>
        <v>20.8330401744881</v>
      </c>
      <c r="AA458" t="str">
        <f>f_dq_status(A458,参数!$B$1)</f>
        <v>开放申购|开放赎回</v>
      </c>
      <c r="AB458" s="17">
        <f ca="1">f_risk_maxdownside(A458,参数!$B$6,参数!$B$1)</f>
        <v>-7.01884253028264</v>
      </c>
      <c r="AC458" s="17">
        <f ca="1">f_risk_maxdownside(A458,参数!$B$4,参数!$B$1)</f>
        <v>-7.01884253028264</v>
      </c>
      <c r="AD458" t="str">
        <f ca="1">f_risk_maxdownside_date(A458,参数!$B$6,参数!$B$1)</f>
        <v>20200829-20200909</v>
      </c>
    </row>
    <row r="459" spans="1:30">
      <c r="A459" s="15" t="s">
        <v>487</v>
      </c>
      <c r="B459" t="str">
        <f>f_info_name(A459)</f>
        <v>大成景润</v>
      </c>
      <c r="C459" t="str">
        <f>f_info_setupdate(A459)</f>
        <v>2017-01-25</v>
      </c>
      <c r="D459" s="16">
        <f t="shared" si="7"/>
        <v>1461</v>
      </c>
      <c r="F459" s="17">
        <f>f_netasset_total(A459,参数!$B$1,100000000)</f>
        <v>5.9708085873</v>
      </c>
      <c r="G459" s="17">
        <f ca="1">f_nav_adjustedreturn(A459,参数!$B$2,参数!$B$1)</f>
        <v>42.6993865030675</v>
      </c>
      <c r="H459" s="17">
        <f ca="1">f_nav_periodreturnrankingper(A459,参数!$B$2,参数!$B$1,3)</f>
        <v>51.2969825304394</v>
      </c>
      <c r="I459" s="17">
        <f ca="1">f_nav_adjustedreturn(A459,参数!$B$3,参数!$B$2)</f>
        <v>9.39597315436241</v>
      </c>
      <c r="J459" s="17">
        <f ca="1">f_nav_periodreturnrankingper(A459,参数!$B$3,参数!$B$2,3)</f>
        <v>83.835005574136</v>
      </c>
      <c r="K459" s="17">
        <f ca="1">f_nav_adjustedreturn(A459,参数!$B$4,参数!$B$3)</f>
        <v>-30.4388422035481</v>
      </c>
      <c r="L459" s="17">
        <f ca="1">f_nav_periodreturnrankingper(A459,参数!$B$4,参数!$B$3,3)</f>
        <v>94.6084724005135</v>
      </c>
      <c r="M459" s="17">
        <f ca="1">f_nav_adjustedreturn(A459,参数!$B$5,参数!$B$4)</f>
        <v>7.3</v>
      </c>
      <c r="N459" s="17">
        <f ca="1">f_nav_periodreturnrankingper(A459,参数!$B$5,参数!$B$4,3)</f>
        <v>65.9574468085106</v>
      </c>
      <c r="O459" s="17">
        <f ca="1">f_nav_adjustedreturn(A459,参数!$B$6,参数!$B$5)</f>
        <v>0</v>
      </c>
      <c r="P459" s="17">
        <f ca="1">f_nav_periodreturnrankingper(A459,参数!$B$6,参数!$B$5,3)</f>
        <v>0</v>
      </c>
      <c r="Q459" s="25">
        <f>f_return(A459,1,参数!$B$1-365/2,参数!$B$1)</f>
        <v>24.1136911765494</v>
      </c>
      <c r="R459" s="25">
        <f ca="1">f_return(A459,1,参数!$B$4,参数!$B$1)</f>
        <v>2.7825045619829</v>
      </c>
      <c r="S459" s="25">
        <f ca="1">f_return(A459,1,参数!$B$6,参数!$B$1)</f>
        <v>0</v>
      </c>
      <c r="T459" t="str">
        <f>f_info_investtype(A459)</f>
        <v>灵活配置型基金</v>
      </c>
      <c r="U459" t="str">
        <f>f_info_fundmanager(A459)</f>
        <v>黄万青,李富强</v>
      </c>
      <c r="V459">
        <f>f_info_manager_onthepostdays(A459,1)</f>
        <v>1478</v>
      </c>
      <c r="W459" s="25">
        <f ca="1">f_return_1w(A459,"0",参数!$B$2)</f>
        <v>-1.57004830917875</v>
      </c>
      <c r="X459" s="25">
        <f>f_return_1m(A459,"0",参数!$B$1)</f>
        <v>4.8692515779982</v>
      </c>
      <c r="Y459" s="25">
        <f>f_return_3m(A459,0,参数!$B$1)</f>
        <v>8.28677839851024</v>
      </c>
      <c r="Z459" s="25">
        <f>f_return_6m(A459,0,参数!B458)</f>
        <v>6.89655172413794</v>
      </c>
      <c r="AA459" t="str">
        <f>f_dq_status(A459,参数!$B$1)</f>
        <v>暂停大额申购|开放赎回</v>
      </c>
      <c r="AB459" s="17">
        <f ca="1">f_risk_maxdownside(A459,参数!$B$6,参数!$B$1)</f>
        <v>-37.2262773722628</v>
      </c>
      <c r="AC459" s="17">
        <f ca="1">f_risk_maxdownside(A459,参数!$B$4,参数!$B$1)</f>
        <v>-37.2262773722628</v>
      </c>
      <c r="AD459" t="str">
        <f ca="1">f_risk_maxdownside_date(A459,参数!$B$6,参数!$B$1)</f>
        <v>20180313-20181109</v>
      </c>
    </row>
    <row r="460" spans="1:30">
      <c r="A460" s="15" t="s">
        <v>488</v>
      </c>
      <c r="B460" t="str">
        <f>f_info_name(A460)</f>
        <v>大成正向回报</v>
      </c>
      <c r="C460" t="str">
        <f>f_info_setupdate(A460)</f>
        <v>2015-07-08</v>
      </c>
      <c r="D460" s="16">
        <f t="shared" si="7"/>
        <v>2028</v>
      </c>
      <c r="F460" s="17">
        <f>f_netasset_total(A460,参数!$B$1,100000000)</f>
        <v>0.8610287409</v>
      </c>
      <c r="G460" s="17">
        <f ca="1">f_nav_adjustedreturn(A460,参数!$B$2,参数!$B$1)</f>
        <v>100.230149597238</v>
      </c>
      <c r="H460" s="17">
        <f ca="1">f_nav_periodreturnrankingper(A460,参数!$B$2,参数!$B$1,3)</f>
        <v>5.77024880889359</v>
      </c>
      <c r="I460" s="17">
        <f ca="1">f_nav_adjustedreturn(A460,参数!$B$3,参数!$B$2)</f>
        <v>48.5470085470086</v>
      </c>
      <c r="J460" s="17">
        <f ca="1">f_nav_periodreturnrankingper(A460,参数!$B$3,参数!$B$2,3)</f>
        <v>18.9520624303233</v>
      </c>
      <c r="K460" s="17">
        <f ca="1">f_nav_adjustedreturn(A460,参数!$B$4,参数!$B$3)</f>
        <v>-30.9327036599764</v>
      </c>
      <c r="L460" s="17">
        <f ca="1">f_nav_periodreturnrankingper(A460,参数!$B$4,参数!$B$3,3)</f>
        <v>94.9293966623877</v>
      </c>
      <c r="M460" s="17">
        <f ca="1">f_nav_adjustedreturn(A460,参数!$B$5,参数!$B$4)</f>
        <v>31.4152410575428</v>
      </c>
      <c r="N460" s="17">
        <f ca="1">f_nav_periodreturnrankingper(A460,参数!$B$5,参数!$B$4,3)</f>
        <v>9.9290780141844</v>
      </c>
      <c r="O460" s="17">
        <f ca="1">f_nav_adjustedreturn(A460,参数!$B$6,参数!$B$5)</f>
        <v>-11.6598079561042</v>
      </c>
      <c r="P460" s="17">
        <f ca="1">f_nav_periodreturnrankingper(A460,参数!$B$6,参数!$B$5,3)</f>
        <v>95.3741496598639</v>
      </c>
      <c r="Q460" s="25">
        <f>f_return(A460,1,参数!$B$1-365/2,参数!$B$1)</f>
        <v>64.7106305230797</v>
      </c>
      <c r="R460" s="25">
        <f ca="1">f_return(A460,1,参数!$B$4,参数!$B$1)</f>
        <v>27.0945281089648</v>
      </c>
      <c r="S460" s="25">
        <f ca="1">f_return(A460,1,参数!$B$6,参数!$B$1)</f>
        <v>18.9820985136445</v>
      </c>
      <c r="T460" t="str">
        <f>f_info_investtype(A460)</f>
        <v>灵活配置型基金</v>
      </c>
      <c r="U460" t="str">
        <f>f_info_fundmanager(A460)</f>
        <v>杨挺</v>
      </c>
      <c r="V460">
        <f>f_info_manager_onthepostdays(A460,1)</f>
        <v>2045</v>
      </c>
      <c r="W460" s="25">
        <f ca="1">f_return_1w(A460,"0",参数!$B$2)</f>
        <v>-1.91873589164786</v>
      </c>
      <c r="X460" s="25">
        <f>f_return_1m(A460,"0",参数!$B$1)</f>
        <v>17.1717171717172</v>
      </c>
      <c r="Y460" s="25">
        <f>f_return_3m(A460,0,参数!$B$1)</f>
        <v>30.2395209580838</v>
      </c>
      <c r="Z460" s="25">
        <f>f_return_6m(A460,0,参数!B459)</f>
        <v>25.7861635220126</v>
      </c>
      <c r="AA460" t="str">
        <f>f_dq_status(A460,参数!$B$1)</f>
        <v>开放申购|开放赎回</v>
      </c>
      <c r="AB460" s="17">
        <f ca="1">f_risk_maxdownside(A460,参数!$B$6,参数!$B$1)</f>
        <v>-35.2392065344224</v>
      </c>
      <c r="AC460" s="17">
        <f ca="1">f_risk_maxdownside(A460,参数!$B$4,参数!$B$1)</f>
        <v>-35.2392065344224</v>
      </c>
      <c r="AD460" t="str">
        <f ca="1">f_risk_maxdownside_date(A460,参数!$B$6,参数!$B$1)</f>
        <v>20180511-20190103</v>
      </c>
    </row>
    <row r="461" spans="1:30">
      <c r="A461" s="15" t="s">
        <v>489</v>
      </c>
      <c r="B461" t="str">
        <f>f_info_name(A461)</f>
        <v>金鹰产业整合</v>
      </c>
      <c r="C461" t="str">
        <f>f_info_setupdate(A461)</f>
        <v>2015-06-16</v>
      </c>
      <c r="D461" s="16">
        <f t="shared" si="7"/>
        <v>2050</v>
      </c>
      <c r="F461" s="17">
        <f>f_netasset_total(A461,参数!$B$1,100000000)</f>
        <v>2.3831410916</v>
      </c>
      <c r="G461" s="17">
        <f ca="1">f_nav_adjustedreturn(A461,参数!$B$2,参数!$B$1)</f>
        <v>113.173652694611</v>
      </c>
      <c r="H461" s="17">
        <f ca="1">f_nav_periodreturnrankingper(A461,参数!$B$2,参数!$B$1,3)</f>
        <v>1.95870831127581</v>
      </c>
      <c r="I461" s="17">
        <f ca="1">f_nav_adjustedreturn(A461,参数!$B$3,参数!$B$2)</f>
        <v>46.7486818980668</v>
      </c>
      <c r="J461" s="17">
        <f ca="1">f_nav_periodreturnrankingper(A461,参数!$B$3,参数!$B$2,3)</f>
        <v>21.1259754738016</v>
      </c>
      <c r="K461" s="17">
        <f ca="1">f_nav_adjustedreturn(A461,参数!$B$4,参数!$B$3)</f>
        <v>-29.4044665012407</v>
      </c>
      <c r="L461" s="17">
        <f ca="1">f_nav_periodreturnrankingper(A461,参数!$B$4,参数!$B$3,3)</f>
        <v>93.3889602053915</v>
      </c>
      <c r="M461" s="17">
        <f ca="1">f_nav_adjustedreturn(A461,参数!$B$5,参数!$B$4)</f>
        <v>13.4642356241234</v>
      </c>
      <c r="N461" s="17">
        <f ca="1">f_nav_periodreturnrankingper(A461,参数!$B$5,参数!$B$4,3)</f>
        <v>38.0614657210402</v>
      </c>
      <c r="O461" s="17">
        <f ca="1">f_nav_adjustedreturn(A461,参数!$B$6,参数!$B$5)</f>
        <v>-10.5985037406484</v>
      </c>
      <c r="P461" s="17">
        <f ca="1">f_nav_periodreturnrankingper(A461,参数!$B$6,参数!$B$5,3)</f>
        <v>94.0136054421769</v>
      </c>
      <c r="Q461" s="25">
        <f>f_return(A461,1,参数!$B$1-365/2,参数!$B$1)</f>
        <v>147.602954918564</v>
      </c>
      <c r="R461" s="25">
        <f ca="1">f_return(A461,1,参数!$B$4,参数!$B$1)</f>
        <v>30.1938105145169</v>
      </c>
      <c r="S461" s="25">
        <f ca="1">f_return(A461,1,参数!$B$6,参数!$B$1)</f>
        <v>17.2663264530441</v>
      </c>
      <c r="T461" t="str">
        <f>f_info_investtype(A461)</f>
        <v>灵活配置型基金</v>
      </c>
      <c r="U461" t="str">
        <f>f_info_fundmanager(A461)</f>
        <v>杨晓斌</v>
      </c>
      <c r="V461">
        <f>f_info_manager_onthepostdays(A461,1)</f>
        <v>700</v>
      </c>
      <c r="W461" s="25">
        <f ca="1">f_return_1w(A461,"0",参数!$B$2)</f>
        <v>-0.948991696322658</v>
      </c>
      <c r="X461" s="25">
        <f>f_return_1m(A461,"0",参数!$B$1)</f>
        <v>18.5876082611592</v>
      </c>
      <c r="Y461" s="25">
        <f>f_return_3m(A461,0,参数!$B$1)</f>
        <v>39.6078431372549</v>
      </c>
      <c r="Z461" s="25">
        <f>f_return_6m(A461,0,参数!B460)</f>
        <v>46.1227786752827</v>
      </c>
      <c r="AA461" t="str">
        <f>f_dq_status(A461,参数!$B$1)</f>
        <v>开放申购|开放赎回</v>
      </c>
      <c r="AB461" s="17">
        <f ca="1">f_risk_maxdownside(A461,参数!$B$6,参数!$B$1)</f>
        <v>-34.8894348894349</v>
      </c>
      <c r="AC461" s="17">
        <f ca="1">f_risk_maxdownside(A461,参数!$B$4,参数!$B$1)</f>
        <v>-34.487021013597</v>
      </c>
      <c r="AD461" t="str">
        <f ca="1">f_risk_maxdownside_date(A461,参数!$B$6,参数!$B$1)</f>
        <v>20171123-20190103</v>
      </c>
    </row>
    <row r="462" spans="1:30">
      <c r="A462" s="15" t="s">
        <v>490</v>
      </c>
      <c r="B462" t="str">
        <f>f_info_name(A462)</f>
        <v>德邦新添利A</v>
      </c>
      <c r="C462" t="str">
        <f>f_info_setupdate(A462)</f>
        <v>2015-06-19</v>
      </c>
      <c r="D462" s="16">
        <f t="shared" si="7"/>
        <v>2047</v>
      </c>
      <c r="F462" s="17">
        <f>f_netasset_total(A462,参数!$B$1,100000000)</f>
        <v>4.034168789</v>
      </c>
      <c r="G462" s="17">
        <f ca="1">f_nav_adjustedreturn(A462,参数!$B$2,参数!$B$1)</f>
        <v>8.84525479195886</v>
      </c>
      <c r="H462" s="17">
        <f ca="1">f_nav_periodreturnrankingper(A462,参数!$B$2,参数!$B$1,3)</f>
        <v>53.7735849056604</v>
      </c>
      <c r="I462" s="17">
        <f ca="1">f_nav_adjustedreturn(A462,参数!$B$3,参数!$B$2)</f>
        <v>9.18152804155619</v>
      </c>
      <c r="J462" s="17">
        <f ca="1">f_nav_periodreturnrankingper(A462,参数!$B$3,参数!$B$2,3)</f>
        <v>42.9787234042553</v>
      </c>
      <c r="K462" s="17">
        <f ca="1">f_nav_adjustedreturn(A462,参数!$B$4,参数!$B$3)</f>
        <v>1.25142232631914</v>
      </c>
      <c r="L462" s="17">
        <f ca="1">f_nav_periodreturnrankingper(A462,参数!$B$4,参数!$B$3,3)</f>
        <v>44.1527446300716</v>
      </c>
      <c r="M462" s="17">
        <f ca="1">f_nav_adjustedreturn(A462,参数!$B$5,参数!$B$4)</f>
        <v>8.63257400701455</v>
      </c>
      <c r="N462" s="17">
        <f ca="1">f_nav_periodreturnrankingper(A462,参数!$B$5,参数!$B$4,3)</f>
        <v>11.6022099447514</v>
      </c>
      <c r="O462" s="17">
        <f ca="1">f_nav_adjustedreturn(A462,参数!$B$6,参数!$B$5)</f>
        <v>1.55468088030265</v>
      </c>
      <c r="P462" s="17">
        <f ca="1">f_nav_periodreturnrankingper(A462,参数!$B$6,参数!$B$5,3)</f>
        <v>49.5762711864407</v>
      </c>
      <c r="Q462" s="25">
        <f>f_return(A462,1,参数!$B$1-365/2,参数!$B$1)</f>
        <v>10.6898489277513</v>
      </c>
      <c r="R462" s="25">
        <f ca="1">f_return(A462,1,参数!$B$4,参数!$B$1)</f>
        <v>6.35604033394317</v>
      </c>
      <c r="S462" s="25">
        <f ca="1">f_return(A462,1,参数!$B$6,参数!$B$1)</f>
        <v>5.79372795800883</v>
      </c>
      <c r="T462" t="str">
        <f>f_info_investtype(A462)</f>
        <v>混合债券型二级基金</v>
      </c>
      <c r="U462" t="str">
        <f>f_info_fundmanager(A462)</f>
        <v>丁孙楠,黎莹</v>
      </c>
      <c r="V462">
        <f>f_info_manager_onthepostdays(A462,1)</f>
        <v>1479</v>
      </c>
      <c r="W462" s="25">
        <f ca="1">f_return_1w(A462,"0",参数!$B$2)</f>
        <v>-0.852878464818763</v>
      </c>
      <c r="X462" s="25">
        <f>f_return_1m(A462,"0",参数!$B$1)</f>
        <v>1.73031547671063</v>
      </c>
      <c r="Y462" s="25">
        <f>f_return_3m(A462,0,参数!$B$1)</f>
        <v>2.81752340575868</v>
      </c>
      <c r="Z462" s="25">
        <f>f_return_6m(A462,0,参数!B461)</f>
        <v>3.41141890086399</v>
      </c>
      <c r="AA462" t="str">
        <f>f_dq_status(A462,参数!$B$1)</f>
        <v>开放申购|开放赎回</v>
      </c>
      <c r="AB462" s="17">
        <f ca="1">f_risk_maxdownside(A462,参数!$B$6,参数!$B$1)</f>
        <v>-3.5501330153197</v>
      </c>
      <c r="AC462" s="17">
        <f ca="1">f_risk_maxdownside(A462,参数!$B$4,参数!$B$1)</f>
        <v>-3.5501330153197</v>
      </c>
      <c r="AD462" t="str">
        <f ca="1">f_risk_maxdownside_date(A462,参数!$B$6,参数!$B$1)</f>
        <v>20200306-20200323</v>
      </c>
    </row>
    <row r="463" spans="1:30">
      <c r="A463" s="15" t="s">
        <v>491</v>
      </c>
      <c r="B463" t="str">
        <f>f_info_name(A463)</f>
        <v>中银新趋势</v>
      </c>
      <c r="C463" t="str">
        <f>f_info_setupdate(A463)</f>
        <v>2015-05-29</v>
      </c>
      <c r="D463" s="16">
        <f t="shared" si="7"/>
        <v>2068</v>
      </c>
      <c r="F463" s="17">
        <f>f_netasset_total(A463,参数!$B$1,100000000)</f>
        <v>7.2889488297</v>
      </c>
      <c r="G463" s="17">
        <f ca="1">f_nav_adjustedreturn(A463,参数!$B$2,参数!$B$1)</f>
        <v>24.0755310778914</v>
      </c>
      <c r="H463" s="17">
        <f ca="1">f_nav_periodreturnrankingper(A463,参数!$B$2,参数!$B$1,3)</f>
        <v>69.6135521439915</v>
      </c>
      <c r="I463" s="17">
        <f ca="1">f_nav_adjustedreturn(A463,参数!$B$3,参数!$B$2)</f>
        <v>20.8174904942966</v>
      </c>
      <c r="J463" s="17">
        <f ca="1">f_nav_periodreturnrankingper(A463,参数!$B$3,参数!$B$2,3)</f>
        <v>58.1939799331104</v>
      </c>
      <c r="K463" s="17">
        <f ca="1">f_nav_adjustedreturn(A463,参数!$B$4,参数!$B$3)</f>
        <v>-5.31053105310531</v>
      </c>
      <c r="L463" s="17">
        <f ca="1">f_nav_periodreturnrankingper(A463,参数!$B$4,参数!$B$3,3)</f>
        <v>32.2207958921694</v>
      </c>
      <c r="M463" s="17">
        <f ca="1">f_nav_adjustedreturn(A463,参数!$B$5,参数!$B$4)</f>
        <v>9.0107737512243</v>
      </c>
      <c r="N463" s="17">
        <f ca="1">f_nav_periodreturnrankingper(A463,参数!$B$5,参数!$B$4,3)</f>
        <v>56.5799842395587</v>
      </c>
      <c r="O463" s="17">
        <f ca="1">f_nav_adjustedreturn(A463,参数!$B$6,参数!$B$5)</f>
        <v>0.393313667649951</v>
      </c>
      <c r="P463" s="17">
        <f ca="1">f_nav_periodreturnrankingper(A463,参数!$B$6,参数!$B$5,3)</f>
        <v>72.9251700680272</v>
      </c>
      <c r="Q463" s="25">
        <f>f_return(A463,1,参数!$B$1-365/2,参数!$B$1)</f>
        <v>26.9977207398687</v>
      </c>
      <c r="R463" s="25">
        <f ca="1">f_return(A463,1,参数!$B$4,参数!$B$1)</f>
        <v>12.3723889281237</v>
      </c>
      <c r="S463" s="25">
        <f ca="1">f_return(A463,1,参数!$B$6,参数!$B$1)</f>
        <v>9.15922358562704</v>
      </c>
      <c r="T463" t="str">
        <f>f_info_investtype(A463)</f>
        <v>灵活配置型基金</v>
      </c>
      <c r="U463" t="str">
        <f>f_info_fundmanager(A463)</f>
        <v>杨成</v>
      </c>
      <c r="V463">
        <f>f_info_manager_onthepostdays(A463,1)</f>
        <v>1968</v>
      </c>
      <c r="W463" s="25">
        <f ca="1">f_return_1w(A463,"0",参数!$B$2)</f>
        <v>-0.703125000000009</v>
      </c>
      <c r="X463" s="25">
        <f>f_return_1m(A463,"0",参数!$B$1)</f>
        <v>2.13730569948186</v>
      </c>
      <c r="Y463" s="25">
        <f>f_return_3m(A463,0,参数!$B$1)</f>
        <v>8.75862068965517</v>
      </c>
      <c r="Z463" s="25">
        <f>f_return_6m(A463,0,参数!B462)</f>
        <v>9.4839609483961</v>
      </c>
      <c r="AA463" t="str">
        <f>f_dq_status(A463,参数!$B$1)</f>
        <v>开放申购|开放赎回</v>
      </c>
      <c r="AB463" s="17">
        <f ca="1">f_risk_maxdownside(A463,参数!$B$6,参数!$B$1)</f>
        <v>-8.62222222222222</v>
      </c>
      <c r="AC463" s="17">
        <f ca="1">f_risk_maxdownside(A463,参数!$B$4,参数!$B$1)</f>
        <v>-8.62222222222222</v>
      </c>
      <c r="AD463" t="str">
        <f ca="1">f_risk_maxdownside_date(A463,参数!$B$6,参数!$B$1)</f>
        <v>20180206-20190102,20180206-20190103</v>
      </c>
    </row>
    <row r="464" spans="1:30">
      <c r="A464" s="15" t="s">
        <v>492</v>
      </c>
      <c r="B464" t="str">
        <f>f_info_name(A464)</f>
        <v>富国沪港深价值精选A</v>
      </c>
      <c r="C464" t="str">
        <f>f_info_setupdate(A464)</f>
        <v>2015-06-24</v>
      </c>
      <c r="D464" s="16">
        <f t="shared" si="7"/>
        <v>2042</v>
      </c>
      <c r="F464" s="17">
        <f>f_netasset_total(A464,参数!$B$1,100000000)</f>
        <v>74.8572471271</v>
      </c>
      <c r="G464" s="17">
        <f ca="1">f_nav_adjustedreturn(A464,参数!$B$2,参数!$B$1)</f>
        <v>75.4304185915894</v>
      </c>
      <c r="H464" s="17">
        <f ca="1">f_nav_periodreturnrankingper(A464,参数!$B$2,参数!$B$1,3)</f>
        <v>19.7458973001588</v>
      </c>
      <c r="I464" s="17">
        <f ca="1">f_nav_adjustedreturn(A464,参数!$B$3,参数!$B$2)</f>
        <v>25.8461235266241</v>
      </c>
      <c r="J464" s="17">
        <f ca="1">f_nav_periodreturnrankingper(A464,参数!$B$3,参数!$B$2,3)</f>
        <v>49.7212931995541</v>
      </c>
      <c r="K464" s="17">
        <f ca="1">f_nav_adjustedreturn(A464,参数!$B$4,参数!$B$3)</f>
        <v>-16.3000082796179</v>
      </c>
      <c r="L464" s="17">
        <f ca="1">f_nav_periodreturnrankingper(A464,参数!$B$4,参数!$B$3,3)</f>
        <v>53.1450577663671</v>
      </c>
      <c r="M464" s="17">
        <f ca="1">f_nav_adjustedreturn(A464,参数!$B$5,参数!$B$4)</f>
        <v>47.9509356596558</v>
      </c>
      <c r="N464" s="17">
        <f ca="1">f_nav_periodreturnrankingper(A464,参数!$B$5,参数!$B$4,3)</f>
        <v>2.52167060677699</v>
      </c>
      <c r="O464" s="17">
        <f ca="1">f_nav_adjustedreturn(A464,参数!$B$6,参数!$B$5)</f>
        <v>19.4570135746606</v>
      </c>
      <c r="P464" s="17">
        <f ca="1">f_nav_periodreturnrankingper(A464,参数!$B$6,参数!$B$5,3)</f>
        <v>5.30612244897959</v>
      </c>
      <c r="Q464" s="25">
        <f>f_return(A464,1,参数!$B$1-365/2,参数!$B$1)</f>
        <v>77.0902697358559</v>
      </c>
      <c r="R464" s="25">
        <f ca="1">f_return(A464,1,参数!$B$4,参数!$B$1)</f>
        <v>22.6899383668576</v>
      </c>
      <c r="S464" s="25">
        <f ca="1">f_return(A464,1,参数!$B$6,参数!$B$1)</f>
        <v>26.1781492559645</v>
      </c>
      <c r="T464" t="str">
        <f>f_info_investtype(A464)</f>
        <v>灵活配置型基金</v>
      </c>
      <c r="U464" t="str">
        <f>f_info_fundmanager(A464)</f>
        <v>汪孟海</v>
      </c>
      <c r="V464">
        <f>f_info_manager_onthepostdays(A464,1)</f>
        <v>1952</v>
      </c>
      <c r="W464" s="25">
        <f ca="1">f_return_1w(A464,"0",参数!$B$2)</f>
        <v>-2.28310496070023</v>
      </c>
      <c r="X464" s="25">
        <f>f_return_1m(A464,"0",参数!$B$1)</f>
        <v>18.2027649769585</v>
      </c>
      <c r="Y464" s="25">
        <f>f_return_3m(A464,0,参数!$B$1)</f>
        <v>28.2211710012395</v>
      </c>
      <c r="Z464" s="25">
        <f>f_return_6m(A464,0,参数!B463)</f>
        <v>26.2572950478717</v>
      </c>
      <c r="AA464" t="str">
        <f>f_dq_status(A464,参数!$B$1)</f>
        <v>开放申购|开放赎回</v>
      </c>
      <c r="AB464" s="17">
        <f ca="1">f_risk_maxdownside(A464,参数!$B$6,参数!$B$1)</f>
        <v>-23.0165302299367</v>
      </c>
      <c r="AC464" s="17">
        <f ca="1">f_risk_maxdownside(A464,参数!$B$4,参数!$B$1)</f>
        <v>-22.6868365692512</v>
      </c>
      <c r="AD464" t="str">
        <f ca="1">f_risk_maxdownside_date(A464,参数!$B$6,参数!$B$1)</f>
        <v>20180124-20190103</v>
      </c>
    </row>
    <row r="465" spans="1:30">
      <c r="A465" s="15" t="s">
        <v>493</v>
      </c>
      <c r="B465" t="str">
        <f>f_info_name(A465)</f>
        <v>易方达新丝路</v>
      </c>
      <c r="C465" t="str">
        <f>f_info_setupdate(A465)</f>
        <v>2015-05-27</v>
      </c>
      <c r="D465" s="16">
        <f t="shared" si="7"/>
        <v>2070</v>
      </c>
      <c r="F465" s="17">
        <f>f_netasset_total(A465,参数!$B$1,100000000)</f>
        <v>57.639002784</v>
      </c>
      <c r="G465" s="17">
        <f ca="1">f_nav_adjustedreturn(A465,参数!$B$2,参数!$B$1)</f>
        <v>97.4358974358974</v>
      </c>
      <c r="H465" s="17">
        <f ca="1">f_nav_periodreturnrankingper(A465,参数!$B$2,参数!$B$1,3)</f>
        <v>6.61725780836421</v>
      </c>
      <c r="I465" s="17">
        <f ca="1">f_nav_adjustedreturn(A465,参数!$B$3,参数!$B$2)</f>
        <v>41.7151162790698</v>
      </c>
      <c r="J465" s="17">
        <f ca="1">f_nav_periodreturnrankingper(A465,参数!$B$3,参数!$B$2,3)</f>
        <v>27.4804905239688</v>
      </c>
      <c r="K465" s="17">
        <f ca="1">f_nav_adjustedreturn(A465,参数!$B$4,参数!$B$3)</f>
        <v>-22.3476297968397</v>
      </c>
      <c r="L465" s="17">
        <f ca="1">f_nav_periodreturnrankingper(A465,参数!$B$4,参数!$B$3,3)</f>
        <v>75.0320924261874</v>
      </c>
      <c r="M465" s="17">
        <f ca="1">f_nav_adjustedreturn(A465,参数!$B$5,参数!$B$4)</f>
        <v>33.4332833583208</v>
      </c>
      <c r="N465" s="17">
        <f ca="1">f_nav_periodreturnrankingper(A465,参数!$B$5,参数!$B$4,3)</f>
        <v>9.14105594956659</v>
      </c>
      <c r="O465" s="17">
        <f ca="1">f_nav_adjustedreturn(A465,参数!$B$6,参数!$B$5)</f>
        <v>2.77349768875193</v>
      </c>
      <c r="P465" s="17">
        <f ca="1">f_nav_periodreturnrankingper(A465,参数!$B$6,参数!$B$5,3)</f>
        <v>54.1496598639456</v>
      </c>
      <c r="Q465" s="25">
        <f>f_return(A465,1,参数!$B$1-365/2,参数!$B$1)</f>
        <v>114.582080024596</v>
      </c>
      <c r="R465" s="25">
        <f ca="1">f_return(A465,1,参数!$B$4,参数!$B$1)</f>
        <v>29.4880957866467</v>
      </c>
      <c r="S465" s="25">
        <f ca="1">f_return(A465,1,参数!$B$6,参数!$B$1)</f>
        <v>24.2607091755121</v>
      </c>
      <c r="T465" t="str">
        <f>f_info_investtype(A465)</f>
        <v>灵活配置型基金</v>
      </c>
      <c r="U465" t="str">
        <f>f_info_fundmanager(A465)</f>
        <v>张坤,祁禾</v>
      </c>
      <c r="V465">
        <f>f_info_manager_onthepostdays(A465,1)</f>
        <v>1923</v>
      </c>
      <c r="W465" s="25">
        <f ca="1">f_return_1w(A465,"0",参数!$B$2)</f>
        <v>-3.94088669950738</v>
      </c>
      <c r="X465" s="25">
        <f>f_return_1m(A465,"0",参数!$B$1)</f>
        <v>13.2352941176471</v>
      </c>
      <c r="Y465" s="25">
        <f>f_return_3m(A465,0,参数!$B$1)</f>
        <v>32.2115384615385</v>
      </c>
      <c r="Z465" s="25">
        <f>f_return_6m(A465,0,参数!B464)</f>
        <v>45.906432748538</v>
      </c>
      <c r="AA465" t="str">
        <f>f_dq_status(A465,参数!$B$1)</f>
        <v>开放申购|开放赎回</v>
      </c>
      <c r="AB465" s="17">
        <f ca="1">f_risk_maxdownside(A465,参数!$B$6,参数!$B$1)</f>
        <v>-30.6681270536692</v>
      </c>
      <c r="AC465" s="17">
        <f ca="1">f_risk_maxdownside(A465,参数!$B$4,参数!$B$1)</f>
        <v>-30.6681270536692</v>
      </c>
      <c r="AD465" t="str">
        <f ca="1">f_risk_maxdownside_date(A465,参数!$B$6,参数!$B$1)</f>
        <v>20180523-20181029,20180523-20181030</v>
      </c>
    </row>
    <row r="466" spans="1:30">
      <c r="A466" s="15" t="s">
        <v>494</v>
      </c>
      <c r="B466" t="str">
        <f>f_info_name(A466)</f>
        <v>易方达国企改革</v>
      </c>
      <c r="C466" t="str">
        <f>f_info_setupdate(A466)</f>
        <v>2017-08-23</v>
      </c>
      <c r="D466" s="16">
        <f t="shared" si="7"/>
        <v>1251</v>
      </c>
      <c r="F466" s="17">
        <f>f_netasset_total(A466,参数!$B$1,100000000)</f>
        <v>3.0194225162</v>
      </c>
      <c r="G466" s="17">
        <f ca="1">f_nav_adjustedreturn(A466,参数!$B$2,参数!$B$1)</f>
        <v>96.6015907447578</v>
      </c>
      <c r="H466" s="17">
        <f ca="1">f_nav_periodreturnrankingper(A466,参数!$B$2,参数!$B$1,3)</f>
        <v>11.972522080471</v>
      </c>
      <c r="I466" s="17">
        <f ca="1">f_nav_adjustedreturn(A466,参数!$B$3,参数!$B$2)</f>
        <v>53.8375973303671</v>
      </c>
      <c r="J466" s="17">
        <f ca="1">f_nav_periodreturnrankingper(A466,参数!$B$3,参数!$B$2,3)</f>
        <v>29.4765840220386</v>
      </c>
      <c r="K466" s="17">
        <f ca="1">f_nav_adjustedreturn(A466,参数!$B$4,参数!$B$3)</f>
        <v>-21.6898954703833</v>
      </c>
      <c r="L466" s="17">
        <f ca="1">f_nav_periodreturnrankingper(A466,参数!$B$4,参数!$B$3,3)</f>
        <v>37.6288659793814</v>
      </c>
      <c r="M466" s="17">
        <f ca="1">f_nav_adjustedreturn(A466,参数!$B$5,参数!$B$4)</f>
        <v>0</v>
      </c>
      <c r="N466" s="17">
        <f ca="1">f_nav_periodreturnrankingper(A466,参数!$B$5,参数!$B$4,3)</f>
        <v>0</v>
      </c>
      <c r="O466" s="17">
        <f ca="1">f_nav_adjustedreturn(A466,参数!$B$6,参数!$B$5)</f>
        <v>0</v>
      </c>
      <c r="P466" s="17">
        <f ca="1">f_nav_periodreturnrankingper(A466,参数!$B$6,参数!$B$5,3)</f>
        <v>0</v>
      </c>
      <c r="Q466" s="25">
        <f>f_return(A466,1,参数!$B$1-365/2,参数!$B$1)</f>
        <v>126.898406812605</v>
      </c>
      <c r="R466" s="25">
        <f ca="1">f_return(A466,1,参数!$B$4,参数!$B$1)</f>
        <v>33.2626823895088</v>
      </c>
      <c r="S466" s="25">
        <f ca="1">f_return(A466,1,参数!$B$6,参数!$B$1)</f>
        <v>0</v>
      </c>
      <c r="T466" t="str">
        <f>f_info_investtype(A466)</f>
        <v>偏股混合型基金</v>
      </c>
      <c r="U466" t="str">
        <f>f_info_fundmanager(A466)</f>
        <v>郭杰</v>
      </c>
      <c r="V466">
        <f>f_info_manager_onthepostdays(A466,1)</f>
        <v>1268</v>
      </c>
      <c r="W466" s="25">
        <f ca="1">f_return_1w(A466,"0",参数!$B$2)</f>
        <v>-4.62068965517241</v>
      </c>
      <c r="X466" s="25">
        <f>f_return_1m(A466,"0",参数!$B$1)</f>
        <v>10.1701782820097</v>
      </c>
      <c r="Y466" s="25">
        <f>f_return_3m(A466,0,参数!$B$1)</f>
        <v>29.7232824427481</v>
      </c>
      <c r="Z466" s="25">
        <f>f_return_6m(A466,0,参数!B465)</f>
        <v>51.3122656668452</v>
      </c>
      <c r="AA466" t="str">
        <f>f_dq_status(A466,参数!$B$1)</f>
        <v>开放申购|开放赎回</v>
      </c>
      <c r="AB466" s="17">
        <f ca="1">f_risk_maxdownside(A466,参数!$B$6,参数!$B$1)</f>
        <v>-33.5845896147404</v>
      </c>
      <c r="AC466" s="17">
        <f ca="1">f_risk_maxdownside(A466,参数!$B$4,参数!$B$1)</f>
        <v>-33.5845896147404</v>
      </c>
      <c r="AD466" t="str">
        <f ca="1">f_risk_maxdownside_date(A466,参数!$B$6,参数!$B$1)</f>
        <v>20180613-20181029</v>
      </c>
    </row>
    <row r="467" spans="1:30">
      <c r="A467" s="15" t="s">
        <v>495</v>
      </c>
      <c r="B467" t="str">
        <f>f_info_name(A467)</f>
        <v>东方新思路A</v>
      </c>
      <c r="C467" t="str">
        <f>f_info_setupdate(A467)</f>
        <v>2015-06-25</v>
      </c>
      <c r="D467" s="16">
        <f t="shared" si="7"/>
        <v>2041</v>
      </c>
      <c r="F467" s="17">
        <f>f_netasset_total(A467,参数!$B$1,100000000)</f>
        <v>4.7200764887</v>
      </c>
      <c r="G467" s="17">
        <f ca="1">f_nav_adjustedreturn(A467,参数!$B$2,参数!$B$1)</f>
        <v>128.568038913276</v>
      </c>
      <c r="H467" s="17">
        <f ca="1">f_nav_periodreturnrankingper(A467,参数!$B$2,参数!$B$1,3)</f>
        <v>0.794070937003706</v>
      </c>
      <c r="I467" s="17">
        <f ca="1">f_nav_adjustedreturn(A467,参数!$B$3,参数!$B$2)</f>
        <v>21.402851793173</v>
      </c>
      <c r="J467" s="17">
        <f ca="1">f_nav_periodreturnrankingper(A467,参数!$B$3,参数!$B$2,3)</f>
        <v>56.5217391304348</v>
      </c>
      <c r="K467" s="17">
        <f ca="1">f_nav_adjustedreturn(A467,参数!$B$4,参数!$B$3)</f>
        <v>-25.0215982721382</v>
      </c>
      <c r="L467" s="17">
        <f ca="1">f_nav_periodreturnrankingper(A467,参数!$B$4,参数!$B$3,3)</f>
        <v>83.0551989730424</v>
      </c>
      <c r="M467" s="17">
        <f ca="1">f_nav_adjustedreturn(A467,参数!$B$5,参数!$B$4)</f>
        <v>21.8381775333857</v>
      </c>
      <c r="N467" s="17">
        <f ca="1">f_nav_periodreturnrankingper(A467,参数!$B$5,参数!$B$4,3)</f>
        <v>19.8581560283688</v>
      </c>
      <c r="O467" s="17">
        <f ca="1">f_nav_adjustedreturn(A467,参数!$B$6,参数!$B$5)</f>
        <v>0.76295711654828</v>
      </c>
      <c r="P467" s="17">
        <f ca="1">f_nav_periodreturnrankingper(A467,参数!$B$6,参数!$B$5,3)</f>
        <v>71.0204081632653</v>
      </c>
      <c r="Q467" s="25">
        <f>f_return(A467,1,参数!$B$1-365/2,参数!$B$1)</f>
        <v>147.248681617771</v>
      </c>
      <c r="R467" s="25">
        <f ca="1">f_return(A467,1,参数!$B$4,参数!$B$1)</f>
        <v>27.633129929258</v>
      </c>
      <c r="S467" s="25">
        <f ca="1">f_return(A467,1,参数!$B$6,参数!$B$1)</f>
        <v>20.4160333629977</v>
      </c>
      <c r="T467" t="str">
        <f>f_info_investtype(A467)</f>
        <v>灵活配置型基金</v>
      </c>
      <c r="U467" t="str">
        <f>f_info_fundmanager(A467)</f>
        <v>王然,曲华锋</v>
      </c>
      <c r="V467">
        <f>f_info_manager_onthepostdays(A467,1)</f>
        <v>2058</v>
      </c>
      <c r="W467" s="25">
        <f ca="1">f_return_1w(A467,"0",参数!$B$2)</f>
        <v>-3.75656542589633</v>
      </c>
      <c r="X467" s="25">
        <f>f_return_1m(A467,"0",参数!$B$1)</f>
        <v>12.1224466042018</v>
      </c>
      <c r="Y467" s="25">
        <f>f_return_3m(A467,0,参数!$B$1)</f>
        <v>38.2958868710071</v>
      </c>
      <c r="Z467" s="25">
        <f>f_return_6m(A467,0,参数!B466)</f>
        <v>55.9066039916776</v>
      </c>
      <c r="AA467" t="str">
        <f>f_dq_status(A467,参数!$B$1)</f>
        <v>开放申购|开放赎回</v>
      </c>
      <c r="AB467" s="17">
        <f ca="1">f_risk_maxdownside(A467,参数!$B$6,参数!$B$1)</f>
        <v>-28.752530094812</v>
      </c>
      <c r="AC467" s="17">
        <f ca="1">f_risk_maxdownside(A467,参数!$B$4,参数!$B$1)</f>
        <v>-28.1323877068558</v>
      </c>
      <c r="AD467" t="str">
        <f ca="1">f_risk_maxdownside_date(A467,参数!$B$6,参数!$B$1)</f>
        <v>20180124-20190103</v>
      </c>
    </row>
    <row r="468" spans="1:30">
      <c r="A468" s="15" t="s">
        <v>496</v>
      </c>
      <c r="B468" t="str">
        <f>f_info_name(A468)</f>
        <v>中融新经济A</v>
      </c>
      <c r="C468" t="str">
        <f>f_info_setupdate(A468)</f>
        <v>2015-11-17</v>
      </c>
      <c r="D468" s="16">
        <f t="shared" si="7"/>
        <v>1896</v>
      </c>
      <c r="F468" s="17">
        <f>f_netasset_total(A468,参数!$B$1,100000000)</f>
        <v>3.5207654061</v>
      </c>
      <c r="G468" s="17">
        <f ca="1">f_nav_adjustedreturn(A468,参数!$B$2,参数!$B$1)</f>
        <v>96.6836217707715</v>
      </c>
      <c r="H468" s="17">
        <f ca="1">f_nav_periodreturnrankingper(A468,参数!$B$2,参数!$B$1,3)</f>
        <v>6.82901005823187</v>
      </c>
      <c r="I468" s="17">
        <f ca="1">f_nav_adjustedreturn(A468,参数!$B$3,参数!$B$2)</f>
        <v>57.2938689217759</v>
      </c>
      <c r="J468" s="17">
        <f ca="1">f_nav_periodreturnrankingper(A468,参数!$B$3,参数!$B$2,3)</f>
        <v>10.5351170568562</v>
      </c>
      <c r="K468" s="17">
        <f ca="1">f_nav_adjustedreturn(A468,参数!$B$4,参数!$B$3)</f>
        <v>-19.466515323496</v>
      </c>
      <c r="L468" s="17">
        <f ca="1">f_nav_periodreturnrankingper(A468,参数!$B$4,参数!$B$3,3)</f>
        <v>63.7355584082157</v>
      </c>
      <c r="M468" s="17">
        <f ca="1">f_nav_adjustedreturn(A468,参数!$B$5,参数!$B$4)</f>
        <v>6.48973855670104</v>
      </c>
      <c r="N468" s="17">
        <f ca="1">f_nav_periodreturnrankingper(A468,参数!$B$5,参数!$B$4,3)</f>
        <v>69.5823483057526</v>
      </c>
      <c r="O468" s="17">
        <f ca="1">f_nav_adjustedreturn(A468,参数!$B$6,参数!$B$5)</f>
        <v>-1.71890798786653</v>
      </c>
      <c r="P468" s="17">
        <f ca="1">f_nav_periodreturnrankingper(A468,参数!$B$6,参数!$B$5,3)</f>
        <v>81.9047619047619</v>
      </c>
      <c r="Q468" s="25">
        <f>f_return(A468,1,参数!$B$1-365/2,参数!$B$1)</f>
        <v>65.8306679991419</v>
      </c>
      <c r="R468" s="25">
        <f ca="1">f_return(A468,1,参数!$B$4,参数!$B$1)</f>
        <v>35.5287972603594</v>
      </c>
      <c r="S468" s="25">
        <f ca="1">f_return(A468,1,参数!$B$6,参数!$B$1)</f>
        <v>20.9712185977257</v>
      </c>
      <c r="T468" t="str">
        <f>f_info_investtype(A468)</f>
        <v>灵活配置型基金</v>
      </c>
      <c r="U468" t="str">
        <f>f_info_fundmanager(A468)</f>
        <v>甘传琦</v>
      </c>
      <c r="V468">
        <f>f_info_manager_onthepostdays(A468,1)</f>
        <v>339</v>
      </c>
      <c r="W468" s="25">
        <f ca="1">f_return_1w(A468,"0",参数!$B$2)</f>
        <v>-1.63067430586161</v>
      </c>
      <c r="X468" s="25">
        <f>f_return_1m(A468,"0",参数!$B$1)</f>
        <v>16.5923034021194</v>
      </c>
      <c r="Y468" s="25">
        <f>f_return_3m(A468,0,参数!$B$1)</f>
        <v>30.65625</v>
      </c>
      <c r="Z468" s="25">
        <f>f_return_6m(A468,0,参数!B467)</f>
        <v>5.6197902662006</v>
      </c>
      <c r="AA468" t="str">
        <f>f_dq_status(A468,参数!$B$1)</f>
        <v>开放申购|开放赎回</v>
      </c>
      <c r="AB468" s="17">
        <f ca="1">f_risk_maxdownside(A468,参数!$B$6,参数!$B$1)</f>
        <v>-27.4853801169591</v>
      </c>
      <c r="AC468" s="17">
        <f ca="1">f_risk_maxdownside(A468,参数!$B$4,参数!$B$1)</f>
        <v>-27.4853801169591</v>
      </c>
      <c r="AD468" t="str">
        <f ca="1">f_risk_maxdownside_date(A468,参数!$B$6,参数!$B$1)</f>
        <v>20180523-20190103</v>
      </c>
    </row>
    <row r="469" spans="1:30">
      <c r="A469" s="15" t="s">
        <v>497</v>
      </c>
      <c r="B469" t="str">
        <f>f_info_name(A469)</f>
        <v>国富金融地产A</v>
      </c>
      <c r="C469" t="str">
        <f>f_info_setupdate(A469)</f>
        <v>2015-06-09</v>
      </c>
      <c r="D469" s="16">
        <f t="shared" si="7"/>
        <v>2057</v>
      </c>
      <c r="F469" s="17">
        <f>f_netasset_total(A469,参数!$B$1,100000000)</f>
        <v>0.3003844135</v>
      </c>
      <c r="G469" s="17">
        <f ca="1">f_nav_adjustedreturn(A469,参数!$B$2,参数!$B$1)</f>
        <v>18.9964447317388</v>
      </c>
      <c r="H469" s="17">
        <f ca="1">f_nav_periodreturnrankingper(A469,参数!$B$2,参数!$B$1,3)</f>
        <v>80.0423504499735</v>
      </c>
      <c r="I469" s="17">
        <f ca="1">f_nav_adjustedreturn(A469,参数!$B$3,参数!$B$2)</f>
        <v>14.6669137403873</v>
      </c>
      <c r="J469" s="17">
        <f ca="1">f_nav_periodreturnrankingper(A469,参数!$B$3,参数!$B$2,3)</f>
        <v>70.1783723522854</v>
      </c>
      <c r="K469" s="17">
        <f ca="1">f_nav_adjustedreturn(A469,参数!$B$4,参数!$B$3)</f>
        <v>-11.8938775510204</v>
      </c>
      <c r="L469" s="17">
        <f ca="1">f_nav_periodreturnrankingper(A469,参数!$B$4,参数!$B$3,3)</f>
        <v>44.415917843389</v>
      </c>
      <c r="M469" s="17">
        <f ca="1">f_nav_adjustedreturn(A469,参数!$B$5,参数!$B$4)</f>
        <v>19.256038647343</v>
      </c>
      <c r="N469" s="17">
        <f ca="1">f_nav_periodreturnrankingper(A469,参数!$B$5,参数!$B$4,3)</f>
        <v>24.3498817966903</v>
      </c>
      <c r="O469" s="17">
        <f ca="1">f_nav_adjustedreturn(A469,参数!$B$6,参数!$B$5)</f>
        <v>3.81143430290872</v>
      </c>
      <c r="P469" s="17">
        <f ca="1">f_nav_periodreturnrankingper(A469,参数!$B$6,参数!$B$5,3)</f>
        <v>40.1360544217687</v>
      </c>
      <c r="Q469" s="25">
        <f>f_return(A469,1,参数!$B$1-365/2,参数!$B$1)</f>
        <v>22.3697514103261</v>
      </c>
      <c r="R469" s="25">
        <f ca="1">f_return(A469,1,参数!$B$4,参数!$B$1)</f>
        <v>6.3249225669834</v>
      </c>
      <c r="S469" s="25">
        <f ca="1">f_return(A469,1,参数!$B$6,参数!$B$1)</f>
        <v>8.10523704168908</v>
      </c>
      <c r="T469" t="str">
        <f>f_info_investtype(A469)</f>
        <v>灵活配置型基金</v>
      </c>
      <c r="U469" t="str">
        <f>f_info_fundmanager(A469)</f>
        <v>赵宇烨</v>
      </c>
      <c r="V469">
        <f>f_info_manager_onthepostdays(A469,1)</f>
        <v>887</v>
      </c>
      <c r="W469" s="25">
        <f ca="1">f_return_1w(A469,"0",参数!$B$2)</f>
        <v>-3.87572815533981</v>
      </c>
      <c r="X469" s="25">
        <f>f_return_1m(A469,"0",参数!$B$1)</f>
        <v>9.7391952309985</v>
      </c>
      <c r="Y469" s="25">
        <f>f_return_3m(A469,0,参数!$B$1)</f>
        <v>4.94548564098909</v>
      </c>
      <c r="Z469" s="25">
        <f>f_return_6m(A469,0,参数!B468)</f>
        <v>6.62167861661745</v>
      </c>
      <c r="AA469" t="str">
        <f>f_dq_status(A469,参数!$B$1)</f>
        <v>开放申购|开放赎回</v>
      </c>
      <c r="AB469" s="17">
        <f ca="1">f_risk_maxdownside(A469,参数!$B$6,参数!$B$1)</f>
        <v>-19.8258485850198</v>
      </c>
      <c r="AC469" s="17">
        <f ca="1">f_risk_maxdownside(A469,参数!$B$4,参数!$B$1)</f>
        <v>-19.8258485850198</v>
      </c>
      <c r="AD469" t="str">
        <f ca="1">f_risk_maxdownside_date(A469,参数!$B$6,参数!$B$1)</f>
        <v>20180206-20181018</v>
      </c>
    </row>
    <row r="470" spans="1:30">
      <c r="A470" s="15" t="s">
        <v>498</v>
      </c>
      <c r="B470" t="str">
        <f>f_info_name(A470)</f>
        <v>建信互联网+产业升级</v>
      </c>
      <c r="C470" t="str">
        <f>f_info_setupdate(A470)</f>
        <v>2015-06-23</v>
      </c>
      <c r="D470" s="16">
        <f t="shared" si="7"/>
        <v>2043</v>
      </c>
      <c r="F470" s="17">
        <f>f_netasset_total(A470,参数!$B$1,100000000)</f>
        <v>5.3238378958</v>
      </c>
      <c r="G470" s="17">
        <f ca="1">f_nav_adjustedreturn(A470,参数!$B$2,参数!$B$1)</f>
        <v>66.8240850059032</v>
      </c>
      <c r="H470" s="17">
        <f ca="1">f_nav_periodreturnrankingper(A470,参数!$B$2,参数!$B$1,3)</f>
        <v>51.7156862745098</v>
      </c>
      <c r="I470" s="17">
        <f ca="1">f_nav_adjustedreturn(A470,参数!$B$3,参数!$B$2)</f>
        <v>51.520572450805</v>
      </c>
      <c r="J470" s="17">
        <f ca="1">f_nav_periodreturnrankingper(A470,参数!$B$3,参数!$B$2,3)</f>
        <v>41.0029498525074</v>
      </c>
      <c r="K470" s="17">
        <f ca="1">f_nav_adjustedreturn(A470,参数!$B$4,参数!$B$3)</f>
        <v>-29.2405063291139</v>
      </c>
      <c r="L470" s="17">
        <f ca="1">f_nav_periodreturnrankingper(A470,参数!$B$4,参数!$B$3,3)</f>
        <v>78.5454545454545</v>
      </c>
      <c r="M470" s="17">
        <f ca="1">f_nav_adjustedreturn(A470,参数!$B$5,参数!$B$4)</f>
        <v>18.2361733931241</v>
      </c>
      <c r="N470" s="17">
        <f ca="1">f_nav_periodreturnrankingper(A470,参数!$B$5,参数!$B$4,3)</f>
        <v>57.3529411764706</v>
      </c>
      <c r="O470" s="17">
        <f ca="1">f_nav_adjustedreturn(A470,参数!$B$6,参数!$B$5)</f>
        <v>-9.90629183400267</v>
      </c>
      <c r="P470" s="17">
        <f ca="1">f_nav_periodreturnrankingper(A470,参数!$B$6,参数!$B$5,3)</f>
        <v>93.4210526315789</v>
      </c>
      <c r="Q470" s="25">
        <f>f_return(A470,1,参数!$B$1-365/2,参数!$B$1)</f>
        <v>87.9514429551686</v>
      </c>
      <c r="R470" s="25">
        <f ca="1">f_return(A470,1,参数!$B$4,参数!$B$1)</f>
        <v>21.3653998899754</v>
      </c>
      <c r="S470" s="25">
        <f ca="1">f_return(A470,1,参数!$B$6,参数!$B$1)</f>
        <v>13.5804814364749</v>
      </c>
      <c r="T470" t="str">
        <f>f_info_investtype(A470)</f>
        <v>普通股票型基金</v>
      </c>
      <c r="U470" t="str">
        <f>f_info_fundmanager(A470)</f>
        <v>何珅华</v>
      </c>
      <c r="V470">
        <f>f_info_manager_onthepostdays(A470,1)</f>
        <v>2060</v>
      </c>
      <c r="W470" s="25">
        <f ca="1">f_return_1w(A470,"0",参数!$B$2)</f>
        <v>-2.08092485549133</v>
      </c>
      <c r="X470" s="25">
        <f>f_return_1m(A470,"0",参数!$B$1)</f>
        <v>15.4411764705882</v>
      </c>
      <c r="Y470" s="25">
        <f>f_return_3m(A470,0,参数!$B$1)</f>
        <v>22.976501305483</v>
      </c>
      <c r="Z470" s="25">
        <f>f_return_6m(A470,0,参数!B469)</f>
        <v>35.5166051660517</v>
      </c>
      <c r="AA470" t="str">
        <f>f_dq_status(A470,参数!$B$1)</f>
        <v>开放申购|开放赎回</v>
      </c>
      <c r="AB470" s="17">
        <f ca="1">f_risk_maxdownside(A470,参数!$B$6,参数!$B$1)</f>
        <v>-33.5403726708075</v>
      </c>
      <c r="AC470" s="17">
        <f ca="1">f_risk_maxdownside(A470,参数!$B$4,参数!$B$1)</f>
        <v>-32.3640960809102</v>
      </c>
      <c r="AD470" t="str">
        <f ca="1">f_risk_maxdownside_date(A470,参数!$B$6,参数!$B$1)</f>
        <v>20171114-20190103</v>
      </c>
    </row>
    <row r="471" spans="1:30">
      <c r="A471" s="15" t="s">
        <v>499</v>
      </c>
      <c r="B471" t="str">
        <f>f_info_name(A471)</f>
        <v>华泰柏瑞健康生活</v>
      </c>
      <c r="C471" t="str">
        <f>f_info_setupdate(A471)</f>
        <v>2015-06-18</v>
      </c>
      <c r="D471" s="16">
        <f t="shared" si="7"/>
        <v>2048</v>
      </c>
      <c r="F471" s="17">
        <f>f_netasset_total(A471,参数!$B$1,100000000)</f>
        <v>2.7241707527</v>
      </c>
      <c r="G471" s="17">
        <f ca="1">f_nav_adjustedreturn(A471,参数!$B$2,参数!$B$1)</f>
        <v>79.6796796796797</v>
      </c>
      <c r="H471" s="17">
        <f ca="1">f_nav_periodreturnrankingper(A471,参数!$B$2,参数!$B$1,3)</f>
        <v>16.1990471148756</v>
      </c>
      <c r="I471" s="17">
        <f ca="1">f_nav_adjustedreturn(A471,参数!$B$3,参数!$B$2)</f>
        <v>51.8237082066869</v>
      </c>
      <c r="J471" s="17">
        <f ca="1">f_nav_periodreturnrankingper(A471,参数!$B$3,参数!$B$2,3)</f>
        <v>15.7190635451505</v>
      </c>
      <c r="K471" s="17">
        <f ca="1">f_nav_adjustedreturn(A471,参数!$B$4,参数!$B$3)</f>
        <v>-23.9306358381503</v>
      </c>
      <c r="L471" s="17">
        <f ca="1">f_nav_periodreturnrankingper(A471,参数!$B$4,参数!$B$3,3)</f>
        <v>80.1668806161746</v>
      </c>
      <c r="M471" s="17">
        <f ca="1">f_nav_adjustedreturn(A471,参数!$B$5,参数!$B$4)</f>
        <v>29.745889387145</v>
      </c>
      <c r="N471" s="17">
        <f ca="1">f_nav_periodreturnrankingper(A471,参数!$B$5,参数!$B$4,3)</f>
        <v>10.795902285264</v>
      </c>
      <c r="O471" s="17">
        <f ca="1">f_nav_adjustedreturn(A471,参数!$B$6,参数!$B$5)</f>
        <v>-3.03030303030302</v>
      </c>
      <c r="P471" s="17">
        <f ca="1">f_nav_periodreturnrankingper(A471,参数!$B$6,参数!$B$5,3)</f>
        <v>85.0340136054422</v>
      </c>
      <c r="Q471" s="25">
        <f>f_return(A471,1,参数!$B$1-365/2,参数!$B$1)</f>
        <v>34.1339548330014</v>
      </c>
      <c r="R471" s="25">
        <f ca="1">f_return(A471,1,参数!$B$4,参数!$B$1)</f>
        <v>27.5223642570922</v>
      </c>
      <c r="S471" s="25">
        <f ca="1">f_return(A471,1,参数!$B$6,参数!$B$1)</f>
        <v>20.9416111030222</v>
      </c>
      <c r="T471" t="str">
        <f>f_info_investtype(A471)</f>
        <v>灵活配置型基金</v>
      </c>
      <c r="U471" t="str">
        <f>f_info_fundmanager(A471)</f>
        <v>吕慧建</v>
      </c>
      <c r="V471">
        <f>f_info_manager_onthepostdays(A471,1)</f>
        <v>2065</v>
      </c>
      <c r="W471" s="25">
        <f ca="1">f_return_1w(A471,"0",参数!$B$2)</f>
        <v>-1.96270853778213</v>
      </c>
      <c r="X471" s="25">
        <f>f_return_1m(A471,"0",参数!$B$1)</f>
        <v>10.1903007980356</v>
      </c>
      <c r="Y471" s="25">
        <f>f_return_3m(A471,0,参数!$B$1)</f>
        <v>21.7774762550882</v>
      </c>
      <c r="Z471" s="25">
        <f>f_return_6m(A471,0,参数!B470)</f>
        <v>7.98798798798799</v>
      </c>
      <c r="AA471" t="str">
        <f>f_dq_status(A471,参数!$B$1)</f>
        <v>开放申购|开放赎回</v>
      </c>
      <c r="AB471" s="17">
        <f ca="1">f_risk_maxdownside(A471,参数!$B$6,参数!$B$1)</f>
        <v>-38.1997804610318</v>
      </c>
      <c r="AC471" s="17">
        <f ca="1">f_risk_maxdownside(A471,参数!$B$4,参数!$B$1)</f>
        <v>-35.2128883774453</v>
      </c>
      <c r="AD471" t="str">
        <f ca="1">f_risk_maxdownside_date(A471,参数!$B$6,参数!$B$1)</f>
        <v>20171114-20181018</v>
      </c>
    </row>
    <row r="472" spans="1:30">
      <c r="A472" s="15" t="s">
        <v>500</v>
      </c>
      <c r="B472" t="str">
        <f>f_info_name(A472)</f>
        <v>安信鑫安得利A</v>
      </c>
      <c r="C472" t="str">
        <f>f_info_setupdate(A472)</f>
        <v>2015-06-05</v>
      </c>
      <c r="D472" s="16">
        <f t="shared" si="7"/>
        <v>2061</v>
      </c>
      <c r="F472" s="17">
        <f>f_netasset_total(A472,参数!$B$1,100000000)</f>
        <v>5.442926154</v>
      </c>
      <c r="G472" s="17">
        <f ca="1">f_nav_adjustedreturn(A472,参数!$B$2,参数!$B$1)</f>
        <v>19.7769459934306</v>
      </c>
      <c r="H472" s="17">
        <f ca="1">f_nav_periodreturnrankingper(A472,参数!$B$2,参数!$B$1,3)</f>
        <v>77.8718898888301</v>
      </c>
      <c r="I472" s="17">
        <f ca="1">f_nav_adjustedreturn(A472,参数!$B$3,参数!$B$2)</f>
        <v>9.43822103327203</v>
      </c>
      <c r="J472" s="17">
        <f ca="1">f_nav_periodreturnrankingper(A472,参数!$B$3,参数!$B$2,3)</f>
        <v>83.5562987736901</v>
      </c>
      <c r="K472" s="17">
        <f ca="1">f_nav_adjustedreturn(A472,参数!$B$4,参数!$B$3)</f>
        <v>-0.976821192052983</v>
      </c>
      <c r="L472" s="17">
        <f ca="1">f_nav_periodreturnrankingper(A472,参数!$B$4,参数!$B$3,3)</f>
        <v>22.01540436457</v>
      </c>
      <c r="M472" s="17">
        <f ca="1">f_nav_adjustedreturn(A472,参数!$B$5,参数!$B$4)</f>
        <v>9.41485032106359</v>
      </c>
      <c r="N472" s="17">
        <f ca="1">f_nav_periodreturnrankingper(A472,参数!$B$5,参数!$B$4,3)</f>
        <v>54.688731284476</v>
      </c>
      <c r="O472" s="17">
        <f ca="1">f_nav_adjustedreturn(A472,参数!$B$6,参数!$B$5)</f>
        <v>5.94827586206897</v>
      </c>
      <c r="P472" s="17">
        <f ca="1">f_nav_periodreturnrankingper(A472,参数!$B$6,参数!$B$5,3)</f>
        <v>24.4897959183673</v>
      </c>
      <c r="Q472" s="25">
        <f>f_return(A472,1,参数!$B$1-365/2,参数!$B$1)</f>
        <v>19.802118611603</v>
      </c>
      <c r="R472" s="25">
        <f ca="1">f_return(A472,1,参数!$B$4,参数!$B$1)</f>
        <v>9.0750085578136</v>
      </c>
      <c r="S472" s="25">
        <f ca="1">f_return(A472,1,参数!$B$6,参数!$B$1)</f>
        <v>8.46520401958977</v>
      </c>
      <c r="T472" t="str">
        <f>f_info_investtype(A472)</f>
        <v>灵活配置型基金</v>
      </c>
      <c r="U472" t="str">
        <f>f_info_fundmanager(A472)</f>
        <v>庄园</v>
      </c>
      <c r="V472">
        <f>f_info_manager_onthepostdays(A472,1)</f>
        <v>2078</v>
      </c>
      <c r="W472" s="25">
        <f ca="1">f_return_1w(A472,"0",参数!$B$2)</f>
        <v>-1.06559854897219</v>
      </c>
      <c r="X472" s="25">
        <f>f_return_1m(A472,"0",参数!$B$1)</f>
        <v>3.10362966859548</v>
      </c>
      <c r="Y472" s="25">
        <f>f_return_3m(A472,0,参数!$B$1)</f>
        <v>5.8887088060508</v>
      </c>
      <c r="Z472" s="25">
        <f>f_return_6m(A472,0,参数!B471)</f>
        <v>8.2339229398053</v>
      </c>
      <c r="AA472" t="str">
        <f>f_dq_status(A472,参数!$B$1)</f>
        <v>开放申购|开放赎回</v>
      </c>
      <c r="AB472" s="17">
        <f ca="1">f_risk_maxdownside(A472,参数!$B$6,参数!$B$1)</f>
        <v>-5.16400709219857</v>
      </c>
      <c r="AC472" s="17">
        <f ca="1">f_risk_maxdownside(A472,参数!$B$4,参数!$B$1)</f>
        <v>-5.16400709219857</v>
      </c>
      <c r="AD472" t="str">
        <f ca="1">f_risk_maxdownside_date(A472,参数!$B$6,参数!$B$1)</f>
        <v>20200306-20200323</v>
      </c>
    </row>
    <row r="473" spans="1:30">
      <c r="A473" s="15" t="s">
        <v>501</v>
      </c>
      <c r="B473" t="str">
        <f>f_info_name(A473)</f>
        <v>信诚新选回报A</v>
      </c>
      <c r="C473" t="str">
        <f>f_info_setupdate(A473)</f>
        <v>2015-06-05</v>
      </c>
      <c r="D473" s="16">
        <f t="shared" si="7"/>
        <v>2061</v>
      </c>
      <c r="F473" s="17">
        <f>f_netasset_total(A473,参数!$B$1,100000000)</f>
        <v>8.5771599239</v>
      </c>
      <c r="G473" s="17">
        <f ca="1">f_nav_adjustedreturn(A473,参数!$B$2,参数!$B$1)</f>
        <v>20.3548085901027</v>
      </c>
      <c r="H473" s="17">
        <f ca="1">f_nav_periodreturnrankingper(A473,参数!$B$2,参数!$B$1,3)</f>
        <v>76.3896241397565</v>
      </c>
      <c r="I473" s="17">
        <f ca="1">f_nav_adjustedreturn(A473,参数!$B$3,参数!$B$2)</f>
        <v>15.0375939849624</v>
      </c>
      <c r="J473" s="17">
        <f ca="1">f_nav_periodreturnrankingper(A473,参数!$B$3,参数!$B$2,3)</f>
        <v>69.2307692307692</v>
      </c>
      <c r="K473" s="17">
        <f ca="1">f_nav_adjustedreturn(A473,参数!$B$4,参数!$B$3)</f>
        <v>-23.3113673805601</v>
      </c>
      <c r="L473" s="17">
        <f ca="1">f_nav_periodreturnrankingper(A473,参数!$B$4,参数!$B$3,3)</f>
        <v>77.98459563543</v>
      </c>
      <c r="M473" s="17">
        <f ca="1">f_nav_adjustedreturn(A473,参数!$B$5,参数!$B$4)</f>
        <v>15.2317880794702</v>
      </c>
      <c r="N473" s="17">
        <f ca="1">f_nav_periodreturnrankingper(A473,参数!$B$5,参数!$B$4,3)</f>
        <v>32.3089046493302</v>
      </c>
      <c r="O473" s="17">
        <f ca="1">f_nav_adjustedreturn(A473,参数!$B$6,参数!$B$5)</f>
        <v>3.22265624999999</v>
      </c>
      <c r="P473" s="17">
        <f ca="1">f_nav_periodreturnrankingper(A473,参数!$B$6,参数!$B$5,3)</f>
        <v>47.7551020408163</v>
      </c>
      <c r="Q473" s="25">
        <f>f_return(A473,1,参数!$B$1-365/2,参数!$B$1)</f>
        <v>17.9632576064156</v>
      </c>
      <c r="R473" s="25">
        <f ca="1">f_return(A473,1,参数!$B$4,参数!$B$1)</f>
        <v>2.01643876553255</v>
      </c>
      <c r="S473" s="25">
        <f ca="1">f_return(A473,1,参数!$B$6,参数!$B$1)</f>
        <v>4.70531040570974</v>
      </c>
      <c r="T473" t="str">
        <f>f_info_investtype(A473)</f>
        <v>灵活配置型基金</v>
      </c>
      <c r="U473" t="str">
        <f>f_info_fundmanager(A473)</f>
        <v>提云涛,王颖</v>
      </c>
      <c r="V473">
        <f>f_info_manager_onthepostdays(A473,1)</f>
        <v>1541</v>
      </c>
      <c r="W473" s="25">
        <f ca="1">f_return_1w(A473,"0",参数!$B$2)</f>
        <v>-0.464684014869899</v>
      </c>
      <c r="X473" s="25">
        <f>f_return_1m(A473,"0",参数!$B$1)</f>
        <v>2.70916334661355</v>
      </c>
      <c r="Y473" s="25">
        <f>f_return_3m(A473,0,参数!$B$1)</f>
        <v>4.28802588996763</v>
      </c>
      <c r="Z473" s="25">
        <f>f_return_6m(A473,0,参数!B472)</f>
        <v>6.22950819672132</v>
      </c>
      <c r="AA473" t="str">
        <f>f_dq_status(A473,参数!$B$1)</f>
        <v>暂停大额申购|开放赎回</v>
      </c>
      <c r="AB473" s="17">
        <f ca="1">f_risk_maxdownside(A473,参数!$B$6,参数!$B$1)</f>
        <v>-29.5901639344262</v>
      </c>
      <c r="AC473" s="17">
        <f ca="1">f_risk_maxdownside(A473,参数!$B$4,参数!$B$1)</f>
        <v>-29.5901639344262</v>
      </c>
      <c r="AD473" t="str">
        <f ca="1">f_risk_maxdownside_date(A473,参数!$B$6,参数!$B$1)</f>
        <v>20180124-20190103</v>
      </c>
    </row>
    <row r="474" spans="1:30">
      <c r="A474" s="15" t="s">
        <v>502</v>
      </c>
      <c r="B474" t="str">
        <f>f_info_name(A474)</f>
        <v>招商国企改革</v>
      </c>
      <c r="C474" t="str">
        <f>f_info_setupdate(A474)</f>
        <v>2015-06-29</v>
      </c>
      <c r="D474" s="16">
        <f t="shared" si="7"/>
        <v>2037</v>
      </c>
      <c r="F474" s="17">
        <f>f_netasset_total(A474,参数!$B$1,100000000)</f>
        <v>3.6979993959</v>
      </c>
      <c r="G474" s="17">
        <f ca="1">f_nav_adjustedreturn(A474,参数!$B$2,参数!$B$1)</f>
        <v>57.2463768115942</v>
      </c>
      <c r="H474" s="17">
        <f ca="1">f_nav_periodreturnrankingper(A474,参数!$B$2,参数!$B$1,3)</f>
        <v>66.4376840039254</v>
      </c>
      <c r="I474" s="17">
        <f ca="1">f_nav_adjustedreturn(A474,参数!$B$3,参数!$B$2)</f>
        <v>60</v>
      </c>
      <c r="J474" s="17">
        <f ca="1">f_nav_periodreturnrankingper(A474,参数!$B$3,参数!$B$2,3)</f>
        <v>19.0082644628099</v>
      </c>
      <c r="K474" s="17">
        <f ca="1">f_nav_adjustedreturn(A474,参数!$B$4,参数!$B$3)</f>
        <v>-31.615460852329</v>
      </c>
      <c r="L474" s="17">
        <f ca="1">f_nav_periodreturnrankingper(A474,参数!$B$4,参数!$B$3,3)</f>
        <v>86.7697594501718</v>
      </c>
      <c r="M474" s="17">
        <f ca="1">f_nav_adjustedreturn(A474,参数!$B$5,参数!$B$4)</f>
        <v>15.6818181818182</v>
      </c>
      <c r="N474" s="17">
        <f ca="1">f_nav_periodreturnrankingper(A474,参数!$B$5,参数!$B$4,3)</f>
        <v>64.2023346303502</v>
      </c>
      <c r="O474" s="17">
        <f ca="1">f_nav_adjustedreturn(A474,参数!$B$6,参数!$B$5)</f>
        <v>-5.15574650912997</v>
      </c>
      <c r="P474" s="17">
        <f ca="1">f_nav_periodreturnrankingper(A474,参数!$B$6,参数!$B$5,3)</f>
        <v>77.6617954070981</v>
      </c>
      <c r="Q474" s="25">
        <f>f_return(A474,1,参数!$B$1-365/2,参数!$B$1)</f>
        <v>54.9734185476443</v>
      </c>
      <c r="R474" s="25">
        <f ca="1">f_return(A474,1,参数!$B$4,参数!$B$1)</f>
        <v>19.8067202101678</v>
      </c>
      <c r="S474" s="25">
        <f ca="1">f_return(A474,1,参数!$B$6,参数!$B$1)</f>
        <v>13.2558811475967</v>
      </c>
      <c r="T474" t="str">
        <f>f_info_investtype(A474)</f>
        <v>偏股混合型基金</v>
      </c>
      <c r="U474" t="str">
        <f>f_info_fundmanager(A474)</f>
        <v>文仲阳</v>
      </c>
      <c r="V474">
        <f>f_info_manager_onthepostdays(A474,1)</f>
        <v>2</v>
      </c>
      <c r="W474" s="25">
        <f ca="1">f_return_1w(A474,"0",参数!$B$2)</f>
        <v>0.729927007299271</v>
      </c>
      <c r="X474" s="25">
        <f>f_return_1m(A474,"0",参数!$B$1)</f>
        <v>12.3624595469256</v>
      </c>
      <c r="Y474" s="25">
        <f>f_return_3m(A474,0,参数!$B$1)</f>
        <v>20.471894517696</v>
      </c>
      <c r="Z474" s="25">
        <f>f_return_6m(A474,0,参数!B473)</f>
        <v>13.2936507936508</v>
      </c>
      <c r="AA474" t="str">
        <f>f_dq_status(A474,参数!$B$1)</f>
        <v>开放申购|开放赎回</v>
      </c>
      <c r="AB474" s="17">
        <f ca="1">f_risk_maxdownside(A474,参数!$B$6,参数!$B$1)</f>
        <v>-36.6019417475728</v>
      </c>
      <c r="AC474" s="17">
        <f ca="1">f_risk_maxdownside(A474,参数!$B$4,参数!$B$1)</f>
        <v>-35.8546168958743</v>
      </c>
      <c r="AD474" t="str">
        <f ca="1">f_risk_maxdownside_date(A474,参数!$B$6,参数!$B$1)</f>
        <v>20180124-20181016</v>
      </c>
    </row>
    <row r="475" spans="1:30">
      <c r="A475" s="15" t="s">
        <v>503</v>
      </c>
      <c r="B475" t="str">
        <f>f_info_name(A475)</f>
        <v>招商移动互联网</v>
      </c>
      <c r="C475" t="str">
        <f>f_info_setupdate(A475)</f>
        <v>2015-06-19</v>
      </c>
      <c r="D475" s="16">
        <f t="shared" si="7"/>
        <v>2047</v>
      </c>
      <c r="F475" s="17">
        <f>f_netasset_total(A475,参数!$B$1,100000000)</f>
        <v>7.8989183019</v>
      </c>
      <c r="G475" s="17">
        <f ca="1">f_nav_adjustedreturn(A475,参数!$B$2,参数!$B$1)</f>
        <v>36.491935483871</v>
      </c>
      <c r="H475" s="17">
        <f ca="1">f_nav_periodreturnrankingper(A475,参数!$B$2,参数!$B$1,3)</f>
        <v>88.4803921568627</v>
      </c>
      <c r="I475" s="17">
        <f ca="1">f_nav_adjustedreturn(A475,参数!$B$3,参数!$B$2)</f>
        <v>60.7779578606159</v>
      </c>
      <c r="J475" s="17">
        <f ca="1">f_nav_periodreturnrankingper(A475,参数!$B$3,参数!$B$2,3)</f>
        <v>24.188790560472</v>
      </c>
      <c r="K475" s="17">
        <f ca="1">f_nav_adjustedreturn(A475,参数!$B$4,参数!$B$3)</f>
        <v>-32.1232123212321</v>
      </c>
      <c r="L475" s="17">
        <f ca="1">f_nav_periodreturnrankingper(A475,参数!$B$4,参数!$B$3,3)</f>
        <v>88.7272727272727</v>
      </c>
      <c r="M475" s="17">
        <f ca="1">f_nav_adjustedreturn(A475,参数!$B$5,参数!$B$4)</f>
        <v>25.828729281768</v>
      </c>
      <c r="N475" s="17">
        <f ca="1">f_nav_periodreturnrankingper(A475,参数!$B$5,参数!$B$4,3)</f>
        <v>38.2352941176471</v>
      </c>
      <c r="O475" s="17">
        <f ca="1">f_nav_adjustedreturn(A475,参数!$B$6,参数!$B$5)</f>
        <v>-13.4684147794994</v>
      </c>
      <c r="P475" s="17">
        <f ca="1">f_nav_periodreturnrankingper(A475,参数!$B$6,参数!$B$5,3)</f>
        <v>97.3684210526316</v>
      </c>
      <c r="Q475" s="25">
        <f>f_return(A475,1,参数!$B$1-365/2,参数!$B$1)</f>
        <v>14.2599620865777</v>
      </c>
      <c r="R475" s="25">
        <f ca="1">f_return(A475,1,参数!$B$4,参数!$B$1)</f>
        <v>14.1911100667513</v>
      </c>
      <c r="S475" s="25">
        <f ca="1">f_return(A475,1,参数!$B$6,参数!$B$1)</f>
        <v>10.0337294214065</v>
      </c>
      <c r="T475" t="str">
        <f>f_info_investtype(A475)</f>
        <v>普通股票型基金</v>
      </c>
      <c r="U475" t="str">
        <f>f_info_fundmanager(A475)</f>
        <v>张林</v>
      </c>
      <c r="V475">
        <f>f_info_manager_onthepostdays(A475,1)</f>
        <v>608</v>
      </c>
      <c r="W475" s="25">
        <f ca="1">f_return_1w(A475,"0",参数!$B$2)</f>
        <v>2.69151138716356</v>
      </c>
      <c r="X475" s="25">
        <f>f_return_1m(A475,"0",参数!$B$1)</f>
        <v>13.973063973064</v>
      </c>
      <c r="Y475" s="25">
        <f>f_return_3m(A475,0,参数!$B$1)</f>
        <v>16.5232358003442</v>
      </c>
      <c r="Z475" s="25">
        <f>f_return_6m(A475,0,参数!B474)</f>
        <v>-3.97553516819572</v>
      </c>
      <c r="AA475" t="str">
        <f>f_dq_status(A475,参数!$B$1)</f>
        <v>开放申购|开放赎回</v>
      </c>
      <c r="AB475" s="17">
        <f ca="1">f_risk_maxdownside(A475,参数!$B$6,参数!$B$1)</f>
        <v>-37.3247033441208</v>
      </c>
      <c r="AC475" s="17">
        <f ca="1">f_risk_maxdownside(A475,参数!$B$4,参数!$B$1)</f>
        <v>-36.2239297475302</v>
      </c>
      <c r="AD475" t="str">
        <f ca="1">f_risk_maxdownside_date(A475,参数!$B$6,参数!$B$1)</f>
        <v>20180124-20190103</v>
      </c>
    </row>
    <row r="476" spans="1:30">
      <c r="A476" s="15" t="s">
        <v>504</v>
      </c>
      <c r="B476" t="str">
        <f>f_info_name(A476)</f>
        <v>东方红策略精选A</v>
      </c>
      <c r="C476" t="str">
        <f>f_info_setupdate(A476)</f>
        <v>2015-06-05</v>
      </c>
      <c r="D476" s="16">
        <f t="shared" si="7"/>
        <v>2061</v>
      </c>
      <c r="F476" s="17">
        <f>f_netasset_total(A476,参数!$B$1,100000000)</f>
        <v>17.4944546801</v>
      </c>
      <c r="G476" s="17">
        <f ca="1">f_nav_adjustedreturn(A476,参数!$B$2,参数!$B$1)</f>
        <v>14.3777005845971</v>
      </c>
      <c r="H476" s="17">
        <f ca="1">f_nav_periodreturnrankingper(A476,参数!$B$2,参数!$B$1,3)</f>
        <v>88.4065643197459</v>
      </c>
      <c r="I476" s="17">
        <f ca="1">f_nav_adjustedreturn(A476,参数!$B$3,参数!$B$2)</f>
        <v>13.1748010355739</v>
      </c>
      <c r="J476" s="17">
        <f ca="1">f_nav_periodreturnrankingper(A476,参数!$B$3,参数!$B$2,3)</f>
        <v>73.1884057971015</v>
      </c>
      <c r="K476" s="17">
        <f ca="1">f_nav_adjustedreturn(A476,参数!$B$4,参数!$B$3)</f>
        <v>-0.829749849907826</v>
      </c>
      <c r="L476" s="17">
        <f ca="1">f_nav_periodreturnrankingper(A476,参数!$B$4,参数!$B$3,3)</f>
        <v>21.5661103979461</v>
      </c>
      <c r="M476" s="17">
        <f ca="1">f_nav_adjustedreturn(A476,参数!$B$5,参数!$B$4)</f>
        <v>9.36561118359741</v>
      </c>
      <c r="N476" s="17">
        <f ca="1">f_nav_periodreturnrankingper(A476,参数!$B$5,参数!$B$4,3)</f>
        <v>54.9251379038613</v>
      </c>
      <c r="O476" s="17">
        <f ca="1">f_nav_adjustedreturn(A476,参数!$B$6,参数!$B$5)</f>
        <v>4.98533724340178</v>
      </c>
      <c r="P476" s="17">
        <f ca="1">f_nav_periodreturnrankingper(A476,参数!$B$6,参数!$B$5,3)</f>
        <v>28.9795918367347</v>
      </c>
      <c r="Q476" s="25">
        <f>f_return(A476,1,参数!$B$1-365/2,参数!$B$1)</f>
        <v>16.8457840080579</v>
      </c>
      <c r="R476" s="25">
        <f ca="1">f_return(A476,1,参数!$B$4,参数!$B$1)</f>
        <v>8.67371479975385</v>
      </c>
      <c r="S476" s="25">
        <f ca="1">f_return(A476,1,参数!$B$6,参数!$B$1)</f>
        <v>8.02882954117388</v>
      </c>
      <c r="T476" t="str">
        <f>f_info_investtype(A476)</f>
        <v>灵活配置型基金</v>
      </c>
      <c r="U476" t="str">
        <f>f_info_fundmanager(A476)</f>
        <v>饶刚,孔令超,徐觅</v>
      </c>
      <c r="V476">
        <f>f_info_manager_onthepostdays(A476,1)</f>
        <v>1659</v>
      </c>
      <c r="W476" s="25">
        <f ca="1">f_return_1w(A476,"0",参数!$B$2)</f>
        <v>-0.881760161236147</v>
      </c>
      <c r="X476" s="25">
        <f>f_return_1m(A476,"0",参数!$B$1)</f>
        <v>1.83299389002036</v>
      </c>
      <c r="Y476" s="25">
        <f>f_return_3m(A476,0,参数!$B$1)</f>
        <v>4.28736964078795</v>
      </c>
      <c r="Z476" s="25">
        <f>f_return_6m(A476,0,参数!B475)</f>
        <v>6.02106587014621</v>
      </c>
      <c r="AA476" t="str">
        <f>f_dq_status(A476,参数!$B$1)</f>
        <v>开放申购|开放赎回</v>
      </c>
      <c r="AB476" s="17">
        <f ca="1">f_risk_maxdownside(A476,参数!$B$6,参数!$B$1)</f>
        <v>-4.4382345689159</v>
      </c>
      <c r="AC476" s="17">
        <f ca="1">f_risk_maxdownside(A476,参数!$B$4,参数!$B$1)</f>
        <v>-4.4382345689159</v>
      </c>
      <c r="AD476" t="str">
        <f ca="1">f_risk_maxdownside_date(A476,参数!$B$6,参数!$B$1)</f>
        <v>20200306-20200323</v>
      </c>
    </row>
    <row r="477" spans="1:30">
      <c r="A477" s="15" t="s">
        <v>505</v>
      </c>
      <c r="B477" t="str">
        <f>f_info_name(A477)</f>
        <v>建信鑫丰回报A</v>
      </c>
      <c r="C477" t="str">
        <f>f_info_setupdate(A477)</f>
        <v>2015-06-16</v>
      </c>
      <c r="D477" s="16">
        <f t="shared" si="7"/>
        <v>2050</v>
      </c>
      <c r="F477" s="17">
        <f>f_netasset_total(A477,参数!$B$1,100000000)</f>
        <v>6.4176944314</v>
      </c>
      <c r="G477" s="17">
        <f ca="1">f_nav_adjustedreturn(A477,参数!$B$2,参数!$B$1)</f>
        <v>19.4927804516846</v>
      </c>
      <c r="H477" s="17">
        <f ca="1">f_nav_periodreturnrankingper(A477,参数!$B$2,参数!$B$1,3)</f>
        <v>78.5600847008999</v>
      </c>
      <c r="I477" s="17">
        <f ca="1">f_nav_adjustedreturn(A477,参数!$B$3,参数!$B$2)</f>
        <v>2.03040891491171</v>
      </c>
      <c r="J477" s="17">
        <f ca="1">f_nav_periodreturnrankingper(A477,参数!$B$3,参数!$B$2,3)</f>
        <v>98.6622073578595</v>
      </c>
      <c r="K477" s="17">
        <f ca="1">f_nav_adjustedreturn(A477,参数!$B$4,参数!$B$3)</f>
        <v>-6.86076172046794</v>
      </c>
      <c r="L477" s="17">
        <f ca="1">f_nav_periodreturnrankingper(A477,参数!$B$4,参数!$B$3,3)</f>
        <v>35.1091142490372</v>
      </c>
      <c r="M477" s="17">
        <f ca="1">f_nav_adjustedreturn(A477,参数!$B$5,参数!$B$4)</f>
        <v>8.83395611765831</v>
      </c>
      <c r="N477" s="17">
        <f ca="1">f_nav_periodreturnrankingper(A477,参数!$B$5,参数!$B$4,3)</f>
        <v>57.5256107171001</v>
      </c>
      <c r="O477" s="17">
        <f ca="1">f_nav_adjustedreturn(A477,参数!$B$6,参数!$B$5)</f>
        <v>0.433108758421576</v>
      </c>
      <c r="P477" s="17">
        <f ca="1">f_nav_periodreturnrankingper(A477,参数!$B$6,参数!$B$5,3)</f>
        <v>72.5170068027211</v>
      </c>
      <c r="Q477" s="25">
        <f>f_return(A477,1,参数!$B$1-365/2,参数!$B$1)</f>
        <v>6.13932297198461</v>
      </c>
      <c r="R477" s="25">
        <f ca="1">f_return(A477,1,参数!$B$4,参数!$B$1)</f>
        <v>4.32407332951756</v>
      </c>
      <c r="S477" s="25">
        <f ca="1">f_return(A477,1,参数!$B$6,参数!$B$1)</f>
        <v>4.43389856871326</v>
      </c>
      <c r="T477" t="str">
        <f>f_info_investtype(A477)</f>
        <v>灵活配置型基金</v>
      </c>
      <c r="U477" t="str">
        <f>f_info_fundmanager(A477)</f>
        <v>朱虹</v>
      </c>
      <c r="V477">
        <f>f_info_manager_onthepostdays(A477,1)</f>
        <v>554</v>
      </c>
      <c r="W477" s="25">
        <f ca="1">f_return_1w(A477,"0",参数!$B$2)</f>
        <v>-0.744143316490583</v>
      </c>
      <c r="X477" s="25">
        <f>f_return_1m(A477,"0",参数!$B$1)</f>
        <v>2.32226361258618</v>
      </c>
      <c r="Y477" s="25">
        <f>f_return_3m(A477,0,参数!$B$1)</f>
        <v>4.44138823719763</v>
      </c>
      <c r="Z477" s="25">
        <f>f_return_6m(A477,0,参数!B476)</f>
        <v>0.941397975994352</v>
      </c>
      <c r="AA477" t="str">
        <f>f_dq_status(A477,参数!$B$1)</f>
        <v>暂停大额申购|开放赎回</v>
      </c>
      <c r="AB477" s="17">
        <f ca="1">f_risk_maxdownside(A477,参数!$B$6,参数!$B$1)</f>
        <v>-13.0743525480368</v>
      </c>
      <c r="AC477" s="17">
        <f ca="1">f_risk_maxdownside(A477,参数!$B$4,参数!$B$1)</f>
        <v>-13.0743525480368</v>
      </c>
      <c r="AD477" t="str">
        <f ca="1">f_risk_maxdownside_date(A477,参数!$B$6,参数!$B$1)</f>
        <v>20200226-20200330</v>
      </c>
    </row>
    <row r="478" spans="1:30">
      <c r="A478" s="15" t="s">
        <v>506</v>
      </c>
      <c r="B478" t="str">
        <f>f_info_name(A478)</f>
        <v>工银瑞信互联网加</v>
      </c>
      <c r="C478" t="str">
        <f>f_info_setupdate(A478)</f>
        <v>2015-06-05</v>
      </c>
      <c r="D478" s="16">
        <f t="shared" si="7"/>
        <v>2061</v>
      </c>
      <c r="F478" s="17">
        <f>f_netasset_total(A478,参数!$B$1,100000000)</f>
        <v>50.4563587795</v>
      </c>
      <c r="G478" s="17">
        <f ca="1">f_nav_adjustedreturn(A478,参数!$B$2,参数!$B$1)</f>
        <v>76.6355140186916</v>
      </c>
      <c r="H478" s="17">
        <f ca="1">f_nav_periodreturnrankingper(A478,参数!$B$2,参数!$B$1,3)</f>
        <v>40.6862745098039</v>
      </c>
      <c r="I478" s="17">
        <f ca="1">f_nav_adjustedreturn(A478,参数!$B$3,参数!$B$2)</f>
        <v>56.7765567765568</v>
      </c>
      <c r="J478" s="17">
        <f ca="1">f_nav_periodreturnrankingper(A478,参数!$B$3,参数!$B$2,3)</f>
        <v>31.5634218289086</v>
      </c>
      <c r="K478" s="17">
        <f ca="1">f_nav_adjustedreturn(A478,参数!$B$4,参数!$B$3)</f>
        <v>-33.8983050847458</v>
      </c>
      <c r="L478" s="17">
        <f ca="1">f_nav_periodreturnrankingper(A478,参数!$B$4,参数!$B$3,3)</f>
        <v>94.1818181818182</v>
      </c>
      <c r="M478" s="17">
        <f ca="1">f_nav_adjustedreturn(A478,参数!$B$5,参数!$B$4)</f>
        <v>-3.50467289719626</v>
      </c>
      <c r="N478" s="17">
        <f ca="1">f_nav_periodreturnrankingper(A478,参数!$B$5,参数!$B$4,3)</f>
        <v>95.0980392156863</v>
      </c>
      <c r="O478" s="17">
        <f ca="1">f_nav_adjustedreturn(A478,参数!$B$6,参数!$B$5)</f>
        <v>-21.4285714285714</v>
      </c>
      <c r="P478" s="17">
        <f ca="1">f_nav_periodreturnrankingper(A478,参数!$B$6,参数!$B$5,3)</f>
        <v>100</v>
      </c>
      <c r="Q478" s="25">
        <f>f_return(A478,1,参数!$B$1-365/2,参数!$B$1)</f>
        <v>90.0105064290594</v>
      </c>
      <c r="R478" s="25">
        <f ca="1">f_return(A478,1,参数!$B$4,参数!$B$1)</f>
        <v>22.3049563666277</v>
      </c>
      <c r="S478" s="25">
        <f ca="1">f_return(A478,1,参数!$B$6,参数!$B$1)</f>
        <v>6.71731458820406</v>
      </c>
      <c r="T478" t="str">
        <f>f_info_investtype(A478)</f>
        <v>普通股票型基金</v>
      </c>
      <c r="U478" t="str">
        <f>f_info_fundmanager(A478)</f>
        <v>单文</v>
      </c>
      <c r="V478">
        <f>f_info_manager_onthepostdays(A478,1)</f>
        <v>71</v>
      </c>
      <c r="W478" s="25">
        <f ca="1">f_return_1w(A478,"0",参数!$B$2)</f>
        <v>0.943396226415095</v>
      </c>
      <c r="X478" s="25">
        <f>f_return_1m(A478,"0",参数!$B$1)</f>
        <v>13.1736526946108</v>
      </c>
      <c r="Y478" s="25">
        <f>f_return_3m(A478,0,参数!$B$1)</f>
        <v>32.399299474606</v>
      </c>
      <c r="Z478" s="25">
        <f>f_return_6m(A478,0,参数!B477)</f>
        <v>36.0281195079086</v>
      </c>
      <c r="AA478" t="str">
        <f>f_dq_status(A478,参数!$B$1)</f>
        <v>开放申购|开放赎回</v>
      </c>
      <c r="AB478" s="17">
        <f ca="1">f_risk_maxdownside(A478,参数!$B$6,参数!$B$1)</f>
        <v>-55.475763016158</v>
      </c>
      <c r="AC478" s="17">
        <f ca="1">f_risk_maxdownside(A478,参数!$B$4,参数!$B$1)</f>
        <v>-39.9515738498789</v>
      </c>
      <c r="AD478" t="str">
        <f ca="1">f_risk_maxdownside_date(A478,参数!$B$6,参数!$B$1)</f>
        <v>20160415-20190103</v>
      </c>
    </row>
    <row r="479" spans="1:30">
      <c r="A479" s="15" t="s">
        <v>507</v>
      </c>
      <c r="B479" t="str">
        <f>f_info_name(A479)</f>
        <v>信达澳银新能源产业</v>
      </c>
      <c r="C479" t="str">
        <f>f_info_setupdate(A479)</f>
        <v>2015-07-31</v>
      </c>
      <c r="D479" s="16">
        <f t="shared" si="7"/>
        <v>2005</v>
      </c>
      <c r="F479" s="17">
        <f>f_netasset_total(A479,参数!$B$1,100000000)</f>
        <v>125.7648247687</v>
      </c>
      <c r="G479" s="17">
        <f ca="1">f_nav_adjustedreturn(A479,参数!$B$2,参数!$B$1)</f>
        <v>48.6772486772487</v>
      </c>
      <c r="H479" s="17">
        <f ca="1">f_nav_periodreturnrankingper(A479,参数!$B$2,参数!$B$1,3)</f>
        <v>74.2647058823529</v>
      </c>
      <c r="I479" s="17">
        <f ca="1">f_nav_adjustedreturn(A479,参数!$B$3,参数!$B$2)</f>
        <v>108.510638297872</v>
      </c>
      <c r="J479" s="17">
        <f ca="1">f_nav_periodreturnrankingper(A479,参数!$B$3,参数!$B$2,3)</f>
        <v>0.884955752212389</v>
      </c>
      <c r="K479" s="17">
        <f ca="1">f_nav_adjustedreturn(A479,参数!$B$4,参数!$B$3)</f>
        <v>-11.0285098930481</v>
      </c>
      <c r="L479" s="17">
        <f ca="1">f_nav_periodreturnrankingper(A479,参数!$B$4,参数!$B$3,3)</f>
        <v>4.72727272727273</v>
      </c>
      <c r="M479" s="17">
        <f ca="1">f_nav_adjustedreturn(A479,参数!$B$5,参数!$B$4)</f>
        <v>45.7677165354331</v>
      </c>
      <c r="N479" s="17">
        <f ca="1">f_nav_periodreturnrankingper(A479,参数!$B$5,参数!$B$4,3)</f>
        <v>7.35294117647059</v>
      </c>
      <c r="O479" s="17">
        <f ca="1">f_nav_adjustedreturn(A479,参数!$B$6,参数!$B$5)</f>
        <v>11.2078346028292</v>
      </c>
      <c r="P479" s="17">
        <f ca="1">f_nav_periodreturnrankingper(A479,参数!$B$6,参数!$B$5,3)</f>
        <v>36.8421052631579</v>
      </c>
      <c r="Q479" s="25">
        <f>f_return(A479,1,参数!$B$1-365/2,参数!$B$1)</f>
        <v>45.4440525471404</v>
      </c>
      <c r="R479" s="25">
        <f ca="1">f_return(A479,1,参数!$B$4,参数!$B$1)</f>
        <v>40.1975818678435</v>
      </c>
      <c r="S479" s="25">
        <f ca="1">f_return(A479,1,参数!$B$6,参数!$B$1)</f>
        <v>34.9910998578764</v>
      </c>
      <c r="T479" t="str">
        <f>f_info_investtype(A479)</f>
        <v>普通股票型基金</v>
      </c>
      <c r="U479" t="str">
        <f>f_info_fundmanager(A479)</f>
        <v>冯明远</v>
      </c>
      <c r="V479">
        <f>f_info_manager_onthepostdays(A479,1)</f>
        <v>1576</v>
      </c>
      <c r="W479" s="25">
        <f ca="1">f_return_1w(A479,"0",参数!$B$2)</f>
        <v>2.08333333333332</v>
      </c>
      <c r="X479" s="25">
        <f>f_return_1m(A479,"0",参数!$B$1)</f>
        <v>8.46429556106976</v>
      </c>
      <c r="Y479" s="25">
        <f>f_return_3m(A479,0,参数!$B$1)</f>
        <v>17.397791703969</v>
      </c>
      <c r="Z479" s="25">
        <f>f_return_6m(A479,0,参数!B478)</f>
        <v>3.30321852060983</v>
      </c>
      <c r="AA479" t="str">
        <f>f_dq_status(A479,参数!$B$1)</f>
        <v>开放申购|开放赎回</v>
      </c>
      <c r="AB479" s="17">
        <f ca="1">f_risk_maxdownside(A479,参数!$B$6,参数!$B$1)</f>
        <v>-30.3938843958713</v>
      </c>
      <c r="AC479" s="17">
        <f ca="1">f_risk_maxdownside(A479,参数!$B$4,参数!$B$1)</f>
        <v>-27.4422326582279</v>
      </c>
      <c r="AD479" t="str">
        <f ca="1">f_risk_maxdownside_date(A479,参数!$B$6,参数!$B$1)</f>
        <v>20171114-20181018</v>
      </c>
    </row>
    <row r="480" spans="1:30">
      <c r="A480" s="15" t="s">
        <v>508</v>
      </c>
      <c r="B480" t="str">
        <f>f_info_name(A480)</f>
        <v>诺安创新驱动A</v>
      </c>
      <c r="C480" t="str">
        <f>f_info_setupdate(A480)</f>
        <v>2015-06-18</v>
      </c>
      <c r="D480" s="16">
        <f t="shared" si="7"/>
        <v>2048</v>
      </c>
      <c r="F480" s="17">
        <f>f_netasset_total(A480,参数!$B$1,100000000)</f>
        <v>2.3482686366</v>
      </c>
      <c r="G480" s="17">
        <f ca="1">f_nav_adjustedreturn(A480,参数!$B$2,参数!$B$1)</f>
        <v>13.2239382239382</v>
      </c>
      <c r="H480" s="17">
        <f ca="1">f_nav_periodreturnrankingper(A480,参数!$B$2,参数!$B$1,3)</f>
        <v>91.6357861302276</v>
      </c>
      <c r="I480" s="17">
        <f ca="1">f_nav_adjustedreturn(A480,参数!$B$3,参数!$B$2)</f>
        <v>9.54788290951542</v>
      </c>
      <c r="J480" s="17">
        <f ca="1">f_nav_periodreturnrankingper(A480,参数!$B$3,参数!$B$2,3)</f>
        <v>83.1661092530658</v>
      </c>
      <c r="K480" s="17">
        <f ca="1">f_nav_adjustedreturn(A480,参数!$B$4,参数!$B$3)</f>
        <v>-3.00678952473326</v>
      </c>
      <c r="L480" s="17">
        <f ca="1">f_nav_periodreturnrankingper(A480,参数!$B$4,参数!$B$3,3)</f>
        <v>27.98459563543</v>
      </c>
      <c r="M480" s="17">
        <f ca="1">f_nav_adjustedreturn(A480,参数!$B$5,参数!$B$4)</f>
        <v>4.69423698366954</v>
      </c>
      <c r="N480" s="17">
        <f ca="1">f_nav_periodreturnrankingper(A480,参数!$B$5,参数!$B$4,3)</f>
        <v>78.5657998423956</v>
      </c>
      <c r="O480" s="17">
        <f ca="1">f_nav_adjustedreturn(A480,参数!$B$6,参数!$B$5)</f>
        <v>2.86561264822134</v>
      </c>
      <c r="P480" s="17">
        <f ca="1">f_nav_periodreturnrankingper(A480,参数!$B$6,参数!$B$5,3)</f>
        <v>52.6530612244898</v>
      </c>
      <c r="Q480" s="25">
        <f>f_return(A480,1,参数!$B$1-365/2,参数!$B$1)</f>
        <v>23.6395298206791</v>
      </c>
      <c r="R480" s="25">
        <f ca="1">f_return(A480,1,参数!$B$4,参数!$B$1)</f>
        <v>6.34982419217558</v>
      </c>
      <c r="S480" s="25">
        <f ca="1">f_return(A480,1,参数!$B$6,参数!$B$1)</f>
        <v>5.31026103791263</v>
      </c>
      <c r="T480" t="str">
        <f>f_info_investtype(A480)</f>
        <v>灵活配置型基金</v>
      </c>
      <c r="U480" t="str">
        <f>f_info_fundmanager(A480)</f>
        <v>吴博俊</v>
      </c>
      <c r="V480">
        <f>f_info_manager_onthepostdays(A480,1)</f>
        <v>2065</v>
      </c>
      <c r="W480" s="25">
        <f ca="1">f_return_1w(A480,"0",参数!$B$2)</f>
        <v>-0.480307396733894</v>
      </c>
      <c r="X480" s="25">
        <f>f_return_1m(A480,"0",参数!$B$1)</f>
        <v>11.2903225806452</v>
      </c>
      <c r="Y480" s="25">
        <f>f_return_3m(A480,0,参数!$B$1)</f>
        <v>15.7946692991116</v>
      </c>
      <c r="Z480" s="25">
        <f>f_return_6m(A480,0,参数!B479)</f>
        <v>15.183752417795</v>
      </c>
      <c r="AA480" t="str">
        <f>f_dq_status(A480,参数!$B$1)</f>
        <v>暂停大额申购|开放赎回</v>
      </c>
      <c r="AB480" s="17">
        <f ca="1">f_risk_maxdownside(A480,参数!$B$6,参数!$B$1)</f>
        <v>-7.16279069767441</v>
      </c>
      <c r="AC480" s="17">
        <f ca="1">f_risk_maxdownside(A480,参数!$B$4,参数!$B$1)</f>
        <v>-7.16279069767441</v>
      </c>
      <c r="AD480" t="str">
        <f ca="1">f_risk_maxdownside_date(A480,参数!$B$6,参数!$B$1)</f>
        <v>20200715-20200925</v>
      </c>
    </row>
    <row r="481" spans="1:30">
      <c r="A481" s="15" t="s">
        <v>509</v>
      </c>
      <c r="B481" t="str">
        <f>f_info_name(A481)</f>
        <v>德邦鑫星价值A</v>
      </c>
      <c r="C481" t="str">
        <f>f_info_setupdate(A481)</f>
        <v>2015-06-19</v>
      </c>
      <c r="D481" s="16">
        <f t="shared" si="7"/>
        <v>2047</v>
      </c>
      <c r="F481" s="17">
        <f>f_netasset_total(A481,参数!$B$1,100000000)</f>
        <v>4.6473295291</v>
      </c>
      <c r="G481" s="17">
        <f ca="1">f_nav_adjustedreturn(A481,参数!$B$2,参数!$B$1)</f>
        <v>23.1078243403634</v>
      </c>
      <c r="H481" s="17">
        <f ca="1">f_nav_periodreturnrankingper(A481,参数!$B$2,参数!$B$1,3)</f>
        <v>71.2016940179989</v>
      </c>
      <c r="I481" s="17">
        <f ca="1">f_nav_adjustedreturn(A481,参数!$B$3,参数!$B$2)</f>
        <v>10.1645804332331</v>
      </c>
      <c r="J481" s="17">
        <f ca="1">f_nav_periodreturnrankingper(A481,参数!$B$3,参数!$B$2,3)</f>
        <v>80.3790412486065</v>
      </c>
      <c r="K481" s="17">
        <f ca="1">f_nav_adjustedreturn(A481,参数!$B$4,参数!$B$3)</f>
        <v>-2.35708805686139</v>
      </c>
      <c r="L481" s="17">
        <f ca="1">f_nav_periodreturnrankingper(A481,参数!$B$4,参数!$B$3,3)</f>
        <v>25.8023106546855</v>
      </c>
      <c r="M481" s="17">
        <f ca="1">f_nav_adjustedreturn(A481,参数!$B$5,参数!$B$4)</f>
        <v>11.7890881048776</v>
      </c>
      <c r="N481" s="17">
        <f ca="1">f_nav_periodreturnrankingper(A481,参数!$B$5,参数!$B$4,3)</f>
        <v>43.892828999212</v>
      </c>
      <c r="O481" s="17">
        <f ca="1">f_nav_adjustedreturn(A481,参数!$B$6,参数!$B$5)</f>
        <v>4.86104092976251</v>
      </c>
      <c r="P481" s="17">
        <f ca="1">f_nav_periodreturnrankingper(A481,参数!$B$6,参数!$B$5,3)</f>
        <v>29.5238095238095</v>
      </c>
      <c r="Q481" s="25">
        <f>f_return(A481,1,参数!$B$1-365/2,参数!$B$1)</f>
        <v>24.2706432456675</v>
      </c>
      <c r="R481" s="25">
        <f ca="1">f_return(A481,1,参数!$B$4,参数!$B$1)</f>
        <v>9.80421871859845</v>
      </c>
      <c r="S481" s="25">
        <f ca="1">f_return(A481,1,参数!$B$6,参数!$B$1)</f>
        <v>9.13162155163656</v>
      </c>
      <c r="T481" t="str">
        <f>f_info_investtype(A481)</f>
        <v>灵活配置型基金</v>
      </c>
      <c r="U481" t="str">
        <f>f_info_fundmanager(A481)</f>
        <v>房建威,张铮烁,徐一阳</v>
      </c>
      <c r="V481">
        <f>f_info_manager_onthepostdays(A481,1)</f>
        <v>941</v>
      </c>
      <c r="W481" s="25">
        <f ca="1">f_return_1w(A481,"0",参数!$B$2)</f>
        <v>-1.288752703677</v>
      </c>
      <c r="X481" s="25">
        <f>f_return_1m(A481,"0",参数!$B$1)</f>
        <v>4.39764633013316</v>
      </c>
      <c r="Y481" s="25">
        <f>f_return_3m(A481,0,参数!$B$1)</f>
        <v>7.20305294959452</v>
      </c>
      <c r="Z481" s="25">
        <f>f_return_6m(A481,0,参数!B480)</f>
        <v>10.57544030517</v>
      </c>
      <c r="AA481" t="str">
        <f>f_dq_status(A481,参数!$B$1)</f>
        <v>开放申购|开放赎回</v>
      </c>
      <c r="AB481" s="17">
        <f ca="1">f_risk_maxdownside(A481,参数!$B$6,参数!$B$1)</f>
        <v>-7.88712645692754</v>
      </c>
      <c r="AC481" s="17">
        <f ca="1">f_risk_maxdownside(A481,参数!$B$4,参数!$B$1)</f>
        <v>-7.88712645692754</v>
      </c>
      <c r="AD481" t="str">
        <f ca="1">f_risk_maxdownside_date(A481,参数!$B$6,参数!$B$1)</f>
        <v>20200306-20200323</v>
      </c>
    </row>
    <row r="482" spans="1:30">
      <c r="A482" s="15" t="s">
        <v>510</v>
      </c>
      <c r="B482" t="str">
        <f>f_info_name(A482)</f>
        <v>中融鑫起点A</v>
      </c>
      <c r="C482" t="str">
        <f>f_info_setupdate(A482)</f>
        <v>2015-06-12</v>
      </c>
      <c r="D482" s="16">
        <f t="shared" si="7"/>
        <v>2054</v>
      </c>
      <c r="F482" s="17">
        <f>f_netasset_total(A482,参数!$B$1,100000000)</f>
        <v>1.6691552946</v>
      </c>
      <c r="G482" s="17">
        <f ca="1">f_nav_adjustedreturn(A482,参数!$B$2,参数!$B$1)</f>
        <v>37.8738496932516</v>
      </c>
      <c r="H482" s="17">
        <f ca="1">f_nav_periodreturnrankingper(A482,参数!$B$2,参数!$B$1,3)</f>
        <v>55.7967178401271</v>
      </c>
      <c r="I482" s="17">
        <f ca="1">f_nav_adjustedreturn(A482,参数!$B$3,参数!$B$2)</f>
        <v>14.3734239666703</v>
      </c>
      <c r="J482" s="17">
        <f ca="1">f_nav_periodreturnrankingper(A482,参数!$B$3,参数!$B$2,3)</f>
        <v>70.7357859531773</v>
      </c>
      <c r="K482" s="17">
        <f ca="1">f_nav_adjustedreturn(A482,参数!$B$4,参数!$B$3)</f>
        <v>-16.1364472232438</v>
      </c>
      <c r="L482" s="17">
        <f ca="1">f_nav_periodreturnrankingper(A482,参数!$B$4,参数!$B$3,3)</f>
        <v>52.5032092426187</v>
      </c>
      <c r="M482" s="17">
        <f ca="1">f_nav_adjustedreturn(A482,参数!$B$5,参数!$B$4)</f>
        <v>8.6752066920152</v>
      </c>
      <c r="N482" s="17">
        <f ca="1">f_nav_periodreturnrankingper(A482,参数!$B$5,参数!$B$4,3)</f>
        <v>58.2348305752561</v>
      </c>
      <c r="O482" s="17">
        <f ca="1">f_nav_adjustedreturn(A482,参数!$B$6,参数!$B$5)</f>
        <v>2.53411306042885</v>
      </c>
      <c r="P482" s="17">
        <f ca="1">f_nav_periodreturnrankingper(A482,参数!$B$6,参数!$B$5,3)</f>
        <v>57.2789115646258</v>
      </c>
      <c r="Q482" s="25">
        <f>f_return(A482,1,参数!$B$1-365/2,参数!$B$1)</f>
        <v>76.7264355925201</v>
      </c>
      <c r="R482" s="25">
        <f ca="1">f_return(A482,1,参数!$B$4,参数!$B$1)</f>
        <v>9.75471281232423</v>
      </c>
      <c r="S482" s="25">
        <f ca="1">f_return(A482,1,参数!$B$6,参数!$B$1)</f>
        <v>7.97233611254611</v>
      </c>
      <c r="T482" t="str">
        <f>f_info_investtype(A482)</f>
        <v>灵活配置型基金</v>
      </c>
      <c r="U482" t="str">
        <f>f_info_fundmanager(A482)</f>
        <v>吴刚,陈荔</v>
      </c>
      <c r="V482">
        <f>f_info_manager_onthepostdays(A482,1)</f>
        <v>343</v>
      </c>
      <c r="W482" s="25">
        <f ca="1">f_return_1w(A482,"0",参数!$B$2)</f>
        <v>-2.35866716585549</v>
      </c>
      <c r="X482" s="25">
        <f>f_return_1m(A482,"0",参数!$B$1)</f>
        <v>11.6172590408195</v>
      </c>
      <c r="Y482" s="25">
        <f>f_return_3m(A482,0,参数!$B$1)</f>
        <v>21.0180900294489</v>
      </c>
      <c r="Z482" s="25">
        <f>f_return_6m(A482,0,参数!B481)</f>
        <v>24.8029108550637</v>
      </c>
      <c r="AA482" t="str">
        <f>f_dq_status(A482,参数!$B$1)</f>
        <v>暂停大额申购|开放赎回</v>
      </c>
      <c r="AB482" s="17">
        <f ca="1">f_risk_maxdownside(A482,参数!$B$6,参数!$B$1)</f>
        <v>-17.6147293212421</v>
      </c>
      <c r="AC482" s="17">
        <f ca="1">f_risk_maxdownside(A482,参数!$B$4,参数!$B$1)</f>
        <v>-17.6147293212421</v>
      </c>
      <c r="AD482" t="str">
        <f ca="1">f_risk_maxdownside_date(A482,参数!$B$6,参数!$B$1)</f>
        <v>20180127-20180705</v>
      </c>
    </row>
    <row r="483" spans="1:30">
      <c r="A483" s="15" t="s">
        <v>511</v>
      </c>
      <c r="B483" t="str">
        <f>f_info_name(A483)</f>
        <v>信诚新锐回报A</v>
      </c>
      <c r="C483" t="str">
        <f>f_info_setupdate(A483)</f>
        <v>2015-06-11</v>
      </c>
      <c r="D483" s="16">
        <f t="shared" si="7"/>
        <v>2055</v>
      </c>
      <c r="F483" s="17">
        <f>f_netasset_total(A483,参数!$B$1,100000000)</f>
        <v>8.6500883605</v>
      </c>
      <c r="G483" s="17">
        <f ca="1">f_nav_adjustedreturn(A483,参数!$B$2,参数!$B$1)</f>
        <v>14.6608428710938</v>
      </c>
      <c r="H483" s="17">
        <f ca="1">f_nav_periodreturnrankingper(A483,参数!$B$2,参数!$B$1,3)</f>
        <v>87.5066172578084</v>
      </c>
      <c r="I483" s="17">
        <f ca="1">f_nav_adjustedreturn(A483,参数!$B$3,参数!$B$2)</f>
        <v>7.33752620545074</v>
      </c>
      <c r="J483" s="17">
        <f ca="1">f_nav_periodreturnrankingper(A483,参数!$B$3,参数!$B$2,3)</f>
        <v>89.1861761426979</v>
      </c>
      <c r="K483" s="17">
        <f ca="1">f_nav_adjustedreturn(A483,参数!$B$4,参数!$B$3)</f>
        <v>1.81430096051226</v>
      </c>
      <c r="L483" s="17">
        <f ca="1">f_nav_periodreturnrankingper(A483,参数!$B$4,参数!$B$3,3)</f>
        <v>11.3607188703466</v>
      </c>
      <c r="M483" s="17">
        <f ca="1">f_nav_adjustedreturn(A483,参数!$B$5,参数!$B$4)</f>
        <v>0.428724544480172</v>
      </c>
      <c r="N483" s="17">
        <f ca="1">f_nav_periodreturnrankingper(A483,参数!$B$5,参数!$B$4,3)</f>
        <v>92.1197793538219</v>
      </c>
      <c r="O483" s="17">
        <f ca="1">f_nav_adjustedreturn(A483,参数!$B$6,参数!$B$5)</f>
        <v>5.54926387315969</v>
      </c>
      <c r="P483" s="17">
        <f ca="1">f_nav_periodreturnrankingper(A483,参数!$B$6,参数!$B$5,3)</f>
        <v>25.578231292517</v>
      </c>
      <c r="Q483" s="25">
        <f>f_return(A483,1,参数!$B$1-365/2,参数!$B$1)</f>
        <v>19.7256840908786</v>
      </c>
      <c r="R483" s="25">
        <f ca="1">f_return(A483,1,参数!$B$4,参数!$B$1)</f>
        <v>7.80246727597846</v>
      </c>
      <c r="S483" s="25">
        <f ca="1">f_return(A483,1,参数!$B$6,参数!$B$1)</f>
        <v>5.85802377525744</v>
      </c>
      <c r="T483" t="str">
        <f>f_info_investtype(A483)</f>
        <v>灵活配置型基金</v>
      </c>
      <c r="U483" t="str">
        <f>f_info_fundmanager(A483)</f>
        <v>杨立春,王颖</v>
      </c>
      <c r="V483">
        <f>f_info_manager_onthepostdays(A483,1)</f>
        <v>1661</v>
      </c>
      <c r="W483" s="25">
        <f ca="1">f_return_1w(A483,"0",参数!$B$2)</f>
        <v>-0.0975609756097454</v>
      </c>
      <c r="X483" s="25">
        <f>f_return_1m(A483,"0",参数!$B$1)</f>
        <v>2.95857988165681</v>
      </c>
      <c r="Y483" s="25">
        <f>f_return_3m(A483,0,参数!$B$1)</f>
        <v>5.56138786522864</v>
      </c>
      <c r="Z483" s="25">
        <f>f_return_6m(A483,0,参数!B482)</f>
        <v>7.63603021602408</v>
      </c>
      <c r="AA483" t="str">
        <f>f_dq_status(A483,参数!$B$1)</f>
        <v>暂停大额申购|开放赎回</v>
      </c>
      <c r="AB483" s="17">
        <f ca="1">f_risk_maxdownside(A483,参数!$B$6,参数!$B$1)</f>
        <v>-4.33436532507739</v>
      </c>
      <c r="AC483" s="17">
        <f ca="1">f_risk_maxdownside(A483,参数!$B$4,参数!$B$1)</f>
        <v>-4.05797101449275</v>
      </c>
      <c r="AD483" t="str">
        <f ca="1">f_risk_maxdownside_date(A483,参数!$B$6,参数!$B$1)</f>
        <v>20161129-20170508,20161129-20170510</v>
      </c>
    </row>
    <row r="484" spans="1:30">
      <c r="A484" s="15" t="s">
        <v>512</v>
      </c>
      <c r="B484" t="str">
        <f>f_info_name(A484)</f>
        <v>嘉实事件驱动</v>
      </c>
      <c r="C484" t="str">
        <f>f_info_setupdate(A484)</f>
        <v>2015-06-09</v>
      </c>
      <c r="D484" s="16">
        <f t="shared" si="7"/>
        <v>2057</v>
      </c>
      <c r="F484" s="17">
        <f>f_netasset_total(A484,参数!$B$1,100000000)</f>
        <v>24.7615916052</v>
      </c>
      <c r="G484" s="17">
        <f ca="1">f_nav_adjustedreturn(A484,参数!$B$2,参数!$B$1)</f>
        <v>74.2822966507177</v>
      </c>
      <c r="H484" s="17">
        <f ca="1">f_nav_periodreturnrankingper(A484,参数!$B$2,参数!$B$1,3)</f>
        <v>43.1372549019608</v>
      </c>
      <c r="I484" s="17">
        <f ca="1">f_nav_adjustedreturn(A484,参数!$B$3,参数!$B$2)</f>
        <v>45.3913043478261</v>
      </c>
      <c r="J484" s="17">
        <f ca="1">f_nav_periodreturnrankingper(A484,参数!$B$3,参数!$B$2,3)</f>
        <v>50.1474926253687</v>
      </c>
      <c r="K484" s="17">
        <f ca="1">f_nav_adjustedreturn(A484,参数!$B$4,参数!$B$3)</f>
        <v>-33.5260115606936</v>
      </c>
      <c r="L484" s="17">
        <f ca="1">f_nav_periodreturnrankingper(A484,参数!$B$4,参数!$B$3,3)</f>
        <v>92</v>
      </c>
      <c r="M484" s="17">
        <f ca="1">f_nav_adjustedreturn(A484,参数!$B$5,参数!$B$4)</f>
        <v>9.48166877370417</v>
      </c>
      <c r="N484" s="17">
        <f ca="1">f_nav_periodreturnrankingper(A484,参数!$B$5,参数!$B$4,3)</f>
        <v>75.4901960784314</v>
      </c>
      <c r="O484" s="17">
        <f ca="1">f_nav_adjustedreturn(A484,参数!$B$6,参数!$B$5)</f>
        <v>8.45839017735335</v>
      </c>
      <c r="P484" s="17">
        <f ca="1">f_nav_periodreturnrankingper(A484,参数!$B$6,参数!$B$5,3)</f>
        <v>44.7368421052632</v>
      </c>
      <c r="Q484" s="25">
        <f>f_return(A484,1,参数!$B$1-365/2,参数!$B$1)</f>
        <v>74.0117427317451</v>
      </c>
      <c r="R484" s="25">
        <f ca="1">f_return(A484,1,参数!$B$4,参数!$B$1)</f>
        <v>18.9631015659404</v>
      </c>
      <c r="S484" s="25">
        <f ca="1">f_return(A484,1,参数!$B$6,参数!$B$1)</f>
        <v>14.7111923516152</v>
      </c>
      <c r="T484" t="str">
        <f>f_info_investtype(A484)</f>
        <v>普通股票型基金</v>
      </c>
      <c r="U484" t="str">
        <f>f_info_fundmanager(A484)</f>
        <v>张自力,张楠</v>
      </c>
      <c r="V484">
        <f>f_info_manager_onthepostdays(A484,1)</f>
        <v>2074</v>
      </c>
      <c r="W484" s="25">
        <f ca="1">f_return_1w(A484,"0",参数!$B$2)</f>
        <v>-1.64705882352941</v>
      </c>
      <c r="X484" s="25">
        <f>f_return_1m(A484,"0",参数!$B$1)</f>
        <v>14.9960536700868</v>
      </c>
      <c r="Y484" s="25">
        <f>f_return_3m(A484,0,参数!$B$1)</f>
        <v>29.6263345195729</v>
      </c>
      <c r="Z484" s="25">
        <f>f_return_6m(A484,0,参数!B483)</f>
        <v>25.1486830926083</v>
      </c>
      <c r="AA484" t="str">
        <f>f_dq_status(A484,参数!$B$1)</f>
        <v>开放申购|开放赎回</v>
      </c>
      <c r="AB484" s="17">
        <f ca="1">f_risk_maxdownside(A484,参数!$B$6,参数!$B$1)</f>
        <v>-39.5505617977528</v>
      </c>
      <c r="AC484" s="17">
        <f ca="1">f_risk_maxdownside(A484,参数!$B$4,参数!$B$1)</f>
        <v>-37.8752886836028</v>
      </c>
      <c r="AD484" t="str">
        <f ca="1">f_risk_maxdownside_date(A484,参数!$B$6,参数!$B$1)</f>
        <v>20171114-20190103</v>
      </c>
    </row>
    <row r="485" spans="1:30">
      <c r="A485" s="15" t="s">
        <v>513</v>
      </c>
      <c r="B485" t="str">
        <f>f_info_name(A485)</f>
        <v>汇添富医疗服务</v>
      </c>
      <c r="C485" t="str">
        <f>f_info_setupdate(A485)</f>
        <v>2015-06-18</v>
      </c>
      <c r="D485" s="16">
        <f t="shared" si="7"/>
        <v>2048</v>
      </c>
      <c r="F485" s="17">
        <f>f_netasset_total(A485,参数!$B$1,100000000)</f>
        <v>54.3228149235</v>
      </c>
      <c r="G485" s="17">
        <f ca="1">f_nav_adjustedreturn(A485,参数!$B$2,参数!$B$1)</f>
        <v>79.4315632011967</v>
      </c>
      <c r="H485" s="17">
        <f ca="1">f_nav_periodreturnrankingper(A485,参数!$B$2,参数!$B$1,3)</f>
        <v>16.6225516146109</v>
      </c>
      <c r="I485" s="17">
        <f ca="1">f_nav_adjustedreturn(A485,参数!$B$3,参数!$B$2)</f>
        <v>55.8275058275058</v>
      </c>
      <c r="J485" s="17">
        <f ca="1">f_nav_periodreturnrankingper(A485,参数!$B$3,参数!$B$2,3)</f>
        <v>11.5384615384615</v>
      </c>
      <c r="K485" s="17">
        <f ca="1">f_nav_adjustedreturn(A485,参数!$B$4,参数!$B$3)</f>
        <v>-11.8191161356629</v>
      </c>
      <c r="L485" s="17">
        <f ca="1">f_nav_periodreturnrankingper(A485,参数!$B$4,参数!$B$3,3)</f>
        <v>44.1591784338896</v>
      </c>
      <c r="M485" s="17">
        <f ca="1">f_nav_adjustedreturn(A485,参数!$B$5,参数!$B$4)</f>
        <v>22.5725094577553</v>
      </c>
      <c r="N485" s="17">
        <f ca="1">f_nav_periodreturnrankingper(A485,参数!$B$5,参数!$B$4,3)</f>
        <v>19.1489361702128</v>
      </c>
      <c r="O485" s="17">
        <f ca="1">f_nav_adjustedreturn(A485,参数!$B$6,参数!$B$5)</f>
        <v>-2.33128834355827</v>
      </c>
      <c r="P485" s="17">
        <f ca="1">f_nav_periodreturnrankingper(A485,参数!$B$6,参数!$B$5,3)</f>
        <v>83.265306122449</v>
      </c>
      <c r="Q485" s="25">
        <f>f_return(A485,1,参数!$B$1-365/2,参数!$B$1)</f>
        <v>41.7616808532668</v>
      </c>
      <c r="R485" s="25">
        <f ca="1">f_return(A485,1,参数!$B$4,参数!$B$1)</f>
        <v>35.0578835076845</v>
      </c>
      <c r="S485" s="25">
        <f ca="1">f_return(A485,1,参数!$B$6,参数!$B$1)</f>
        <v>24.0714545597706</v>
      </c>
      <c r="T485" t="str">
        <f>f_info_investtype(A485)</f>
        <v>灵活配置型基金</v>
      </c>
      <c r="U485" t="str">
        <f>f_info_fundmanager(A485)</f>
        <v>刘江</v>
      </c>
      <c r="V485">
        <f>f_info_manager_onthepostdays(A485,1)</f>
        <v>2065</v>
      </c>
      <c r="W485" s="25">
        <f ca="1">f_return_1w(A485,"0",参数!$B$2)</f>
        <v>-0.298284862043252</v>
      </c>
      <c r="X485" s="25">
        <f>f_return_1m(A485,"0",参数!$B$1)</f>
        <v>15.3365384615385</v>
      </c>
      <c r="Y485" s="25">
        <f>f_return_3m(A485,0,参数!$B$1)</f>
        <v>22.7737973387922</v>
      </c>
      <c r="Z485" s="25">
        <f>f_return_6m(A485,0,参数!B484)</f>
        <v>16.9156626506024</v>
      </c>
      <c r="AA485" t="str">
        <f>f_dq_status(A485,参数!$B$1)</f>
        <v>开放申购|开放赎回</v>
      </c>
      <c r="AB485" s="17">
        <f ca="1">f_risk_maxdownside(A485,参数!$B$6,参数!$B$1)</f>
        <v>-32.2607260726073</v>
      </c>
      <c r="AC485" s="17">
        <f ca="1">f_risk_maxdownside(A485,参数!$B$4,参数!$B$1)</f>
        <v>-32.2607260726073</v>
      </c>
      <c r="AD485" t="str">
        <f ca="1">f_risk_maxdownside_date(A485,参数!$B$6,参数!$B$1)</f>
        <v>20180717-20190103</v>
      </c>
    </row>
    <row r="486" spans="1:30">
      <c r="A486" s="15" t="s">
        <v>514</v>
      </c>
      <c r="B486" t="str">
        <f>f_info_name(A486)</f>
        <v>泰达宏利创益A</v>
      </c>
      <c r="C486" t="str">
        <f>f_info_setupdate(A486)</f>
        <v>2015-06-16</v>
      </c>
      <c r="D486" s="16">
        <f t="shared" si="7"/>
        <v>2050</v>
      </c>
      <c r="F486" s="17">
        <f>f_netasset_total(A486,参数!$B$1,100000000)</f>
        <v>5.8396997668</v>
      </c>
      <c r="G486" s="17">
        <f ca="1">f_nav_adjustedreturn(A486,参数!$B$2,参数!$B$1)</f>
        <v>14.3776824034335</v>
      </c>
      <c r="H486" s="17">
        <f ca="1">f_nav_periodreturnrankingper(A486,参数!$B$2,参数!$B$1,3)</f>
        <v>88.4595023822128</v>
      </c>
      <c r="I486" s="17">
        <f ca="1">f_nav_adjustedreturn(A486,参数!$B$3,参数!$B$2)</f>
        <v>20.5172413793103</v>
      </c>
      <c r="J486" s="17">
        <f ca="1">f_nav_periodreturnrankingper(A486,参数!$B$3,参数!$B$2,3)</f>
        <v>58.5841694537347</v>
      </c>
      <c r="K486" s="17">
        <f ca="1">f_nav_adjustedreturn(A486,参数!$B$4,参数!$B$3)</f>
        <v>0</v>
      </c>
      <c r="L486" s="17">
        <f ca="1">f_nav_periodreturnrankingper(A486,参数!$B$4,参数!$B$3,3)</f>
        <v>18.7419768934531</v>
      </c>
      <c r="M486" s="17">
        <f ca="1">f_nav_adjustedreturn(A486,参数!$B$5,参数!$B$4)</f>
        <v>10.6666666666667</v>
      </c>
      <c r="N486" s="17">
        <f ca="1">f_nav_periodreturnrankingper(A486,参数!$B$5,参数!$B$4,3)</f>
        <v>48.7785657998424</v>
      </c>
      <c r="O486" s="17">
        <f ca="1">f_nav_adjustedreturn(A486,参数!$B$6,参数!$B$5)</f>
        <v>3.64891518737672</v>
      </c>
      <c r="P486" s="17">
        <f ca="1">f_nav_periodreturnrankingper(A486,参数!$B$6,参数!$B$5,3)</f>
        <v>42.312925170068</v>
      </c>
      <c r="Q486" s="25">
        <f>f_return(A486,1,参数!$B$1-365/2,参数!$B$1)</f>
        <v>5.69113543516129</v>
      </c>
      <c r="R486" s="25">
        <f ca="1">f_return(A486,1,参数!$B$4,参数!$B$1)</f>
        <v>11.281020018319</v>
      </c>
      <c r="S486" s="25">
        <f ca="1">f_return(A486,1,参数!$B$6,参数!$B$1)</f>
        <v>9.52639503484267</v>
      </c>
      <c r="T486" t="str">
        <f>f_info_investtype(A486)</f>
        <v>灵活配置型基金</v>
      </c>
      <c r="U486" t="str">
        <f>f_info_fundmanager(A486)</f>
        <v>傅浩</v>
      </c>
      <c r="V486">
        <f>f_info_manager_onthepostdays(A486,1)</f>
        <v>1438</v>
      </c>
      <c r="W486" s="25">
        <f ca="1">f_return_1w(A486,"0",参数!$B$2)</f>
        <v>-0.498220640569403</v>
      </c>
      <c r="X486" s="25">
        <f>f_return_1m(A486,"0",参数!$B$1)</f>
        <v>1.01073910296905</v>
      </c>
      <c r="Y486" s="25">
        <f>f_return_3m(A486,0,参数!$B$1)</f>
        <v>1.78230426479949</v>
      </c>
      <c r="Z486" s="25">
        <f>f_return_6m(A486,0,参数!B485)</f>
        <v>1.14795918367347</v>
      </c>
      <c r="AA486" t="str">
        <f>f_dq_status(A486,参数!$B$1)</f>
        <v>开放申购|开放赎回</v>
      </c>
      <c r="AB486" s="17">
        <f ca="1">f_risk_maxdownside(A486,参数!$B$6,参数!$B$1)</f>
        <v>-7.18562874251498</v>
      </c>
      <c r="AC486" s="17">
        <f ca="1">f_risk_maxdownside(A486,参数!$B$4,参数!$B$1)</f>
        <v>-7.18562874251498</v>
      </c>
      <c r="AD486" t="str">
        <f ca="1">f_risk_maxdownside_date(A486,参数!$B$6,参数!$B$1)</f>
        <v>20180206-20180702</v>
      </c>
    </row>
    <row r="487" spans="1:30">
      <c r="A487" s="15" t="s">
        <v>515</v>
      </c>
      <c r="B487" t="str">
        <f>f_info_name(A487)</f>
        <v>泰达宏利新思路A</v>
      </c>
      <c r="C487" t="str">
        <f>f_info_setupdate(A487)</f>
        <v>2015-06-16</v>
      </c>
      <c r="D487" s="16">
        <f t="shared" si="7"/>
        <v>2050</v>
      </c>
      <c r="F487" s="17">
        <f>f_netasset_total(A487,参数!$B$1,100000000)</f>
        <v>6.7802991556</v>
      </c>
      <c r="G487" s="17">
        <f ca="1">f_nav_adjustedreturn(A487,参数!$B$2,参数!$B$1)</f>
        <v>38.7755102040816</v>
      </c>
      <c r="H487" s="17">
        <f ca="1">f_nav_periodreturnrankingper(A487,参数!$B$2,参数!$B$1,3)</f>
        <v>54.4732662784542</v>
      </c>
      <c r="I487" s="17">
        <f ca="1">f_nav_adjustedreturn(A487,参数!$B$3,参数!$B$2)</f>
        <v>33.0432713502127</v>
      </c>
      <c r="J487" s="17">
        <f ca="1">f_nav_periodreturnrankingper(A487,参数!$B$3,参数!$B$2,3)</f>
        <v>39.2976588628763</v>
      </c>
      <c r="K487" s="17">
        <f ca="1">f_nav_adjustedreturn(A487,参数!$B$4,参数!$B$3)</f>
        <v>-21.912013536379</v>
      </c>
      <c r="L487" s="17">
        <f ca="1">f_nav_periodreturnrankingper(A487,参数!$B$4,参数!$B$3,3)</f>
        <v>72.785622593068</v>
      </c>
      <c r="M487" s="17">
        <f ca="1">f_nav_adjustedreturn(A487,参数!$B$5,参数!$B$4)</f>
        <v>16.2904808635918</v>
      </c>
      <c r="N487" s="17">
        <f ca="1">f_nav_periodreturnrankingper(A487,参数!$B$5,参数!$B$4,3)</f>
        <v>29.866036249015</v>
      </c>
      <c r="O487" s="17">
        <f ca="1">f_nav_adjustedreturn(A487,参数!$B$6,参数!$B$5)</f>
        <v>3.42610926829269</v>
      </c>
      <c r="P487" s="17">
        <f ca="1">f_nav_periodreturnrankingper(A487,参数!$B$6,参数!$B$5,3)</f>
        <v>45.3061224489796</v>
      </c>
      <c r="Q487" s="25">
        <f>f_return(A487,1,参数!$B$1-365/2,参数!$B$1)</f>
        <v>26.4349208490496</v>
      </c>
      <c r="R487" s="25">
        <f ca="1">f_return(A487,1,参数!$B$4,参数!$B$1)</f>
        <v>12.9574812609047</v>
      </c>
      <c r="S487" s="25">
        <f ca="1">f_return(A487,1,参数!$B$6,参数!$B$1)</f>
        <v>11.5463815762542</v>
      </c>
      <c r="T487" t="str">
        <f>f_info_investtype(A487)</f>
        <v>灵活配置型基金</v>
      </c>
      <c r="U487" t="str">
        <f>f_info_fundmanager(A487)</f>
        <v>刘洋</v>
      </c>
      <c r="V487">
        <f>f_info_manager_onthepostdays(A487,1)</f>
        <v>764</v>
      </c>
      <c r="W487" s="25">
        <f ca="1">f_return_1w(A487,"0",参数!$B$2)</f>
        <v>-1.17647058823529</v>
      </c>
      <c r="X487" s="25">
        <f>f_return_1m(A487,"0",参数!$B$1)</f>
        <v>3.81679389312976</v>
      </c>
      <c r="Y487" s="25">
        <f>f_return_3m(A487,0,参数!$B$1)</f>
        <v>7.1569271175312</v>
      </c>
      <c r="Z487" s="25">
        <f>f_return_6m(A487,0,参数!B486)</f>
        <v>8.49369608493696</v>
      </c>
      <c r="AA487" t="str">
        <f>f_dq_status(A487,参数!$B$1)</f>
        <v>暂停大额申购|开放赎回</v>
      </c>
      <c r="AB487" s="17">
        <f ca="1">f_risk_maxdownside(A487,参数!$B$6,参数!$B$1)</f>
        <v>-27.2727272727273</v>
      </c>
      <c r="AC487" s="17">
        <f ca="1">f_risk_maxdownside(A487,参数!$B$4,参数!$B$1)</f>
        <v>-27.0886075949367</v>
      </c>
      <c r="AD487" t="str">
        <f ca="1">f_risk_maxdownside_date(A487,参数!$B$6,参数!$B$1)</f>
        <v>20180125-20190103</v>
      </c>
    </row>
    <row r="488" spans="1:30">
      <c r="A488" s="15" t="s">
        <v>516</v>
      </c>
      <c r="B488" t="str">
        <f>f_info_name(A488)</f>
        <v>南方量化成长</v>
      </c>
      <c r="C488" t="str">
        <f>f_info_setupdate(A488)</f>
        <v>2015-06-29</v>
      </c>
      <c r="D488" s="16">
        <f t="shared" si="7"/>
        <v>2037</v>
      </c>
      <c r="F488" s="17">
        <f>f_netasset_total(A488,参数!$B$1,100000000)</f>
        <v>2.7984883867</v>
      </c>
      <c r="G488" s="17">
        <f ca="1">f_nav_adjustedreturn(A488,参数!$B$2,参数!$B$1)</f>
        <v>51.8083182640145</v>
      </c>
      <c r="H488" s="17">
        <f ca="1">f_nav_periodreturnrankingper(A488,参数!$B$2,参数!$B$1,3)</f>
        <v>69.8529411764706</v>
      </c>
      <c r="I488" s="17">
        <f ca="1">f_nav_adjustedreturn(A488,参数!$B$3,参数!$B$2)</f>
        <v>33.4137515078408</v>
      </c>
      <c r="J488" s="17">
        <f ca="1">f_nav_periodreturnrankingper(A488,参数!$B$3,参数!$B$2,3)</f>
        <v>72.2713864306785</v>
      </c>
      <c r="K488" s="17">
        <f ca="1">f_nav_adjustedreturn(A488,参数!$B$4,参数!$B$3)</f>
        <v>-32.1048321048321</v>
      </c>
      <c r="L488" s="17">
        <f ca="1">f_nav_periodreturnrankingper(A488,参数!$B$4,参数!$B$3,3)</f>
        <v>88.3636363636364</v>
      </c>
      <c r="M488" s="17">
        <f ca="1">f_nav_adjustedreturn(A488,参数!$B$5,参数!$B$4)</f>
        <v>-3.00870942201107</v>
      </c>
      <c r="N488" s="17">
        <f ca="1">f_nav_periodreturnrankingper(A488,参数!$B$5,参数!$B$4,3)</f>
        <v>94.1176470588235</v>
      </c>
      <c r="O488" s="17">
        <f ca="1">f_nav_adjustedreturn(A488,参数!$B$6,参数!$B$5)</f>
        <v>27.0541082164329</v>
      </c>
      <c r="P488" s="17">
        <f ca="1">f_nav_periodreturnrankingper(A488,参数!$B$6,参数!$B$5,3)</f>
        <v>7.23684210526316</v>
      </c>
      <c r="Q488" s="25">
        <f>f_return(A488,1,参数!$B$1-365/2,参数!$B$1)</f>
        <v>59.4753529430935</v>
      </c>
      <c r="R488" s="25">
        <f ca="1">f_return(A488,1,参数!$B$4,参数!$B$1)</f>
        <v>11.190991963085</v>
      </c>
      <c r="S488" s="25">
        <f ca="1">f_return(A488,1,参数!$B$6,参数!$B$1)</f>
        <v>10.9518552164212</v>
      </c>
      <c r="T488" t="str">
        <f>f_info_investtype(A488)</f>
        <v>普通股票型基金</v>
      </c>
      <c r="U488" t="str">
        <f>f_info_fundmanager(A488)</f>
        <v>李佳亮</v>
      </c>
      <c r="V488">
        <f>f_info_manager_onthepostdays(A488,1)</f>
        <v>1190</v>
      </c>
      <c r="W488" s="25">
        <f ca="1">f_return_1w(A488,"0",参数!$B$2)</f>
        <v>1.18938700823423</v>
      </c>
      <c r="X488" s="25">
        <f>f_return_1m(A488,"0",参数!$B$1)</f>
        <v>10.6060606060606</v>
      </c>
      <c r="Y488" s="25">
        <f>f_return_3m(A488,0,参数!$B$1)</f>
        <v>24.0946045824095</v>
      </c>
      <c r="Z488" s="25">
        <f>f_return_6m(A488,0,参数!B487)</f>
        <v>19.1761363636364</v>
      </c>
      <c r="AA488" t="str">
        <f>f_dq_status(A488,参数!$B$1)</f>
        <v>开放申购|开放赎回</v>
      </c>
      <c r="AB488" s="17">
        <f ca="1">f_risk_maxdownside(A488,参数!$B$6,参数!$B$1)</f>
        <v>-43.7454808387563</v>
      </c>
      <c r="AC488" s="17">
        <f ca="1">f_risk_maxdownside(A488,参数!$B$4,参数!$B$1)</f>
        <v>-36.4897959183673</v>
      </c>
      <c r="AD488" t="str">
        <f ca="1">f_risk_maxdownside_date(A488,参数!$B$6,参数!$B$1)</f>
        <v>20161123-20181018</v>
      </c>
    </row>
    <row r="489" spans="1:30">
      <c r="A489" s="15" t="s">
        <v>517</v>
      </c>
      <c r="B489" t="str">
        <f>f_info_name(A489)</f>
        <v>景顺长城安享回报A</v>
      </c>
      <c r="C489" t="str">
        <f>f_info_setupdate(A489)</f>
        <v>2015-06-15</v>
      </c>
      <c r="D489" s="16">
        <f t="shared" si="7"/>
        <v>2051</v>
      </c>
      <c r="F489" s="17">
        <f>f_netasset_total(A489,参数!$B$1,100000000)</f>
        <v>8.0745568556</v>
      </c>
      <c r="G489" s="17">
        <f ca="1">f_nav_adjustedreturn(A489,参数!$B$2,参数!$B$1)</f>
        <v>15.7275021026072</v>
      </c>
      <c r="H489" s="17">
        <f ca="1">f_nav_periodreturnrankingper(A489,参数!$B$2,参数!$B$1,3)</f>
        <v>85.3890947591318</v>
      </c>
      <c r="I489" s="17">
        <f ca="1">f_nav_adjustedreturn(A489,参数!$B$3,参数!$B$2)</f>
        <v>9.99074930619797</v>
      </c>
      <c r="J489" s="17">
        <f ca="1">f_nav_periodreturnrankingper(A489,参数!$B$3,参数!$B$2,3)</f>
        <v>81.1594202898551</v>
      </c>
      <c r="K489" s="17">
        <f ca="1">f_nav_adjustedreturn(A489,参数!$B$4,参数!$B$3)</f>
        <v>3.79147014134274</v>
      </c>
      <c r="L489" s="17">
        <f ca="1">f_nav_periodreturnrankingper(A489,参数!$B$4,参数!$B$3,3)</f>
        <v>5.07060333761232</v>
      </c>
      <c r="M489" s="17">
        <f ca="1">f_nav_adjustedreturn(A489,参数!$B$5,参数!$B$4)</f>
        <v>6.18556701030928</v>
      </c>
      <c r="N489" s="17">
        <f ca="1">f_nav_periodreturnrankingper(A489,参数!$B$5,参数!$B$4,3)</f>
        <v>71.23719464145</v>
      </c>
      <c r="O489" s="17">
        <f ca="1">f_nav_adjustedreturn(A489,参数!$B$6,参数!$B$5)</f>
        <v>4.50538687561215</v>
      </c>
      <c r="P489" s="17">
        <f ca="1">f_nav_periodreturnrankingper(A489,参数!$B$6,参数!$B$5,3)</f>
        <v>32.6530612244898</v>
      </c>
      <c r="Q489" s="25">
        <f>f_return(A489,1,参数!$B$1-365/2,参数!$B$1)</f>
        <v>17.2362166221272</v>
      </c>
      <c r="R489" s="25">
        <f ca="1">f_return(A489,1,参数!$B$4,参数!$B$1)</f>
        <v>9.71887548961403</v>
      </c>
      <c r="S489" s="25">
        <f ca="1">f_return(A489,1,参数!$B$6,参数!$B$1)</f>
        <v>7.92417143875792</v>
      </c>
      <c r="T489" t="str">
        <f>f_info_investtype(A489)</f>
        <v>灵活配置型基金</v>
      </c>
      <c r="U489" t="str">
        <f>f_info_fundmanager(A489)</f>
        <v>万梦,陈莹</v>
      </c>
      <c r="V489">
        <f>f_info_manager_onthepostdays(A489,1)</f>
        <v>1961</v>
      </c>
      <c r="W489" s="25">
        <f ca="1">f_return_1w(A489,"0",参数!$B$2)</f>
        <v>-0.167926112510506</v>
      </c>
      <c r="X489" s="25">
        <f>f_return_1m(A489,"0",参数!$B$1)</f>
        <v>1.92592592592591</v>
      </c>
      <c r="Y489" s="25">
        <f>f_return_3m(A489,0,参数!$B$1)</f>
        <v>4.16351249053747</v>
      </c>
      <c r="Z489" s="25">
        <f>f_return_6m(A489,0,参数!B488)</f>
        <v>6.80587780355763</v>
      </c>
      <c r="AA489" t="str">
        <f>f_dq_status(A489,参数!$B$1)</f>
        <v>暂停大额申购|开放赎回</v>
      </c>
      <c r="AB489" s="17">
        <f ca="1">f_risk_maxdownside(A489,参数!$B$6,参数!$B$1)</f>
        <v>-2.44897959183673</v>
      </c>
      <c r="AC489" s="17">
        <f ca="1">f_risk_maxdownside(A489,参数!$B$4,参数!$B$1)</f>
        <v>-2.44897959183673</v>
      </c>
      <c r="AD489" t="str">
        <f ca="1">f_risk_maxdownside_date(A489,参数!$B$6,参数!$B$1)</f>
        <v>20200306-20200319,20200306-20200323</v>
      </c>
    </row>
    <row r="490" spans="1:30">
      <c r="A490" s="15" t="s">
        <v>518</v>
      </c>
      <c r="B490" t="str">
        <f>f_info_name(A490)</f>
        <v>博时新起点A</v>
      </c>
      <c r="C490" t="str">
        <f>f_info_setupdate(A490)</f>
        <v>2015-06-24</v>
      </c>
      <c r="D490" s="16">
        <f t="shared" si="7"/>
        <v>2042</v>
      </c>
      <c r="F490" s="17">
        <f>f_netasset_total(A490,参数!$B$1,100000000)</f>
        <v>8.2156142436</v>
      </c>
      <c r="G490" s="17">
        <f ca="1">f_nav_adjustedreturn(A490,参数!$B$2,参数!$B$1)</f>
        <v>29.1295892509871</v>
      </c>
      <c r="H490" s="17">
        <f ca="1">f_nav_periodreturnrankingper(A490,参数!$B$2,参数!$B$1,3)</f>
        <v>64.2668078348332</v>
      </c>
      <c r="I490" s="17">
        <f ca="1">f_nav_adjustedreturn(A490,参数!$B$3,参数!$B$2)</f>
        <v>33.8354759839104</v>
      </c>
      <c r="J490" s="17">
        <f ca="1">f_nav_periodreturnrankingper(A490,参数!$B$3,参数!$B$2,3)</f>
        <v>38.0713489409142</v>
      </c>
      <c r="K490" s="17">
        <f ca="1">f_nav_adjustedreturn(A490,参数!$B$4,参数!$B$3)</f>
        <v>3.19036379913731</v>
      </c>
      <c r="L490" s="17">
        <f ca="1">f_nav_periodreturnrankingper(A490,参数!$B$4,参数!$B$3,3)</f>
        <v>6.35430038510911</v>
      </c>
      <c r="M490" s="17">
        <f ca="1">f_nav_adjustedreturn(A490,参数!$B$5,参数!$B$4)</f>
        <v>20.3876875121761</v>
      </c>
      <c r="N490" s="17">
        <f ca="1">f_nav_periodreturnrankingper(A490,参数!$B$5,参数!$B$4,3)</f>
        <v>22.2222222222222</v>
      </c>
      <c r="O490" s="17">
        <f ca="1">f_nav_adjustedreturn(A490,参数!$B$6,参数!$B$5)</f>
        <v>2.68999999999999</v>
      </c>
      <c r="P490" s="17">
        <f ca="1">f_nav_periodreturnrankingper(A490,参数!$B$6,参数!$B$5,3)</f>
        <v>55.1020408163265</v>
      </c>
      <c r="Q490" s="25">
        <f>f_return(A490,1,参数!$B$1-365/2,参数!$B$1)</f>
        <v>31.5093027116579</v>
      </c>
      <c r="R490" s="25">
        <f ca="1">f_return(A490,1,参数!$B$4,参数!$B$1)</f>
        <v>21.2464347299507</v>
      </c>
      <c r="S490" s="25">
        <f ca="1">f_return(A490,1,参数!$B$6,参数!$B$1)</f>
        <v>16.9665864244446</v>
      </c>
      <c r="T490" t="str">
        <f>f_info_investtype(A490)</f>
        <v>灵活配置型基金</v>
      </c>
      <c r="U490" t="str">
        <f>f_info_fundmanager(A490)</f>
        <v>王曦</v>
      </c>
      <c r="V490">
        <f>f_info_manager_onthepostdays(A490,1)</f>
        <v>206</v>
      </c>
      <c r="W490" s="25">
        <f ca="1">f_return_1w(A490,"0",参数!$B$2)</f>
        <v>-3.36010023349849</v>
      </c>
      <c r="X490" s="25">
        <f>f_return_1m(A490,"0",参数!$B$1)</f>
        <v>4.23365997526401</v>
      </c>
      <c r="Y490" s="25">
        <f>f_return_3m(A490,0,参数!$B$1)</f>
        <v>10.8794656411294</v>
      </c>
      <c r="Z490" s="25">
        <f>f_return_6m(A490,0,参数!B489)</f>
        <v>12.7684418947048</v>
      </c>
      <c r="AA490" t="str">
        <f>f_dq_status(A490,参数!$B$1)</f>
        <v>暂停大额申购|开放赎回</v>
      </c>
      <c r="AB490" s="17">
        <f ca="1">f_risk_maxdownside(A490,参数!$B$6,参数!$B$1)</f>
        <v>-19.7954239569314</v>
      </c>
      <c r="AC490" s="17">
        <f ca="1">f_risk_maxdownside(A490,参数!$B$4,参数!$B$1)</f>
        <v>-19.7954239569314</v>
      </c>
      <c r="AD490" t="str">
        <f ca="1">f_risk_maxdownside_date(A490,参数!$B$6,参数!$B$1)</f>
        <v>20200222-20200323</v>
      </c>
    </row>
    <row r="491" spans="1:30">
      <c r="A491" s="15" t="s">
        <v>519</v>
      </c>
      <c r="B491" t="str">
        <f>f_info_name(A491)</f>
        <v>招商丰泽A</v>
      </c>
      <c r="C491" t="str">
        <f>f_info_setupdate(A491)</f>
        <v>2015-06-11</v>
      </c>
      <c r="D491" s="16">
        <f t="shared" si="7"/>
        <v>2055</v>
      </c>
      <c r="F491" s="17">
        <f>f_netasset_total(A491,参数!$B$1,100000000)</f>
        <v>8.0474955033</v>
      </c>
      <c r="G491" s="17">
        <f ca="1">f_nav_adjustedreturn(A491,参数!$B$2,参数!$B$1)</f>
        <v>16.6931637519873</v>
      </c>
      <c r="H491" s="17">
        <f ca="1">f_nav_periodreturnrankingper(A491,参数!$B$2,参数!$B$1,3)</f>
        <v>83.9068290100582</v>
      </c>
      <c r="I491" s="17">
        <f ca="1">f_nav_adjustedreturn(A491,参数!$B$3,参数!$B$2)</f>
        <v>14.052583862194</v>
      </c>
      <c r="J491" s="17">
        <f ca="1">f_nav_periodreturnrankingper(A491,参数!$B$3,参数!$B$2,3)</f>
        <v>71.2374581939799</v>
      </c>
      <c r="K491" s="17">
        <f ca="1">f_nav_adjustedreturn(A491,参数!$B$4,参数!$B$3)</f>
        <v>-5.96760443307758</v>
      </c>
      <c r="L491" s="17">
        <f ca="1">f_nav_periodreturnrankingper(A491,参数!$B$4,参数!$B$3,3)</f>
        <v>33.5044929396662</v>
      </c>
      <c r="M491" s="17">
        <f ca="1">f_nav_adjustedreturn(A491,参数!$B$5,参数!$B$4)</f>
        <v>7.91896869244934</v>
      </c>
      <c r="N491" s="17">
        <f ca="1">f_nav_periodreturnrankingper(A491,参数!$B$5,参数!$B$4,3)</f>
        <v>62.8053585500394</v>
      </c>
      <c r="O491" s="17">
        <f ca="1">f_nav_adjustedreturn(A491,参数!$B$6,参数!$B$5)</f>
        <v>5.13565891472868</v>
      </c>
      <c r="P491" s="17">
        <f ca="1">f_nav_periodreturnrankingper(A491,参数!$B$6,参数!$B$5,3)</f>
        <v>27.3469387755102</v>
      </c>
      <c r="Q491" s="25">
        <f>f_return(A491,1,参数!$B$1-365/2,参数!$B$1)</f>
        <v>18.7811778061398</v>
      </c>
      <c r="R491" s="25">
        <f ca="1">f_return(A491,1,参数!$B$4,参数!$B$1)</f>
        <v>7.75722111084356</v>
      </c>
      <c r="S491" s="25">
        <f ca="1">f_return(A491,1,参数!$B$6,参数!$B$1)</f>
        <v>7.29408092426762</v>
      </c>
      <c r="T491" t="str">
        <f>f_info_investtype(A491)</f>
        <v>灵活配置型基金</v>
      </c>
      <c r="U491" t="str">
        <f>f_info_fundmanager(A491)</f>
        <v>王刚</v>
      </c>
      <c r="V491">
        <f>f_info_manager_onthepostdays(A491,1)</f>
        <v>1294</v>
      </c>
      <c r="W491" s="25">
        <f ca="1">f_return_1w(A491,"0",参数!$B$2)</f>
        <v>-0.474683544303798</v>
      </c>
      <c r="X491" s="25">
        <f>f_return_1m(A491,"0",参数!$B$1)</f>
        <v>3.08988764044944</v>
      </c>
      <c r="Y491" s="25">
        <f>f_return_3m(A491,0,参数!$B$1)</f>
        <v>4.70756062767475</v>
      </c>
      <c r="Z491" s="25">
        <f>f_return_6m(A491,0,参数!B490)</f>
        <v>8.14977973568282</v>
      </c>
      <c r="AA491" t="str">
        <f>f_dq_status(A491,参数!$B$1)</f>
        <v>暂停大额申购|开放赎回</v>
      </c>
      <c r="AB491" s="17">
        <f ca="1">f_risk_maxdownside(A491,参数!$B$6,参数!$B$1)</f>
        <v>-10.8494533221194</v>
      </c>
      <c r="AC491" s="17">
        <f ca="1">f_risk_maxdownside(A491,参数!$B$4,参数!$B$1)</f>
        <v>-10.8494533221194</v>
      </c>
      <c r="AD491" t="str">
        <f ca="1">f_risk_maxdownside_date(A491,参数!$B$6,参数!$B$1)</f>
        <v>20180726-20181018</v>
      </c>
    </row>
    <row r="492" spans="1:30">
      <c r="A492" s="15" t="s">
        <v>520</v>
      </c>
      <c r="B492" t="str">
        <f>f_info_name(A492)</f>
        <v>中邮乐享收益</v>
      </c>
      <c r="C492" t="str">
        <f>f_info_setupdate(A492)</f>
        <v>2015-06-15</v>
      </c>
      <c r="D492" s="16">
        <f t="shared" si="7"/>
        <v>2051</v>
      </c>
      <c r="F492" s="17">
        <f>f_netasset_total(A492,参数!$B$1,100000000)</f>
        <v>6.5218835967</v>
      </c>
      <c r="G492" s="17">
        <f ca="1">f_nav_adjustedreturn(A492,参数!$B$2,参数!$B$1)</f>
        <v>6.29978276611151</v>
      </c>
      <c r="H492" s="17">
        <f ca="1">f_nav_periodreturnrankingper(A492,参数!$B$2,参数!$B$1,3)</f>
        <v>97.0354685018528</v>
      </c>
      <c r="I492" s="17">
        <f ca="1">f_nav_adjustedreturn(A492,参数!$B$3,参数!$B$2)</f>
        <v>21.353251318102</v>
      </c>
      <c r="J492" s="17">
        <f ca="1">f_nav_periodreturnrankingper(A492,参数!$B$3,参数!$B$2,3)</f>
        <v>56.6889632107023</v>
      </c>
      <c r="K492" s="17">
        <f ca="1">f_nav_adjustedreturn(A492,参数!$B$4,参数!$B$3)</f>
        <v>0.707964601769905</v>
      </c>
      <c r="L492" s="17">
        <f ca="1">f_nav_periodreturnrankingper(A492,参数!$B$4,参数!$B$3,3)</f>
        <v>16.3671373555841</v>
      </c>
      <c r="M492" s="17">
        <f ca="1">f_nav_adjustedreturn(A492,参数!$B$5,参数!$B$4)</f>
        <v>9.31730219780219</v>
      </c>
      <c r="N492" s="17">
        <f ca="1">f_nav_periodreturnrankingper(A492,参数!$B$5,参数!$B$4,3)</f>
        <v>55.3191489361702</v>
      </c>
      <c r="O492" s="17">
        <f ca="1">f_nav_adjustedreturn(A492,参数!$B$6,参数!$B$5)</f>
        <v>4.09914204003815</v>
      </c>
      <c r="P492" s="17">
        <f ca="1">f_nav_periodreturnrankingper(A492,参数!$B$6,参数!$B$5,3)</f>
        <v>37.8231292517007</v>
      </c>
      <c r="Q492" s="25">
        <f>f_return(A492,1,参数!$B$1-365/2,参数!$B$1)</f>
        <v>16.198352516601</v>
      </c>
      <c r="R492" s="25">
        <f ca="1">f_return(A492,1,参数!$B$4,参数!$B$1)</f>
        <v>9.10583390689805</v>
      </c>
      <c r="S492" s="25">
        <f ca="1">f_return(A492,1,参数!$B$6,参数!$B$1)</f>
        <v>8.08517570031133</v>
      </c>
      <c r="T492" t="str">
        <f>f_info_investtype(A492)</f>
        <v>灵活配置型基金</v>
      </c>
      <c r="U492" t="str">
        <f>f_info_fundmanager(A492)</f>
        <v>王喆,王高</v>
      </c>
      <c r="V492">
        <f>f_info_manager_onthepostdays(A492,1)</f>
        <v>617</v>
      </c>
      <c r="W492" s="25">
        <f ca="1">f_return_1w(A492,"0",参数!$B$2)</f>
        <v>-3.08771929824562</v>
      </c>
      <c r="X492" s="25">
        <f>f_return_1m(A492,"0",参数!$B$1)</f>
        <v>4.33546552949537</v>
      </c>
      <c r="Y492" s="25">
        <f>f_return_3m(A492,0,参数!$B$1)</f>
        <v>7.94117647058821</v>
      </c>
      <c r="Z492" s="25">
        <f>f_return_6m(A492,0,参数!B491)</f>
        <v>2.44755244755247</v>
      </c>
      <c r="AA492" t="str">
        <f>f_dq_status(A492,参数!$B$1)</f>
        <v>开放申购|开放赎回</v>
      </c>
      <c r="AB492" s="17">
        <f ca="1">f_risk_maxdownside(A492,参数!$B$6,参数!$B$1)</f>
        <v>-13.998613998614</v>
      </c>
      <c r="AC492" s="17">
        <f ca="1">f_risk_maxdownside(A492,参数!$B$4,参数!$B$1)</f>
        <v>-13.998613998614</v>
      </c>
      <c r="AD492" t="str">
        <f ca="1">f_risk_maxdownside_date(A492,参数!$B$6,参数!$B$1)</f>
        <v>20200306-20200323</v>
      </c>
    </row>
    <row r="493" spans="1:30">
      <c r="A493" s="15" t="s">
        <v>521</v>
      </c>
      <c r="B493" t="str">
        <f>f_info_name(A493)</f>
        <v>易方达瑞景</v>
      </c>
      <c r="C493" t="str">
        <f>f_info_setupdate(A493)</f>
        <v>2015-06-30</v>
      </c>
      <c r="D493" s="16">
        <f t="shared" si="7"/>
        <v>2036</v>
      </c>
      <c r="F493" s="17">
        <f>f_netasset_total(A493,参数!$B$1,100000000)</f>
        <v>8.7457521205</v>
      </c>
      <c r="G493" s="17">
        <f ca="1">f_nav_adjustedreturn(A493,参数!$B$2,参数!$B$1)</f>
        <v>13.5656041512231</v>
      </c>
      <c r="H493" s="17">
        <f ca="1">f_nav_periodreturnrankingper(A493,参数!$B$2,参数!$B$1,3)</f>
        <v>90.6829010058232</v>
      </c>
      <c r="I493" s="17">
        <f ca="1">f_nav_adjustedreturn(A493,参数!$B$3,参数!$B$2)</f>
        <v>12.9815745393635</v>
      </c>
      <c r="J493" s="17">
        <f ca="1">f_nav_periodreturnrankingper(A493,参数!$B$3,参数!$B$2,3)</f>
        <v>73.7458193979933</v>
      </c>
      <c r="K493" s="17">
        <f ca="1">f_nav_adjustedreturn(A493,参数!$B$4,参数!$B$3)</f>
        <v>0.167785234899329</v>
      </c>
      <c r="L493" s="17">
        <f ca="1">f_nav_periodreturnrankingper(A493,参数!$B$4,参数!$B$3,3)</f>
        <v>18.4210526315789</v>
      </c>
      <c r="M493" s="17">
        <f ca="1">f_nav_adjustedreturn(A493,参数!$B$5,参数!$B$4)</f>
        <v>20.1005025125628</v>
      </c>
      <c r="N493" s="17">
        <f ca="1">f_nav_periodreturnrankingper(A493,参数!$B$5,参数!$B$4,3)</f>
        <v>23.01024428684</v>
      </c>
      <c r="O493" s="17">
        <f ca="1">f_nav_adjustedreturn(A493,参数!$B$6,参数!$B$5)</f>
        <v>0.201409869083585</v>
      </c>
      <c r="P493" s="17">
        <f ca="1">f_nav_periodreturnrankingper(A493,参数!$B$6,参数!$B$5,3)</f>
        <v>74.0136054421769</v>
      </c>
      <c r="Q493" s="25">
        <f>f_return(A493,1,参数!$B$1-365/2,参数!$B$1)</f>
        <v>14.4867804391428</v>
      </c>
      <c r="R493" s="25">
        <f ca="1">f_return(A493,1,参数!$B$4,参数!$B$1)</f>
        <v>8.71622349105288</v>
      </c>
      <c r="S493" s="25">
        <f ca="1">f_return(A493,1,参数!$B$6,参数!$B$1)</f>
        <v>9.04874585558526</v>
      </c>
      <c r="T493" t="str">
        <f>f_info_investtype(A493)</f>
        <v>灵活配置型基金</v>
      </c>
      <c r="U493" t="str">
        <f>f_info_fundmanager(A493)</f>
        <v>韩阅川</v>
      </c>
      <c r="V493">
        <f>f_info_manager_onthepostdays(A493,1)</f>
        <v>596</v>
      </c>
      <c r="W493" s="25">
        <f ca="1">f_return_1w(A493,"0",参数!$B$2)</f>
        <v>-0.0740740740740824</v>
      </c>
      <c r="X493" s="25">
        <f>f_return_1m(A493,"0",参数!$B$1)</f>
        <v>1.99733688415446</v>
      </c>
      <c r="Y493" s="25">
        <f>f_return_3m(A493,0,参数!$B$1)</f>
        <v>3.58350236646382</v>
      </c>
      <c r="Z493" s="25">
        <f>f_return_6m(A493,0,参数!B492)</f>
        <v>6.42265193370166</v>
      </c>
      <c r="AA493" t="str">
        <f>f_dq_status(A493,参数!$B$1)</f>
        <v>暂停大额申购|开放赎回</v>
      </c>
      <c r="AB493" s="17">
        <f ca="1">f_risk_maxdownside(A493,参数!$B$6,参数!$B$1)</f>
        <v>-5.36303630363036</v>
      </c>
      <c r="AC493" s="17">
        <f ca="1">f_risk_maxdownside(A493,参数!$B$4,参数!$B$1)</f>
        <v>-5.36303630363036</v>
      </c>
      <c r="AD493" t="str">
        <f ca="1">f_risk_maxdownside_date(A493,参数!$B$6,参数!$B$1)</f>
        <v>20180523-20181029</v>
      </c>
    </row>
    <row r="494" spans="1:30">
      <c r="A494" s="15" t="s">
        <v>522</v>
      </c>
      <c r="B494" t="str">
        <f>f_info_name(A494)</f>
        <v>易方达瑞享I</v>
      </c>
      <c r="C494" t="str">
        <f>f_info_setupdate(A494)</f>
        <v>2015-06-26</v>
      </c>
      <c r="D494" s="16">
        <f t="shared" si="7"/>
        <v>2040</v>
      </c>
      <c r="F494" s="17">
        <f>f_netasset_total(A494,参数!$B$1,100000000)</f>
        <v>2.5057226937</v>
      </c>
      <c r="G494" s="17">
        <f ca="1">f_nav_adjustedreturn(A494,参数!$B$2,参数!$B$1)</f>
        <v>58.4233947870312</v>
      </c>
      <c r="H494" s="17">
        <f ca="1">f_nav_periodreturnrankingper(A494,参数!$B$2,参数!$B$1,3)</f>
        <v>36.3155108523028</v>
      </c>
      <c r="I494" s="17">
        <f ca="1">f_nav_adjustedreturn(A494,参数!$B$3,参数!$B$2)</f>
        <v>54.0646425073458</v>
      </c>
      <c r="J494" s="17">
        <f ca="1">f_nav_periodreturnrankingper(A494,参数!$B$3,参数!$B$2,3)</f>
        <v>13.2107023411371</v>
      </c>
      <c r="K494" s="17">
        <f ca="1">f_nav_adjustedreturn(A494,参数!$B$4,参数!$B$3)</f>
        <v>-28.3005617977528</v>
      </c>
      <c r="L494" s="17">
        <f ca="1">f_nav_periodreturnrankingper(A494,参数!$B$4,参数!$B$3,3)</f>
        <v>91.3350449293967</v>
      </c>
      <c r="M494" s="17">
        <f ca="1">f_nav_adjustedreturn(A494,参数!$B$5,参数!$B$4)</f>
        <v>8.65603644646926</v>
      </c>
      <c r="N494" s="17">
        <f ca="1">f_nav_periodreturnrankingper(A494,参数!$B$5,参数!$B$4,3)</f>
        <v>58.3924349881797</v>
      </c>
      <c r="O494" s="17">
        <f ca="1">f_nav_adjustedreturn(A494,参数!$B$6,参数!$B$5)</f>
        <v>9.28689883913765</v>
      </c>
      <c r="P494" s="17">
        <f ca="1">f_nav_periodreturnrankingper(A494,参数!$B$6,参数!$B$5,3)</f>
        <v>16.734693877551</v>
      </c>
      <c r="Q494" s="25">
        <f>f_return(A494,1,参数!$B$1-365/2,参数!$B$1)</f>
        <v>31.4619260322069</v>
      </c>
      <c r="R494" s="25">
        <f ca="1">f_return(A494,1,参数!$B$4,参数!$B$1)</f>
        <v>20.4866047098237</v>
      </c>
      <c r="S494" s="25">
        <f ca="1">f_return(A494,1,参数!$B$6,参数!$B$1)</f>
        <v>15.6035408948383</v>
      </c>
      <c r="T494" t="str">
        <f>f_info_investtype(A494)</f>
        <v>灵活配置型基金</v>
      </c>
      <c r="U494" t="str">
        <f>f_info_fundmanager(A494)</f>
        <v>武阳</v>
      </c>
      <c r="V494">
        <f>f_info_manager_onthepostdays(A494,1)</f>
        <v>1139</v>
      </c>
      <c r="W494" s="25">
        <f ca="1">f_return_1w(A494,"0",参数!$B$2)</f>
        <v>-3.73317013463892</v>
      </c>
      <c r="X494" s="25">
        <f>f_return_1m(A494,"0",参数!$B$1)</f>
        <v>8.39495432796868</v>
      </c>
      <c r="Y494" s="25">
        <f>f_return_3m(A494,0,参数!$B$1)</f>
        <v>15.210355987055</v>
      </c>
      <c r="Z494" s="25">
        <f>f_return_6m(A494,0,参数!B493)</f>
        <v>13.351134846462</v>
      </c>
      <c r="AA494" t="str">
        <f>f_dq_status(A494,参数!$B$1)</f>
        <v>开放申购|开放赎回</v>
      </c>
      <c r="AB494" s="17">
        <f ca="1">f_risk_maxdownside(A494,参数!$B$6,参数!$B$1)</f>
        <v>-36.0852197070573</v>
      </c>
      <c r="AC494" s="17">
        <f ca="1">f_risk_maxdownside(A494,参数!$B$4,参数!$B$1)</f>
        <v>-33.4719334719335</v>
      </c>
      <c r="AD494" t="str">
        <f ca="1">f_risk_maxdownside_date(A494,参数!$B$6,参数!$B$1)</f>
        <v>20170914-20190103</v>
      </c>
    </row>
    <row r="495" spans="1:30">
      <c r="A495" s="15" t="s">
        <v>523</v>
      </c>
      <c r="B495" t="str">
        <f>f_info_name(A495)</f>
        <v>易方达瑞信I</v>
      </c>
      <c r="C495" t="str">
        <f>f_info_setupdate(A495)</f>
        <v>2018-01-30</v>
      </c>
      <c r="D495" s="16">
        <f t="shared" si="7"/>
        <v>1091</v>
      </c>
      <c r="F495" s="17">
        <f>f_netasset_total(A495,参数!$B$1,100000000)</f>
        <v>15.5011868188</v>
      </c>
      <c r="G495" s="17">
        <f ca="1">f_nav_adjustedreturn(A495,参数!$B$2,参数!$B$1)</f>
        <v>15.7222665602554</v>
      </c>
      <c r="H495" s="17">
        <f ca="1">f_nav_periodreturnrankingper(A495,参数!$B$2,参数!$B$1,3)</f>
        <v>85.4420328215987</v>
      </c>
      <c r="I495" s="17">
        <f ca="1">f_nav_adjustedreturn(A495,参数!$B$3,参数!$B$2)</f>
        <v>44.5213379469435</v>
      </c>
      <c r="J495" s="17">
        <f ca="1">f_nav_periodreturnrankingper(A495,参数!$B$3,参数!$B$2,3)</f>
        <v>23.9687848383501</v>
      </c>
      <c r="K495" s="17">
        <f ca="1">f_nav_adjustedreturn(A495,参数!$B$4,参数!$B$3)</f>
        <v>0</v>
      </c>
      <c r="L495" s="17">
        <f ca="1">f_nav_periodreturnrankingper(A495,参数!$B$4,参数!$B$3,3)</f>
        <v>0</v>
      </c>
      <c r="M495" s="17">
        <f ca="1">f_nav_adjustedreturn(A495,参数!$B$5,参数!$B$4)</f>
        <v>0</v>
      </c>
      <c r="N495" s="17">
        <f ca="1">f_nav_periodreturnrankingper(A495,参数!$B$5,参数!$B$4,3)</f>
        <v>0</v>
      </c>
      <c r="O495" s="17">
        <f ca="1">f_nav_adjustedreturn(A495,参数!$B$6,参数!$B$5)</f>
        <v>0</v>
      </c>
      <c r="P495" s="17">
        <f ca="1">f_nav_periodreturnrankingper(A495,参数!$B$6,参数!$B$5,3)</f>
        <v>0</v>
      </c>
      <c r="Q495" s="25">
        <f>f_return(A495,1,参数!$B$1-365/2,参数!$B$1)</f>
        <v>16.9412599067111</v>
      </c>
      <c r="R495" s="25">
        <f ca="1">f_return(A495,1,参数!$B$4,参数!$B$1)</f>
        <v>0</v>
      </c>
      <c r="S495" s="25">
        <f ca="1">f_return(A495,1,参数!$B$6,参数!$B$1)</f>
        <v>0</v>
      </c>
      <c r="T495" t="str">
        <f>f_info_investtype(A495)</f>
        <v>灵活配置型基金</v>
      </c>
      <c r="U495" t="str">
        <f>f_info_fundmanager(A495)</f>
        <v>韩阅川</v>
      </c>
      <c r="V495">
        <f>f_info_manager_onthepostdays(A495,1)</f>
        <v>341</v>
      </c>
      <c r="W495" s="25">
        <f ca="1">f_return_1w(A495,"0",参数!$B$2)</f>
        <v>-1.87940485512921</v>
      </c>
      <c r="X495" s="25">
        <f>f_return_1m(A495,"0",参数!$B$1)</f>
        <v>2.98295454545455</v>
      </c>
      <c r="Y495" s="25">
        <f>f_return_3m(A495,0,参数!$B$1)</f>
        <v>5.30137981118373</v>
      </c>
      <c r="Z495" s="25">
        <f>f_return_6m(A495,0,参数!B494)</f>
        <v>7.38552437223042</v>
      </c>
      <c r="AA495" t="str">
        <f>f_dq_status(A495,参数!$B$1)</f>
        <v>开放申购|开放赎回</v>
      </c>
      <c r="AB495" s="17">
        <f ca="1">f_risk_maxdownside(A495,参数!$B$6,参数!$B$1)</f>
        <v>-19.4637537239325</v>
      </c>
      <c r="AC495" s="17">
        <f ca="1">f_risk_maxdownside(A495,参数!$B$4,参数!$B$1)</f>
        <v>-19.4637537239325</v>
      </c>
      <c r="AD495" t="str">
        <f ca="1">f_risk_maxdownside_date(A495,参数!$B$6,参数!$B$1)</f>
        <v>20180203-20181030</v>
      </c>
    </row>
    <row r="496" spans="1:30">
      <c r="A496" s="15" t="s">
        <v>524</v>
      </c>
      <c r="B496" t="str">
        <f>f_info_name(A496)</f>
        <v>易方达瑞选I</v>
      </c>
      <c r="C496" t="str">
        <f>f_info_setupdate(A496)</f>
        <v>2015-12-02</v>
      </c>
      <c r="D496" s="16">
        <f t="shared" si="7"/>
        <v>1881</v>
      </c>
      <c r="F496" s="17">
        <f>f_netasset_total(A496,参数!$B$1,100000000)</f>
        <v>17.2951177747</v>
      </c>
      <c r="G496" s="17">
        <f ca="1">f_nav_adjustedreturn(A496,参数!$B$2,参数!$B$1)</f>
        <v>32.2222222222222</v>
      </c>
      <c r="H496" s="17">
        <f ca="1">f_nav_periodreturnrankingper(A496,参数!$B$2,参数!$B$1,3)</f>
        <v>61.1434621492853</v>
      </c>
      <c r="I496" s="17">
        <f ca="1">f_nav_adjustedreturn(A496,参数!$B$3,参数!$B$2)</f>
        <v>21.8280017772998</v>
      </c>
      <c r="J496" s="17">
        <f ca="1">f_nav_periodreturnrankingper(A496,参数!$B$3,参数!$B$2,3)</f>
        <v>55.3511705685619</v>
      </c>
      <c r="K496" s="17">
        <f ca="1">f_nav_adjustedreturn(A496,参数!$B$4,参数!$B$3)</f>
        <v>3.75457875457874</v>
      </c>
      <c r="L496" s="17">
        <f ca="1">f_nav_periodreturnrankingper(A496,参数!$B$4,参数!$B$3,3)</f>
        <v>5.26315789473684</v>
      </c>
      <c r="M496" s="17">
        <f ca="1">f_nav_adjustedreturn(A496,参数!$B$5,参数!$B$4)</f>
        <v>11.820776835081</v>
      </c>
      <c r="N496" s="17">
        <f ca="1">f_nav_periodreturnrankingper(A496,参数!$B$5,参数!$B$4,3)</f>
        <v>43.8140267927502</v>
      </c>
      <c r="O496" s="17">
        <f ca="1">f_nav_adjustedreturn(A496,参数!$B$6,参数!$B$5)</f>
        <v>4.69061876247504</v>
      </c>
      <c r="P496" s="17">
        <f ca="1">f_nav_periodreturnrankingper(A496,参数!$B$6,参数!$B$5,3)</f>
        <v>31.0204081632653</v>
      </c>
      <c r="Q496" s="25">
        <f>f_return(A496,1,参数!$B$1-365/2,参数!$B$1)</f>
        <v>40.8096215599386</v>
      </c>
      <c r="R496" s="25">
        <f ca="1">f_return(A496,1,参数!$B$4,参数!$B$1)</f>
        <v>18.6547443260715</v>
      </c>
      <c r="S496" s="25">
        <f ca="1">f_return(A496,1,参数!$B$6,参数!$B$1)</f>
        <v>14.3285215618058</v>
      </c>
      <c r="T496" t="str">
        <f>f_info_investtype(A496)</f>
        <v>灵活配置型基金</v>
      </c>
      <c r="U496" t="str">
        <f>f_info_fundmanager(A496)</f>
        <v>韩阅川</v>
      </c>
      <c r="V496">
        <f>f_info_manager_onthepostdays(A496,1)</f>
        <v>558</v>
      </c>
      <c r="W496" s="25">
        <f ca="1">f_return_1w(A496,"0",参数!$B$2)</f>
        <v>0.398406374502007</v>
      </c>
      <c r="X496" s="25">
        <f>f_return_1m(A496,"0",参数!$B$1)</f>
        <v>7.13826366559485</v>
      </c>
      <c r="Y496" s="25">
        <f>f_return_3m(A496,0,参数!$B$1)</f>
        <v>13.953488372093</v>
      </c>
      <c r="Z496" s="25">
        <f>f_return_6m(A496,0,参数!B495)</f>
        <v>14.9791955617198</v>
      </c>
      <c r="AA496" t="str">
        <f>f_dq_status(A496,参数!$B$1)</f>
        <v>开放申购|开放赎回</v>
      </c>
      <c r="AB496" s="17">
        <f ca="1">f_risk_maxdownside(A496,参数!$B$6,参数!$B$1)</f>
        <v>-6.10119047619048</v>
      </c>
      <c r="AC496" s="17">
        <f ca="1">f_risk_maxdownside(A496,参数!$B$4,参数!$B$1)</f>
        <v>-6.10119047619048</v>
      </c>
      <c r="AD496" t="str">
        <f ca="1">f_risk_maxdownside_date(A496,参数!$B$6,参数!$B$1)</f>
        <v>20200226-20200323</v>
      </c>
    </row>
    <row r="497" spans="1:30">
      <c r="A497" s="15" t="s">
        <v>525</v>
      </c>
      <c r="B497" t="str">
        <f>f_info_name(A497)</f>
        <v>华安国企改革</v>
      </c>
      <c r="C497" t="str">
        <f>f_info_setupdate(A497)</f>
        <v>2015-06-29</v>
      </c>
      <c r="D497" s="16">
        <f t="shared" si="7"/>
        <v>2037</v>
      </c>
      <c r="F497" s="17">
        <f>f_netasset_total(A497,参数!$B$1,100000000)</f>
        <v>6.1561267032</v>
      </c>
      <c r="G497" s="17">
        <f ca="1">f_nav_adjustedreturn(A497,参数!$B$2,参数!$B$1)</f>
        <v>87.0184696569921</v>
      </c>
      <c r="H497" s="17">
        <f ca="1">f_nav_periodreturnrankingper(A497,参数!$B$2,参数!$B$1,3)</f>
        <v>11.2228692429857</v>
      </c>
      <c r="I497" s="17">
        <f ca="1">f_nav_adjustedreturn(A497,参数!$B$3,参数!$B$2)</f>
        <v>59.3776282590412</v>
      </c>
      <c r="J497" s="17">
        <f ca="1">f_nav_periodreturnrankingper(A497,参数!$B$3,参数!$B$2,3)</f>
        <v>9.42028985507246</v>
      </c>
      <c r="K497" s="17">
        <f ca="1">f_nav_adjustedreturn(A497,参数!$B$4,参数!$B$3)</f>
        <v>-14.6446518305815</v>
      </c>
      <c r="L497" s="17">
        <f ca="1">f_nav_periodreturnrankingper(A497,参数!$B$4,参数!$B$3,3)</f>
        <v>49.2297817715019</v>
      </c>
      <c r="M497" s="17">
        <f ca="1">f_nav_adjustedreturn(A497,参数!$B$5,参数!$B$4)</f>
        <v>23.9149689991143</v>
      </c>
      <c r="N497" s="17">
        <f ca="1">f_nav_periodreturnrankingper(A497,参数!$B$5,参数!$B$4,3)</f>
        <v>16.8636721828211</v>
      </c>
      <c r="O497" s="17">
        <f ca="1">f_nav_adjustedreturn(A497,参数!$B$6,参数!$B$5)</f>
        <v>17.6652892561984</v>
      </c>
      <c r="P497" s="17">
        <f ca="1">f_nav_periodreturnrankingper(A497,参数!$B$6,参数!$B$5,3)</f>
        <v>6.12244897959184</v>
      </c>
      <c r="Q497" s="25">
        <f>f_return(A497,1,参数!$B$1-365/2,参数!$B$1)</f>
        <v>68.6654678006721</v>
      </c>
      <c r="R497" s="25">
        <f ca="1">f_return(A497,1,参数!$B$4,参数!$B$1)</f>
        <v>36.4763897296351</v>
      </c>
      <c r="S497" s="25">
        <f ca="1">f_return(A497,1,参数!$B$6,参数!$B$1)</f>
        <v>29.5985891272747</v>
      </c>
      <c r="T497" t="str">
        <f>f_info_investtype(A497)</f>
        <v>灵活配置型基金</v>
      </c>
      <c r="U497" t="str">
        <f>f_info_fundmanager(A497)</f>
        <v>张亮</v>
      </c>
      <c r="V497">
        <f>f_info_manager_onthepostdays(A497,1)</f>
        <v>834</v>
      </c>
      <c r="W497" s="25">
        <f ca="1">f_return_1w(A497,"0",参数!$B$2)</f>
        <v>-2.16830149716056</v>
      </c>
      <c r="X497" s="25">
        <f>f_return_1m(A497,"0",参数!$B$1)</f>
        <v>11.2366603892028</v>
      </c>
      <c r="Y497" s="25">
        <f>f_return_3m(A497,0,参数!$B$1)</f>
        <v>24.0462023101155</v>
      </c>
      <c r="Z497" s="25">
        <f>f_return_6m(A497,0,参数!B496)</f>
        <v>28.0555555555556</v>
      </c>
      <c r="AA497" t="str">
        <f>f_dq_status(A497,参数!$B$1)</f>
        <v>开放申购|开放赎回</v>
      </c>
      <c r="AB497" s="17">
        <f ca="1">f_risk_maxdownside(A497,参数!$B$6,参数!$B$1)</f>
        <v>-25.518227305218</v>
      </c>
      <c r="AC497" s="17">
        <f ca="1">f_risk_maxdownside(A497,参数!$B$4,参数!$B$1)</f>
        <v>-25.518227305218</v>
      </c>
      <c r="AD497" t="str">
        <f ca="1">f_risk_maxdownside_date(A497,参数!$B$6,参数!$B$1)</f>
        <v>20180127-20181018</v>
      </c>
    </row>
    <row r="498" spans="1:30">
      <c r="A498" s="15" t="s">
        <v>526</v>
      </c>
      <c r="B498" t="str">
        <f>f_info_name(A498)</f>
        <v>天弘惠利</v>
      </c>
      <c r="C498" t="str">
        <f>f_info_setupdate(A498)</f>
        <v>2015-06-10</v>
      </c>
      <c r="D498" s="16">
        <f t="shared" si="7"/>
        <v>2056</v>
      </c>
      <c r="F498" s="17">
        <f>f_netasset_total(A498,参数!$B$1,100000000)</f>
        <v>5.5192226892</v>
      </c>
      <c r="G498" s="17">
        <f ca="1">f_nav_adjustedreturn(A498,参数!$B$2,参数!$B$1)</f>
        <v>29.4961832061069</v>
      </c>
      <c r="H498" s="17">
        <f ca="1">f_nav_periodreturnrankingper(A498,参数!$B$2,参数!$B$1,3)</f>
        <v>63.7374272101641</v>
      </c>
      <c r="I498" s="17">
        <f ca="1">f_nav_adjustedreturn(A498,参数!$B$3,参数!$B$2)</f>
        <v>8.60553805339082</v>
      </c>
      <c r="J498" s="17">
        <f ca="1">f_nav_periodreturnrankingper(A498,参数!$B$3,参数!$B$2,3)</f>
        <v>86.1761426978818</v>
      </c>
      <c r="K498" s="17">
        <f ca="1">f_nav_adjustedreturn(A498,参数!$B$4,参数!$B$3)</f>
        <v>2.8040569334356</v>
      </c>
      <c r="L498" s="17">
        <f ca="1">f_nav_periodreturnrankingper(A498,参数!$B$4,参数!$B$3,3)</f>
        <v>7.38125802310655</v>
      </c>
      <c r="M498" s="17">
        <f ca="1">f_nav_adjustedreturn(A498,参数!$B$5,参数!$B$4)</f>
        <v>9.84005238050696</v>
      </c>
      <c r="N498" s="17">
        <f ca="1">f_nav_periodreturnrankingper(A498,参数!$B$5,参数!$B$4,3)</f>
        <v>53.1126871552403</v>
      </c>
      <c r="O498" s="17">
        <f ca="1">f_nav_adjustedreturn(A498,参数!$B$6,参数!$B$5)</f>
        <v>3.10481149358789</v>
      </c>
      <c r="P498" s="17">
        <f ca="1">f_nav_periodreturnrankingper(A498,参数!$B$6,参数!$B$5,3)</f>
        <v>49.6598639455782</v>
      </c>
      <c r="Q498" s="25">
        <f>f_return(A498,1,参数!$B$1-365/2,参数!$B$1)</f>
        <v>30.0065736254597</v>
      </c>
      <c r="R498" s="25">
        <f ca="1">f_return(A498,1,参数!$B$4,参数!$B$1)</f>
        <v>13.0640053032939</v>
      </c>
      <c r="S498" s="25">
        <f ca="1">f_return(A498,1,参数!$B$6,参数!$B$1)</f>
        <v>10.330284269092</v>
      </c>
      <c r="T498" t="str">
        <f>f_info_investtype(A498)</f>
        <v>灵活配置型基金</v>
      </c>
      <c r="U498" t="str">
        <f>f_info_fundmanager(A498)</f>
        <v>杜广,贺剑,张寓</v>
      </c>
      <c r="V498">
        <f>f_info_manager_onthepostdays(A498,1)</f>
        <v>260</v>
      </c>
      <c r="W498" s="25">
        <f ca="1">f_return_1w(A498,"0",参数!$B$2)</f>
        <v>-1.10221953797372</v>
      </c>
      <c r="X498" s="25">
        <f>f_return_1m(A498,"0",参数!$B$1)</f>
        <v>4.2078751766079</v>
      </c>
      <c r="Y498" s="25">
        <f>f_return_3m(A498,0,参数!$B$1)</f>
        <v>6.35736677115987</v>
      </c>
      <c r="Z498" s="25">
        <f>f_return_6m(A498,0,参数!B497)</f>
        <v>10.856883588281</v>
      </c>
      <c r="AA498" t="str">
        <f>f_dq_status(A498,参数!$B$1)</f>
        <v>开放申购|开放赎回</v>
      </c>
      <c r="AB498" s="17">
        <f ca="1">f_risk_maxdownside(A498,参数!$B$6,参数!$B$1)</f>
        <v>-5.40035853002689</v>
      </c>
      <c r="AC498" s="17">
        <f ca="1">f_risk_maxdownside(A498,参数!$B$4,参数!$B$1)</f>
        <v>-5.40035853002689</v>
      </c>
      <c r="AD498" t="str">
        <f ca="1">f_risk_maxdownside_date(A498,参数!$B$6,参数!$B$1)</f>
        <v>20200306-20200323</v>
      </c>
    </row>
    <row r="499" spans="1:30">
      <c r="A499" s="15" t="s">
        <v>527</v>
      </c>
      <c r="B499" t="str">
        <f>f_info_name(A499)</f>
        <v>华商双翼</v>
      </c>
      <c r="C499" t="str">
        <f>f_info_setupdate(A499)</f>
        <v>2015-06-16</v>
      </c>
      <c r="D499" s="16">
        <f t="shared" si="7"/>
        <v>2050</v>
      </c>
      <c r="F499" s="17">
        <f>f_netasset_total(A499,参数!$B$1,100000000)</f>
        <v>0.2630536977</v>
      </c>
      <c r="G499" s="17">
        <f ca="1">f_nav_adjustedreturn(A499,参数!$B$2,参数!$B$1)</f>
        <v>17.6975945017182</v>
      </c>
      <c r="H499" s="17">
        <f ca="1">f_nav_periodreturnrankingper(A499,参数!$B$2,参数!$B$1,3)</f>
        <v>41.9786096256684</v>
      </c>
      <c r="I499" s="17">
        <f ca="1">f_nav_adjustedreturn(A499,参数!$B$3,参数!$B$2)</f>
        <v>8.8868101028999</v>
      </c>
      <c r="J499" s="17">
        <f ca="1">f_nav_periodreturnrankingper(A499,参数!$B$3,参数!$B$2,3)</f>
        <v>58.5964912280702</v>
      </c>
      <c r="K499" s="17">
        <f ca="1">f_nav_adjustedreturn(A499,参数!$B$4,参数!$B$3)</f>
        <v>-10.4690117252931</v>
      </c>
      <c r="L499" s="17">
        <f ca="1">f_nav_periodreturnrankingper(A499,参数!$B$4,参数!$B$3,3)</f>
        <v>94.6666666666667</v>
      </c>
      <c r="M499" s="17">
        <f ca="1">f_nav_adjustedreturn(A499,参数!$B$5,参数!$B$4)</f>
        <v>6.98299015219338</v>
      </c>
      <c r="N499" s="17">
        <f ca="1">f_nav_periodreturnrankingper(A499,参数!$B$5,参数!$B$4,3)</f>
        <v>43.2432432432432</v>
      </c>
      <c r="O499" s="17">
        <f ca="1">f_nav_adjustedreturn(A499,参数!$B$6,参数!$B$5)</f>
        <v>9.69637610186094</v>
      </c>
      <c r="P499" s="17">
        <f ca="1">f_nav_periodreturnrankingper(A499,参数!$B$6,参数!$B$5,3)</f>
        <v>6.66666666666667</v>
      </c>
      <c r="Q499" s="25">
        <f>f_return(A499,1,参数!$B$1-365/2,参数!$B$1)</f>
        <v>48.0836408937706</v>
      </c>
      <c r="R499" s="25">
        <f ca="1">f_return(A499,1,参数!$B$4,参数!$B$1)</f>
        <v>4.68567353303611</v>
      </c>
      <c r="S499" s="25">
        <f ca="1">f_return(A499,1,参数!$B$6,参数!$B$1)</f>
        <v>6.05008177716004</v>
      </c>
      <c r="T499" t="str">
        <f>f_info_investtype(A499)</f>
        <v>偏债混合型基金</v>
      </c>
      <c r="U499" t="str">
        <f>f_info_fundmanager(A499)</f>
        <v>张永志,胡中原</v>
      </c>
      <c r="V499">
        <f>f_info_manager_onthepostdays(A499,1)</f>
        <v>930</v>
      </c>
      <c r="W499" s="25">
        <f ca="1">f_return_1w(A499,"0",参数!$B$2)</f>
        <v>-1.10450297366186</v>
      </c>
      <c r="X499" s="25">
        <f>f_return_1m(A499,"0",参数!$B$1)</f>
        <v>8.30039525691701</v>
      </c>
      <c r="Y499" s="25">
        <f>f_return_3m(A499,0,参数!$B$1)</f>
        <v>16.9940222032451</v>
      </c>
      <c r="Z499" s="25">
        <f>f_return_6m(A499,0,参数!B498)</f>
        <v>15.5612244897959</v>
      </c>
      <c r="AA499" t="str">
        <f>f_dq_status(A499,参数!$B$1)</f>
        <v>开放申购|开放赎回</v>
      </c>
      <c r="AB499" s="17">
        <f ca="1">f_risk_maxdownside(A499,参数!$B$6,参数!$B$1)</f>
        <v>-17.7705977382876</v>
      </c>
      <c r="AC499" s="17">
        <f ca="1">f_risk_maxdownside(A499,参数!$B$4,参数!$B$1)</f>
        <v>-14.8117154811716</v>
      </c>
      <c r="AD499" t="str">
        <f ca="1">f_risk_maxdownside_date(A499,参数!$B$6,参数!$B$1)</f>
        <v>20171114-20200527</v>
      </c>
    </row>
    <row r="500" spans="1:30">
      <c r="A500" s="15" t="s">
        <v>528</v>
      </c>
      <c r="B500" t="str">
        <f>f_info_name(A500)</f>
        <v>华商双驱优选</v>
      </c>
      <c r="C500" t="str">
        <f>f_info_setupdate(A500)</f>
        <v>2015-07-08</v>
      </c>
      <c r="D500" s="16">
        <f t="shared" si="7"/>
        <v>2028</v>
      </c>
      <c r="F500" s="17">
        <f>f_netasset_total(A500,参数!$B$1,100000000)</f>
        <v>13.1668421345</v>
      </c>
      <c r="G500" s="17">
        <f ca="1">f_nav_adjustedreturn(A500,参数!$B$2,参数!$B$1)</f>
        <v>26.2383900928793</v>
      </c>
      <c r="H500" s="17">
        <f ca="1">f_nav_periodreturnrankingper(A500,参数!$B$2,参数!$B$1,3)</f>
        <v>67.7077818951826</v>
      </c>
      <c r="I500" s="17">
        <f ca="1">f_nav_adjustedreturn(A500,参数!$B$3,参数!$B$2)</f>
        <v>50.5827505827506</v>
      </c>
      <c r="J500" s="17">
        <f ca="1">f_nav_periodreturnrankingper(A500,参数!$B$3,参数!$B$2,3)</f>
        <v>16.9453734671126</v>
      </c>
      <c r="K500" s="17">
        <f ca="1">f_nav_adjustedreturn(A500,参数!$B$4,参数!$B$3)</f>
        <v>-26.9787234042553</v>
      </c>
      <c r="L500" s="17">
        <f ca="1">f_nav_periodreturnrankingper(A500,参数!$B$4,参数!$B$3,3)</f>
        <v>88.5750962772786</v>
      </c>
      <c r="M500" s="17">
        <f ca="1">f_nav_adjustedreturn(A500,参数!$B$5,参数!$B$4)</f>
        <v>10.6925424483307</v>
      </c>
      <c r="N500" s="17">
        <f ca="1">f_nav_periodreturnrankingper(A500,参数!$B$5,参数!$B$4,3)</f>
        <v>48.6209613869188</v>
      </c>
      <c r="O500" s="17">
        <f ca="1">f_nav_adjustedreturn(A500,参数!$B$6,参数!$B$5)</f>
        <v>26.25250501002</v>
      </c>
      <c r="P500" s="17">
        <f ca="1">f_nav_periodreturnrankingper(A500,参数!$B$6,参数!$B$5,3)</f>
        <v>2.04081632653061</v>
      </c>
      <c r="Q500" s="25">
        <f>f_return(A500,1,参数!$B$1-365/2,参数!$B$1)</f>
        <v>1.60012041881163</v>
      </c>
      <c r="R500" s="25">
        <f ca="1">f_return(A500,1,参数!$B$4,参数!$B$1)</f>
        <v>11.5395062254048</v>
      </c>
      <c r="S500" s="25">
        <f ca="1">f_return(A500,1,参数!$B$6,参数!$B$1)</f>
        <v>14.0985821001145</v>
      </c>
      <c r="T500" t="str">
        <f>f_info_investtype(A500)</f>
        <v>灵活配置型基金</v>
      </c>
      <c r="U500" t="str">
        <f>f_info_fundmanager(A500)</f>
        <v>李双全</v>
      </c>
      <c r="V500">
        <f>f_info_manager_onthepostdays(A500,1)</f>
        <v>2045</v>
      </c>
      <c r="W500" s="25">
        <f ca="1">f_return_1w(A500,"0",参数!$B$2)</f>
        <v>-0.920245398773012</v>
      </c>
      <c r="X500" s="25">
        <f>f_return_1m(A500,"0",参数!$B$1)</f>
        <v>5.70317563188594</v>
      </c>
      <c r="Y500" s="25">
        <f>f_return_3m(A500,0,参数!$B$1)</f>
        <v>7.37327188940093</v>
      </c>
      <c r="Z500" s="25">
        <f>f_return_6m(A500,0,参数!B499)</f>
        <v>-6.33592349073521</v>
      </c>
      <c r="AA500" t="str">
        <f>f_dq_status(A500,参数!$B$1)</f>
        <v>开放申购|开放赎回</v>
      </c>
      <c r="AB500" s="17">
        <f ca="1">f_risk_maxdownside(A500,参数!$B$6,参数!$B$1)</f>
        <v>-36.6723259762309</v>
      </c>
      <c r="AC500" s="17">
        <f ca="1">f_risk_maxdownside(A500,参数!$B$4,参数!$B$1)</f>
        <v>-36.5646258503401</v>
      </c>
      <c r="AD500" t="str">
        <f ca="1">f_risk_maxdownside_date(A500,参数!$B$6,参数!$B$1)</f>
        <v>20171114-20181018</v>
      </c>
    </row>
    <row r="501" spans="1:30">
      <c r="A501" s="15" t="s">
        <v>529</v>
      </c>
      <c r="B501" t="str">
        <f>f_info_name(A501)</f>
        <v>鹏华弘鑫A</v>
      </c>
      <c r="C501" t="str">
        <f>f_info_setupdate(A501)</f>
        <v>2015-06-18</v>
      </c>
      <c r="D501" s="16">
        <f t="shared" si="7"/>
        <v>2048</v>
      </c>
      <c r="F501" s="17">
        <f>f_netasset_total(A501,参数!$B$1,100000000)</f>
        <v>7.7239449292</v>
      </c>
      <c r="G501" s="17">
        <f ca="1">f_nav_adjustedreturn(A501,参数!$B$2,参数!$B$1)</f>
        <v>21.4730632435404</v>
      </c>
      <c r="H501" s="17">
        <f ca="1">f_nav_periodreturnrankingper(A501,参数!$B$2,参数!$B$1,3)</f>
        <v>74.6956061408153</v>
      </c>
      <c r="I501" s="17">
        <f ca="1">f_nav_adjustedreturn(A501,参数!$B$3,参数!$B$2)</f>
        <v>21.3340744858255</v>
      </c>
      <c r="J501" s="17">
        <f ca="1">f_nav_periodreturnrankingper(A501,参数!$B$3,参数!$B$2,3)</f>
        <v>56.8004459308807</v>
      </c>
      <c r="K501" s="17">
        <f ca="1">f_nav_adjustedreturn(A501,参数!$B$4,参数!$B$3)</f>
        <v>-20.1509098979139</v>
      </c>
      <c r="L501" s="17">
        <f ca="1">f_nav_periodreturnrankingper(A501,参数!$B$4,参数!$B$3,3)</f>
        <v>65.9178433889602</v>
      </c>
      <c r="M501" s="17">
        <f ca="1">f_nav_adjustedreturn(A501,参数!$B$5,参数!$B$4)</f>
        <v>8.04707683475266</v>
      </c>
      <c r="N501" s="17">
        <f ca="1">f_nav_periodreturnrankingper(A501,参数!$B$5,参数!$B$4,3)</f>
        <v>62.3325453112687</v>
      </c>
      <c r="O501" s="17">
        <f ca="1">f_nav_adjustedreturn(A501,参数!$B$6,参数!$B$5)</f>
        <v>3.30039525691701</v>
      </c>
      <c r="P501" s="17">
        <f ca="1">f_nav_periodreturnrankingper(A501,参数!$B$6,参数!$B$5,3)</f>
        <v>46.9387755102041</v>
      </c>
      <c r="Q501" s="25">
        <f>f_return(A501,1,参数!$B$1-365/2,参数!$B$1)</f>
        <v>22.9391618302543</v>
      </c>
      <c r="R501" s="25">
        <f ca="1">f_return(A501,1,参数!$B$4,参数!$B$1)</f>
        <v>5.57377880609713</v>
      </c>
      <c r="S501" s="25">
        <f ca="1">f_return(A501,1,参数!$B$6,参数!$B$1)</f>
        <v>5.54338195050974</v>
      </c>
      <c r="T501" t="str">
        <f>f_info_investtype(A501)</f>
        <v>灵活配置型基金</v>
      </c>
      <c r="U501" t="str">
        <f>f_info_fundmanager(A501)</f>
        <v>李韵怡</v>
      </c>
      <c r="V501">
        <f>f_info_manager_onthepostdays(A501,1)</f>
        <v>2030</v>
      </c>
      <c r="W501" s="25">
        <f ca="1">f_return_1w(A501,"0",参数!$B$2)</f>
        <v>-0.428792993340037</v>
      </c>
      <c r="X501" s="25">
        <f>f_return_1m(A501,"0",参数!$B$1)</f>
        <v>4.44686374675488</v>
      </c>
      <c r="Y501" s="25">
        <f>f_return_3m(A501,0,参数!$B$1)</f>
        <v>9.2898273881867</v>
      </c>
      <c r="Z501" s="25">
        <f>f_return_6m(A501,0,参数!B500)</f>
        <v>9.13058726499898</v>
      </c>
      <c r="AA501" t="str">
        <f>f_dq_status(A501,参数!$B$1)</f>
        <v>暂停大额申购|开放赎回</v>
      </c>
      <c r="AB501" s="17">
        <f ca="1">f_risk_maxdownside(A501,参数!$B$6,参数!$B$1)</f>
        <v>-24.6741810496654</v>
      </c>
      <c r="AC501" s="17">
        <f ca="1">f_risk_maxdownside(A501,参数!$B$4,参数!$B$1)</f>
        <v>-24.6741810496654</v>
      </c>
      <c r="AD501" t="str">
        <f ca="1">f_risk_maxdownside_date(A501,参数!$B$6,参数!$B$1)</f>
        <v>20180206-20190103</v>
      </c>
    </row>
    <row r="502" spans="1:30">
      <c r="A502" s="15" t="s">
        <v>530</v>
      </c>
      <c r="B502" t="str">
        <f>f_info_name(A502)</f>
        <v>华商新常态</v>
      </c>
      <c r="C502" t="str">
        <f>f_info_setupdate(A502)</f>
        <v>2015-06-29</v>
      </c>
      <c r="D502" s="16">
        <f t="shared" si="7"/>
        <v>2037</v>
      </c>
      <c r="F502" s="17">
        <f>f_netasset_total(A502,参数!$B$1,100000000)</f>
        <v>2.7170391914</v>
      </c>
      <c r="G502" s="17">
        <f ca="1">f_nav_adjustedreturn(A502,参数!$B$2,参数!$B$1)</f>
        <v>95.3561614442095</v>
      </c>
      <c r="H502" s="17">
        <f ca="1">f_nav_periodreturnrankingper(A502,参数!$B$2,参数!$B$1,3)</f>
        <v>7.30545262043409</v>
      </c>
      <c r="I502" s="17">
        <f ca="1">f_nav_adjustedreturn(A502,参数!$B$3,参数!$B$2)</f>
        <v>51.3468013468013</v>
      </c>
      <c r="J502" s="17">
        <f ca="1">f_nav_periodreturnrankingper(A502,参数!$B$3,参数!$B$2,3)</f>
        <v>16.2207357859532</v>
      </c>
      <c r="K502" s="17">
        <f ca="1">f_nav_adjustedreturn(A502,参数!$B$4,参数!$B$3)</f>
        <v>-31.4087759815243</v>
      </c>
      <c r="L502" s="17">
        <f ca="1">f_nav_periodreturnrankingper(A502,参数!$B$4,参数!$B$3,3)</f>
        <v>95.7637997432606</v>
      </c>
      <c r="M502" s="17">
        <f ca="1">f_nav_adjustedreturn(A502,参数!$B$5,参数!$B$4)</f>
        <v>-7.12742980561555</v>
      </c>
      <c r="N502" s="17">
        <f ca="1">f_nav_periodreturnrankingper(A502,参数!$B$5,参数!$B$4,3)</f>
        <v>97.0055161544523</v>
      </c>
      <c r="O502" s="17">
        <f ca="1">f_nav_adjustedreturn(A502,参数!$B$6,参数!$B$5)</f>
        <v>0.107991360691139</v>
      </c>
      <c r="P502" s="17">
        <f ca="1">f_nav_periodreturnrankingper(A502,参数!$B$6,参数!$B$5,3)</f>
        <v>74.8299319727891</v>
      </c>
      <c r="Q502" s="25">
        <f>f_return(A502,1,参数!$B$1-365/2,参数!$B$1)</f>
        <v>99.9581507903006</v>
      </c>
      <c r="R502" s="25">
        <f ca="1">f_return(A502,1,参数!$B$4,参数!$B$1)</f>
        <v>26.5502226329126</v>
      </c>
      <c r="S502" s="25">
        <f ca="1">f_return(A502,1,参数!$B$6,参数!$B$1)</f>
        <v>13.640805696175</v>
      </c>
      <c r="T502" t="str">
        <f>f_info_investtype(A502)</f>
        <v>灵活配置型基金</v>
      </c>
      <c r="U502" t="str">
        <f>f_info_fundmanager(A502)</f>
        <v>吴昊</v>
      </c>
      <c r="V502">
        <f>f_info_manager_onthepostdays(A502,1)</f>
        <v>945</v>
      </c>
      <c r="W502" s="25">
        <f ca="1">f_return_1w(A502,"0",参数!$B$2)</f>
        <v>-1.3172338090011</v>
      </c>
      <c r="X502" s="25">
        <f>f_return_1m(A502,"0",参数!$B$1)</f>
        <v>15.4085356705825</v>
      </c>
      <c r="Y502" s="25">
        <f>f_return_3m(A502,0,参数!$B$1)</f>
        <v>32.6607951335335</v>
      </c>
      <c r="Z502" s="25">
        <f>f_return_6m(A502,0,参数!B501)</f>
        <v>36.5878475020826</v>
      </c>
      <c r="AA502" t="str">
        <f>f_dq_status(A502,参数!$B$1)</f>
        <v>开放申购|开放赎回</v>
      </c>
      <c r="AB502" s="17">
        <f ca="1">f_risk_maxdownside(A502,参数!$B$6,参数!$B$1)</f>
        <v>-45.1267056530214</v>
      </c>
      <c r="AC502" s="17">
        <f ca="1">f_risk_maxdownside(A502,参数!$B$4,参数!$B$1)</f>
        <v>-34.5348837209302</v>
      </c>
      <c r="AD502" t="str">
        <f ca="1">f_risk_maxdownside_date(A502,参数!$B$6,参数!$B$1)</f>
        <v>20161123-20190103</v>
      </c>
    </row>
    <row r="503" spans="1:30">
      <c r="A503" s="15" t="s">
        <v>531</v>
      </c>
      <c r="B503" t="str">
        <f>f_info_name(A503)</f>
        <v>光大一带一路</v>
      </c>
      <c r="C503" t="str">
        <f>f_info_setupdate(A503)</f>
        <v>2015-06-26</v>
      </c>
      <c r="D503" s="16">
        <f t="shared" si="7"/>
        <v>2040</v>
      </c>
      <c r="F503" s="17">
        <f>f_netasset_total(A503,参数!$B$1,100000000)</f>
        <v>2.548806412</v>
      </c>
      <c r="G503" s="17">
        <f ca="1">f_nav_adjustedreturn(A503,参数!$B$2,参数!$B$1)</f>
        <v>69.1737288135593</v>
      </c>
      <c r="H503" s="17">
        <f ca="1">f_nav_periodreturnrankingper(A503,参数!$B$2,参数!$B$1,3)</f>
        <v>48.1844946025515</v>
      </c>
      <c r="I503" s="17">
        <f ca="1">f_nav_adjustedreturn(A503,参数!$B$3,参数!$B$2)</f>
        <v>38.41642228739</v>
      </c>
      <c r="J503" s="17">
        <f ca="1">f_nav_periodreturnrankingper(A503,参数!$B$3,参数!$B$2,3)</f>
        <v>59.0909090909091</v>
      </c>
      <c r="K503" s="17">
        <f ca="1">f_nav_adjustedreturn(A503,参数!$B$4,参数!$B$3)</f>
        <v>-30.1229508196721</v>
      </c>
      <c r="L503" s="17">
        <f ca="1">f_nav_periodreturnrankingper(A503,参数!$B$4,参数!$B$3,3)</f>
        <v>81.4432989690722</v>
      </c>
      <c r="M503" s="17">
        <f ca="1">f_nav_adjustedreturn(A503,参数!$B$5,参数!$B$4)</f>
        <v>16.0566706021252</v>
      </c>
      <c r="N503" s="17">
        <f ca="1">f_nav_periodreturnrankingper(A503,参数!$B$5,参数!$B$4,3)</f>
        <v>62.84046692607</v>
      </c>
      <c r="O503" s="17">
        <f ca="1">f_nav_adjustedreturn(A503,参数!$B$6,参数!$B$5)</f>
        <v>10.9803921568627</v>
      </c>
      <c r="P503" s="17">
        <f ca="1">f_nav_periodreturnrankingper(A503,参数!$B$6,参数!$B$5,3)</f>
        <v>22.7557411273486</v>
      </c>
      <c r="Q503" s="25">
        <f>f_return(A503,1,参数!$B$1-365/2,参数!$B$1)</f>
        <v>65.1866278630739</v>
      </c>
      <c r="R503" s="25">
        <f ca="1">f_return(A503,1,参数!$B$4,参数!$B$1)</f>
        <v>17.8202640570746</v>
      </c>
      <c r="S503" s="25">
        <f ca="1">f_return(A503,1,参数!$B$6,参数!$B$1)</f>
        <v>15.8400440617842</v>
      </c>
      <c r="T503" t="str">
        <f>f_info_investtype(A503)</f>
        <v>偏股混合型基金</v>
      </c>
      <c r="U503" t="str">
        <f>f_info_fundmanager(A503)</f>
        <v>林晓凤</v>
      </c>
      <c r="V503">
        <f>f_info_manager_onthepostdays(A503,1)</f>
        <v>839</v>
      </c>
      <c r="W503" s="25">
        <f ca="1">f_return_1w(A503,"0",参数!$B$2)</f>
        <v>0.53248136315229</v>
      </c>
      <c r="X503" s="25">
        <f>f_return_1m(A503,"0",参数!$B$1)</f>
        <v>13.9900071377587</v>
      </c>
      <c r="Y503" s="25">
        <f>f_return_3m(A503,0,参数!$B$1)</f>
        <v>22.7517294388932</v>
      </c>
      <c r="Z503" s="25">
        <f>f_return_6m(A503,0,参数!B502)</f>
        <v>22.3555888972243</v>
      </c>
      <c r="AA503" t="str">
        <f>f_dq_status(A503,参数!$B$1)</f>
        <v>开放申购|开放赎回</v>
      </c>
      <c r="AB503" s="17">
        <f ca="1">f_risk_maxdownside(A503,参数!$B$6,参数!$B$1)</f>
        <v>-38.6944181646168</v>
      </c>
      <c r="AC503" s="17">
        <f ca="1">f_risk_maxdownside(A503,参数!$B$4,参数!$B$1)</f>
        <v>-34.0793489318413</v>
      </c>
      <c r="AD503" t="str">
        <f ca="1">f_risk_maxdownside_date(A503,参数!$B$6,参数!$B$1)</f>
        <v>20171114-20181018</v>
      </c>
    </row>
    <row r="504" spans="1:30">
      <c r="A504" s="15" t="s">
        <v>532</v>
      </c>
      <c r="B504" t="str">
        <f>f_info_name(A504)</f>
        <v>光大鼎鑫A</v>
      </c>
      <c r="C504" t="str">
        <f>f_info_setupdate(A504)</f>
        <v>2015-06-11</v>
      </c>
      <c r="D504" s="16">
        <f t="shared" si="7"/>
        <v>2055</v>
      </c>
      <c r="F504" s="17">
        <f>f_netasset_total(A504,参数!$B$1,100000000)</f>
        <v>6.6839446419</v>
      </c>
      <c r="G504" s="17">
        <f ca="1">f_nav_adjustedreturn(A504,参数!$B$2,参数!$B$1)</f>
        <v>29.0468414377084</v>
      </c>
      <c r="H504" s="17">
        <f ca="1">f_nav_periodreturnrankingper(A504,参数!$B$2,参数!$B$1,3)</f>
        <v>64.3726839597671</v>
      </c>
      <c r="I504" s="17">
        <f ca="1">f_nav_adjustedreturn(A504,参数!$B$3,参数!$B$2)</f>
        <v>11.4226375908619</v>
      </c>
      <c r="J504" s="17">
        <f ca="1">f_nav_periodreturnrankingper(A504,参数!$B$3,参数!$B$2,3)</f>
        <v>77.4804905239688</v>
      </c>
      <c r="K504" s="17">
        <f ca="1">f_nav_adjustedreturn(A504,参数!$B$4,参数!$B$3)</f>
        <v>-8.63377609108159</v>
      </c>
      <c r="L504" s="17">
        <f ca="1">f_nav_periodreturnrankingper(A504,参数!$B$4,参数!$B$3,3)</f>
        <v>38.8318356867779</v>
      </c>
      <c r="M504" s="17">
        <f ca="1">f_nav_adjustedreturn(A504,参数!$B$5,参数!$B$4)</f>
        <v>9.32245918367347</v>
      </c>
      <c r="N504" s="17">
        <f ca="1">f_nav_periodreturnrankingper(A504,参数!$B$5,参数!$B$4,3)</f>
        <v>55.2403467297084</v>
      </c>
      <c r="O504" s="17">
        <f ca="1">f_nav_adjustedreturn(A504,参数!$B$6,参数!$B$5)</f>
        <v>3.10621242484969</v>
      </c>
      <c r="P504" s="17">
        <f ca="1">f_nav_periodreturnrankingper(A504,参数!$B$6,参数!$B$5,3)</f>
        <v>49.5238095238095</v>
      </c>
      <c r="Q504" s="25">
        <f>f_return(A504,1,参数!$B$1-365/2,参数!$B$1)</f>
        <v>27.7197362843291</v>
      </c>
      <c r="R504" s="25">
        <f ca="1">f_return(A504,1,参数!$B$4,参数!$B$1)</f>
        <v>9.51311224071538</v>
      </c>
      <c r="S504" s="25">
        <f ca="1">f_return(A504,1,参数!$B$6,参数!$B$1)</f>
        <v>8.09763915622512</v>
      </c>
      <c r="T504" t="str">
        <f>f_info_investtype(A504)</f>
        <v>灵活配置型基金</v>
      </c>
      <c r="U504" t="str">
        <f>f_info_fundmanager(A504)</f>
        <v>詹佳</v>
      </c>
      <c r="V504">
        <f>f_info_manager_onthepostdays(A504,1)</f>
        <v>981</v>
      </c>
      <c r="W504" s="25">
        <f ca="1">f_return_1w(A504,"0",参数!$B$2)</f>
        <v>-0.186046511627909</v>
      </c>
      <c r="X504" s="25">
        <f>f_return_1m(A504,"0",参数!$B$1)</f>
        <v>3.96578538102643</v>
      </c>
      <c r="Y504" s="25">
        <f>f_return_3m(A504,0,参数!$B$1)</f>
        <v>8.08407437348422</v>
      </c>
      <c r="Z504" s="25">
        <f>f_return_6m(A504,0,参数!B503)</f>
        <v>12.5858733098096</v>
      </c>
      <c r="AA504" t="str">
        <f>f_dq_status(A504,参数!$B$1)</f>
        <v>暂停大额申购|开放赎回</v>
      </c>
      <c r="AB504" s="17">
        <f ca="1">f_risk_maxdownside(A504,参数!$B$6,参数!$B$1)</f>
        <v>-11.4366729678639</v>
      </c>
      <c r="AC504" s="17">
        <f ca="1">f_risk_maxdownside(A504,参数!$B$4,参数!$B$1)</f>
        <v>-11.3528855250709</v>
      </c>
      <c r="AD504" t="str">
        <f ca="1">f_risk_maxdownside_date(A504,参数!$B$6,参数!$B$1)</f>
        <v>20180125-20190103</v>
      </c>
    </row>
    <row r="505" spans="1:30">
      <c r="A505" s="15" t="s">
        <v>533</v>
      </c>
      <c r="B505" t="str">
        <f>f_info_name(A505)</f>
        <v>华富永鑫A</v>
      </c>
      <c r="C505" t="str">
        <f>f_info_setupdate(A505)</f>
        <v>2015-06-15</v>
      </c>
      <c r="D505" s="16">
        <f t="shared" si="7"/>
        <v>2051</v>
      </c>
      <c r="F505" s="17">
        <f>f_netasset_total(A505,参数!$B$1,100000000)</f>
        <v>0.0492671331</v>
      </c>
      <c r="G505" s="17">
        <f ca="1">f_nav_adjustedreturn(A505,参数!$B$2,参数!$B$1)</f>
        <v>2.48286084861962</v>
      </c>
      <c r="H505" s="17">
        <f ca="1">f_nav_periodreturnrankingper(A505,参数!$B$2,参数!$B$1,3)</f>
        <v>99.3118051879301</v>
      </c>
      <c r="I505" s="17">
        <f ca="1">f_nav_adjustedreturn(A505,参数!$B$3,参数!$B$2)</f>
        <v>6.27153687112335</v>
      </c>
      <c r="J505" s="17">
        <f ca="1">f_nav_periodreturnrankingper(A505,参数!$B$3,参数!$B$2,3)</f>
        <v>91.4715719063545</v>
      </c>
      <c r="K505" s="17">
        <f ca="1">f_nav_adjustedreturn(A505,参数!$B$4,参数!$B$3)</f>
        <v>-7.24200913242009</v>
      </c>
      <c r="L505" s="17">
        <f ca="1">f_nav_periodreturnrankingper(A505,参数!$B$4,参数!$B$3,3)</f>
        <v>36.2644415917843</v>
      </c>
      <c r="M505" s="17">
        <f ca="1">f_nav_adjustedreturn(A505,参数!$B$5,参数!$B$4)</f>
        <v>2.62417994376757</v>
      </c>
      <c r="N505" s="17">
        <f ca="1">f_nav_periodreturnrankingper(A505,参数!$B$5,参数!$B$4,3)</f>
        <v>86.0520094562648</v>
      </c>
      <c r="O505" s="17">
        <f ca="1">f_nav_adjustedreturn(A505,参数!$B$6,参数!$B$5)</f>
        <v>4.80863591756626</v>
      </c>
      <c r="P505" s="17">
        <f ca="1">f_nav_periodreturnrankingper(A505,参数!$B$6,参数!$B$5,3)</f>
        <v>29.9319727891156</v>
      </c>
      <c r="Q505" s="25">
        <f>f_return(A505,1,参数!$B$1-365/2,参数!$B$1)</f>
        <v>-0.0358553738691869</v>
      </c>
      <c r="R505" s="25">
        <f ca="1">f_return(A505,1,参数!$B$4,参数!$B$1)</f>
        <v>0.339477267094423</v>
      </c>
      <c r="S505" s="25">
        <f ca="1">f_return(A505,1,参数!$B$6,参数!$B$1)</f>
        <v>1.65390973713779</v>
      </c>
      <c r="T505" t="str">
        <f>f_info_investtype(A505)</f>
        <v>灵活配置型基金</v>
      </c>
      <c r="U505" t="str">
        <f>f_info_fundmanager(A505)</f>
        <v>张惠</v>
      </c>
      <c r="V505">
        <f>f_info_manager_onthepostdays(A505,1)</f>
        <v>94</v>
      </c>
      <c r="W505" s="25">
        <f ca="1">f_return_1w(A505,"0",参数!$B$2)</f>
        <v>-1.8281036834925</v>
      </c>
      <c r="X505" s="25">
        <f>f_return_1m(A505,"0",参数!$B$1)</f>
        <v>1.73825071277478</v>
      </c>
      <c r="Y505" s="25">
        <f>f_return_3m(A505,0,参数!$B$1)</f>
        <v>0.783527696793018</v>
      </c>
      <c r="Z505" s="25">
        <f>f_return_6m(A505,0,参数!B504)</f>
        <v>0.171883481092818</v>
      </c>
      <c r="AA505" t="str">
        <f>f_dq_status(A505,参数!$B$1)</f>
        <v>开放申购|开放赎回</v>
      </c>
      <c r="AB505" s="17">
        <f ca="1">f_risk_maxdownside(A505,参数!$B$6,参数!$B$1)</f>
        <v>-13.1588132635253</v>
      </c>
      <c r="AC505" s="17">
        <f ca="1">f_risk_maxdownside(A505,参数!$B$4,参数!$B$1)</f>
        <v>-10.1835352815396</v>
      </c>
      <c r="AD505" t="str">
        <f ca="1">f_risk_maxdownside_date(A505,参数!$B$6,参数!$B$1)</f>
        <v>20171110-20190606</v>
      </c>
    </row>
    <row r="506" spans="1:30">
      <c r="A506" s="15" t="s">
        <v>534</v>
      </c>
      <c r="B506" t="str">
        <f>f_info_name(A506)</f>
        <v>广发改革先锋</v>
      </c>
      <c r="C506" t="str">
        <f>f_info_setupdate(A506)</f>
        <v>2015-07-27</v>
      </c>
      <c r="D506" s="16">
        <f t="shared" si="7"/>
        <v>2009</v>
      </c>
      <c r="F506" s="17">
        <f>f_netasset_total(A506,参数!$B$1,100000000)</f>
        <v>5.4405956005</v>
      </c>
      <c r="G506" s="17">
        <f ca="1">f_nav_adjustedreturn(A506,参数!$B$2,参数!$B$1)</f>
        <v>65.1605231866825</v>
      </c>
      <c r="H506" s="17">
        <f ca="1">f_nav_periodreturnrankingper(A506,参数!$B$2,参数!$B$1,3)</f>
        <v>29.2747485442033</v>
      </c>
      <c r="I506" s="17">
        <f ca="1">f_nav_adjustedreturn(A506,参数!$B$3,参数!$B$2)</f>
        <v>61.7307692307692</v>
      </c>
      <c r="J506" s="17">
        <f ca="1">f_nav_periodreturnrankingper(A506,参数!$B$3,参数!$B$2,3)</f>
        <v>8.30546265328874</v>
      </c>
      <c r="K506" s="17">
        <f ca="1">f_nav_adjustedreturn(A506,参数!$B$4,参数!$B$3)</f>
        <v>-31.3077939233818</v>
      </c>
      <c r="L506" s="17">
        <f ca="1">f_nav_periodreturnrankingper(A506,参数!$B$4,参数!$B$3,3)</f>
        <v>95.6354300385109</v>
      </c>
      <c r="M506" s="17">
        <f ca="1">f_nav_adjustedreturn(A506,参数!$B$5,参数!$B$4)</f>
        <v>3.97805212620028</v>
      </c>
      <c r="N506" s="17">
        <f ca="1">f_nav_periodreturnrankingper(A506,参数!$B$5,参数!$B$4,3)</f>
        <v>80.4570527974783</v>
      </c>
      <c r="O506" s="17">
        <f ca="1">f_nav_adjustedreturn(A506,参数!$B$6,参数!$B$5)</f>
        <v>-23.326359832636</v>
      </c>
      <c r="P506" s="17">
        <f ca="1">f_nav_periodreturnrankingper(A506,参数!$B$6,参数!$B$5,3)</f>
        <v>99.7278911564626</v>
      </c>
      <c r="Q506" s="25">
        <f>f_return(A506,1,参数!$B$1-365/2,参数!$B$1)</f>
        <v>38.1929217642709</v>
      </c>
      <c r="R506" s="25">
        <f ca="1">f_return(A506,1,参数!$B$4,参数!$B$1)</f>
        <v>22.4020288680524</v>
      </c>
      <c r="S506" s="25">
        <f ca="1">f_return(A506,1,参数!$B$6,参数!$B$1)</f>
        <v>7.74902505199724</v>
      </c>
      <c r="T506" t="str">
        <f>f_info_investtype(A506)</f>
        <v>灵活配置型基金</v>
      </c>
      <c r="U506" t="str">
        <f>f_info_fundmanager(A506)</f>
        <v>陈少平</v>
      </c>
      <c r="V506">
        <f>f_info_manager_onthepostdays(A506,1)</f>
        <v>685</v>
      </c>
      <c r="W506" s="25">
        <f ca="1">f_return_1w(A506,"0",参数!$B$2)</f>
        <v>1.08173076923077</v>
      </c>
      <c r="X506" s="25">
        <f>f_return_1m(A506,"0",参数!$B$1)</f>
        <v>13.4803921568627</v>
      </c>
      <c r="Y506" s="25">
        <f>f_return_3m(A506,0,参数!$B$1)</f>
        <v>19.9481865284974</v>
      </c>
      <c r="Z506" s="25">
        <f>f_return_6m(A506,0,参数!B505)</f>
        <v>11.7269076305221</v>
      </c>
      <c r="AA506" t="str">
        <f>f_dq_status(A506,参数!$B$1)</f>
        <v>开放申购|开放赎回</v>
      </c>
      <c r="AB506" s="17">
        <f ca="1">f_risk_maxdownside(A506,参数!$B$6,参数!$B$1)</f>
        <v>-49.3697478991597</v>
      </c>
      <c r="AC506" s="17">
        <f ca="1">f_risk_maxdownside(A506,参数!$B$4,参数!$B$1)</f>
        <v>-36.4116094986807</v>
      </c>
      <c r="AD506" t="str">
        <f ca="1">f_risk_maxdownside_date(A506,参数!$B$6,参数!$B$1)</f>
        <v>20160223-20190103</v>
      </c>
    </row>
    <row r="507" spans="1:30">
      <c r="A507" s="15" t="s">
        <v>535</v>
      </c>
      <c r="B507" t="str">
        <f>f_info_name(A507)</f>
        <v>融通通鑫</v>
      </c>
      <c r="C507" t="str">
        <f>f_info_setupdate(A507)</f>
        <v>2015-06-15</v>
      </c>
      <c r="D507" s="16">
        <f t="shared" si="7"/>
        <v>2051</v>
      </c>
      <c r="F507" s="17">
        <f>f_netasset_total(A507,参数!$B$1,100000000)</f>
        <v>7.2588994985</v>
      </c>
      <c r="G507" s="17">
        <f ca="1">f_nav_adjustedreturn(A507,参数!$B$2,参数!$B$1)</f>
        <v>17.6519567027477</v>
      </c>
      <c r="H507" s="17">
        <f ca="1">f_nav_periodreturnrankingper(A507,参数!$B$2,参数!$B$1,3)</f>
        <v>81.9481206987824</v>
      </c>
      <c r="I507" s="17">
        <f ca="1">f_nav_adjustedreturn(A507,参数!$B$3,参数!$B$2)</f>
        <v>13.1950989632423</v>
      </c>
      <c r="J507" s="17">
        <f ca="1">f_nav_periodreturnrankingper(A507,参数!$B$3,参数!$B$2,3)</f>
        <v>73.1326644370123</v>
      </c>
      <c r="K507" s="17">
        <f ca="1">f_nav_adjustedreturn(A507,参数!$B$4,参数!$B$3)</f>
        <v>2.81007751937983</v>
      </c>
      <c r="L507" s="17">
        <f ca="1">f_nav_periodreturnrankingper(A507,参数!$B$4,参数!$B$3,3)</f>
        <v>7.31707317073171</v>
      </c>
      <c r="M507" s="17">
        <f ca="1">f_nav_adjustedreturn(A507,参数!$B$5,参数!$B$4)</f>
        <v>6.79083453658537</v>
      </c>
      <c r="N507" s="17">
        <f ca="1">f_nav_periodreturnrankingper(A507,参数!$B$5,参数!$B$4,3)</f>
        <v>68.2427107959023</v>
      </c>
      <c r="O507" s="17">
        <f ca="1">f_nav_adjustedreturn(A507,参数!$B$6,参数!$B$5)</f>
        <v>2.09163346613545</v>
      </c>
      <c r="P507" s="17">
        <f ca="1">f_nav_periodreturnrankingper(A507,参数!$B$6,参数!$B$5,3)</f>
        <v>62.8571428571429</v>
      </c>
      <c r="Q507" s="25">
        <f>f_return(A507,1,参数!$B$1-365/2,参数!$B$1)</f>
        <v>16.0241526829226</v>
      </c>
      <c r="R507" s="25">
        <f ca="1">f_return(A507,1,参数!$B$4,参数!$B$1)</f>
        <v>11.0314432357853</v>
      </c>
      <c r="S507" s="25">
        <f ca="1">f_return(A507,1,参数!$B$6,参数!$B$1)</f>
        <v>8.31165563663774</v>
      </c>
      <c r="T507" t="str">
        <f>f_info_investtype(A507)</f>
        <v>灵活配置型基金</v>
      </c>
      <c r="U507" t="str">
        <f>f_info_fundmanager(A507)</f>
        <v>余志勇,许富强</v>
      </c>
      <c r="V507">
        <f>f_info_manager_onthepostdays(A507,1)</f>
        <v>2068</v>
      </c>
      <c r="W507" s="25">
        <f ca="1">f_return_1w(A507,"0",参数!$B$2)</f>
        <v>-0.249169435215932</v>
      </c>
      <c r="X507" s="25">
        <f>f_return_1m(A507,"0",参数!$B$1)</f>
        <v>4.51183431952662</v>
      </c>
      <c r="Y507" s="25">
        <f>f_return_3m(A507,0,参数!$B$1)</f>
        <v>5.76347305389221</v>
      </c>
      <c r="Z507" s="25">
        <f>f_return_6m(A507,0,参数!B506)</f>
        <v>5.25131282820705</v>
      </c>
      <c r="AA507" t="str">
        <f>f_dq_status(A507,参数!$B$1)</f>
        <v>暂停大额申购|开放赎回</v>
      </c>
      <c r="AB507" s="17">
        <f ca="1">f_risk_maxdownside(A507,参数!$B$6,参数!$B$1)</f>
        <v>-2.67857142857142</v>
      </c>
      <c r="AC507" s="17">
        <f ca="1">f_risk_maxdownside(A507,参数!$B$4,参数!$B$1)</f>
        <v>-2.67857142857142</v>
      </c>
      <c r="AD507" t="str">
        <f ca="1">f_risk_maxdownside_date(A507,参数!$B$6,参数!$B$1)</f>
        <v>20200306-20200323</v>
      </c>
    </row>
    <row r="508" spans="1:30">
      <c r="A508" s="15" t="s">
        <v>536</v>
      </c>
      <c r="B508" t="str">
        <f>f_info_name(A508)</f>
        <v>融通新能源</v>
      </c>
      <c r="C508" t="str">
        <f>f_info_setupdate(A508)</f>
        <v>2015-06-29</v>
      </c>
      <c r="D508" s="16">
        <f t="shared" si="7"/>
        <v>2037</v>
      </c>
      <c r="F508" s="17">
        <f>f_netasset_total(A508,参数!$B$1,100000000)</f>
        <v>5.5197894133</v>
      </c>
      <c r="G508" s="17">
        <f ca="1">f_nav_adjustedreturn(A508,参数!$B$2,参数!$B$1)</f>
        <v>67.1155209071581</v>
      </c>
      <c r="H508" s="17">
        <f ca="1">f_nav_periodreturnrankingper(A508,参数!$B$2,参数!$B$1,3)</f>
        <v>27.4219163578613</v>
      </c>
      <c r="I508" s="17">
        <f ca="1">f_nav_adjustedreturn(A508,参数!$B$3,参数!$B$2)</f>
        <v>62.5576036866359</v>
      </c>
      <c r="J508" s="17">
        <f ca="1">f_nav_periodreturnrankingper(A508,参数!$B$3,参数!$B$2,3)</f>
        <v>7.69230769230769</v>
      </c>
      <c r="K508" s="17">
        <f ca="1">f_nav_adjustedreturn(A508,参数!$B$4,参数!$B$3)</f>
        <v>-19.7958612312812</v>
      </c>
      <c r="L508" s="17">
        <f ca="1">f_nav_periodreturnrankingper(A508,参数!$B$4,参数!$B$3,3)</f>
        <v>64.6983311938383</v>
      </c>
      <c r="M508" s="17">
        <f ca="1">f_nav_adjustedreturn(A508,参数!$B$5,参数!$B$4)</f>
        <v>11.7427772600187</v>
      </c>
      <c r="N508" s="17">
        <f ca="1">f_nav_periodreturnrankingper(A508,参数!$B$5,参数!$B$4,3)</f>
        <v>43.9716312056738</v>
      </c>
      <c r="O508" s="17">
        <f ca="1">f_nav_adjustedreturn(A508,参数!$B$6,参数!$B$5)</f>
        <v>27.1867612293144</v>
      </c>
      <c r="P508" s="17">
        <f ca="1">f_nav_periodreturnrankingper(A508,参数!$B$6,参数!$B$5,3)</f>
        <v>1.7687074829932</v>
      </c>
      <c r="Q508" s="25">
        <f>f_return(A508,1,参数!$B$1-365/2,参数!$B$1)</f>
        <v>50.9477983007541</v>
      </c>
      <c r="R508" s="25">
        <f ca="1">f_return(A508,1,参数!$B$4,参数!$B$1)</f>
        <v>29.6096744828048</v>
      </c>
      <c r="S508" s="25">
        <f ca="1">f_return(A508,1,参数!$B$6,参数!$B$1)</f>
        <v>25.3266834565457</v>
      </c>
      <c r="T508" t="str">
        <f>f_info_investtype(A508)</f>
        <v>灵活配置型基金</v>
      </c>
      <c r="U508" t="str">
        <f>f_info_fundmanager(A508)</f>
        <v>彭炜</v>
      </c>
      <c r="V508">
        <f>f_info_manager_onthepostdays(A508,1)</f>
        <v>397</v>
      </c>
      <c r="W508" s="25">
        <f ca="1">f_return_1w(A508,"0",参数!$B$2)</f>
        <v>1.51079136690648</v>
      </c>
      <c r="X508" s="25">
        <f>f_return_1m(A508,"0",参数!$B$1)</f>
        <v>11.0169491525424</v>
      </c>
      <c r="Y508" s="25">
        <f>f_return_3m(A508,0,参数!$B$1)</f>
        <v>23.8445378151261</v>
      </c>
      <c r="Z508" s="25">
        <f>f_return_6m(A508,0,参数!B507)</f>
        <v>15.2206246901338</v>
      </c>
      <c r="AA508" t="str">
        <f>f_dq_status(A508,参数!$B$1)</f>
        <v>开放申购|开放赎回</v>
      </c>
      <c r="AB508" s="17">
        <f ca="1">f_risk_maxdownside(A508,参数!$B$6,参数!$B$1)</f>
        <v>-33.697215350076</v>
      </c>
      <c r="AC508" s="17">
        <f ca="1">f_risk_maxdownside(A508,参数!$B$4,参数!$B$1)</f>
        <v>-33.697215350076</v>
      </c>
      <c r="AD508" t="str">
        <f ca="1">f_risk_maxdownside_date(A508,参数!$B$6,参数!$B$1)</f>
        <v>20180516-20181018</v>
      </c>
    </row>
    <row r="509" spans="1:30">
      <c r="A509" s="15" t="s">
        <v>537</v>
      </c>
      <c r="B509" t="str">
        <f>f_info_name(A509)</f>
        <v>建信大安全</v>
      </c>
      <c r="C509" t="str">
        <f>f_info_setupdate(A509)</f>
        <v>2015-07-29</v>
      </c>
      <c r="D509" s="16">
        <f t="shared" si="7"/>
        <v>2007</v>
      </c>
      <c r="F509" s="17">
        <f>f_netasset_total(A509,参数!$B$1,100000000)</f>
        <v>4.1766517607</v>
      </c>
      <c r="G509" s="17">
        <f ca="1">f_nav_adjustedreturn(A509,参数!$B$2,参数!$B$1)</f>
        <v>82.007874015748</v>
      </c>
      <c r="H509" s="17">
        <f ca="1">f_nav_periodreturnrankingper(A509,参数!$B$2,参数!$B$1,3)</f>
        <v>36.2745098039216</v>
      </c>
      <c r="I509" s="17">
        <f ca="1">f_nav_adjustedreturn(A509,参数!$B$3,参数!$B$2)</f>
        <v>63.4491634491634</v>
      </c>
      <c r="J509" s="17">
        <f ca="1">f_nav_periodreturnrankingper(A509,参数!$B$3,参数!$B$2,3)</f>
        <v>19.76401179941</v>
      </c>
      <c r="K509" s="17">
        <f ca="1">f_nav_adjustedreturn(A509,参数!$B$4,参数!$B$3)</f>
        <v>-27.484834344377</v>
      </c>
      <c r="L509" s="17">
        <f ca="1">f_nav_periodreturnrankingper(A509,参数!$B$4,参数!$B$3,3)</f>
        <v>70.1818181818182</v>
      </c>
      <c r="M509" s="17">
        <f ca="1">f_nav_adjustedreturn(A509,参数!$B$5,参数!$B$4)</f>
        <v>30.9174952032095</v>
      </c>
      <c r="N509" s="17">
        <f ca="1">f_nav_periodreturnrankingper(A509,参数!$B$5,参数!$B$4,3)</f>
        <v>30.3921568627451</v>
      </c>
      <c r="O509" s="17">
        <f ca="1">f_nav_adjustedreturn(A509,参数!$B$6,参数!$B$5)</f>
        <v>22.1335885981706</v>
      </c>
      <c r="P509" s="17">
        <f ca="1">f_nav_periodreturnrankingper(A509,参数!$B$6,参数!$B$5,3)</f>
        <v>9.86842105263158</v>
      </c>
      <c r="Q509" s="25">
        <f>f_return(A509,1,参数!$B$1-365/2,参数!$B$1)</f>
        <v>89.3624503306646</v>
      </c>
      <c r="R509" s="25">
        <f ca="1">f_return(A509,1,参数!$B$4,参数!$B$1)</f>
        <v>29.1811131460806</v>
      </c>
      <c r="S509" s="25">
        <f ca="1">f_return(A509,1,参数!$B$6,参数!$B$1)</f>
        <v>28.0096797128</v>
      </c>
      <c r="T509" t="str">
        <f>f_info_investtype(A509)</f>
        <v>普通股票型基金</v>
      </c>
      <c r="U509" t="str">
        <f>f_info_fundmanager(A509)</f>
        <v>王东杰</v>
      </c>
      <c r="V509">
        <f>f_info_manager_onthepostdays(A509,1)</f>
        <v>2024</v>
      </c>
      <c r="W509" s="25">
        <f ca="1">f_return_1w(A509,"0",参数!$B$2)</f>
        <v>-1.9088602008165</v>
      </c>
      <c r="X509" s="25">
        <f>f_return_1m(A509,"0",参数!$B$1)</f>
        <v>10.7760243727108</v>
      </c>
      <c r="Y509" s="25">
        <f>f_return_3m(A509,0,参数!$B$1)</f>
        <v>25.1779359430605</v>
      </c>
      <c r="Z509" s="25">
        <f>f_return_6m(A509,0,参数!B508)</f>
        <v>34.9930104432201</v>
      </c>
      <c r="AA509" t="str">
        <f>f_dq_status(A509,参数!$B$1)</f>
        <v>开放申购|开放赎回</v>
      </c>
      <c r="AB509" s="17">
        <f ca="1">f_risk_maxdownside(A509,参数!$B$6,参数!$B$1)</f>
        <v>-32.8640359574327</v>
      </c>
      <c r="AC509" s="17">
        <f ca="1">f_risk_maxdownside(A509,参数!$B$4,参数!$B$1)</f>
        <v>-32.3362867230698</v>
      </c>
      <c r="AD509" t="str">
        <f ca="1">f_risk_maxdownside_date(A509,参数!$B$6,参数!$B$1)</f>
        <v>20180124-20190103</v>
      </c>
    </row>
    <row r="510" spans="1:30">
      <c r="A510" s="15" t="s">
        <v>538</v>
      </c>
      <c r="B510" t="str">
        <f>f_info_name(A510)</f>
        <v>兴银丰盈</v>
      </c>
      <c r="C510" t="str">
        <f>f_info_setupdate(A510)</f>
        <v>2015-06-24</v>
      </c>
      <c r="D510" s="16">
        <f t="shared" si="7"/>
        <v>2042</v>
      </c>
      <c r="F510" s="17">
        <f>f_netasset_total(A510,参数!$B$1,100000000)</f>
        <v>0.2289859869</v>
      </c>
      <c r="G510" s="17">
        <f ca="1">f_nav_adjustedreturn(A510,参数!$B$2,参数!$B$1)</f>
        <v>57.455853499019</v>
      </c>
      <c r="H510" s="17">
        <f ca="1">f_nav_periodreturnrankingper(A510,参数!$B$2,参数!$B$1,3)</f>
        <v>37.3742721016411</v>
      </c>
      <c r="I510" s="17">
        <f ca="1">f_nav_adjustedreturn(A510,参数!$B$3,参数!$B$2)</f>
        <v>25.2252252252252</v>
      </c>
      <c r="J510" s="17">
        <f ca="1">f_nav_periodreturnrankingper(A510,参数!$B$3,参数!$B$2,3)</f>
        <v>50.6688963210702</v>
      </c>
      <c r="K510" s="17">
        <f ca="1">f_nav_adjustedreturn(A510,参数!$B$4,参数!$B$3)</f>
        <v>-8.81254667662434</v>
      </c>
      <c r="L510" s="17">
        <f ca="1">f_nav_periodreturnrankingper(A510,参数!$B$4,参数!$B$3,3)</f>
        <v>39.0243902439024</v>
      </c>
      <c r="M510" s="17">
        <f ca="1">f_nav_adjustedreturn(A510,参数!$B$5,参数!$B$4)</f>
        <v>14.5780051150895</v>
      </c>
      <c r="N510" s="17">
        <f ca="1">f_nav_periodreturnrankingper(A510,参数!$B$5,参数!$B$4,3)</f>
        <v>34.51536643026</v>
      </c>
      <c r="O510" s="17">
        <f ca="1">f_nav_adjustedreturn(A510,参数!$B$6,参数!$B$5)</f>
        <v>4.17406749555952</v>
      </c>
      <c r="P510" s="17">
        <f ca="1">f_nav_periodreturnrankingper(A510,参数!$B$6,参数!$B$5,3)</f>
        <v>36.4625850340136</v>
      </c>
      <c r="Q510" s="25">
        <f>f_return(A510,1,参数!$B$1-365/2,参数!$B$1)</f>
        <v>62.1813302355715</v>
      </c>
      <c r="R510" s="25">
        <f ca="1">f_return(A510,1,参数!$B$4,参数!$B$1)</f>
        <v>21.5769050166814</v>
      </c>
      <c r="S510" s="25">
        <f ca="1">f_return(A510,1,参数!$B$6,参数!$B$1)</f>
        <v>16.3947321799408</v>
      </c>
      <c r="T510" t="str">
        <f>f_info_investtype(A510)</f>
        <v>灵活配置型基金</v>
      </c>
      <c r="U510" t="str">
        <f>f_info_fundmanager(A510)</f>
        <v>孔晓语</v>
      </c>
      <c r="V510">
        <f>f_info_manager_onthepostdays(A510,1)</f>
        <v>540</v>
      </c>
      <c r="W510" s="25">
        <f ca="1">f_return_1w(A510,"0",参数!$B$2)</f>
        <v>-2.54939451880179</v>
      </c>
      <c r="X510" s="25">
        <f>f_return_1m(A510,"0",参数!$B$1)</f>
        <v>11.9975809452922</v>
      </c>
      <c r="Y510" s="25">
        <f>f_return_3m(A510,0,参数!$B$1)</f>
        <v>22.1833130328867</v>
      </c>
      <c r="Z510" s="25">
        <f>f_return_6m(A510,0,参数!B509)</f>
        <v>16.7421696137172</v>
      </c>
      <c r="AA510" t="str">
        <f>f_dq_status(A510,参数!$B$1)</f>
        <v>开放申购|开放赎回</v>
      </c>
      <c r="AB510" s="17">
        <f ca="1">f_risk_maxdownside(A510,参数!$B$6,参数!$B$1)</f>
        <v>-10.9710896960712</v>
      </c>
      <c r="AC510" s="17">
        <f ca="1">f_risk_maxdownside(A510,参数!$B$4,参数!$B$1)</f>
        <v>-10.9710896960712</v>
      </c>
      <c r="AD510" t="str">
        <f ca="1">f_risk_maxdownside_date(A510,参数!$B$6,参数!$B$1)</f>
        <v>20180206-20181029,20180206-20190103</v>
      </c>
    </row>
    <row r="511" spans="1:30">
      <c r="A511" s="15" t="s">
        <v>539</v>
      </c>
      <c r="B511" t="str">
        <f>f_info_name(A511)</f>
        <v>易方达国防军工</v>
      </c>
      <c r="C511" t="str">
        <f>f_info_setupdate(A511)</f>
        <v>2015-06-19</v>
      </c>
      <c r="D511" s="16">
        <f t="shared" si="7"/>
        <v>2047</v>
      </c>
      <c r="F511" s="17">
        <f>f_netasset_total(A511,参数!$B$1,100000000)</f>
        <v>84.2354539465</v>
      </c>
      <c r="G511" s="17">
        <f ca="1">f_nav_adjustedreturn(A511,参数!$B$2,参数!$B$1)</f>
        <v>99.3894993894994</v>
      </c>
      <c r="H511" s="17">
        <f ca="1">f_nav_periodreturnrankingper(A511,参数!$B$2,参数!$B$1,3)</f>
        <v>10.2060843964671</v>
      </c>
      <c r="I511" s="17">
        <f ca="1">f_nav_adjustedreturn(A511,参数!$B$3,参数!$B$2)</f>
        <v>24.468085106383</v>
      </c>
      <c r="J511" s="17">
        <f ca="1">f_nav_periodreturnrankingper(A511,参数!$B$3,参数!$B$2,3)</f>
        <v>85.9504132231405</v>
      </c>
      <c r="K511" s="17">
        <f ca="1">f_nav_adjustedreturn(A511,参数!$B$4,参数!$B$3)</f>
        <v>-21.8527315914489</v>
      </c>
      <c r="L511" s="17">
        <f ca="1">f_nav_periodreturnrankingper(A511,参数!$B$4,参数!$B$3,3)</f>
        <v>38.659793814433</v>
      </c>
      <c r="M511" s="17">
        <f ca="1">f_nav_adjustedreturn(A511,参数!$B$5,参数!$B$4)</f>
        <v>0</v>
      </c>
      <c r="N511" s="17">
        <f ca="1">f_nav_periodreturnrankingper(A511,参数!$B$5,参数!$B$4,3)</f>
        <v>92.8015564202335</v>
      </c>
      <c r="O511" s="17">
        <f ca="1">f_nav_adjustedreturn(A511,参数!$B$6,参数!$B$5)</f>
        <v>-3.65296803652968</v>
      </c>
      <c r="P511" s="17">
        <f ca="1">f_nav_periodreturnrankingper(A511,参数!$B$6,参数!$B$5,3)</f>
        <v>74.1127348643006</v>
      </c>
      <c r="Q511" s="25">
        <f>f_return(A511,1,参数!$B$1-365/2,参数!$B$1)</f>
        <v>83.0464695902195</v>
      </c>
      <c r="R511" s="25">
        <f ca="1">f_return(A511,1,参数!$B$4,参数!$B$1)</f>
        <v>24.6820322106085</v>
      </c>
      <c r="S511" s="25">
        <f ca="1">f_return(A511,1,参数!$B$6,参数!$B$1)</f>
        <v>13.2497356295096</v>
      </c>
      <c r="T511" t="str">
        <f>f_info_investtype(A511)</f>
        <v>偏股混合型基金</v>
      </c>
      <c r="U511" t="str">
        <f>f_info_fundmanager(A511)</f>
        <v>何崇恺</v>
      </c>
      <c r="V511">
        <f>f_info_manager_onthepostdays(A511,1)</f>
        <v>441</v>
      </c>
      <c r="W511" s="25">
        <f ca="1">f_return_1w(A511,"0",参数!$B$2)</f>
        <v>-2.61593341260405</v>
      </c>
      <c r="X511" s="25">
        <f>f_return_1m(A511,"0",参数!$B$1)</f>
        <v>7.22258699934341</v>
      </c>
      <c r="Y511" s="25">
        <f>f_return_3m(A511,0,参数!$B$1)</f>
        <v>27.0817120622568</v>
      </c>
      <c r="Z511" s="25">
        <f>f_return_6m(A511,0,参数!B510)</f>
        <v>4.59930313588849</v>
      </c>
      <c r="AA511" t="str">
        <f>f_dq_status(A511,参数!$B$1)</f>
        <v>开放申购|开放赎回</v>
      </c>
      <c r="AB511" s="17">
        <f ca="1">f_risk_maxdownside(A511,参数!$B$6,参数!$B$1)</f>
        <v>-34.4791666666667</v>
      </c>
      <c r="AC511" s="17">
        <f ca="1">f_risk_maxdownside(A511,参数!$B$4,参数!$B$1)</f>
        <v>-29.5632698768197</v>
      </c>
      <c r="AD511" t="str">
        <f ca="1">f_risk_maxdownside_date(A511,参数!$B$6,参数!$B$1)</f>
        <v>20160706-20181228,20160706-20181231,20160706-20190102</v>
      </c>
    </row>
    <row r="512" spans="1:30">
      <c r="A512" s="15" t="s">
        <v>540</v>
      </c>
      <c r="B512" t="str">
        <f>f_info_name(A512)</f>
        <v>中银智能制造</v>
      </c>
      <c r="C512" t="str">
        <f>f_info_setupdate(A512)</f>
        <v>2015-06-19</v>
      </c>
      <c r="D512" s="16">
        <f t="shared" si="7"/>
        <v>2047</v>
      </c>
      <c r="F512" s="17">
        <f>f_netasset_total(A512,参数!$B$1,100000000)</f>
        <v>14.6098518001</v>
      </c>
      <c r="G512" s="17">
        <f ca="1">f_nav_adjustedreturn(A512,参数!$B$2,参数!$B$1)</f>
        <v>126.617826617827</v>
      </c>
      <c r="H512" s="17">
        <f ca="1">f_nav_periodreturnrankingper(A512,参数!$B$2,参数!$B$1,3)</f>
        <v>2.20588235294118</v>
      </c>
      <c r="I512" s="17">
        <f ca="1">f_nav_adjustedreturn(A512,参数!$B$3,参数!$B$2)</f>
        <v>53.0841121495327</v>
      </c>
      <c r="J512" s="17">
        <f ca="1">f_nav_periodreturnrankingper(A512,参数!$B$3,参数!$B$2,3)</f>
        <v>37.4631268436578</v>
      </c>
      <c r="K512" s="17">
        <f ca="1">f_nav_adjustedreturn(A512,参数!$B$4,参数!$B$3)</f>
        <v>-34.2751842751843</v>
      </c>
      <c r="L512" s="17">
        <f ca="1">f_nav_periodreturnrankingper(A512,参数!$B$4,参数!$B$3,3)</f>
        <v>94.9090909090909</v>
      </c>
      <c r="M512" s="17">
        <f ca="1">f_nav_adjustedreturn(A512,参数!$B$5,参数!$B$4)</f>
        <v>13.6490250696379</v>
      </c>
      <c r="N512" s="17">
        <f ca="1">f_nav_periodreturnrankingper(A512,参数!$B$5,参数!$B$4,3)</f>
        <v>67.156862745098</v>
      </c>
      <c r="O512" s="17">
        <f ca="1">f_nav_adjustedreturn(A512,参数!$B$6,参数!$B$5)</f>
        <v>-7.46460746460747</v>
      </c>
      <c r="P512" s="17">
        <f ca="1">f_nav_periodreturnrankingper(A512,参数!$B$6,参数!$B$5,3)</f>
        <v>91.4473684210526</v>
      </c>
      <c r="Q512" s="25">
        <f>f_return(A512,1,参数!$B$1-365/2,参数!$B$1)</f>
        <v>164.803182264616</v>
      </c>
      <c r="R512" s="25">
        <f ca="1">f_return(A512,1,参数!$B$4,参数!$B$1)</f>
        <v>31.5857890382298</v>
      </c>
      <c r="S512" s="25">
        <f ca="1">f_return(A512,1,参数!$B$6,参数!$B$1)</f>
        <v>19.0004483431232</v>
      </c>
      <c r="T512" t="str">
        <f>f_info_investtype(A512)</f>
        <v>普通股票型基金</v>
      </c>
      <c r="U512" t="str">
        <f>f_info_fundmanager(A512)</f>
        <v>王伟</v>
      </c>
      <c r="V512">
        <f>f_info_manager_onthepostdays(A512,1)</f>
        <v>2064</v>
      </c>
      <c r="W512" s="25">
        <f ca="1">f_return_1w(A512,"0",参数!$B$2)</f>
        <v>0.738007380073801</v>
      </c>
      <c r="X512" s="25">
        <f>f_return_1m(A512,"0",参数!$B$1)</f>
        <v>16.5097300690521</v>
      </c>
      <c r="Y512" s="25">
        <f>f_return_3m(A512,0,参数!$B$1)</f>
        <v>39.9698340874811</v>
      </c>
      <c r="Z512" s="25">
        <f>f_return_6m(A512,0,参数!B511)</f>
        <v>48.4261501210654</v>
      </c>
      <c r="AA512" t="str">
        <f>f_dq_status(A512,参数!$B$1)</f>
        <v>开放申购|开放赎回</v>
      </c>
      <c r="AB512" s="17">
        <f ca="1">f_risk_maxdownside(A512,参数!$B$6,参数!$B$1)</f>
        <v>-46.4788732394366</v>
      </c>
      <c r="AC512" s="17">
        <f ca="1">f_risk_maxdownside(A512,参数!$B$4,参数!$B$1)</f>
        <v>-39.4607843137255</v>
      </c>
      <c r="AD512" t="str">
        <f ca="1">f_risk_maxdownside_date(A512,参数!$B$6,参数!$B$1)</f>
        <v>20171114-20190103</v>
      </c>
    </row>
    <row r="513" spans="1:30">
      <c r="A513" s="15" t="s">
        <v>541</v>
      </c>
      <c r="B513" t="str">
        <f>f_info_name(A513)</f>
        <v>中邮风格轮动</v>
      </c>
      <c r="C513" t="str">
        <f>f_info_setupdate(A513)</f>
        <v>2016-01-27</v>
      </c>
      <c r="D513" s="16">
        <f t="shared" si="7"/>
        <v>1825</v>
      </c>
      <c r="F513" s="17">
        <f>f_netasset_total(A513,参数!$B$1,100000000)</f>
        <v>1.0572063855</v>
      </c>
      <c r="G513" s="17">
        <f ca="1">f_nav_adjustedreturn(A513,参数!$B$2,参数!$B$1)</f>
        <v>72.2371967654987</v>
      </c>
      <c r="H513" s="17">
        <f ca="1">f_nav_periodreturnrankingper(A513,参数!$B$2,参数!$B$1,3)</f>
        <v>22.4986765484383</v>
      </c>
      <c r="I513" s="17">
        <f ca="1">f_nav_adjustedreturn(A513,参数!$B$3,参数!$B$2)</f>
        <v>17.6532769556025</v>
      </c>
      <c r="J513" s="17">
        <f ca="1">f_nav_periodreturnrankingper(A513,参数!$B$3,参数!$B$2,3)</f>
        <v>63.8795986622074</v>
      </c>
      <c r="K513" s="17">
        <f ca="1">f_nav_adjustedreturn(A513,参数!$B$4,参数!$B$3)</f>
        <v>-12.5693160813309</v>
      </c>
      <c r="L513" s="17">
        <f ca="1">f_nav_periodreturnrankingper(A513,参数!$B$4,参数!$B$3,3)</f>
        <v>45.3145057766367</v>
      </c>
      <c r="M513" s="17">
        <f ca="1">f_nav_adjustedreturn(A513,参数!$B$5,参数!$B$4)</f>
        <v>16.504854368932</v>
      </c>
      <c r="N513" s="17">
        <f ca="1">f_nav_periodreturnrankingper(A513,参数!$B$5,参数!$B$4,3)</f>
        <v>29.2356185973207</v>
      </c>
      <c r="O513" s="17">
        <f ca="1">f_nav_adjustedreturn(A513,参数!$B$6,参数!$B$5)</f>
        <v>0</v>
      </c>
      <c r="P513" s="17">
        <f ca="1">f_nav_periodreturnrankingper(A513,参数!$B$6,参数!$B$5,3)</f>
        <v>0</v>
      </c>
      <c r="Q513" s="25">
        <f>f_return(A513,1,参数!$B$1-365/2,参数!$B$1)</f>
        <v>96.7149704996515</v>
      </c>
      <c r="R513" s="25">
        <f ca="1">f_return(A513,1,参数!$B$4,参数!$B$1)</f>
        <v>20.9825511369411</v>
      </c>
      <c r="S513" s="25">
        <f ca="1">f_return(A513,1,参数!$B$6,参数!$B$1)</f>
        <v>0</v>
      </c>
      <c r="T513" t="str">
        <f>f_info_investtype(A513)</f>
        <v>灵活配置型基金</v>
      </c>
      <c r="U513" t="str">
        <f>f_info_fundmanager(A513)</f>
        <v>王喆,郑玲</v>
      </c>
      <c r="V513">
        <f>f_info_manager_onthepostdays(A513,1)</f>
        <v>405</v>
      </c>
      <c r="W513" s="25">
        <f ca="1">f_return_1w(A513,"0",参数!$B$2)</f>
        <v>-2.02464788732393</v>
      </c>
      <c r="X513" s="25">
        <f>f_return_1m(A513,"0",参数!$B$1)</f>
        <v>7.27476217123672</v>
      </c>
      <c r="Y513" s="25">
        <f>f_return_3m(A513,0,参数!$B$1)</f>
        <v>22.4920127795527</v>
      </c>
      <c r="Z513" s="25">
        <f>f_return_6m(A513,0,参数!B512)</f>
        <v>13.7330754352031</v>
      </c>
      <c r="AA513" t="str">
        <f>f_dq_status(A513,参数!$B$1)</f>
        <v>开放申购|开放赎回</v>
      </c>
      <c r="AB513" s="17">
        <f ca="1">f_risk_maxdownside(A513,参数!$B$6,参数!$B$1)</f>
        <v>-20.3402527143981</v>
      </c>
      <c r="AC513" s="17">
        <f ca="1">f_risk_maxdownside(A513,参数!$B$4,参数!$B$1)</f>
        <v>-15.1282051282051</v>
      </c>
      <c r="AD513" t="str">
        <f ca="1">f_risk_maxdownside_date(A513,参数!$B$6,参数!$B$1)</f>
        <v>20160715-20170116,20160715-20170119</v>
      </c>
    </row>
    <row r="514" spans="1:30">
      <c r="A514" s="15" t="s">
        <v>542</v>
      </c>
      <c r="B514" t="str">
        <f>f_info_name(A514)</f>
        <v>财通成长优选</v>
      </c>
      <c r="C514" t="str">
        <f>f_info_setupdate(A514)</f>
        <v>2015-06-29</v>
      </c>
      <c r="D514" s="16">
        <f t="shared" si="7"/>
        <v>2037</v>
      </c>
      <c r="F514" s="17">
        <f>f_netasset_total(A514,参数!$B$1,100000000)</f>
        <v>21.353797301</v>
      </c>
      <c r="G514" s="17">
        <f ca="1">f_nav_adjustedreturn(A514,参数!$B$2,参数!$B$1)</f>
        <v>43.8975050573162</v>
      </c>
      <c r="H514" s="17">
        <f ca="1">f_nav_periodreturnrankingper(A514,参数!$B$2,参数!$B$1,3)</f>
        <v>49.9205929062996</v>
      </c>
      <c r="I514" s="17">
        <f ca="1">f_nav_adjustedreturn(A514,参数!$B$3,参数!$B$2)</f>
        <v>93.6031331592689</v>
      </c>
      <c r="J514" s="17">
        <f ca="1">f_nav_periodreturnrankingper(A514,参数!$B$3,参数!$B$2,3)</f>
        <v>0.501672240802676</v>
      </c>
      <c r="K514" s="17">
        <f ca="1">f_nav_adjustedreturn(A514,参数!$B$4,参数!$B$3)</f>
        <v>-24.6062992125984</v>
      </c>
      <c r="L514" s="17">
        <f ca="1">f_nav_periodreturnrankingper(A514,参数!$B$4,参数!$B$3,3)</f>
        <v>82.0924261874198</v>
      </c>
      <c r="M514" s="17">
        <f ca="1">f_nav_adjustedreturn(A514,参数!$B$5,参数!$B$4)</f>
        <v>26.1194029850746</v>
      </c>
      <c r="N514" s="17">
        <f ca="1">f_nav_periodreturnrankingper(A514,参数!$B$5,参数!$B$4,3)</f>
        <v>13.7903861308117</v>
      </c>
      <c r="O514" s="17">
        <f ca="1">f_nav_adjustedreturn(A514,参数!$B$6,参数!$B$5)</f>
        <v>-7.14285714285714</v>
      </c>
      <c r="P514" s="17">
        <f ca="1">f_nav_periodreturnrankingper(A514,参数!$B$6,参数!$B$5,3)</f>
        <v>90.7482993197279</v>
      </c>
      <c r="Q514" s="25">
        <f>f_return(A514,1,参数!$B$1-365/2,参数!$B$1)</f>
        <v>50.0860382514117</v>
      </c>
      <c r="R514" s="25">
        <f ca="1">f_return(A514,1,参数!$B$4,参数!$B$1)</f>
        <v>28.0370164983777</v>
      </c>
      <c r="S514" s="25">
        <f ca="1">f_return(A514,1,参数!$B$6,参数!$B$1)</f>
        <v>19.6876677631235</v>
      </c>
      <c r="T514" t="str">
        <f>f_info_investtype(A514)</f>
        <v>灵活配置型基金</v>
      </c>
      <c r="U514" t="str">
        <f>f_info_fundmanager(A514)</f>
        <v>金梓才</v>
      </c>
      <c r="V514">
        <f>f_info_manager_onthepostdays(A514,1)</f>
        <v>2054</v>
      </c>
      <c r="W514" s="25">
        <f ca="1">f_return_1w(A514,"0",参数!$B$2)</f>
        <v>5.55160142348755</v>
      </c>
      <c r="X514" s="25">
        <f>f_return_1m(A514,"0",参数!$B$1)</f>
        <v>16.3576881134133</v>
      </c>
      <c r="Y514" s="25">
        <f>f_return_3m(A514,0,参数!$B$1)</f>
        <v>23.9256678281068</v>
      </c>
      <c r="Z514" s="25">
        <f>f_return_6m(A514,0,参数!B513)</f>
        <v>18.4487534626039</v>
      </c>
      <c r="AA514" t="str">
        <f>f_dq_status(A514,参数!$B$1)</f>
        <v>开放申购|开放赎回</v>
      </c>
      <c r="AB514" s="17">
        <f ca="1">f_risk_maxdownside(A514,参数!$B$6,参数!$B$1)</f>
        <v>-35.4307841239109</v>
      </c>
      <c r="AC514" s="17">
        <f ca="1">f_risk_maxdownside(A514,参数!$B$4,参数!$B$1)</f>
        <v>-34.2209072978304</v>
      </c>
      <c r="AD514" t="str">
        <f ca="1">f_risk_maxdownside_date(A514,参数!$B$6,参数!$B$1)</f>
        <v>20180124-20181011</v>
      </c>
    </row>
    <row r="515" spans="1:30">
      <c r="A515" s="15" t="s">
        <v>543</v>
      </c>
      <c r="B515" t="str">
        <f>f_info_name(A515)</f>
        <v>上投摩根新兴服务</v>
      </c>
      <c r="C515" t="str">
        <f>f_info_setupdate(A515)</f>
        <v>2015-08-06</v>
      </c>
      <c r="D515" s="16">
        <f t="shared" ref="D515:D578" si="8">DATEDIF(C515,"2021-1-25","d")</f>
        <v>1999</v>
      </c>
      <c r="F515" s="17">
        <f>f_netasset_total(A515,参数!$B$1,100000000)</f>
        <v>0.6955471701</v>
      </c>
      <c r="G515" s="17">
        <f ca="1">f_nav_adjustedreturn(A515,参数!$B$2,参数!$B$1)</f>
        <v>82.0501474926253</v>
      </c>
      <c r="H515" s="17">
        <f ca="1">f_nav_periodreturnrankingper(A515,参数!$B$2,参数!$B$1,3)</f>
        <v>36.0294117647059</v>
      </c>
      <c r="I515" s="17">
        <f ca="1">f_nav_adjustedreturn(A515,参数!$B$3,参数!$B$2)</f>
        <v>69.5</v>
      </c>
      <c r="J515" s="17">
        <f ca="1">f_nav_periodreturnrankingper(A515,参数!$B$3,参数!$B$2,3)</f>
        <v>14.4542772861357</v>
      </c>
      <c r="K515" s="17">
        <f ca="1">f_nav_adjustedreturn(A515,参数!$B$4,参数!$B$3)</f>
        <v>-28.9520426287744</v>
      </c>
      <c r="L515" s="17">
        <f ca="1">f_nav_periodreturnrankingper(A515,参数!$B$4,参数!$B$3,3)</f>
        <v>77.0909090909091</v>
      </c>
      <c r="M515" s="17">
        <f ca="1">f_nav_adjustedreturn(A515,参数!$B$5,参数!$B$4)</f>
        <v>27.6330690826727</v>
      </c>
      <c r="N515" s="17">
        <f ca="1">f_nav_periodreturnrankingper(A515,参数!$B$5,参数!$B$4,3)</f>
        <v>35.2941176470588</v>
      </c>
      <c r="O515" s="17">
        <f ca="1">f_nav_adjustedreturn(A515,参数!$B$6,参数!$B$5)</f>
        <v>-6.24338624338624</v>
      </c>
      <c r="P515" s="17">
        <f ca="1">f_nav_periodreturnrankingper(A515,参数!$B$6,参数!$B$5,3)</f>
        <v>90.7894736842105</v>
      </c>
      <c r="Q515" s="25">
        <f>f_return(A515,1,参数!$B$1-365/2,参数!$B$1)</f>
        <v>72.9301794559854</v>
      </c>
      <c r="R515" s="25">
        <f ca="1">f_return(A515,1,参数!$B$4,参数!$B$1)</f>
        <v>29.8774523229042</v>
      </c>
      <c r="S515" s="25">
        <f ca="1">f_return(A515,1,参数!$B$6,参数!$B$1)</f>
        <v>21.146949185963</v>
      </c>
      <c r="T515" t="str">
        <f>f_info_investtype(A515)</f>
        <v>普通股票型基金</v>
      </c>
      <c r="U515" t="str">
        <f>f_info_fundmanager(A515)</f>
        <v>郭晨,杨景喻</v>
      </c>
      <c r="V515">
        <f>f_info_manager_onthepostdays(A515,1)</f>
        <v>2016</v>
      </c>
      <c r="W515" s="25">
        <f ca="1">f_return_1w(A515,"0",参数!$B$2)</f>
        <v>2.33962264150944</v>
      </c>
      <c r="X515" s="25">
        <f>f_return_1m(A515,"0",参数!$B$1)</f>
        <v>15.1345552912644</v>
      </c>
      <c r="Y515" s="25">
        <f>f_return_3m(A515,0,参数!$B$1)</f>
        <v>27.5103305785124</v>
      </c>
      <c r="Z515" s="25">
        <f>f_return_6m(A515,0,参数!B514)</f>
        <v>23.4181636726547</v>
      </c>
      <c r="AA515" t="str">
        <f>f_dq_status(A515,参数!$B$1)</f>
        <v>开放申购|开放赎回</v>
      </c>
      <c r="AB515" s="17">
        <f ca="1">f_risk_maxdownside(A515,参数!$B$6,参数!$B$1)</f>
        <v>-40.0159108989658</v>
      </c>
      <c r="AC515" s="17">
        <f ca="1">f_risk_maxdownside(A515,参数!$B$4,参数!$B$1)</f>
        <v>-35.3898886032562</v>
      </c>
      <c r="AD515" t="str">
        <f ca="1">f_risk_maxdownside_date(A515,参数!$B$6,参数!$B$1)</f>
        <v>20171114-20190103</v>
      </c>
    </row>
    <row r="516" spans="1:30">
      <c r="A516" s="15" t="s">
        <v>544</v>
      </c>
      <c r="B516" t="str">
        <f>f_info_name(A516)</f>
        <v>天弘新价值</v>
      </c>
      <c r="C516" t="str">
        <f>f_info_setupdate(A516)</f>
        <v>2015-06-19</v>
      </c>
      <c r="D516" s="16">
        <f t="shared" si="8"/>
        <v>2047</v>
      </c>
      <c r="F516" s="17">
        <f>f_netasset_total(A516,参数!$B$1,100000000)</f>
        <v>5.4232326763</v>
      </c>
      <c r="G516" s="17">
        <f ca="1">f_nav_adjustedreturn(A516,参数!$B$2,参数!$B$1)</f>
        <v>23.4354400930593</v>
      </c>
      <c r="H516" s="17">
        <f ca="1">f_nav_periodreturnrankingper(A516,参数!$B$2,参数!$B$1,3)</f>
        <v>70.5134992059291</v>
      </c>
      <c r="I516" s="17">
        <f ca="1">f_nav_adjustedreturn(A516,参数!$B$3,参数!$B$2)</f>
        <v>29.3769439149192</v>
      </c>
      <c r="J516" s="17">
        <f ca="1">f_nav_periodreturnrankingper(A516,参数!$B$3,参数!$B$2,3)</f>
        <v>45.3177257525084</v>
      </c>
      <c r="K516" s="17">
        <f ca="1">f_nav_adjustedreturn(A516,参数!$B$4,参数!$B$3)</f>
        <v>-11.7026931254429</v>
      </c>
      <c r="L516" s="17">
        <f ca="1">f_nav_periodreturnrankingper(A516,参数!$B$4,参数!$B$3,3)</f>
        <v>43.9024390243902</v>
      </c>
      <c r="M516" s="17">
        <f ca="1">f_nav_adjustedreturn(A516,参数!$B$5,参数!$B$4)</f>
        <v>4.97767026423522</v>
      </c>
      <c r="N516" s="17">
        <f ca="1">f_nav_periodreturnrankingper(A516,参数!$B$5,参数!$B$4,3)</f>
        <v>76.6745468873128</v>
      </c>
      <c r="O516" s="17">
        <f ca="1">f_nav_adjustedreturn(A516,参数!$B$6,参数!$B$5)</f>
        <v>5.01368256450351</v>
      </c>
      <c r="P516" s="17">
        <f ca="1">f_nav_periodreturnrankingper(A516,参数!$B$6,参数!$B$5,3)</f>
        <v>28.4353741496599</v>
      </c>
      <c r="Q516" s="25">
        <f>f_return(A516,1,参数!$B$1-365/2,参数!$B$1)</f>
        <v>21.34385843985</v>
      </c>
      <c r="R516" s="25">
        <f ca="1">f_return(A516,1,参数!$B$4,参数!$B$1)</f>
        <v>12.12505814543</v>
      </c>
      <c r="S516" s="25">
        <f ca="1">f_return(A516,1,参数!$B$6,参数!$B$1)</f>
        <v>9.2290414759693</v>
      </c>
      <c r="T516" t="str">
        <f>f_info_investtype(A516)</f>
        <v>灵活配置型基金</v>
      </c>
      <c r="U516" t="str">
        <f>f_info_fundmanager(A516)</f>
        <v>陈国光,杜广,贺剑</v>
      </c>
      <c r="V516">
        <f>f_info_manager_onthepostdays(A516,1)</f>
        <v>744</v>
      </c>
      <c r="W516" s="25">
        <f ca="1">f_return_1w(A516,"0",参数!$B$2)</f>
        <v>-0.509219967595088</v>
      </c>
      <c r="X516" s="25">
        <f>f_return_1m(A516,"0",参数!$B$1)</f>
        <v>3.41086278586279</v>
      </c>
      <c r="Y516" s="25">
        <f>f_return_3m(A516,0,参数!$B$1)</f>
        <v>5.36872765788428</v>
      </c>
      <c r="Z516" s="25">
        <f>f_return_6m(A516,0,参数!B515)</f>
        <v>7.5139398884809</v>
      </c>
      <c r="AA516" t="str">
        <f>f_dq_status(A516,参数!$B$1)</f>
        <v>暂停大额申购|开放赎回</v>
      </c>
      <c r="AB516" s="17">
        <f ca="1">f_risk_maxdownside(A516,参数!$B$6,参数!$B$1)</f>
        <v>-18.6477361267423</v>
      </c>
      <c r="AC516" s="17">
        <f ca="1">f_risk_maxdownside(A516,参数!$B$4,参数!$B$1)</f>
        <v>-18.3153685674548</v>
      </c>
      <c r="AD516" t="str">
        <f ca="1">f_risk_maxdownside_date(A516,参数!$B$6,参数!$B$1)</f>
        <v>20171114-20190103</v>
      </c>
    </row>
    <row r="517" spans="1:30">
      <c r="A517" s="15" t="s">
        <v>545</v>
      </c>
      <c r="B517" t="str">
        <f>f_info_name(A517)</f>
        <v>华安添颐</v>
      </c>
      <c r="C517" t="str">
        <f>f_info_setupdate(A517)</f>
        <v>2015-06-16</v>
      </c>
      <c r="D517" s="16">
        <f t="shared" si="8"/>
        <v>2050</v>
      </c>
      <c r="F517" s="17">
        <f>f_netasset_total(A517,参数!$B$1,100000000)</f>
        <v>11.9464024512</v>
      </c>
      <c r="G517" s="17">
        <f ca="1">f_nav_adjustedreturn(A517,参数!$B$2,参数!$B$1)</f>
        <v>8.04020100502513</v>
      </c>
      <c r="H517" s="17">
        <f ca="1">f_nav_periodreturnrankingper(A517,参数!$B$2,参数!$B$1,3)</f>
        <v>81.8181818181818</v>
      </c>
      <c r="I517" s="17">
        <f ca="1">f_nav_adjustedreturn(A517,参数!$B$3,参数!$B$2)</f>
        <v>6.51204281891168</v>
      </c>
      <c r="J517" s="17">
        <f ca="1">f_nav_periodreturnrankingper(A517,参数!$B$3,参数!$B$2,3)</f>
        <v>72.6315789473684</v>
      </c>
      <c r="K517" s="17">
        <f ca="1">f_nav_adjustedreturn(A517,参数!$B$4,参数!$B$3)</f>
        <v>2.9384756657484</v>
      </c>
      <c r="L517" s="17">
        <f ca="1">f_nav_periodreturnrankingper(A517,参数!$B$4,参数!$B$3,3)</f>
        <v>18.2222222222222</v>
      </c>
      <c r="M517" s="17">
        <f ca="1">f_nav_adjustedreturn(A517,参数!$B$5,参数!$B$4)</f>
        <v>4.70701248799233</v>
      </c>
      <c r="N517" s="17">
        <f ca="1">f_nav_periodreturnrankingper(A517,参数!$B$5,参数!$B$4,3)</f>
        <v>64.8648648648649</v>
      </c>
      <c r="O517" s="17">
        <f ca="1">f_nav_adjustedreturn(A517,参数!$B$6,参数!$B$5)</f>
        <v>1.46341463414635</v>
      </c>
      <c r="P517" s="17">
        <f ca="1">f_nav_periodreturnrankingper(A517,参数!$B$6,参数!$B$5,3)</f>
        <v>82.2222222222222</v>
      </c>
      <c r="Q517" s="25">
        <f>f_return(A517,1,参数!$B$1-365/2,参数!$B$1)</f>
        <v>9.20306860917495</v>
      </c>
      <c r="R517" s="25">
        <f ca="1">f_return(A517,1,参数!$B$4,参数!$B$1)</f>
        <v>5.80306218382067</v>
      </c>
      <c r="S517" s="25">
        <f ca="1">f_return(A517,1,参数!$B$6,参数!$B$1)</f>
        <v>4.70111448790482</v>
      </c>
      <c r="T517" t="str">
        <f>f_info_investtype(A517)</f>
        <v>偏债混合型基金</v>
      </c>
      <c r="U517" t="str">
        <f>f_info_fundmanager(A517)</f>
        <v>孙丽娜</v>
      </c>
      <c r="V517">
        <f>f_info_manager_onthepostdays(A517,1)</f>
        <v>2067</v>
      </c>
      <c r="W517" s="25">
        <f ca="1">f_return_1w(A517,"0",参数!$B$2)</f>
        <v>-0.25062656641605</v>
      </c>
      <c r="X517" s="25">
        <f>f_return_1m(A517,"0",参数!$B$1)</f>
        <v>1.73501577287066</v>
      </c>
      <c r="Y517" s="25">
        <f>f_return_3m(A517,0,参数!$B$1)</f>
        <v>2.70700636942675</v>
      </c>
      <c r="Z517" s="25">
        <f>f_return_6m(A517,0,参数!B516)</f>
        <v>3.53130016051365</v>
      </c>
      <c r="AA517" t="str">
        <f>f_dq_status(A517,参数!$B$1)</f>
        <v>暂停大额申购|开放赎回</v>
      </c>
      <c r="AB517" s="17">
        <f ca="1">f_risk_maxdownside(A517,参数!$B$6,参数!$B$1)</f>
        <v>-2.29132569558102</v>
      </c>
      <c r="AC517" s="17">
        <f ca="1">f_risk_maxdownside(A517,参数!$B$4,参数!$B$1)</f>
        <v>-2.29132569558102</v>
      </c>
      <c r="AD517" t="str">
        <f ca="1">f_risk_maxdownside_date(A517,参数!$B$6,参数!$B$1)</f>
        <v>20200306-20200323</v>
      </c>
    </row>
    <row r="518" spans="1:30">
      <c r="A518" s="15" t="s">
        <v>546</v>
      </c>
      <c r="B518" t="str">
        <f>f_info_name(A518)</f>
        <v>宝盈优势产业</v>
      </c>
      <c r="C518" t="str">
        <f>f_info_setupdate(A518)</f>
        <v>2015-08-25</v>
      </c>
      <c r="D518" s="16">
        <f t="shared" si="8"/>
        <v>1980</v>
      </c>
      <c r="F518" s="17">
        <f>f_netasset_total(A518,参数!$B$1,100000000)</f>
        <v>0.7967030756</v>
      </c>
      <c r="G518" s="17">
        <f ca="1">f_nav_adjustedreturn(A518,参数!$B$2,参数!$B$1)</f>
        <v>63.3670520231214</v>
      </c>
      <c r="H518" s="17">
        <f ca="1">f_nav_periodreturnrankingper(A518,参数!$B$2,参数!$B$1,3)</f>
        <v>31.6040232927475</v>
      </c>
      <c r="I518" s="17">
        <f ca="1">f_nav_adjustedreturn(A518,参数!$B$3,参数!$B$2)</f>
        <v>42.5334706488156</v>
      </c>
      <c r="J518" s="17">
        <f ca="1">f_nav_periodreturnrankingper(A518,参数!$B$3,参数!$B$2,3)</f>
        <v>26.3099219620959</v>
      </c>
      <c r="K518" s="17">
        <f ca="1">f_nav_adjustedreturn(A518,参数!$B$4,参数!$B$3)</f>
        <v>-22.7525855210819</v>
      </c>
      <c r="L518" s="17">
        <f ca="1">f_nav_periodreturnrankingper(A518,参数!$B$4,参数!$B$3,3)</f>
        <v>76.1232349165597</v>
      </c>
      <c r="M518" s="17">
        <f ca="1">f_nav_adjustedreturn(A518,参数!$B$5,参数!$B$4)</f>
        <v>43.8857142857143</v>
      </c>
      <c r="N518" s="17">
        <f ca="1">f_nav_periodreturnrankingper(A518,参数!$B$5,参数!$B$4,3)</f>
        <v>3.7037037037037</v>
      </c>
      <c r="O518" s="17">
        <f ca="1">f_nav_adjustedreturn(A518,参数!$B$6,参数!$B$5)</f>
        <v>0.575373993095514</v>
      </c>
      <c r="P518" s="17">
        <f ca="1">f_nav_periodreturnrankingper(A518,参数!$B$6,参数!$B$5,3)</f>
        <v>71.9727891156463</v>
      </c>
      <c r="Q518" s="25">
        <f>f_return(A518,1,参数!$B$1-365/2,参数!$B$1)</f>
        <v>46.2031334050517</v>
      </c>
      <c r="R518" s="25">
        <f ca="1">f_return(A518,1,参数!$B$4,参数!$B$1)</f>
        <v>21.5936468413259</v>
      </c>
      <c r="S518" s="25">
        <f ca="1">f_return(A518,1,参数!$B$6,参数!$B$1)</f>
        <v>21.0501233635386</v>
      </c>
      <c r="T518" t="str">
        <f>f_info_investtype(A518)</f>
        <v>灵活配置型基金</v>
      </c>
      <c r="U518" t="str">
        <f>f_info_fundmanager(A518)</f>
        <v>肖肖,陈金伟</v>
      </c>
      <c r="V518">
        <f>f_info_manager_onthepostdays(A518,1)</f>
        <v>1496</v>
      </c>
      <c r="W518" s="25">
        <f ca="1">f_return_1w(A518,"0",参数!$B$2)</f>
        <v>-5.27036276522931</v>
      </c>
      <c r="X518" s="25">
        <f>f_return_1m(A518,"0",参数!$B$1)</f>
        <v>21.3633923778852</v>
      </c>
      <c r="Y518" s="25">
        <f>f_return_3m(A518,0,参数!$B$1)</f>
        <v>26.5957446808511</v>
      </c>
      <c r="Z518" s="25">
        <f>f_return_6m(A518,0,参数!B517)</f>
        <v>20.0614124872058</v>
      </c>
      <c r="AA518" t="str">
        <f>f_dq_status(A518,参数!$B$1)</f>
        <v>开放申购|开放赎回</v>
      </c>
      <c r="AB518" s="17">
        <f ca="1">f_risk_maxdownside(A518,参数!$B$6,参数!$B$1)</f>
        <v>-33.2280978689818</v>
      </c>
      <c r="AC518" s="17">
        <f ca="1">f_risk_maxdownside(A518,参数!$B$4,参数!$B$1)</f>
        <v>-32.8038125496426</v>
      </c>
      <c r="AD518" t="str">
        <f ca="1">f_risk_maxdownside_date(A518,参数!$B$6,参数!$B$1)</f>
        <v>20180124-20181029</v>
      </c>
    </row>
    <row r="519" spans="1:30">
      <c r="A519" s="15" t="s">
        <v>547</v>
      </c>
      <c r="B519" t="str">
        <f>f_info_name(A519)</f>
        <v>万家瑞丰A</v>
      </c>
      <c r="C519" t="str">
        <f>f_info_setupdate(A519)</f>
        <v>2015-06-19</v>
      </c>
      <c r="D519" s="16">
        <f t="shared" si="8"/>
        <v>2047</v>
      </c>
      <c r="F519" s="17">
        <f>f_netasset_total(A519,参数!$B$1,100000000)</f>
        <v>5.9067746253</v>
      </c>
      <c r="G519" s="17">
        <f ca="1">f_nav_adjustedreturn(A519,参数!$B$2,参数!$B$1)</f>
        <v>20.2319912583004</v>
      </c>
      <c r="H519" s="17">
        <f ca="1">f_nav_periodreturnrankingper(A519,参数!$B$2,参数!$B$1,3)</f>
        <v>76.8131286394918</v>
      </c>
      <c r="I519" s="17">
        <f ca="1">f_nav_adjustedreturn(A519,参数!$B$3,参数!$B$2)</f>
        <v>4.29560796002454</v>
      </c>
      <c r="J519" s="17">
        <f ca="1">f_nav_periodreturnrankingper(A519,参数!$B$3,参数!$B$2,3)</f>
        <v>95.0390189520624</v>
      </c>
      <c r="K519" s="17">
        <f ca="1">f_nav_adjustedreturn(A519,参数!$B$4,参数!$B$3)</f>
        <v>-4.71138584913541</v>
      </c>
      <c r="L519" s="17">
        <f ca="1">f_nav_periodreturnrankingper(A519,参数!$B$4,参数!$B$3,3)</f>
        <v>31.0012836970475</v>
      </c>
      <c r="M519" s="17">
        <f ca="1">f_nav_adjustedreturn(A519,参数!$B$5,参数!$B$4)</f>
        <v>11.2661737523105</v>
      </c>
      <c r="N519" s="17">
        <f ca="1">f_nav_periodreturnrankingper(A519,参数!$B$5,参数!$B$4,3)</f>
        <v>46.5721040189125</v>
      </c>
      <c r="O519" s="17">
        <f ca="1">f_nav_adjustedreturn(A519,参数!$B$6,参数!$B$5)</f>
        <v>7.10539336961901</v>
      </c>
      <c r="P519" s="17">
        <f ca="1">f_nav_periodreturnrankingper(A519,参数!$B$6,参数!$B$5,3)</f>
        <v>21.3605442176871</v>
      </c>
      <c r="Q519" s="25">
        <f>f_return(A519,1,参数!$B$1-365/2,参数!$B$1)</f>
        <v>26.9659542176717</v>
      </c>
      <c r="R519" s="25">
        <f ca="1">f_return(A519,1,参数!$B$4,参数!$B$1)</f>
        <v>6.1089879318623</v>
      </c>
      <c r="S519" s="25">
        <f ca="1">f_return(A519,1,参数!$B$6,参数!$B$1)</f>
        <v>7.18924065278108</v>
      </c>
      <c r="T519" t="str">
        <f>f_info_investtype(A519)</f>
        <v>灵活配置型基金</v>
      </c>
      <c r="U519" t="str">
        <f>f_info_fundmanager(A519)</f>
        <v>尹诚庸</v>
      </c>
      <c r="V519">
        <f>f_info_manager_onthepostdays(A519,1)</f>
        <v>694</v>
      </c>
      <c r="W519" s="25">
        <f ca="1">f_return_1w(A519,"0",参数!$B$2)</f>
        <v>-0.243166191514349</v>
      </c>
      <c r="X519" s="25">
        <f>f_return_1m(A519,"0",参数!$B$1)</f>
        <v>5.14554542781534</v>
      </c>
      <c r="Y519" s="25">
        <f>f_return_3m(A519,0,参数!$B$1)</f>
        <v>8.28160484481453</v>
      </c>
      <c r="Z519" s="25">
        <f>f_return_6m(A519,0,参数!B518)</f>
        <v>10.8219071965296</v>
      </c>
      <c r="AA519" t="str">
        <f>f_dq_status(A519,参数!$B$1)</f>
        <v>暂停大额申购|开放赎回</v>
      </c>
      <c r="AB519" s="17">
        <f ca="1">f_risk_maxdownside(A519,参数!$B$6,参数!$B$1)</f>
        <v>-8.76947168878266</v>
      </c>
      <c r="AC519" s="17">
        <f ca="1">f_risk_maxdownside(A519,参数!$B$4,参数!$B$1)</f>
        <v>-8.76947168878266</v>
      </c>
      <c r="AD519" t="str">
        <f ca="1">f_risk_maxdownside_date(A519,参数!$B$6,参数!$B$1)</f>
        <v>20180206-20180530</v>
      </c>
    </row>
    <row r="520" spans="1:30">
      <c r="A520" s="15" t="s">
        <v>548</v>
      </c>
      <c r="B520" t="str">
        <f>f_info_name(A520)</f>
        <v>汇添富国企创新增长</v>
      </c>
      <c r="C520" t="str">
        <f>f_info_setupdate(A520)</f>
        <v>2015-07-10</v>
      </c>
      <c r="D520" s="16">
        <f t="shared" si="8"/>
        <v>2026</v>
      </c>
      <c r="F520" s="17">
        <f>f_netasset_total(A520,参数!$B$1,100000000)</f>
        <v>8.5183580326</v>
      </c>
      <c r="G520" s="17">
        <f ca="1">f_nav_adjustedreturn(A520,参数!$B$2,参数!$B$1)</f>
        <v>112.213039485767</v>
      </c>
      <c r="H520" s="17">
        <f ca="1">f_nav_periodreturnrankingper(A520,参数!$B$2,参数!$B$1,3)</f>
        <v>8.82352941176471</v>
      </c>
      <c r="I520" s="17">
        <f ca="1">f_nav_adjustedreturn(A520,参数!$B$3,参数!$B$2)</f>
        <v>42.3529411764706</v>
      </c>
      <c r="J520" s="17">
        <f ca="1">f_nav_periodreturnrankingper(A520,参数!$B$3,参数!$B$2,3)</f>
        <v>54.8672566371681</v>
      </c>
      <c r="K520" s="17">
        <f ca="1">f_nav_adjustedreturn(A520,参数!$B$4,参数!$B$3)</f>
        <v>-33.420365535248</v>
      </c>
      <c r="L520" s="17">
        <f ca="1">f_nav_periodreturnrankingper(A520,参数!$B$4,参数!$B$3,3)</f>
        <v>91.6363636363636</v>
      </c>
      <c r="M520" s="17">
        <f ca="1">f_nav_adjustedreturn(A520,参数!$B$5,参数!$B$4)</f>
        <v>24.0301724137931</v>
      </c>
      <c r="N520" s="17">
        <f ca="1">f_nav_periodreturnrankingper(A520,参数!$B$5,参数!$B$4,3)</f>
        <v>43.1372549019608</v>
      </c>
      <c r="O520" s="17">
        <f ca="1">f_nav_adjustedreturn(A520,参数!$B$6,参数!$B$5)</f>
        <v>2.64900662251656</v>
      </c>
      <c r="P520" s="17">
        <f ca="1">f_nav_periodreturnrankingper(A520,参数!$B$6,参数!$B$5,3)</f>
        <v>64.4736842105263</v>
      </c>
      <c r="Q520" s="25">
        <f>f_return(A520,1,参数!$B$1-365/2,参数!$B$1)</f>
        <v>106.350423977642</v>
      </c>
      <c r="R520" s="25">
        <f ca="1">f_return(A520,1,参数!$B$4,参数!$B$1)</f>
        <v>26.2024171516574</v>
      </c>
      <c r="S520" s="25">
        <f ca="1">f_return(A520,1,参数!$B$6,参数!$B$1)</f>
        <v>20.5716803753825</v>
      </c>
      <c r="T520" t="str">
        <f>f_info_investtype(A520)</f>
        <v>普通股票型基金</v>
      </c>
      <c r="U520" t="str">
        <f>f_info_fundmanager(A520)</f>
        <v>李威</v>
      </c>
      <c r="V520">
        <f>f_info_manager_onthepostdays(A520,1)</f>
        <v>2043</v>
      </c>
      <c r="W520" s="25">
        <f ca="1">f_return_1w(A520,"0",参数!$B$2)</f>
        <v>-2.94117647058825</v>
      </c>
      <c r="X520" s="25">
        <f>f_return_1m(A520,"0",参数!$B$1)</f>
        <v>12.7317073170732</v>
      </c>
      <c r="Y520" s="25">
        <f>f_return_3m(A520,0,参数!$B$1)</f>
        <v>27.5386313465784</v>
      </c>
      <c r="Z520" s="25">
        <f>f_return_6m(A520,0,参数!B519)</f>
        <v>41.2470023980815</v>
      </c>
      <c r="AA520" t="str">
        <f>f_dq_status(A520,参数!$B$1)</f>
        <v>开放申购|开放赎回</v>
      </c>
      <c r="AB520" s="17">
        <f ca="1">f_risk_maxdownside(A520,参数!$B$6,参数!$B$1)</f>
        <v>-39.4691780821918</v>
      </c>
      <c r="AC520" s="17">
        <f ca="1">f_risk_maxdownside(A520,参数!$B$4,参数!$B$1)</f>
        <v>-38.6816999132697</v>
      </c>
      <c r="AD520" t="str">
        <f ca="1">f_risk_maxdownside_date(A520,参数!$B$6,参数!$B$1)</f>
        <v>20171111-20181029</v>
      </c>
    </row>
    <row r="521" spans="1:30">
      <c r="A521" s="15" t="s">
        <v>549</v>
      </c>
      <c r="B521" t="str">
        <f>f_info_name(A521)</f>
        <v>东方新价值A</v>
      </c>
      <c r="C521" t="str">
        <f>f_info_setupdate(A521)</f>
        <v>2015-07-03</v>
      </c>
      <c r="D521" s="16">
        <f t="shared" si="8"/>
        <v>2033</v>
      </c>
      <c r="F521" s="17">
        <f>f_netasset_total(A521,参数!$B$1,100000000)</f>
        <v>5.3253943479</v>
      </c>
      <c r="G521" s="17">
        <f ca="1">f_nav_adjustedreturn(A521,参数!$B$2,参数!$B$1)</f>
        <v>19.9051343929433</v>
      </c>
      <c r="H521" s="17">
        <f ca="1">f_nav_periodreturnrankingper(A521,参数!$B$2,参数!$B$1,3)</f>
        <v>93.3333333333333</v>
      </c>
      <c r="I521" s="17">
        <f ca="1">f_nav_adjustedreturn(A521,参数!$B$3,参数!$B$2)</f>
        <v>6.8842835542115</v>
      </c>
      <c r="J521" s="17">
        <f ca="1">f_nav_periodreturnrankingper(A521,参数!$B$3,参数!$B$2,3)</f>
        <v>92.8571428571429</v>
      </c>
      <c r="K521" s="17">
        <f ca="1">f_nav_adjustedreturn(A521,参数!$B$4,参数!$B$3)</f>
        <v>-11.5699229196162</v>
      </c>
      <c r="L521" s="17">
        <f ca="1">f_nav_periodreturnrankingper(A521,参数!$B$4,参数!$B$3,3)</f>
        <v>27.2727272727273</v>
      </c>
      <c r="M521" s="17">
        <f ca="1">f_nav_adjustedreturn(A521,参数!$B$5,参数!$B$4)</f>
        <v>16.7644900953778</v>
      </c>
      <c r="N521" s="17">
        <f ca="1">f_nav_periodreturnrankingper(A521,参数!$B$5,参数!$B$4,3)</f>
        <v>46.6666666666667</v>
      </c>
      <c r="O521" s="17">
        <f ca="1">f_nav_adjustedreturn(A521,参数!$B$6,参数!$B$5)</f>
        <v>-2.13663704102701</v>
      </c>
      <c r="P521" s="17">
        <f ca="1">f_nav_periodreturnrankingper(A521,参数!$B$6,参数!$B$5,3)</f>
        <v>75</v>
      </c>
      <c r="Q521" s="25">
        <f>f_return(A521,1,参数!$B$1-365/2,参数!$B$1)</f>
        <v>11.186323046587</v>
      </c>
      <c r="R521" s="25">
        <f ca="1">f_return(A521,1,参数!$B$4,参数!$B$1)</f>
        <v>4.25590945643151</v>
      </c>
      <c r="S521" s="25">
        <f ca="1">f_return(A521,1,参数!$B$6,参数!$B$1)</f>
        <v>5.27689145480483</v>
      </c>
      <c r="T521" t="str">
        <f>f_info_investtype(A521)</f>
        <v>平衡混合型基金</v>
      </c>
      <c r="U521" t="str">
        <f>f_info_fundmanager(A521)</f>
        <v>薛子徵</v>
      </c>
      <c r="V521">
        <f>f_info_manager_onthepostdays(A521,1)</f>
        <v>2050</v>
      </c>
      <c r="W521" s="25">
        <f ca="1">f_return_1w(A521,"0",参数!$B$2)</f>
        <v>-0.669532154075053</v>
      </c>
      <c r="X521" s="25">
        <f>f_return_1m(A521,"0",参数!$B$1)</f>
        <v>4.20915599913213</v>
      </c>
      <c r="Y521" s="25">
        <f>f_return_3m(A521,0,参数!$B$1)</f>
        <v>4.67092837425541</v>
      </c>
      <c r="Z521" s="25">
        <f>f_return_6m(A521,0,参数!B520)</f>
        <v>4.8699421965318</v>
      </c>
      <c r="AA521" t="str">
        <f>f_dq_status(A521,参数!$B$1)</f>
        <v>暂停大额申购|开放赎回</v>
      </c>
      <c r="AB521" s="17">
        <f ca="1">f_risk_maxdownside(A521,参数!$B$6,参数!$B$1)</f>
        <v>-15.2590046097351</v>
      </c>
      <c r="AC521" s="17">
        <f ca="1">f_risk_maxdownside(A521,参数!$B$4,参数!$B$1)</f>
        <v>-14.8130694313541</v>
      </c>
      <c r="AD521" t="str">
        <f ca="1">f_risk_maxdownside_date(A521,参数!$B$6,参数!$B$1)</f>
        <v>20180124-20181018</v>
      </c>
    </row>
    <row r="522" spans="1:30">
      <c r="A522" s="15" t="s">
        <v>550</v>
      </c>
      <c r="B522" t="str">
        <f>f_info_name(A522)</f>
        <v>工银瑞信聚焦30</v>
      </c>
      <c r="C522" t="str">
        <f>f_info_setupdate(A522)</f>
        <v>2015-06-25</v>
      </c>
      <c r="D522" s="16">
        <f t="shared" si="8"/>
        <v>2041</v>
      </c>
      <c r="F522" s="17">
        <f>f_netasset_total(A522,参数!$B$1,100000000)</f>
        <v>3.6201748629</v>
      </c>
      <c r="G522" s="17">
        <f ca="1">f_nav_adjustedreturn(A522,参数!$B$2,参数!$B$1)</f>
        <v>120.503144654088</v>
      </c>
      <c r="H522" s="17">
        <f ca="1">f_nav_periodreturnrankingper(A522,参数!$B$2,参数!$B$1,3)</f>
        <v>3.67647058823529</v>
      </c>
      <c r="I522" s="17">
        <f ca="1">f_nav_adjustedreturn(A522,参数!$B$3,参数!$B$2)</f>
        <v>29.6900489396411</v>
      </c>
      <c r="J522" s="17">
        <f ca="1">f_nav_periodreturnrankingper(A522,参数!$B$3,参数!$B$2,3)</f>
        <v>79.9410029498525</v>
      </c>
      <c r="K522" s="17">
        <f ca="1">f_nav_adjustedreturn(A522,参数!$B$4,参数!$B$3)</f>
        <v>-20.5958549222798</v>
      </c>
      <c r="L522" s="17">
        <f ca="1">f_nav_periodreturnrankingper(A522,参数!$B$4,参数!$B$3,3)</f>
        <v>33.0909090909091</v>
      </c>
      <c r="M522" s="17">
        <f ca="1">f_nav_adjustedreturn(A522,参数!$B$5,参数!$B$4)</f>
        <v>-9.037558685446</v>
      </c>
      <c r="N522" s="17">
        <f ca="1">f_nav_periodreturnrankingper(A522,参数!$B$5,参数!$B$4,3)</f>
        <v>98.0392156862745</v>
      </c>
      <c r="O522" s="17">
        <f ca="1">f_nav_adjustedreturn(A522,参数!$B$6,参数!$B$5)</f>
        <v>-2.51428571428572</v>
      </c>
      <c r="P522" s="17">
        <f ca="1">f_nav_periodreturnrankingper(A522,参数!$B$6,参数!$B$5,3)</f>
        <v>80.2631578947368</v>
      </c>
      <c r="Q522" s="25">
        <f>f_return(A522,1,参数!$B$1-365/2,参数!$B$1)</f>
        <v>125.298596731984</v>
      </c>
      <c r="R522" s="25">
        <f ca="1">f_return(A522,1,参数!$B$4,参数!$B$1)</f>
        <v>31.4054010404985</v>
      </c>
      <c r="S522" s="25">
        <f ca="1">f_return(A522,1,参数!$B$6,参数!$B$1)</f>
        <v>14.8917125025519</v>
      </c>
      <c r="T522" t="str">
        <f>f_info_investtype(A522)</f>
        <v>普通股票型基金</v>
      </c>
      <c r="U522" t="str">
        <f>f_info_fundmanager(A522)</f>
        <v>王筱苓,胡志利</v>
      </c>
      <c r="V522">
        <f>f_info_manager_onthepostdays(A522,1)</f>
        <v>1115</v>
      </c>
      <c r="W522" s="25">
        <f ca="1">f_return_1w(A522,"0",参数!$B$2)</f>
        <v>-2.93040293040292</v>
      </c>
      <c r="X522" s="25">
        <f>f_return_1m(A522,"0",参数!$B$1)</f>
        <v>13.8311688311688</v>
      </c>
      <c r="Y522" s="25">
        <f>f_return_3m(A522,0,参数!$B$1)</f>
        <v>35.891472868217</v>
      </c>
      <c r="Z522" s="25">
        <f>f_return_6m(A522,0,参数!B521)</f>
        <v>39.7260273972603</v>
      </c>
      <c r="AA522" t="str">
        <f>f_dq_status(A522,参数!$B$1)</f>
        <v>开放申购|开放赎回</v>
      </c>
      <c r="AB522" s="17">
        <f ca="1">f_risk_maxdownside(A522,参数!$B$6,参数!$B$1)</f>
        <v>-39.2708333333333</v>
      </c>
      <c r="AC522" s="17">
        <f ca="1">f_risk_maxdownside(A522,参数!$B$4,参数!$B$1)</f>
        <v>-25.4475703324808</v>
      </c>
      <c r="AD522" t="str">
        <f ca="1">f_risk_maxdownside_date(A522,参数!$B$6,参数!$B$1)</f>
        <v>20160715-20190103</v>
      </c>
    </row>
    <row r="523" spans="1:30">
      <c r="A523" s="15" t="s">
        <v>551</v>
      </c>
      <c r="B523" t="str">
        <f>f_info_name(A523)</f>
        <v>建信鑫荣回报</v>
      </c>
      <c r="C523" t="str">
        <f>f_info_setupdate(A523)</f>
        <v>2016-12-23</v>
      </c>
      <c r="D523" s="16">
        <f t="shared" si="8"/>
        <v>1494</v>
      </c>
      <c r="F523" s="17">
        <f>f_netasset_total(A523,参数!$B$1,100000000)</f>
        <v>7.747729102</v>
      </c>
      <c r="G523" s="17">
        <f ca="1">f_nav_adjustedreturn(A523,参数!$B$2,参数!$B$1)</f>
        <v>34.0776182881446</v>
      </c>
      <c r="H523" s="17">
        <f ca="1">f_nav_periodreturnrankingper(A523,参数!$B$2,参数!$B$1,3)</f>
        <v>59.2906299629434</v>
      </c>
      <c r="I523" s="17">
        <f ca="1">f_nav_adjustedreturn(A523,参数!$B$3,参数!$B$2)</f>
        <v>25.9141494435612</v>
      </c>
      <c r="J523" s="17">
        <f ca="1">f_nav_periodreturnrankingper(A523,参数!$B$3,参数!$B$2,3)</f>
        <v>49.6098104793757</v>
      </c>
      <c r="K523" s="17">
        <f ca="1">f_nav_adjustedreturn(A523,参数!$B$4,参数!$B$3)</f>
        <v>-3.32470474033327</v>
      </c>
      <c r="L523" s="17">
        <f ca="1">f_nav_periodreturnrankingper(A523,参数!$B$4,参数!$B$3,3)</f>
        <v>28.5622593068036</v>
      </c>
      <c r="M523" s="17">
        <f ca="1">f_nav_adjustedreturn(A523,参数!$B$5,参数!$B$4)</f>
        <v>23.7601037820577</v>
      </c>
      <c r="N523" s="17">
        <f ca="1">f_nav_periodreturnrankingper(A523,参数!$B$5,参数!$B$4,3)</f>
        <v>17.1000788022065</v>
      </c>
      <c r="O523" s="17">
        <f ca="1">f_nav_adjustedreturn(A523,参数!$B$6,参数!$B$5)</f>
        <v>0</v>
      </c>
      <c r="P523" s="17">
        <f ca="1">f_nav_periodreturnrankingper(A523,参数!$B$6,参数!$B$5,3)</f>
        <v>0</v>
      </c>
      <c r="Q523" s="25">
        <f>f_return(A523,1,参数!$B$1-365/2,参数!$B$1)</f>
        <v>16.8717047268202</v>
      </c>
      <c r="R523" s="25">
        <f ca="1">f_return(A523,1,参数!$B$4,参数!$B$1)</f>
        <v>17.7201317422132</v>
      </c>
      <c r="S523" s="25">
        <f ca="1">f_return(A523,1,参数!$B$6,参数!$B$1)</f>
        <v>0</v>
      </c>
      <c r="T523" t="str">
        <f>f_info_investtype(A523)</f>
        <v>灵活配置型基金</v>
      </c>
      <c r="U523" t="str">
        <f>f_info_fundmanager(A523)</f>
        <v>叶乐天</v>
      </c>
      <c r="V523">
        <f>f_info_manager_onthepostdays(A523,1)</f>
        <v>1361</v>
      </c>
      <c r="W523" s="25">
        <f ca="1">f_return_1w(A523,"0",参数!$B$2)</f>
        <v>-0.876095118898629</v>
      </c>
      <c r="X523" s="25">
        <f>f_return_1m(A523,"0",参数!$B$1)</f>
        <v>2.91777188328912</v>
      </c>
      <c r="Y523" s="25">
        <f>f_return_3m(A523,0,参数!$B$1)</f>
        <v>4.60932234147352</v>
      </c>
      <c r="Z523" s="25">
        <f>f_return_6m(A523,0,参数!B522)</f>
        <v>3.63049823339649</v>
      </c>
      <c r="AA523" t="str">
        <f>f_dq_status(A523,参数!$B$1)</f>
        <v>暂停大额申购|开放赎回</v>
      </c>
      <c r="AB523" s="17">
        <f ca="1">f_risk_maxdownside(A523,参数!$B$6,参数!$B$1)</f>
        <v>-11.0451214809101</v>
      </c>
      <c r="AC523" s="17">
        <f ca="1">f_risk_maxdownside(A523,参数!$B$4,参数!$B$1)</f>
        <v>-11.0451214809101</v>
      </c>
      <c r="AD523" t="str">
        <f ca="1">f_risk_maxdownside_date(A523,参数!$B$6,参数!$B$1)</f>
        <v>20180726-20181018</v>
      </c>
    </row>
    <row r="524" spans="1:30">
      <c r="A524" s="15" t="s">
        <v>552</v>
      </c>
      <c r="B524" t="str">
        <f>f_info_name(A524)</f>
        <v>国投瑞银新增长A</v>
      </c>
      <c r="C524" t="str">
        <f>f_info_setupdate(A524)</f>
        <v>2015-06-19</v>
      </c>
      <c r="D524" s="16">
        <f t="shared" si="8"/>
        <v>2047</v>
      </c>
      <c r="F524" s="17">
        <f>f_netasset_total(A524,参数!$B$1,100000000)</f>
        <v>6.4321456343</v>
      </c>
      <c r="G524" s="17">
        <f ca="1">f_nav_adjustedreturn(A524,参数!$B$2,参数!$B$1)</f>
        <v>26.6217500215945</v>
      </c>
      <c r="H524" s="17">
        <f ca="1">f_nav_periodreturnrankingper(A524,参数!$B$2,参数!$B$1,3)</f>
        <v>67.2842773954473</v>
      </c>
      <c r="I524" s="17">
        <f ca="1">f_nav_adjustedreturn(A524,参数!$B$3,参数!$B$2)</f>
        <v>15.3912706444919</v>
      </c>
      <c r="J524" s="17">
        <f ca="1">f_nav_periodreturnrankingper(A524,参数!$B$3,参数!$B$2,3)</f>
        <v>68.4503901895206</v>
      </c>
      <c r="K524" s="17">
        <f ca="1">f_nav_adjustedreturn(A524,参数!$B$4,参数!$B$3)</f>
        <v>-2.17508036768361</v>
      </c>
      <c r="L524" s="17">
        <f ca="1">f_nav_periodreturnrankingper(A524,参数!$B$4,参数!$B$3,3)</f>
        <v>24.9037227214377</v>
      </c>
      <c r="M524" s="17">
        <f ca="1">f_nav_adjustedreturn(A524,参数!$B$5,参数!$B$4)</f>
        <v>12.271982967648</v>
      </c>
      <c r="N524" s="17">
        <f ca="1">f_nav_periodreturnrankingper(A524,参数!$B$5,参数!$B$4,3)</f>
        <v>41.8439716312057</v>
      </c>
      <c r="O524" s="17">
        <f ca="1">f_nav_adjustedreturn(A524,参数!$B$6,参数!$B$5)</f>
        <v>5.63795301583506</v>
      </c>
      <c r="P524" s="17">
        <f ca="1">f_nav_periodreturnrankingper(A524,参数!$B$6,参数!$B$5,3)</f>
        <v>25.3061224489796</v>
      </c>
      <c r="Q524" s="25">
        <f>f_return(A524,1,参数!$B$1-365/2,参数!$B$1)</f>
        <v>22.3070709115204</v>
      </c>
      <c r="R524" s="25">
        <f ca="1">f_return(A524,1,参数!$B$4,参数!$B$1)</f>
        <v>12.6323316635594</v>
      </c>
      <c r="S524" s="25">
        <f ca="1">f_return(A524,1,参数!$B$6,参数!$B$1)</f>
        <v>11.101662390257</v>
      </c>
      <c r="T524" t="str">
        <f>f_info_investtype(A524)</f>
        <v>灵活配置型基金</v>
      </c>
      <c r="U524" t="str">
        <f>f_info_fundmanager(A524)</f>
        <v>桑俊</v>
      </c>
      <c r="V524">
        <f>f_info_manager_onthepostdays(A524,1)</f>
        <v>1715</v>
      </c>
      <c r="W524" s="25">
        <f ca="1">f_return_1w(A524,"0",参数!$B$2)</f>
        <v>-0.378624903192492</v>
      </c>
      <c r="X524" s="25">
        <f>f_return_1m(A524,"0",参数!$B$1)</f>
        <v>2.69001751313485</v>
      </c>
      <c r="Y524" s="25">
        <f>f_return_3m(A524,0,参数!$B$1)</f>
        <v>5.82587352006931</v>
      </c>
      <c r="Z524" s="25">
        <f>f_return_6m(A524,0,参数!B523)</f>
        <v>8.58029709555835</v>
      </c>
      <c r="AA524" t="str">
        <f>f_dq_status(A524,参数!$B$1)</f>
        <v>暂停申购|开放赎回</v>
      </c>
      <c r="AB524" s="17">
        <f ca="1">f_risk_maxdownside(A524,参数!$B$6,参数!$B$1)</f>
        <v>-7.08298407376362</v>
      </c>
      <c r="AC524" s="17">
        <f ca="1">f_risk_maxdownside(A524,参数!$B$4,参数!$B$1)</f>
        <v>-7.08298407376362</v>
      </c>
      <c r="AD524" t="str">
        <f ca="1">f_risk_maxdownside_date(A524,参数!$B$6,参数!$B$1)</f>
        <v>20180206-20180705</v>
      </c>
    </row>
    <row r="525" spans="1:30">
      <c r="A525" s="15" t="s">
        <v>553</v>
      </c>
      <c r="B525" t="str">
        <f>f_info_name(A525)</f>
        <v>泓德远见回报</v>
      </c>
      <c r="C525" t="str">
        <f>f_info_setupdate(A525)</f>
        <v>2015-08-24</v>
      </c>
      <c r="D525" s="16">
        <f t="shared" si="8"/>
        <v>1981</v>
      </c>
      <c r="F525" s="17">
        <f>f_netasset_total(A525,参数!$B$1,100000000)</f>
        <v>107.8038687845</v>
      </c>
      <c r="G525" s="17">
        <f ca="1">f_nav_adjustedreturn(A525,参数!$B$2,参数!$B$1)</f>
        <v>74.791344667697</v>
      </c>
      <c r="H525" s="17">
        <f ca="1">f_nav_periodreturnrankingper(A525,参数!$B$2,参数!$B$1,3)</f>
        <v>20.1164637374272</v>
      </c>
      <c r="I525" s="17">
        <f ca="1">f_nav_adjustedreturn(A525,参数!$B$3,参数!$B$2)</f>
        <v>49.9124820013027</v>
      </c>
      <c r="J525" s="17">
        <f ca="1">f_nav_periodreturnrankingper(A525,参数!$B$3,参数!$B$2,3)</f>
        <v>17.8372352285396</v>
      </c>
      <c r="K525" s="17">
        <f ca="1">f_nav_adjustedreturn(A525,参数!$B$4,参数!$B$3)</f>
        <v>-5.31366576743286</v>
      </c>
      <c r="L525" s="17">
        <f ca="1">f_nav_periodreturnrankingper(A525,参数!$B$4,参数!$B$3,3)</f>
        <v>32.2849807445443</v>
      </c>
      <c r="M525" s="17">
        <f ca="1">f_nav_adjustedreturn(A525,参数!$B$5,参数!$B$4)</f>
        <v>12.418123890785</v>
      </c>
      <c r="N525" s="17">
        <f ca="1">f_nav_periodreturnrankingper(A525,参数!$B$5,参数!$B$4,3)</f>
        <v>41.371158392435</v>
      </c>
      <c r="O525" s="17">
        <f ca="1">f_nav_adjustedreturn(A525,参数!$B$6,参数!$B$5)</f>
        <v>13.1730769230769</v>
      </c>
      <c r="P525" s="17">
        <f ca="1">f_nav_periodreturnrankingper(A525,参数!$B$6,参数!$B$5,3)</f>
        <v>9.79591836734694</v>
      </c>
      <c r="Q525" s="25">
        <f>f_return(A525,1,参数!$B$1-365/2,参数!$B$1)</f>
        <v>74.1549743976482</v>
      </c>
      <c r="R525" s="25">
        <f ca="1">f_return(A525,1,参数!$B$4,参数!$B$1)</f>
        <v>35.3406676377906</v>
      </c>
      <c r="S525" s="25">
        <f ca="1">f_return(A525,1,参数!$B$6,参数!$B$1)</f>
        <v>25.730074322082</v>
      </c>
      <c r="T525" t="str">
        <f>f_info_investtype(A525)</f>
        <v>灵活配置型基金</v>
      </c>
      <c r="U525" t="str">
        <f>f_info_fundmanager(A525)</f>
        <v>邬传雁</v>
      </c>
      <c r="V525">
        <f>f_info_manager_onthepostdays(A525,1)</f>
        <v>1998</v>
      </c>
      <c r="W525" s="25">
        <f ca="1">f_return_1w(A525,"0",参数!$B$2)</f>
        <v>-1.22137404580152</v>
      </c>
      <c r="X525" s="25">
        <f>f_return_1m(A525,"0",参数!$B$1)</f>
        <v>7.0117335352006</v>
      </c>
      <c r="Y525" s="25">
        <f>f_return_3m(A525,0,参数!$B$1)</f>
        <v>20.2829185279728</v>
      </c>
      <c r="Z525" s="25">
        <f>f_return_6m(A525,0,参数!B524)</f>
        <v>28.1489841986456</v>
      </c>
      <c r="AA525" t="str">
        <f>f_dq_status(A525,参数!$B$1)</f>
        <v>暂停大额申购|开放赎回</v>
      </c>
      <c r="AB525" s="17">
        <f ca="1">f_risk_maxdownside(A525,参数!$B$6,参数!$B$1)</f>
        <v>-22.4140834377768</v>
      </c>
      <c r="AC525" s="17">
        <f ca="1">f_risk_maxdownside(A525,参数!$B$4,参数!$B$1)</f>
        <v>-22.4140834377768</v>
      </c>
      <c r="AD525" t="str">
        <f ca="1">f_risk_maxdownside_date(A525,参数!$B$6,参数!$B$1)</f>
        <v>20180523-20190103</v>
      </c>
    </row>
    <row r="526" spans="1:30">
      <c r="A526" s="15" t="s">
        <v>554</v>
      </c>
      <c r="B526" t="str">
        <f>f_info_name(A526)</f>
        <v>景顺长城泰和回报A</v>
      </c>
      <c r="C526" t="str">
        <f>f_info_setupdate(A526)</f>
        <v>2015-08-20</v>
      </c>
      <c r="D526" s="16">
        <f t="shared" si="8"/>
        <v>1985</v>
      </c>
      <c r="F526" s="17">
        <f>f_netasset_total(A526,参数!$B$1,100000000)</f>
        <v>0.6168868471</v>
      </c>
      <c r="G526" s="17">
        <f ca="1">f_nav_adjustedreturn(A526,参数!$B$2,参数!$B$1)</f>
        <v>9.09816440542699</v>
      </c>
      <c r="H526" s="17">
        <f ca="1">f_nav_periodreturnrankingper(A526,参数!$B$2,参数!$B$1,3)</f>
        <v>95.4473266278454</v>
      </c>
      <c r="I526" s="17">
        <f ca="1">f_nav_adjustedreturn(A526,参数!$B$3,参数!$B$2)</f>
        <v>5.0293378038558</v>
      </c>
      <c r="J526" s="17">
        <f ca="1">f_nav_periodreturnrankingper(A526,参数!$B$3,参数!$B$2,3)</f>
        <v>93.6454849498328</v>
      </c>
      <c r="K526" s="17">
        <f ca="1">f_nav_adjustedreturn(A526,参数!$B$4,参数!$B$3)</f>
        <v>1.69171064695499</v>
      </c>
      <c r="L526" s="17">
        <f ca="1">f_nav_periodreturnrankingper(A526,参数!$B$4,参数!$B$3,3)</f>
        <v>12.3234916559692</v>
      </c>
      <c r="M526" s="17">
        <f ca="1">f_nav_adjustedreturn(A526,参数!$B$5,参数!$B$4)</f>
        <v>7.68500948766603</v>
      </c>
      <c r="N526" s="17">
        <f ca="1">f_nav_periodreturnrankingper(A526,参数!$B$5,参数!$B$4,3)</f>
        <v>63.5933806146572</v>
      </c>
      <c r="O526" s="17">
        <f ca="1">f_nav_adjustedreturn(A526,参数!$B$6,参数!$B$5)</f>
        <v>3.84236453201972</v>
      </c>
      <c r="P526" s="17">
        <f ca="1">f_nav_periodreturnrankingper(A526,参数!$B$6,参数!$B$5,3)</f>
        <v>39.7278911564626</v>
      </c>
      <c r="Q526" s="25">
        <f>f_return(A526,1,参数!$B$1-365/2,参数!$B$1)</f>
        <v>13.0557749354232</v>
      </c>
      <c r="R526" s="25">
        <f ca="1">f_return(A526,1,参数!$B$4,参数!$B$1)</f>
        <v>5.22469506419014</v>
      </c>
      <c r="S526" s="25">
        <f ca="1">f_return(A526,1,参数!$B$6,参数!$B$1)</f>
        <v>5.39269269258782</v>
      </c>
      <c r="T526" t="str">
        <f>f_info_investtype(A526)</f>
        <v>灵活配置型基金</v>
      </c>
      <c r="U526" t="str">
        <f>f_info_fundmanager(A526)</f>
        <v>邓敬东</v>
      </c>
      <c r="V526">
        <f>f_info_manager_onthepostdays(A526,1)</f>
        <v>272</v>
      </c>
      <c r="W526" s="25">
        <f ca="1">f_return_1w(A526,"0",参数!$B$2)</f>
        <v>-0.791765637371353</v>
      </c>
      <c r="X526" s="25">
        <f>f_return_1m(A526,"0",参数!$B$1)</f>
        <v>1.78704393149664</v>
      </c>
      <c r="Y526" s="25">
        <f>f_return_3m(A526,0,参数!$B$1)</f>
        <v>4.03348554033485</v>
      </c>
      <c r="Z526" s="25">
        <f>f_return_6m(A526,0,参数!B525)</f>
        <v>5.81929555895863</v>
      </c>
      <c r="AA526" t="str">
        <f>f_dq_status(A526,参数!$B$1)</f>
        <v>开放申购|开放赎回</v>
      </c>
      <c r="AB526" s="17">
        <f ca="1">f_risk_maxdownside(A526,参数!$B$6,参数!$B$1)</f>
        <v>-3.63062352012627</v>
      </c>
      <c r="AC526" s="17">
        <f ca="1">f_risk_maxdownside(A526,参数!$B$4,参数!$B$1)</f>
        <v>-3.63062352012627</v>
      </c>
      <c r="AD526" t="str">
        <f ca="1">f_risk_maxdownside_date(A526,参数!$B$6,参数!$B$1)</f>
        <v>20200114-20200319</v>
      </c>
    </row>
    <row r="527" spans="1:30">
      <c r="A527" s="15" t="s">
        <v>555</v>
      </c>
      <c r="B527" t="str">
        <f>f_info_name(A527)</f>
        <v>富国新动力A</v>
      </c>
      <c r="C527" t="str">
        <f>f_info_setupdate(A527)</f>
        <v>2015-08-04</v>
      </c>
      <c r="D527" s="16">
        <f t="shared" si="8"/>
        <v>2001</v>
      </c>
      <c r="F527" s="17">
        <f>f_netasset_total(A527,参数!$B$1,100000000)</f>
        <v>56.0858838653</v>
      </c>
      <c r="G527" s="17">
        <f ca="1">f_nav_adjustedreturn(A527,参数!$B$2,参数!$B$1)</f>
        <v>85.8083093377211</v>
      </c>
      <c r="H527" s="17">
        <f ca="1">f_nav_periodreturnrankingper(A527,参数!$B$2,参数!$B$1,3)</f>
        <v>12.1228163049232</v>
      </c>
      <c r="I527" s="17">
        <f ca="1">f_nav_adjustedreturn(A527,参数!$B$3,参数!$B$2)</f>
        <v>83.6102719033233</v>
      </c>
      <c r="J527" s="17">
        <f ca="1">f_nav_periodreturnrankingper(A527,参数!$B$3,参数!$B$2,3)</f>
        <v>1.89520624303233</v>
      </c>
      <c r="K527" s="17">
        <f ca="1">f_nav_adjustedreturn(A527,参数!$B$4,参数!$B$3)</f>
        <v>0.914634146341464</v>
      </c>
      <c r="L527" s="17">
        <f ca="1">f_nav_periodreturnrankingper(A527,参数!$B$4,参数!$B$3,3)</f>
        <v>15.4685494223363</v>
      </c>
      <c r="M527" s="17">
        <f ca="1">f_nav_adjustedreturn(A527,参数!$B$5,参数!$B$4)</f>
        <v>16.4165931156222</v>
      </c>
      <c r="N527" s="17">
        <f ca="1">f_nav_periodreturnrankingper(A527,参数!$B$5,参数!$B$4,3)</f>
        <v>29.3932230102443</v>
      </c>
      <c r="O527" s="17">
        <f ca="1">f_nav_adjustedreturn(A527,参数!$B$6,参数!$B$5)</f>
        <v>3.2846715328467</v>
      </c>
      <c r="P527" s="17">
        <f ca="1">f_nav_periodreturnrankingper(A527,参数!$B$6,参数!$B$5,3)</f>
        <v>47.0748299319728</v>
      </c>
      <c r="Q527" s="25">
        <f>f_return(A527,1,参数!$B$1-365/2,参数!$B$1)</f>
        <v>57.9810723555509</v>
      </c>
      <c r="R527" s="25">
        <f ca="1">f_return(A527,1,参数!$B$4,参数!$B$1)</f>
        <v>50.9415444674266</v>
      </c>
      <c r="S527" s="25">
        <f ca="1">f_return(A527,1,参数!$B$6,参数!$B$1)</f>
        <v>32.7007115738045</v>
      </c>
      <c r="T527" t="str">
        <f>f_info_investtype(A527)</f>
        <v>灵活配置型基金</v>
      </c>
      <c r="U527" t="str">
        <f>f_info_fundmanager(A527)</f>
        <v>刘博</v>
      </c>
      <c r="V527">
        <f>f_info_manager_onthepostdays(A527,1)</f>
        <v>258</v>
      </c>
      <c r="W527" s="25">
        <f ca="1">f_return_1w(A527,"0",参数!$B$2)</f>
        <v>0.620860927152323</v>
      </c>
      <c r="X527" s="25">
        <f>f_return_1m(A527,"0",参数!$B$1)</f>
        <v>14.9656401119878</v>
      </c>
      <c r="Y527" s="25">
        <f>f_return_3m(A527,0,参数!$B$1)</f>
        <v>24.1275075570212</v>
      </c>
      <c r="Z527" s="25">
        <f>f_return_6m(A527,0,参数!B526)</f>
        <v>21.8599679315874</v>
      </c>
      <c r="AA527" t="str">
        <f>f_dq_status(A527,参数!$B$1)</f>
        <v>暂停大额申购|开放赎回</v>
      </c>
      <c r="AB527" s="17">
        <f ca="1">f_risk_maxdownside(A527,参数!$B$6,参数!$B$1)</f>
        <v>-20.7816377171216</v>
      </c>
      <c r="AC527" s="17">
        <f ca="1">f_risk_maxdownside(A527,参数!$B$4,参数!$B$1)</f>
        <v>-20.7816377171216</v>
      </c>
      <c r="AD527" t="str">
        <f ca="1">f_risk_maxdownside_date(A527,参数!$B$6,参数!$B$1)</f>
        <v>20180529-20190103</v>
      </c>
    </row>
    <row r="528" spans="1:30">
      <c r="A528" s="15" t="s">
        <v>556</v>
      </c>
      <c r="B528" t="str">
        <f>f_info_name(A528)</f>
        <v>兴全新视野</v>
      </c>
      <c r="C528" t="str">
        <f>f_info_setupdate(A528)</f>
        <v>2015-07-01</v>
      </c>
      <c r="D528" s="16">
        <f t="shared" si="8"/>
        <v>2035</v>
      </c>
      <c r="F528" s="17">
        <f>f_netasset_total(A528,参数!$B$1,100000000)</f>
        <v>290.9244863879</v>
      </c>
      <c r="G528" s="17">
        <f ca="1">f_nav_adjustedreturn(A528,参数!$B$2,参数!$B$1)</f>
        <v>39.221140472879</v>
      </c>
      <c r="H528" s="17">
        <f ca="1">f_nav_periodreturnrankingper(A528,参数!$B$2,参数!$B$1,3)</f>
        <v>54.2615140285866</v>
      </c>
      <c r="I528" s="17">
        <f ca="1">f_nav_adjustedreturn(A528,参数!$B$3,参数!$B$2)</f>
        <v>35.7884796978281</v>
      </c>
      <c r="J528" s="17">
        <f ca="1">f_nav_periodreturnrankingper(A528,参数!$B$3,参数!$B$2,3)</f>
        <v>36.0646599777035</v>
      </c>
      <c r="K528" s="17">
        <f ca="1">f_nav_adjustedreturn(A528,参数!$B$4,参数!$B$3)</f>
        <v>-17.9069767441861</v>
      </c>
      <c r="L528" s="17">
        <f ca="1">f_nav_periodreturnrankingper(A528,参数!$B$4,参数!$B$3,3)</f>
        <v>58.6007702182285</v>
      </c>
      <c r="M528" s="17">
        <f ca="1">f_nav_adjustedreturn(A528,参数!$B$5,参数!$B$4)</f>
        <v>26.779976772388</v>
      </c>
      <c r="N528" s="17">
        <f ca="1">f_nav_periodreturnrankingper(A528,参数!$B$5,参数!$B$4,3)</f>
        <v>13.0811662726556</v>
      </c>
      <c r="O528" s="17">
        <f ca="1">f_nav_adjustedreturn(A528,参数!$B$6,参数!$B$5)</f>
        <v>10.2459016393443</v>
      </c>
      <c r="P528" s="17">
        <f ca="1">f_nav_periodreturnrankingper(A528,参数!$B$6,参数!$B$5,3)</f>
        <v>15.2380952380952</v>
      </c>
      <c r="Q528" s="25">
        <f>f_return(A528,1,参数!$B$1-365/2,参数!$B$1)</f>
        <v>34.3678797209939</v>
      </c>
      <c r="R528" s="25">
        <f ca="1">f_return(A528,1,参数!$B$4,参数!$B$1)</f>
        <v>15.7621904234468</v>
      </c>
      <c r="S528" s="25">
        <f ca="1">f_return(A528,1,参数!$B$6,参数!$B$1)</f>
        <v>16.5894317558239</v>
      </c>
      <c r="T528" t="str">
        <f>f_info_investtype(A528)</f>
        <v>灵活配置型基金</v>
      </c>
      <c r="U528" t="str">
        <f>f_info_fundmanager(A528)</f>
        <v>董承非</v>
      </c>
      <c r="V528">
        <f>f_info_manager_onthepostdays(A528,1)</f>
        <v>2052</v>
      </c>
      <c r="W528" s="25">
        <f ca="1">f_return_1w(A528,"0",参数!$B$2)</f>
        <v>-1.64158686730507</v>
      </c>
      <c r="X528" s="25">
        <f>f_return_1m(A528,"0",参数!$B$1)</f>
        <v>6.48936170212766</v>
      </c>
      <c r="Y528" s="25">
        <f>f_return_3m(A528,0,参数!$B$1)</f>
        <v>12.28266965788</v>
      </c>
      <c r="Z528" s="25">
        <f>f_return_6m(A528,0,参数!B527)</f>
        <v>7.59562841530054</v>
      </c>
      <c r="AA528" t="str">
        <f>f_dq_status(A528,参数!$B$1)</f>
        <v>开放申购|开放赎回</v>
      </c>
      <c r="AB528" s="17">
        <f ca="1">f_risk_maxdownside(A528,参数!$B$6,参数!$B$1)</f>
        <v>-25.4029163468918</v>
      </c>
      <c r="AC528" s="17">
        <f ca="1">f_risk_maxdownside(A528,参数!$B$4,参数!$B$1)</f>
        <v>-24.8840803709428</v>
      </c>
      <c r="AD528" t="str">
        <f ca="1">f_risk_maxdownside_date(A528,参数!$B$6,参数!$B$1)</f>
        <v>20180124-20181018</v>
      </c>
    </row>
    <row r="529" spans="1:30">
      <c r="A529" s="15" t="s">
        <v>557</v>
      </c>
      <c r="B529" t="str">
        <f>f_info_name(A529)</f>
        <v>易方达信息产业</v>
      </c>
      <c r="C529" t="str">
        <f>f_info_setupdate(A529)</f>
        <v>2016-09-27</v>
      </c>
      <c r="D529" s="16">
        <f t="shared" si="8"/>
        <v>1581</v>
      </c>
      <c r="F529" s="17">
        <f>f_netasset_total(A529,参数!$B$1,100000000)</f>
        <v>67.8917845105</v>
      </c>
      <c r="G529" s="17">
        <f ca="1">f_nav_adjustedreturn(A529,参数!$B$2,参数!$B$1)</f>
        <v>40.3777437468096</v>
      </c>
      <c r="H529" s="17">
        <f ca="1">f_nav_periodreturnrankingper(A529,参数!$B$2,参数!$B$1,3)</f>
        <v>88.0274779195289</v>
      </c>
      <c r="I529" s="17">
        <f ca="1">f_nav_adjustedreturn(A529,参数!$B$3,参数!$B$2)</f>
        <v>94.1526263627354</v>
      </c>
      <c r="J529" s="17">
        <f ca="1">f_nav_periodreturnrankingper(A529,参数!$B$3,参数!$B$2,3)</f>
        <v>1.92837465564738</v>
      </c>
      <c r="K529" s="17">
        <f ca="1">f_nav_adjustedreturn(A529,参数!$B$4,参数!$B$3)</f>
        <v>-15.9866777685262</v>
      </c>
      <c r="L529" s="17">
        <f ca="1">f_nav_periodreturnrankingper(A529,参数!$B$4,参数!$B$3,3)</f>
        <v>13.0584192439863</v>
      </c>
      <c r="M529" s="17">
        <f ca="1">f_nav_adjustedreturn(A529,参数!$B$5,参数!$B$4)</f>
        <v>24.6346555323591</v>
      </c>
      <c r="N529" s="17">
        <f ca="1">f_nav_periodreturnrankingper(A529,参数!$B$5,参数!$B$4,3)</f>
        <v>40.8560311284047</v>
      </c>
      <c r="O529" s="17">
        <f ca="1">f_nav_adjustedreturn(A529,参数!$B$6,参数!$B$5)</f>
        <v>0</v>
      </c>
      <c r="P529" s="17">
        <f ca="1">f_nav_periodreturnrankingper(A529,参数!$B$6,参数!$B$5,3)</f>
        <v>0</v>
      </c>
      <c r="Q529" s="25">
        <f>f_return(A529,1,参数!$B$1-365/2,参数!$B$1)</f>
        <v>33.6402911168372</v>
      </c>
      <c r="R529" s="25">
        <f ca="1">f_return(A529,1,参数!$B$4,参数!$B$1)</f>
        <v>31.7711907296235</v>
      </c>
      <c r="S529" s="25">
        <f ca="1">f_return(A529,1,参数!$B$6,参数!$B$1)</f>
        <v>0</v>
      </c>
      <c r="T529" t="str">
        <f>f_info_investtype(A529)</f>
        <v>偏股混合型基金</v>
      </c>
      <c r="U529" t="str">
        <f>f_info_fundmanager(A529)</f>
        <v>郑希</v>
      </c>
      <c r="V529">
        <f>f_info_manager_onthepostdays(A529,1)</f>
        <v>1598</v>
      </c>
      <c r="W529" s="25">
        <f ca="1">f_return_1w(A529,"0",参数!$B$2)</f>
        <v>3.59598096245373</v>
      </c>
      <c r="X529" s="25">
        <f>f_return_1m(A529,"0",参数!$B$1)</f>
        <v>14.9185123276222</v>
      </c>
      <c r="Y529" s="25">
        <f>f_return_3m(A529,0,参数!$B$1)</f>
        <v>20.9322779243624</v>
      </c>
      <c r="Z529" s="25">
        <f>f_return_6m(A529,0,参数!B528)</f>
        <v>6.3234698013782</v>
      </c>
      <c r="AA529" t="str">
        <f>f_dq_status(A529,参数!$B$1)</f>
        <v>开放申购|开放赎回</v>
      </c>
      <c r="AB529" s="17">
        <f ca="1">f_risk_maxdownside(A529,参数!$B$6,参数!$B$1)</f>
        <v>-28.4962406015038</v>
      </c>
      <c r="AC529" s="17">
        <f ca="1">f_risk_maxdownside(A529,参数!$B$4,参数!$B$1)</f>
        <v>-25.7611241217799</v>
      </c>
      <c r="AD529" t="str">
        <f ca="1">f_risk_maxdownside_date(A529,参数!$B$6,参数!$B$1)</f>
        <v>20171114-20190103</v>
      </c>
    </row>
    <row r="530" spans="1:30">
      <c r="A530" s="15" t="s">
        <v>558</v>
      </c>
      <c r="B530" t="str">
        <f>f_info_name(A530)</f>
        <v>万家瑞兴</v>
      </c>
      <c r="C530" t="str">
        <f>f_info_setupdate(A530)</f>
        <v>2015-07-23</v>
      </c>
      <c r="D530" s="16">
        <f t="shared" si="8"/>
        <v>2013</v>
      </c>
      <c r="F530" s="17">
        <f>f_netasset_total(A530,参数!$B$1,100000000)</f>
        <v>0.6102392233</v>
      </c>
      <c r="G530" s="17">
        <f ca="1">f_nav_adjustedreturn(A530,参数!$B$2,参数!$B$1)</f>
        <v>9.01634132383798</v>
      </c>
      <c r="H530" s="17">
        <f ca="1">f_nav_periodreturnrankingper(A530,参数!$B$2,参数!$B$1,3)</f>
        <v>95.5532027527793</v>
      </c>
      <c r="I530" s="17">
        <f ca="1">f_nav_adjustedreturn(A530,参数!$B$3,参数!$B$2)</f>
        <v>18.4351231267415</v>
      </c>
      <c r="J530" s="17">
        <f ca="1">f_nav_periodreturnrankingper(A530,参数!$B$3,参数!$B$2,3)</f>
        <v>62.4303232998885</v>
      </c>
      <c r="K530" s="17">
        <f ca="1">f_nav_adjustedreturn(A530,参数!$B$4,参数!$B$3)</f>
        <v>-19.2962197641911</v>
      </c>
      <c r="L530" s="17">
        <f ca="1">f_nav_periodreturnrankingper(A530,参数!$B$4,参数!$B$3,3)</f>
        <v>62.9011553273427</v>
      </c>
      <c r="M530" s="17">
        <f ca="1">f_nav_adjustedreturn(A530,参数!$B$5,参数!$B$4)</f>
        <v>40.0016839269176</v>
      </c>
      <c r="N530" s="17">
        <f ca="1">f_nav_periodreturnrankingper(A530,参数!$B$5,参数!$B$4,3)</f>
        <v>5.04334121355398</v>
      </c>
      <c r="O530" s="17">
        <f ca="1">f_nav_adjustedreturn(A530,参数!$B$6,参数!$B$5)</f>
        <v>19.8690172513247</v>
      </c>
      <c r="P530" s="17">
        <f ca="1">f_nav_periodreturnrankingper(A530,参数!$B$6,参数!$B$5,3)</f>
        <v>5.17006802721088</v>
      </c>
      <c r="Q530" s="25">
        <f>f_return(A530,1,参数!$B$1-365/2,参数!$B$1)</f>
        <v>-7.11566402826379</v>
      </c>
      <c r="R530" s="25">
        <f ca="1">f_return(A530,1,参数!$B$4,参数!$B$1)</f>
        <v>1.37944245712398</v>
      </c>
      <c r="S530" s="25">
        <f ca="1">f_return(A530,1,参数!$B$6,参数!$B$1)</f>
        <v>11.4947873193971</v>
      </c>
      <c r="T530" t="str">
        <f>f_info_investtype(A530)</f>
        <v>灵活配置型基金</v>
      </c>
      <c r="U530" t="str">
        <f>f_info_fundmanager(A530)</f>
        <v>黄海</v>
      </c>
      <c r="V530">
        <f>f_info_manager_onthepostdays(A530,1)</f>
        <v>141</v>
      </c>
      <c r="W530" s="25">
        <f ca="1">f_return_1w(A530,"0",参数!$B$2)</f>
        <v>-5.39581328200194</v>
      </c>
      <c r="X530" s="25">
        <f>f_return_1m(A530,"0",参数!$B$1)</f>
        <v>2.46832416925651</v>
      </c>
      <c r="Y530" s="25">
        <f>f_return_3m(A530,0,参数!$B$1)</f>
        <v>-4.62813595149357</v>
      </c>
      <c r="Z530" s="25">
        <f>f_return_6m(A530,0,参数!B529)</f>
        <v>-10.0838563366911</v>
      </c>
      <c r="AA530" t="str">
        <f>f_dq_status(A530,参数!$B$1)</f>
        <v>开放申购|开放赎回</v>
      </c>
      <c r="AB530" s="17">
        <f ca="1">f_risk_maxdownside(A530,参数!$B$6,参数!$B$1)</f>
        <v>-32.1790793974674</v>
      </c>
      <c r="AC530" s="17">
        <f ca="1">f_risk_maxdownside(A530,参数!$B$4,参数!$B$1)</f>
        <v>-32.1790793974674</v>
      </c>
      <c r="AD530" t="str">
        <f ca="1">f_risk_maxdownside_date(A530,参数!$B$6,参数!$B$1)</f>
        <v>20180130-20181018</v>
      </c>
    </row>
    <row r="531" spans="1:30">
      <c r="A531" s="15" t="s">
        <v>559</v>
      </c>
      <c r="B531" t="str">
        <f>f_info_name(A531)</f>
        <v>国投瑞银研究精选</v>
      </c>
      <c r="C531" t="str">
        <f>f_info_setupdate(A531)</f>
        <v>2017-12-01</v>
      </c>
      <c r="D531" s="16">
        <f t="shared" si="8"/>
        <v>1151</v>
      </c>
      <c r="F531" s="17">
        <f>f_netasset_total(A531,参数!$B$1,100000000)</f>
        <v>2.1237273096</v>
      </c>
      <c r="G531" s="17">
        <f ca="1">f_nav_adjustedreturn(A531,参数!$B$2,参数!$B$1)</f>
        <v>86.610767068097</v>
      </c>
      <c r="H531" s="17">
        <f ca="1">f_nav_periodreturnrankingper(A531,参数!$B$2,参数!$B$1,3)</f>
        <v>30.3921568627451</v>
      </c>
      <c r="I531" s="17">
        <f ca="1">f_nav_adjustedreturn(A531,参数!$B$3,参数!$B$2)</f>
        <v>36.9093231162197</v>
      </c>
      <c r="J531" s="17">
        <f ca="1">f_nav_periodreturnrankingper(A531,参数!$B$3,参数!$B$2,3)</f>
        <v>63.716814159292</v>
      </c>
      <c r="K531" s="17">
        <f ca="1">f_nav_adjustedreturn(A531,参数!$B$4,参数!$B$3)</f>
        <v>-22.2442899702085</v>
      </c>
      <c r="L531" s="17">
        <f ca="1">f_nav_periodreturnrankingper(A531,参数!$B$4,参数!$B$3,3)</f>
        <v>41.8181818181818</v>
      </c>
      <c r="M531" s="17">
        <f ca="1">f_nav_adjustedreturn(A531,参数!$B$5,参数!$B$4)</f>
        <v>0</v>
      </c>
      <c r="N531" s="17">
        <f ca="1">f_nav_periodreturnrankingper(A531,参数!$B$5,参数!$B$4,3)</f>
        <v>0</v>
      </c>
      <c r="O531" s="17">
        <f ca="1">f_nav_adjustedreturn(A531,参数!$B$6,参数!$B$5)</f>
        <v>0</v>
      </c>
      <c r="P531" s="17">
        <f ca="1">f_nav_periodreturnrankingper(A531,参数!$B$6,参数!$B$5,3)</f>
        <v>0</v>
      </c>
      <c r="Q531" s="25">
        <f>f_return(A531,1,参数!$B$1-365/2,参数!$B$1)</f>
        <v>89.6018446993033</v>
      </c>
      <c r="R531" s="25">
        <f ca="1">f_return(A531,1,参数!$B$4,参数!$B$1)</f>
        <v>25.6830391869831</v>
      </c>
      <c r="S531" s="25">
        <f ca="1">f_return(A531,1,参数!$B$6,参数!$B$1)</f>
        <v>0</v>
      </c>
      <c r="T531" t="str">
        <f>f_info_investtype(A531)</f>
        <v>普通股票型基金</v>
      </c>
      <c r="U531" t="str">
        <f>f_info_fundmanager(A531)</f>
        <v>桑俊</v>
      </c>
      <c r="V531">
        <f>f_info_manager_onthepostdays(A531,1)</f>
        <v>1168</v>
      </c>
      <c r="W531" s="25">
        <f ca="1">f_return_1w(A531,"0",参数!$B$2)</f>
        <v>-1.3799448022079</v>
      </c>
      <c r="X531" s="25">
        <f>f_return_1m(A531,"0",参数!$B$1)</f>
        <v>12.1338241575112</v>
      </c>
      <c r="Y531" s="25">
        <f>f_return_3m(A531,0,参数!$B$1)</f>
        <v>27.0944995533672</v>
      </c>
      <c r="Z531" s="25">
        <f>f_return_6m(A531,0,参数!B530)</f>
        <v>34.125125172391</v>
      </c>
      <c r="AA531" t="str">
        <f>f_dq_status(A531,参数!$B$1)</f>
        <v>开放申购|开放赎回</v>
      </c>
      <c r="AB531" s="17">
        <f ca="1">f_risk_maxdownside(A531,参数!$B$6,参数!$B$1)</f>
        <v>-27.8370514064015</v>
      </c>
      <c r="AC531" s="17">
        <f ca="1">f_risk_maxdownside(A531,参数!$B$4,参数!$B$1)</f>
        <v>-27.8370514064015</v>
      </c>
      <c r="AD531" t="str">
        <f ca="1">f_risk_maxdownside_date(A531,参数!$B$6,参数!$B$1)</f>
        <v>20180313-20190103</v>
      </c>
    </row>
    <row r="532" spans="1:30">
      <c r="A532" s="15" t="s">
        <v>560</v>
      </c>
      <c r="B532" t="str">
        <f>f_info_name(A532)</f>
        <v>国寿安保成长优选</v>
      </c>
      <c r="C532" t="str">
        <f>f_info_setupdate(A532)</f>
        <v>2015-12-11</v>
      </c>
      <c r="D532" s="16">
        <f t="shared" si="8"/>
        <v>1872</v>
      </c>
      <c r="F532" s="17">
        <f>f_netasset_total(A532,参数!$B$1,100000000)</f>
        <v>5.2045930544</v>
      </c>
      <c r="G532" s="17">
        <f ca="1">f_nav_adjustedreturn(A532,参数!$B$2,参数!$B$1)</f>
        <v>41.2355212355212</v>
      </c>
      <c r="H532" s="17">
        <f ca="1">f_nav_periodreturnrankingper(A532,参数!$B$2,参数!$B$1,3)</f>
        <v>82.843137254902</v>
      </c>
      <c r="I532" s="17">
        <f ca="1">f_nav_adjustedreturn(A532,参数!$B$3,参数!$B$2)</f>
        <v>50.0579374275782</v>
      </c>
      <c r="J532" s="17">
        <f ca="1">f_nav_periodreturnrankingper(A532,参数!$B$3,参数!$B$2,3)</f>
        <v>43.3628318584071</v>
      </c>
      <c r="K532" s="17">
        <f ca="1">f_nav_adjustedreturn(A532,参数!$B$4,参数!$B$3)</f>
        <v>-30.6827309236948</v>
      </c>
      <c r="L532" s="17">
        <f ca="1">f_nav_periodreturnrankingper(A532,参数!$B$4,参数!$B$3,3)</f>
        <v>85.4545454545455</v>
      </c>
      <c r="M532" s="17">
        <f ca="1">f_nav_adjustedreturn(A532,参数!$B$5,参数!$B$4)</f>
        <v>27.835104356244</v>
      </c>
      <c r="N532" s="17">
        <f ca="1">f_nav_periodreturnrankingper(A532,参数!$B$5,参数!$B$4,3)</f>
        <v>34.8039215686275</v>
      </c>
      <c r="O532" s="17">
        <f ca="1">f_nav_adjustedreturn(A532,参数!$B$6,参数!$B$5)</f>
        <v>12.012987012987</v>
      </c>
      <c r="P532" s="17">
        <f ca="1">f_nav_periodreturnrankingper(A532,参数!$B$6,参数!$B$5,3)</f>
        <v>32.2368421052632</v>
      </c>
      <c r="Q532" s="25">
        <f>f_return(A532,1,参数!$B$1-365/2,参数!$B$1)</f>
        <v>52.1965342296262</v>
      </c>
      <c r="R532" s="25">
        <f ca="1">f_return(A532,1,参数!$B$4,参数!$B$1)</f>
        <v>13.6660183261971</v>
      </c>
      <c r="S532" s="25">
        <f ca="1">f_return(A532,1,参数!$B$6,参数!$B$1)</f>
        <v>16.0281489168886</v>
      </c>
      <c r="T532" t="str">
        <f>f_info_investtype(A532)</f>
        <v>普通股票型基金</v>
      </c>
      <c r="U532" t="str">
        <f>f_info_fundmanager(A532)</f>
        <v>张琦,张标</v>
      </c>
      <c r="V532">
        <f>f_info_manager_onthepostdays(A532,1)</f>
        <v>1889</v>
      </c>
      <c r="W532" s="25">
        <f ca="1">f_return_1w(A532,"0",参数!$B$2)</f>
        <v>-0.30792917628946</v>
      </c>
      <c r="X532" s="25">
        <f>f_return_1m(A532,"0",参数!$B$1)</f>
        <v>9.38995215311005</v>
      </c>
      <c r="Y532" s="25">
        <f>f_return_3m(A532,0,参数!$B$1)</f>
        <v>17.0185540626999</v>
      </c>
      <c r="Z532" s="25">
        <f>f_return_6m(A532,0,参数!B531)</f>
        <v>15.0187734668335</v>
      </c>
      <c r="AA532" t="str">
        <f>f_dq_status(A532,参数!$B$1)</f>
        <v>开放申购|开放赎回</v>
      </c>
      <c r="AB532" s="17">
        <f ca="1">f_risk_maxdownside(A532,参数!$B$6,参数!$B$1)</f>
        <v>-39.0243902439024</v>
      </c>
      <c r="AC532" s="17">
        <f ca="1">f_risk_maxdownside(A532,参数!$B$4,参数!$B$1)</f>
        <v>-36.3564041368337</v>
      </c>
      <c r="AD532" t="str">
        <f ca="1">f_risk_maxdownside_date(A532,参数!$B$6,参数!$B$1)</f>
        <v>20171114-20190103</v>
      </c>
    </row>
    <row r="533" spans="1:30">
      <c r="A533" s="15" t="s">
        <v>561</v>
      </c>
      <c r="B533" t="str">
        <f>f_info_name(A533)</f>
        <v>博时新策略A</v>
      </c>
      <c r="C533" t="str">
        <f>f_info_setupdate(A533)</f>
        <v>2015-11-23</v>
      </c>
      <c r="D533" s="16">
        <f t="shared" si="8"/>
        <v>1890</v>
      </c>
      <c r="F533" s="17">
        <f>f_netasset_total(A533,参数!$B$1,100000000)</f>
        <v>8.0559902625</v>
      </c>
      <c r="G533" s="17">
        <f ca="1">f_nav_adjustedreturn(A533,参数!$B$2,参数!$B$1)</f>
        <v>18.4318360914106</v>
      </c>
      <c r="H533" s="17">
        <f ca="1">f_nav_periodreturnrankingper(A533,参数!$B$2,参数!$B$1,3)</f>
        <v>80.7305452620434</v>
      </c>
      <c r="I533" s="17">
        <f ca="1">f_nav_adjustedreturn(A533,参数!$B$3,参数!$B$2)</f>
        <v>14.9977344811962</v>
      </c>
      <c r="J533" s="17">
        <f ca="1">f_nav_periodreturnrankingper(A533,参数!$B$3,参数!$B$2,3)</f>
        <v>69.2865105908584</v>
      </c>
      <c r="K533" s="17">
        <f ca="1">f_nav_adjustedreturn(A533,参数!$B$4,参数!$B$3)</f>
        <v>4.36494222622803</v>
      </c>
      <c r="L533" s="17">
        <f ca="1">f_nav_periodreturnrankingper(A533,参数!$B$4,参数!$B$3,3)</f>
        <v>3.59435173299101</v>
      </c>
      <c r="M533" s="17">
        <f ca="1">f_nav_adjustedreturn(A533,参数!$B$5,参数!$B$4)</f>
        <v>5.51226002661091</v>
      </c>
      <c r="N533" s="17">
        <f ca="1">f_nav_periodreturnrankingper(A533,参数!$B$5,参数!$B$4,3)</f>
        <v>74.5468873128448</v>
      </c>
      <c r="O533" s="17">
        <f ca="1">f_nav_adjustedreturn(A533,参数!$B$6,参数!$B$5)</f>
        <v>2.09708737864078</v>
      </c>
      <c r="P533" s="17">
        <f ca="1">f_nav_periodreturnrankingper(A533,参数!$B$6,参数!$B$5,3)</f>
        <v>62.7210884353741</v>
      </c>
      <c r="Q533" s="25">
        <f>f_return(A533,1,参数!$B$1-365/2,参数!$B$1)</f>
        <v>21.9199812858029</v>
      </c>
      <c r="R533" s="25">
        <f ca="1">f_return(A533,1,参数!$B$4,参数!$B$1)</f>
        <v>12.4236503687323</v>
      </c>
      <c r="S533" s="25">
        <f ca="1">f_return(A533,1,参数!$B$6,参数!$B$1)</f>
        <v>8.88297763858847</v>
      </c>
      <c r="T533" t="str">
        <f>f_info_investtype(A533)</f>
        <v>灵活配置型基金</v>
      </c>
      <c r="U533" t="str">
        <f>f_info_fundmanager(A533)</f>
        <v>王曦,杨永光</v>
      </c>
      <c r="V533">
        <f>f_info_manager_onthepostdays(A533,1)</f>
        <v>1907</v>
      </c>
      <c r="W533" s="25">
        <f ca="1">f_return_1w(A533,"0",参数!$B$2)</f>
        <v>-0.25937278943647</v>
      </c>
      <c r="X533" s="25">
        <f>f_return_1m(A533,"0",参数!$B$1)</f>
        <v>3.22824369805618</v>
      </c>
      <c r="Y533" s="25">
        <f>f_return_3m(A533,0,参数!$B$1)</f>
        <v>6.1744966442953</v>
      </c>
      <c r="Z533" s="25">
        <f>f_return_6m(A533,0,参数!B532)</f>
        <v>8.25628431089279</v>
      </c>
      <c r="AA533" t="str">
        <f>f_dq_status(A533,参数!$B$1)</f>
        <v>暂停大额申购|开放赎回</v>
      </c>
      <c r="AB533" s="17">
        <f ca="1">f_risk_maxdownside(A533,参数!$B$6,参数!$B$1)</f>
        <v>-4.460683565502</v>
      </c>
      <c r="AC533" s="17">
        <f ca="1">f_risk_maxdownside(A533,参数!$B$4,参数!$B$1)</f>
        <v>-4.460683565502</v>
      </c>
      <c r="AD533" t="str">
        <f ca="1">f_risk_maxdownside_date(A533,参数!$B$6,参数!$B$1)</f>
        <v>20200306-20200323</v>
      </c>
    </row>
    <row r="534" spans="1:30">
      <c r="A534" s="15" t="s">
        <v>562</v>
      </c>
      <c r="B534" t="str">
        <f>f_info_name(A534)</f>
        <v>华泰柏瑞精选回报</v>
      </c>
      <c r="C534" t="str">
        <f>f_info_setupdate(A534)</f>
        <v>2016-03-29</v>
      </c>
      <c r="D534" s="16">
        <f t="shared" si="8"/>
        <v>1763</v>
      </c>
      <c r="F534" s="17">
        <f>f_netasset_total(A534,参数!$B$1,100000000)</f>
        <v>6.1242802835</v>
      </c>
      <c r="G534" s="17">
        <f ca="1">f_nav_adjustedreturn(A534,参数!$B$2,参数!$B$1)</f>
        <v>9.52788964099049</v>
      </c>
      <c r="H534" s="17">
        <f ca="1">f_nav_periodreturnrankingper(A534,参数!$B$2,参数!$B$1,3)</f>
        <v>95.076760190577</v>
      </c>
      <c r="I534" s="17">
        <f ca="1">f_nav_adjustedreturn(A534,参数!$B$3,参数!$B$2)</f>
        <v>15.2349921011059</v>
      </c>
      <c r="J534" s="17">
        <f ca="1">f_nav_periodreturnrankingper(A534,参数!$B$3,参数!$B$2,3)</f>
        <v>68.6733556298774</v>
      </c>
      <c r="K534" s="17">
        <f ca="1">f_nav_adjustedreturn(A534,参数!$B$4,参数!$B$3)</f>
        <v>-10.6878306878307</v>
      </c>
      <c r="L534" s="17">
        <f ca="1">f_nav_periodreturnrankingper(A534,参数!$B$4,参数!$B$3,3)</f>
        <v>42.4903722721438</v>
      </c>
      <c r="M534" s="17">
        <f ca="1">f_nav_adjustedreturn(A534,参数!$B$5,参数!$B$4)</f>
        <v>11.3854595336077</v>
      </c>
      <c r="N534" s="17">
        <f ca="1">f_nav_periodreturnrankingper(A534,参数!$B$5,参数!$B$4,3)</f>
        <v>46.0204885736801</v>
      </c>
      <c r="O534" s="17">
        <f ca="1">f_nav_adjustedreturn(A534,参数!$B$6,参数!$B$5)</f>
        <v>0</v>
      </c>
      <c r="P534" s="17">
        <f ca="1">f_nav_periodreturnrankingper(A534,参数!$B$6,参数!$B$5,3)</f>
        <v>0</v>
      </c>
      <c r="Q534" s="25">
        <f>f_return(A534,1,参数!$B$1-365/2,参数!$B$1)</f>
        <v>13.9042696914809</v>
      </c>
      <c r="R534" s="25">
        <f ca="1">f_return(A534,1,参数!$B$4,参数!$B$1)</f>
        <v>4.06964913564101</v>
      </c>
      <c r="S534" s="25">
        <f ca="1">f_return(A534,1,参数!$B$6,参数!$B$1)</f>
        <v>0</v>
      </c>
      <c r="T534" t="str">
        <f>f_info_investtype(A534)</f>
        <v>灵活配置型基金</v>
      </c>
      <c r="U534" t="str">
        <f>f_info_fundmanager(A534)</f>
        <v>吴邦栋,郑青</v>
      </c>
      <c r="V534">
        <f>f_info_manager_onthepostdays(A534,1)</f>
        <v>252</v>
      </c>
      <c r="W534" s="25">
        <f ca="1">f_return_1w(A534,"0",参数!$B$2)</f>
        <v>-1.26892817866508</v>
      </c>
      <c r="X534" s="25">
        <f>f_return_1m(A534,"0",参数!$B$1)</f>
        <v>3.76653949184187</v>
      </c>
      <c r="Y534" s="25">
        <f>f_return_3m(A534,0,参数!$B$1)</f>
        <v>4.65858850499427</v>
      </c>
      <c r="Z534" s="25">
        <f>f_return_6m(A534,0,参数!B533)</f>
        <v>5.73520941331357</v>
      </c>
      <c r="AA534" t="str">
        <f>f_dq_status(A534,参数!$B$1)</f>
        <v>暂停大额申购|开放赎回</v>
      </c>
      <c r="AB534" s="17">
        <f ca="1">f_risk_maxdownside(A534,参数!$B$6,参数!$B$1)</f>
        <v>-13.1685432793807</v>
      </c>
      <c r="AC534" s="17">
        <f ca="1">f_risk_maxdownside(A534,参数!$B$4,参数!$B$1)</f>
        <v>-13.1685432793807</v>
      </c>
      <c r="AD534" t="str">
        <f ca="1">f_risk_maxdownside_date(A534,参数!$B$6,参数!$B$1)</f>
        <v>20180127-20190103</v>
      </c>
    </row>
    <row r="535" spans="1:30">
      <c r="A535" s="15" t="s">
        <v>563</v>
      </c>
      <c r="B535" t="str">
        <f>f_info_name(A535)</f>
        <v>诺安先进制造</v>
      </c>
      <c r="C535" t="str">
        <f>f_info_setupdate(A535)</f>
        <v>2015-08-21</v>
      </c>
      <c r="D535" s="16">
        <f t="shared" si="8"/>
        <v>1984</v>
      </c>
      <c r="F535" s="17">
        <f>f_netasset_total(A535,参数!$B$1,100000000)</f>
        <v>1.7451535521</v>
      </c>
      <c r="G535" s="17">
        <f ca="1">f_nav_adjustedreturn(A535,参数!$B$2,参数!$B$1)</f>
        <v>60.7516943930992</v>
      </c>
      <c r="H535" s="17">
        <f ca="1">f_nav_periodreturnrankingper(A535,参数!$B$2,参数!$B$1,3)</f>
        <v>58.0882352941177</v>
      </c>
      <c r="I535" s="17">
        <f ca="1">f_nav_adjustedreturn(A535,参数!$B$3,参数!$B$2)</f>
        <v>24.55871066769</v>
      </c>
      <c r="J535" s="17">
        <f ca="1">f_nav_periodreturnrankingper(A535,参数!$B$3,参数!$B$2,3)</f>
        <v>86.1356932153392</v>
      </c>
      <c r="K535" s="17">
        <f ca="1">f_nav_adjustedreturn(A535,参数!$B$4,参数!$B$3)</f>
        <v>-18.5625</v>
      </c>
      <c r="L535" s="17">
        <f ca="1">f_nav_periodreturnrankingper(A535,参数!$B$4,参数!$B$3,3)</f>
        <v>20.7272727272727</v>
      </c>
      <c r="M535" s="17">
        <f ca="1">f_nav_adjustedreturn(A535,参数!$B$5,参数!$B$4)</f>
        <v>38.961038961039</v>
      </c>
      <c r="N535" s="17">
        <f ca="1">f_nav_periodreturnrankingper(A535,参数!$B$5,参数!$B$4,3)</f>
        <v>16.1764705882353</v>
      </c>
      <c r="O535" s="17">
        <f ca="1">f_nav_adjustedreturn(A535,参数!$B$6,参数!$B$5)</f>
        <v>25.8414766558089</v>
      </c>
      <c r="P535" s="17">
        <f ca="1">f_nav_periodreturnrankingper(A535,参数!$B$6,参数!$B$5,3)</f>
        <v>7.89473684210526</v>
      </c>
      <c r="Q535" s="25">
        <f>f_return(A535,1,参数!$B$1-365/2,参数!$B$1)</f>
        <v>86.0268904174711</v>
      </c>
      <c r="R535" s="25">
        <f ca="1">f_return(A535,1,参数!$B$4,参数!$B$1)</f>
        <v>17.6847297140884</v>
      </c>
      <c r="S535" s="25">
        <f ca="1">f_return(A535,1,参数!$B$6,参数!$B$1)</f>
        <v>23.1243307240803</v>
      </c>
      <c r="T535" t="str">
        <f>f_info_investtype(A535)</f>
        <v>普通股票型基金</v>
      </c>
      <c r="U535" t="str">
        <f>f_info_fundmanager(A535)</f>
        <v>韩冬燕</v>
      </c>
      <c r="V535">
        <f>f_info_manager_onthepostdays(A535,1)</f>
        <v>1925</v>
      </c>
      <c r="W535" s="25">
        <f ca="1">f_return_1w(A535,"0",参数!$B$2)</f>
        <v>-2.40529164161155</v>
      </c>
      <c r="X535" s="25">
        <f>f_return_1m(A535,"0",参数!$B$1)</f>
        <v>14.3796580447172</v>
      </c>
      <c r="Y535" s="25">
        <f>f_return_3m(A535,0,参数!$B$1)</f>
        <v>21.858944418496</v>
      </c>
      <c r="Z535" s="25">
        <f>f_return_6m(A535,0,参数!B534)</f>
        <v>25.6288561936402</v>
      </c>
      <c r="AA535" t="str">
        <f>f_dq_status(A535,参数!$B$1)</f>
        <v>开放申购|开放赎回</v>
      </c>
      <c r="AB535" s="17">
        <f ca="1">f_risk_maxdownside(A535,参数!$B$6,参数!$B$1)</f>
        <v>-23.98753894081</v>
      </c>
      <c r="AC535" s="17">
        <f ca="1">f_risk_maxdownside(A535,参数!$B$4,参数!$B$1)</f>
        <v>-23.98753894081</v>
      </c>
      <c r="AD535" t="str">
        <f ca="1">f_risk_maxdownside_date(A535,参数!$B$6,参数!$B$1)</f>
        <v>20180127-20190103</v>
      </c>
    </row>
    <row r="536" spans="1:30">
      <c r="A536" s="15" t="s">
        <v>564</v>
      </c>
      <c r="B536" t="str">
        <f>f_info_name(A536)</f>
        <v>万家瑞富</v>
      </c>
      <c r="C536" t="str">
        <f>f_info_setupdate(A536)</f>
        <v>2016-11-25</v>
      </c>
      <c r="D536" s="16">
        <f t="shared" si="8"/>
        <v>1522</v>
      </c>
      <c r="F536" s="17">
        <f>f_netasset_total(A536,参数!$B$1,100000000)</f>
        <v>8.7941810053</v>
      </c>
      <c r="G536" s="17">
        <f ca="1">f_nav_adjustedreturn(A536,参数!$B$2,参数!$B$1)</f>
        <v>16.9890129846545</v>
      </c>
      <c r="H536" s="17">
        <f ca="1">f_nav_periodreturnrankingper(A536,参数!$B$2,参数!$B$1,3)</f>
        <v>83.3774483853891</v>
      </c>
      <c r="I536" s="17">
        <f ca="1">f_nav_adjustedreturn(A536,参数!$B$3,参数!$B$2)</f>
        <v>9.65846858508414</v>
      </c>
      <c r="J536" s="17">
        <f ca="1">f_nav_periodreturnrankingper(A536,参数!$B$3,参数!$B$2,3)</f>
        <v>82.4972129319955</v>
      </c>
      <c r="K536" s="17">
        <f ca="1">f_nav_adjustedreturn(A536,参数!$B$4,参数!$B$3)</f>
        <v>-1.77427257880744</v>
      </c>
      <c r="L536" s="17">
        <f ca="1">f_nav_periodreturnrankingper(A536,参数!$B$4,参数!$B$3,3)</f>
        <v>24.00513478819</v>
      </c>
      <c r="M536" s="17">
        <f ca="1">f_nav_adjustedreturn(A536,参数!$B$5,参数!$B$4)</f>
        <v>5.08037308989878</v>
      </c>
      <c r="N536" s="17">
        <f ca="1">f_nav_periodreturnrankingper(A536,参数!$B$5,参数!$B$4,3)</f>
        <v>76.2805358550039</v>
      </c>
      <c r="O536" s="17">
        <f ca="1">f_nav_adjustedreturn(A536,参数!$B$6,参数!$B$5)</f>
        <v>0</v>
      </c>
      <c r="P536" s="17">
        <f ca="1">f_nav_periodreturnrankingper(A536,参数!$B$6,参数!$B$5,3)</f>
        <v>0</v>
      </c>
      <c r="Q536" s="25">
        <f>f_return(A536,1,参数!$B$1-365/2,参数!$B$1)</f>
        <v>20.7451801430961</v>
      </c>
      <c r="R536" s="25">
        <f ca="1">f_return(A536,1,参数!$B$4,参数!$B$1)</f>
        <v>8.00411351840913</v>
      </c>
      <c r="S536" s="25">
        <f ca="1">f_return(A536,1,参数!$B$6,参数!$B$1)</f>
        <v>0</v>
      </c>
      <c r="T536" t="str">
        <f>f_info_investtype(A536)</f>
        <v>灵活配置型基金</v>
      </c>
      <c r="U536" t="str">
        <f>f_info_fundmanager(A536)</f>
        <v>苏谋东,谷丹青</v>
      </c>
      <c r="V536">
        <f>f_info_manager_onthepostdays(A536,1)</f>
        <v>946</v>
      </c>
      <c r="W536" s="25">
        <f ca="1">f_return_1w(A536,"0",参数!$B$2)</f>
        <v>-0.199365654734941</v>
      </c>
      <c r="X536" s="25">
        <f>f_return_1m(A536,"0",参数!$B$1)</f>
        <v>3.10499359795133</v>
      </c>
      <c r="Y536" s="25">
        <f>f_return_3m(A536,0,参数!$B$1)</f>
        <v>5.70186233489211</v>
      </c>
      <c r="Z536" s="25">
        <f>f_return_6m(A536,0,参数!B535)</f>
        <v>9.23505102471114</v>
      </c>
      <c r="AA536" t="str">
        <f>f_dq_status(A536,参数!$B$1)</f>
        <v>开放申购|开放赎回</v>
      </c>
      <c r="AB536" s="17">
        <f ca="1">f_risk_maxdownside(A536,参数!$B$6,参数!$B$1)</f>
        <v>-5.91229367611184</v>
      </c>
      <c r="AC536" s="17">
        <f ca="1">f_risk_maxdownside(A536,参数!$B$4,参数!$B$1)</f>
        <v>-5.91229367611184</v>
      </c>
      <c r="AD536" t="str">
        <f ca="1">f_risk_maxdownside_date(A536,参数!$B$6,参数!$B$1)</f>
        <v>20180206-20180601</v>
      </c>
    </row>
    <row r="537" spans="1:30">
      <c r="A537" s="15" t="s">
        <v>565</v>
      </c>
      <c r="B537" t="str">
        <f>f_info_name(A537)</f>
        <v>招商安益</v>
      </c>
      <c r="C537" t="str">
        <f>f_info_setupdate(A537)</f>
        <v>2015-07-14</v>
      </c>
      <c r="D537" s="16">
        <f t="shared" si="8"/>
        <v>2022</v>
      </c>
      <c r="F537" s="17">
        <f>f_netasset_total(A537,参数!$B$1,100000000)</f>
        <v>0.5214400971</v>
      </c>
      <c r="G537" s="17">
        <f ca="1">f_nav_adjustedreturn(A537,参数!$B$2,参数!$B$1)</f>
        <v>43.4964291141164</v>
      </c>
      <c r="H537" s="17">
        <f ca="1">f_nav_periodreturnrankingper(A537,参数!$B$2,参数!$B$1,3)</f>
        <v>50.3440974060349</v>
      </c>
      <c r="I537" s="17">
        <f ca="1">f_nav_adjustedreturn(A537,参数!$B$3,参数!$B$2)</f>
        <v>28.7866927592955</v>
      </c>
      <c r="J537" s="17">
        <f ca="1">f_nav_periodreturnrankingper(A537,参数!$B$3,参数!$B$2,3)</f>
        <v>46.0423634336678</v>
      </c>
      <c r="K537" s="17">
        <f ca="1">f_nav_adjustedreturn(A537,参数!$B$4,参数!$B$3)</f>
        <v>-7.51131221719457</v>
      </c>
      <c r="L537" s="17">
        <f ca="1">f_nav_periodreturnrankingper(A537,参数!$B$4,参数!$B$3,3)</f>
        <v>37.0988446726573</v>
      </c>
      <c r="M537" s="17">
        <f ca="1">f_nav_adjustedreturn(A537,参数!$B$5,参数!$B$4)</f>
        <v>4.34372049102928</v>
      </c>
      <c r="N537" s="17">
        <f ca="1">f_nav_periodreturnrankingper(A537,参数!$B$5,参数!$B$4,3)</f>
        <v>79.5902285263987</v>
      </c>
      <c r="O537" s="17">
        <f ca="1">f_nav_adjustedreturn(A537,参数!$B$6,参数!$B$5)</f>
        <v>3.51906158357772</v>
      </c>
      <c r="P537" s="17">
        <f ca="1">f_nav_periodreturnrankingper(A537,参数!$B$6,参数!$B$5,3)</f>
        <v>44.0816326530612</v>
      </c>
      <c r="Q537" s="25">
        <f>f_return(A537,1,参数!$B$1-365/2,参数!$B$1)</f>
        <v>43.7204687134255</v>
      </c>
      <c r="R537" s="25">
        <f ca="1">f_return(A537,1,参数!$B$4,参数!$B$1)</f>
        <v>19.5444534981613</v>
      </c>
      <c r="S537" s="25">
        <f ca="1">f_return(A537,1,参数!$B$6,参数!$B$1)</f>
        <v>13.0314161580811</v>
      </c>
      <c r="T537" t="str">
        <f>f_info_investtype(A537)</f>
        <v>灵活配置型基金</v>
      </c>
      <c r="U537" t="str">
        <f>f_info_fundmanager(A537)</f>
        <v>张瀚宇</v>
      </c>
      <c r="V537">
        <f>f_info_manager_onthepostdays(A537,1)</f>
        <v>320</v>
      </c>
      <c r="W537" s="25">
        <f ca="1">f_return_1w(A537,"0",参数!$B$2)</f>
        <v>0.0608180021286403</v>
      </c>
      <c r="X537" s="25">
        <f>f_return_1m(A537,"0",参数!$B$1)</f>
        <v>14.5777723853434</v>
      </c>
      <c r="Y537" s="25">
        <f>f_return_3m(A537,0,参数!$B$1)</f>
        <v>23.6464811783961</v>
      </c>
      <c r="Z537" s="25">
        <f>f_return_6m(A537,0,参数!B536)</f>
        <v>11.8064246975386</v>
      </c>
      <c r="AA537" t="str">
        <f>f_dq_status(A537,参数!$B$1)</f>
        <v>开放申购|开放赎回</v>
      </c>
      <c r="AB537" s="17">
        <f ca="1">f_risk_maxdownside(A537,参数!$B$6,参数!$B$1)</f>
        <v>-23.0890672279963</v>
      </c>
      <c r="AC537" s="17">
        <f ca="1">f_risk_maxdownside(A537,参数!$B$4,参数!$B$1)</f>
        <v>-23.0890672279963</v>
      </c>
      <c r="AD537" t="str">
        <f ca="1">f_risk_maxdownside_date(A537,参数!$B$6,参数!$B$1)</f>
        <v>20200226-20200323</v>
      </c>
    </row>
    <row r="538" spans="1:30">
      <c r="A538" s="15" t="s">
        <v>566</v>
      </c>
      <c r="B538" t="str">
        <f>f_info_name(A538)</f>
        <v>华安文体健康主题</v>
      </c>
      <c r="C538" t="str">
        <f>f_info_setupdate(A538)</f>
        <v>2017-06-08</v>
      </c>
      <c r="D538" s="16">
        <f t="shared" si="8"/>
        <v>1327</v>
      </c>
      <c r="F538" s="17">
        <f>f_netasset_total(A538,参数!$B$1,100000000)</f>
        <v>1.9573578731</v>
      </c>
      <c r="G538" s="17">
        <f ca="1">f_nav_adjustedreturn(A538,参数!$B$2,参数!$B$1)</f>
        <v>100.295420974889</v>
      </c>
      <c r="H538" s="17">
        <f ca="1">f_nav_periodreturnrankingper(A538,参数!$B$2,参数!$B$1,3)</f>
        <v>5.66437268395977</v>
      </c>
      <c r="I538" s="17">
        <f ca="1">f_nav_adjustedreturn(A538,参数!$B$3,参数!$B$2)</f>
        <v>41.1887382690303</v>
      </c>
      <c r="J538" s="17">
        <f ca="1">f_nav_periodreturnrankingper(A538,参数!$B$3,参数!$B$2,3)</f>
        <v>28.149386845039</v>
      </c>
      <c r="K538" s="17">
        <f ca="1">f_nav_adjustedreturn(A538,参数!$B$4,参数!$B$3)</f>
        <v>-14.0681003584229</v>
      </c>
      <c r="L538" s="17">
        <f ca="1">f_nav_periodreturnrankingper(A538,参数!$B$4,参数!$B$3,3)</f>
        <v>48.1386392811297</v>
      </c>
      <c r="M538" s="17">
        <f ca="1">f_nav_adjustedreturn(A538,参数!$B$5,参数!$B$4)</f>
        <v>0</v>
      </c>
      <c r="N538" s="17">
        <f ca="1">f_nav_periodreturnrankingper(A538,参数!$B$5,参数!$B$4,3)</f>
        <v>0</v>
      </c>
      <c r="O538" s="17">
        <f ca="1">f_nav_adjustedreturn(A538,参数!$B$6,参数!$B$5)</f>
        <v>0</v>
      </c>
      <c r="P538" s="17">
        <f ca="1">f_nav_periodreturnrankingper(A538,参数!$B$6,参数!$B$5,3)</f>
        <v>0</v>
      </c>
      <c r="Q538" s="25">
        <f>f_return(A538,1,参数!$B$1-365/2,参数!$B$1)</f>
        <v>95.3561429816953</v>
      </c>
      <c r="R538" s="25">
        <f ca="1">f_return(A538,1,参数!$B$4,参数!$B$1)</f>
        <v>34.4078231894693</v>
      </c>
      <c r="S538" s="25">
        <f ca="1">f_return(A538,1,参数!$B$6,参数!$B$1)</f>
        <v>0</v>
      </c>
      <c r="T538" t="str">
        <f>f_info_investtype(A538)</f>
        <v>灵活配置型基金</v>
      </c>
      <c r="U538" t="str">
        <f>f_info_fundmanager(A538)</f>
        <v>谢昌旭,刘畅畅</v>
      </c>
      <c r="V538">
        <f>f_info_manager_onthepostdays(A538,1)</f>
        <v>461</v>
      </c>
      <c r="W538" s="25">
        <f ca="1">f_return_1w(A538,"0",参数!$B$2)</f>
        <v>-2.5197984161267</v>
      </c>
      <c r="X538" s="25">
        <f>f_return_1m(A538,"0",参数!$B$1)</f>
        <v>11.6508851379169</v>
      </c>
      <c r="Y538" s="25">
        <f>f_return_3m(A538,0,参数!$B$1)</f>
        <v>27.5634995296331</v>
      </c>
      <c r="Z538" s="25">
        <f>f_return_6m(A538,0,参数!B537)</f>
        <v>22.0066256507335</v>
      </c>
      <c r="AA538" t="str">
        <f>f_dq_status(A538,参数!$B$1)</f>
        <v>开放申购|开放赎回</v>
      </c>
      <c r="AB538" s="17">
        <f ca="1">f_risk_maxdownside(A538,参数!$B$6,参数!$B$1)</f>
        <v>-26.4069264069264</v>
      </c>
      <c r="AC538" s="17">
        <f ca="1">f_risk_maxdownside(A538,参数!$B$4,参数!$B$1)</f>
        <v>-26.0226283724978</v>
      </c>
      <c r="AD538" t="str">
        <f ca="1">f_risk_maxdownside_date(A538,参数!$B$6,参数!$B$1)</f>
        <v>20171114-20181018</v>
      </c>
    </row>
    <row r="539" spans="1:30">
      <c r="A539" s="15" t="s">
        <v>567</v>
      </c>
      <c r="B539" t="str">
        <f>f_info_name(A539)</f>
        <v>华宝万物互联</v>
      </c>
      <c r="C539" t="str">
        <f>f_info_setupdate(A539)</f>
        <v>2015-06-30</v>
      </c>
      <c r="D539" s="16">
        <f t="shared" si="8"/>
        <v>2036</v>
      </c>
      <c r="F539" s="17">
        <f>f_netasset_total(A539,参数!$B$1,100000000)</f>
        <v>1.7828762614</v>
      </c>
      <c r="G539" s="17">
        <f ca="1">f_nav_adjustedreturn(A539,参数!$B$2,参数!$B$1)</f>
        <v>60.3495860165594</v>
      </c>
      <c r="H539" s="17">
        <f ca="1">f_nav_periodreturnrankingper(A539,参数!$B$2,参数!$B$1,3)</f>
        <v>34.5156167284277</v>
      </c>
      <c r="I539" s="17">
        <f ca="1">f_nav_adjustedreturn(A539,参数!$B$3,参数!$B$2)</f>
        <v>64.6969696969697</v>
      </c>
      <c r="J539" s="17">
        <f ca="1">f_nav_periodreturnrankingper(A539,参数!$B$3,参数!$B$2,3)</f>
        <v>6.52173913043478</v>
      </c>
      <c r="K539" s="17">
        <f ca="1">f_nav_adjustedreturn(A539,参数!$B$4,参数!$B$3)</f>
        <v>-23.2558139534884</v>
      </c>
      <c r="L539" s="17">
        <f ca="1">f_nav_periodreturnrankingper(A539,参数!$B$4,参数!$B$3,3)</f>
        <v>77.5353016688062</v>
      </c>
      <c r="M539" s="17">
        <f ca="1">f_nav_adjustedreturn(A539,参数!$B$5,参数!$B$4)</f>
        <v>14.4179894179894</v>
      </c>
      <c r="N539" s="17">
        <f ca="1">f_nav_periodreturnrankingper(A539,参数!$B$5,参数!$B$4,3)</f>
        <v>35.2245862884161</v>
      </c>
      <c r="O539" s="17">
        <f ca="1">f_nav_adjustedreturn(A539,参数!$B$6,参数!$B$5)</f>
        <v>-9.90453460620525</v>
      </c>
      <c r="P539" s="17">
        <f ca="1">f_nav_periodreturnrankingper(A539,参数!$B$6,参数!$B$5,3)</f>
        <v>93.6054421768708</v>
      </c>
      <c r="Q539" s="25">
        <f>f_return(A539,1,参数!$B$1-365/2,参数!$B$1)</f>
        <v>74.6196802483778</v>
      </c>
      <c r="R539" s="25">
        <f ca="1">f_return(A539,1,参数!$B$4,参数!$B$1)</f>
        <v>26.5240261584443</v>
      </c>
      <c r="S539" s="25">
        <f ca="1">f_return(A539,1,参数!$B$6,参数!$B$1)</f>
        <v>15.7553412659902</v>
      </c>
      <c r="T539" t="str">
        <f>f_info_investtype(A539)</f>
        <v>灵活配置型基金</v>
      </c>
      <c r="U539" t="str">
        <f>f_info_fundmanager(A539)</f>
        <v>汤慧</v>
      </c>
      <c r="V539">
        <f>f_info_manager_onthepostdays(A539,1)</f>
        <v>433</v>
      </c>
      <c r="W539" s="25">
        <f ca="1">f_return_1w(A539,"0",参数!$B$2)</f>
        <v>3.13092979127134</v>
      </c>
      <c r="X539" s="25">
        <f>f_return_1m(A539,"0",参数!$B$1)</f>
        <v>12.1621621621622</v>
      </c>
      <c r="Y539" s="25">
        <f>f_return_3m(A539,0,参数!$B$1)</f>
        <v>31.3489073097212</v>
      </c>
      <c r="Z539" s="25">
        <f>f_return_6m(A539,0,参数!B538)</f>
        <v>23.8376383763838</v>
      </c>
      <c r="AA539" t="str">
        <f>f_dq_status(A539,参数!$B$1)</f>
        <v>开放申购|开放赎回</v>
      </c>
      <c r="AB539" s="17">
        <f ca="1">f_risk_maxdownside(A539,参数!$B$6,参数!$B$1)</f>
        <v>-29.8109010011123</v>
      </c>
      <c r="AC539" s="17">
        <f ca="1">f_risk_maxdownside(A539,参数!$B$4,参数!$B$1)</f>
        <v>-27.0520231213873</v>
      </c>
      <c r="AD539" t="str">
        <f ca="1">f_risk_maxdownside_date(A539,参数!$B$6,参数!$B$1)</f>
        <v>20171114-20190103</v>
      </c>
    </row>
    <row r="540" spans="1:30">
      <c r="A540" s="15" t="s">
        <v>568</v>
      </c>
      <c r="B540" t="str">
        <f>f_info_name(A540)</f>
        <v>景顺长城改革机遇A</v>
      </c>
      <c r="C540" t="str">
        <f>f_info_setupdate(A540)</f>
        <v>2015-09-01</v>
      </c>
      <c r="D540" s="16">
        <f t="shared" si="8"/>
        <v>1973</v>
      </c>
      <c r="F540" s="17">
        <f>f_netasset_total(A540,参数!$B$1,100000000)</f>
        <v>0.3440687878</v>
      </c>
      <c r="G540" s="17">
        <f ca="1">f_nav_adjustedreturn(A540,参数!$B$2,参数!$B$1)</f>
        <v>52.622061482821</v>
      </c>
      <c r="H540" s="17">
        <f ca="1">f_nav_periodreturnrankingper(A540,参数!$B$2,参数!$B$1,3)</f>
        <v>41.4505029115934</v>
      </c>
      <c r="I540" s="17">
        <f ca="1">f_nav_adjustedreturn(A540,参数!$B$3,参数!$B$2)</f>
        <v>32.9326923076923</v>
      </c>
      <c r="J540" s="17">
        <f ca="1">f_nav_periodreturnrankingper(A540,参数!$B$3,参数!$B$2,3)</f>
        <v>39.520624303233</v>
      </c>
      <c r="K540" s="17">
        <f ca="1">f_nav_adjustedreturn(A540,参数!$B$4,参数!$B$3)</f>
        <v>-25.6478999106345</v>
      </c>
      <c r="L540" s="17">
        <f ca="1">f_nav_periodreturnrankingper(A540,参数!$B$4,参数!$B$3,3)</f>
        <v>84.9807445442875</v>
      </c>
      <c r="M540" s="17">
        <f ca="1">f_nav_adjustedreturn(A540,参数!$B$5,参数!$B$4)</f>
        <v>7.64087870105063</v>
      </c>
      <c r="N540" s="17">
        <f ca="1">f_nav_periodreturnrankingper(A540,参数!$B$5,参数!$B$4,3)</f>
        <v>63.9085894405043</v>
      </c>
      <c r="O540" s="17">
        <f ca="1">f_nav_adjustedreturn(A540,参数!$B$6,参数!$B$5)</f>
        <v>10.0734522560336</v>
      </c>
      <c r="P540" s="17">
        <f ca="1">f_nav_periodreturnrankingper(A540,参数!$B$6,参数!$B$5,3)</f>
        <v>15.7823129251701</v>
      </c>
      <c r="Q540" s="25">
        <f>f_return(A540,1,参数!$B$1-365/2,参数!$B$1)</f>
        <v>80.8924506263377</v>
      </c>
      <c r="R540" s="25">
        <f ca="1">f_return(A540,1,参数!$B$4,参数!$B$1)</f>
        <v>14.6726416922126</v>
      </c>
      <c r="S540" s="25">
        <f ca="1">f_return(A540,1,参数!$B$6,参数!$B$1)</f>
        <v>12.0989514892206</v>
      </c>
      <c r="T540" t="str">
        <f>f_info_investtype(A540)</f>
        <v>灵活配置型基金</v>
      </c>
      <c r="U540" t="str">
        <f>f_info_fundmanager(A540)</f>
        <v>邓敬东</v>
      </c>
      <c r="V540">
        <f>f_info_manager_onthepostdays(A540,1)</f>
        <v>266</v>
      </c>
      <c r="W540" s="25">
        <f ca="1">f_return_1w(A540,"0",参数!$B$2)</f>
        <v>1.00456621004567</v>
      </c>
      <c r="X540" s="25">
        <f>f_return_1m(A540,"0",参数!$B$1)</f>
        <v>12.8342245989305</v>
      </c>
      <c r="Y540" s="25">
        <f>f_return_3m(A540,0,参数!$B$1)</f>
        <v>26.1584454409566</v>
      </c>
      <c r="Z540" s="25">
        <f>f_return_6m(A540,0,参数!B539)</f>
        <v>36.5116279069767</v>
      </c>
      <c r="AA540" t="str">
        <f>f_dq_status(A540,参数!$B$1)</f>
        <v>开放申购|开放赎回</v>
      </c>
      <c r="AB540" s="17">
        <f ca="1">f_risk_maxdownside(A540,参数!$B$6,参数!$B$1)</f>
        <v>-34.6885813148789</v>
      </c>
      <c r="AC540" s="17">
        <f ca="1">f_risk_maxdownside(A540,参数!$B$4,参数!$B$1)</f>
        <v>-33.8879159369527</v>
      </c>
      <c r="AD540" t="str">
        <f ca="1">f_risk_maxdownside_date(A540,参数!$B$6,参数!$B$1)</f>
        <v>20171114-20181016</v>
      </c>
    </row>
    <row r="541" spans="1:30">
      <c r="A541" s="15" t="s">
        <v>569</v>
      </c>
      <c r="B541" t="str">
        <f>f_info_name(A541)</f>
        <v>南方君选</v>
      </c>
      <c r="C541" t="str">
        <f>f_info_setupdate(A541)</f>
        <v>2016-02-03</v>
      </c>
      <c r="D541" s="16">
        <f t="shared" si="8"/>
        <v>1818</v>
      </c>
      <c r="F541" s="17">
        <f>f_netasset_total(A541,参数!$B$1,100000000)</f>
        <v>3.8480789818</v>
      </c>
      <c r="G541" s="17">
        <f ca="1">f_nav_adjustedreturn(A541,参数!$B$2,参数!$B$1)</f>
        <v>48.9820471401978</v>
      </c>
      <c r="H541" s="17">
        <f ca="1">f_nav_periodreturnrankingper(A541,参数!$B$2,参数!$B$1,3)</f>
        <v>44.785600847009</v>
      </c>
      <c r="I541" s="17">
        <f ca="1">f_nav_adjustedreturn(A541,参数!$B$3,参数!$B$2)</f>
        <v>27.1883551726212</v>
      </c>
      <c r="J541" s="17">
        <f ca="1">f_nav_periodreturnrankingper(A541,参数!$B$3,参数!$B$2,3)</f>
        <v>47.9375696767001</v>
      </c>
      <c r="K541" s="17">
        <f ca="1">f_nav_adjustedreturn(A541,参数!$B$4,参数!$B$3)</f>
        <v>-17.2444552454304</v>
      </c>
      <c r="L541" s="17">
        <f ca="1">f_nav_periodreturnrankingper(A541,参数!$B$4,参数!$B$3,3)</f>
        <v>56.7394094993582</v>
      </c>
      <c r="M541" s="17">
        <f ca="1">f_nav_adjustedreturn(A541,参数!$B$5,参数!$B$4)</f>
        <v>25.4491017964072</v>
      </c>
      <c r="N541" s="17">
        <f ca="1">f_nav_periodreturnrankingper(A541,参数!$B$5,参数!$B$4,3)</f>
        <v>14.8148148148148</v>
      </c>
      <c r="O541" s="17">
        <f ca="1">f_nav_adjustedreturn(A541,参数!$B$6,参数!$B$5)</f>
        <v>0</v>
      </c>
      <c r="P541" s="17">
        <f ca="1">f_nav_periodreturnrankingper(A541,参数!$B$6,参数!$B$5,3)</f>
        <v>0</v>
      </c>
      <c r="Q541" s="25">
        <f>f_return(A541,1,参数!$B$1-365/2,参数!$B$1)</f>
        <v>58.2652033885034</v>
      </c>
      <c r="R541" s="25">
        <f ca="1">f_return(A541,1,参数!$B$4,参数!$B$1)</f>
        <v>16.1627028298352</v>
      </c>
      <c r="S541" s="25">
        <f ca="1">f_return(A541,1,参数!$B$6,参数!$B$1)</f>
        <v>0</v>
      </c>
      <c r="T541" t="str">
        <f>f_info_investtype(A541)</f>
        <v>灵活配置型基金</v>
      </c>
      <c r="U541" t="str">
        <f>f_info_fundmanager(A541)</f>
        <v>卢玉珊</v>
      </c>
      <c r="V541">
        <f>f_info_manager_onthepostdays(A541,1)</f>
        <v>272</v>
      </c>
      <c r="W541" s="25">
        <f ca="1">f_return_1w(A541,"0",参数!$B$2)</f>
        <v>-1.97934595524957</v>
      </c>
      <c r="X541" s="25">
        <f>f_return_1m(A541,"0",参数!$B$1)</f>
        <v>7.67160161507404</v>
      </c>
      <c r="Y541" s="25">
        <f>f_return_3m(A541,0,参数!$B$1)</f>
        <v>15.252594143209</v>
      </c>
      <c r="Z541" s="25">
        <f>f_return_6m(A541,0,参数!B540)</f>
        <v>19.4246014371269</v>
      </c>
      <c r="AA541" t="str">
        <f>f_dq_status(A541,参数!$B$1)</f>
        <v>开放申购|开放赎回</v>
      </c>
      <c r="AB541" s="17">
        <f ca="1">f_risk_maxdownside(A541,参数!$B$6,参数!$B$1)</f>
        <v>-21.0790691738763</v>
      </c>
      <c r="AC541" s="17">
        <f ca="1">f_risk_maxdownside(A541,参数!$B$4,参数!$B$1)</f>
        <v>-21.0162840260433</v>
      </c>
      <c r="AD541" t="str">
        <f ca="1">f_risk_maxdownside_date(A541,参数!$B$6,参数!$B$1)</f>
        <v>20180125-20181018</v>
      </c>
    </row>
    <row r="542" spans="1:30">
      <c r="A542" s="15" t="s">
        <v>570</v>
      </c>
      <c r="B542" t="str">
        <f>f_info_name(A542)</f>
        <v>中加改革红利</v>
      </c>
      <c r="C542" t="str">
        <f>f_info_setupdate(A542)</f>
        <v>2015-08-13</v>
      </c>
      <c r="D542" s="16">
        <f t="shared" si="8"/>
        <v>1992</v>
      </c>
      <c r="F542" s="17">
        <f>f_netasset_total(A542,参数!$B$1,100000000)</f>
        <v>0.7308967468</v>
      </c>
      <c r="G542" s="17">
        <f ca="1">f_nav_adjustedreturn(A542,参数!$B$2,参数!$B$1)</f>
        <v>59.2653139724973</v>
      </c>
      <c r="H542" s="17">
        <f ca="1">f_nav_periodreturnrankingper(A542,参数!$B$2,参数!$B$1,3)</f>
        <v>35.574377977766</v>
      </c>
      <c r="I542" s="17">
        <f ca="1">f_nav_adjustedreturn(A542,参数!$B$3,参数!$B$2)</f>
        <v>32.9625367600051</v>
      </c>
      <c r="J542" s="17">
        <f ca="1">f_nav_periodreturnrankingper(A542,参数!$B$3,参数!$B$2,3)</f>
        <v>39.3534002229654</v>
      </c>
      <c r="K542" s="17">
        <f ca="1">f_nav_adjustedreturn(A542,参数!$B$4,参数!$B$3)</f>
        <v>-26.2517680339462</v>
      </c>
      <c r="L542" s="17">
        <f ca="1">f_nav_periodreturnrankingper(A542,参数!$B$4,参数!$B$3,3)</f>
        <v>87.2913992297818</v>
      </c>
      <c r="M542" s="17">
        <f ca="1">f_nav_adjustedreturn(A542,参数!$B$5,参数!$B$4)</f>
        <v>5.23509771192798</v>
      </c>
      <c r="N542" s="17">
        <f ca="1">f_nav_periodreturnrankingper(A542,参数!$B$5,参数!$B$4,3)</f>
        <v>75.7289204097715</v>
      </c>
      <c r="O542" s="17">
        <f ca="1">f_nav_adjustedreturn(A542,参数!$B$6,参数!$B$5)</f>
        <v>3.54231366459627</v>
      </c>
      <c r="P542" s="17">
        <f ca="1">f_nav_periodreturnrankingper(A542,参数!$B$6,参数!$B$5,3)</f>
        <v>43.9455782312925</v>
      </c>
      <c r="Q542" s="25">
        <f>f_return(A542,1,参数!$B$1-365/2,参数!$B$1)</f>
        <v>87.5298861586715</v>
      </c>
      <c r="R542" s="25">
        <f ca="1">f_return(A542,1,参数!$B$4,参数!$B$1)</f>
        <v>16.0045849056705</v>
      </c>
      <c r="S542" s="25">
        <f ca="1">f_return(A542,1,参数!$B$6,参数!$B$1)</f>
        <v>11.1635127897189</v>
      </c>
      <c r="T542" t="str">
        <f>f_info_investtype(A542)</f>
        <v>灵活配置型基金</v>
      </c>
      <c r="U542" t="str">
        <f>f_info_fundmanager(A542)</f>
        <v>王梁</v>
      </c>
      <c r="V542">
        <f>f_info_manager_onthepostdays(A542,1)</f>
        <v>912</v>
      </c>
      <c r="W542" s="25">
        <f ca="1">f_return_1w(A542,"0",参数!$B$2)</f>
        <v>-2.26503759398496</v>
      </c>
      <c r="X542" s="25">
        <f>f_return_1m(A542,"0",参数!$B$1)</f>
        <v>18.9713382659292</v>
      </c>
      <c r="Y542" s="25">
        <f>f_return_3m(A542,0,参数!$B$1)</f>
        <v>29.8572996706915</v>
      </c>
      <c r="Z542" s="25">
        <f>f_return_6m(A542,0,参数!B541)</f>
        <v>24.3138471080788</v>
      </c>
      <c r="AA542" t="str">
        <f>f_dq_status(A542,参数!$B$1)</f>
        <v>开放申购|开放赎回</v>
      </c>
      <c r="AB542" s="17">
        <f ca="1">f_risk_maxdownside(A542,参数!$B$6,参数!$B$1)</f>
        <v>-32.8081390114342</v>
      </c>
      <c r="AC542" s="17">
        <f ca="1">f_risk_maxdownside(A542,参数!$B$4,参数!$B$1)</f>
        <v>-30.0300018751172</v>
      </c>
      <c r="AD542" t="str">
        <f ca="1">f_risk_maxdownside_date(A542,参数!$B$6,参数!$B$1)</f>
        <v>20171111-20190103</v>
      </c>
    </row>
    <row r="543" spans="1:30">
      <c r="A543" s="15" t="s">
        <v>571</v>
      </c>
      <c r="B543" t="str">
        <f>f_info_name(A543)</f>
        <v>上投摩根科技前沿</v>
      </c>
      <c r="C543" t="str">
        <f>f_info_setupdate(A543)</f>
        <v>2015-07-09</v>
      </c>
      <c r="D543" s="16">
        <f t="shared" si="8"/>
        <v>2027</v>
      </c>
      <c r="F543" s="17">
        <f>f_netasset_total(A543,参数!$B$1,100000000)</f>
        <v>49.3578731293</v>
      </c>
      <c r="G543" s="17">
        <f ca="1">f_nav_adjustedreturn(A543,参数!$B$2,参数!$B$1)</f>
        <v>106.523929471033</v>
      </c>
      <c r="H543" s="17">
        <f ca="1">f_nav_periodreturnrankingper(A543,参数!$B$2,参数!$B$1,3)</f>
        <v>3.4939121228163</v>
      </c>
      <c r="I543" s="17">
        <f ca="1">f_nav_adjustedreturn(A543,参数!$B$3,参数!$B$2)</f>
        <v>73.7417943107221</v>
      </c>
      <c r="J543" s="17">
        <f ca="1">f_nav_periodreturnrankingper(A543,参数!$B$3,参数!$B$2,3)</f>
        <v>3.90189520624303</v>
      </c>
      <c r="K543" s="17">
        <f ca="1">f_nav_adjustedreturn(A543,参数!$B$4,参数!$B$3)</f>
        <v>-18.7555555555556</v>
      </c>
      <c r="L543" s="17">
        <f ca="1">f_nav_periodreturnrankingper(A543,参数!$B$4,参数!$B$3,3)</f>
        <v>60.8472400513479</v>
      </c>
      <c r="M543" s="17">
        <f ca="1">f_nav_adjustedreturn(A543,参数!$B$5,参数!$B$4)</f>
        <v>29.6892980437284</v>
      </c>
      <c r="N543" s="17">
        <f ca="1">f_nav_periodreturnrankingper(A543,参数!$B$5,参数!$B$4,3)</f>
        <v>10.8747044917258</v>
      </c>
      <c r="O543" s="17">
        <f ca="1">f_nav_adjustedreturn(A543,参数!$B$6,参数!$B$5)</f>
        <v>-7.33262486716259</v>
      </c>
      <c r="P543" s="17">
        <f ca="1">f_nav_periodreturnrankingper(A543,参数!$B$6,参数!$B$5,3)</f>
        <v>91.0204081632653</v>
      </c>
      <c r="Q543" s="25">
        <f>f_return(A543,1,参数!$B$1-365/2,参数!$B$1)</f>
        <v>92.8922943201171</v>
      </c>
      <c r="R543" s="25">
        <f ca="1">f_return(A543,1,参数!$B$4,参数!$B$1)</f>
        <v>42.8065506308033</v>
      </c>
      <c r="S543" s="25">
        <f ca="1">f_return(A543,1,参数!$B$6,参数!$B$1)</f>
        <v>28.3298054161662</v>
      </c>
      <c r="T543" t="str">
        <f>f_info_investtype(A543)</f>
        <v>灵活配置型基金</v>
      </c>
      <c r="U543" t="str">
        <f>f_info_fundmanager(A543)</f>
        <v>李德辉</v>
      </c>
      <c r="V543">
        <f>f_info_manager_onthepostdays(A543,1)</f>
        <v>1546</v>
      </c>
      <c r="W543" s="25">
        <f ca="1">f_return_1w(A543,"0",参数!$B$2)</f>
        <v>0.825396825396833</v>
      </c>
      <c r="X543" s="25">
        <f>f_return_1m(A543,"0",参数!$B$1)</f>
        <v>14.0056314527062</v>
      </c>
      <c r="Y543" s="25">
        <f>f_return_3m(A543,0,参数!$B$1)</f>
        <v>32.8687760807033</v>
      </c>
      <c r="Z543" s="25">
        <f>f_return_6m(A543,0,参数!B542)</f>
        <v>36.7838169186759</v>
      </c>
      <c r="AA543" t="str">
        <f>f_dq_status(A543,参数!$B$1)</f>
        <v>开放申购|开放赎回</v>
      </c>
      <c r="AB543" s="17">
        <f ca="1">f_risk_maxdownside(A543,参数!$B$6,参数!$B$1)</f>
        <v>-29.3159609120521</v>
      </c>
      <c r="AC543" s="17">
        <f ca="1">f_risk_maxdownside(A543,参数!$B$4,参数!$B$1)</f>
        <v>-24.7181266261925</v>
      </c>
      <c r="AD543" t="str">
        <f ca="1">f_risk_maxdownside_date(A543,参数!$B$6,参数!$B$1)</f>
        <v>20171114-20181018</v>
      </c>
    </row>
    <row r="544" spans="1:30">
      <c r="A544" s="15" t="s">
        <v>572</v>
      </c>
      <c r="B544" t="str">
        <f>f_info_name(A544)</f>
        <v>浙商汇金转型驱动</v>
      </c>
      <c r="C544" t="str">
        <f>f_info_setupdate(A544)</f>
        <v>2015-07-27</v>
      </c>
      <c r="D544" s="16">
        <f t="shared" si="8"/>
        <v>2009</v>
      </c>
      <c r="F544" s="17">
        <f>f_netasset_total(A544,参数!$B$1,100000000)</f>
        <v>1.9860965495</v>
      </c>
      <c r="G544" s="17">
        <f ca="1">f_nav_adjustedreturn(A544,参数!$B$2,参数!$B$1)</f>
        <v>70.0214132762313</v>
      </c>
      <c r="H544" s="17">
        <f ca="1">f_nav_periodreturnrankingper(A544,参数!$B$2,参数!$B$1,3)</f>
        <v>24.9338274219164</v>
      </c>
      <c r="I544" s="17">
        <f ca="1">f_nav_adjustedreturn(A544,参数!$B$3,参数!$B$2)</f>
        <v>56.9747899159664</v>
      </c>
      <c r="J544" s="17">
        <f ca="1">f_nav_periodreturnrankingper(A544,参数!$B$3,参数!$B$2,3)</f>
        <v>10.8138238573021</v>
      </c>
      <c r="K544" s="17">
        <f ca="1">f_nav_adjustedreturn(A544,参数!$B$4,参数!$B$3)</f>
        <v>-27.2616136919315</v>
      </c>
      <c r="L544" s="17">
        <f ca="1">f_nav_periodreturnrankingper(A544,参数!$B$4,参数!$B$3,3)</f>
        <v>89.1527599486521</v>
      </c>
      <c r="M544" s="17">
        <f ca="1">f_nav_adjustedreturn(A544,参数!$B$5,参数!$B$4)</f>
        <v>17.2364672364672</v>
      </c>
      <c r="N544" s="17">
        <f ca="1">f_nav_periodreturnrankingper(A544,参数!$B$5,参数!$B$4,3)</f>
        <v>28.4475965327029</v>
      </c>
      <c r="O544" s="17">
        <f ca="1">f_nav_adjustedreturn(A544,参数!$B$6,参数!$B$5)</f>
        <v>-13.3333333333333</v>
      </c>
      <c r="P544" s="17">
        <f ca="1">f_nav_periodreturnrankingper(A544,参数!$B$6,参数!$B$5,3)</f>
        <v>96.5986394557823</v>
      </c>
      <c r="Q544" s="25">
        <f>f_return(A544,1,参数!$B$1-365/2,参数!$B$1)</f>
        <v>63.606710973831</v>
      </c>
      <c r="R544" s="25">
        <f ca="1">f_return(A544,1,参数!$B$4,参数!$B$1)</f>
        <v>24.722491342962</v>
      </c>
      <c r="S544" s="25">
        <f ca="1">f_return(A544,1,参数!$B$6,参数!$B$1)</f>
        <v>14.3955382007152</v>
      </c>
      <c r="T544" t="str">
        <f>f_info_investtype(A544)</f>
        <v>灵活配置型基金</v>
      </c>
      <c r="U544" t="str">
        <f>f_info_fundmanager(A544)</f>
        <v>周涛</v>
      </c>
      <c r="V544">
        <f>f_info_manager_onthepostdays(A544,1)</f>
        <v>757</v>
      </c>
      <c r="W544" s="25">
        <f ca="1">f_return_1w(A544,"0",参数!$B$2)</f>
        <v>2.52469813391877</v>
      </c>
      <c r="X544" s="25">
        <f>f_return_1m(A544,"0",参数!$B$1)</f>
        <v>14.822848879248</v>
      </c>
      <c r="Y544" s="25">
        <f>f_return_3m(A544,0,参数!$B$1)</f>
        <v>30.2707136997539</v>
      </c>
      <c r="Z544" s="25">
        <f>f_return_6m(A544,0,参数!B543)</f>
        <v>19.1063174114022</v>
      </c>
      <c r="AA544" t="str">
        <f>f_dq_status(A544,参数!$B$1)</f>
        <v>开放申购|开放赎回</v>
      </c>
      <c r="AB544" s="17">
        <f ca="1">f_risk_maxdownside(A544,参数!$B$6,参数!$B$1)</f>
        <v>-31.322505800464</v>
      </c>
      <c r="AC544" s="17">
        <f ca="1">f_risk_maxdownside(A544,参数!$B$4,参数!$B$1)</f>
        <v>-28.0680437424058</v>
      </c>
      <c r="AD544" t="str">
        <f ca="1">f_risk_maxdownside_date(A544,参数!$B$6,参数!$B$1)</f>
        <v>20160708-20181220,20160708-20181221,20160708-20181227,20160708-20181228,20160708-20190103</v>
      </c>
    </row>
    <row r="545" spans="1:30">
      <c r="A545" s="15" t="s">
        <v>573</v>
      </c>
      <c r="B545" t="str">
        <f>f_info_name(A545)</f>
        <v>汇添富民营新动力</v>
      </c>
      <c r="C545" t="str">
        <f>f_info_setupdate(A545)</f>
        <v>2015-08-07</v>
      </c>
      <c r="D545" s="16">
        <f t="shared" si="8"/>
        <v>1998</v>
      </c>
      <c r="F545" s="17">
        <f>f_netasset_total(A545,参数!$B$1,100000000)</f>
        <v>4.2148050396</v>
      </c>
      <c r="G545" s="17">
        <f ca="1">f_nav_adjustedreturn(A545,参数!$B$2,参数!$B$1)</f>
        <v>50.6129597197898</v>
      </c>
      <c r="H545" s="17">
        <f ca="1">f_nav_periodreturnrankingper(A545,参数!$B$2,参数!$B$1,3)</f>
        <v>72.0588235294118</v>
      </c>
      <c r="I545" s="17">
        <f ca="1">f_nav_adjustedreturn(A545,参数!$B$3,参数!$B$2)</f>
        <v>64.3165467625899</v>
      </c>
      <c r="J545" s="17">
        <f ca="1">f_nav_periodreturnrankingper(A545,参数!$B$3,参数!$B$2,3)</f>
        <v>19.1740412979351</v>
      </c>
      <c r="K545" s="17">
        <f ca="1">f_nav_adjustedreturn(A545,参数!$B$4,参数!$B$3)</f>
        <v>-33.1730769230769</v>
      </c>
      <c r="L545" s="17">
        <f ca="1">f_nav_periodreturnrankingper(A545,参数!$B$4,参数!$B$3,3)</f>
        <v>91.2727272727273</v>
      </c>
      <c r="M545" s="17">
        <f ca="1">f_nav_adjustedreturn(A545,参数!$B$5,参数!$B$4)</f>
        <v>21.4452214452215</v>
      </c>
      <c r="N545" s="17">
        <f ca="1">f_nav_periodreturnrankingper(A545,参数!$B$5,参数!$B$4,3)</f>
        <v>50.4901960784314</v>
      </c>
      <c r="O545" s="17">
        <f ca="1">f_nav_adjustedreturn(A545,参数!$B$6,参数!$B$5)</f>
        <v>-5.1762114537445</v>
      </c>
      <c r="P545" s="17">
        <f ca="1">f_nav_periodreturnrankingper(A545,参数!$B$6,参数!$B$5,3)</f>
        <v>88.8157894736842</v>
      </c>
      <c r="Q545" s="25">
        <f>f_return(A545,1,参数!$B$1-365/2,参数!$B$1)</f>
        <v>27.6226699312045</v>
      </c>
      <c r="R545" s="25">
        <f ca="1">f_return(A545,1,参数!$B$4,参数!$B$1)</f>
        <v>18.2402257568591</v>
      </c>
      <c r="S545" s="25">
        <f ca="1">f_return(A545,1,参数!$B$6,参数!$B$1)</f>
        <v>13.6129343856749</v>
      </c>
      <c r="T545" t="str">
        <f>f_info_investtype(A545)</f>
        <v>普通股票型基金</v>
      </c>
      <c r="U545" t="str">
        <f>f_info_fundmanager(A545)</f>
        <v>谭志强</v>
      </c>
      <c r="V545">
        <f>f_info_manager_onthepostdays(A545,1)</f>
        <v>2015</v>
      </c>
      <c r="W545" s="25">
        <f ca="1">f_return_1w(A545,"0",参数!$B$2)</f>
        <v>0.528169014084508</v>
      </c>
      <c r="X545" s="25">
        <f>f_return_1m(A545,"0",参数!$B$1)</f>
        <v>9.62396430847674</v>
      </c>
      <c r="Y545" s="25">
        <f>f_return_3m(A545,0,参数!$B$1)</f>
        <v>12.8608923884514</v>
      </c>
      <c r="Z545" s="25">
        <f>f_return_6m(A545,0,参数!B544)</f>
        <v>5.5694618272841</v>
      </c>
      <c r="AA545" t="str">
        <f>f_dq_status(A545,参数!$B$1)</f>
        <v>开放申购|开放赎回</v>
      </c>
      <c r="AB545" s="17">
        <f ca="1">f_risk_maxdownside(A545,参数!$B$6,参数!$B$1)</f>
        <v>-40.7574391343553</v>
      </c>
      <c r="AC545" s="17">
        <f ca="1">f_risk_maxdownside(A545,参数!$B$4,参数!$B$1)</f>
        <v>-36.9481765834933</v>
      </c>
      <c r="AD545" t="str">
        <f ca="1">f_risk_maxdownside_date(A545,参数!$B$6,参数!$B$1)</f>
        <v>20171114-20190103</v>
      </c>
    </row>
    <row r="546" spans="1:30">
      <c r="A546" s="15" t="s">
        <v>574</v>
      </c>
      <c r="B546" t="str">
        <f>f_info_name(A546)</f>
        <v>国泰互联网+</v>
      </c>
      <c r="C546" t="str">
        <f>f_info_setupdate(A546)</f>
        <v>2015-08-04</v>
      </c>
      <c r="D546" s="16">
        <f t="shared" si="8"/>
        <v>2001</v>
      </c>
      <c r="F546" s="17">
        <f>f_netasset_total(A546,参数!$B$1,100000000)</f>
        <v>14.233419341</v>
      </c>
      <c r="G546" s="17">
        <f ca="1">f_nav_adjustedreturn(A546,参数!$B$2,参数!$B$1)</f>
        <v>83.4325933946941</v>
      </c>
      <c r="H546" s="17">
        <f ca="1">f_nav_periodreturnrankingper(A546,参数!$B$2,参数!$B$1,3)</f>
        <v>34.3137254901961</v>
      </c>
      <c r="I546" s="17">
        <f ca="1">f_nav_adjustedreturn(A546,参数!$B$3,参数!$B$2)</f>
        <v>41.4241960183767</v>
      </c>
      <c r="J546" s="17">
        <f ca="1">f_nav_periodreturnrankingper(A546,参数!$B$3,参数!$B$2,3)</f>
        <v>56.9321533923304</v>
      </c>
      <c r="K546" s="17">
        <f ca="1">f_nav_adjustedreturn(A546,参数!$B$4,参数!$B$3)</f>
        <v>-33.8765895172414</v>
      </c>
      <c r="L546" s="17">
        <f ca="1">f_nav_periodreturnrankingper(A546,参数!$B$4,参数!$B$3,3)</f>
        <v>93.8181818181818</v>
      </c>
      <c r="M546" s="17">
        <f ca="1">f_nav_adjustedreturn(A546,参数!$B$5,参数!$B$4)</f>
        <v>73.4758511480602</v>
      </c>
      <c r="N546" s="17">
        <f ca="1">f_nav_periodreturnrankingper(A546,参数!$B$5,参数!$B$4,3)</f>
        <v>0.980392156862745</v>
      </c>
      <c r="O546" s="17">
        <f ca="1">f_nav_adjustedreturn(A546,参数!$B$6,参数!$B$5)</f>
        <v>21.6216216216216</v>
      </c>
      <c r="P546" s="17">
        <f ca="1">f_nav_periodreturnrankingper(A546,参数!$B$6,参数!$B$5,3)</f>
        <v>11.1842105263158</v>
      </c>
      <c r="Q546" s="25">
        <f>f_return(A546,1,参数!$B$1-365/2,参数!$B$1)</f>
        <v>74.6207679230341</v>
      </c>
      <c r="R546" s="25">
        <f ca="1">f_return(A546,1,参数!$B$4,参数!$B$1)</f>
        <v>19.6870641181067</v>
      </c>
      <c r="S546" s="25">
        <f ca="1">f_return(A546,1,参数!$B$6,参数!$B$1)</f>
        <v>29.172232604677</v>
      </c>
      <c r="T546" t="str">
        <f>f_info_investtype(A546)</f>
        <v>普通股票型基金</v>
      </c>
      <c r="U546" t="str">
        <f>f_info_fundmanager(A546)</f>
        <v>彭凌志</v>
      </c>
      <c r="V546">
        <f>f_info_manager_onthepostdays(A546,1)</f>
        <v>1899</v>
      </c>
      <c r="W546" s="25">
        <f ca="1">f_return_1w(A546,"0",参数!$B$2)</f>
        <v>1.59515951595161</v>
      </c>
      <c r="X546" s="25">
        <f>f_return_1m(A546,"0",参数!$B$1)</f>
        <v>17.0293609671848</v>
      </c>
      <c r="Y546" s="25">
        <f>f_return_3m(A546,0,参数!$B$1)</f>
        <v>29.0666666666667</v>
      </c>
      <c r="Z546" s="25">
        <f>f_return_6m(A546,0,参数!B545)</f>
        <v>20.5893052018916</v>
      </c>
      <c r="AA546" t="str">
        <f>f_dq_status(A546,参数!$B$1)</f>
        <v>开放申购|开放赎回</v>
      </c>
      <c r="AB546" s="17">
        <f ca="1">f_risk_maxdownside(A546,参数!$B$6,参数!$B$1)</f>
        <v>-39.5296226110363</v>
      </c>
      <c r="AC546" s="17">
        <f ca="1">f_risk_maxdownside(A546,参数!$B$4,参数!$B$1)</f>
        <v>-38.4808438156093</v>
      </c>
      <c r="AD546" t="str">
        <f ca="1">f_risk_maxdownside_date(A546,参数!$B$6,参数!$B$1)</f>
        <v>20180124-20190103</v>
      </c>
    </row>
    <row r="547" spans="1:30">
      <c r="A547" s="15" t="s">
        <v>575</v>
      </c>
      <c r="B547" t="str">
        <f>f_info_name(A547)</f>
        <v>宝盈新锐A</v>
      </c>
      <c r="C547" t="str">
        <f>f_info_setupdate(A547)</f>
        <v>2015-11-04</v>
      </c>
      <c r="D547" s="16">
        <f t="shared" si="8"/>
        <v>1909</v>
      </c>
      <c r="F547" s="17">
        <f>f_netasset_total(A547,参数!$B$1,100000000)</f>
        <v>5.1640028008</v>
      </c>
      <c r="G547" s="17">
        <f ca="1">f_nav_adjustedreturn(A547,参数!$B$2,参数!$B$1)</f>
        <v>85.7223796033994</v>
      </c>
      <c r="H547" s="17">
        <f ca="1">f_nav_periodreturnrankingper(A547,参数!$B$2,参数!$B$1,3)</f>
        <v>12.281630492324</v>
      </c>
      <c r="I547" s="17">
        <f ca="1">f_nav_adjustedreturn(A547,参数!$B$3,参数!$B$2)</f>
        <v>55.6437389770723</v>
      </c>
      <c r="J547" s="17">
        <f ca="1">f_nav_periodreturnrankingper(A547,参数!$B$3,参数!$B$2,3)</f>
        <v>11.7056856187291</v>
      </c>
      <c r="K547" s="17">
        <f ca="1">f_nav_adjustedreturn(A547,参数!$B$4,参数!$B$3)</f>
        <v>-21.4137214137214</v>
      </c>
      <c r="L547" s="17">
        <f ca="1">f_nav_periodreturnrankingper(A547,参数!$B$4,参数!$B$3,3)</f>
        <v>71.2451861360719</v>
      </c>
      <c r="M547" s="17">
        <f ca="1">f_nav_adjustedreturn(A547,参数!$B$5,参数!$B$4)</f>
        <v>43.026706231454</v>
      </c>
      <c r="N547" s="17">
        <f ca="1">f_nav_periodreturnrankingper(A547,参数!$B$5,参数!$B$4,3)</f>
        <v>3.94011032308905</v>
      </c>
      <c r="O547" s="17">
        <f ca="1">f_nav_adjustedreturn(A547,参数!$B$6,参数!$B$5)</f>
        <v>3.6847492323439</v>
      </c>
      <c r="P547" s="17">
        <f ca="1">f_nav_periodreturnrankingper(A547,参数!$B$6,参数!$B$5,3)</f>
        <v>41.9047619047619</v>
      </c>
      <c r="Q547" s="25">
        <f>f_return(A547,1,参数!$B$1-365/2,参数!$B$1)</f>
        <v>61.9174010934513</v>
      </c>
      <c r="R547" s="25">
        <f ca="1">f_return(A547,1,参数!$B$4,参数!$B$1)</f>
        <v>31.4233387369987</v>
      </c>
      <c r="S547" s="25">
        <f ca="1">f_return(A547,1,参数!$B$6,参数!$B$1)</f>
        <v>27.3584538911196</v>
      </c>
      <c r="T547" t="str">
        <f>f_info_investtype(A547)</f>
        <v>灵活配置型基金</v>
      </c>
      <c r="U547" t="str">
        <f>f_info_fundmanager(A547)</f>
        <v>肖肖</v>
      </c>
      <c r="V547">
        <f>f_info_manager_onthepostdays(A547,1)</f>
        <v>1496</v>
      </c>
      <c r="W547" s="25">
        <f ca="1">f_return_1w(A547,"0",参数!$B$2)</f>
        <v>-5.26033279656469</v>
      </c>
      <c r="X547" s="25">
        <f>f_return_1m(A547,"0",参数!$B$1)</f>
        <v>9.19387075283145</v>
      </c>
      <c r="Y547" s="25">
        <f>f_return_3m(A547,0,参数!$B$1)</f>
        <v>22.176667909057</v>
      </c>
      <c r="Z547" s="25">
        <f>f_return_6m(A547,0,参数!B546)</f>
        <v>29.9103808812547</v>
      </c>
      <c r="AA547" t="str">
        <f>f_dq_status(A547,参数!$B$1)</f>
        <v>开放申购|开放赎回</v>
      </c>
      <c r="AB547" s="17">
        <f ca="1">f_risk_maxdownside(A547,参数!$B$6,参数!$B$1)</f>
        <v>-32.4621733149931</v>
      </c>
      <c r="AC547" s="17">
        <f ca="1">f_risk_maxdownside(A547,参数!$B$4,参数!$B$1)</f>
        <v>-32.088520055325</v>
      </c>
      <c r="AD547" t="str">
        <f ca="1">f_risk_maxdownside_date(A547,参数!$B$6,参数!$B$1)</f>
        <v>20180124-20181029</v>
      </c>
    </row>
    <row r="548" spans="1:30">
      <c r="A548" s="15" t="s">
        <v>576</v>
      </c>
      <c r="B548" t="str">
        <f>f_info_name(A548)</f>
        <v>兴业聚惠A</v>
      </c>
      <c r="C548" t="str">
        <f>f_info_setupdate(A548)</f>
        <v>2015-07-08</v>
      </c>
      <c r="D548" s="16">
        <f t="shared" si="8"/>
        <v>2028</v>
      </c>
      <c r="F548" s="17">
        <f>f_netasset_total(A548,参数!$B$1,100000000)</f>
        <v>8.1275075143</v>
      </c>
      <c r="G548" s="17">
        <f ca="1">f_nav_adjustedreturn(A548,参数!$B$2,参数!$B$1)</f>
        <v>21.76428054953</v>
      </c>
      <c r="H548" s="17">
        <f ca="1">f_nav_periodreturnrankingper(A548,参数!$B$2,参数!$B$1,3)</f>
        <v>74.0074113287454</v>
      </c>
      <c r="I548" s="17">
        <f ca="1">f_nav_adjustedreturn(A548,参数!$B$3,参数!$B$2)</f>
        <v>13.3606557377049</v>
      </c>
      <c r="J548" s="17">
        <f ca="1">f_nav_periodreturnrankingper(A548,参数!$B$3,参数!$B$2,3)</f>
        <v>72.9096989966555</v>
      </c>
      <c r="K548" s="17">
        <f ca="1">f_nav_adjustedreturn(A548,参数!$B$4,参数!$B$3)</f>
        <v>-0.813008130081302</v>
      </c>
      <c r="L548" s="17">
        <f ca="1">f_nav_periodreturnrankingper(A548,参数!$B$4,参数!$B$3,3)</f>
        <v>21.4377406931964</v>
      </c>
      <c r="M548" s="17">
        <f ca="1">f_nav_adjustedreturn(A548,参数!$B$5,参数!$B$4)</f>
        <v>5.94315245478036</v>
      </c>
      <c r="N548" s="17">
        <f ca="1">f_nav_periodreturnrankingper(A548,参数!$B$5,参数!$B$4,3)</f>
        <v>73.0496453900709</v>
      </c>
      <c r="O548" s="17">
        <f ca="1">f_nav_adjustedreturn(A548,参数!$B$6,参数!$B$5)</f>
        <v>12.5</v>
      </c>
      <c r="P548" s="17">
        <f ca="1">f_nav_periodreturnrankingper(A548,参数!$B$6,参数!$B$5,3)</f>
        <v>10.7482993197279</v>
      </c>
      <c r="Q548" s="25">
        <f>f_return(A548,1,参数!$B$1-365/2,参数!$B$1)</f>
        <v>20.0191011827607</v>
      </c>
      <c r="R548" s="25">
        <f ca="1">f_return(A548,1,参数!$B$4,参数!$B$1)</f>
        <v>11.0292730860815</v>
      </c>
      <c r="S548" s="25">
        <f ca="1">f_return(A548,1,参数!$B$6,参数!$B$1)</f>
        <v>10.2772476031904</v>
      </c>
      <c r="T548" t="str">
        <f>f_info_investtype(A548)</f>
        <v>灵活配置型基金</v>
      </c>
      <c r="U548" t="str">
        <f>f_info_fundmanager(A548)</f>
        <v>徐青</v>
      </c>
      <c r="V548">
        <f>f_info_manager_onthepostdays(A548,1)</f>
        <v>1484</v>
      </c>
      <c r="W548" s="25">
        <f ca="1">f_return_1w(A548,"0",参数!$B$2)</f>
        <v>-0.216450216450209</v>
      </c>
      <c r="X548" s="25">
        <f>f_return_1m(A548,"0",参数!$B$1)</f>
        <v>3.18627450980392</v>
      </c>
      <c r="Y548" s="25">
        <f>f_return_3m(A548,0,参数!$B$1)</f>
        <v>5.24999999999999</v>
      </c>
      <c r="Z548" s="25">
        <f>f_return_6m(A548,0,参数!B547)</f>
        <v>6.85279187817258</v>
      </c>
      <c r="AA548" t="str">
        <f>f_dq_status(A548,参数!$B$1)</f>
        <v>暂停大额申购|开放赎回</v>
      </c>
      <c r="AB548" s="17">
        <f ca="1">f_risk_maxdownside(A548,参数!$B$6,参数!$B$1)</f>
        <v>-5.71428571428572</v>
      </c>
      <c r="AC548" s="17">
        <f ca="1">f_risk_maxdownside(A548,参数!$B$4,参数!$B$1)</f>
        <v>-5.71428571428572</v>
      </c>
      <c r="AD548" t="str">
        <f ca="1">f_risk_maxdownside_date(A548,参数!$B$6,参数!$B$1)</f>
        <v>20180419-20181018</v>
      </c>
    </row>
    <row r="549" spans="1:30">
      <c r="A549" s="15" t="s">
        <v>577</v>
      </c>
      <c r="B549" t="str">
        <f>f_info_name(A549)</f>
        <v>天弘医疗健康A</v>
      </c>
      <c r="C549" t="str">
        <f>f_info_setupdate(A549)</f>
        <v>2015-06-30</v>
      </c>
      <c r="D549" s="16">
        <f t="shared" si="8"/>
        <v>2036</v>
      </c>
      <c r="F549" s="17">
        <f>f_netasset_total(A549,参数!$B$1,100000000)</f>
        <v>14.1129225136</v>
      </c>
      <c r="G549" s="17">
        <f ca="1">f_nav_adjustedreturn(A549,参数!$B$2,参数!$B$1)</f>
        <v>97.4323144104804</v>
      </c>
      <c r="H549" s="17">
        <f ca="1">f_nav_periodreturnrankingper(A549,参数!$B$2,参数!$B$1,3)</f>
        <v>11.2855740922473</v>
      </c>
      <c r="I549" s="17">
        <f ca="1">f_nav_adjustedreturn(A549,参数!$B$3,参数!$B$2)</f>
        <v>65.5581260844419</v>
      </c>
      <c r="J549" s="17">
        <f ca="1">f_nav_periodreturnrankingper(A549,参数!$B$3,参数!$B$2,3)</f>
        <v>13.2231404958678</v>
      </c>
      <c r="K549" s="17">
        <f ca="1">f_nav_adjustedreturn(A549,参数!$B$4,参数!$B$3)</f>
        <v>-16.7348904406453</v>
      </c>
      <c r="L549" s="17">
        <f ca="1">f_nav_periodreturnrankingper(A549,参数!$B$4,参数!$B$3,3)</f>
        <v>17.1821305841924</v>
      </c>
      <c r="M549" s="17">
        <f ca="1">f_nav_adjustedreturn(A549,参数!$B$5,参数!$B$4)</f>
        <v>9.9404367968233</v>
      </c>
      <c r="N549" s="17">
        <f ca="1">f_nav_periodreturnrankingper(A549,参数!$B$5,参数!$B$4,3)</f>
        <v>75.0972762645914</v>
      </c>
      <c r="O549" s="17">
        <f ca="1">f_nav_adjustedreturn(A549,参数!$B$6,参数!$B$5)</f>
        <v>12.9336124401914</v>
      </c>
      <c r="P549" s="17">
        <f ca="1">f_nav_periodreturnrankingper(A549,参数!$B$6,参数!$B$5,3)</f>
        <v>17.1189979123173</v>
      </c>
      <c r="Q549" s="25">
        <f>f_return(A549,1,参数!$B$1-365/2,参数!$B$1)</f>
        <v>48.50935323298</v>
      </c>
      <c r="R549" s="25">
        <f ca="1">f_return(A549,1,参数!$B$4,参数!$B$1)</f>
        <v>39.5763008139959</v>
      </c>
      <c r="S549" s="25">
        <f ca="1">f_return(A549,1,参数!$B$6,参数!$B$1)</f>
        <v>27.5468358960802</v>
      </c>
      <c r="T549" t="str">
        <f>f_info_investtype(A549)</f>
        <v>偏股混合型基金</v>
      </c>
      <c r="U549" t="str">
        <f>f_info_fundmanager(A549)</f>
        <v>刘盟盟,郭相博</v>
      </c>
      <c r="V549">
        <f>f_info_manager_onthepostdays(A549,1)</f>
        <v>1120</v>
      </c>
      <c r="W549" s="25">
        <f ca="1">f_return_1w(A549,"0",参数!$B$2)</f>
        <v>0.456220389542033</v>
      </c>
      <c r="X549" s="25">
        <f>f_return_1m(A549,"0",参数!$B$1)</f>
        <v>13.2678625112737</v>
      </c>
      <c r="Y549" s="25">
        <f>f_return_3m(A549,0,参数!$B$1)</f>
        <v>22.6919945725916</v>
      </c>
      <c r="Z549" s="25">
        <f>f_return_6m(A549,0,参数!B548)</f>
        <v>12.3442252968306</v>
      </c>
      <c r="AA549" t="str">
        <f>f_dq_status(A549,参数!$B$1)</f>
        <v>开放申购|开放赎回</v>
      </c>
      <c r="AB549" s="17">
        <f ca="1">f_risk_maxdownside(A549,参数!$B$6,参数!$B$1)</f>
        <v>-35.9373431067376</v>
      </c>
      <c r="AC549" s="17">
        <f ca="1">f_risk_maxdownside(A549,参数!$B$4,参数!$B$1)</f>
        <v>-35.9373431067376</v>
      </c>
      <c r="AD549" t="str">
        <f ca="1">f_risk_maxdownside_date(A549,参数!$B$6,参数!$B$1)</f>
        <v>20180526-20190103</v>
      </c>
    </row>
    <row r="550" spans="1:30">
      <c r="A550" s="15" t="s">
        <v>578</v>
      </c>
      <c r="B550" t="str">
        <f>f_info_name(A550)</f>
        <v>易方达瑞和</v>
      </c>
      <c r="C550" t="str">
        <f>f_info_setupdate(A550)</f>
        <v>2018-02-02</v>
      </c>
      <c r="D550" s="16">
        <f t="shared" si="8"/>
        <v>1088</v>
      </c>
      <c r="F550" s="17">
        <f>f_netasset_total(A550,参数!$B$1,100000000)</f>
        <v>12.8851987475</v>
      </c>
      <c r="G550" s="17">
        <f ca="1">f_nav_adjustedreturn(A550,参数!$B$2,参数!$B$1)</f>
        <v>13.848295059151</v>
      </c>
      <c r="H550" s="17">
        <f ca="1">f_nav_periodreturnrankingper(A550,参数!$B$2,参数!$B$1,3)</f>
        <v>89.6241397564849</v>
      </c>
      <c r="I550" s="17">
        <f ca="1">f_nav_adjustedreturn(A550,参数!$B$3,参数!$B$2)</f>
        <v>47.9917610710608</v>
      </c>
      <c r="J550" s="17">
        <f ca="1">f_nav_periodreturnrankingper(A550,参数!$B$3,参数!$B$2,3)</f>
        <v>19.7881828316611</v>
      </c>
      <c r="K550" s="17">
        <f ca="1">f_nav_adjustedreturn(A550,参数!$B$4,参数!$B$3)</f>
        <v>0</v>
      </c>
      <c r="L550" s="17">
        <f ca="1">f_nav_periodreturnrankingper(A550,参数!$B$4,参数!$B$3,3)</f>
        <v>0</v>
      </c>
      <c r="M550" s="17">
        <f ca="1">f_nav_adjustedreturn(A550,参数!$B$5,参数!$B$4)</f>
        <v>0</v>
      </c>
      <c r="N550" s="17">
        <f ca="1">f_nav_periodreturnrankingper(A550,参数!$B$5,参数!$B$4,3)</f>
        <v>0</v>
      </c>
      <c r="O550" s="17">
        <f ca="1">f_nav_adjustedreturn(A550,参数!$B$6,参数!$B$5)</f>
        <v>0</v>
      </c>
      <c r="P550" s="17">
        <f ca="1">f_nav_periodreturnrankingper(A550,参数!$B$6,参数!$B$5,3)</f>
        <v>0</v>
      </c>
      <c r="Q550" s="25">
        <f>f_return(A550,1,参数!$B$1-365/2,参数!$B$1)</f>
        <v>16.009345417654</v>
      </c>
      <c r="R550" s="25">
        <f ca="1">f_return(A550,1,参数!$B$4,参数!$B$1)</f>
        <v>0</v>
      </c>
      <c r="S550" s="25">
        <f ca="1">f_return(A550,1,参数!$B$6,参数!$B$1)</f>
        <v>0</v>
      </c>
      <c r="T550" t="str">
        <f>f_info_investtype(A550)</f>
        <v>灵活配置型基金</v>
      </c>
      <c r="U550" t="str">
        <f>f_info_fundmanager(A550)</f>
        <v>韩阅川</v>
      </c>
      <c r="V550">
        <f>f_info_manager_onthepostdays(A550,1)</f>
        <v>341</v>
      </c>
      <c r="W550" s="25">
        <f ca="1">f_return_1w(A550,"0",参数!$B$2)</f>
        <v>-1.84426229508196</v>
      </c>
      <c r="X550" s="25">
        <f>f_return_1m(A550,"0",参数!$B$1)</f>
        <v>2.50626566416039</v>
      </c>
      <c r="Y550" s="25">
        <f>f_return_3m(A550,0,参数!$B$1)</f>
        <v>4.80461242793081</v>
      </c>
      <c r="Z550" s="25">
        <f>f_return_6m(A550,0,参数!B549)</f>
        <v>6.70572916666667</v>
      </c>
      <c r="AA550" t="str">
        <f>f_dq_status(A550,参数!$B$1)</f>
        <v>暂停大额申购|开放赎回</v>
      </c>
      <c r="AB550" s="17">
        <f ca="1">f_risk_maxdownside(A550,参数!$B$6,参数!$B$1)</f>
        <v>-13.8513513513513</v>
      </c>
      <c r="AC550" s="17">
        <f ca="1">f_risk_maxdownside(A550,参数!$B$4,参数!$B$1)</f>
        <v>-13.8513513513513</v>
      </c>
      <c r="AD550" t="str">
        <f ca="1">f_risk_maxdownside_date(A550,参数!$B$6,参数!$B$1)</f>
        <v>20190420-20190606</v>
      </c>
    </row>
    <row r="551" spans="1:30">
      <c r="A551" s="15" t="s">
        <v>579</v>
      </c>
      <c r="B551" t="str">
        <f>f_info_name(A551)</f>
        <v>华富健康文娱</v>
      </c>
      <c r="C551" t="str">
        <f>f_info_setupdate(A551)</f>
        <v>2015-08-04</v>
      </c>
      <c r="D551" s="16">
        <f t="shared" si="8"/>
        <v>2001</v>
      </c>
      <c r="F551" s="17">
        <f>f_netasset_total(A551,参数!$B$1,100000000)</f>
        <v>0.2670499523</v>
      </c>
      <c r="G551" s="17">
        <f ca="1">f_nav_adjustedreturn(A551,参数!$B$2,参数!$B$1)</f>
        <v>46.8381558684128</v>
      </c>
      <c r="H551" s="17">
        <f ca="1">f_nav_periodreturnrankingper(A551,参数!$B$2,参数!$B$1,3)</f>
        <v>47.1148755955532</v>
      </c>
      <c r="I551" s="17">
        <f ca="1">f_nav_adjustedreturn(A551,参数!$B$3,参数!$B$2)</f>
        <v>48.1537388185053</v>
      </c>
      <c r="J551" s="17">
        <f ca="1">f_nav_periodreturnrankingper(A551,参数!$B$3,参数!$B$2,3)</f>
        <v>19.5652173913043</v>
      </c>
      <c r="K551" s="17">
        <f ca="1">f_nav_adjustedreturn(A551,参数!$B$4,参数!$B$3)</f>
        <v>-18.1553398058252</v>
      </c>
      <c r="L551" s="17">
        <f ca="1">f_nav_periodreturnrankingper(A551,参数!$B$4,参数!$B$3,3)</f>
        <v>59.4993581514763</v>
      </c>
      <c r="M551" s="17">
        <f ca="1">f_nav_adjustedreturn(A551,参数!$B$5,参数!$B$4)</f>
        <v>15.4535274356103</v>
      </c>
      <c r="N551" s="17">
        <f ca="1">f_nav_periodreturnrankingper(A551,参数!$B$5,参数!$B$4,3)</f>
        <v>31.6784869976359</v>
      </c>
      <c r="O551" s="17">
        <f ca="1">f_nav_adjustedreturn(A551,参数!$B$6,参数!$B$5)</f>
        <v>-7.43034055727554</v>
      </c>
      <c r="P551" s="17">
        <f ca="1">f_nav_periodreturnrankingper(A551,参数!$B$6,参数!$B$5,3)</f>
        <v>91.156462585034</v>
      </c>
      <c r="Q551" s="25">
        <f>f_return(A551,1,参数!$B$1-365/2,参数!$B$1)</f>
        <v>25.755285165395</v>
      </c>
      <c r="R551" s="25">
        <f ca="1">f_return(A551,1,参数!$B$4,参数!$B$1)</f>
        <v>21.1819017024159</v>
      </c>
      <c r="S551" s="25">
        <f ca="1">f_return(A551,1,参数!$B$6,参数!$B$1)</f>
        <v>13.5926964815317</v>
      </c>
      <c r="T551" t="str">
        <f>f_info_investtype(A551)</f>
        <v>灵活配置型基金</v>
      </c>
      <c r="U551" t="str">
        <f>f_info_fundmanager(A551)</f>
        <v>高靖瑜</v>
      </c>
      <c r="V551">
        <f>f_info_manager_onthepostdays(A551,1)</f>
        <v>2018</v>
      </c>
      <c r="W551" s="25">
        <f ca="1">f_return_1w(A551,"0",参数!$B$2)</f>
        <v>-0.587741393786726</v>
      </c>
      <c r="X551" s="25">
        <f>f_return_1m(A551,"0",参数!$B$1)</f>
        <v>8.89341479972844</v>
      </c>
      <c r="Y551" s="25">
        <f>f_return_3m(A551,0,参数!$B$1)</f>
        <v>11.6991643454039</v>
      </c>
      <c r="Z551" s="25">
        <f>f_return_6m(A551,0,参数!B550)</f>
        <v>10.719131614654</v>
      </c>
      <c r="AA551" t="str">
        <f>f_dq_status(A551,参数!$B$1)</f>
        <v>开放申购|开放赎回</v>
      </c>
      <c r="AB551" s="17">
        <f ca="1">f_risk_maxdownside(A551,参数!$B$6,参数!$B$1)</f>
        <v>-29.443447037702</v>
      </c>
      <c r="AC551" s="17">
        <f ca="1">f_risk_maxdownside(A551,参数!$B$4,参数!$B$1)</f>
        <v>-29.443447037702</v>
      </c>
      <c r="AD551" t="str">
        <f ca="1">f_risk_maxdownside_date(A551,参数!$B$6,参数!$B$1)</f>
        <v>20180607-20181029</v>
      </c>
    </row>
    <row r="552" spans="1:30">
      <c r="A552" s="15" t="s">
        <v>580</v>
      </c>
      <c r="B552" t="str">
        <f>f_info_name(A552)</f>
        <v>东方红京东大数据</v>
      </c>
      <c r="C552" t="str">
        <f>f_info_setupdate(A552)</f>
        <v>2015-07-31</v>
      </c>
      <c r="D552" s="16">
        <f t="shared" si="8"/>
        <v>2005</v>
      </c>
      <c r="F552" s="17">
        <f>f_netasset_total(A552,参数!$B$1,100000000)</f>
        <v>7.7666345144</v>
      </c>
      <c r="G552" s="17">
        <f ca="1">f_nav_adjustedreturn(A552,参数!$B$2,参数!$B$1)</f>
        <v>48.6689419795222</v>
      </c>
      <c r="H552" s="17">
        <f ca="1">f_nav_periodreturnrankingper(A552,参数!$B$2,参数!$B$1,3)</f>
        <v>44.9973530968767</v>
      </c>
      <c r="I552" s="17">
        <f ca="1">f_nav_adjustedreturn(A552,参数!$B$3,参数!$B$2)</f>
        <v>22.185154295246</v>
      </c>
      <c r="J552" s="17">
        <f ca="1">f_nav_periodreturnrankingper(A552,参数!$B$3,参数!$B$2,3)</f>
        <v>54.6265328874025</v>
      </c>
      <c r="K552" s="17">
        <f ca="1">f_nav_adjustedreturn(A552,参数!$B$4,参数!$B$3)</f>
        <v>-20.8058124174372</v>
      </c>
      <c r="L552" s="17">
        <f ca="1">f_nav_periodreturnrankingper(A552,参数!$B$4,参数!$B$3,3)</f>
        <v>68.6777920410783</v>
      </c>
      <c r="M552" s="17">
        <f ca="1">f_nav_adjustedreturn(A552,参数!$B$5,参数!$B$4)</f>
        <v>26.3157894736842</v>
      </c>
      <c r="N552" s="17">
        <f ca="1">f_nav_periodreturnrankingper(A552,参数!$B$5,参数!$B$4,3)</f>
        <v>13.6327817178881</v>
      </c>
      <c r="O552" s="17">
        <f ca="1">f_nav_adjustedreturn(A552,参数!$B$6,参数!$B$5)</f>
        <v>23.9175257731959</v>
      </c>
      <c r="P552" s="17">
        <f ca="1">f_nav_periodreturnrankingper(A552,参数!$B$6,参数!$B$5,3)</f>
        <v>3.26530612244898</v>
      </c>
      <c r="Q552" s="25">
        <f>f_return(A552,1,参数!$B$1-365/2,参数!$B$1)</f>
        <v>69.961773123695</v>
      </c>
      <c r="R552" s="25">
        <f ca="1">f_return(A552,1,参数!$B$4,参数!$B$1)</f>
        <v>12.8745331912526</v>
      </c>
      <c r="S552" s="25">
        <f ca="1">f_return(A552,1,参数!$B$6,参数!$B$1)</f>
        <v>17.5385471588972</v>
      </c>
      <c r="T552" t="str">
        <f>f_info_investtype(A552)</f>
        <v>灵活配置型基金</v>
      </c>
      <c r="U552" t="str">
        <f>f_info_fundmanager(A552)</f>
        <v>周云</v>
      </c>
      <c r="V552">
        <f>f_info_manager_onthepostdays(A552,1)</f>
        <v>1977</v>
      </c>
      <c r="W552" s="25">
        <f ca="1">f_return_1w(A552,"0",参数!$B$2)</f>
        <v>-3.87139107611548</v>
      </c>
      <c r="X552" s="25">
        <f>f_return_1m(A552,"0",参数!$B$1)</f>
        <v>11.2927950945324</v>
      </c>
      <c r="Y552" s="25">
        <f>f_return_3m(A552,0,参数!$B$1)</f>
        <v>16.9709989258861</v>
      </c>
      <c r="Z552" s="25">
        <f>f_return_6m(A552,0,参数!B551)</f>
        <v>20.4941044357103</v>
      </c>
      <c r="AA552" t="str">
        <f>f_dq_status(A552,参数!$B$1)</f>
        <v>开放申购|开放赎回</v>
      </c>
      <c r="AB552" s="17">
        <f ca="1">f_risk_maxdownside(A552,参数!$B$6,参数!$B$1)</f>
        <v>-26.2187088274045</v>
      </c>
      <c r="AC552" s="17">
        <f ca="1">f_risk_maxdownside(A552,参数!$B$4,参数!$B$1)</f>
        <v>-26.1213720316623</v>
      </c>
      <c r="AD552" t="str">
        <f ca="1">f_risk_maxdownside_date(A552,参数!$B$6,参数!$B$1)</f>
        <v>20180110-20181018</v>
      </c>
    </row>
    <row r="553" spans="1:30">
      <c r="A553" s="15" t="s">
        <v>581</v>
      </c>
      <c r="B553" t="str">
        <f>f_info_name(A553)</f>
        <v>南方利达A</v>
      </c>
      <c r="C553" t="str">
        <f>f_info_setupdate(A553)</f>
        <v>2015-07-08</v>
      </c>
      <c r="D553" s="16">
        <f t="shared" si="8"/>
        <v>2028</v>
      </c>
      <c r="F553" s="17">
        <f>f_netasset_total(A553,参数!$B$1,100000000)</f>
        <v>8.4799783505</v>
      </c>
      <c r="G553" s="17">
        <f ca="1">f_nav_adjustedreturn(A553,参数!$B$2,参数!$B$1)</f>
        <v>17.2491674527509</v>
      </c>
      <c r="H553" s="17">
        <f ca="1">f_nav_periodreturnrankingper(A553,参数!$B$2,参数!$B$1,3)</f>
        <v>82.7421916357861</v>
      </c>
      <c r="I553" s="17">
        <f ca="1">f_nav_adjustedreturn(A553,参数!$B$3,参数!$B$2)</f>
        <v>12.6899828420123</v>
      </c>
      <c r="J553" s="17">
        <f ca="1">f_nav_periodreturnrankingper(A553,参数!$B$3,参数!$B$2,3)</f>
        <v>74.5819397993311</v>
      </c>
      <c r="K553" s="17">
        <f ca="1">f_nav_adjustedreturn(A553,参数!$B$4,参数!$B$3)</f>
        <v>3.09372156505915</v>
      </c>
      <c r="L553" s="17">
        <f ca="1">f_nav_periodreturnrankingper(A553,参数!$B$4,参数!$B$3,3)</f>
        <v>6.54685494223363</v>
      </c>
      <c r="M553" s="17">
        <f ca="1">f_nav_adjustedreturn(A553,参数!$B$5,参数!$B$4)</f>
        <v>4.36432637571158</v>
      </c>
      <c r="N553" s="17">
        <f ca="1">f_nav_periodreturnrankingper(A553,参数!$B$5,参数!$B$4,3)</f>
        <v>79.3538219070134</v>
      </c>
      <c r="O553" s="17">
        <f ca="1">f_nav_adjustedreturn(A553,参数!$B$6,参数!$B$5)</f>
        <v>4.1501976284585</v>
      </c>
      <c r="P553" s="17">
        <f ca="1">f_nav_periodreturnrankingper(A553,参数!$B$6,参数!$B$5,3)</f>
        <v>36.8707482993197</v>
      </c>
      <c r="Q553" s="25">
        <f>f_return(A553,1,参数!$B$1-365/2,参数!$B$1)</f>
        <v>19.1917095828232</v>
      </c>
      <c r="R553" s="25">
        <f ca="1">f_return(A553,1,参数!$B$4,参数!$B$1)</f>
        <v>10.8412996084348</v>
      </c>
      <c r="S553" s="25">
        <f ca="1">f_return(A553,1,参数!$B$6,参数!$B$1)</f>
        <v>8.13634000941019</v>
      </c>
      <c r="T553" t="str">
        <f>f_info_investtype(A553)</f>
        <v>灵活配置型基金</v>
      </c>
      <c r="U553" t="str">
        <f>f_info_fundmanager(A553)</f>
        <v>吴剑毅</v>
      </c>
      <c r="V553">
        <f>f_info_manager_onthepostdays(A553,1)</f>
        <v>2045</v>
      </c>
      <c r="W553" s="25">
        <f ca="1">f_return_1w(A553,"0",参数!$B$2)</f>
        <v>-0.554235946159926</v>
      </c>
      <c r="X553" s="25">
        <f>f_return_1m(A553,"0",参数!$B$1)</f>
        <v>2.92792792792792</v>
      </c>
      <c r="Y553" s="25">
        <f>f_return_3m(A553,0,参数!$B$1)</f>
        <v>5.13803680981594</v>
      </c>
      <c r="Z553" s="25">
        <f>f_return_6m(A553,0,参数!B552)</f>
        <v>7.57725883172177</v>
      </c>
      <c r="AA553" t="str">
        <f>f_dq_status(A553,参数!$B$1)</f>
        <v>开放申购|开放赎回</v>
      </c>
      <c r="AB553" s="17">
        <f ca="1">f_risk_maxdownside(A553,参数!$B$6,参数!$B$1)</f>
        <v>-3.20062451209993</v>
      </c>
      <c r="AC553" s="17">
        <f ca="1">f_risk_maxdownside(A553,参数!$B$4,参数!$B$1)</f>
        <v>-3.20062451209993</v>
      </c>
      <c r="AD553" t="str">
        <f ca="1">f_risk_maxdownside_date(A553,参数!$B$6,参数!$B$1)</f>
        <v>20200306-20200323</v>
      </c>
    </row>
    <row r="554" spans="1:30">
      <c r="A554" s="15" t="s">
        <v>582</v>
      </c>
      <c r="B554" t="str">
        <f>f_info_name(A554)</f>
        <v>泰信国策驱动</v>
      </c>
      <c r="C554" t="str">
        <f>f_info_setupdate(A554)</f>
        <v>2015-10-27</v>
      </c>
      <c r="D554" s="16">
        <f t="shared" si="8"/>
        <v>1917</v>
      </c>
      <c r="F554" s="17">
        <f>f_netasset_total(A554,参数!$B$1,100000000)</f>
        <v>0.9625371926</v>
      </c>
      <c r="G554" s="17">
        <f ca="1">f_nav_adjustedreturn(A554,参数!$B$2,参数!$B$1)</f>
        <v>96.4365256124722</v>
      </c>
      <c r="H554" s="17">
        <f ca="1">f_nav_periodreturnrankingper(A554,参数!$B$2,参数!$B$1,3)</f>
        <v>6.98782424563261</v>
      </c>
      <c r="I554" s="17">
        <f ca="1">f_nav_adjustedreturn(A554,参数!$B$3,参数!$B$2)</f>
        <v>72.0306513409962</v>
      </c>
      <c r="J554" s="17">
        <f ca="1">f_nav_periodreturnrankingper(A554,参数!$B$3,参数!$B$2,3)</f>
        <v>4.12486064659978</v>
      </c>
      <c r="K554" s="17">
        <f ca="1">f_nav_adjustedreturn(A554,参数!$B$4,参数!$B$3)</f>
        <v>-29.9328859060403</v>
      </c>
      <c r="L554" s="17">
        <f ca="1">f_nav_periodreturnrankingper(A554,参数!$B$4,参数!$B$3,3)</f>
        <v>94.1591784338896</v>
      </c>
      <c r="M554" s="17">
        <f ca="1">f_nav_adjustedreturn(A554,参数!$B$5,参数!$B$4)</f>
        <v>-7.77777777777778</v>
      </c>
      <c r="N554" s="17">
        <f ca="1">f_nav_periodreturnrankingper(A554,参数!$B$5,参数!$B$4,3)</f>
        <v>97.478329393223</v>
      </c>
      <c r="O554" s="17">
        <f ca="1">f_nav_adjustedreturn(A554,参数!$B$6,参数!$B$5)</f>
        <v>-8.26727066817667</v>
      </c>
      <c r="P554" s="17">
        <f ca="1">f_nav_periodreturnrankingper(A554,参数!$B$6,参数!$B$5,3)</f>
        <v>92.108843537415</v>
      </c>
      <c r="Q554" s="25">
        <f>f_return(A554,1,参数!$B$1-365/2,参数!$B$1)</f>
        <v>125.414655347489</v>
      </c>
      <c r="R554" s="25">
        <f ca="1">f_return(A554,1,参数!$B$4,参数!$B$1)</f>
        <v>33.2499081332632</v>
      </c>
      <c r="S554" s="25">
        <f ca="1">f_return(A554,1,参数!$B$6,参数!$B$1)</f>
        <v>14.8264071540904</v>
      </c>
      <c r="T554" t="str">
        <f>f_info_investtype(A554)</f>
        <v>灵活配置型基金</v>
      </c>
      <c r="U554" t="str">
        <f>f_info_fundmanager(A554)</f>
        <v>吴秉韬</v>
      </c>
      <c r="V554">
        <f>f_info_manager_onthepostdays(A554,1)</f>
        <v>567</v>
      </c>
      <c r="W554" s="25">
        <f ca="1">f_return_1w(A554,"0",参数!$B$2)</f>
        <v>-1.21012101210121</v>
      </c>
      <c r="X554" s="25">
        <f>f_return_1m(A554,"0",参数!$B$1)</f>
        <v>14.6944083224967</v>
      </c>
      <c r="Y554" s="25">
        <f>f_return_3m(A554,0,参数!$B$1)</f>
        <v>42.143432715552</v>
      </c>
      <c r="Z554" s="25">
        <f>f_return_6m(A554,0,参数!B553)</f>
        <v>34.0392156862745</v>
      </c>
      <c r="AA554" t="str">
        <f>f_dq_status(A554,参数!$B$1)</f>
        <v>开放申购|开放赎回</v>
      </c>
      <c r="AB554" s="17">
        <f ca="1">f_risk_maxdownside(A554,参数!$B$6,参数!$B$1)</f>
        <v>-43.7849944008959</v>
      </c>
      <c r="AC554" s="17">
        <f ca="1">f_risk_maxdownside(A554,参数!$B$4,参数!$B$1)</f>
        <v>-35.1421188630491</v>
      </c>
      <c r="AD554" t="str">
        <f ca="1">f_risk_maxdownside_date(A554,参数!$B$6,参数!$B$1)</f>
        <v>20160415-20190103</v>
      </c>
    </row>
    <row r="555" spans="1:30">
      <c r="A555" s="15" t="s">
        <v>583</v>
      </c>
      <c r="B555" t="str">
        <f>f_info_name(A555)</f>
        <v>南方利安A</v>
      </c>
      <c r="C555" t="str">
        <f>f_info_setupdate(A555)</f>
        <v>2015-11-19</v>
      </c>
      <c r="D555" s="16">
        <f t="shared" si="8"/>
        <v>1894</v>
      </c>
      <c r="F555" s="17">
        <f>f_netasset_total(A555,参数!$B$1,100000000)</f>
        <v>6.594282016</v>
      </c>
      <c r="G555" s="17">
        <f ca="1">f_nav_adjustedreturn(A555,参数!$B$2,参数!$B$1)</f>
        <v>16.8520102651839</v>
      </c>
      <c r="H555" s="17">
        <f ca="1">f_nav_periodreturnrankingper(A555,参数!$B$2,参数!$B$1,3)</f>
        <v>83.6421386977237</v>
      </c>
      <c r="I555" s="17">
        <f ca="1">f_nav_adjustedreturn(A555,参数!$B$3,参数!$B$2)</f>
        <v>10.5960264900662</v>
      </c>
      <c r="J555" s="17">
        <f ca="1">f_nav_periodreturnrankingper(A555,参数!$B$3,参数!$B$2,3)</f>
        <v>79.3756967670011</v>
      </c>
      <c r="K555" s="17">
        <f ca="1">f_nav_adjustedreturn(A555,参数!$B$4,参数!$B$3)</f>
        <v>-0.751173708920188</v>
      </c>
      <c r="L555" s="17">
        <f ca="1">f_nav_periodreturnrankingper(A555,参数!$B$4,参数!$B$3,3)</f>
        <v>21.2451861360719</v>
      </c>
      <c r="M555" s="17">
        <f ca="1">f_nav_adjustedreturn(A555,参数!$B$5,参数!$B$4)</f>
        <v>2.30547550432277</v>
      </c>
      <c r="N555" s="17">
        <f ca="1">f_nav_periodreturnrankingper(A555,参数!$B$5,参数!$B$4,3)</f>
        <v>87.5492513790386</v>
      </c>
      <c r="O555" s="17">
        <f ca="1">f_nav_adjustedreturn(A555,参数!$B$6,参数!$B$5)</f>
        <v>4.40881763527054</v>
      </c>
      <c r="P555" s="17">
        <f ca="1">f_nav_periodreturnrankingper(A555,参数!$B$6,参数!$B$5,3)</f>
        <v>34.1496598639456</v>
      </c>
      <c r="Q555" s="25">
        <f>f_return(A555,1,参数!$B$1-365/2,参数!$B$1)</f>
        <v>20.5843637543765</v>
      </c>
      <c r="R555" s="25">
        <f ca="1">f_return(A555,1,参数!$B$4,参数!$B$1)</f>
        <v>8.64276742435575</v>
      </c>
      <c r="S555" s="25">
        <f ca="1">f_return(A555,1,参数!$B$6,参数!$B$1)</f>
        <v>6.47169940254571</v>
      </c>
      <c r="T555" t="str">
        <f>f_info_investtype(A555)</f>
        <v>灵活配置型基金</v>
      </c>
      <c r="U555" t="str">
        <f>f_info_fundmanager(A555)</f>
        <v>吴剑毅</v>
      </c>
      <c r="V555">
        <f>f_info_manager_onthepostdays(A555,1)</f>
        <v>1911</v>
      </c>
      <c r="W555" s="25">
        <f ca="1">f_return_1w(A555,"0",参数!$B$2)</f>
        <v>-0.341005967604433</v>
      </c>
      <c r="X555" s="25">
        <f>f_return_1m(A555,"0",参数!$B$1)</f>
        <v>2.93896006028637</v>
      </c>
      <c r="Y555" s="25">
        <f>f_return_3m(A555,0,参数!$B$1)</f>
        <v>5.23882896764253</v>
      </c>
      <c r="Z555" s="25">
        <f>f_return_6m(A555,0,参数!B554)</f>
        <v>8.54430379746836</v>
      </c>
      <c r="AA555" t="str">
        <f>f_dq_status(A555,参数!$B$1)</f>
        <v>暂停大额申购|开放赎回</v>
      </c>
      <c r="AB555" s="17">
        <f ca="1">f_risk_maxdownside(A555,参数!$B$6,参数!$B$1)</f>
        <v>-2.67558528428094</v>
      </c>
      <c r="AC555" s="17">
        <f ca="1">f_risk_maxdownside(A555,参数!$B$4,参数!$B$1)</f>
        <v>-2.67558528428094</v>
      </c>
      <c r="AD555" t="str">
        <f ca="1">f_risk_maxdownside_date(A555,参数!$B$6,参数!$B$1)</f>
        <v>20200306-20200323</v>
      </c>
    </row>
    <row r="556" spans="1:30">
      <c r="A556" s="15" t="s">
        <v>584</v>
      </c>
      <c r="B556" t="str">
        <f>f_info_name(A556)</f>
        <v>嘉合磐石A</v>
      </c>
      <c r="C556" t="str">
        <f>f_info_setupdate(A556)</f>
        <v>2015-07-03</v>
      </c>
      <c r="D556" s="16">
        <f t="shared" si="8"/>
        <v>2033</v>
      </c>
      <c r="F556" s="17">
        <f>f_netasset_total(A556,参数!$B$1,100000000)</f>
        <v>1.2805605779</v>
      </c>
      <c r="G556" s="17">
        <f ca="1">f_nav_adjustedreturn(A556,参数!$B$2,参数!$B$1)</f>
        <v>6.78207933035291</v>
      </c>
      <c r="H556" s="17">
        <f ca="1">f_nav_periodreturnrankingper(A556,参数!$B$2,参数!$B$1,3)</f>
        <v>87.9679144385027</v>
      </c>
      <c r="I556" s="17">
        <f ca="1">f_nav_adjustedreturn(A556,参数!$B$3,参数!$B$2)</f>
        <v>4.75608522895855</v>
      </c>
      <c r="J556" s="17">
        <f ca="1">f_nav_periodreturnrankingper(A556,参数!$B$3,参数!$B$2,3)</f>
        <v>85.9649122807018</v>
      </c>
      <c r="K556" s="17">
        <f ca="1">f_nav_adjustedreturn(A556,参数!$B$4,参数!$B$3)</f>
        <v>11.1895551257253</v>
      </c>
      <c r="L556" s="17">
        <f ca="1">f_nav_periodreturnrankingper(A556,参数!$B$4,参数!$B$3,3)</f>
        <v>1.33333333333333</v>
      </c>
      <c r="M556" s="17">
        <f ca="1">f_nav_adjustedreturn(A556,参数!$B$5,参数!$B$4)</f>
        <v>2.86081249999999</v>
      </c>
      <c r="N556" s="17">
        <f ca="1">f_nav_periodreturnrankingper(A556,参数!$B$5,参数!$B$4,3)</f>
        <v>82.8828828828829</v>
      </c>
      <c r="O556" s="17">
        <f ca="1">f_nav_adjustedreturn(A556,参数!$B$6,参数!$B$5)</f>
        <v>-4.16305290546401</v>
      </c>
      <c r="P556" s="17">
        <f ca="1">f_nav_periodreturnrankingper(A556,参数!$B$6,参数!$B$5,3)</f>
        <v>97.7777777777778</v>
      </c>
      <c r="Q556" s="25">
        <f>f_return(A556,1,参数!$B$1-365/2,参数!$B$1)</f>
        <v>12.6024352828</v>
      </c>
      <c r="R556" s="25">
        <f ca="1">f_return(A556,1,参数!$B$4,参数!$B$1)</f>
        <v>7.53546756670491</v>
      </c>
      <c r="S556" s="25">
        <f ca="1">f_return(A556,1,参数!$B$6,参数!$B$1)</f>
        <v>4.11734930435073</v>
      </c>
      <c r="T556" t="str">
        <f>f_info_investtype(A556)</f>
        <v>偏债混合型基金</v>
      </c>
      <c r="U556" t="str">
        <f>f_info_fundmanager(A556)</f>
        <v>骆海涛,莫华寅</v>
      </c>
      <c r="V556">
        <f>f_info_manager_onthepostdays(A556,1)</f>
        <v>1157</v>
      </c>
      <c r="W556" s="25">
        <f ca="1">f_return_1w(A556,"0",参数!$B$2)</f>
        <v>0.190603259315727</v>
      </c>
      <c r="X556" s="25">
        <f>f_return_1m(A556,"0",参数!$B$1)</f>
        <v>2.69874668374349</v>
      </c>
      <c r="Y556" s="25">
        <f>f_return_3m(A556,0,参数!$B$1)</f>
        <v>6.12592172433352</v>
      </c>
      <c r="Z556" s="25">
        <f>f_return_6m(A556,0,参数!B555)</f>
        <v>5.52925582276084</v>
      </c>
      <c r="AA556" t="str">
        <f>f_dq_status(A556,参数!$B$1)</f>
        <v>开放申购|开放赎回</v>
      </c>
      <c r="AB556" s="17">
        <f ca="1">f_risk_maxdownside(A556,参数!$B$6,参数!$B$1)</f>
        <v>-7.09281961471103</v>
      </c>
      <c r="AC556" s="17">
        <f ca="1">f_risk_maxdownside(A556,参数!$B$4,参数!$B$1)</f>
        <v>-4.65435259692757</v>
      </c>
      <c r="AD556" t="str">
        <f ca="1">f_risk_maxdownside_date(A556,参数!$B$6,参数!$B$1)</f>
        <v>20160127-20160129</v>
      </c>
    </row>
    <row r="557" spans="1:30">
      <c r="A557" s="15" t="s">
        <v>585</v>
      </c>
      <c r="B557" t="str">
        <f>f_info_name(A557)</f>
        <v>南方互联网+</v>
      </c>
      <c r="C557" t="str">
        <f>f_info_setupdate(A557)</f>
        <v>2017-11-27</v>
      </c>
      <c r="D557" s="16">
        <f t="shared" si="8"/>
        <v>1155</v>
      </c>
      <c r="F557" s="17">
        <f>f_netasset_total(A557,参数!$B$1,100000000)</f>
        <v>1.0135750702</v>
      </c>
      <c r="G557" s="17">
        <f ca="1">f_nav_adjustedreturn(A557,参数!$B$2,参数!$B$1)</f>
        <v>48.2643444229136</v>
      </c>
      <c r="H557" s="17">
        <f ca="1">f_nav_periodreturnrankingper(A557,参数!$B$2,参数!$B$1,3)</f>
        <v>45.2620434092112</v>
      </c>
      <c r="I557" s="17">
        <f ca="1">f_nav_adjustedreturn(A557,参数!$B$3,参数!$B$2)</f>
        <v>82.2881394911839</v>
      </c>
      <c r="J557" s="17">
        <f ca="1">f_nav_periodreturnrankingper(A557,参数!$B$3,参数!$B$2,3)</f>
        <v>2.28539576365663</v>
      </c>
      <c r="K557" s="17">
        <f ca="1">f_nav_adjustedreturn(A557,参数!$B$4,参数!$B$3)</f>
        <v>-20.440881763527</v>
      </c>
      <c r="L557" s="17">
        <f ca="1">f_nav_periodreturnrankingper(A557,参数!$B$4,参数!$B$3,3)</f>
        <v>67.201540436457</v>
      </c>
      <c r="M557" s="17">
        <f ca="1">f_nav_adjustedreturn(A557,参数!$B$5,参数!$B$4)</f>
        <v>0</v>
      </c>
      <c r="N557" s="17">
        <f ca="1">f_nav_periodreturnrankingper(A557,参数!$B$5,参数!$B$4,3)</f>
        <v>0</v>
      </c>
      <c r="O557" s="17">
        <f ca="1">f_nav_adjustedreturn(A557,参数!$B$6,参数!$B$5)</f>
        <v>0</v>
      </c>
      <c r="P557" s="17">
        <f ca="1">f_nav_periodreturnrankingper(A557,参数!$B$6,参数!$B$5,3)</f>
        <v>0</v>
      </c>
      <c r="Q557" s="25">
        <f>f_return(A557,1,参数!$B$1-365/2,参数!$B$1)</f>
        <v>37.2475568170507</v>
      </c>
      <c r="R557" s="25">
        <f ca="1">f_return(A557,1,参数!$B$4,参数!$B$1)</f>
        <v>29.040858662677</v>
      </c>
      <c r="S557" s="25">
        <f ca="1">f_return(A557,1,参数!$B$6,参数!$B$1)</f>
        <v>0</v>
      </c>
      <c r="T557" t="str">
        <f>f_info_investtype(A557)</f>
        <v>灵活配置型基金</v>
      </c>
      <c r="U557" t="str">
        <f>f_info_fundmanager(A557)</f>
        <v>张原,邹寅隆</v>
      </c>
      <c r="V557">
        <f>f_info_manager_onthepostdays(A557,1)</f>
        <v>1172</v>
      </c>
      <c r="W557" s="25">
        <f ca="1">f_return_1w(A557,"0",参数!$B$2)</f>
        <v>1.60060975609755</v>
      </c>
      <c r="X557" s="25">
        <f>f_return_1m(A557,"0",参数!$B$1)</f>
        <v>9.41036331149494</v>
      </c>
      <c r="Y557" s="25">
        <f>f_return_3m(A557,0,参数!$B$1)</f>
        <v>19.0537913156189</v>
      </c>
      <c r="Z557" s="25">
        <f>f_return_6m(A557,0,参数!B556)</f>
        <v>11.7073170731708</v>
      </c>
      <c r="AA557" t="str">
        <f>f_dq_status(A557,参数!$B$1)</f>
        <v>开放申购|开放赎回</v>
      </c>
      <c r="AB557" s="17">
        <f ca="1">f_risk_maxdownside(A557,参数!$B$6,参数!$B$1)</f>
        <v>-29.5495495495496</v>
      </c>
      <c r="AC557" s="17">
        <f ca="1">f_risk_maxdownside(A557,参数!$B$4,参数!$B$1)</f>
        <v>-29.5495495495496</v>
      </c>
      <c r="AD557" t="str">
        <f ca="1">f_risk_maxdownside_date(A557,参数!$B$6,参数!$B$1)</f>
        <v>20180403-20190114</v>
      </c>
    </row>
    <row r="558" spans="1:30">
      <c r="A558" s="15" t="s">
        <v>586</v>
      </c>
      <c r="B558" t="str">
        <f>f_info_name(A558)</f>
        <v>中海混改红利主题</v>
      </c>
      <c r="C558" t="str">
        <f>f_info_setupdate(A558)</f>
        <v>2015-11-11</v>
      </c>
      <c r="D558" s="16">
        <f t="shared" si="8"/>
        <v>1902</v>
      </c>
      <c r="F558" s="17">
        <f>f_netasset_total(A558,参数!$B$1,100000000)</f>
        <v>0.1820769461</v>
      </c>
      <c r="G558" s="17">
        <f ca="1">f_nav_adjustedreturn(A558,参数!$B$2,参数!$B$1)</f>
        <v>35.7142857142857</v>
      </c>
      <c r="H558" s="17">
        <f ca="1">f_nav_periodreturnrankingper(A558,参数!$B$2,参数!$B$1,3)</f>
        <v>57.9671784012705</v>
      </c>
      <c r="I558" s="17">
        <f ca="1">f_nav_adjustedreturn(A558,参数!$B$3,参数!$B$2)</f>
        <v>75.2168525402726</v>
      </c>
      <c r="J558" s="17">
        <f ca="1">f_nav_periodreturnrankingper(A558,参数!$B$3,参数!$B$2,3)</f>
        <v>3.51170568561873</v>
      </c>
      <c r="K558" s="17">
        <f ca="1">f_nav_adjustedreturn(A558,参数!$B$4,参数!$B$3)</f>
        <v>-24.8603351955307</v>
      </c>
      <c r="L558" s="17">
        <f ca="1">f_nav_periodreturnrankingper(A558,参数!$B$4,参数!$B$3,3)</f>
        <v>82.798459563543</v>
      </c>
      <c r="M558" s="17">
        <f ca="1">f_nav_adjustedreturn(A558,参数!$B$5,参数!$B$4)</f>
        <v>42.0499342969777</v>
      </c>
      <c r="N558" s="17">
        <f ca="1">f_nav_periodreturnrankingper(A558,参数!$B$5,参数!$B$4,3)</f>
        <v>4.17651694247439</v>
      </c>
      <c r="O558" s="17">
        <f ca="1">f_nav_adjustedreturn(A558,参数!$B$6,参数!$B$5)</f>
        <v>-22.9838709677419</v>
      </c>
      <c r="P558" s="17">
        <f ca="1">f_nav_periodreturnrankingper(A558,参数!$B$6,参数!$B$5,3)</f>
        <v>99.5918367346939</v>
      </c>
      <c r="Q558" s="25">
        <f>f_return(A558,1,参数!$B$1-365/2,参数!$B$1)</f>
        <v>29.2760937312828</v>
      </c>
      <c r="R558" s="25">
        <f ca="1">f_return(A558,1,参数!$B$4,参数!$B$1)</f>
        <v>21.3240503529132</v>
      </c>
      <c r="S558" s="25">
        <f ca="1">f_return(A558,1,参数!$B$6,参数!$B$1)</f>
        <v>14.0906149200769</v>
      </c>
      <c r="T558" t="str">
        <f>f_info_investtype(A558)</f>
        <v>灵活配置型基金</v>
      </c>
      <c r="U558" t="str">
        <f>f_info_fundmanager(A558)</f>
        <v>邱红丽</v>
      </c>
      <c r="V558">
        <f>f_info_manager_onthepostdays(A558,1)</f>
        <v>1919</v>
      </c>
      <c r="W558" s="25">
        <f ca="1">f_return_1w(A558,"0",参数!$B$2)</f>
        <v>1</v>
      </c>
      <c r="X558" s="25">
        <f>f_return_1m(A558,"0",参数!$B$1)</f>
        <v>14.3623361144219</v>
      </c>
      <c r="Y558" s="25">
        <f>f_return_3m(A558,0,参数!$B$1)</f>
        <v>19.1925465838509</v>
      </c>
      <c r="Z558" s="25">
        <f>f_return_6m(A558,0,参数!B557)</f>
        <v>10.8393551973319</v>
      </c>
      <c r="AA558" t="str">
        <f>f_dq_status(A558,参数!$B$1)</f>
        <v>开放申购|开放赎回</v>
      </c>
      <c r="AB558" s="17">
        <f ca="1">f_risk_maxdownside(A558,参数!$B$6,参数!$B$1)</f>
        <v>-33.1501831501832</v>
      </c>
      <c r="AC558" s="17">
        <f ca="1">f_risk_maxdownside(A558,参数!$B$4,参数!$B$1)</f>
        <v>-32.4699352451434</v>
      </c>
      <c r="AD558" t="str">
        <f ca="1">f_risk_maxdownside_date(A558,参数!$B$6,参数!$B$1)</f>
        <v>20171122-20181011</v>
      </c>
    </row>
    <row r="559" spans="1:30">
      <c r="A559" s="15" t="s">
        <v>587</v>
      </c>
      <c r="B559" t="str">
        <f>f_info_name(A559)</f>
        <v>国泰智能装备A</v>
      </c>
      <c r="C559" t="str">
        <f>f_info_setupdate(A559)</f>
        <v>2017-06-21</v>
      </c>
      <c r="D559" s="16">
        <f t="shared" si="8"/>
        <v>1314</v>
      </c>
      <c r="F559" s="17">
        <f>f_netasset_total(A559,参数!$B$1,100000000)</f>
        <v>17.7191861313</v>
      </c>
      <c r="G559" s="17">
        <f ca="1">f_nav_adjustedreturn(A559,参数!$B$2,参数!$B$1)</f>
        <v>91.4529914529915</v>
      </c>
      <c r="H559" s="17">
        <f ca="1">f_nav_periodreturnrankingper(A559,参数!$B$2,参数!$B$1,3)</f>
        <v>25.7352941176471</v>
      </c>
      <c r="I559" s="17">
        <f ca="1">f_nav_adjustedreturn(A559,参数!$B$3,参数!$B$2)</f>
        <v>51.1302475780409</v>
      </c>
      <c r="J559" s="17">
        <f ca="1">f_nav_periodreturnrankingper(A559,参数!$B$3,参数!$B$2,3)</f>
        <v>41.5929203539823</v>
      </c>
      <c r="K559" s="17">
        <f ca="1">f_nav_adjustedreturn(A559,参数!$B$4,参数!$B$3)</f>
        <v>-16.1552346570397</v>
      </c>
      <c r="L559" s="17">
        <f ca="1">f_nav_periodreturnrankingper(A559,参数!$B$4,参数!$B$3,3)</f>
        <v>13.0909090909091</v>
      </c>
      <c r="M559" s="17">
        <f ca="1">f_nav_adjustedreturn(A559,参数!$B$5,参数!$B$4)</f>
        <v>0</v>
      </c>
      <c r="N559" s="17">
        <f ca="1">f_nav_periodreturnrankingper(A559,参数!$B$5,参数!$B$4,3)</f>
        <v>0</v>
      </c>
      <c r="O559" s="17">
        <f ca="1">f_nav_adjustedreturn(A559,参数!$B$6,参数!$B$5)</f>
        <v>0</v>
      </c>
      <c r="P559" s="17">
        <f ca="1">f_nav_periodreturnrankingper(A559,参数!$B$6,参数!$B$5,3)</f>
        <v>0</v>
      </c>
      <c r="Q559" s="25">
        <f>f_return(A559,1,参数!$B$1-365/2,参数!$B$1)</f>
        <v>125.25960635789</v>
      </c>
      <c r="R559" s="25">
        <f ca="1">f_return(A559,1,参数!$B$4,参数!$B$1)</f>
        <v>34.3319881513422</v>
      </c>
      <c r="S559" s="25">
        <f ca="1">f_return(A559,1,参数!$B$6,参数!$B$1)</f>
        <v>0</v>
      </c>
      <c r="T559" t="str">
        <f>f_info_investtype(A559)</f>
        <v>普通股票型基金</v>
      </c>
      <c r="U559" t="str">
        <f>f_info_fundmanager(A559)</f>
        <v>王阳</v>
      </c>
      <c r="V559">
        <f>f_info_manager_onthepostdays(A559,1)</f>
        <v>821</v>
      </c>
      <c r="W559" s="25">
        <f ca="1">f_return_1w(A559,"0",参数!$B$2)</f>
        <v>2.1090909090909</v>
      </c>
      <c r="X559" s="25">
        <f>f_return_1m(A559,"0",参数!$B$1)</f>
        <v>9.13520097442144</v>
      </c>
      <c r="Y559" s="25">
        <f>f_return_3m(A559,0,参数!$B$1)</f>
        <v>24.6175243393602</v>
      </c>
      <c r="Z559" s="25">
        <f>f_return_6m(A559,0,参数!B558)</f>
        <v>39.4395433316035</v>
      </c>
      <c r="AA559" t="str">
        <f>f_dq_status(A559,参数!$B$1)</f>
        <v>开放申购|开放赎回</v>
      </c>
      <c r="AB559" s="17">
        <f ca="1">f_risk_maxdownside(A559,参数!$B$6,参数!$B$1)</f>
        <v>-31.2138728323699</v>
      </c>
      <c r="AC559" s="17">
        <f ca="1">f_risk_maxdownside(A559,参数!$B$4,参数!$B$1)</f>
        <v>-30</v>
      </c>
      <c r="AD559" t="str">
        <f ca="1">f_risk_maxdownside_date(A559,参数!$B$6,参数!$B$1)</f>
        <v>20171114-20181018</v>
      </c>
    </row>
    <row r="560" spans="1:30">
      <c r="A560" s="15" t="s">
        <v>588</v>
      </c>
      <c r="B560" t="str">
        <f>f_info_name(A560)</f>
        <v>嘉实低价策略</v>
      </c>
      <c r="C560" t="str">
        <f>f_info_setupdate(A560)</f>
        <v>2015-07-27</v>
      </c>
      <c r="D560" s="16">
        <f t="shared" si="8"/>
        <v>2009</v>
      </c>
      <c r="F560" s="17">
        <f>f_netasset_total(A560,参数!$B$1,100000000)</f>
        <v>2.4936806024</v>
      </c>
      <c r="G560" s="17">
        <f ca="1">f_nav_adjustedreturn(A560,参数!$B$2,参数!$B$1)</f>
        <v>87.2169466764062</v>
      </c>
      <c r="H560" s="17">
        <f ca="1">f_nav_periodreturnrankingper(A560,参数!$B$2,参数!$B$1,3)</f>
        <v>29.9019607843137</v>
      </c>
      <c r="I560" s="17">
        <f ca="1">f_nav_adjustedreturn(A560,参数!$B$3,参数!$B$2)</f>
        <v>45.6382978723404</v>
      </c>
      <c r="J560" s="17">
        <f ca="1">f_nav_periodreturnrankingper(A560,参数!$B$3,参数!$B$2,3)</f>
        <v>49.8525073746313</v>
      </c>
      <c r="K560" s="17">
        <f ca="1">f_nav_adjustedreturn(A560,参数!$B$4,参数!$B$3)</f>
        <v>-29.3233082706767</v>
      </c>
      <c r="L560" s="17">
        <f ca="1">f_nav_periodreturnrankingper(A560,参数!$B$4,参数!$B$3,3)</f>
        <v>78.9090909090909</v>
      </c>
      <c r="M560" s="17">
        <f ca="1">f_nav_adjustedreturn(A560,参数!$B$5,参数!$B$4)</f>
        <v>31.0176125244618</v>
      </c>
      <c r="N560" s="17">
        <f ca="1">f_nav_periodreturnrankingper(A560,参数!$B$5,参数!$B$4,3)</f>
        <v>29.9019607843137</v>
      </c>
      <c r="O560" s="17">
        <f ca="1">f_nav_adjustedreturn(A560,参数!$B$6,参数!$B$5)</f>
        <v>17.0842824601367</v>
      </c>
      <c r="P560" s="17">
        <f ca="1">f_nav_periodreturnrankingper(A560,参数!$B$6,参数!$B$5,3)</f>
        <v>19.7368421052632</v>
      </c>
      <c r="Q560" s="25">
        <f>f_return(A560,1,参数!$B$1-365/2,参数!$B$1)</f>
        <v>90.3047061347365</v>
      </c>
      <c r="R560" s="25">
        <f ca="1">f_return(A560,1,参数!$B$4,参数!$B$1)</f>
        <v>24.4167944079988</v>
      </c>
      <c r="S560" s="25">
        <f ca="1">f_return(A560,1,参数!$B$6,参数!$B$1)</f>
        <v>23.8650995947106</v>
      </c>
      <c r="T560" t="str">
        <f>f_info_investtype(A560)</f>
        <v>普通股票型基金</v>
      </c>
      <c r="U560" t="str">
        <f>f_info_fundmanager(A560)</f>
        <v>栾峰</v>
      </c>
      <c r="V560">
        <f>f_info_manager_onthepostdays(A560,1)</f>
        <v>115</v>
      </c>
      <c r="W560" s="25">
        <f ca="1">f_return_1w(A560,"0",参数!$B$2)</f>
        <v>-1.93409742120343</v>
      </c>
      <c r="X560" s="25">
        <f>f_return_1m(A560,"0",参数!$B$1)</f>
        <v>15.3984691580369</v>
      </c>
      <c r="Y560" s="25">
        <f>f_return_3m(A560,0,参数!$B$1)</f>
        <v>28.021978021978</v>
      </c>
      <c r="Z560" s="25">
        <f>f_return_6m(A560,0,参数!B559)</f>
        <v>27.6061776061776</v>
      </c>
      <c r="AA560" t="str">
        <f>f_dq_status(A560,参数!$B$1)</f>
        <v>开放申购|开放赎回</v>
      </c>
      <c r="AB560" s="17">
        <f ca="1">f_risk_maxdownside(A560,参数!$B$6,参数!$B$1)</f>
        <v>-35.1934523809524</v>
      </c>
      <c r="AC560" s="17">
        <f ca="1">f_risk_maxdownside(A560,参数!$B$4,参数!$B$1)</f>
        <v>-34.9514563106796</v>
      </c>
      <c r="AD560" t="str">
        <f ca="1">f_risk_maxdownside_date(A560,参数!$B$6,参数!$B$1)</f>
        <v>20180124-20190102</v>
      </c>
    </row>
    <row r="561" spans="1:30">
      <c r="A561" s="15" t="s">
        <v>589</v>
      </c>
      <c r="B561" t="str">
        <f>f_info_name(A561)</f>
        <v>国泰大农业</v>
      </c>
      <c r="C561" t="str">
        <f>f_info_setupdate(A561)</f>
        <v>2017-06-15</v>
      </c>
      <c r="D561" s="16">
        <f t="shared" si="8"/>
        <v>1320</v>
      </c>
      <c r="F561" s="17">
        <f>f_netasset_total(A561,参数!$B$1,100000000)</f>
        <v>12.5720869212</v>
      </c>
      <c r="G561" s="17">
        <f ca="1">f_nav_adjustedreturn(A561,参数!$B$2,参数!$B$1)</f>
        <v>65.4635967641568</v>
      </c>
      <c r="H561" s="17">
        <f ca="1">f_nav_periodreturnrankingper(A561,参数!$B$2,参数!$B$1,3)</f>
        <v>54.1666666666667</v>
      </c>
      <c r="I561" s="17">
        <f ca="1">f_nav_adjustedreturn(A561,参数!$B$3,参数!$B$2)</f>
        <v>56.6276803118908</v>
      </c>
      <c r="J561" s="17">
        <f ca="1">f_nav_periodreturnrankingper(A561,参数!$B$3,参数!$B$2,3)</f>
        <v>32.1533923303835</v>
      </c>
      <c r="K561" s="17">
        <f ca="1">f_nav_adjustedreturn(A561,参数!$B$4,参数!$B$3)</f>
        <v>-12.7551020408163</v>
      </c>
      <c r="L561" s="17">
        <f ca="1">f_nav_periodreturnrankingper(A561,参数!$B$4,参数!$B$3,3)</f>
        <v>8.36363636363636</v>
      </c>
      <c r="M561" s="17">
        <f ca="1">f_nav_adjustedreturn(A561,参数!$B$5,参数!$B$4)</f>
        <v>0</v>
      </c>
      <c r="N561" s="17">
        <f ca="1">f_nav_periodreturnrankingper(A561,参数!$B$5,参数!$B$4,3)</f>
        <v>0</v>
      </c>
      <c r="O561" s="17">
        <f ca="1">f_nav_adjustedreturn(A561,参数!$B$6,参数!$B$5)</f>
        <v>0</v>
      </c>
      <c r="P561" s="17">
        <f ca="1">f_nav_periodreturnrankingper(A561,参数!$B$6,参数!$B$5,3)</f>
        <v>0</v>
      </c>
      <c r="Q561" s="25">
        <f>f_return(A561,1,参数!$B$1-365/2,参数!$B$1)</f>
        <v>24.3867711219759</v>
      </c>
      <c r="R561" s="25">
        <f ca="1">f_return(A561,1,参数!$B$4,参数!$B$1)</f>
        <v>31.218755052149</v>
      </c>
      <c r="S561" s="25">
        <f ca="1">f_return(A561,1,参数!$B$6,参数!$B$1)</f>
        <v>0</v>
      </c>
      <c r="T561" t="str">
        <f>f_info_investtype(A561)</f>
        <v>普通股票型基金</v>
      </c>
      <c r="U561" t="str">
        <f>f_info_fundmanager(A561)</f>
        <v>程洲</v>
      </c>
      <c r="V561">
        <f>f_info_manager_onthepostdays(A561,1)</f>
        <v>1337</v>
      </c>
      <c r="W561" s="25">
        <f ca="1">f_return_1w(A561,"0",参数!$B$2)</f>
        <v>-6.24270711785297</v>
      </c>
      <c r="X561" s="25">
        <f>f_return_1m(A561,"0",参数!$B$1)</f>
        <v>6.9589702333065</v>
      </c>
      <c r="Y561" s="25">
        <f>f_return_3m(A561,0,参数!$B$1)</f>
        <v>13.535439795047</v>
      </c>
      <c r="Z561" s="25">
        <f>f_return_6m(A561,0,参数!B560)</f>
        <v>6.62768031189083</v>
      </c>
      <c r="AA561" t="str">
        <f>f_dq_status(A561,参数!$B$1)</f>
        <v>开放申购|开放赎回</v>
      </c>
      <c r="AB561" s="17">
        <f ca="1">f_risk_maxdownside(A561,参数!$B$6,参数!$B$1)</f>
        <v>-22.5126475548061</v>
      </c>
      <c r="AC561" s="17">
        <f ca="1">f_risk_maxdownside(A561,参数!$B$4,参数!$B$1)</f>
        <v>-22.1186440677966</v>
      </c>
      <c r="AD561" t="str">
        <f ca="1">f_risk_maxdownside_date(A561,参数!$B$6,参数!$B$1)</f>
        <v>20180124-20181029</v>
      </c>
    </row>
    <row r="562" spans="1:30">
      <c r="A562" s="15" t="s">
        <v>590</v>
      </c>
      <c r="B562" t="str">
        <f>f_info_name(A562)</f>
        <v>华安沪港深通精选</v>
      </c>
      <c r="C562" t="str">
        <f>f_info_setupdate(A562)</f>
        <v>2017-02-16</v>
      </c>
      <c r="D562" s="16">
        <f t="shared" si="8"/>
        <v>1439</v>
      </c>
      <c r="F562" s="17">
        <f>f_netasset_total(A562,参数!$B$1,100000000)</f>
        <v>7.4936419559</v>
      </c>
      <c r="G562" s="17">
        <f ca="1">f_nav_adjustedreturn(A562,参数!$B$2,参数!$B$1)</f>
        <v>71.9086873811034</v>
      </c>
      <c r="H562" s="17">
        <f ca="1">f_nav_periodreturnrankingper(A562,参数!$B$2,参数!$B$1,3)</f>
        <v>22.9221810481736</v>
      </c>
      <c r="I562" s="17">
        <f ca="1">f_nav_adjustedreturn(A562,参数!$B$3,参数!$B$2)</f>
        <v>38.3333333333333</v>
      </c>
      <c r="J562" s="17">
        <f ca="1">f_nav_periodreturnrankingper(A562,参数!$B$3,参数!$B$2,3)</f>
        <v>31.8840579710145</v>
      </c>
      <c r="K562" s="17">
        <f ca="1">f_nav_adjustedreturn(A562,参数!$B$4,参数!$B$3)</f>
        <v>-13.0707791539528</v>
      </c>
      <c r="L562" s="17">
        <f ca="1">f_nav_periodreturnrankingper(A562,参数!$B$4,参数!$B$3,3)</f>
        <v>46.2772785622593</v>
      </c>
      <c r="M562" s="17">
        <f ca="1">f_nav_adjustedreturn(A562,参数!$B$5,参数!$B$4)</f>
        <v>0</v>
      </c>
      <c r="N562" s="17">
        <f ca="1">f_nav_periodreturnrankingper(A562,参数!$B$5,参数!$B$4,3)</f>
        <v>0</v>
      </c>
      <c r="O562" s="17">
        <f ca="1">f_nav_adjustedreturn(A562,参数!$B$6,参数!$B$5)</f>
        <v>0</v>
      </c>
      <c r="P562" s="17">
        <f ca="1">f_nav_periodreturnrankingper(A562,参数!$B$6,参数!$B$5,3)</f>
        <v>0</v>
      </c>
      <c r="Q562" s="25">
        <f>f_return(A562,1,参数!$B$1-365/2,参数!$B$1)</f>
        <v>94.0180514479821</v>
      </c>
      <c r="R562" s="25">
        <f ca="1">f_return(A562,1,参数!$B$4,参数!$B$1)</f>
        <v>27.3603457581427</v>
      </c>
      <c r="S562" s="25">
        <f ca="1">f_return(A562,1,参数!$B$6,参数!$B$1)</f>
        <v>0</v>
      </c>
      <c r="T562" t="str">
        <f>f_info_investtype(A562)</f>
        <v>灵活配置型基金</v>
      </c>
      <c r="U562" t="str">
        <f>f_info_fundmanager(A562)</f>
        <v>高钥群</v>
      </c>
      <c r="V562">
        <f>f_info_manager_onthepostdays(A562,1)</f>
        <v>1389</v>
      </c>
      <c r="W562" s="25">
        <f ca="1">f_return_1w(A562,"0",参数!$B$2)</f>
        <v>-3.07314074984635</v>
      </c>
      <c r="X562" s="25">
        <f>f_return_1m(A562,"0",参数!$B$1)</f>
        <v>15.4599659284497</v>
      </c>
      <c r="Y562" s="25">
        <f>f_return_3m(A562,0,参数!$B$1)</f>
        <v>32.5024437927664</v>
      </c>
      <c r="Z562" s="25">
        <f>f_return_6m(A562,0,参数!B561)</f>
        <v>27.477261847774</v>
      </c>
      <c r="AA562" t="str">
        <f>f_dq_status(A562,参数!$B$1)</f>
        <v>开放申购|开放赎回</v>
      </c>
      <c r="AB562" s="17">
        <f ca="1">f_risk_maxdownside(A562,参数!$B$6,参数!$B$1)</f>
        <v>-21.3516819141689</v>
      </c>
      <c r="AC562" s="17">
        <f ca="1">f_risk_maxdownside(A562,参数!$B$4,参数!$B$1)</f>
        <v>-21.3516819141689</v>
      </c>
      <c r="AD562" t="str">
        <f ca="1">f_risk_maxdownside_date(A562,参数!$B$6,参数!$B$1)</f>
        <v>20180127-20190103</v>
      </c>
    </row>
    <row r="563" spans="1:30">
      <c r="A563" s="15" t="s">
        <v>591</v>
      </c>
      <c r="B563" t="str">
        <f>f_info_name(A563)</f>
        <v>安信新常态沪港深精选</v>
      </c>
      <c r="C563" t="str">
        <f>f_info_setupdate(A563)</f>
        <v>2015-08-07</v>
      </c>
      <c r="D563" s="16">
        <f t="shared" si="8"/>
        <v>1998</v>
      </c>
      <c r="F563" s="17">
        <f>f_netasset_total(A563,参数!$B$1,100000000)</f>
        <v>13.1564984029</v>
      </c>
      <c r="G563" s="17">
        <f ca="1">f_nav_adjustedreturn(A563,参数!$B$2,参数!$B$1)</f>
        <v>26.6545784224841</v>
      </c>
      <c r="H563" s="17">
        <f ca="1">f_nav_periodreturnrankingper(A563,参数!$B$2,参数!$B$1,3)</f>
        <v>94.8529411764706</v>
      </c>
      <c r="I563" s="17">
        <f ca="1">f_nav_adjustedreturn(A563,参数!$B$3,参数!$B$2)</f>
        <v>27.5115119571856</v>
      </c>
      <c r="J563" s="17">
        <f ca="1">f_nav_periodreturnrankingper(A563,参数!$B$3,参数!$B$2,3)</f>
        <v>82.8908554572271</v>
      </c>
      <c r="K563" s="17">
        <f ca="1">f_nav_adjustedreturn(A563,参数!$B$4,参数!$B$3)</f>
        <v>-21.0572414955812</v>
      </c>
      <c r="L563" s="17">
        <f ca="1">f_nav_periodreturnrankingper(A563,参数!$B$4,参数!$B$3,3)</f>
        <v>35.6363636363636</v>
      </c>
      <c r="M563" s="17">
        <f ca="1">f_nav_adjustedreturn(A563,参数!$B$5,参数!$B$4)</f>
        <v>56.4293304994687</v>
      </c>
      <c r="N563" s="17">
        <f ca="1">f_nav_periodreturnrankingper(A563,参数!$B$5,参数!$B$4,3)</f>
        <v>2.94117647058823</v>
      </c>
      <c r="O563" s="17">
        <f ca="1">f_nav_adjustedreturn(A563,参数!$B$6,参数!$B$5)</f>
        <v>2.05627705627705</v>
      </c>
      <c r="P563" s="17">
        <f ca="1">f_nav_periodreturnrankingper(A563,参数!$B$6,参数!$B$5,3)</f>
        <v>65.7894736842105</v>
      </c>
      <c r="Q563" s="25">
        <f>f_return(A563,1,参数!$B$1-365/2,参数!$B$1)</f>
        <v>27.9039610278193</v>
      </c>
      <c r="R563" s="25">
        <f ca="1">f_return(A563,1,参数!$B$4,参数!$B$1)</f>
        <v>8.42483782922983</v>
      </c>
      <c r="S563" s="25">
        <f ca="1">f_return(A563,1,参数!$B$6,参数!$B$1)</f>
        <v>15.1906823806748</v>
      </c>
      <c r="T563" t="str">
        <f>f_info_investtype(A563)</f>
        <v>普通股票型基金</v>
      </c>
      <c r="U563" t="str">
        <f>f_info_fundmanager(A563)</f>
        <v>袁玮</v>
      </c>
      <c r="V563">
        <f>f_info_manager_onthepostdays(A563,1)</f>
        <v>1767</v>
      </c>
      <c r="W563" s="25">
        <f ca="1">f_return_1w(A563,"0",参数!$B$2)</f>
        <v>-4.25347222222221</v>
      </c>
      <c r="X563" s="25">
        <f>f_return_1m(A563,"0",参数!$B$1)</f>
        <v>3.71195248700817</v>
      </c>
      <c r="Y563" s="25">
        <f>f_return_3m(A563,0,参数!$B$1)</f>
        <v>3.63501483679524</v>
      </c>
      <c r="Z563" s="25">
        <f>f_return_6m(A563,0,参数!B562)</f>
        <v>6.17469879518072</v>
      </c>
      <c r="AA563" t="str">
        <f>f_dq_status(A563,参数!$B$1)</f>
        <v>开放申购|开放赎回</v>
      </c>
      <c r="AB563" s="17">
        <f ca="1">f_risk_maxdownside(A563,参数!$B$6,参数!$B$1)</f>
        <v>-29.1610284167794</v>
      </c>
      <c r="AC563" s="17">
        <f ca="1">f_risk_maxdownside(A563,参数!$B$4,参数!$B$1)</f>
        <v>-28.8722826086957</v>
      </c>
      <c r="AD563" t="str">
        <f ca="1">f_risk_maxdownside_date(A563,参数!$B$6,参数!$B$1)</f>
        <v>20180125-20181018</v>
      </c>
    </row>
    <row r="564" spans="1:30">
      <c r="A564" s="15" t="s">
        <v>592</v>
      </c>
      <c r="B564" t="str">
        <f>f_info_name(A564)</f>
        <v>国投瑞银新活力定开A</v>
      </c>
      <c r="C564" t="str">
        <f>f_info_setupdate(A564)</f>
        <v>2015-11-17</v>
      </c>
      <c r="D564" s="16">
        <f t="shared" si="8"/>
        <v>1896</v>
      </c>
      <c r="F564" s="17">
        <f>f_netasset_total(A564,参数!$B$1,100000000)</f>
        <v>2.4333150244</v>
      </c>
      <c r="G564" s="17">
        <f ca="1">f_nav_adjustedreturn(A564,参数!$B$2,参数!$B$1)</f>
        <v>1.3874873864783</v>
      </c>
      <c r="H564" s="17">
        <f ca="1">f_nav_periodreturnrankingper(A564,参数!$B$2,参数!$B$1,3)</f>
        <v>98.1283422459893</v>
      </c>
      <c r="I564" s="17">
        <f ca="1">f_nav_adjustedreturn(A564,参数!$B$3,参数!$B$2)</f>
        <v>4.41654227763633</v>
      </c>
      <c r="J564" s="17">
        <f ca="1">f_nav_periodreturnrankingper(A564,参数!$B$3,参数!$B$2,3)</f>
        <v>87.719298245614</v>
      </c>
      <c r="K564" s="17">
        <f ca="1">f_nav_adjustedreturn(A564,参数!$B$4,参数!$B$3)</f>
        <v>4.39046746104491</v>
      </c>
      <c r="L564" s="17">
        <f ca="1">f_nav_periodreturnrankingper(A564,参数!$B$4,参数!$B$3,3)</f>
        <v>12.4444444444444</v>
      </c>
      <c r="M564" s="17">
        <f ca="1">f_nav_adjustedreturn(A564,参数!$B$5,参数!$B$4)</f>
        <v>5.3088803088803</v>
      </c>
      <c r="N564" s="17">
        <f ca="1">f_nav_periodreturnrankingper(A564,参数!$B$5,参数!$B$4,3)</f>
        <v>60.3603603603604</v>
      </c>
      <c r="O564" s="17">
        <f ca="1">f_nav_adjustedreturn(A564,参数!$B$6,参数!$B$5)</f>
        <v>3.58247333333332</v>
      </c>
      <c r="P564" s="17">
        <f ca="1">f_nav_periodreturnrankingper(A564,参数!$B$6,参数!$B$5,3)</f>
        <v>42.2222222222222</v>
      </c>
      <c r="Q564" s="25">
        <f>f_return(A564,1,参数!$B$1-365/2,参数!$B$1)</f>
        <v>0.594944103963013</v>
      </c>
      <c r="R564" s="25">
        <f ca="1">f_return(A564,1,参数!$B$4,参数!$B$1)</f>
        <v>3.38518268846257</v>
      </c>
      <c r="S564" s="25">
        <f ca="1">f_return(A564,1,参数!$B$6,参数!$B$1)</f>
        <v>3.78430412612416</v>
      </c>
      <c r="T564" t="str">
        <f>f_info_investtype(A564)</f>
        <v>偏债混合型基金</v>
      </c>
      <c r="U564" t="str">
        <f>f_info_fundmanager(A564)</f>
        <v>李达夫</v>
      </c>
      <c r="V564">
        <f>f_info_manager_onthepostdays(A564,1)</f>
        <v>1154</v>
      </c>
      <c r="W564" s="25">
        <f ca="1">f_return_1w(A564,"0",参数!$B$2)</f>
        <v>0.0841609156707853</v>
      </c>
      <c r="X564" s="25">
        <f>f_return_1m(A564,"0",参数!$B$1)</f>
        <v>0.257774821220698</v>
      </c>
      <c r="Y564" s="25">
        <f>f_return_3m(A564,0,参数!$B$1)</f>
        <v>0.391340549542042</v>
      </c>
      <c r="Z564" s="25">
        <f>f_return_6m(A564,0,参数!B563)</f>
        <v>0.341439040639587</v>
      </c>
      <c r="AA564" t="str">
        <f>f_dq_status(A564,参数!$B$1)</f>
        <v>暂停申购|暂停赎回</v>
      </c>
      <c r="AB564" s="17">
        <f ca="1">f_risk_maxdownside(A564,参数!$B$6,参数!$B$1)</f>
        <v>-3.32765197630061</v>
      </c>
      <c r="AC564" s="17">
        <f ca="1">f_risk_maxdownside(A564,参数!$B$4,参数!$B$1)</f>
        <v>-3.32765197630061</v>
      </c>
      <c r="AD564" t="str">
        <f ca="1">f_risk_maxdownside_date(A564,参数!$B$6,参数!$B$1)</f>
        <v>20200507-20200714</v>
      </c>
    </row>
    <row r="565" spans="1:30">
      <c r="A565" s="15" t="s">
        <v>593</v>
      </c>
      <c r="B565" t="str">
        <f>f_info_name(A565)</f>
        <v>信诚新泽回报A</v>
      </c>
      <c r="C565" t="str">
        <f>f_info_setupdate(A565)</f>
        <v>2017-06-27</v>
      </c>
      <c r="D565" s="16">
        <f t="shared" si="8"/>
        <v>1308</v>
      </c>
      <c r="F565" s="17">
        <f>f_netasset_total(A565,参数!$B$1,100000000)</f>
        <v>2.6180548077</v>
      </c>
      <c r="G565" s="17">
        <f ca="1">f_nav_adjustedreturn(A565,参数!$B$2,参数!$B$1)</f>
        <v>36.1489554950046</v>
      </c>
      <c r="H565" s="17">
        <f ca="1">f_nav_periodreturnrankingper(A565,参数!$B$2,参数!$B$1,3)</f>
        <v>57.4377977766014</v>
      </c>
      <c r="I565" s="17">
        <f ca="1">f_nav_adjustedreturn(A565,参数!$B$3,参数!$B$2)</f>
        <v>12.4674764892423</v>
      </c>
      <c r="J565" s="17">
        <f ca="1">f_nav_periodreturnrankingper(A565,参数!$B$3,参数!$B$2,3)</f>
        <v>75.5295429208473</v>
      </c>
      <c r="K565" s="17">
        <f ca="1">f_nav_adjustedreturn(A565,参数!$B$4,参数!$B$3)</f>
        <v>-11.8713932399011</v>
      </c>
      <c r="L565" s="17">
        <f ca="1">f_nav_periodreturnrankingper(A565,参数!$B$4,参数!$B$3,3)</f>
        <v>44.2875481386393</v>
      </c>
      <c r="M565" s="17">
        <f ca="1">f_nav_adjustedreturn(A565,参数!$B$5,参数!$B$4)</f>
        <v>0</v>
      </c>
      <c r="N565" s="17">
        <f ca="1">f_nav_periodreturnrankingper(A565,参数!$B$5,参数!$B$4,3)</f>
        <v>0</v>
      </c>
      <c r="O565" s="17">
        <f ca="1">f_nav_adjustedreturn(A565,参数!$B$6,参数!$B$5)</f>
        <v>0</v>
      </c>
      <c r="P565" s="17">
        <f ca="1">f_nav_periodreturnrankingper(A565,参数!$B$6,参数!$B$5,3)</f>
        <v>0</v>
      </c>
      <c r="Q565" s="25">
        <f>f_return(A565,1,参数!$B$1-365/2,参数!$B$1)</f>
        <v>40.6908753649965</v>
      </c>
      <c r="R565" s="25">
        <f ca="1">f_return(A565,1,参数!$B$4,参数!$B$1)</f>
        <v>10.4959780719511</v>
      </c>
      <c r="S565" s="25">
        <f ca="1">f_return(A565,1,参数!$B$6,参数!$B$1)</f>
        <v>0</v>
      </c>
      <c r="T565" t="str">
        <f>f_info_investtype(A565)</f>
        <v>灵活配置型基金</v>
      </c>
      <c r="U565" t="str">
        <f>f_info_fundmanager(A565)</f>
        <v>吴昊,孙浩中</v>
      </c>
      <c r="V565">
        <f>f_info_manager_onthepostdays(A565,1)</f>
        <v>1112</v>
      </c>
      <c r="W565" s="25">
        <f ca="1">f_return_1w(A565,"0",参数!$B$2)</f>
        <v>-1.34408602150539</v>
      </c>
      <c r="X565" s="25">
        <f>f_return_1m(A565,"0",参数!$B$1)</f>
        <v>6.53873489694384</v>
      </c>
      <c r="Y565" s="25">
        <f>f_return_3m(A565,0,参数!$B$1)</f>
        <v>10.4642593957259</v>
      </c>
      <c r="Z565" s="25">
        <f>f_return_6m(A565,0,参数!B564)</f>
        <v>17.7966101694915</v>
      </c>
      <c r="AA565" t="str">
        <f>f_dq_status(A565,参数!$B$1)</f>
        <v>暂停大额申购|开放赎回</v>
      </c>
      <c r="AB565" s="17">
        <f ca="1">f_risk_maxdownside(A565,参数!$B$6,参数!$B$1)</f>
        <v>-14.4019528071603</v>
      </c>
      <c r="AC565" s="17">
        <f ca="1">f_risk_maxdownside(A565,参数!$B$4,参数!$B$1)</f>
        <v>-13.7704918032787</v>
      </c>
      <c r="AD565" t="str">
        <f ca="1">f_risk_maxdownside_date(A565,参数!$B$6,参数!$B$1)</f>
        <v>20180124-20181227,20180124-20190102</v>
      </c>
    </row>
    <row r="566" spans="1:30">
      <c r="A566" s="15" t="s">
        <v>594</v>
      </c>
      <c r="B566" t="str">
        <f>f_info_name(A566)</f>
        <v>鑫元鑫新收益A</v>
      </c>
      <c r="C566" t="str">
        <f>f_info_setupdate(A566)</f>
        <v>2015-07-15</v>
      </c>
      <c r="D566" s="16">
        <f t="shared" si="8"/>
        <v>2021</v>
      </c>
      <c r="F566" s="17">
        <f>f_netasset_total(A566,参数!$B$1,100000000)</f>
        <v>1.2347721554</v>
      </c>
      <c r="G566" s="17">
        <f ca="1">f_nav_adjustedreturn(A566,参数!$B$2,参数!$B$1)</f>
        <v>50.2251621718112</v>
      </c>
      <c r="H566" s="17">
        <f ca="1">f_nav_periodreturnrankingper(A566,参数!$B$2,参数!$B$1,3)</f>
        <v>43.9385918475384</v>
      </c>
      <c r="I566" s="17">
        <f ca="1">f_nav_adjustedreturn(A566,参数!$B$3,参数!$B$2)</f>
        <v>12.7586565457003</v>
      </c>
      <c r="J566" s="17">
        <f ca="1">f_nav_periodreturnrankingper(A566,参数!$B$3,参数!$B$2,3)</f>
        <v>74.4147157190635</v>
      </c>
      <c r="K566" s="17">
        <f ca="1">f_nav_adjustedreturn(A566,参数!$B$4,参数!$B$3)</f>
        <v>-6.36744231330931</v>
      </c>
      <c r="L566" s="17">
        <f ca="1">f_nav_periodreturnrankingper(A566,参数!$B$4,参数!$B$3,3)</f>
        <v>34.2747111681643</v>
      </c>
      <c r="M566" s="17">
        <f ca="1">f_nav_adjustedreturn(A566,参数!$B$5,参数!$B$4)</f>
        <v>2.15705765407557</v>
      </c>
      <c r="N566" s="17">
        <f ca="1">f_nav_periodreturnrankingper(A566,参数!$B$5,参数!$B$4,3)</f>
        <v>88.5736800630418</v>
      </c>
      <c r="O566" s="17">
        <f ca="1">f_nav_adjustedreturn(A566,参数!$B$6,参数!$B$5)</f>
        <v>0.47230401567091</v>
      </c>
      <c r="P566" s="17">
        <f ca="1">f_nav_periodreturnrankingper(A566,参数!$B$6,参数!$B$5,3)</f>
        <v>72.2448979591837</v>
      </c>
      <c r="Q566" s="25">
        <f>f_return(A566,1,参数!$B$1-365/2,参数!$B$1)</f>
        <v>62.4944885473633</v>
      </c>
      <c r="R566" s="25">
        <f ca="1">f_return(A566,1,参数!$B$4,参数!$B$1)</f>
        <v>16.6036725889196</v>
      </c>
      <c r="S566" s="25">
        <f ca="1">f_return(A566,1,参数!$B$6,参数!$B$1)</f>
        <v>10.2122414504786</v>
      </c>
      <c r="T566" t="str">
        <f>f_info_investtype(A566)</f>
        <v>灵活配置型基金</v>
      </c>
      <c r="U566" t="str">
        <f>f_info_fundmanager(A566)</f>
        <v>陈令朝,郑文旭</v>
      </c>
      <c r="V566">
        <f>f_info_manager_onthepostdays(A566,1)</f>
        <v>1129</v>
      </c>
      <c r="W566" s="25">
        <f ca="1">f_return_1w(A566,"0",参数!$B$2)</f>
        <v>0.398111285992052</v>
      </c>
      <c r="X566" s="25">
        <f>f_return_1m(A566,"0",参数!$B$1)</f>
        <v>14.0412930821749</v>
      </c>
      <c r="Y566" s="25">
        <f>f_return_3m(A566,0,参数!$B$1)</f>
        <v>22.063743616834</v>
      </c>
      <c r="Z566" s="25">
        <f>f_return_6m(A566,0,参数!B565)</f>
        <v>21.0500880525244</v>
      </c>
      <c r="AA566" t="str">
        <f>f_dq_status(A566,参数!$B$1)</f>
        <v>暂停大额申购|开放赎回</v>
      </c>
      <c r="AB566" s="17">
        <f ca="1">f_risk_maxdownside(A566,参数!$B$6,参数!$B$1)</f>
        <v>-17.0362903225806</v>
      </c>
      <c r="AC566" s="17">
        <f ca="1">f_risk_maxdownside(A566,参数!$B$4,参数!$B$1)</f>
        <v>-17.0362903225806</v>
      </c>
      <c r="AD566" t="str">
        <f ca="1">f_risk_maxdownside_date(A566,参数!$B$6,参数!$B$1)</f>
        <v>20200226-20200323</v>
      </c>
    </row>
    <row r="567" spans="1:30">
      <c r="A567" s="15" t="s">
        <v>595</v>
      </c>
      <c r="B567" t="str">
        <f>f_info_name(A567)</f>
        <v>易方达安盈回报</v>
      </c>
      <c r="C567" t="str">
        <f>f_info_setupdate(A567)</f>
        <v>2017-02-16</v>
      </c>
      <c r="D567" s="16">
        <f t="shared" si="8"/>
        <v>1439</v>
      </c>
      <c r="F567" s="17">
        <f>f_netasset_total(A567,参数!$B$1,100000000)</f>
        <v>8.7901692417</v>
      </c>
      <c r="G567" s="17">
        <f ca="1">f_nav_adjustedreturn(A567,参数!$B$2,参数!$B$1)</f>
        <v>67.8010471204188</v>
      </c>
      <c r="H567" s="17">
        <f ca="1">f_nav_periodreturnrankingper(A567,参数!$B$2,参数!$B$1,3)</f>
        <v>0.267379679144385</v>
      </c>
      <c r="I567" s="17">
        <f ca="1">f_nav_adjustedreturn(A567,参数!$B$3,参数!$B$2)</f>
        <v>41.089566020314</v>
      </c>
      <c r="J567" s="17">
        <f ca="1">f_nav_periodreturnrankingper(A567,参数!$B$3,参数!$B$2,3)</f>
        <v>0.701754385964912</v>
      </c>
      <c r="K567" s="17">
        <f ca="1">f_nav_adjustedreturn(A567,参数!$B$4,参数!$B$3)</f>
        <v>-19.2995529061103</v>
      </c>
      <c r="L567" s="17">
        <f ca="1">f_nav_periodreturnrankingper(A567,参数!$B$4,参数!$B$3,3)</f>
        <v>99.5555555555556</v>
      </c>
      <c r="M567" s="17">
        <f ca="1">f_nav_adjustedreturn(A567,参数!$B$5,参数!$B$4)</f>
        <v>0</v>
      </c>
      <c r="N567" s="17">
        <f ca="1">f_nav_periodreturnrankingper(A567,参数!$B$5,参数!$B$4,3)</f>
        <v>0</v>
      </c>
      <c r="O567" s="17">
        <f ca="1">f_nav_adjustedreturn(A567,参数!$B$6,参数!$B$5)</f>
        <v>0</v>
      </c>
      <c r="P567" s="17">
        <f ca="1">f_nav_periodreturnrankingper(A567,参数!$B$6,参数!$B$5,3)</f>
        <v>0</v>
      </c>
      <c r="Q567" s="25">
        <f>f_return(A567,1,参数!$B$1-365/2,参数!$B$1)</f>
        <v>91.4755686218809</v>
      </c>
      <c r="R567" s="25">
        <f ca="1">f_return(A567,1,参数!$B$4,参数!$B$1)</f>
        <v>24.0612984834363</v>
      </c>
      <c r="S567" s="25">
        <f ca="1">f_return(A567,1,参数!$B$6,参数!$B$1)</f>
        <v>0</v>
      </c>
      <c r="T567" t="str">
        <f>f_info_investtype(A567)</f>
        <v>偏债混合型基金</v>
      </c>
      <c r="U567" t="str">
        <f>f_info_fundmanager(A567)</f>
        <v>张清华</v>
      </c>
      <c r="V567">
        <f>f_info_manager_onthepostdays(A567,1)</f>
        <v>1456</v>
      </c>
      <c r="W567" s="25">
        <f ca="1">f_return_1w(A567,"0",参数!$B$2)</f>
        <v>-0.972132209980551</v>
      </c>
      <c r="X567" s="25">
        <f>f_return_1m(A567,"0",参数!$B$1)</f>
        <v>13.1509267431598</v>
      </c>
      <c r="Y567" s="25">
        <f>f_return_3m(A567,0,参数!$B$1)</f>
        <v>25.1342118106393</v>
      </c>
      <c r="Z567" s="25">
        <f>f_return_6m(A567,0,参数!B566)</f>
        <v>25.3126563281641</v>
      </c>
      <c r="AA567" t="str">
        <f>f_dq_status(A567,参数!$B$1)</f>
        <v>开放申购|开放赎回</v>
      </c>
      <c r="AB567" s="17">
        <f ca="1">f_risk_maxdownside(A567,参数!$B$6,参数!$B$1)</f>
        <v>-25.8710155670867</v>
      </c>
      <c r="AC567" s="17">
        <f ca="1">f_risk_maxdownside(A567,参数!$B$4,参数!$B$1)</f>
        <v>-25.8710155670867</v>
      </c>
      <c r="AD567" t="str">
        <f ca="1">f_risk_maxdownside_date(A567,参数!$B$6,参数!$B$1)</f>
        <v>20180127-20181029</v>
      </c>
    </row>
    <row r="568" spans="1:30">
      <c r="A568" s="15" t="s">
        <v>596</v>
      </c>
      <c r="B568" t="str">
        <f>f_info_name(A568)</f>
        <v>浙商汇金转型升级</v>
      </c>
      <c r="C568" t="str">
        <f>f_info_setupdate(A568)</f>
        <v>2016-02-03</v>
      </c>
      <c r="D568" s="16">
        <f t="shared" si="8"/>
        <v>1818</v>
      </c>
      <c r="F568" s="17">
        <f>f_netasset_total(A568,参数!$B$1,100000000)</f>
        <v>0.6876757492</v>
      </c>
      <c r="G568" s="17">
        <f ca="1">f_nav_adjustedreturn(A568,参数!$B$2,参数!$B$1)</f>
        <v>49.5838401184549</v>
      </c>
      <c r="H568" s="17">
        <f ca="1">f_nav_periodreturnrankingper(A568,参数!$B$2,参数!$B$1,3)</f>
        <v>44.3620963472737</v>
      </c>
      <c r="I568" s="17">
        <f ca="1">f_nav_adjustedreturn(A568,参数!$B$3,参数!$B$2)</f>
        <v>31.9365798414496</v>
      </c>
      <c r="J568" s="17">
        <f ca="1">f_nav_periodreturnrankingper(A568,参数!$B$3,参数!$B$2,3)</f>
        <v>41.4158305462653</v>
      </c>
      <c r="K568" s="17">
        <f ca="1">f_nav_adjustedreturn(A568,参数!$B$4,参数!$B$3)</f>
        <v>-15.9047619047619</v>
      </c>
      <c r="L568" s="17">
        <f ca="1">f_nav_periodreturnrankingper(A568,参数!$B$4,参数!$B$3,3)</f>
        <v>51.98973042362</v>
      </c>
      <c r="M568" s="17">
        <f ca="1">f_nav_adjustedreturn(A568,参数!$B$5,参数!$B$4)</f>
        <v>12.7523910733262</v>
      </c>
      <c r="N568" s="17">
        <f ca="1">f_nav_periodreturnrankingper(A568,参数!$B$5,参数!$B$4,3)</f>
        <v>40.1103230890465</v>
      </c>
      <c r="O568" s="17">
        <f ca="1">f_nav_adjustedreturn(A568,参数!$B$6,参数!$B$5)</f>
        <v>0</v>
      </c>
      <c r="P568" s="17">
        <f ca="1">f_nav_periodreturnrankingper(A568,参数!$B$6,参数!$B$5,3)</f>
        <v>0</v>
      </c>
      <c r="Q568" s="25">
        <f>f_return(A568,1,参数!$B$1-365/2,参数!$B$1)</f>
        <v>66.6719392280224</v>
      </c>
      <c r="R568" s="25">
        <f ca="1">f_return(A568,1,参数!$B$4,参数!$B$1)</f>
        <v>18.3786869224138</v>
      </c>
      <c r="S568" s="25">
        <f ca="1">f_return(A568,1,参数!$B$6,参数!$B$1)</f>
        <v>0</v>
      </c>
      <c r="T568" t="str">
        <f>f_info_investtype(A568)</f>
        <v>灵活配置型基金</v>
      </c>
      <c r="U568" t="str">
        <f>f_info_fundmanager(A568)</f>
        <v>马斌博</v>
      </c>
      <c r="V568">
        <f>f_info_manager_onthepostdays(A568,1)</f>
        <v>1142</v>
      </c>
      <c r="W568" s="25">
        <f ca="1">f_return_1w(A568,"0",参数!$B$2)</f>
        <v>-2.51046025104603</v>
      </c>
      <c r="X568" s="25">
        <f>f_return_1m(A568,"0",参数!$B$1)</f>
        <v>9.65517241379311</v>
      </c>
      <c r="Y568" s="25">
        <f>f_return_3m(A568,0,参数!$B$1)</f>
        <v>19.359708039726</v>
      </c>
      <c r="Z568" s="25">
        <f>f_return_6m(A568,0,参数!B567)</f>
        <v>26.7879304</v>
      </c>
      <c r="AA568" t="str">
        <f>f_dq_status(A568,参数!$B$1)</f>
        <v>开放申购|开放赎回</v>
      </c>
      <c r="AB568" s="17">
        <f ca="1">f_risk_maxdownside(A568,参数!$B$6,参数!$B$1)</f>
        <v>-19.411223551058</v>
      </c>
      <c r="AC568" s="17">
        <f ca="1">f_risk_maxdownside(A568,参数!$B$4,参数!$B$1)</f>
        <v>-18.1006493506494</v>
      </c>
      <c r="AD568" t="str">
        <f ca="1">f_risk_maxdownside_date(A568,参数!$B$6,参数!$B$1)</f>
        <v>20171114-20190123</v>
      </c>
    </row>
    <row r="569" spans="1:30">
      <c r="A569" s="15" t="s">
        <v>597</v>
      </c>
      <c r="B569" t="str">
        <f>f_info_name(A569)</f>
        <v>国富沪港深成长精选</v>
      </c>
      <c r="C569" t="str">
        <f>f_info_setupdate(A569)</f>
        <v>2016-01-20</v>
      </c>
      <c r="D569" s="16">
        <f t="shared" si="8"/>
        <v>1832</v>
      </c>
      <c r="F569" s="17">
        <f>f_netasset_total(A569,参数!$B$1,100000000)</f>
        <v>54.0690440743</v>
      </c>
      <c r="G569" s="17">
        <f ca="1">f_nav_adjustedreturn(A569,参数!$B$2,参数!$B$1)</f>
        <v>93.2938856015779</v>
      </c>
      <c r="H569" s="17">
        <f ca="1">f_nav_periodreturnrankingper(A569,参数!$B$2,参数!$B$1,3)</f>
        <v>24.2647058823529</v>
      </c>
      <c r="I569" s="17">
        <f ca="1">f_nav_adjustedreturn(A569,参数!$B$3,参数!$B$2)</f>
        <v>49.2639842983317</v>
      </c>
      <c r="J569" s="17">
        <f ca="1">f_nav_periodreturnrankingper(A569,参数!$B$3,参数!$B$2,3)</f>
        <v>43.952802359882</v>
      </c>
      <c r="K569" s="17">
        <f ca="1">f_nav_adjustedreturn(A569,参数!$B$4,参数!$B$3)</f>
        <v>-17.6898222940226</v>
      </c>
      <c r="L569" s="17">
        <f ca="1">f_nav_periodreturnrankingper(A569,参数!$B$4,参数!$B$3,3)</f>
        <v>18.1818181818182</v>
      </c>
      <c r="M569" s="17">
        <f ca="1">f_nav_adjustedreturn(A569,参数!$B$5,参数!$B$4)</f>
        <v>43.4331797235023</v>
      </c>
      <c r="N569" s="17">
        <f ca="1">f_nav_periodreturnrankingper(A569,参数!$B$5,参数!$B$4,3)</f>
        <v>8.82352941176471</v>
      </c>
      <c r="O569" s="17">
        <f ca="1">f_nav_adjustedreturn(A569,参数!$B$6,参数!$B$5)</f>
        <v>-12.4</v>
      </c>
      <c r="P569" s="17">
        <f ca="1">f_nav_periodreturnrankingper(A569,参数!$B$6,参数!$B$5,3)</f>
        <v>96.7105263157895</v>
      </c>
      <c r="Q569" s="25">
        <f>f_return(A569,1,参数!$B$1-365/2,参数!$B$1)</f>
        <v>108.691375895156</v>
      </c>
      <c r="R569" s="25">
        <f ca="1">f_return(A569,1,参数!$B$4,参数!$B$1)</f>
        <v>33.3812101970814</v>
      </c>
      <c r="S569" s="25">
        <f ca="1">f_return(A569,1,参数!$B$6,参数!$B$1)</f>
        <v>24.0414764602944</v>
      </c>
      <c r="T569" t="str">
        <f>f_info_investtype(A569)</f>
        <v>普通股票型基金</v>
      </c>
      <c r="U569" t="str">
        <f>f_info_fundmanager(A569)</f>
        <v>徐成</v>
      </c>
      <c r="V569">
        <f>f_info_manager_onthepostdays(A569,1)</f>
        <v>1314</v>
      </c>
      <c r="W569" s="25">
        <f ca="1">f_return_1w(A569,"0",参数!$B$2)</f>
        <v>-3.79506641366224</v>
      </c>
      <c r="X569" s="25">
        <f>f_return_1m(A569,"0",参数!$B$1)</f>
        <v>19.7556008146639</v>
      </c>
      <c r="Y569" s="25">
        <f>f_return_3m(A569,0,参数!$B$1)</f>
        <v>35.110294117647</v>
      </c>
      <c r="Z569" s="25">
        <f>f_return_6m(A569,0,参数!B568)</f>
        <v>36.3511029411765</v>
      </c>
      <c r="AA569" t="str">
        <f>f_dq_status(A569,参数!$B$1)</f>
        <v>开放申购|开放赎回</v>
      </c>
      <c r="AB569" s="17">
        <f ca="1">f_risk_maxdownside(A569,参数!$B$6,参数!$B$1)</f>
        <v>-25.4183266932271</v>
      </c>
      <c r="AC569" s="17">
        <f ca="1">f_risk_maxdownside(A569,参数!$B$4,参数!$B$1)</f>
        <v>-24.8192771084337</v>
      </c>
      <c r="AD569" t="str">
        <f ca="1">f_risk_maxdownside_date(A569,参数!$B$6,参数!$B$1)</f>
        <v>20180124-20181029</v>
      </c>
    </row>
    <row r="570" spans="1:30">
      <c r="A570" s="15" t="s">
        <v>598</v>
      </c>
      <c r="B570" t="str">
        <f>f_info_name(A570)</f>
        <v>农银汇理工业4.0</v>
      </c>
      <c r="C570" t="str">
        <f>f_info_setupdate(A570)</f>
        <v>2015-08-13</v>
      </c>
      <c r="D570" s="16">
        <f t="shared" si="8"/>
        <v>1992</v>
      </c>
      <c r="F570" s="17">
        <f>f_netasset_total(A570,参数!$B$1,100000000)</f>
        <v>39.3466264462</v>
      </c>
      <c r="G570" s="17">
        <f ca="1">f_nav_adjustedreturn(A570,参数!$B$2,参数!$B$1)</f>
        <v>163.911444236241</v>
      </c>
      <c r="H570" s="17">
        <f ca="1">f_nav_periodreturnrankingper(A570,参数!$B$2,参数!$B$1,3)</f>
        <v>0.0529380624669137</v>
      </c>
      <c r="I570" s="17">
        <f ca="1">f_nav_adjustedreturn(A570,参数!$B$3,参数!$B$2)</f>
        <v>46.6266408873512</v>
      </c>
      <c r="J570" s="17">
        <f ca="1">f_nav_periodreturnrankingper(A570,参数!$B$3,参数!$B$2,3)</f>
        <v>21.5161649944259</v>
      </c>
      <c r="K570" s="17">
        <f ca="1">f_nav_adjustedreturn(A570,参数!$B$4,参数!$B$3)</f>
        <v>-37.299814968417</v>
      </c>
      <c r="L570" s="17">
        <f ca="1">f_nav_periodreturnrankingper(A570,参数!$B$4,参数!$B$3,3)</f>
        <v>99.3581514762516</v>
      </c>
      <c r="M570" s="17">
        <f ca="1">f_nav_adjustedreturn(A570,参数!$B$5,参数!$B$4)</f>
        <v>57.9204954055134</v>
      </c>
      <c r="N570" s="17">
        <f ca="1">f_nav_periodreturnrankingper(A570,参数!$B$5,参数!$B$4,3)</f>
        <v>1.10323089046493</v>
      </c>
      <c r="O570" s="17">
        <f ca="1">f_nav_adjustedreturn(A570,参数!$B$6,参数!$B$5)</f>
        <v>-1.04567426260234</v>
      </c>
      <c r="P570" s="17">
        <f ca="1">f_nav_periodreturnrankingper(A570,参数!$B$6,参数!$B$5,3)</f>
        <v>80.4081632653061</v>
      </c>
      <c r="Q570" s="25">
        <f>f_return(A570,1,参数!$B$1-365/2,参数!$B$1)</f>
        <v>211.052383613914</v>
      </c>
      <c r="R570" s="25">
        <f ca="1">f_return(A570,1,参数!$B$4,参数!$B$1)</f>
        <v>34.3371827259259</v>
      </c>
      <c r="S570" s="25">
        <f ca="1">f_return(A570,1,参数!$B$6,参数!$B$1)</f>
        <v>30.2299318113699</v>
      </c>
      <c r="T570" t="str">
        <f>f_info_investtype(A570)</f>
        <v>灵活配置型基金</v>
      </c>
      <c r="U570" t="str">
        <f>f_info_fundmanager(A570)</f>
        <v>赵诣</v>
      </c>
      <c r="V570">
        <f>f_info_manager_onthepostdays(A570,1)</f>
        <v>461</v>
      </c>
      <c r="W570" s="25">
        <f ca="1">f_return_1w(A570,"0",参数!$B$2)</f>
        <v>2.01061946902655</v>
      </c>
      <c r="X570" s="25">
        <f>f_return_1m(A570,"0",参数!$B$1)</f>
        <v>10.1338044485635</v>
      </c>
      <c r="Y570" s="25">
        <f>f_return_3m(A570,0,参数!$B$1)</f>
        <v>46.2014609765475</v>
      </c>
      <c r="Z570" s="25">
        <f>f_return_6m(A570,0,参数!B569)</f>
        <v>51.4699827060858</v>
      </c>
      <c r="AA570" t="str">
        <f>f_dq_status(A570,参数!$B$1)</f>
        <v>暂停大额申购|开放赎回</v>
      </c>
      <c r="AB570" s="17">
        <f ca="1">f_risk_maxdownside(A570,参数!$B$6,参数!$B$1)</f>
        <v>-40.5400302114804</v>
      </c>
      <c r="AC570" s="17">
        <f ca="1">f_risk_maxdownside(A570,参数!$B$4,参数!$B$1)</f>
        <v>-40.2504585415217</v>
      </c>
      <c r="AD570" t="str">
        <f ca="1">f_risk_maxdownside_date(A570,参数!$B$6,参数!$B$1)</f>
        <v>20180124-20190103</v>
      </c>
    </row>
    <row r="571" spans="1:30">
      <c r="A571" s="15" t="s">
        <v>599</v>
      </c>
      <c r="B571" t="str">
        <f>f_info_name(A571)</f>
        <v>英大策略优选A</v>
      </c>
      <c r="C571" t="str">
        <f>f_info_setupdate(A571)</f>
        <v>2015-12-02</v>
      </c>
      <c r="D571" s="16">
        <f t="shared" si="8"/>
        <v>1881</v>
      </c>
      <c r="F571" s="17">
        <f>f_netasset_total(A571,参数!$B$1,100000000)</f>
        <v>0.9146236629</v>
      </c>
      <c r="G571" s="17">
        <f ca="1">f_nav_adjustedreturn(A571,参数!$B$2,参数!$B$1)</f>
        <v>54.3492526430915</v>
      </c>
      <c r="H571" s="17">
        <f ca="1">f_nav_periodreturnrankingper(A571,参数!$B$2,参数!$B$1,3)</f>
        <v>40.2858655373213</v>
      </c>
      <c r="I571" s="17">
        <f ca="1">f_nav_adjustedreturn(A571,参数!$B$3,参数!$B$2)</f>
        <v>47.0046127239051</v>
      </c>
      <c r="J571" s="17">
        <f ca="1">f_nav_periodreturnrankingper(A571,参数!$B$3,参数!$B$2,3)</f>
        <v>20.7915273132664</v>
      </c>
      <c r="K571" s="17">
        <f ca="1">f_nav_adjustedreturn(A571,参数!$B$4,参数!$B$3)</f>
        <v>-14.4633402855768</v>
      </c>
      <c r="L571" s="17">
        <f ca="1">f_nav_periodreturnrankingper(A571,参数!$B$4,参数!$B$3,3)</f>
        <v>48.9088575096277</v>
      </c>
      <c r="M571" s="17">
        <f ca="1">f_nav_adjustedreturn(A571,参数!$B$5,参数!$B$4)</f>
        <v>14.2164042475284</v>
      </c>
      <c r="N571" s="17">
        <f ca="1">f_nav_periodreturnrankingper(A571,参数!$B$5,参数!$B$4,3)</f>
        <v>35.9338061465721</v>
      </c>
      <c r="O571" s="17">
        <f ca="1">f_nav_adjustedreturn(A571,参数!$B$6,参数!$B$5)</f>
        <v>9.64964964964964</v>
      </c>
      <c r="P571" s="17">
        <f ca="1">f_nav_periodreturnrankingper(A571,参数!$B$6,参数!$B$5,3)</f>
        <v>16.4625850340136</v>
      </c>
      <c r="Q571" s="25">
        <f>f_return(A571,1,参数!$B$1-365/2,参数!$B$1)</f>
        <v>22.7089835711287</v>
      </c>
      <c r="R571" s="25">
        <f ca="1">f_return(A571,1,参数!$B$4,参数!$B$1)</f>
        <v>24.7120273018505</v>
      </c>
      <c r="S571" s="25">
        <f ca="1">f_return(A571,1,参数!$B$6,参数!$B$1)</f>
        <v>19.3289386504564</v>
      </c>
      <c r="T571" t="str">
        <f>f_info_investtype(A571)</f>
        <v>灵活配置型基金</v>
      </c>
      <c r="U571" t="str">
        <f>f_info_fundmanager(A571)</f>
        <v>张媛,张大铮</v>
      </c>
      <c r="V571">
        <f>f_info_manager_onthepostdays(A571,1)</f>
        <v>703</v>
      </c>
      <c r="W571" s="25">
        <f ca="1">f_return_1w(A571,"0",参数!$B$2)</f>
        <v>-3.46308157950307</v>
      </c>
      <c r="X571" s="25">
        <f>f_return_1m(A571,"0",参数!$B$1)</f>
        <v>2.29535130955833</v>
      </c>
      <c r="Y571" s="25">
        <f>f_return_3m(A571,0,参数!$B$1)</f>
        <v>5.18757763975153</v>
      </c>
      <c r="Z571" s="25">
        <f>f_return_6m(A571,0,参数!B570)</f>
        <v>6.67545237974555</v>
      </c>
      <c r="AA571" t="str">
        <f>f_dq_status(A571,参数!$B$1)</f>
        <v>开放申购|开放赎回</v>
      </c>
      <c r="AB571" s="17">
        <f ca="1">f_risk_maxdownside(A571,参数!$B$6,参数!$B$1)</f>
        <v>-20.3043652382859</v>
      </c>
      <c r="AC571" s="17">
        <f ca="1">f_risk_maxdownside(A571,参数!$B$4,参数!$B$1)</f>
        <v>-20.2532660094574</v>
      </c>
      <c r="AD571" t="str">
        <f ca="1">f_risk_maxdownside_date(A571,参数!$B$6,参数!$B$1)</f>
        <v>20180125-20190103</v>
      </c>
    </row>
    <row r="572" spans="1:30">
      <c r="A572" s="15" t="s">
        <v>600</v>
      </c>
      <c r="B572" t="str">
        <f>f_info_name(A572)</f>
        <v>平安鑫享A</v>
      </c>
      <c r="C572" t="str">
        <f>f_info_setupdate(A572)</f>
        <v>2015-07-28</v>
      </c>
      <c r="D572" s="16">
        <f t="shared" si="8"/>
        <v>2008</v>
      </c>
      <c r="F572" s="17">
        <f>f_netasset_total(A572,参数!$B$1,100000000)</f>
        <v>6.1976254685</v>
      </c>
      <c r="G572" s="17">
        <f ca="1">f_nav_adjustedreturn(A572,参数!$B$2,参数!$B$1)</f>
        <v>23.3973559491145</v>
      </c>
      <c r="H572" s="17">
        <f ca="1">f_nav_periodreturnrankingper(A572,参数!$B$2,参数!$B$1,3)</f>
        <v>70.6723133933298</v>
      </c>
      <c r="I572" s="17">
        <f ca="1">f_nav_adjustedreturn(A572,参数!$B$3,参数!$B$2)</f>
        <v>10.6439742410304</v>
      </c>
      <c r="J572" s="17">
        <f ca="1">f_nav_periodreturnrankingper(A572,参数!$B$3,参数!$B$2,3)</f>
        <v>79.1527313266444</v>
      </c>
      <c r="K572" s="17">
        <f ca="1">f_nav_adjustedreturn(A572,参数!$B$4,参数!$B$3)</f>
        <v>-13.317384370016</v>
      </c>
      <c r="L572" s="17">
        <f ca="1">f_nav_periodreturnrankingper(A572,参数!$B$4,参数!$B$3,3)</f>
        <v>46.790757381258</v>
      </c>
      <c r="M572" s="17">
        <f ca="1">f_nav_adjustedreturn(A572,参数!$B$5,参数!$B$4)</f>
        <v>19.1469194312796</v>
      </c>
      <c r="N572" s="17">
        <f ca="1">f_nav_periodreturnrankingper(A572,参数!$B$5,参数!$B$4,3)</f>
        <v>24.6650906225374</v>
      </c>
      <c r="O572" s="17">
        <f ca="1">f_nav_adjustedreturn(A572,参数!$B$6,参数!$B$5)</f>
        <v>2.72373540856031</v>
      </c>
      <c r="P572" s="17">
        <f ca="1">f_nav_periodreturnrankingper(A572,参数!$B$6,参数!$B$5,3)</f>
        <v>54.8299319727891</v>
      </c>
      <c r="Q572" s="25">
        <f>f_return(A572,1,参数!$B$1-365/2,参数!$B$1)</f>
        <v>19.5750874844746</v>
      </c>
      <c r="R572" s="25">
        <f ca="1">f_return(A572,1,参数!$B$4,参数!$B$1)</f>
        <v>5.7709221093984</v>
      </c>
      <c r="S572" s="25">
        <f ca="1">f_return(A572,1,参数!$B$6,参数!$B$1)</f>
        <v>7.61160182099263</v>
      </c>
      <c r="T572" t="str">
        <f>f_info_investtype(A572)</f>
        <v>灵活配置型基金</v>
      </c>
      <c r="U572" t="str">
        <f>f_info_fundmanager(A572)</f>
        <v>丁琳</v>
      </c>
      <c r="V572">
        <f>f_info_manager_onthepostdays(A572,1)</f>
        <v>176</v>
      </c>
      <c r="W572" s="25">
        <f ca="1">f_return_1w(A572,"0",参数!$B$2)</f>
        <v>-0.5704365079365</v>
      </c>
      <c r="X572" s="25">
        <f>f_return_1m(A572,"0",参数!$B$1)</f>
        <v>2.30233680292272</v>
      </c>
      <c r="Y572" s="25">
        <f>f_return_3m(A572,0,参数!$B$1)</f>
        <v>8.20998906306964</v>
      </c>
      <c r="Z572" s="25">
        <f>f_return_6m(A572,0,参数!B571)</f>
        <v>5.01089324618736</v>
      </c>
      <c r="AA572" t="str">
        <f>f_dq_status(A572,参数!$B$1)</f>
        <v>暂停大额申购|开放赎回</v>
      </c>
      <c r="AB572" s="17">
        <f ca="1">f_risk_maxdownside(A572,参数!$B$6,参数!$B$1)</f>
        <v>-15.4090548054011</v>
      </c>
      <c r="AC572" s="17">
        <f ca="1">f_risk_maxdownside(A572,参数!$B$4,参数!$B$1)</f>
        <v>-15.2744630071599</v>
      </c>
      <c r="AD572" t="str">
        <f ca="1">f_risk_maxdownside_date(A572,参数!$B$6,参数!$B$1)</f>
        <v>20180124-20190103</v>
      </c>
    </row>
    <row r="573" spans="1:30">
      <c r="A573" s="15" t="s">
        <v>601</v>
      </c>
      <c r="B573" t="str">
        <f>f_info_name(A573)</f>
        <v>长城久祥</v>
      </c>
      <c r="C573" t="str">
        <f>f_info_setupdate(A573)</f>
        <v>2015-11-09</v>
      </c>
      <c r="D573" s="16">
        <f t="shared" si="8"/>
        <v>1904</v>
      </c>
      <c r="F573" s="17">
        <f>f_netasset_total(A573,参数!$B$1,100000000)</f>
        <v>0.4957383381</v>
      </c>
      <c r="G573" s="17">
        <f ca="1">f_nav_adjustedreturn(A573,参数!$B$2,参数!$B$1)</f>
        <v>50.8975377283558</v>
      </c>
      <c r="H573" s="17">
        <f ca="1">f_nav_periodreturnrankingper(A573,参数!$B$2,参数!$B$1,3)</f>
        <v>43.1445209105347</v>
      </c>
      <c r="I573" s="17">
        <f ca="1">f_nav_adjustedreturn(A573,参数!$B$3,参数!$B$2)</f>
        <v>19.5177520410101</v>
      </c>
      <c r="J573" s="17">
        <f ca="1">f_nav_periodreturnrankingper(A573,参数!$B$3,参数!$B$2,3)</f>
        <v>60.2564102564103</v>
      </c>
      <c r="K573" s="17">
        <f ca="1">f_nav_adjustedreturn(A573,参数!$B$4,参数!$B$3)</f>
        <v>1.97483059051307</v>
      </c>
      <c r="L573" s="17">
        <f ca="1">f_nav_periodreturnrankingper(A573,参数!$B$4,参数!$B$3,3)</f>
        <v>10.6546854942234</v>
      </c>
      <c r="M573" s="17">
        <f ca="1">f_nav_adjustedreturn(A573,参数!$B$5,参数!$B$4)</f>
        <v>1.87376725838263</v>
      </c>
      <c r="N573" s="17">
        <f ca="1">f_nav_periodreturnrankingper(A573,参数!$B$5,参数!$B$4,3)</f>
        <v>89.8345153664303</v>
      </c>
      <c r="O573" s="17">
        <f ca="1">f_nav_adjustedreturn(A573,参数!$B$6,参数!$B$5)</f>
        <v>1.5015015015015</v>
      </c>
      <c r="P573" s="17">
        <f ca="1">f_nav_periodreturnrankingper(A573,参数!$B$6,参数!$B$5,3)</f>
        <v>67.3469387755102</v>
      </c>
      <c r="Q573" s="25">
        <f>f_return(A573,1,参数!$B$1-365/2,参数!$B$1)</f>
        <v>55.6094374762282</v>
      </c>
      <c r="R573" s="25">
        <f ca="1">f_return(A573,1,参数!$B$4,参数!$B$1)</f>
        <v>22.4960384808317</v>
      </c>
      <c r="S573" s="25">
        <f ca="1">f_return(A573,1,参数!$B$6,参数!$B$1)</f>
        <v>13.7018063083016</v>
      </c>
      <c r="T573" t="str">
        <f>f_info_investtype(A573)</f>
        <v>灵活配置型基金</v>
      </c>
      <c r="U573" t="str">
        <f>f_info_fundmanager(A573)</f>
        <v>刘疆</v>
      </c>
      <c r="V573">
        <f>f_info_manager_onthepostdays(A573,1)</f>
        <v>673</v>
      </c>
      <c r="W573" s="25">
        <f ca="1">f_return_1w(A573,"0",参数!$B$2)</f>
        <v>-4.20027393090855</v>
      </c>
      <c r="X573" s="25">
        <f>f_return_1m(A573,"0",参数!$B$1)</f>
        <v>12.8549364381609</v>
      </c>
      <c r="Y573" s="25">
        <f>f_return_3m(A573,0,参数!$B$1)</f>
        <v>26.9834904083952</v>
      </c>
      <c r="Z573" s="25">
        <f>f_return_6m(A573,0,参数!B572)</f>
        <v>15.2926678989526</v>
      </c>
      <c r="AA573" t="str">
        <f>f_dq_status(A573,参数!$B$1)</f>
        <v>开放申购|开放赎回</v>
      </c>
      <c r="AB573" s="17">
        <f ca="1">f_risk_maxdownside(A573,参数!$B$6,参数!$B$1)</f>
        <v>-16.1369193154034</v>
      </c>
      <c r="AC573" s="17">
        <f ca="1">f_risk_maxdownside(A573,参数!$B$4,参数!$B$1)</f>
        <v>-16.1369193154034</v>
      </c>
      <c r="AD573" t="str">
        <f ca="1">f_risk_maxdownside_date(A573,参数!$B$6,参数!$B$1)</f>
        <v>20200226-20200401</v>
      </c>
    </row>
    <row r="574" spans="1:30">
      <c r="A574" s="15" t="s">
        <v>602</v>
      </c>
      <c r="B574" t="str">
        <f>f_info_name(A574)</f>
        <v>东方区域发展</v>
      </c>
      <c r="C574" t="str">
        <f>f_info_setupdate(A574)</f>
        <v>2016-09-07</v>
      </c>
      <c r="D574" s="16">
        <f t="shared" si="8"/>
        <v>1601</v>
      </c>
      <c r="F574" s="17">
        <f>f_netasset_total(A574,参数!$B$1,100000000)</f>
        <v>0.067055513</v>
      </c>
      <c r="G574" s="17">
        <f ca="1">f_nav_adjustedreturn(A574,参数!$B$2,参数!$B$1)</f>
        <v>20.2061627133673</v>
      </c>
      <c r="H574" s="17">
        <f ca="1">f_nav_periodreturnrankingper(A574,参数!$B$2,参数!$B$1,3)</f>
        <v>97.3503434739941</v>
      </c>
      <c r="I574" s="17">
        <f ca="1">f_nav_adjustedreturn(A574,参数!$B$3,参数!$B$2)</f>
        <v>23.7076648841355</v>
      </c>
      <c r="J574" s="17">
        <f ca="1">f_nav_periodreturnrankingper(A574,参数!$B$3,参数!$B$2,3)</f>
        <v>87.3278236914601</v>
      </c>
      <c r="K574" s="17">
        <f ca="1">f_nav_adjustedreturn(A574,参数!$B$4,参数!$B$3)</f>
        <v>-20.8229291065031</v>
      </c>
      <c r="L574" s="17">
        <f ca="1">f_nav_periodreturnrankingper(A574,参数!$B$4,参数!$B$3,3)</f>
        <v>33.5051546391753</v>
      </c>
      <c r="M574" s="17">
        <f ca="1">f_nav_adjustedreturn(A574,参数!$B$5,参数!$B$4)</f>
        <v>-4.83439621477062</v>
      </c>
      <c r="N574" s="17">
        <f ca="1">f_nav_periodreturnrankingper(A574,参数!$B$5,参数!$B$4,3)</f>
        <v>95.3307392996109</v>
      </c>
      <c r="O574" s="17">
        <f ca="1">f_nav_adjustedreturn(A574,参数!$B$6,参数!$B$5)</f>
        <v>0</v>
      </c>
      <c r="P574" s="17">
        <f ca="1">f_nav_periodreturnrankingper(A574,参数!$B$6,参数!$B$5,3)</f>
        <v>0</v>
      </c>
      <c r="Q574" s="25">
        <f>f_return(A574,1,参数!$B$1-365/2,参数!$B$1)</f>
        <v>29.3360860114899</v>
      </c>
      <c r="R574" s="25">
        <f ca="1">f_return(A574,1,参数!$B$4,参数!$B$1)</f>
        <v>5.58916475860964</v>
      </c>
      <c r="S574" s="25">
        <f ca="1">f_return(A574,1,参数!$B$6,参数!$B$1)</f>
        <v>0</v>
      </c>
      <c r="T574" t="str">
        <f>f_info_investtype(A574)</f>
        <v>偏股混合型基金</v>
      </c>
      <c r="U574" t="str">
        <f>f_info_fundmanager(A574)</f>
        <v>张玉坤</v>
      </c>
      <c r="V574">
        <f>f_info_manager_onthepostdays(A574,1)</f>
        <v>237</v>
      </c>
      <c r="W574" s="25">
        <f ca="1">f_return_1w(A574,"0",参数!$B$2)</f>
        <v>-1.09625082218812</v>
      </c>
      <c r="X574" s="25">
        <f>f_return_1m(A574,"0",参数!$B$1)</f>
        <v>2.5047258979206</v>
      </c>
      <c r="Y574" s="25">
        <f>f_return_3m(A574,0,参数!$B$1)</f>
        <v>15.9025328630972</v>
      </c>
      <c r="Z574" s="25">
        <f>f_return_6m(A574,0,参数!B573)</f>
        <v>6.48877510831034</v>
      </c>
      <c r="AA574" t="str">
        <f>f_dq_status(A574,参数!$B$1)</f>
        <v>开放申购|开放赎回</v>
      </c>
      <c r="AB574" s="17">
        <f ca="1">f_risk_maxdownside(A574,参数!$B$6,参数!$B$1)</f>
        <v>-34.4532152483635</v>
      </c>
      <c r="AC574" s="17">
        <f ca="1">f_risk_maxdownside(A574,参数!$B$4,参数!$B$1)</f>
        <v>-27.5946405784772</v>
      </c>
      <c r="AD574" t="str">
        <f ca="1">f_risk_maxdownside_date(A574,参数!$B$6,参数!$B$1)</f>
        <v>20161126-20190102</v>
      </c>
    </row>
    <row r="575" spans="1:30">
      <c r="A575" s="15" t="s">
        <v>603</v>
      </c>
      <c r="B575" t="str">
        <f>f_info_name(A575)</f>
        <v>中欧睿尚定期开放A</v>
      </c>
      <c r="C575" t="str">
        <f>f_info_setupdate(A575)</f>
        <v>2015-09-02</v>
      </c>
      <c r="D575" s="16">
        <f t="shared" si="8"/>
        <v>1972</v>
      </c>
      <c r="F575" s="17">
        <f>f_netasset_total(A575,参数!$B$1,100000000)</f>
        <v>1.2908853385</v>
      </c>
      <c r="G575" s="17">
        <f ca="1">f_nav_adjustedreturn(A575,参数!$B$2,参数!$B$1)</f>
        <v>6.15514333895447</v>
      </c>
      <c r="H575" s="17">
        <f ca="1">f_nav_periodreturnrankingper(A575,参数!$B$2,参数!$B$1,3)</f>
        <v>90.3743315508021</v>
      </c>
      <c r="I575" s="17">
        <f ca="1">f_nav_adjustedreturn(A575,参数!$B$3,参数!$B$2)</f>
        <v>12.5237191650854</v>
      </c>
      <c r="J575" s="17">
        <f ca="1">f_nav_periodreturnrankingper(A575,参数!$B$3,参数!$B$2,3)</f>
        <v>28.7719298245614</v>
      </c>
      <c r="K575" s="17">
        <f ca="1">f_nav_adjustedreturn(A575,参数!$B$4,参数!$B$3)</f>
        <v>-1.67910447761194</v>
      </c>
      <c r="L575" s="17">
        <f ca="1">f_nav_periodreturnrankingper(A575,参数!$B$4,参数!$B$3,3)</f>
        <v>66.6666666666667</v>
      </c>
      <c r="M575" s="17">
        <f ca="1">f_nav_adjustedreturn(A575,参数!$B$5,参数!$B$4)</f>
        <v>3.16698656429942</v>
      </c>
      <c r="N575" s="17">
        <f ca="1">f_nav_periodreturnrankingper(A575,参数!$B$5,参数!$B$4,3)</f>
        <v>79.2792792792793</v>
      </c>
      <c r="O575" s="17">
        <f ca="1">f_nav_adjustedreturn(A575,参数!$B$6,参数!$B$5)</f>
        <v>2.25711481844947</v>
      </c>
      <c r="P575" s="17">
        <f ca="1">f_nav_periodreturnrankingper(A575,参数!$B$6,参数!$B$5,3)</f>
        <v>62.2222222222222</v>
      </c>
      <c r="Q575" s="25">
        <f>f_return(A575,1,参数!$B$1-365/2,参数!$B$1)</f>
        <v>3.22751201502518</v>
      </c>
      <c r="R575" s="25">
        <f ca="1">f_return(A575,1,参数!$B$4,参数!$B$1)</f>
        <v>5.50079771949623</v>
      </c>
      <c r="S575" s="25">
        <f ca="1">f_return(A575,1,参数!$B$6,参数!$B$1)</f>
        <v>4.31582555503829</v>
      </c>
      <c r="T575" t="str">
        <f>f_info_investtype(A575)</f>
        <v>偏债混合型基金</v>
      </c>
      <c r="U575" t="str">
        <f>f_info_fundmanager(A575)</f>
        <v>华李成</v>
      </c>
      <c r="V575">
        <f>f_info_manager_onthepostdays(A575,1)</f>
        <v>287</v>
      </c>
      <c r="W575" s="25">
        <f ca="1">f_return_1w(A575,"0",参数!$B$2)</f>
        <v>-0.586756077116523</v>
      </c>
      <c r="X575" s="25">
        <f>f_return_1m(A575,"0",参数!$B$1)</f>
        <v>1.04333868378811</v>
      </c>
      <c r="Y575" s="25">
        <f>f_return_3m(A575,0,参数!$B$1)</f>
        <v>1.86084142394821</v>
      </c>
      <c r="Z575" s="25">
        <f>f_return_6m(A575,0,参数!B574)</f>
        <v>0.400320256204955</v>
      </c>
      <c r="AA575" t="str">
        <f>f_dq_status(A575,参数!$B$1)</f>
        <v>暂停申购|暂停赎回</v>
      </c>
      <c r="AB575" s="17">
        <f ca="1">f_risk_maxdownside(A575,参数!$B$6,参数!$B$1)</f>
        <v>-3.63797692990239</v>
      </c>
      <c r="AC575" s="17">
        <f ca="1">f_risk_maxdownside(A575,参数!$B$4,参数!$B$1)</f>
        <v>-3.63797692990239</v>
      </c>
      <c r="AD575" t="str">
        <f ca="1">f_risk_maxdownside_date(A575,参数!$B$6,参数!$B$1)</f>
        <v>20190405-20190606</v>
      </c>
    </row>
    <row r="576" spans="1:30">
      <c r="A576" s="15" t="s">
        <v>604</v>
      </c>
      <c r="B576" t="str">
        <f>f_info_name(A576)</f>
        <v>嘉实环保低碳</v>
      </c>
      <c r="C576" t="str">
        <f>f_info_setupdate(A576)</f>
        <v>2015-12-30</v>
      </c>
      <c r="D576" s="16">
        <f t="shared" si="8"/>
        <v>1853</v>
      </c>
      <c r="F576" s="17">
        <f>f_netasset_total(A576,参数!$B$1,100000000)</f>
        <v>59.4317942059</v>
      </c>
      <c r="G576" s="17">
        <f ca="1">f_nav_adjustedreturn(A576,参数!$B$2,参数!$B$1)</f>
        <v>104.038680318544</v>
      </c>
      <c r="H576" s="17">
        <f ca="1">f_nav_periodreturnrankingper(A576,参数!$B$2,参数!$B$1,3)</f>
        <v>14.7058823529412</v>
      </c>
      <c r="I576" s="17">
        <f ca="1">f_nav_adjustedreturn(A576,参数!$B$3,参数!$B$2)</f>
        <v>52.0761245674741</v>
      </c>
      <c r="J576" s="17">
        <f ca="1">f_nav_periodreturnrankingper(A576,参数!$B$3,参数!$B$2,3)</f>
        <v>39.2330383480826</v>
      </c>
      <c r="K576" s="17">
        <f ca="1">f_nav_adjustedreturn(A576,参数!$B$4,参数!$B$3)</f>
        <v>-27.3869346733668</v>
      </c>
      <c r="L576" s="17">
        <f ca="1">f_nav_periodreturnrankingper(A576,参数!$B$4,参数!$B$3,3)</f>
        <v>69.8181818181818</v>
      </c>
      <c r="M576" s="17">
        <f ca="1">f_nav_adjustedreturn(A576,参数!$B$5,参数!$B$4)</f>
        <v>37.31728288908</v>
      </c>
      <c r="N576" s="17">
        <f ca="1">f_nav_periodreturnrankingper(A576,参数!$B$5,参数!$B$4,3)</f>
        <v>18.1372549019608</v>
      </c>
      <c r="O576" s="17">
        <f ca="1">f_nav_adjustedreturn(A576,参数!$B$6,参数!$B$5)</f>
        <v>16.4670658682635</v>
      </c>
      <c r="P576" s="17">
        <f ca="1">f_nav_periodreturnrankingper(A576,参数!$B$6,参数!$B$5,3)</f>
        <v>21.0526315789474</v>
      </c>
      <c r="Q576" s="25">
        <f>f_return(A576,1,参数!$B$1-365/2,参数!$B$1)</f>
        <v>113.025282793261</v>
      </c>
      <c r="R576" s="25">
        <f ca="1">f_return(A576,1,参数!$B$4,参数!$B$1)</f>
        <v>31.0656267761008</v>
      </c>
      <c r="S576" s="25">
        <f ca="1">f_return(A576,1,参数!$B$6,参数!$B$1)</f>
        <v>29.0183457490726</v>
      </c>
      <c r="T576" t="str">
        <f>f_info_investtype(A576)</f>
        <v>普通股票型基金</v>
      </c>
      <c r="U576" t="str">
        <f>f_info_fundmanager(A576)</f>
        <v>姚志鹏</v>
      </c>
      <c r="V576">
        <f>f_info_manager_onthepostdays(A576,1)</f>
        <v>1058</v>
      </c>
      <c r="W576" s="25">
        <f ca="1">f_return_1w(A576,"0",参数!$B$2)</f>
        <v>3.04806565064479</v>
      </c>
      <c r="X576" s="25">
        <f>f_return_1m(A576,"0",参数!$B$1)</f>
        <v>8.17249698431847</v>
      </c>
      <c r="Y576" s="25">
        <f>f_return_3m(A576,0,参数!$B$1)</f>
        <v>34.4956880389951</v>
      </c>
      <c r="Z576" s="25">
        <f>f_return_6m(A576,0,参数!B575)</f>
        <v>29.4252873563218</v>
      </c>
      <c r="AA576" t="str">
        <f>f_dq_status(A576,参数!$B$1)</f>
        <v>开放申购|开放赎回</v>
      </c>
      <c r="AB576" s="17">
        <f ca="1">f_risk_maxdownside(A576,参数!$B$6,参数!$B$1)</f>
        <v>-46.7712733856367</v>
      </c>
      <c r="AC576" s="17">
        <f ca="1">f_risk_maxdownside(A576,参数!$B$4,参数!$B$1)</f>
        <v>-44.7714464621165</v>
      </c>
      <c r="AD576" t="str">
        <f ca="1">f_risk_maxdownside_date(A576,参数!$B$6,参数!$B$1)</f>
        <v>20171122-20181018</v>
      </c>
    </row>
    <row r="577" spans="1:30">
      <c r="A577" s="15" t="s">
        <v>605</v>
      </c>
      <c r="B577" t="str">
        <f>f_info_name(A577)</f>
        <v>兴业国企改革</v>
      </c>
      <c r="C577" t="str">
        <f>f_info_setupdate(A577)</f>
        <v>2015-09-17</v>
      </c>
      <c r="D577" s="16">
        <f t="shared" si="8"/>
        <v>1957</v>
      </c>
      <c r="F577" s="17">
        <f>f_netasset_total(A577,参数!$B$1,100000000)</f>
        <v>5.1326895357</v>
      </c>
      <c r="G577" s="17">
        <f ca="1">f_nav_adjustedreturn(A577,参数!$B$2,参数!$B$1)</f>
        <v>101.98087431694</v>
      </c>
      <c r="H577" s="17">
        <f ca="1">f_nav_periodreturnrankingper(A577,参数!$B$2,参数!$B$1,3)</f>
        <v>4.81736368448915</v>
      </c>
      <c r="I577" s="17">
        <f ca="1">f_nav_adjustedreturn(A577,参数!$B$3,参数!$B$2)</f>
        <v>35.1800554016621</v>
      </c>
      <c r="J577" s="17">
        <f ca="1">f_nav_periodreturnrankingper(A577,参数!$B$3,参数!$B$2,3)</f>
        <v>36.7335562987737</v>
      </c>
      <c r="K577" s="17">
        <f ca="1">f_nav_adjustedreturn(A577,参数!$B$4,参数!$B$3)</f>
        <v>-21.2363636363636</v>
      </c>
      <c r="L577" s="17">
        <f ca="1">f_nav_periodreturnrankingper(A577,参数!$B$4,参数!$B$3,3)</f>
        <v>70.6033376123235</v>
      </c>
      <c r="M577" s="17">
        <f ca="1">f_nav_adjustedreturn(A577,参数!$B$5,参数!$B$4)</f>
        <v>34.6003898635478</v>
      </c>
      <c r="N577" s="17">
        <f ca="1">f_nav_periodreturnrankingper(A577,参数!$B$5,参数!$B$4,3)</f>
        <v>8.19542947202522</v>
      </c>
      <c r="O577" s="17">
        <f ca="1">f_nav_adjustedreturn(A577,参数!$B$6,参数!$B$5)</f>
        <v>14.0486725663717</v>
      </c>
      <c r="P577" s="17">
        <f ca="1">f_nav_periodreturnrankingper(A577,参数!$B$6,参数!$B$5,3)</f>
        <v>9.25170068027211</v>
      </c>
      <c r="Q577" s="25">
        <f>f_return(A577,1,参数!$B$1-365/2,参数!$B$1)</f>
        <v>133.353020046073</v>
      </c>
      <c r="R577" s="25">
        <f ca="1">f_return(A577,1,参数!$B$4,参数!$B$1)</f>
        <v>29.0471453685589</v>
      </c>
      <c r="S577" s="25">
        <f ca="1">f_return(A577,1,参数!$B$6,参数!$B$1)</f>
        <v>26.7137941614443</v>
      </c>
      <c r="T577" t="str">
        <f>f_info_investtype(A577)</f>
        <v>灵活配置型基金</v>
      </c>
      <c r="U577" t="str">
        <f>f_info_fundmanager(A577)</f>
        <v>刘方旭</v>
      </c>
      <c r="V577">
        <f>f_info_manager_onthepostdays(A577,1)</f>
        <v>1885</v>
      </c>
      <c r="W577" s="25">
        <f ca="1">f_return_1w(A577,"0",参数!$B$2)</f>
        <v>-2.72425249169435</v>
      </c>
      <c r="X577" s="25">
        <f>f_return_1m(A577,"0",参数!$B$1)</f>
        <v>17.5278219395866</v>
      </c>
      <c r="Y577" s="25">
        <f>f_return_3m(A577,0,参数!$B$1)</f>
        <v>37.7270610153703</v>
      </c>
      <c r="Z577" s="25">
        <f>f_return_6m(A577,0,参数!B576)</f>
        <v>49.2923377257199</v>
      </c>
      <c r="AA577" t="str">
        <f>f_dq_status(A577,参数!$B$1)</f>
        <v>开放申购|开放赎回</v>
      </c>
      <c r="AB577" s="17">
        <f ca="1">f_risk_maxdownside(A577,参数!$B$6,参数!$B$1)</f>
        <v>-26.2401150251618</v>
      </c>
      <c r="AC577" s="17">
        <f ca="1">f_risk_maxdownside(A577,参数!$B$4,参数!$B$1)</f>
        <v>-26.027397260274</v>
      </c>
      <c r="AD577" t="str">
        <f ca="1">f_risk_maxdownside_date(A577,参数!$B$6,参数!$B$1)</f>
        <v>20180124-20190103</v>
      </c>
    </row>
    <row r="578" spans="1:30">
      <c r="A578" s="15" t="s">
        <v>606</v>
      </c>
      <c r="B578" t="str">
        <f>f_info_name(A578)</f>
        <v>国泰央企改革</v>
      </c>
      <c r="C578" t="str">
        <f>f_info_setupdate(A578)</f>
        <v>2015-09-01</v>
      </c>
      <c r="D578" s="16">
        <f t="shared" si="8"/>
        <v>1973</v>
      </c>
      <c r="F578" s="17">
        <f>f_netasset_total(A578,参数!$B$1,100000000)</f>
        <v>2.6597238993</v>
      </c>
      <c r="G578" s="17">
        <f ca="1">f_nav_adjustedreturn(A578,参数!$B$2,参数!$B$1)</f>
        <v>74.5716244002742</v>
      </c>
      <c r="H578" s="17">
        <f ca="1">f_nav_periodreturnrankingper(A578,参数!$B$2,参数!$B$1,3)</f>
        <v>42.6470588235294</v>
      </c>
      <c r="I578" s="17">
        <f ca="1">f_nav_adjustedreturn(A578,参数!$B$3,参数!$B$2)</f>
        <v>51.0351966873706</v>
      </c>
      <c r="J578" s="17">
        <f ca="1">f_nav_periodreturnrankingper(A578,参数!$B$3,参数!$B$2,3)</f>
        <v>41.8879056047198</v>
      </c>
      <c r="K578" s="17">
        <f ca="1">f_nav_adjustedreturn(A578,参数!$B$4,参数!$B$3)</f>
        <v>-33.5625859697386</v>
      </c>
      <c r="L578" s="17">
        <f ca="1">f_nav_periodreturnrankingper(A578,参数!$B$4,参数!$B$3,3)</f>
        <v>92.7272727272727</v>
      </c>
      <c r="M578" s="17">
        <f ca="1">f_nav_adjustedreturn(A578,参数!$B$5,参数!$B$4)</f>
        <v>41.5295256534366</v>
      </c>
      <c r="N578" s="17">
        <f ca="1">f_nav_periodreturnrankingper(A578,参数!$B$5,参数!$B$4,3)</f>
        <v>12.7450980392157</v>
      </c>
      <c r="O578" s="17">
        <f ca="1">f_nav_adjustedreturn(A578,参数!$B$6,参数!$B$5)</f>
        <v>21.4788732394366</v>
      </c>
      <c r="P578" s="17">
        <f ca="1">f_nav_periodreturnrankingper(A578,参数!$B$6,参数!$B$5,3)</f>
        <v>13.8157894736842</v>
      </c>
      <c r="Q578" s="25">
        <f>f_return(A578,1,参数!$B$1-365/2,参数!$B$1)</f>
        <v>84.7768939861693</v>
      </c>
      <c r="R578" s="25">
        <f ca="1">f_return(A578,1,参数!$B$4,参数!$B$1)</f>
        <v>20.5260156128814</v>
      </c>
      <c r="S578" s="25">
        <f ca="1">f_return(A578,1,参数!$B$6,参数!$B$1)</f>
        <v>24.4554001186332</v>
      </c>
      <c r="T578" t="str">
        <f>f_info_investtype(A578)</f>
        <v>普通股票型基金</v>
      </c>
      <c r="U578" t="str">
        <f>f_info_fundmanager(A578)</f>
        <v>饶玉涵</v>
      </c>
      <c r="V578">
        <f>f_info_manager_onthepostdays(A578,1)</f>
        <v>1861</v>
      </c>
      <c r="W578" s="25">
        <f ca="1">f_return_1w(A578,"0",参数!$B$2)</f>
        <v>-0.613079019073562</v>
      </c>
      <c r="X578" s="25">
        <f>f_return_1m(A578,"0",参数!$B$1)</f>
        <v>11.7105263157895</v>
      </c>
      <c r="Y578" s="25">
        <f>f_return_3m(A578,0,参数!$B$1)</f>
        <v>24.9754661432777</v>
      </c>
      <c r="Z578" s="25">
        <f>f_return_6m(A578,0,参数!B577)</f>
        <v>29.5760598503741</v>
      </c>
      <c r="AA578" t="str">
        <f>f_dq_status(A578,参数!$B$1)</f>
        <v>开放申购|开放赎回</v>
      </c>
      <c r="AB578" s="17">
        <f ca="1">f_risk_maxdownside(A578,参数!$B$6,参数!$B$1)</f>
        <v>-37.8248974008208</v>
      </c>
      <c r="AC578" s="17">
        <f ca="1">f_risk_maxdownside(A578,参数!$B$4,参数!$B$1)</f>
        <v>-37.8248974008208</v>
      </c>
      <c r="AD578" t="str">
        <f ca="1">f_risk_maxdownside_date(A578,参数!$B$6,参数!$B$1)</f>
        <v>20180127-20190103</v>
      </c>
    </row>
    <row r="579" spans="1:30">
      <c r="A579" s="15" t="s">
        <v>607</v>
      </c>
      <c r="B579" t="str">
        <f>f_info_name(A579)</f>
        <v>招商体育文化休闲</v>
      </c>
      <c r="C579" t="str">
        <f>f_info_setupdate(A579)</f>
        <v>2015-08-18</v>
      </c>
      <c r="D579" s="16">
        <f t="shared" ref="D579:D642" si="9">DATEDIF(C579,"2021-1-25","d")</f>
        <v>1987</v>
      </c>
      <c r="F579" s="17">
        <f>f_netasset_total(A579,参数!$B$1,100000000)</f>
        <v>0.4450663452</v>
      </c>
      <c r="G579" s="17">
        <f ca="1">f_nav_adjustedreturn(A579,参数!$B$2,参数!$B$1)</f>
        <v>64.4578313253012</v>
      </c>
      <c r="H579" s="17">
        <f ca="1">f_nav_periodreturnrankingper(A579,参数!$B$2,参数!$B$1,3)</f>
        <v>55.3921568627451</v>
      </c>
      <c r="I579" s="17">
        <f ca="1">f_nav_adjustedreturn(A579,参数!$B$3,参数!$B$2)</f>
        <v>55.1401869158878</v>
      </c>
      <c r="J579" s="17">
        <f ca="1">f_nav_periodreturnrankingper(A579,参数!$B$3,参数!$B$2,3)</f>
        <v>34.8082595870207</v>
      </c>
      <c r="K579" s="17">
        <f ca="1">f_nav_adjustedreturn(A579,参数!$B$4,参数!$B$3)</f>
        <v>-26.5446224256293</v>
      </c>
      <c r="L579" s="17">
        <f ca="1">f_nav_periodreturnrankingper(A579,参数!$B$4,参数!$B$3,3)</f>
        <v>63.6363636363636</v>
      </c>
      <c r="M579" s="17">
        <f ca="1">f_nav_adjustedreturn(A579,参数!$B$5,参数!$B$4)</f>
        <v>15.9420289855072</v>
      </c>
      <c r="N579" s="17">
        <f ca="1">f_nav_periodreturnrankingper(A579,参数!$B$5,参数!$B$4,3)</f>
        <v>63.2352941176471</v>
      </c>
      <c r="O579" s="17">
        <f ca="1">f_nav_adjustedreturn(A579,参数!$B$6,参数!$B$5)</f>
        <v>-6.1576354679803</v>
      </c>
      <c r="P579" s="17">
        <f ca="1">f_nav_periodreturnrankingper(A579,参数!$B$6,参数!$B$5,3)</f>
        <v>90.1315789473684</v>
      </c>
      <c r="Q579" s="25">
        <f>f_return(A579,1,参数!$B$1-365/2,参数!$B$1)</f>
        <v>57.2019357982222</v>
      </c>
      <c r="R579" s="25">
        <f ca="1">f_return(A579,1,参数!$B$4,参数!$B$1)</f>
        <v>23.2682373197511</v>
      </c>
      <c r="S579" s="25">
        <f ca="1">f_return(A579,1,参数!$B$6,参数!$B$1)</f>
        <v>15.0495304458572</v>
      </c>
      <c r="T579" t="str">
        <f>f_info_investtype(A579)</f>
        <v>普通股票型基金</v>
      </c>
      <c r="U579" t="str">
        <f>f_info_fundmanager(A579)</f>
        <v>李佳存,文仲阳</v>
      </c>
      <c r="V579">
        <f>f_info_manager_onthepostdays(A579,1)</f>
        <v>1560</v>
      </c>
      <c r="W579" s="25">
        <f ca="1">f_return_1w(A579,"0",参数!$B$2)</f>
        <v>-1.28840436075321</v>
      </c>
      <c r="X579" s="25">
        <f>f_return_1m(A579,"0",参数!$B$1)</f>
        <v>16.7498218104063</v>
      </c>
      <c r="Y579" s="25">
        <f>f_return_3m(A579,0,参数!$B$1)</f>
        <v>23.996971990916</v>
      </c>
      <c r="Z579" s="25">
        <f>f_return_6m(A579,0,参数!B578)</f>
        <v>18.1113460183228</v>
      </c>
      <c r="AA579" t="str">
        <f>f_dq_status(A579,参数!$B$1)</f>
        <v>开放申购|开放赎回</v>
      </c>
      <c r="AB579" s="17">
        <f ca="1">f_risk_maxdownside(A579,参数!$B$6,参数!$B$1)</f>
        <v>-30.820399113082</v>
      </c>
      <c r="AC579" s="17">
        <f ca="1">f_risk_maxdownside(A579,参数!$B$4,参数!$B$1)</f>
        <v>-30.5895439377086</v>
      </c>
      <c r="AD579" t="str">
        <f ca="1">f_risk_maxdownside_date(A579,参数!$B$6,参数!$B$1)</f>
        <v>20160707-20181018</v>
      </c>
    </row>
    <row r="580" spans="1:30">
      <c r="A580" s="15" t="s">
        <v>608</v>
      </c>
      <c r="B580" t="str">
        <f>f_info_name(A580)</f>
        <v>万家瑞祥A</v>
      </c>
      <c r="C580" t="str">
        <f>f_info_setupdate(A580)</f>
        <v>2016-11-17</v>
      </c>
      <c r="D580" s="16">
        <f t="shared" si="9"/>
        <v>1530</v>
      </c>
      <c r="F580" s="17">
        <f>f_netasset_total(A580,参数!$B$1,100000000)</f>
        <v>18.774113059</v>
      </c>
      <c r="G580" s="17">
        <f ca="1">f_nav_adjustedreturn(A580,参数!$B$2,参数!$B$1)</f>
        <v>14.7294027678896</v>
      </c>
      <c r="H580" s="17">
        <f ca="1">f_nav_periodreturnrankingper(A580,参数!$B$2,参数!$B$1,3)</f>
        <v>87.4007411328745</v>
      </c>
      <c r="I580" s="17">
        <f ca="1">f_nav_adjustedreturn(A580,参数!$B$3,参数!$B$2)</f>
        <v>9.65661137186795</v>
      </c>
      <c r="J580" s="17">
        <f ca="1">f_nav_periodreturnrankingper(A580,参数!$B$3,参数!$B$2,3)</f>
        <v>82.6086956521739</v>
      </c>
      <c r="K580" s="17">
        <f ca="1">f_nav_adjustedreturn(A580,参数!$B$4,参数!$B$3)</f>
        <v>-3.41763499658239</v>
      </c>
      <c r="L580" s="17">
        <f ca="1">f_nav_periodreturnrankingper(A580,参数!$B$4,参数!$B$3,3)</f>
        <v>28.7548138639281</v>
      </c>
      <c r="M580" s="17">
        <f ca="1">f_nav_adjustedreturn(A580,参数!$B$5,参数!$B$4)</f>
        <v>11.3763189529424</v>
      </c>
      <c r="N580" s="17">
        <f ca="1">f_nav_periodreturnrankingper(A580,参数!$B$5,参数!$B$4,3)</f>
        <v>46.0992907801418</v>
      </c>
      <c r="O580" s="17">
        <f ca="1">f_nav_adjustedreturn(A580,参数!$B$6,参数!$B$5)</f>
        <v>0</v>
      </c>
      <c r="P580" s="17">
        <f ca="1">f_nav_periodreturnrankingper(A580,参数!$B$6,参数!$B$5,3)</f>
        <v>0</v>
      </c>
      <c r="Q580" s="25">
        <f>f_return(A580,1,参数!$B$1-365/2,参数!$B$1)</f>
        <v>16.1081775199963</v>
      </c>
      <c r="R580" s="25">
        <f ca="1">f_return(A580,1,参数!$B$4,参数!$B$1)</f>
        <v>6.7030248347133</v>
      </c>
      <c r="S580" s="25">
        <f ca="1">f_return(A580,1,参数!$B$6,参数!$B$1)</f>
        <v>0</v>
      </c>
      <c r="T580" t="str">
        <f>f_info_investtype(A580)</f>
        <v>灵活配置型基金</v>
      </c>
      <c r="U580" t="str">
        <f>f_info_fundmanager(A580)</f>
        <v>苏谋东</v>
      </c>
      <c r="V580">
        <f>f_info_manager_onthepostdays(A580,1)</f>
        <v>911</v>
      </c>
      <c r="W580" s="25">
        <f ca="1">f_return_1w(A580,"0",参数!$B$2)</f>
        <v>-0.191662673694287</v>
      </c>
      <c r="X580" s="25">
        <f>f_return_1m(A580,"0",参数!$B$1)</f>
        <v>2.28946667849853</v>
      </c>
      <c r="Y580" s="25">
        <f>f_return_3m(A580,0,参数!$B$1)</f>
        <v>4.23184736413779</v>
      </c>
      <c r="Z580" s="25">
        <f>f_return_6m(A580,0,参数!B579)</f>
        <v>6.98685915232277</v>
      </c>
      <c r="AA580" t="str">
        <f>f_dq_status(A580,参数!$B$1)</f>
        <v>开放申购|开放赎回</v>
      </c>
      <c r="AB580" s="17">
        <f ca="1">f_risk_maxdownside(A580,参数!$B$6,参数!$B$1)</f>
        <v>-8.44663002603413</v>
      </c>
      <c r="AC580" s="17">
        <f ca="1">f_risk_maxdownside(A580,参数!$B$4,参数!$B$1)</f>
        <v>-8.44663002603413</v>
      </c>
      <c r="AD580" t="str">
        <f ca="1">f_risk_maxdownside_date(A580,参数!$B$6,参数!$B$1)</f>
        <v>20180206-20180705</v>
      </c>
    </row>
    <row r="581" spans="1:30">
      <c r="A581" s="15" t="s">
        <v>609</v>
      </c>
      <c r="B581" t="str">
        <f>f_info_name(A581)</f>
        <v>万家瑞益A</v>
      </c>
      <c r="C581" t="str">
        <f>f_info_setupdate(A581)</f>
        <v>2015-12-07</v>
      </c>
      <c r="D581" s="16">
        <f t="shared" si="9"/>
        <v>1876</v>
      </c>
      <c r="F581" s="17">
        <f>f_netasset_total(A581,参数!$B$1,100000000)</f>
        <v>7.0974251588</v>
      </c>
      <c r="G581" s="17">
        <f ca="1">f_nav_adjustedreturn(A581,参数!$B$2,参数!$B$1)</f>
        <v>16.5607823542009</v>
      </c>
      <c r="H581" s="17">
        <f ca="1">f_nav_periodreturnrankingper(A581,参数!$B$2,参数!$B$1,3)</f>
        <v>84.1715193223928</v>
      </c>
      <c r="I581" s="17">
        <f ca="1">f_nav_adjustedreturn(A581,参数!$B$3,参数!$B$2)</f>
        <v>13.8202794930127</v>
      </c>
      <c r="J581" s="17">
        <f ca="1">f_nav_periodreturnrankingper(A581,参数!$B$3,参数!$B$2,3)</f>
        <v>71.9620958751394</v>
      </c>
      <c r="K581" s="17">
        <f ca="1">f_nav_adjustedreturn(A581,参数!$B$4,参数!$B$3)</f>
        <v>-1.93610070910686</v>
      </c>
      <c r="L581" s="17">
        <f ca="1">f_nav_periodreturnrankingper(A581,参数!$B$4,参数!$B$3,3)</f>
        <v>24.4544287548139</v>
      </c>
      <c r="M581" s="17">
        <f ca="1">f_nav_adjustedreturn(A581,参数!$B$5,参数!$B$4)</f>
        <v>12.53016355349</v>
      </c>
      <c r="N581" s="17">
        <f ca="1">f_nav_periodreturnrankingper(A581,参数!$B$5,参数!$B$4,3)</f>
        <v>40.8983451536643</v>
      </c>
      <c r="O581" s="17">
        <f ca="1">f_nav_adjustedreturn(A581,参数!$B$6,参数!$B$5)</f>
        <v>11.3188780584842</v>
      </c>
      <c r="P581" s="17">
        <f ca="1">f_nav_periodreturnrankingper(A581,参数!$B$6,参数!$B$5,3)</f>
        <v>13.3333333333333</v>
      </c>
      <c r="Q581" s="25">
        <f>f_return(A581,1,参数!$B$1-365/2,参数!$B$1)</f>
        <v>23.7304274203233</v>
      </c>
      <c r="R581" s="25">
        <f ca="1">f_return(A581,1,参数!$B$4,参数!$B$1)</f>
        <v>9.15886115872755</v>
      </c>
      <c r="S581" s="25">
        <f ca="1">f_return(A581,1,参数!$B$6,参数!$B$1)</f>
        <v>10.1737238432059</v>
      </c>
      <c r="T581" t="str">
        <f>f_info_investtype(A581)</f>
        <v>灵活配置型基金</v>
      </c>
      <c r="U581" t="str">
        <f>f_info_fundmanager(A581)</f>
        <v>尹诚庸</v>
      </c>
      <c r="V581">
        <f>f_info_manager_onthepostdays(A581,1)</f>
        <v>148</v>
      </c>
      <c r="W581" s="25">
        <f ca="1">f_return_1w(A581,"0",参数!$B$2)</f>
        <v>-1.67742841100506</v>
      </c>
      <c r="X581" s="25">
        <f>f_return_1m(A581,"0",参数!$B$1)</f>
        <v>4.76037723744146</v>
      </c>
      <c r="Y581" s="25">
        <f>f_return_3m(A581,0,参数!$B$1)</f>
        <v>7.57625667039989</v>
      </c>
      <c r="Z581" s="25">
        <f>f_return_6m(A581,0,参数!B580)</f>
        <v>9.90118975599919</v>
      </c>
      <c r="AA581" t="str">
        <f>f_dq_status(A581,参数!$B$1)</f>
        <v>暂停大额申购|开放赎回</v>
      </c>
      <c r="AB581" s="17">
        <f ca="1">f_risk_maxdownside(A581,参数!$B$6,参数!$B$1)</f>
        <v>-7.95472534430901</v>
      </c>
      <c r="AC581" s="17">
        <f ca="1">f_risk_maxdownside(A581,参数!$B$4,参数!$B$1)</f>
        <v>-7.95472534430901</v>
      </c>
      <c r="AD581" t="str">
        <f ca="1">f_risk_maxdownside_date(A581,参数!$B$6,参数!$B$1)</f>
        <v>20180130-20181016</v>
      </c>
    </row>
    <row r="582" spans="1:30">
      <c r="A582" s="15" t="s">
        <v>610</v>
      </c>
      <c r="B582" t="str">
        <f>f_info_name(A582)</f>
        <v>嘉实腾讯自选股大数据</v>
      </c>
      <c r="C582" t="str">
        <f>f_info_setupdate(A582)</f>
        <v>2015-12-07</v>
      </c>
      <c r="D582" s="16">
        <f t="shared" si="9"/>
        <v>1876</v>
      </c>
      <c r="F582" s="17">
        <f>f_netasset_total(A582,参数!$B$1,100000000)</f>
        <v>2.1411897222</v>
      </c>
      <c r="G582" s="17">
        <f ca="1">f_nav_adjustedreturn(A582,参数!$B$2,参数!$B$1)</f>
        <v>43.7869822485207</v>
      </c>
      <c r="H582" s="17">
        <f ca="1">f_nav_periodreturnrankingper(A582,参数!$B$2,参数!$B$1,3)</f>
        <v>78.921568627451</v>
      </c>
      <c r="I582" s="17">
        <f ca="1">f_nav_adjustedreturn(A582,参数!$B$3,参数!$B$2)</f>
        <v>39.3404004711425</v>
      </c>
      <c r="J582" s="17">
        <f ca="1">f_nav_periodreturnrankingper(A582,参数!$B$3,参数!$B$2,3)</f>
        <v>60.4719764011799</v>
      </c>
      <c r="K582" s="17">
        <f ca="1">f_nav_adjustedreturn(A582,参数!$B$4,参数!$B$3)</f>
        <v>-25.7867132867133</v>
      </c>
      <c r="L582" s="17">
        <f ca="1">f_nav_periodreturnrankingper(A582,参数!$B$4,参数!$B$3,3)</f>
        <v>60</v>
      </c>
      <c r="M582" s="17">
        <f ca="1">f_nav_adjustedreturn(A582,参数!$B$5,参数!$B$4)</f>
        <v>9.87535953978907</v>
      </c>
      <c r="N582" s="17">
        <f ca="1">f_nav_periodreturnrankingper(A582,参数!$B$5,参数!$B$4,3)</f>
        <v>75</v>
      </c>
      <c r="O582" s="17">
        <f ca="1">f_nav_adjustedreturn(A582,参数!$B$6,参数!$B$5)</f>
        <v>11.7521367521368</v>
      </c>
      <c r="P582" s="17">
        <f ca="1">f_nav_periodreturnrankingper(A582,参数!$B$6,参数!$B$5,3)</f>
        <v>32.8947368421053</v>
      </c>
      <c r="Q582" s="25">
        <f>f_return(A582,1,参数!$B$1-365/2,参数!$B$1)</f>
        <v>26.9852207591987</v>
      </c>
      <c r="R582" s="25">
        <f ca="1">f_return(A582,1,参数!$B$4,参数!$B$1)</f>
        <v>14.1231368265413</v>
      </c>
      <c r="S582" s="25">
        <f ca="1">f_return(A582,1,参数!$B$6,参数!$B$1)</f>
        <v>12.6753443975386</v>
      </c>
      <c r="T582" t="str">
        <f>f_info_investtype(A582)</f>
        <v>普通股票型基金</v>
      </c>
      <c r="U582" t="str">
        <f>f_info_fundmanager(A582)</f>
        <v>刘斌,龙昌伦</v>
      </c>
      <c r="V582">
        <f>f_info_manager_onthepostdays(A582,1)</f>
        <v>1893</v>
      </c>
      <c r="W582" s="25">
        <f ca="1">f_return_1w(A582,"0",参数!$B$2)</f>
        <v>-2.55354200988467</v>
      </c>
      <c r="X582" s="25">
        <f>f_return_1m(A582,"0",参数!$B$1)</f>
        <v>10.2397926117952</v>
      </c>
      <c r="Y582" s="25">
        <f>f_return_3m(A582,0,参数!$B$1)</f>
        <v>12.9482071713147</v>
      </c>
      <c r="Z582" s="25">
        <f>f_return_6m(A582,0,参数!B581)</f>
        <v>5.27622594661701</v>
      </c>
      <c r="AA582" t="str">
        <f>f_dq_status(A582,参数!$B$1)</f>
        <v>开放申购|开放赎回</v>
      </c>
      <c r="AB582" s="17">
        <f ca="1">f_risk_maxdownside(A582,参数!$B$6,参数!$B$1)</f>
        <v>-35.3191489361702</v>
      </c>
      <c r="AC582" s="17">
        <f ca="1">f_risk_maxdownside(A582,参数!$B$4,参数!$B$1)</f>
        <v>-33.6823734729494</v>
      </c>
      <c r="AD582" t="str">
        <f ca="1">f_risk_maxdownside_date(A582,参数!$B$6,参数!$B$1)</f>
        <v>20171014-20181018</v>
      </c>
    </row>
    <row r="583" spans="1:30">
      <c r="A583" s="15" t="s">
        <v>611</v>
      </c>
      <c r="B583" t="str">
        <f>f_info_name(A583)</f>
        <v>汇丰晋信智造先锋A</v>
      </c>
      <c r="C583" t="str">
        <f>f_info_setupdate(A583)</f>
        <v>2015-09-30</v>
      </c>
      <c r="D583" s="16">
        <f t="shared" si="9"/>
        <v>1944</v>
      </c>
      <c r="F583" s="17">
        <f>f_netasset_total(A583,参数!$B$1,100000000)</f>
        <v>50.3632842861</v>
      </c>
      <c r="G583" s="17">
        <f ca="1">f_nav_adjustedreturn(A583,参数!$B$2,参数!$B$1)</f>
        <v>114.076305220884</v>
      </c>
      <c r="H583" s="17">
        <f ca="1">f_nav_periodreturnrankingper(A583,参数!$B$2,参数!$B$1,3)</f>
        <v>8.08823529411765</v>
      </c>
      <c r="I583" s="17">
        <f ca="1">f_nav_adjustedreturn(A583,参数!$B$3,参数!$B$2)</f>
        <v>85.4518371400199</v>
      </c>
      <c r="J583" s="17">
        <f ca="1">f_nav_periodreturnrankingper(A583,参数!$B$3,参数!$B$2,3)</f>
        <v>5.01474926253687</v>
      </c>
      <c r="K583" s="17">
        <f ca="1">f_nav_adjustedreturn(A583,参数!$B$4,参数!$B$3)</f>
        <v>-23.9425981873112</v>
      </c>
      <c r="L583" s="17">
        <f ca="1">f_nav_periodreturnrankingper(A583,参数!$B$4,参数!$B$3,3)</f>
        <v>53.4545454545455</v>
      </c>
      <c r="M583" s="17">
        <f ca="1">f_nav_adjustedreturn(A583,参数!$B$5,参数!$B$4)</f>
        <v>8.59983599835999</v>
      </c>
      <c r="N583" s="17">
        <f ca="1">f_nav_periodreturnrankingper(A583,参数!$B$5,参数!$B$4,3)</f>
        <v>77.9411764705882</v>
      </c>
      <c r="O583" s="17">
        <f ca="1">f_nav_adjustedreturn(A583,参数!$B$6,参数!$B$5)</f>
        <v>11.6849065207478</v>
      </c>
      <c r="P583" s="17">
        <f ca="1">f_nav_periodreturnrankingper(A583,参数!$B$6,参数!$B$5,3)</f>
        <v>34.2105263157895</v>
      </c>
      <c r="Q583" s="25">
        <f>f_return(A583,1,参数!$B$1-365/2,参数!$B$1)</f>
        <v>164.235274162351</v>
      </c>
      <c r="R583" s="25">
        <f ca="1">f_return(A583,1,参数!$B$4,参数!$B$1)</f>
        <v>44.4888854778034</v>
      </c>
      <c r="S583" s="25">
        <f ca="1">f_return(A583,1,参数!$B$6,参数!$B$1)</f>
        <v>29.4914550931321</v>
      </c>
      <c r="T583" t="str">
        <f>f_info_investtype(A583)</f>
        <v>普通股票型基金</v>
      </c>
      <c r="U583" t="str">
        <f>f_info_fundmanager(A583)</f>
        <v>陆彬</v>
      </c>
      <c r="V583">
        <f>f_info_manager_onthepostdays(A583,1)</f>
        <v>635</v>
      </c>
      <c r="W583" s="25">
        <f ca="1">f_return_1w(A583,"0",参数!$B$2)</f>
        <v>-2.27629513343799</v>
      </c>
      <c r="X583" s="25">
        <f>f_return_1m(A583,"0",参数!$B$1)</f>
        <v>5.56839186691313</v>
      </c>
      <c r="Y583" s="25">
        <f>f_return_3m(A583,0,参数!$B$1)</f>
        <v>47.0415153326284</v>
      </c>
      <c r="Z583" s="25">
        <f>f_return_6m(A583,0,参数!B582)</f>
        <v>43.1720378693698</v>
      </c>
      <c r="AA583" t="str">
        <f>f_dq_status(A583,参数!$B$1)</f>
        <v>暂停大额申购|开放赎回</v>
      </c>
      <c r="AB583" s="17">
        <f ca="1">f_risk_maxdownside(A583,参数!$B$6,参数!$B$1)</f>
        <v>-31.7269302142496</v>
      </c>
      <c r="AC583" s="17">
        <f ca="1">f_risk_maxdownside(A583,参数!$B$4,参数!$B$1)</f>
        <v>-31.7269302142496</v>
      </c>
      <c r="AD583" t="str">
        <f ca="1">f_risk_maxdownside_date(A583,参数!$B$6,参数!$B$1)</f>
        <v>20200226-20200331</v>
      </c>
    </row>
    <row r="584" spans="1:30">
      <c r="A584" s="15" t="s">
        <v>612</v>
      </c>
      <c r="B584" t="str">
        <f>f_info_name(A584)</f>
        <v>国泰大健康A</v>
      </c>
      <c r="C584" t="str">
        <f>f_info_setupdate(A584)</f>
        <v>2016-02-03</v>
      </c>
      <c r="D584" s="16">
        <f t="shared" si="9"/>
        <v>1818</v>
      </c>
      <c r="F584" s="17">
        <f>f_netasset_total(A584,参数!$B$1,100000000)</f>
        <v>19.2755969191</v>
      </c>
      <c r="G584" s="17">
        <f ca="1">f_nav_adjustedreturn(A584,参数!$B$2,参数!$B$1)</f>
        <v>51.0696284455654</v>
      </c>
      <c r="H584" s="17">
        <f ca="1">f_nav_periodreturnrankingper(A584,参数!$B$2,参数!$B$1,3)</f>
        <v>71.3235294117647</v>
      </c>
      <c r="I584" s="17">
        <f ca="1">f_nav_adjustedreturn(A584,参数!$B$3,参数!$B$2)</f>
        <v>95.480690221857</v>
      </c>
      <c r="J584" s="17">
        <f ca="1">f_nav_periodreturnrankingper(A584,参数!$B$3,参数!$B$2,3)</f>
        <v>2.06489675516224</v>
      </c>
      <c r="K584" s="17">
        <f ca="1">f_nav_adjustedreturn(A584,参数!$B$4,参数!$B$3)</f>
        <v>-20.6131767775603</v>
      </c>
      <c r="L584" s="17">
        <f ca="1">f_nav_periodreturnrankingper(A584,参数!$B$4,参数!$B$3,3)</f>
        <v>33.4545454545455</v>
      </c>
      <c r="M584" s="17">
        <f ca="1">f_nav_adjustedreturn(A584,参数!$B$5,参数!$B$4)</f>
        <v>21.8600953895071</v>
      </c>
      <c r="N584" s="17">
        <f ca="1">f_nav_periodreturnrankingper(A584,参数!$B$5,参数!$B$4,3)</f>
        <v>50</v>
      </c>
      <c r="O584" s="17">
        <f ca="1">f_nav_adjustedreturn(A584,参数!$B$6,参数!$B$5)</f>
        <v>0</v>
      </c>
      <c r="P584" s="17">
        <f ca="1">f_nav_periodreturnrankingper(A584,参数!$B$6,参数!$B$5,3)</f>
        <v>0</v>
      </c>
      <c r="Q584" s="25">
        <f>f_return(A584,1,参数!$B$1-365/2,参数!$B$1)</f>
        <v>3.42712000594354</v>
      </c>
      <c r="R584" s="25">
        <f ca="1">f_return(A584,1,参数!$B$4,参数!$B$1)</f>
        <v>32.809949036902</v>
      </c>
      <c r="S584" s="25">
        <f ca="1">f_return(A584,1,参数!$B$6,参数!$B$1)</f>
        <v>0</v>
      </c>
      <c r="T584" t="str">
        <f>f_info_investtype(A584)</f>
        <v>普通股票型基金</v>
      </c>
      <c r="U584" t="str">
        <f>f_info_fundmanager(A584)</f>
        <v>徐治彪</v>
      </c>
      <c r="V584">
        <f>f_info_manager_onthepostdays(A584,1)</f>
        <v>1200</v>
      </c>
      <c r="W584" s="25">
        <f ca="1">f_return_1w(A584,"0",参数!$B$2)</f>
        <v>2.19072164948454</v>
      </c>
      <c r="X584" s="25">
        <f>f_return_1m(A584,"0",参数!$B$1)</f>
        <v>8.25009248982613</v>
      </c>
      <c r="Y584" s="25">
        <f>f_return_3m(A584,0,参数!$B$1)</f>
        <v>4.21921276244899</v>
      </c>
      <c r="Z584" s="25">
        <f>f_return_6m(A584,0,参数!B583)</f>
        <v>-2.35936852627949</v>
      </c>
      <c r="AA584" t="str">
        <f>f_dq_status(A584,参数!$B$1)</f>
        <v>开放申购|开放赎回</v>
      </c>
      <c r="AB584" s="17">
        <f ca="1">f_risk_maxdownside(A584,参数!$B$6,参数!$B$1)</f>
        <v>-37.1145374449339</v>
      </c>
      <c r="AC584" s="17">
        <f ca="1">f_risk_maxdownside(A584,参数!$B$4,参数!$B$1)</f>
        <v>-37.1145374449339</v>
      </c>
      <c r="AD584" t="str">
        <f ca="1">f_risk_maxdownside_date(A584,参数!$B$6,参数!$B$1)</f>
        <v>20180508-20190103</v>
      </c>
    </row>
    <row r="585" spans="1:30">
      <c r="A585" s="15" t="s">
        <v>613</v>
      </c>
      <c r="B585" t="str">
        <f>f_info_name(A585)</f>
        <v>工银瑞信新价值</v>
      </c>
      <c r="C585" t="str">
        <f>f_info_setupdate(A585)</f>
        <v>2017-04-27</v>
      </c>
      <c r="D585" s="16">
        <f t="shared" si="9"/>
        <v>1369</v>
      </c>
      <c r="F585" s="17">
        <f>f_netasset_total(A585,参数!$B$1,100000000)</f>
        <v>1.9029620352</v>
      </c>
      <c r="G585" s="17">
        <f ca="1">f_nav_adjustedreturn(A585,参数!$B$2,参数!$B$1)</f>
        <v>41.7708333333333</v>
      </c>
      <c r="H585" s="17">
        <f ca="1">f_nav_periodreturnrankingper(A585,参数!$B$2,参数!$B$1,3)</f>
        <v>52.2498676548438</v>
      </c>
      <c r="I585" s="17">
        <f ca="1">f_nav_adjustedreturn(A585,参数!$B$3,参数!$B$2)</f>
        <v>21.2121212121212</v>
      </c>
      <c r="J585" s="17">
        <f ca="1">f_nav_periodreturnrankingper(A585,参数!$B$3,参数!$B$2,3)</f>
        <v>57.1348940914158</v>
      </c>
      <c r="K585" s="17">
        <f ca="1">f_nav_adjustedreturn(A585,参数!$B$4,参数!$B$3)</f>
        <v>-26.18825722274</v>
      </c>
      <c r="L585" s="17">
        <f ca="1">f_nav_periodreturnrankingper(A585,参数!$B$4,参数!$B$3,3)</f>
        <v>87.0346598202824</v>
      </c>
      <c r="M585" s="17">
        <f ca="1">f_nav_adjustedreturn(A585,参数!$B$5,参数!$B$4)</f>
        <v>0</v>
      </c>
      <c r="N585" s="17">
        <f ca="1">f_nav_periodreturnrankingper(A585,参数!$B$5,参数!$B$4,3)</f>
        <v>0</v>
      </c>
      <c r="O585" s="17">
        <f ca="1">f_nav_adjustedreturn(A585,参数!$B$6,参数!$B$5)</f>
        <v>0</v>
      </c>
      <c r="P585" s="17">
        <f ca="1">f_nav_periodreturnrankingper(A585,参数!$B$6,参数!$B$5,3)</f>
        <v>0</v>
      </c>
      <c r="Q585" s="25">
        <f>f_return(A585,1,参数!$B$1-365/2,参数!$B$1)</f>
        <v>47.9826875517652</v>
      </c>
      <c r="R585" s="25">
        <f ca="1">f_return(A585,1,参数!$B$4,参数!$B$1)</f>
        <v>8.24006966838167</v>
      </c>
      <c r="S585" s="25">
        <f ca="1">f_return(A585,1,参数!$B$6,参数!$B$1)</f>
        <v>0</v>
      </c>
      <c r="T585" t="str">
        <f>f_info_investtype(A585)</f>
        <v>灵活配置型基金</v>
      </c>
      <c r="U585" t="str">
        <f>f_info_fundmanager(A585)</f>
        <v>游凛峰</v>
      </c>
      <c r="V585">
        <f>f_info_manager_onthepostdays(A585,1)</f>
        <v>1386</v>
      </c>
      <c r="W585" s="25">
        <f ca="1">f_return_1w(A585,"0",参数!$B$2)</f>
        <v>-1.03092783505155</v>
      </c>
      <c r="X585" s="25">
        <f>f_return_1m(A585,"0",参数!$B$1)</f>
        <v>7.50394944707741</v>
      </c>
      <c r="Y585" s="25">
        <f>f_return_3m(A585,0,参数!$B$1)</f>
        <v>15.3389830508475</v>
      </c>
      <c r="Z585" s="25">
        <f>f_return_6m(A585,0,参数!B584)</f>
        <v>17.0815450643777</v>
      </c>
      <c r="AA585" t="str">
        <f>f_dq_status(A585,参数!$B$1)</f>
        <v>暂停大额申购|开放赎回</v>
      </c>
      <c r="AB585" s="17">
        <f ca="1">f_risk_maxdownside(A585,参数!$B$6,参数!$B$1)</f>
        <v>-29.2705447830102</v>
      </c>
      <c r="AC585" s="17">
        <f ca="1">f_risk_maxdownside(A585,参数!$B$4,参数!$B$1)</f>
        <v>-29.2705447830102</v>
      </c>
      <c r="AD585" t="str">
        <f ca="1">f_risk_maxdownside_date(A585,参数!$B$6,参数!$B$1)</f>
        <v>20180127-20181221,20180127-20181224,20180127-20181225,20180127-20181226,20180127-20181227,20180127-20181228,20180127-20181231</v>
      </c>
    </row>
    <row r="586" spans="1:30">
      <c r="A586" s="15" t="s">
        <v>614</v>
      </c>
      <c r="B586" t="str">
        <f>f_info_name(A586)</f>
        <v>工银瑞信丰收回报A</v>
      </c>
      <c r="C586" t="str">
        <f>f_info_setupdate(A586)</f>
        <v>2015-10-27</v>
      </c>
      <c r="D586" s="16">
        <f t="shared" si="9"/>
        <v>1917</v>
      </c>
      <c r="F586" s="17">
        <f>f_netasset_total(A586,参数!$B$1,100000000)</f>
        <v>8.9067574568</v>
      </c>
      <c r="G586" s="17">
        <f ca="1">f_nav_adjustedreturn(A586,参数!$B$2,参数!$B$1)</f>
        <v>40.5555555555555</v>
      </c>
      <c r="H586" s="17">
        <f ca="1">f_nav_periodreturnrankingper(A586,参数!$B$2,参数!$B$1,3)</f>
        <v>53.2556908417152</v>
      </c>
      <c r="I586" s="17">
        <f ca="1">f_nav_adjustedreturn(A586,参数!$B$3,参数!$B$2)</f>
        <v>11.8012422360248</v>
      </c>
      <c r="J586" s="17">
        <f ca="1">f_nav_periodreturnrankingper(A586,参数!$B$3,参数!$B$2,3)</f>
        <v>76.8115942028985</v>
      </c>
      <c r="K586" s="17">
        <f ca="1">f_nav_adjustedreturn(A586,参数!$B$4,参数!$B$3)</f>
        <v>0.8952551477171</v>
      </c>
      <c r="L586" s="17">
        <f ca="1">f_nav_periodreturnrankingper(A586,参数!$B$4,参数!$B$3,3)</f>
        <v>15.5327342747112</v>
      </c>
      <c r="M586" s="17">
        <f ca="1">f_nav_adjustedreturn(A586,参数!$B$5,参数!$B$4)</f>
        <v>11.5537848605578</v>
      </c>
      <c r="N586" s="17">
        <f ca="1">f_nav_periodreturnrankingper(A586,参数!$B$5,参数!$B$4,3)</f>
        <v>44.9172576832151</v>
      </c>
      <c r="O586" s="17">
        <f ca="1">f_nav_adjustedreturn(A586,参数!$B$6,参数!$B$5)</f>
        <v>1.00603621730382</v>
      </c>
      <c r="P586" s="17">
        <f ca="1">f_nav_periodreturnrankingper(A586,参数!$B$6,参数!$B$5,3)</f>
        <v>69.6598639455782</v>
      </c>
      <c r="Q586" s="25">
        <f>f_return(A586,1,参数!$B$1-365/2,参数!$B$1)</f>
        <v>57.6186633985051</v>
      </c>
      <c r="R586" s="25">
        <f ca="1">f_return(A586,1,参数!$B$4,参数!$B$1)</f>
        <v>16.5898969584721</v>
      </c>
      <c r="S586" s="25">
        <f ca="1">f_return(A586,1,参数!$B$6,参数!$B$1)</f>
        <v>12.2306604457539</v>
      </c>
      <c r="T586" t="str">
        <f>f_info_investtype(A586)</f>
        <v>灵活配置型基金</v>
      </c>
      <c r="U586" t="str">
        <f>f_info_fundmanager(A586)</f>
        <v>何秀红,郭雪松</v>
      </c>
      <c r="V586">
        <f>f_info_manager_onthepostdays(A586,1)</f>
        <v>1934</v>
      </c>
      <c r="W586" s="25">
        <f ca="1">f_return_1w(A586,"0",参数!$B$2)</f>
        <v>-1.17647058823529</v>
      </c>
      <c r="X586" s="25">
        <f>f_return_1m(A586,"0",参数!$B$1)</f>
        <v>8.71700429711479</v>
      </c>
      <c r="Y586" s="25">
        <f>f_return_3m(A586,0,参数!$B$1)</f>
        <v>20.3942895989123</v>
      </c>
      <c r="Z586" s="25">
        <f>f_return_6m(A586,0,参数!B585)</f>
        <v>21.7272104180946</v>
      </c>
      <c r="AA586" t="str">
        <f>f_dq_status(A586,参数!$B$1)</f>
        <v>暂停大额申购|开放赎回</v>
      </c>
      <c r="AB586" s="17">
        <f ca="1">f_risk_maxdownside(A586,参数!$B$6,参数!$B$1)</f>
        <v>-5.09505703422053</v>
      </c>
      <c r="AC586" s="17">
        <f ca="1">f_risk_maxdownside(A586,参数!$B$4,参数!$B$1)</f>
        <v>-5.09505703422053</v>
      </c>
      <c r="AD586" t="str">
        <f ca="1">f_risk_maxdownside_date(A586,参数!$B$6,参数!$B$1)</f>
        <v>20200306-20200319</v>
      </c>
    </row>
    <row r="587" spans="1:30">
      <c r="A587" s="15" t="s">
        <v>615</v>
      </c>
      <c r="B587" t="str">
        <f>f_info_name(A587)</f>
        <v>工银瑞信新蓝筹A</v>
      </c>
      <c r="C587" t="str">
        <f>f_info_setupdate(A587)</f>
        <v>2015-08-06</v>
      </c>
      <c r="D587" s="16">
        <f t="shared" si="9"/>
        <v>1999</v>
      </c>
      <c r="F587" s="17">
        <f>f_netasset_total(A587,参数!$B$1,100000000)</f>
        <v>4.9403957868</v>
      </c>
      <c r="G587" s="17">
        <f ca="1">f_nav_adjustedreturn(A587,参数!$B$2,参数!$B$1)</f>
        <v>82.7296248382924</v>
      </c>
      <c r="H587" s="17">
        <f ca="1">f_nav_periodreturnrankingper(A587,参数!$B$2,参数!$B$1,3)</f>
        <v>35.0490196078431</v>
      </c>
      <c r="I587" s="17">
        <f ca="1">f_nav_adjustedreturn(A587,参数!$B$3,参数!$B$2)</f>
        <v>29.8068849706129</v>
      </c>
      <c r="J587" s="17">
        <f ca="1">f_nav_periodreturnrankingper(A587,参数!$B$3,参数!$B$2,3)</f>
        <v>79.0560471976401</v>
      </c>
      <c r="K587" s="17">
        <f ca="1">f_nav_adjustedreturn(A587,参数!$B$4,参数!$B$3)</f>
        <v>-22.0039292730845</v>
      </c>
      <c r="L587" s="17">
        <f ca="1">f_nav_periodreturnrankingper(A587,参数!$B$4,参数!$B$3,3)</f>
        <v>40.3636363636364</v>
      </c>
      <c r="M587" s="17">
        <f ca="1">f_nav_adjustedreturn(A587,参数!$B$5,参数!$B$4)</f>
        <v>42.1831637372803</v>
      </c>
      <c r="N587" s="17">
        <f ca="1">f_nav_periodreturnrankingper(A587,参数!$B$5,参数!$B$4,3)</f>
        <v>10.7843137254902</v>
      </c>
      <c r="O587" s="17">
        <f ca="1">f_nav_adjustedreturn(A587,参数!$B$6,参数!$B$5)</f>
        <v>13.6411332633788</v>
      </c>
      <c r="P587" s="17">
        <f ca="1">f_nav_periodreturnrankingper(A587,参数!$B$6,参数!$B$5,3)</f>
        <v>29.6052631578947</v>
      </c>
      <c r="Q587" s="25">
        <f>f_return(A587,1,参数!$B$1-365/2,参数!$B$1)</f>
        <v>88.0008803717549</v>
      </c>
      <c r="R587" s="25">
        <f ca="1">f_return(A587,1,参数!$B$4,参数!$B$1)</f>
        <v>22.737859782</v>
      </c>
      <c r="S587" s="25">
        <f ca="1">f_return(A587,1,参数!$B$6,参数!$B$1)</f>
        <v>24.2458203166825</v>
      </c>
      <c r="T587" t="str">
        <f>f_info_investtype(A587)</f>
        <v>普通股票型基金</v>
      </c>
      <c r="U587" t="str">
        <f>f_info_fundmanager(A587)</f>
        <v>王筱苓</v>
      </c>
      <c r="V587">
        <f>f_info_manager_onthepostdays(A587,1)</f>
        <v>2016</v>
      </c>
      <c r="W587" s="25">
        <f ca="1">f_return_1w(A587,"0",参数!$B$2)</f>
        <v>-4.33168316831684</v>
      </c>
      <c r="X587" s="25">
        <f>f_return_1m(A587,"0",参数!$B$1)</f>
        <v>12.4154397134899</v>
      </c>
      <c r="Y587" s="25">
        <f>f_return_3m(A587,0,参数!$B$1)</f>
        <v>22.2943722943723</v>
      </c>
      <c r="Z587" s="25">
        <f>f_return_6m(A587,0,参数!B586)</f>
        <v>30.6703397612489</v>
      </c>
      <c r="AA587" t="str">
        <f>f_dq_status(A587,参数!$B$1)</f>
        <v>开放申购|开放赎回</v>
      </c>
      <c r="AB587" s="17">
        <f ca="1">f_risk_maxdownside(A587,参数!$B$6,参数!$B$1)</f>
        <v>-26.3636363636364</v>
      </c>
      <c r="AC587" s="17">
        <f ca="1">f_risk_maxdownside(A587,参数!$B$4,参数!$B$1)</f>
        <v>-26.3636363636364</v>
      </c>
      <c r="AD587" t="str">
        <f ca="1">f_risk_maxdownside_date(A587,参数!$B$6,参数!$B$1)</f>
        <v>20180206-20190103</v>
      </c>
    </row>
    <row r="588" spans="1:30">
      <c r="A588" s="15" t="s">
        <v>616</v>
      </c>
      <c r="B588" t="str">
        <f>f_info_name(A588)</f>
        <v>农银汇理中国优势</v>
      </c>
      <c r="C588" t="str">
        <f>f_info_setupdate(A588)</f>
        <v>2017-06-08</v>
      </c>
      <c r="D588" s="16">
        <f t="shared" si="9"/>
        <v>1327</v>
      </c>
      <c r="F588" s="17">
        <f>f_netasset_total(A588,参数!$B$1,100000000)</f>
        <v>1.5070539292</v>
      </c>
      <c r="G588" s="17">
        <f ca="1">f_nav_adjustedreturn(A588,参数!$B$2,参数!$B$1)</f>
        <v>79.5450701843396</v>
      </c>
      <c r="H588" s="17">
        <f ca="1">f_nav_periodreturnrankingper(A588,参数!$B$2,参数!$B$1,3)</f>
        <v>16.4107993647433</v>
      </c>
      <c r="I588" s="17">
        <f ca="1">f_nav_adjustedreturn(A588,参数!$B$3,参数!$B$2)</f>
        <v>40.0521080056845</v>
      </c>
      <c r="J588" s="17">
        <f ca="1">f_nav_periodreturnrankingper(A588,参数!$B$3,参数!$B$2,3)</f>
        <v>29.933110367893</v>
      </c>
      <c r="K588" s="17">
        <f ca="1">f_nav_adjustedreturn(A588,参数!$B$4,参数!$B$3)</f>
        <v>-27.5255342889022</v>
      </c>
      <c r="L588" s="17">
        <f ca="1">f_nav_periodreturnrankingper(A588,参数!$B$4,参数!$B$3,3)</f>
        <v>89.8587933247753</v>
      </c>
      <c r="M588" s="17">
        <f ca="1">f_nav_adjustedreturn(A588,参数!$B$5,参数!$B$4)</f>
        <v>0</v>
      </c>
      <c r="N588" s="17">
        <f ca="1">f_nav_periodreturnrankingper(A588,参数!$B$5,参数!$B$4,3)</f>
        <v>0</v>
      </c>
      <c r="O588" s="17">
        <f ca="1">f_nav_adjustedreturn(A588,参数!$B$6,参数!$B$5)</f>
        <v>0</v>
      </c>
      <c r="P588" s="17">
        <f ca="1">f_nav_periodreturnrankingper(A588,参数!$B$6,参数!$B$5,3)</f>
        <v>0</v>
      </c>
      <c r="Q588" s="25">
        <f>f_return(A588,1,参数!$B$1-365/2,参数!$B$1)</f>
        <v>74.7351495591079</v>
      </c>
      <c r="R588" s="25">
        <f ca="1">f_return(A588,1,参数!$B$4,参数!$B$1)</f>
        <v>22.124682208124</v>
      </c>
      <c r="S588" s="25">
        <f ca="1">f_return(A588,1,参数!$B$6,参数!$B$1)</f>
        <v>0</v>
      </c>
      <c r="T588" t="str">
        <f>f_info_investtype(A588)</f>
        <v>灵活配置型基金</v>
      </c>
      <c r="U588" t="str">
        <f>f_info_fundmanager(A588)</f>
        <v>赵伟,许拓</v>
      </c>
      <c r="V588">
        <f>f_info_manager_onthepostdays(A588,1)</f>
        <v>541</v>
      </c>
      <c r="W588" s="25">
        <f ca="1">f_return_1w(A588,"0",参数!$B$2)</f>
        <v>2.9063696484511</v>
      </c>
      <c r="X588" s="25">
        <f>f_return_1m(A588,"0",参数!$B$1)</f>
        <v>8.72548517589226</v>
      </c>
      <c r="Y588" s="25">
        <f>f_return_3m(A588,0,参数!$B$1)</f>
        <v>28.0021702435495</v>
      </c>
      <c r="Z588" s="25">
        <f>f_return_6m(A588,0,参数!B587)</f>
        <v>29.2378725190382</v>
      </c>
      <c r="AA588" t="str">
        <f>f_dq_status(A588,参数!$B$1)</f>
        <v>开放申购|开放赎回</v>
      </c>
      <c r="AB588" s="17">
        <f ca="1">f_risk_maxdownside(A588,参数!$B$6,参数!$B$1)</f>
        <v>-31.4368206521739</v>
      </c>
      <c r="AC588" s="17">
        <f ca="1">f_risk_maxdownside(A588,参数!$B$4,参数!$B$1)</f>
        <v>-31.4368206521739</v>
      </c>
      <c r="AD588" t="str">
        <f ca="1">f_risk_maxdownside_date(A588,参数!$B$6,参数!$B$1)</f>
        <v>20180127-20190103</v>
      </c>
    </row>
    <row r="589" spans="1:30">
      <c r="A589" s="15" t="s">
        <v>617</v>
      </c>
      <c r="B589" t="str">
        <f>f_info_name(A589)</f>
        <v>长安鑫富领先</v>
      </c>
      <c r="C589" t="str">
        <f>f_info_setupdate(A589)</f>
        <v>2017-02-22</v>
      </c>
      <c r="D589" s="16">
        <f t="shared" si="9"/>
        <v>1433</v>
      </c>
      <c r="F589" s="17">
        <f>f_netasset_total(A589,参数!$B$1,100000000)</f>
        <v>0.1303319526</v>
      </c>
      <c r="G589" s="17">
        <f ca="1">f_nav_adjustedreturn(A589,参数!$B$2,参数!$B$1)</f>
        <v>78.1512605042017</v>
      </c>
      <c r="H589" s="17">
        <f ca="1">f_nav_periodreturnrankingper(A589,参数!$B$2,参数!$B$1,3)</f>
        <v>17.5754367390154</v>
      </c>
      <c r="I589" s="17">
        <f ca="1">f_nav_adjustedreturn(A589,参数!$B$3,参数!$B$2)</f>
        <v>32.3202372127502</v>
      </c>
      <c r="J589" s="17">
        <f ca="1">f_nav_periodreturnrankingper(A589,参数!$B$3,参数!$B$2,3)</f>
        <v>40.9698996655518</v>
      </c>
      <c r="K589" s="17">
        <f ca="1">f_nav_adjustedreturn(A589,参数!$B$4,参数!$B$3)</f>
        <v>-12.4025974025974</v>
      </c>
      <c r="L589" s="17">
        <f ca="1">f_nav_periodreturnrankingper(A589,参数!$B$4,参数!$B$3,3)</f>
        <v>44.9293966623877</v>
      </c>
      <c r="M589" s="17">
        <f ca="1">f_nav_adjustedreturn(A589,参数!$B$5,参数!$B$4)</f>
        <v>0</v>
      </c>
      <c r="N589" s="17">
        <f ca="1">f_nav_periodreturnrankingper(A589,参数!$B$5,参数!$B$4,3)</f>
        <v>0</v>
      </c>
      <c r="O589" s="17">
        <f ca="1">f_nav_adjustedreturn(A589,参数!$B$6,参数!$B$5)</f>
        <v>0</v>
      </c>
      <c r="P589" s="17">
        <f ca="1">f_nav_periodreturnrankingper(A589,参数!$B$6,参数!$B$5,3)</f>
        <v>0</v>
      </c>
      <c r="Q589" s="25">
        <f>f_return(A589,1,参数!$B$1-365/2,参数!$B$1)</f>
        <v>79.6251054685534</v>
      </c>
      <c r="R589" s="25">
        <f ca="1">f_return(A589,1,参数!$B$4,参数!$B$1)</f>
        <v>27.3130801173342</v>
      </c>
      <c r="S589" s="25">
        <f ca="1">f_return(A589,1,参数!$B$6,参数!$B$1)</f>
        <v>0</v>
      </c>
      <c r="T589" t="str">
        <f>f_info_investtype(A589)</f>
        <v>灵活配置型基金</v>
      </c>
      <c r="U589" t="str">
        <f>f_info_fundmanager(A589)</f>
        <v>林忠晶</v>
      </c>
      <c r="V589">
        <f>f_info_manager_onthepostdays(A589,1)</f>
        <v>1450</v>
      </c>
      <c r="W589" s="25">
        <f ca="1">f_return_1w(A589,"0",参数!$B$2)</f>
        <v>-2.13815789473685</v>
      </c>
      <c r="X589" s="25">
        <f>f_return_1m(A589,"0",参数!$B$1)</f>
        <v>15.5523255813954</v>
      </c>
      <c r="Y589" s="25">
        <f>f_return_3m(A589,0,参数!$B$1)</f>
        <v>32.5</v>
      </c>
      <c r="Z589" s="25">
        <f>f_return_6m(A589,0,参数!B588)</f>
        <v>28.3582089552239</v>
      </c>
      <c r="AA589" t="str">
        <f>f_dq_status(A589,参数!$B$1)</f>
        <v>开放申购|开放赎回</v>
      </c>
      <c r="AB589" s="17">
        <f ca="1">f_risk_maxdownside(A589,参数!$B$6,参数!$B$1)</f>
        <v>-16.0748870238864</v>
      </c>
      <c r="AC589" s="17">
        <f ca="1">f_risk_maxdownside(A589,参数!$B$4,参数!$B$1)</f>
        <v>-15.5844155844156</v>
      </c>
      <c r="AD589" t="str">
        <f ca="1">f_risk_maxdownside_date(A589,参数!$B$6,参数!$B$1)</f>
        <v>20180125-20190103</v>
      </c>
    </row>
    <row r="590" spans="1:30">
      <c r="A590" s="15" t="s">
        <v>618</v>
      </c>
      <c r="B590" t="str">
        <f>f_info_name(A590)</f>
        <v>富安达新动力</v>
      </c>
      <c r="C590" t="str">
        <f>f_info_setupdate(A590)</f>
        <v>2016-12-07</v>
      </c>
      <c r="D590" s="16">
        <f t="shared" si="9"/>
        <v>1510</v>
      </c>
      <c r="F590" s="17">
        <f>f_netasset_total(A590,参数!$B$1,100000000)</f>
        <v>0.4480859002</v>
      </c>
      <c r="G590" s="17">
        <f ca="1">f_nav_adjustedreturn(A590,参数!$B$2,参数!$B$1)</f>
        <v>45.4574742268041</v>
      </c>
      <c r="H590" s="17">
        <f ca="1">f_nav_periodreturnrankingper(A590,参数!$B$2,参数!$B$1,3)</f>
        <v>48.5442032821599</v>
      </c>
      <c r="I590" s="17">
        <f ca="1">f_nav_adjustedreturn(A590,参数!$B$3,参数!$B$2)</f>
        <v>39.0307265072113</v>
      </c>
      <c r="J590" s="17">
        <f ca="1">f_nav_periodreturnrankingper(A590,参数!$B$3,参数!$B$2,3)</f>
        <v>31.0479375696767</v>
      </c>
      <c r="K590" s="17">
        <f ca="1">f_nav_adjustedreturn(A590,参数!$B$4,参数!$B$3)</f>
        <v>-24.107689169896</v>
      </c>
      <c r="L590" s="17">
        <f ca="1">f_nav_periodreturnrankingper(A590,参数!$B$4,参数!$B$3,3)</f>
        <v>80.9370988446727</v>
      </c>
      <c r="M590" s="17">
        <f ca="1">f_nav_adjustedreturn(A590,参数!$B$5,参数!$B$4)</f>
        <v>46.2801741195093</v>
      </c>
      <c r="N590" s="17">
        <f ca="1">f_nav_periodreturnrankingper(A590,参数!$B$5,参数!$B$4,3)</f>
        <v>2.99448384554768</v>
      </c>
      <c r="O590" s="17">
        <f ca="1">f_nav_adjustedreturn(A590,参数!$B$6,参数!$B$5)</f>
        <v>0</v>
      </c>
      <c r="P590" s="17">
        <f ca="1">f_nav_periodreturnrankingper(A590,参数!$B$6,参数!$B$5,3)</f>
        <v>0</v>
      </c>
      <c r="Q590" s="25">
        <f>f_return(A590,1,参数!$B$1-365/2,参数!$B$1)</f>
        <v>54.5600828711564</v>
      </c>
      <c r="R590" s="25">
        <f ca="1">f_return(A590,1,参数!$B$4,参数!$B$1)</f>
        <v>15.3342477711258</v>
      </c>
      <c r="S590" s="25">
        <f ca="1">f_return(A590,1,参数!$B$6,参数!$B$1)</f>
        <v>0</v>
      </c>
      <c r="T590" t="str">
        <f>f_info_investtype(A590)</f>
        <v>灵活配置型基金</v>
      </c>
      <c r="U590" t="str">
        <f>f_info_fundmanager(A590)</f>
        <v>朱义</v>
      </c>
      <c r="V590">
        <f>f_info_manager_onthepostdays(A590,1)</f>
        <v>804</v>
      </c>
      <c r="W590" s="25">
        <f ca="1">f_return_1w(A590,"0",参数!$B$2)</f>
        <v>-1.33502860775587</v>
      </c>
      <c r="X590" s="25">
        <f>f_return_1m(A590,"0",参数!$B$1)</f>
        <v>15.8702458553611</v>
      </c>
      <c r="Y590" s="25">
        <f>f_return_3m(A590,0,参数!$B$1)</f>
        <v>28.3764572078476</v>
      </c>
      <c r="Z590" s="25">
        <f>f_return_6m(A590,0,参数!B589)</f>
        <v>21.1718417694598</v>
      </c>
      <c r="AA590" t="str">
        <f>f_dq_status(A590,参数!$B$1)</f>
        <v>开放申购|开放赎回</v>
      </c>
      <c r="AB590" s="17">
        <f ca="1">f_risk_maxdownside(A590,参数!$B$6,参数!$B$1)</f>
        <v>-31.895035844718</v>
      </c>
      <c r="AC590" s="17">
        <f ca="1">f_risk_maxdownside(A590,参数!$B$4,参数!$B$1)</f>
        <v>-31.895035844718</v>
      </c>
      <c r="AD590" t="str">
        <f ca="1">f_risk_maxdownside_date(A590,参数!$B$6,参数!$B$1)</f>
        <v>20180127-20181018</v>
      </c>
    </row>
    <row r="591" spans="1:30">
      <c r="A591" s="15" t="s">
        <v>619</v>
      </c>
      <c r="B591" t="str">
        <f>f_info_name(A591)</f>
        <v>富安达行业轮动</v>
      </c>
      <c r="C591" t="str">
        <f>f_info_setupdate(A591)</f>
        <v>2018-04-04</v>
      </c>
      <c r="D591" s="16">
        <f t="shared" si="9"/>
        <v>1027</v>
      </c>
      <c r="F591" s="17">
        <f>f_netasset_total(A591,参数!$B$1,100000000)</f>
        <v>1.5467434657</v>
      </c>
      <c r="G591" s="17">
        <f ca="1">f_nav_adjustedreturn(A591,参数!$B$2,参数!$B$1)</f>
        <v>35.7335733573357</v>
      </c>
      <c r="H591" s="17">
        <f ca="1">f_nav_periodreturnrankingper(A591,参数!$B$2,参数!$B$1,3)</f>
        <v>57.9142403388036</v>
      </c>
      <c r="I591" s="17">
        <f ca="1">f_nav_adjustedreturn(A591,参数!$B$3,参数!$B$2)</f>
        <v>24.4120940649496</v>
      </c>
      <c r="J591" s="17">
        <f ca="1">f_nav_periodreturnrankingper(A591,参数!$B$3,参数!$B$2,3)</f>
        <v>51.8952062430323</v>
      </c>
      <c r="K591" s="17">
        <f ca="1">f_nav_adjustedreturn(A591,参数!$B$4,参数!$B$3)</f>
        <v>0</v>
      </c>
      <c r="L591" s="17">
        <f ca="1">f_nav_periodreturnrankingper(A591,参数!$B$4,参数!$B$3,3)</f>
        <v>0</v>
      </c>
      <c r="M591" s="17">
        <f ca="1">f_nav_adjustedreturn(A591,参数!$B$5,参数!$B$4)</f>
        <v>0</v>
      </c>
      <c r="N591" s="17">
        <f ca="1">f_nav_periodreturnrankingper(A591,参数!$B$5,参数!$B$4,3)</f>
        <v>0</v>
      </c>
      <c r="O591" s="17">
        <f ca="1">f_nav_adjustedreturn(A591,参数!$B$6,参数!$B$5)</f>
        <v>0</v>
      </c>
      <c r="P591" s="17">
        <f ca="1">f_nav_periodreturnrankingper(A591,参数!$B$6,参数!$B$5,3)</f>
        <v>0</v>
      </c>
      <c r="Q591" s="25">
        <f>f_return(A591,1,参数!$B$1-365/2,参数!$B$1)</f>
        <v>55.5290821746211</v>
      </c>
      <c r="R591" s="25">
        <f ca="1">f_return(A591,1,参数!$B$4,参数!$B$1)</f>
        <v>0</v>
      </c>
      <c r="S591" s="25">
        <f ca="1">f_return(A591,1,参数!$B$6,参数!$B$1)</f>
        <v>0</v>
      </c>
      <c r="T591" t="str">
        <f>f_info_investtype(A591)</f>
        <v>灵活配置型基金</v>
      </c>
      <c r="U591" t="str">
        <f>f_info_fundmanager(A591)</f>
        <v>朱义</v>
      </c>
      <c r="V591">
        <f>f_info_manager_onthepostdays(A591,1)</f>
        <v>804</v>
      </c>
      <c r="W591" s="25">
        <f ca="1">f_return_1w(A591,"0",参数!$B$2)</f>
        <v>-2.88461538461538</v>
      </c>
      <c r="X591" s="25">
        <f>f_return_1m(A591,"0",参数!$B$1)</f>
        <v>12.5373134328358</v>
      </c>
      <c r="Y591" s="25">
        <f>f_return_3m(A591,0,参数!$B$1)</f>
        <v>18.8337273443657</v>
      </c>
      <c r="Z591" s="25">
        <f>f_return_6m(A591,0,参数!B590)</f>
        <v>26.4166001596169</v>
      </c>
      <c r="AA591" t="str">
        <f>f_dq_status(A591,参数!$B$1)</f>
        <v>开放申购|开放赎回</v>
      </c>
      <c r="AB591" s="17">
        <f ca="1">f_risk_maxdownside(A591,参数!$B$6,参数!$B$1)</f>
        <v>-17.1314741035857</v>
      </c>
      <c r="AC591" s="17">
        <f ca="1">f_risk_maxdownside(A591,参数!$B$4,参数!$B$1)</f>
        <v>-17.1314741035857</v>
      </c>
      <c r="AD591" t="str">
        <f ca="1">f_risk_maxdownside_date(A591,参数!$B$6,参数!$B$1)</f>
        <v>20180522-20181018</v>
      </c>
    </row>
    <row r="592" spans="1:30">
      <c r="A592" s="15" t="s">
        <v>620</v>
      </c>
      <c r="B592" t="str">
        <f>f_info_name(A592)</f>
        <v>创金合信沪港深研究精选</v>
      </c>
      <c r="C592" t="str">
        <f>f_info_setupdate(A592)</f>
        <v>2015-08-24</v>
      </c>
      <c r="D592" s="16">
        <f t="shared" si="9"/>
        <v>1981</v>
      </c>
      <c r="F592" s="17">
        <f>f_netasset_total(A592,参数!$B$1,100000000)</f>
        <v>1.19524854</v>
      </c>
      <c r="G592" s="17">
        <f ca="1">f_nav_adjustedreturn(A592,参数!$B$2,参数!$B$1)</f>
        <v>68.4036393713813</v>
      </c>
      <c r="H592" s="17">
        <f ca="1">f_nav_periodreturnrankingper(A592,参数!$B$2,参数!$B$1,3)</f>
        <v>26.363155108523</v>
      </c>
      <c r="I592" s="17">
        <f ca="1">f_nav_adjustedreturn(A592,参数!$B$3,参数!$B$2)</f>
        <v>28.480340063762</v>
      </c>
      <c r="J592" s="17">
        <f ca="1">f_nav_periodreturnrankingper(A592,参数!$B$3,参数!$B$2,3)</f>
        <v>46.2653288740245</v>
      </c>
      <c r="K592" s="17">
        <f ca="1">f_nav_adjustedreturn(A592,参数!$B$4,参数!$B$3)</f>
        <v>-17.3836698858648</v>
      </c>
      <c r="L592" s="17">
        <f ca="1">f_nav_periodreturnrankingper(A592,参数!$B$4,参数!$B$3,3)</f>
        <v>57.3170731707317</v>
      </c>
      <c r="M592" s="17">
        <f ca="1">f_nav_adjustedreturn(A592,参数!$B$5,参数!$B$4)</f>
        <v>4.95867768595042</v>
      </c>
      <c r="N592" s="17">
        <f ca="1">f_nav_periodreturnrankingper(A592,参数!$B$5,参数!$B$4,3)</f>
        <v>76.8321513002364</v>
      </c>
      <c r="O592" s="17">
        <f ca="1">f_nav_adjustedreturn(A592,参数!$B$6,参数!$B$5)</f>
        <v>24.0592930444698</v>
      </c>
      <c r="P592" s="17">
        <f ca="1">f_nav_periodreturnrankingper(A592,参数!$B$6,参数!$B$5,3)</f>
        <v>3.12925170068027</v>
      </c>
      <c r="Q592" s="25">
        <f>f_return(A592,1,参数!$B$1-365/2,参数!$B$1)</f>
        <v>77.8689425751734</v>
      </c>
      <c r="R592" s="25">
        <f ca="1">f_return(A592,1,参数!$B$4,参数!$B$1)</f>
        <v>21.3411100401057</v>
      </c>
      <c r="S592" s="25">
        <f ca="1">f_return(A592,1,参数!$B$6,参数!$B$1)</f>
        <v>18.3247384781761</v>
      </c>
      <c r="T592" t="str">
        <f>f_info_investtype(A592)</f>
        <v>灵活配置型基金</v>
      </c>
      <c r="U592" t="str">
        <f>f_info_fundmanager(A592)</f>
        <v>胡尧盛,王妍</v>
      </c>
      <c r="V592">
        <f>f_info_manager_onthepostdays(A592,1)</f>
        <v>1157</v>
      </c>
      <c r="W592" s="25">
        <f ca="1">f_return_1w(A592,"0",参数!$B$2)</f>
        <v>0.498753117206983</v>
      </c>
      <c r="X592" s="25">
        <f>f_return_1m(A592,"0",参数!$B$1)</f>
        <v>17.0787809085681</v>
      </c>
      <c r="Y592" s="25">
        <f>f_return_3m(A592,0,参数!$B$1)</f>
        <v>35.1925630810093</v>
      </c>
      <c r="Z592" s="25">
        <f>f_return_6m(A592,0,参数!B591)</f>
        <v>28.5984848484848</v>
      </c>
      <c r="AA592" t="str">
        <f>f_dq_status(A592,参数!$B$1)</f>
        <v>开放申购|开放赎回</v>
      </c>
      <c r="AB592" s="17">
        <f ca="1">f_risk_maxdownside(A592,参数!$B$6,参数!$B$1)</f>
        <v>-26.4978902953587</v>
      </c>
      <c r="AC592" s="17">
        <f ca="1">f_risk_maxdownside(A592,参数!$B$4,参数!$B$1)</f>
        <v>-23.7970253718285</v>
      </c>
      <c r="AD592" t="str">
        <f ca="1">f_risk_maxdownside_date(A592,参数!$B$6,参数!$B$1)</f>
        <v>20170412-20181018</v>
      </c>
    </row>
    <row r="593" spans="1:30">
      <c r="A593" s="15" t="s">
        <v>621</v>
      </c>
      <c r="B593" t="str">
        <f>f_info_name(A593)</f>
        <v>中银互联网+</v>
      </c>
      <c r="C593" t="str">
        <f>f_info_setupdate(A593)</f>
        <v>2015-08-06</v>
      </c>
      <c r="D593" s="16">
        <f t="shared" si="9"/>
        <v>1999</v>
      </c>
      <c r="F593" s="17">
        <f>f_netasset_total(A593,参数!$B$1,100000000)</f>
        <v>0.5561848898</v>
      </c>
      <c r="G593" s="17">
        <f ca="1">f_nav_adjustedreturn(A593,参数!$B$2,参数!$B$1)</f>
        <v>6.81818181818181</v>
      </c>
      <c r="H593" s="17">
        <f ca="1">f_nav_periodreturnrankingper(A593,参数!$B$2,参数!$B$1,3)</f>
        <v>100</v>
      </c>
      <c r="I593" s="17">
        <f ca="1">f_nav_adjustedreturn(A593,参数!$B$3,参数!$B$2)</f>
        <v>54.0856031128405</v>
      </c>
      <c r="J593" s="17">
        <f ca="1">f_nav_periodreturnrankingper(A593,参数!$B$3,参数!$B$2,3)</f>
        <v>35.693215339233</v>
      </c>
      <c r="K593" s="17">
        <f ca="1">f_nav_adjustedreturn(A593,参数!$B$4,参数!$B$3)</f>
        <v>-34.2150170648464</v>
      </c>
      <c r="L593" s="17">
        <f ca="1">f_nav_periodreturnrankingper(A593,参数!$B$4,参数!$B$3,3)</f>
        <v>94.5454545454545</v>
      </c>
      <c r="M593" s="17">
        <f ca="1">f_nav_adjustedreturn(A593,参数!$B$5,参数!$B$4)</f>
        <v>37.6896149358226</v>
      </c>
      <c r="N593" s="17">
        <f ca="1">f_nav_periodreturnrankingper(A593,参数!$B$5,参数!$B$4,3)</f>
        <v>17.156862745098</v>
      </c>
      <c r="O593" s="17">
        <f ca="1">f_nav_adjustedreturn(A593,参数!$B$6,参数!$B$5)</f>
        <v>-1.26728110599078</v>
      </c>
      <c r="P593" s="17">
        <f ca="1">f_nav_periodreturnrankingper(A593,参数!$B$6,参数!$B$5,3)</f>
        <v>75</v>
      </c>
      <c r="Q593" s="25">
        <f>f_return(A593,1,参数!$B$1-365/2,参数!$B$1)</f>
        <v>-1.69753249590897</v>
      </c>
      <c r="R593" s="25">
        <f ca="1">f_return(A593,1,参数!$B$4,参数!$B$1)</f>
        <v>2.68354029874849</v>
      </c>
      <c r="S593" s="25">
        <f ca="1">f_return(A593,1,参数!$B$6,参数!$B$1)</f>
        <v>7.88281432434565</v>
      </c>
      <c r="T593" t="str">
        <f>f_info_investtype(A593)</f>
        <v>普通股票型基金</v>
      </c>
      <c r="U593" t="str">
        <f>f_info_fundmanager(A593)</f>
        <v>欧阳力君</v>
      </c>
      <c r="V593">
        <f>f_info_manager_onthepostdays(A593,1)</f>
        <v>512</v>
      </c>
      <c r="W593" s="25">
        <f ca="1">f_return_1w(A593,"0",参数!$B$2)</f>
        <v>-0.419111483654662</v>
      </c>
      <c r="X593" s="25">
        <f>f_return_1m(A593,"0",参数!$B$1)</f>
        <v>3.08692120227456</v>
      </c>
      <c r="Y593" s="25">
        <f>f_return_3m(A593,0,参数!$B$1)</f>
        <v>1.76423416198876</v>
      </c>
      <c r="Z593" s="25">
        <f>f_return_6m(A593,0,参数!B592)</f>
        <v>-8.83652430044183</v>
      </c>
      <c r="AA593" t="str">
        <f>f_dq_status(A593,参数!$B$1)</f>
        <v>开放申购|开放赎回</v>
      </c>
      <c r="AB593" s="17">
        <f ca="1">f_risk_maxdownside(A593,参数!$B$6,参数!$B$1)</f>
        <v>-38.4550797649035</v>
      </c>
      <c r="AC593" s="17">
        <f ca="1">f_risk_maxdownside(A593,参数!$B$4,参数!$B$1)</f>
        <v>-37.8813559322034</v>
      </c>
      <c r="AD593" t="str">
        <f ca="1">f_risk_maxdownside_date(A593,参数!$B$6,参数!$B$1)</f>
        <v>20180124-20190103</v>
      </c>
    </row>
    <row r="594" spans="1:30">
      <c r="A594" s="15" t="s">
        <v>622</v>
      </c>
      <c r="B594" t="str">
        <f>f_info_name(A594)</f>
        <v>平安鑫安A</v>
      </c>
      <c r="C594" t="str">
        <f>f_info_setupdate(A594)</f>
        <v>2015-12-11</v>
      </c>
      <c r="D594" s="16">
        <f t="shared" si="9"/>
        <v>1872</v>
      </c>
      <c r="F594" s="17">
        <f>f_netasset_total(A594,参数!$B$1,100000000)</f>
        <v>5.9957382805</v>
      </c>
      <c r="G594" s="17">
        <f ca="1">f_nav_adjustedreturn(A594,参数!$B$2,参数!$B$1)</f>
        <v>17.0181416336679</v>
      </c>
      <c r="H594" s="17">
        <f ca="1">f_nav_periodreturnrankingper(A594,参数!$B$2,参数!$B$1,3)</f>
        <v>83.2186341979884</v>
      </c>
      <c r="I594" s="17">
        <f ca="1">f_nav_adjustedreturn(A594,参数!$B$3,参数!$B$2)</f>
        <v>4.41346153846154</v>
      </c>
      <c r="J594" s="17">
        <f ca="1">f_nav_periodreturnrankingper(A594,参数!$B$3,参数!$B$2,3)</f>
        <v>94.7045707915273</v>
      </c>
      <c r="K594" s="17">
        <f ca="1">f_nav_adjustedreturn(A594,参数!$B$4,参数!$B$3)</f>
        <v>-12.5315391084945</v>
      </c>
      <c r="L594" s="17">
        <f ca="1">f_nav_periodreturnrankingper(A594,参数!$B$4,参数!$B$3,3)</f>
        <v>45.186136071887</v>
      </c>
      <c r="M594" s="17">
        <f ca="1">f_nav_adjustedreturn(A594,参数!$B$5,参数!$B$4)</f>
        <v>19.2</v>
      </c>
      <c r="N594" s="17">
        <f ca="1">f_nav_periodreturnrankingper(A594,参数!$B$5,参数!$B$4,3)</f>
        <v>24.4286840031521</v>
      </c>
      <c r="O594" s="17">
        <f ca="1">f_nav_adjustedreturn(A594,参数!$B$6,参数!$B$5)</f>
        <v>0.099999999999989</v>
      </c>
      <c r="P594" s="17">
        <f ca="1">f_nav_periodreturnrankingper(A594,参数!$B$6,参数!$B$5,3)</f>
        <v>75.1020408163265</v>
      </c>
      <c r="Q594" s="25">
        <f>f_return(A594,1,参数!$B$1-365/2,参数!$B$1)</f>
        <v>15.9406810371316</v>
      </c>
      <c r="R594" s="25">
        <f ca="1">f_return(A594,1,参数!$B$4,参数!$B$1)</f>
        <v>2.23782788954481</v>
      </c>
      <c r="S594" s="25">
        <f ca="1">f_return(A594,1,参数!$B$6,参数!$B$1)</f>
        <v>4.90249727620689</v>
      </c>
      <c r="T594" t="str">
        <f>f_info_investtype(A594)</f>
        <v>灵活配置型基金</v>
      </c>
      <c r="U594" t="str">
        <f>f_info_fundmanager(A594)</f>
        <v>张文平,张晓泉</v>
      </c>
      <c r="V594">
        <f>f_info_manager_onthepostdays(A594,1)</f>
        <v>742</v>
      </c>
      <c r="W594" s="25">
        <f ca="1">f_return_1w(A594,"0",参数!$B$2)</f>
        <v>-0.0460235640647961</v>
      </c>
      <c r="X594" s="25">
        <f>f_return_1m(A594,"0",参数!$B$1)</f>
        <v>3.40141590039872</v>
      </c>
      <c r="Y594" s="25">
        <f>f_return_3m(A594,0,参数!$B$1)</f>
        <v>7.67731548173884</v>
      </c>
      <c r="Z594" s="25">
        <f>f_return_6m(A594,0,参数!B593)</f>
        <v>6.6683337501042</v>
      </c>
      <c r="AA594" t="str">
        <f>f_dq_status(A594,参数!$B$1)</f>
        <v>暂停大额申购|开放赎回</v>
      </c>
      <c r="AB594" s="17">
        <f ca="1">f_risk_maxdownside(A594,参数!$B$6,参数!$B$1)</f>
        <v>-15.0167785234899</v>
      </c>
      <c r="AC594" s="17">
        <f ca="1">f_risk_maxdownside(A594,参数!$B$4,参数!$B$1)</f>
        <v>-15.0167785234899</v>
      </c>
      <c r="AD594" t="str">
        <f ca="1">f_risk_maxdownside_date(A594,参数!$B$6,参数!$B$1)</f>
        <v>20180127-20190103</v>
      </c>
    </row>
    <row r="595" spans="1:30">
      <c r="A595" s="15" t="s">
        <v>623</v>
      </c>
      <c r="B595" t="str">
        <f>f_info_name(A595)</f>
        <v>南方转型增长</v>
      </c>
      <c r="C595" t="str">
        <f>f_info_setupdate(A595)</f>
        <v>2016-08-17</v>
      </c>
      <c r="D595" s="16">
        <f t="shared" si="9"/>
        <v>1622</v>
      </c>
      <c r="F595" s="17">
        <f>f_netasset_total(A595,参数!$B$1,100000000)</f>
        <v>2.9301407164</v>
      </c>
      <c r="G595" s="17">
        <f ca="1">f_nav_adjustedreturn(A595,参数!$B$2,参数!$B$1)</f>
        <v>95.7115009746589</v>
      </c>
      <c r="H595" s="17">
        <f ca="1">f_nav_periodreturnrankingper(A595,参数!$B$2,参数!$B$1,3)</f>
        <v>7.19957649550027</v>
      </c>
      <c r="I595" s="17">
        <f ca="1">f_nav_adjustedreturn(A595,参数!$B$3,参数!$B$2)</f>
        <v>48.2658959537572</v>
      </c>
      <c r="J595" s="17">
        <f ca="1">f_nav_periodreturnrankingper(A595,参数!$B$3,参数!$B$2,3)</f>
        <v>19.3422519509476</v>
      </c>
      <c r="K595" s="17">
        <f ca="1">f_nav_adjustedreturn(A595,参数!$B$4,参数!$B$3)</f>
        <v>-24.4541484716157</v>
      </c>
      <c r="L595" s="17">
        <f ca="1">f_nav_periodreturnrankingper(A595,参数!$B$4,参数!$B$3,3)</f>
        <v>81.7073170731707</v>
      </c>
      <c r="M595" s="17">
        <f ca="1">f_nav_adjustedreturn(A595,参数!$B$5,参数!$B$4)</f>
        <v>0.660066006600661</v>
      </c>
      <c r="N595" s="17">
        <f ca="1">f_nav_periodreturnrankingper(A595,参数!$B$5,参数!$B$4,3)</f>
        <v>91.9621749408984</v>
      </c>
      <c r="O595" s="17">
        <f ca="1">f_nav_adjustedreturn(A595,参数!$B$6,参数!$B$5)</f>
        <v>0</v>
      </c>
      <c r="P595" s="17">
        <f ca="1">f_nav_periodreturnrankingper(A595,参数!$B$6,参数!$B$5,3)</f>
        <v>0</v>
      </c>
      <c r="Q595" s="25">
        <f>f_return(A595,1,参数!$B$1-365/2,参数!$B$1)</f>
        <v>96.3605744421123</v>
      </c>
      <c r="R595" s="25">
        <f ca="1">f_return(A595,1,参数!$B$4,参数!$B$1)</f>
        <v>29.8730603822516</v>
      </c>
      <c r="S595" s="25">
        <f ca="1">f_return(A595,1,参数!$B$6,参数!$B$1)</f>
        <v>0</v>
      </c>
      <c r="T595" t="str">
        <f>f_info_investtype(A595)</f>
        <v>灵活配置型基金</v>
      </c>
      <c r="U595" t="str">
        <f>f_info_fundmanager(A595)</f>
        <v>林乐峰</v>
      </c>
      <c r="V595">
        <f>f_info_manager_onthepostdays(A595,1)</f>
        <v>1154</v>
      </c>
      <c r="W595" s="25">
        <f ca="1">f_return_1w(A595,"0",参数!$B$2)</f>
        <v>-2.84090909090909</v>
      </c>
      <c r="X595" s="25">
        <f>f_return_1m(A595,"0",参数!$B$1)</f>
        <v>11.6796440489433</v>
      </c>
      <c r="Y595" s="25">
        <f>f_return_3m(A595,0,参数!$B$1)</f>
        <v>22.2898903775883</v>
      </c>
      <c r="Z595" s="25">
        <f>f_return_6m(A595,0,参数!B594)</f>
        <v>31.6883116883117</v>
      </c>
      <c r="AA595" t="str">
        <f>f_dq_status(A595,参数!$B$1)</f>
        <v>开放申购|开放赎回</v>
      </c>
      <c r="AB595" s="17">
        <f ca="1">f_risk_maxdownside(A595,参数!$B$6,参数!$B$1)</f>
        <v>-37.9942140790742</v>
      </c>
      <c r="AC595" s="17">
        <f ca="1">f_risk_maxdownside(A595,参数!$B$4,参数!$B$1)</f>
        <v>-29.7267759562842</v>
      </c>
      <c r="AD595" t="str">
        <f ca="1">f_risk_maxdownside_date(A595,参数!$B$6,参数!$B$1)</f>
        <v>20161123-20181029</v>
      </c>
    </row>
    <row r="596" spans="1:30">
      <c r="A596" s="15" t="s">
        <v>624</v>
      </c>
      <c r="B596" t="str">
        <f>f_info_name(A596)</f>
        <v>国寿安保智慧生活</v>
      </c>
      <c r="C596" t="str">
        <f>f_info_setupdate(A596)</f>
        <v>2015-09-01</v>
      </c>
      <c r="D596" s="16">
        <f t="shared" si="9"/>
        <v>1973</v>
      </c>
      <c r="F596" s="17">
        <f>f_netasset_total(A596,参数!$B$1,100000000)</f>
        <v>3.6754213388</v>
      </c>
      <c r="G596" s="17">
        <f ca="1">f_nav_adjustedreturn(A596,参数!$B$2,参数!$B$1)</f>
        <v>58.4040159983778</v>
      </c>
      <c r="H596" s="17">
        <f ca="1">f_nav_periodreturnrankingper(A596,参数!$B$2,参数!$B$1,3)</f>
        <v>61.5196078431373</v>
      </c>
      <c r="I596" s="17">
        <f ca="1">f_nav_adjustedreturn(A596,参数!$B$3,参数!$B$2)</f>
        <v>43.3748584371461</v>
      </c>
      <c r="J596" s="17">
        <f ca="1">f_nav_periodreturnrankingper(A596,参数!$B$3,参数!$B$2,3)</f>
        <v>53.0973451327434</v>
      </c>
      <c r="K596" s="17">
        <f ca="1">f_nav_adjustedreturn(A596,参数!$B$4,参数!$B$3)</f>
        <v>-27.5635767022149</v>
      </c>
      <c r="L596" s="17">
        <f ca="1">f_nav_periodreturnrankingper(A596,参数!$B$4,参数!$B$3,3)</f>
        <v>71.2727272727273</v>
      </c>
      <c r="M596" s="17">
        <f ca="1">f_nav_adjustedreturn(A596,参数!$B$5,参数!$B$4)</f>
        <v>24.5404289855072</v>
      </c>
      <c r="N596" s="17">
        <f ca="1">f_nav_periodreturnrankingper(A596,参数!$B$5,参数!$B$4,3)</f>
        <v>41.6666666666667</v>
      </c>
      <c r="O596" s="17">
        <f ca="1">f_nav_adjustedreturn(A596,参数!$B$6,参数!$B$5)</f>
        <v>6.14203454894434</v>
      </c>
      <c r="P596" s="17">
        <f ca="1">f_nav_periodreturnrankingper(A596,参数!$B$6,参数!$B$5,3)</f>
        <v>51.9736842105263</v>
      </c>
      <c r="Q596" s="25">
        <f>f_return(A596,1,参数!$B$1-365/2,参数!$B$1)</f>
        <v>64.2161398763474</v>
      </c>
      <c r="R596" s="25">
        <f ca="1">f_return(A596,1,参数!$B$4,参数!$B$1)</f>
        <v>18.0319665199735</v>
      </c>
      <c r="S596" s="25">
        <f ca="1">f_return(A596,1,参数!$B$6,参数!$B$1)</f>
        <v>16.8050650192394</v>
      </c>
      <c r="T596" t="str">
        <f>f_info_investtype(A596)</f>
        <v>普通股票型基金</v>
      </c>
      <c r="U596" t="str">
        <f>f_info_fundmanager(A596)</f>
        <v>张琦</v>
      </c>
      <c r="V596">
        <f>f_info_manager_onthepostdays(A596,1)</f>
        <v>1968</v>
      </c>
      <c r="W596" s="25">
        <f ca="1">f_return_1w(A596,"0",参数!$B$2)</f>
        <v>-0.236406619385328</v>
      </c>
      <c r="X596" s="25">
        <f>f_return_1m(A596,"0",参数!$B$1)</f>
        <v>9.44476244991413</v>
      </c>
      <c r="Y596" s="25">
        <f>f_return_3m(A596,0,参数!$B$1)</f>
        <v>16.7990226023213</v>
      </c>
      <c r="Z596" s="25">
        <f>f_return_6m(A596,0,参数!B595)</f>
        <v>18.328173374613</v>
      </c>
      <c r="AA596" t="str">
        <f>f_dq_status(A596,参数!$B$1)</f>
        <v>开放申购|开放赎回</v>
      </c>
      <c r="AB596" s="17">
        <f ca="1">f_risk_maxdownside(A596,参数!$B$6,参数!$B$1)</f>
        <v>-35.8172913848318</v>
      </c>
      <c r="AC596" s="17">
        <f ca="1">f_risk_maxdownside(A596,参数!$B$4,参数!$B$1)</f>
        <v>-34.1914722445696</v>
      </c>
      <c r="AD596" t="str">
        <f ca="1">f_risk_maxdownside_date(A596,参数!$B$6,参数!$B$1)</f>
        <v>20171122-20190103</v>
      </c>
    </row>
    <row r="597" spans="1:30">
      <c r="A597" s="15" t="s">
        <v>625</v>
      </c>
      <c r="B597" t="str">
        <f>f_info_name(A597)</f>
        <v>江信同福A</v>
      </c>
      <c r="C597" t="str">
        <f>f_info_setupdate(A597)</f>
        <v>2015-08-28</v>
      </c>
      <c r="D597" s="16">
        <f t="shared" si="9"/>
        <v>1977</v>
      </c>
      <c r="F597" s="17">
        <f>f_netasset_total(A597,参数!$B$1,100000000)</f>
        <v>0.3784346182</v>
      </c>
      <c r="G597" s="17">
        <f ca="1">f_nav_adjustedreturn(A597,参数!$B$2,参数!$B$1)</f>
        <v>33.9871819770829</v>
      </c>
      <c r="H597" s="17">
        <f ca="1">f_nav_periodreturnrankingper(A597,参数!$B$2,参数!$B$1,3)</f>
        <v>59.3435680254103</v>
      </c>
      <c r="I597" s="17">
        <f ca="1">f_nav_adjustedreturn(A597,参数!$B$3,参数!$B$2)</f>
        <v>27.8936910084451</v>
      </c>
      <c r="J597" s="17">
        <f ca="1">f_nav_periodreturnrankingper(A597,参数!$B$3,参数!$B$2,3)</f>
        <v>46.7670011148272</v>
      </c>
      <c r="K597" s="17">
        <f ca="1">f_nav_adjustedreturn(A597,参数!$B$4,参数!$B$3)</f>
        <v>-25.2991928750348</v>
      </c>
      <c r="L597" s="17">
        <f ca="1">f_nav_periodreturnrankingper(A597,参数!$B$4,参数!$B$3,3)</f>
        <v>83.8896020539153</v>
      </c>
      <c r="M597" s="17">
        <f ca="1">f_nav_adjustedreturn(A597,参数!$B$5,参数!$B$4)</f>
        <v>5.38138490086921</v>
      </c>
      <c r="N597" s="17">
        <f ca="1">f_nav_periodreturnrankingper(A597,参数!$B$5,参数!$B$4,3)</f>
        <v>74.9408983451537</v>
      </c>
      <c r="O597" s="17">
        <f ca="1">f_nav_adjustedreturn(A597,参数!$B$6,参数!$B$5)</f>
        <v>4.1178544899959</v>
      </c>
      <c r="P597" s="17">
        <f ca="1">f_nav_periodreturnrankingper(A597,参数!$B$6,参数!$B$5,3)</f>
        <v>37.5510204081633</v>
      </c>
      <c r="Q597" s="25">
        <f>f_return(A597,1,参数!$B$1-365/2,参数!$B$1)</f>
        <v>54.2765236772975</v>
      </c>
      <c r="R597" s="25">
        <f ca="1">f_return(A597,1,参数!$B$4,参数!$B$1)</f>
        <v>8.57085919262013</v>
      </c>
      <c r="S597" s="25">
        <f ca="1">f_return(A597,1,参数!$B$6,参数!$B$1)</f>
        <v>6.99393038369878</v>
      </c>
      <c r="T597" t="str">
        <f>f_info_investtype(A597)</f>
        <v>灵活配置型基金</v>
      </c>
      <c r="U597" t="str">
        <f>f_info_fundmanager(A597)</f>
        <v>王安良,杨凡</v>
      </c>
      <c r="V597">
        <f>f_info_manager_onthepostdays(A597,1)</f>
        <v>1834</v>
      </c>
      <c r="W597" s="25">
        <f ca="1">f_return_1w(A597,"0",参数!$B$2)</f>
        <v>-2.31455131853537</v>
      </c>
      <c r="X597" s="25">
        <f>f_return_1m(A597,"0",参数!$B$1)</f>
        <v>7.7631990003124</v>
      </c>
      <c r="Y597" s="25">
        <f>f_return_3m(A597,0,参数!$B$1)</f>
        <v>23.9935298346513</v>
      </c>
      <c r="Z597" s="25">
        <f>f_return_6m(A597,0,参数!B596)</f>
        <v>14.438455421048</v>
      </c>
      <c r="AA597" t="str">
        <f>f_dq_status(A597,参数!$B$1)</f>
        <v>开放申购|开放赎回</v>
      </c>
      <c r="AB597" s="17">
        <f ca="1">f_risk_maxdownside(A597,参数!$B$6,参数!$B$1)</f>
        <v>-31.8670124097055</v>
      </c>
      <c r="AC597" s="17">
        <f ca="1">f_risk_maxdownside(A597,参数!$B$4,参数!$B$1)</f>
        <v>-31.8164967562558</v>
      </c>
      <c r="AD597" t="str">
        <f ca="1">f_risk_maxdownside_date(A597,参数!$B$6,参数!$B$1)</f>
        <v>20180125-20190103</v>
      </c>
    </row>
    <row r="598" spans="1:30">
      <c r="A598" s="15" t="s">
        <v>626</v>
      </c>
      <c r="B598" t="str">
        <f>f_info_name(A598)</f>
        <v>中银战略新兴产业A</v>
      </c>
      <c r="C598" t="str">
        <f>f_info_setupdate(A598)</f>
        <v>2015-11-26</v>
      </c>
      <c r="D598" s="16">
        <f t="shared" si="9"/>
        <v>1887</v>
      </c>
      <c r="F598" s="17">
        <f>f_netasset_total(A598,参数!$B$1,100000000)</f>
        <v>3.8440860695</v>
      </c>
      <c r="G598" s="17">
        <f ca="1">f_nav_adjustedreturn(A598,参数!$B$2,参数!$B$1)</f>
        <v>93.0038510911425</v>
      </c>
      <c r="H598" s="17">
        <f ca="1">f_nav_periodreturnrankingper(A598,参数!$B$2,参数!$B$1,3)</f>
        <v>24.5098039215686</v>
      </c>
      <c r="I598" s="17">
        <f ca="1">f_nav_adjustedreturn(A598,参数!$B$3,参数!$B$2)</f>
        <v>47.6777251184834</v>
      </c>
      <c r="J598" s="17">
        <f ca="1">f_nav_periodreturnrankingper(A598,参数!$B$3,参数!$B$2,3)</f>
        <v>46.6076696165192</v>
      </c>
      <c r="K598" s="17">
        <f ca="1">f_nav_adjustedreturn(A598,参数!$B$4,参数!$B$3)</f>
        <v>-27.3415977961433</v>
      </c>
      <c r="L598" s="17">
        <f ca="1">f_nav_periodreturnrankingper(A598,参数!$B$4,参数!$B$3,3)</f>
        <v>69.0909090909091</v>
      </c>
      <c r="M598" s="17">
        <f ca="1">f_nav_adjustedreturn(A598,参数!$B$5,参数!$B$4)</f>
        <v>36.2873134328358</v>
      </c>
      <c r="N598" s="17">
        <f ca="1">f_nav_periodreturnrankingper(A598,参数!$B$5,参数!$B$4,3)</f>
        <v>19.1176470588235</v>
      </c>
      <c r="O598" s="17">
        <f ca="1">f_nav_adjustedreturn(A598,参数!$B$6,参数!$B$5)</f>
        <v>10.0616016427105</v>
      </c>
      <c r="P598" s="17">
        <f ca="1">f_nav_periodreturnrankingper(A598,参数!$B$6,参数!$B$5,3)</f>
        <v>40.7894736842105</v>
      </c>
      <c r="Q598" s="25">
        <f>f_return(A598,1,参数!$B$1-365/2,参数!$B$1)</f>
        <v>95.6239592935525</v>
      </c>
      <c r="R598" s="25">
        <f ca="1">f_return(A598,1,参数!$B$4,参数!$B$1)</f>
        <v>27.436190207772</v>
      </c>
      <c r="S598" s="25">
        <f ca="1">f_return(A598,1,参数!$B$6,参数!$B$1)</f>
        <v>25.258644525806</v>
      </c>
      <c r="T598" t="str">
        <f>f_info_investtype(A598)</f>
        <v>普通股票型基金</v>
      </c>
      <c r="U598" t="str">
        <f>f_info_fundmanager(A598)</f>
        <v>钱亚风云</v>
      </c>
      <c r="V598">
        <f>f_info_manager_onthepostdays(A598,1)</f>
        <v>1904</v>
      </c>
      <c r="W598" s="25">
        <f ca="1">f_return_1w(A598,"0",参数!$B$2)</f>
        <v>-3.58910891089109</v>
      </c>
      <c r="X598" s="25">
        <f>f_return_1m(A598,"0",参数!$B$1)</f>
        <v>18.6193293885602</v>
      </c>
      <c r="Y598" s="25">
        <f>f_return_3m(A598,0,参数!$B$1)</f>
        <v>36.1865942028985</v>
      </c>
      <c r="Z598" s="25">
        <f>f_return_6m(A598,0,参数!B597)</f>
        <v>35.8424507658643</v>
      </c>
      <c r="AA598" t="str">
        <f>f_dq_status(A598,参数!$B$1)</f>
        <v>开放申购|开放赎回</v>
      </c>
      <c r="AB598" s="17">
        <f ca="1">f_risk_maxdownside(A598,参数!$B$6,参数!$B$1)</f>
        <v>-32.4949014276003</v>
      </c>
      <c r="AC598" s="17">
        <f ca="1">f_risk_maxdownside(A598,参数!$B$4,参数!$B$1)</f>
        <v>-32.0328542094456</v>
      </c>
      <c r="AD598" t="str">
        <f ca="1">f_risk_maxdownside_date(A598,参数!$B$6,参数!$B$1)</f>
        <v>20180124-20190102</v>
      </c>
    </row>
    <row r="599" spans="1:30">
      <c r="A599" s="15" t="s">
        <v>627</v>
      </c>
      <c r="B599" t="str">
        <f>f_info_name(A599)</f>
        <v>英大国企改革主题</v>
      </c>
      <c r="C599" t="str">
        <f>f_info_setupdate(A599)</f>
        <v>2018-11-22</v>
      </c>
      <c r="D599" s="16">
        <f t="shared" si="9"/>
        <v>795</v>
      </c>
      <c r="F599" s="17">
        <f>f_netasset_total(A599,参数!$B$1,100000000)</f>
        <v>0.6681754495</v>
      </c>
      <c r="G599" s="17">
        <f ca="1">f_nav_adjustedreturn(A599,参数!$B$2,参数!$B$1)</f>
        <v>37.1036708350141</v>
      </c>
      <c r="H599" s="17">
        <f ca="1">f_nav_periodreturnrankingper(A599,参数!$B$2,参数!$B$1,3)</f>
        <v>87.9901960784314</v>
      </c>
      <c r="I599" s="17">
        <f ca="1">f_nav_adjustedreturn(A599,参数!$B$3,参数!$B$2)</f>
        <v>21.6149921507064</v>
      </c>
      <c r="J599" s="17">
        <f ca="1">f_nav_periodreturnrankingper(A599,参数!$B$3,参数!$B$2,3)</f>
        <v>91.4454277286136</v>
      </c>
      <c r="K599" s="17">
        <f ca="1">f_nav_adjustedreturn(A599,参数!$B$4,参数!$B$3)</f>
        <v>0</v>
      </c>
      <c r="L599" s="17">
        <f ca="1">f_nav_periodreturnrankingper(A599,参数!$B$4,参数!$B$3,3)</f>
        <v>0</v>
      </c>
      <c r="M599" s="17">
        <f ca="1">f_nav_adjustedreturn(A599,参数!$B$5,参数!$B$4)</f>
        <v>0</v>
      </c>
      <c r="N599" s="17">
        <f ca="1">f_nav_periodreturnrankingper(A599,参数!$B$5,参数!$B$4,3)</f>
        <v>0</v>
      </c>
      <c r="O599" s="17">
        <f ca="1">f_nav_adjustedreturn(A599,参数!$B$6,参数!$B$5)</f>
        <v>0</v>
      </c>
      <c r="P599" s="17">
        <f ca="1">f_nav_periodreturnrankingper(A599,参数!$B$6,参数!$B$5,3)</f>
        <v>0</v>
      </c>
      <c r="Q599" s="25">
        <f>f_return(A599,1,参数!$B$1-365/2,参数!$B$1)</f>
        <v>53.7740343007695</v>
      </c>
      <c r="R599" s="25">
        <f ca="1">f_return(A599,1,参数!$B$4,参数!$B$1)</f>
        <v>0</v>
      </c>
      <c r="S599" s="25">
        <f ca="1">f_return(A599,1,参数!$B$6,参数!$B$1)</f>
        <v>0</v>
      </c>
      <c r="T599" t="str">
        <f>f_info_investtype(A599)</f>
        <v>普通股票型基金</v>
      </c>
      <c r="U599" t="str">
        <f>f_info_fundmanager(A599)</f>
        <v>张媛</v>
      </c>
      <c r="V599">
        <f>f_info_manager_onthepostdays(A599,1)</f>
        <v>703</v>
      </c>
      <c r="W599" s="25">
        <f ca="1">f_return_1w(A599,"0",参数!$B$2)</f>
        <v>-3.2472094293966</v>
      </c>
      <c r="X599" s="25">
        <f>f_return_1m(A599,"0",参数!$B$1)</f>
        <v>2.13354167918746</v>
      </c>
      <c r="Y599" s="25">
        <f>f_return_3m(A599,0,参数!$B$1)</f>
        <v>5.12836374884008</v>
      </c>
      <c r="Z599" s="25">
        <f>f_return_6m(A599,0,参数!B598)</f>
        <v>17.7490672930772</v>
      </c>
      <c r="AA599" t="str">
        <f>f_dq_status(A599,参数!$B$1)</f>
        <v>开放申购|开放赎回</v>
      </c>
      <c r="AB599" s="17">
        <f ca="1">f_risk_maxdownside(A599,参数!$B$6,参数!$B$1)</f>
        <v>-14.9405902644692</v>
      </c>
      <c r="AC599" s="17">
        <f ca="1">f_risk_maxdownside(A599,参数!$B$4,参数!$B$1)</f>
        <v>-14.9405902644692</v>
      </c>
      <c r="AD599" t="str">
        <f ca="1">f_risk_maxdownside_date(A599,参数!$B$6,参数!$B$1)</f>
        <v>20200218-20200323</v>
      </c>
    </row>
    <row r="600" spans="1:30">
      <c r="A600" s="15" t="s">
        <v>628</v>
      </c>
      <c r="B600" t="str">
        <f>f_info_name(A600)</f>
        <v>前海开源中国稀缺资产A</v>
      </c>
      <c r="C600" t="str">
        <f>f_info_setupdate(A600)</f>
        <v>2015-09-10</v>
      </c>
      <c r="D600" s="16">
        <f t="shared" si="9"/>
        <v>1964</v>
      </c>
      <c r="F600" s="17">
        <f>f_netasset_total(A600,参数!$B$1,100000000)</f>
        <v>42.2927329016</v>
      </c>
      <c r="G600" s="17">
        <f ca="1">f_nav_adjustedreturn(A600,参数!$B$2,参数!$B$1)</f>
        <v>135.958005249344</v>
      </c>
      <c r="H600" s="17">
        <f ca="1">f_nav_periodreturnrankingper(A600,参数!$B$2,参数!$B$1,3)</f>
        <v>0.529380624669137</v>
      </c>
      <c r="I600" s="17">
        <f ca="1">f_nav_adjustedreturn(A600,参数!$B$3,参数!$B$2)</f>
        <v>84.7272727272727</v>
      </c>
      <c r="J600" s="17">
        <f ca="1">f_nav_periodreturnrankingper(A600,参数!$B$3,参数!$B$2,3)</f>
        <v>1.78372352285396</v>
      </c>
      <c r="K600" s="17">
        <f ca="1">f_nav_adjustedreturn(A600,参数!$B$4,参数!$B$3)</f>
        <v>4.69543147208121</v>
      </c>
      <c r="L600" s="17">
        <f ca="1">f_nav_periodreturnrankingper(A600,参数!$B$4,参数!$B$3,3)</f>
        <v>2.7599486521181</v>
      </c>
      <c r="M600" s="17">
        <f ca="1">f_nav_adjustedreturn(A600,参数!$B$5,参数!$B$4)</f>
        <v>-22.4308300395257</v>
      </c>
      <c r="N600" s="17">
        <f ca="1">f_nav_periodreturnrankingper(A600,参数!$B$5,参数!$B$4,3)</f>
        <v>99.8423955870764</v>
      </c>
      <c r="O600" s="17">
        <f ca="1">f_nav_adjustedreturn(A600,参数!$B$6,参数!$B$5)</f>
        <v>0.995024875621892</v>
      </c>
      <c r="P600" s="17">
        <f ca="1">f_nav_periodreturnrankingper(A600,参数!$B$6,参数!$B$5,3)</f>
        <v>69.7959183673469</v>
      </c>
      <c r="Q600" s="25">
        <f>f_return(A600,1,参数!$B$1-365/2,参数!$B$1)</f>
        <v>119.563570507332</v>
      </c>
      <c r="R600" s="25">
        <f ca="1">f_return(A600,1,参数!$B$4,参数!$B$1)</f>
        <v>65.7921537967536</v>
      </c>
      <c r="S600" s="25">
        <f ca="1">f_return(A600,1,参数!$B$6,参数!$B$1)</f>
        <v>29.0058808212701</v>
      </c>
      <c r="T600" t="str">
        <f>f_info_investtype(A600)</f>
        <v>灵活配置型基金</v>
      </c>
      <c r="U600" t="str">
        <f>f_info_fundmanager(A600)</f>
        <v>曲扬</v>
      </c>
      <c r="V600">
        <f>f_info_manager_onthepostdays(A600,1)</f>
        <v>1981</v>
      </c>
      <c r="W600" s="25">
        <f ca="1">f_return_1w(A600,"0",参数!$B$2)</f>
        <v>1.53231179213858</v>
      </c>
      <c r="X600" s="25">
        <f>f_return_1m(A600,"0",参数!$B$1)</f>
        <v>21.4454576156704</v>
      </c>
      <c r="Y600" s="25">
        <f>f_return_3m(A600,0,参数!$B$1)</f>
        <v>46.3573463573464</v>
      </c>
      <c r="Z600" s="25">
        <f>f_return_6m(A600,0,参数!B599)</f>
        <v>46.7703349282297</v>
      </c>
      <c r="AA600" t="str">
        <f>f_dq_status(A600,参数!$B$1)</f>
        <v>开放申购|开放赎回</v>
      </c>
      <c r="AB600" s="17">
        <f ca="1">f_risk_maxdownside(A600,参数!$B$6,参数!$B$1)</f>
        <v>-37.9688929551693</v>
      </c>
      <c r="AC600" s="17">
        <f ca="1">f_risk_maxdownside(A600,参数!$B$4,参数!$B$1)</f>
        <v>-16.3194444444444</v>
      </c>
      <c r="AD600" t="str">
        <f ca="1">f_risk_maxdownside_date(A600,参数!$B$6,参数!$B$1)</f>
        <v>20160223-20180209</v>
      </c>
    </row>
    <row r="601" spans="1:30">
      <c r="A601" s="15" t="s">
        <v>629</v>
      </c>
      <c r="B601" t="str">
        <f>f_info_name(A601)</f>
        <v>新华积极价值</v>
      </c>
      <c r="C601" t="str">
        <f>f_info_setupdate(A601)</f>
        <v>2015-12-21</v>
      </c>
      <c r="D601" s="16">
        <f t="shared" si="9"/>
        <v>1862</v>
      </c>
      <c r="F601" s="17">
        <f>f_netasset_total(A601,参数!$B$1,100000000)</f>
        <v>4.669677999</v>
      </c>
      <c r="G601" s="17">
        <f ca="1">f_nav_adjustedreturn(A601,参数!$B$2,参数!$B$1)</f>
        <v>54.4541832669323</v>
      </c>
      <c r="H601" s="17">
        <f ca="1">f_nav_periodreturnrankingper(A601,参数!$B$2,参数!$B$1,3)</f>
        <v>40.1270513499206</v>
      </c>
      <c r="I601" s="17">
        <f ca="1">f_nav_adjustedreturn(A601,参数!$B$3,参数!$B$2)</f>
        <v>42.6136363636364</v>
      </c>
      <c r="J601" s="17">
        <f ca="1">f_nav_periodreturnrankingper(A601,参数!$B$3,参数!$B$2,3)</f>
        <v>26.1426978818283</v>
      </c>
      <c r="K601" s="17">
        <f ca="1">f_nav_adjustedreturn(A601,参数!$B$4,参数!$B$3)</f>
        <v>-22.1927497789567</v>
      </c>
      <c r="L601" s="17">
        <f ca="1">f_nav_periodreturnrankingper(A601,参数!$B$4,参数!$B$3,3)</f>
        <v>74.0693196405648</v>
      </c>
      <c r="M601" s="17">
        <f ca="1">f_nav_adjustedreturn(A601,参数!$B$5,参数!$B$4)</f>
        <v>24.0478781284004</v>
      </c>
      <c r="N601" s="17">
        <f ca="1">f_nav_periodreturnrankingper(A601,参数!$B$5,参数!$B$4,3)</f>
        <v>16.7060677698976</v>
      </c>
      <c r="O601" s="17">
        <f ca="1">f_nav_adjustedreturn(A601,参数!$B$6,参数!$B$5)</f>
        <v>5.97014925373135</v>
      </c>
      <c r="P601" s="17">
        <f ca="1">f_nav_periodreturnrankingper(A601,参数!$B$6,参数!$B$5,3)</f>
        <v>24.3537414965986</v>
      </c>
      <c r="Q601" s="25">
        <f>f_return(A601,1,参数!$B$1-365/2,参数!$B$1)</f>
        <v>42.0566742675935</v>
      </c>
      <c r="R601" s="25">
        <f ca="1">f_return(A601,1,参数!$B$4,参数!$B$1)</f>
        <v>19.6526817180468</v>
      </c>
      <c r="S601" s="25">
        <f ca="1">f_return(A601,1,参数!$B$6,参数!$B$1)</f>
        <v>17.3299767422491</v>
      </c>
      <c r="T601" t="str">
        <f>f_info_investtype(A601)</f>
        <v>灵活配置型基金</v>
      </c>
      <c r="U601" t="str">
        <f>f_info_fundmanager(A601)</f>
        <v>王永明</v>
      </c>
      <c r="V601">
        <f>f_info_manager_onthepostdays(A601,1)</f>
        <v>476</v>
      </c>
      <c r="W601" s="25">
        <f ca="1">f_return_1w(A601,"0",参数!$B$2)</f>
        <v>-0.396825396825406</v>
      </c>
      <c r="X601" s="25">
        <f>f_return_1m(A601,"0",参数!$B$1)</f>
        <v>7.450110864745</v>
      </c>
      <c r="Y601" s="25">
        <f>f_return_3m(A601,0,参数!$B$1)</f>
        <v>16.141402037148</v>
      </c>
      <c r="Z601" s="25">
        <f>f_return_6m(A601,0,参数!B600)</f>
        <v>11.0489913544669</v>
      </c>
      <c r="AA601" t="str">
        <f>f_dq_status(A601,参数!$B$1)</f>
        <v>开放申购|开放赎回</v>
      </c>
      <c r="AB601" s="17">
        <f ca="1">f_risk_maxdownside(A601,参数!$B$6,参数!$B$1)</f>
        <v>-30.5410122164049</v>
      </c>
      <c r="AC601" s="17">
        <f ca="1">f_risk_maxdownside(A601,参数!$B$4,参数!$B$1)</f>
        <v>-30.1754385964912</v>
      </c>
      <c r="AD601" t="str">
        <f ca="1">f_risk_maxdownside_date(A601,参数!$B$6,参数!$B$1)</f>
        <v>20180124-20181029</v>
      </c>
    </row>
    <row r="602" spans="1:30">
      <c r="A602" s="15" t="s">
        <v>630</v>
      </c>
      <c r="B602" t="str">
        <f>f_info_name(A602)</f>
        <v>新华鑫回报</v>
      </c>
      <c r="C602" t="str">
        <f>f_info_setupdate(A602)</f>
        <v>2015-09-02</v>
      </c>
      <c r="D602" s="16">
        <f t="shared" si="9"/>
        <v>1972</v>
      </c>
      <c r="F602" s="17">
        <f>f_netasset_total(A602,参数!$B$1,100000000)</f>
        <v>0.0929796217</v>
      </c>
      <c r="G602" s="17">
        <f ca="1">f_nav_adjustedreturn(A602,参数!$B$2,参数!$B$1)</f>
        <v>14.3092105263158</v>
      </c>
      <c r="H602" s="17">
        <f ca="1">f_nav_periodreturnrankingper(A602,参数!$B$2,参数!$B$1,3)</f>
        <v>88.6712546320805</v>
      </c>
      <c r="I602" s="17">
        <f ca="1">f_nav_adjustedreturn(A602,参数!$B$3,参数!$B$2)</f>
        <v>46.3297232250301</v>
      </c>
      <c r="J602" s="17">
        <f ca="1">f_nav_periodreturnrankingper(A602,参数!$B$3,参数!$B$2,3)</f>
        <v>21.9620958751394</v>
      </c>
      <c r="K602" s="17">
        <f ca="1">f_nav_adjustedreturn(A602,参数!$B$4,参数!$B$3)</f>
        <v>-26.525198938992</v>
      </c>
      <c r="L602" s="17">
        <f ca="1">f_nav_periodreturnrankingper(A602,参数!$B$4,参数!$B$3,3)</f>
        <v>87.612323491656</v>
      </c>
      <c r="M602" s="17">
        <f ca="1">f_nav_adjustedreturn(A602,参数!$B$5,参数!$B$4)</f>
        <v>18.2401445692884</v>
      </c>
      <c r="N602" s="17">
        <f ca="1">f_nav_periodreturnrankingper(A602,参数!$B$5,参数!$B$4,3)</f>
        <v>26.7139479905437</v>
      </c>
      <c r="O602" s="17">
        <f ca="1">f_nav_adjustedreturn(A602,参数!$B$6,参数!$B$5)</f>
        <v>12.5786163522013</v>
      </c>
      <c r="P602" s="17">
        <f ca="1">f_nav_periodreturnrankingper(A602,参数!$B$6,参数!$B$5,3)</f>
        <v>10.4761904761905</v>
      </c>
      <c r="Q602" s="25">
        <f>f_return(A602,1,参数!$B$1-365/2,参数!$B$1)</f>
        <v>11.7997228903183</v>
      </c>
      <c r="R602" s="25">
        <f ca="1">f_return(A602,1,参数!$B$4,参数!$B$1)</f>
        <v>7.10839109645394</v>
      </c>
      <c r="S602" s="25">
        <f ca="1">f_return(A602,1,参数!$B$6,参数!$B$1)</f>
        <v>10.0551021029533</v>
      </c>
      <c r="T602" t="str">
        <f>f_info_investtype(A602)</f>
        <v>灵活配置型基金</v>
      </c>
      <c r="U602" t="str">
        <f>f_info_fundmanager(A602)</f>
        <v>姚秋</v>
      </c>
      <c r="V602">
        <f>f_info_manager_onthepostdays(A602,1)</f>
        <v>1989</v>
      </c>
      <c r="W602" s="25">
        <f ca="1">f_return_1w(A602,"0",参数!$B$2)</f>
        <v>-2.72000000000001</v>
      </c>
      <c r="X602" s="25">
        <f>f_return_1m(A602,"0",参数!$B$1)</f>
        <v>1.90615835777126</v>
      </c>
      <c r="Y602" s="25">
        <f>f_return_3m(A602,0,参数!$B$1)</f>
        <v>5.38286580742988</v>
      </c>
      <c r="Z602" s="25">
        <f>f_return_6m(A602,0,参数!B601)</f>
        <v>5.1549508692366</v>
      </c>
      <c r="AA602" t="str">
        <f>f_dq_status(A602,参数!$B$1)</f>
        <v>开放申购|开放赎回</v>
      </c>
      <c r="AB602" s="17">
        <f ca="1">f_risk_maxdownside(A602,参数!$B$6,参数!$B$1)</f>
        <v>-32.5724319578578</v>
      </c>
      <c r="AC602" s="17">
        <f ca="1">f_risk_maxdownside(A602,参数!$B$4,参数!$B$1)</f>
        <v>-32.5724319578578</v>
      </c>
      <c r="AD602" t="str">
        <f ca="1">f_risk_maxdownside_date(A602,参数!$B$6,参数!$B$1)</f>
        <v>20180127-20181018</v>
      </c>
    </row>
    <row r="603" spans="1:30">
      <c r="A603" s="15" t="s">
        <v>631</v>
      </c>
      <c r="B603" t="str">
        <f>f_info_name(A603)</f>
        <v>汇添富沪港深新价值</v>
      </c>
      <c r="C603" t="str">
        <f>f_info_setupdate(A603)</f>
        <v>2016-07-27</v>
      </c>
      <c r="D603" s="16">
        <f t="shared" si="9"/>
        <v>1643</v>
      </c>
      <c r="F603" s="17">
        <f>f_netasset_total(A603,参数!$B$1,100000000)</f>
        <v>4.6311235205</v>
      </c>
      <c r="G603" s="17">
        <f ca="1">f_nav_adjustedreturn(A603,参数!$B$2,参数!$B$1)</f>
        <v>71.441523118767</v>
      </c>
      <c r="H603" s="17">
        <f ca="1">f_nav_periodreturnrankingper(A603,参数!$B$2,参数!$B$1,3)</f>
        <v>46.5686274509804</v>
      </c>
      <c r="I603" s="17">
        <f ca="1">f_nav_adjustedreturn(A603,参数!$B$3,参数!$B$2)</f>
        <v>9.3161546085233</v>
      </c>
      <c r="J603" s="17">
        <f ca="1">f_nav_periodreturnrankingper(A603,参数!$B$3,参数!$B$2,3)</f>
        <v>99.1150442477876</v>
      </c>
      <c r="K603" s="17">
        <f ca="1">f_nav_adjustedreturn(A603,参数!$B$4,参数!$B$3)</f>
        <v>-24.9255952380952</v>
      </c>
      <c r="L603" s="17">
        <f ca="1">f_nav_periodreturnrankingper(A603,参数!$B$4,参数!$B$3,3)</f>
        <v>56.7272727272727</v>
      </c>
      <c r="M603" s="17">
        <f ca="1">f_nav_adjustedreturn(A603,参数!$B$5,参数!$B$4)</f>
        <v>30.7988450433109</v>
      </c>
      <c r="N603" s="17">
        <f ca="1">f_nav_periodreturnrankingper(A603,参数!$B$5,参数!$B$4,3)</f>
        <v>31.3725490196078</v>
      </c>
      <c r="O603" s="17">
        <f ca="1">f_nav_adjustedreturn(A603,参数!$B$6,参数!$B$5)</f>
        <v>0</v>
      </c>
      <c r="P603" s="17">
        <f ca="1">f_nav_periodreturnrankingper(A603,参数!$B$6,参数!$B$5,3)</f>
        <v>0</v>
      </c>
      <c r="Q603" s="25">
        <f>f_return(A603,1,参数!$B$1-365/2,参数!$B$1)</f>
        <v>88.1574080000495</v>
      </c>
      <c r="R603" s="25">
        <f ca="1">f_return(A603,1,参数!$B$4,参数!$B$1)</f>
        <v>12.0432382766022</v>
      </c>
      <c r="S603" s="25">
        <f ca="1">f_return(A603,1,参数!$B$6,参数!$B$1)</f>
        <v>0</v>
      </c>
      <c r="T603" t="str">
        <f>f_info_investtype(A603)</f>
        <v>普通股票型基金</v>
      </c>
      <c r="U603" t="str">
        <f>f_info_fundmanager(A603)</f>
        <v>杨威风</v>
      </c>
      <c r="V603">
        <f>f_info_manager_onthepostdays(A603,1)</f>
        <v>755</v>
      </c>
      <c r="W603" s="25">
        <f ca="1">f_return_1w(A603,"0",参数!$B$2)</f>
        <v>-4.25347222222222</v>
      </c>
      <c r="X603" s="25">
        <f>f_return_1m(A603,"0",参数!$B$1)</f>
        <v>25.5644090305445</v>
      </c>
      <c r="Y603" s="25">
        <f>f_return_3m(A603,0,参数!$B$1)</f>
        <v>33.4509527170078</v>
      </c>
      <c r="Z603" s="25">
        <f>f_return_6m(A603,0,参数!B602)</f>
        <v>32.5352112676056</v>
      </c>
      <c r="AA603" t="str">
        <f>f_dq_status(A603,参数!$B$1)</f>
        <v>开放申购|开放赎回</v>
      </c>
      <c r="AB603" s="17">
        <f ca="1">f_risk_maxdownside(A603,参数!$B$6,参数!$B$1)</f>
        <v>-33.7700145560408</v>
      </c>
      <c r="AC603" s="17">
        <f ca="1">f_risk_maxdownside(A603,参数!$B$4,参数!$B$1)</f>
        <v>-33.0389992641648</v>
      </c>
      <c r="AD603" t="str">
        <f ca="1">f_risk_maxdownside_date(A603,参数!$B$6,参数!$B$1)</f>
        <v>20171123-20190103</v>
      </c>
    </row>
    <row r="604" spans="1:30">
      <c r="A604" s="15" t="s">
        <v>632</v>
      </c>
      <c r="B604" t="str">
        <f>f_info_name(A604)</f>
        <v>安信新动力A</v>
      </c>
      <c r="C604" t="str">
        <f>f_info_setupdate(A604)</f>
        <v>2015-11-24</v>
      </c>
      <c r="D604" s="16">
        <f t="shared" si="9"/>
        <v>1889</v>
      </c>
      <c r="F604" s="17">
        <f>f_netasset_total(A604,参数!$B$1,100000000)</f>
        <v>6.1953442399</v>
      </c>
      <c r="G604" s="17">
        <f ca="1">f_nav_adjustedreturn(A604,参数!$B$2,参数!$B$1)</f>
        <v>21.9627350139112</v>
      </c>
      <c r="H604" s="17">
        <f ca="1">f_nav_periodreturnrankingper(A604,参数!$B$2,参数!$B$1,3)</f>
        <v>73.6897829539439</v>
      </c>
      <c r="I604" s="17">
        <f ca="1">f_nav_adjustedreturn(A604,参数!$B$3,参数!$B$2)</f>
        <v>16.0567514677104</v>
      </c>
      <c r="J604" s="17">
        <f ca="1">f_nav_periodreturnrankingper(A604,参数!$B$3,参数!$B$2,3)</f>
        <v>67.0011148272018</v>
      </c>
      <c r="K604" s="17">
        <f ca="1">f_nav_adjustedreturn(A604,参数!$B$4,参数!$B$3)</f>
        <v>-2.77777777777777</v>
      </c>
      <c r="L604" s="17">
        <f ca="1">f_nav_periodreturnrankingper(A604,参数!$B$4,参数!$B$3,3)</f>
        <v>27.2785622593068</v>
      </c>
      <c r="M604" s="17">
        <f ca="1">f_nav_adjustedreturn(A604,参数!$B$5,参数!$B$4)</f>
        <v>8.47885772611284</v>
      </c>
      <c r="N604" s="17">
        <f ca="1">f_nav_periodreturnrankingper(A604,参数!$B$5,参数!$B$4,3)</f>
        <v>59.4956658786446</v>
      </c>
      <c r="O604" s="17">
        <f ca="1">f_nav_adjustedreturn(A604,参数!$B$6,参数!$B$5)</f>
        <v>5.17892644135189</v>
      </c>
      <c r="P604" s="17">
        <f ca="1">f_nav_periodreturnrankingper(A604,参数!$B$6,参数!$B$5,3)</f>
        <v>27.2108843537415</v>
      </c>
      <c r="Q604" s="25">
        <f>f_return(A604,1,参数!$B$1-365/2,参数!$B$1)</f>
        <v>24.2158059225096</v>
      </c>
      <c r="R604" s="25">
        <f ca="1">f_return(A604,1,参数!$B$4,参数!$B$1)</f>
        <v>11.2189687066347</v>
      </c>
      <c r="S604" s="25">
        <f ca="1">f_return(A604,1,参数!$B$6,参数!$B$1)</f>
        <v>9.40709887822602</v>
      </c>
      <c r="T604" t="str">
        <f>f_info_investtype(A604)</f>
        <v>灵活配置型基金</v>
      </c>
      <c r="U604" t="str">
        <f>f_info_fundmanager(A604)</f>
        <v>庄园,李巍</v>
      </c>
      <c r="V604">
        <f>f_info_manager_onthepostdays(A604,1)</f>
        <v>1906</v>
      </c>
      <c r="W604" s="25">
        <f ca="1">f_return_1w(A604,"0",参数!$B$2)</f>
        <v>-1.89412737799836</v>
      </c>
      <c r="X604" s="25">
        <f>f_return_1m(A604,"0",参数!$B$1)</f>
        <v>4.25945945945946</v>
      </c>
      <c r="Y604" s="25">
        <f>f_return_3m(A604,0,参数!$B$1)</f>
        <v>6.86267267489104</v>
      </c>
      <c r="Z604" s="25">
        <f>f_return_6m(A604,0,参数!B603)</f>
        <v>8.48838078158859</v>
      </c>
      <c r="AA604" t="str">
        <f>f_dq_status(A604,参数!$B$1)</f>
        <v>暂停大额申购|开放赎回</v>
      </c>
      <c r="AB604" s="17">
        <f ca="1">f_risk_maxdownside(A604,参数!$B$6,参数!$B$1)</f>
        <v>-6.76855895196508</v>
      </c>
      <c r="AC604" s="17">
        <f ca="1">f_risk_maxdownside(A604,参数!$B$4,参数!$B$1)</f>
        <v>-6.76855895196508</v>
      </c>
      <c r="AD604" t="str">
        <f ca="1">f_risk_maxdownside_date(A604,参数!$B$6,参数!$B$1)</f>
        <v>20190409-20190614,20190409-20190617</v>
      </c>
    </row>
    <row r="605" spans="1:30">
      <c r="A605" s="15" t="s">
        <v>633</v>
      </c>
      <c r="B605" t="str">
        <f>f_info_name(A605)</f>
        <v>嘉实新起点A</v>
      </c>
      <c r="C605" t="str">
        <f>f_info_setupdate(A605)</f>
        <v>2015-11-27</v>
      </c>
      <c r="D605" s="16">
        <f t="shared" si="9"/>
        <v>1886</v>
      </c>
      <c r="F605" s="17">
        <f>f_netasset_total(A605,参数!$B$1,100000000)</f>
        <v>7.1760473308</v>
      </c>
      <c r="G605" s="17">
        <f ca="1">f_nav_adjustedreturn(A605,参数!$B$2,参数!$B$1)</f>
        <v>24.7330960854092</v>
      </c>
      <c r="H605" s="17">
        <f ca="1">f_nav_periodreturnrankingper(A605,参数!$B$2,参数!$B$1,3)</f>
        <v>68.8194812069878</v>
      </c>
      <c r="I605" s="17">
        <f ca="1">f_nav_adjustedreturn(A605,参数!$B$3,参数!$B$2)</f>
        <v>2.46125797629901</v>
      </c>
      <c r="J605" s="17">
        <f ca="1">f_nav_periodreturnrankingper(A605,参数!$B$3,参数!$B$2,3)</f>
        <v>98.1605351170569</v>
      </c>
      <c r="K605" s="17">
        <f ca="1">f_nav_adjustedreturn(A605,参数!$B$4,参数!$B$3)</f>
        <v>-3.00618921308577</v>
      </c>
      <c r="L605" s="17">
        <f ca="1">f_nav_periodreturnrankingper(A605,参数!$B$4,参数!$B$3,3)</f>
        <v>27.9204107830552</v>
      </c>
      <c r="M605" s="17">
        <f ca="1">f_nav_adjustedreturn(A605,参数!$B$5,参数!$B$4)</f>
        <v>14.4590495449949</v>
      </c>
      <c r="N605" s="17">
        <f ca="1">f_nav_periodreturnrankingper(A605,参数!$B$5,参数!$B$4,3)</f>
        <v>34.909377462569</v>
      </c>
      <c r="O605" s="17">
        <f ca="1">f_nav_adjustedreturn(A605,参数!$B$6,参数!$B$5)</f>
        <v>0.303951367781155</v>
      </c>
      <c r="P605" s="17">
        <f ca="1">f_nav_periodreturnrankingper(A605,参数!$B$6,参数!$B$5,3)</f>
        <v>73.0612244897959</v>
      </c>
      <c r="Q605" s="25">
        <f>f_return(A605,1,参数!$B$1-365/2,参数!$B$1)</f>
        <v>26.1634422074518</v>
      </c>
      <c r="R605" s="25">
        <f ca="1">f_return(A605,1,参数!$B$4,参数!$B$1)</f>
        <v>7.41545310813729</v>
      </c>
      <c r="S605" s="25">
        <f ca="1">f_return(A605,1,参数!$B$6,参数!$B$1)</f>
        <v>7.26370633173621</v>
      </c>
      <c r="T605" t="str">
        <f>f_info_investtype(A605)</f>
        <v>灵活配置型基金</v>
      </c>
      <c r="U605" t="str">
        <f>f_info_fundmanager(A605)</f>
        <v>刘宁</v>
      </c>
      <c r="V605">
        <f>f_info_manager_onthepostdays(A605,1)</f>
        <v>115</v>
      </c>
      <c r="W605" s="25">
        <f ca="1">f_return_1w(A605,"0",参数!$B$2)</f>
        <v>-0.88183421516753</v>
      </c>
      <c r="X605" s="25">
        <f>f_return_1m(A605,"0",参数!$B$1)</f>
        <v>4.94011976047903</v>
      </c>
      <c r="Y605" s="25">
        <f>f_return_3m(A605,0,参数!$B$1)</f>
        <v>8.34621329211745</v>
      </c>
      <c r="Z605" s="25">
        <f>f_return_6m(A605,0,参数!B604)</f>
        <v>11.5987460815047</v>
      </c>
      <c r="AA605" t="str">
        <f>f_dq_status(A605,参数!$B$1)</f>
        <v>暂停大额申购|开放赎回</v>
      </c>
      <c r="AB605" s="17">
        <f ca="1">f_risk_maxdownside(A605,参数!$B$6,参数!$B$1)</f>
        <v>-5.83038869257949</v>
      </c>
      <c r="AC605" s="17">
        <f ca="1">f_risk_maxdownside(A605,参数!$B$4,参数!$B$1)</f>
        <v>-5.83038869257949</v>
      </c>
      <c r="AD605" t="str">
        <f ca="1">f_risk_maxdownside_date(A605,参数!$B$6,参数!$B$1)</f>
        <v>20180124-20180911,20180124-20180912,20180124-20180913,20180124-20180914,20180124-20180917,20180124-20181011,20180124-20181016,20180124-20181018,20180124-20181029,20180124-20181030,20180124-20181031,20180124-20181101,20180124-20181102,20180124-20181105,20180124-20181106,20180124-20181107,20180124-20181108,20180124-20181109,20180124-20181112,20180124-20181113,20180124-20181114</v>
      </c>
    </row>
    <row r="606" spans="1:30">
      <c r="A606" s="15" t="s">
        <v>634</v>
      </c>
      <c r="B606" t="str">
        <f>f_info_name(A606)</f>
        <v>南方国策动力</v>
      </c>
      <c r="C606" t="str">
        <f>f_info_setupdate(A606)</f>
        <v>2015-08-26</v>
      </c>
      <c r="D606" s="16">
        <f t="shared" si="9"/>
        <v>1979</v>
      </c>
      <c r="F606" s="17">
        <f>f_netasset_total(A606,参数!$B$1,100000000)</f>
        <v>2.9833364479</v>
      </c>
      <c r="G606" s="17">
        <f ca="1">f_nav_adjustedreturn(A606,参数!$B$2,参数!$B$1)</f>
        <v>71.3993174061433</v>
      </c>
      <c r="H606" s="17">
        <f ca="1">f_nav_periodreturnrankingper(A606,参数!$B$2,参数!$B$1,3)</f>
        <v>46.8137254901961</v>
      </c>
      <c r="I606" s="17">
        <f ca="1">f_nav_adjustedreturn(A606,参数!$B$3,参数!$B$2)</f>
        <v>67.4285714285714</v>
      </c>
      <c r="J606" s="17">
        <f ca="1">f_nav_periodreturnrankingper(A606,参数!$B$3,参数!$B$2,3)</f>
        <v>16.8141592920354</v>
      </c>
      <c r="K606" s="17">
        <f ca="1">f_nav_adjustedreturn(A606,参数!$B$4,参数!$B$3)</f>
        <v>-18.452935694315</v>
      </c>
      <c r="L606" s="17">
        <f ca="1">f_nav_periodreturnrankingper(A606,参数!$B$4,参数!$B$3,3)</f>
        <v>20.3636363636364</v>
      </c>
      <c r="M606" s="17">
        <f ca="1">f_nav_adjustedreturn(A606,参数!$B$5,参数!$B$4)</f>
        <v>4.38596491228069</v>
      </c>
      <c r="N606" s="17">
        <f ca="1">f_nav_periodreturnrankingper(A606,参数!$B$5,参数!$B$4,3)</f>
        <v>83.3333333333333</v>
      </c>
      <c r="O606" s="17">
        <f ca="1">f_nav_adjustedreturn(A606,参数!$B$6,参数!$B$5)</f>
        <v>-0.386473429951683</v>
      </c>
      <c r="P606" s="17">
        <f ca="1">f_nav_periodreturnrankingper(A606,参数!$B$6,参数!$B$5,3)</f>
        <v>73.0263157894737</v>
      </c>
      <c r="Q606" s="25">
        <f>f_return(A606,1,参数!$B$1-365/2,参数!$B$1)</f>
        <v>63.7972575704968</v>
      </c>
      <c r="R606" s="25">
        <f ca="1">f_return(A606,1,参数!$B$4,参数!$B$1)</f>
        <v>32.7302855916567</v>
      </c>
      <c r="S606" s="25">
        <f ca="1">f_return(A606,1,参数!$B$6,参数!$B$1)</f>
        <v>19.3704969556628</v>
      </c>
      <c r="T606" t="str">
        <f>f_info_investtype(A606)</f>
        <v>普通股票型基金</v>
      </c>
      <c r="U606" t="str">
        <f>f_info_fundmanager(A606)</f>
        <v>罗安安</v>
      </c>
      <c r="V606">
        <f>f_info_manager_onthepostdays(A606,1)</f>
        <v>979</v>
      </c>
      <c r="W606" s="25">
        <f ca="1">f_return_1w(A606,"0",参数!$B$2)</f>
        <v>-0.204359673024512</v>
      </c>
      <c r="X606" s="25">
        <f>f_return_1m(A606,"0",参数!$B$1)</f>
        <v>14.2402183803458</v>
      </c>
      <c r="Y606" s="25">
        <f>f_return_3m(A606,0,参数!$B$1)</f>
        <v>23.0882352941176</v>
      </c>
      <c r="Z606" s="25">
        <f>f_return_6m(A606,0,参数!B605)</f>
        <v>21.6990291262136</v>
      </c>
      <c r="AA606" t="str">
        <f>f_dq_status(A606,参数!$B$1)</f>
        <v>开放申购|开放赎回</v>
      </c>
      <c r="AB606" s="17">
        <f ca="1">f_risk_maxdownside(A606,参数!$B$6,参数!$B$1)</f>
        <v>-26.4134275618374</v>
      </c>
      <c r="AC606" s="17">
        <f ca="1">f_risk_maxdownside(A606,参数!$B$4,参数!$B$1)</f>
        <v>-23.084025854109</v>
      </c>
      <c r="AD606" t="str">
        <f ca="1">f_risk_maxdownside_date(A606,参数!$B$6,参数!$B$1)</f>
        <v>20161118-20190103</v>
      </c>
    </row>
    <row r="607" spans="1:30">
      <c r="A607" s="15" t="s">
        <v>635</v>
      </c>
      <c r="B607" t="str">
        <f>f_info_name(A607)</f>
        <v>华安沪港深外延增长</v>
      </c>
      <c r="C607" t="str">
        <f>f_info_setupdate(A607)</f>
        <v>2016-03-09</v>
      </c>
      <c r="D607" s="16">
        <f t="shared" si="9"/>
        <v>1783</v>
      </c>
      <c r="F607" s="17">
        <f>f_netasset_total(A607,参数!$B$1,100000000)</f>
        <v>55.1902355956</v>
      </c>
      <c r="G607" s="17">
        <f ca="1">f_nav_adjustedreturn(A607,参数!$B$2,参数!$B$1)</f>
        <v>98.8804299149127</v>
      </c>
      <c r="H607" s="17">
        <f ca="1">f_nav_periodreturnrankingper(A607,参数!$B$2,参数!$B$1,3)</f>
        <v>6.14081524616199</v>
      </c>
      <c r="I607" s="17">
        <f ca="1">f_nav_adjustedreturn(A607,参数!$B$3,参数!$B$2)</f>
        <v>86.2385321100917</v>
      </c>
      <c r="J607" s="17">
        <f ca="1">f_nav_periodreturnrankingper(A607,参数!$B$3,参数!$B$2,3)</f>
        <v>1.50501672240803</v>
      </c>
      <c r="K607" s="17">
        <f ca="1">f_nav_adjustedreturn(A607,参数!$B$4,参数!$B$3)</f>
        <v>-20.7359198113207</v>
      </c>
      <c r="L607" s="17">
        <f ca="1">f_nav_periodreturnrankingper(A607,参数!$B$4,参数!$B$3,3)</f>
        <v>68.4852374839538</v>
      </c>
      <c r="M607" s="17">
        <f ca="1">f_nav_adjustedreturn(A607,参数!$B$5,参数!$B$4)</f>
        <v>31.7695473251029</v>
      </c>
      <c r="N607" s="17">
        <f ca="1">f_nav_periodreturnrankingper(A607,参数!$B$5,参数!$B$4,3)</f>
        <v>9.69267139479905</v>
      </c>
      <c r="O607" s="17">
        <f ca="1">f_nav_adjustedreturn(A607,参数!$B$6,参数!$B$5)</f>
        <v>0</v>
      </c>
      <c r="P607" s="17">
        <f ca="1">f_nav_periodreturnrankingper(A607,参数!$B$6,参数!$B$5,3)</f>
        <v>0</v>
      </c>
      <c r="Q607" s="25">
        <f>f_return(A607,1,参数!$B$1-365/2,参数!$B$1)</f>
        <v>113.206617939084</v>
      </c>
      <c r="R607" s="25">
        <f ca="1">f_return(A607,1,参数!$B$4,参数!$B$1)</f>
        <v>43.1430990167</v>
      </c>
      <c r="S607" s="25">
        <f ca="1">f_return(A607,1,参数!$B$6,参数!$B$1)</f>
        <v>0</v>
      </c>
      <c r="T607" t="str">
        <f>f_info_investtype(A607)</f>
        <v>灵活配置型基金</v>
      </c>
      <c r="U607" t="str">
        <f>f_info_fundmanager(A607)</f>
        <v>崔莹</v>
      </c>
      <c r="V607">
        <f>f_info_manager_onthepostdays(A607,1)</f>
        <v>1800</v>
      </c>
      <c r="W607" s="25">
        <f ca="1">f_return_1w(A607,"0",参数!$B$2)</f>
        <v>-1.49977944419939</v>
      </c>
      <c r="X607" s="25">
        <f>f_return_1m(A607,"0",参数!$B$1)</f>
        <v>15.2309289050337</v>
      </c>
      <c r="Y607" s="25">
        <f>f_return_3m(A607,0,参数!$B$1)</f>
        <v>29.0613193839</v>
      </c>
      <c r="Z607" s="25">
        <f>f_return_6m(A607,0,参数!B606)</f>
        <v>31.2776630274417</v>
      </c>
      <c r="AA607" t="str">
        <f>f_dq_status(A607,参数!$B$1)</f>
        <v>开放申购|开放赎回</v>
      </c>
      <c r="AB607" s="17">
        <f ca="1">f_risk_maxdownside(A607,参数!$B$6,参数!$B$1)</f>
        <v>-29.2962329826733</v>
      </c>
      <c r="AC607" s="17">
        <f ca="1">f_risk_maxdownside(A607,参数!$B$4,参数!$B$1)</f>
        <v>-28.9444729477612</v>
      </c>
      <c r="AD607" t="str">
        <f ca="1">f_risk_maxdownside_date(A607,参数!$B$6,参数!$B$1)</f>
        <v>20171114-20181018</v>
      </c>
    </row>
    <row r="608" spans="1:30">
      <c r="A608" s="15" t="s">
        <v>636</v>
      </c>
      <c r="B608" t="str">
        <f>f_info_name(A608)</f>
        <v>泓德泓业</v>
      </c>
      <c r="C608" t="str">
        <f>f_info_setupdate(A608)</f>
        <v>2015-08-27</v>
      </c>
      <c r="D608" s="16">
        <f t="shared" si="9"/>
        <v>1978</v>
      </c>
      <c r="F608" s="17">
        <f>f_netasset_total(A608,参数!$B$1,100000000)</f>
        <v>20.9581620519</v>
      </c>
      <c r="G608" s="17">
        <f ca="1">f_nav_adjustedreturn(A608,参数!$B$2,参数!$B$1)</f>
        <v>82.0434782608696</v>
      </c>
      <c r="H608" s="17">
        <f ca="1">f_nav_periodreturnrankingper(A608,参数!$B$2,参数!$B$1,3)</f>
        <v>14.7697194282689</v>
      </c>
      <c r="I608" s="17">
        <f ca="1">f_nav_adjustedreturn(A608,参数!$B$3,参数!$B$2)</f>
        <v>39.3939393939394</v>
      </c>
      <c r="J608" s="17">
        <f ca="1">f_nav_periodreturnrankingper(A608,参数!$B$3,参数!$B$2,3)</f>
        <v>30.6577480490524</v>
      </c>
      <c r="K608" s="17">
        <f ca="1">f_nav_adjustedreturn(A608,参数!$B$4,参数!$B$3)</f>
        <v>-9.1743119266055</v>
      </c>
      <c r="L608" s="17">
        <f ca="1">f_nav_periodreturnrankingper(A608,参数!$B$4,参数!$B$3,3)</f>
        <v>39.602053915276</v>
      </c>
      <c r="M608" s="17">
        <f ca="1">f_nav_adjustedreturn(A608,参数!$B$5,参数!$B$4)</f>
        <v>10.3189</v>
      </c>
      <c r="N608" s="17">
        <f ca="1">f_nav_periodreturnrankingper(A608,参数!$B$5,参数!$B$4,3)</f>
        <v>50.5910165484634</v>
      </c>
      <c r="O608" s="17">
        <f ca="1">f_nav_adjustedreturn(A608,参数!$B$6,参数!$B$5)</f>
        <v>6.13437195715678</v>
      </c>
      <c r="P608" s="17">
        <f ca="1">f_nav_periodreturnrankingper(A608,参数!$B$6,参数!$B$5,3)</f>
        <v>23.6734693877551</v>
      </c>
      <c r="Q608" s="25">
        <f>f_return(A608,1,参数!$B$1-365/2,参数!$B$1)</f>
        <v>90.3613719003116</v>
      </c>
      <c r="R608" s="25">
        <f ca="1">f_return(A608,1,参数!$B$4,参数!$B$1)</f>
        <v>32.058273835849</v>
      </c>
      <c r="S608" s="25">
        <f ca="1">f_return(A608,1,参数!$B$6,参数!$B$1)</f>
        <v>21.9361129249775</v>
      </c>
      <c r="T608" t="str">
        <f>f_info_investtype(A608)</f>
        <v>灵活配置型基金</v>
      </c>
      <c r="U608" t="str">
        <f>f_info_fundmanager(A608)</f>
        <v>秦毅,苏昌景</v>
      </c>
      <c r="V608">
        <f>f_info_manager_onthepostdays(A608,1)</f>
        <v>1350</v>
      </c>
      <c r="W608" s="25">
        <f ca="1">f_return_1w(A608,"0",参数!$B$2)</f>
        <v>-1.28755364806867</v>
      </c>
      <c r="X608" s="25">
        <f>f_return_1m(A608,"0",参数!$B$1)</f>
        <v>10.0635268346112</v>
      </c>
      <c r="Y608" s="25">
        <f>f_return_3m(A608,0,参数!$B$1)</f>
        <v>24.8732478377572</v>
      </c>
      <c r="Z608" s="25">
        <f>f_return_6m(A608,0,参数!B607)</f>
        <v>36.4375655823714</v>
      </c>
      <c r="AA608" t="str">
        <f>f_dq_status(A608,参数!$B$1)</f>
        <v>开放申购|开放赎回</v>
      </c>
      <c r="AB608" s="17">
        <f ca="1">f_risk_maxdownside(A608,参数!$B$6,参数!$B$1)</f>
        <v>-21.2653778558875</v>
      </c>
      <c r="AC608" s="17">
        <f ca="1">f_risk_maxdownside(A608,参数!$B$4,参数!$B$1)</f>
        <v>-21.2653778558875</v>
      </c>
      <c r="AD608" t="str">
        <f ca="1">f_risk_maxdownside_date(A608,参数!$B$6,参数!$B$1)</f>
        <v>20180523-20181018</v>
      </c>
    </row>
    <row r="609" spans="1:30">
      <c r="A609" s="15" t="s">
        <v>637</v>
      </c>
      <c r="B609" t="str">
        <f>f_info_name(A609)</f>
        <v>南方智造未来</v>
      </c>
      <c r="C609" t="str">
        <f>f_info_setupdate(A609)</f>
        <v>2017-08-03</v>
      </c>
      <c r="D609" s="16">
        <f t="shared" si="9"/>
        <v>1271</v>
      </c>
      <c r="F609" s="17">
        <f>f_netasset_total(A609,参数!$B$1,100000000)</f>
        <v>1.1757087855</v>
      </c>
      <c r="G609" s="17">
        <f ca="1">f_nav_adjustedreturn(A609,参数!$B$2,参数!$B$1)</f>
        <v>77.9278872239358</v>
      </c>
      <c r="H609" s="17">
        <f ca="1">f_nav_periodreturnrankingper(A609,参数!$B$2,参数!$B$1,3)</f>
        <v>39.4607843137255</v>
      </c>
      <c r="I609" s="17">
        <f ca="1">f_nav_adjustedreturn(A609,参数!$B$3,参数!$B$2)</f>
        <v>61.5244736510481</v>
      </c>
      <c r="J609" s="17">
        <f ca="1">f_nav_periodreturnrankingper(A609,参数!$B$3,参数!$B$2,3)</f>
        <v>22.1238938053097</v>
      </c>
      <c r="K609" s="17">
        <f ca="1">f_nav_adjustedreturn(A609,参数!$B$4,参数!$B$3)</f>
        <v>-27.3297491039427</v>
      </c>
      <c r="L609" s="17">
        <f ca="1">f_nav_periodreturnrankingper(A609,参数!$B$4,参数!$B$3,3)</f>
        <v>68.7272727272727</v>
      </c>
      <c r="M609" s="17">
        <f ca="1">f_nav_adjustedreturn(A609,参数!$B$5,参数!$B$4)</f>
        <v>0</v>
      </c>
      <c r="N609" s="17">
        <f ca="1">f_nav_periodreturnrankingper(A609,参数!$B$5,参数!$B$4,3)</f>
        <v>0</v>
      </c>
      <c r="O609" s="17">
        <f ca="1">f_nav_adjustedreturn(A609,参数!$B$6,参数!$B$5)</f>
        <v>0</v>
      </c>
      <c r="P609" s="17">
        <f ca="1">f_nav_periodreturnrankingper(A609,参数!$B$6,参数!$B$5,3)</f>
        <v>0</v>
      </c>
      <c r="Q609" s="25">
        <f>f_return(A609,1,参数!$B$1-365/2,参数!$B$1)</f>
        <v>76.381339368886</v>
      </c>
      <c r="R609" s="25">
        <f ca="1">f_return(A609,1,参数!$B$4,参数!$B$1)</f>
        <v>27.7955497829282</v>
      </c>
      <c r="S609" s="25">
        <f ca="1">f_return(A609,1,参数!$B$6,参数!$B$1)</f>
        <v>0</v>
      </c>
      <c r="T609" t="str">
        <f>f_info_investtype(A609)</f>
        <v>普通股票型基金</v>
      </c>
      <c r="U609" t="str">
        <f>f_info_fundmanager(A609)</f>
        <v>应帅,雷嘉源</v>
      </c>
      <c r="V609">
        <f>f_info_manager_onthepostdays(A609,1)</f>
        <v>1288</v>
      </c>
      <c r="W609" s="25">
        <f ca="1">f_return_1w(A609,"0",参数!$B$2)</f>
        <v>0.239234449760758</v>
      </c>
      <c r="X609" s="25">
        <f>f_return_1m(A609,"0",参数!$B$1)</f>
        <v>13.0039750141965</v>
      </c>
      <c r="Y609" s="25">
        <f>f_return_3m(A609,0,参数!$B$1)</f>
        <v>26.9132653061224</v>
      </c>
      <c r="Z609" s="25">
        <f>f_return_6m(A609,0,参数!B608)</f>
        <v>28.1372402041155</v>
      </c>
      <c r="AA609" t="str">
        <f>f_dq_status(A609,参数!$B$1)</f>
        <v>开放申购|开放赎回</v>
      </c>
      <c r="AB609" s="17">
        <f ca="1">f_risk_maxdownside(A609,参数!$B$6,参数!$B$1)</f>
        <v>-31.4005352363961</v>
      </c>
      <c r="AC609" s="17">
        <f ca="1">f_risk_maxdownside(A609,参数!$B$4,参数!$B$1)</f>
        <v>-31.4005352363961</v>
      </c>
      <c r="AD609" t="str">
        <f ca="1">f_risk_maxdownside_date(A609,参数!$B$6,参数!$B$1)</f>
        <v>20180124-20190103</v>
      </c>
    </row>
    <row r="610" spans="1:30">
      <c r="A610" s="15" t="s">
        <v>638</v>
      </c>
      <c r="B610" t="str">
        <f>f_info_name(A610)</f>
        <v>中融产业升级</v>
      </c>
      <c r="C610" t="str">
        <f>f_info_setupdate(A610)</f>
        <v>2016-03-18</v>
      </c>
      <c r="D610" s="16">
        <f t="shared" si="9"/>
        <v>1774</v>
      </c>
      <c r="F610" s="17">
        <f>f_netasset_total(A610,参数!$B$1,100000000)</f>
        <v>1.4397697621</v>
      </c>
      <c r="G610" s="17">
        <f ca="1">f_nav_adjustedreturn(A610,参数!$B$2,参数!$B$1)</f>
        <v>86.3157894736842</v>
      </c>
      <c r="H610" s="17">
        <f ca="1">f_nav_periodreturnrankingper(A610,参数!$B$2,参数!$B$1,3)</f>
        <v>11.8581259925887</v>
      </c>
      <c r="I610" s="17">
        <f ca="1">f_nav_adjustedreturn(A610,参数!$B$3,参数!$B$2)</f>
        <v>61.7480136208854</v>
      </c>
      <c r="J610" s="17">
        <f ca="1">f_nav_periodreturnrankingper(A610,参数!$B$3,参数!$B$2,3)</f>
        <v>8.19397993311037</v>
      </c>
      <c r="K610" s="17">
        <f ca="1">f_nav_adjustedreturn(A610,参数!$B$4,参数!$B$3)</f>
        <v>-26.0285474391268</v>
      </c>
      <c r="L610" s="17">
        <f ca="1">f_nav_periodreturnrankingper(A610,参数!$B$4,参数!$B$3,3)</f>
        <v>86.5211810012837</v>
      </c>
      <c r="M610" s="17">
        <f ca="1">f_nav_adjustedreturn(A610,参数!$B$5,参数!$B$4)</f>
        <v>30.0768386388584</v>
      </c>
      <c r="N610" s="17">
        <f ca="1">f_nav_periodreturnrankingper(A610,参数!$B$5,参数!$B$4,3)</f>
        <v>10.4806934594169</v>
      </c>
      <c r="O610" s="17">
        <f ca="1">f_nav_adjustedreturn(A610,参数!$B$6,参数!$B$5)</f>
        <v>0</v>
      </c>
      <c r="P610" s="17">
        <f ca="1">f_nav_periodreturnrankingper(A610,参数!$B$6,参数!$B$5,3)</f>
        <v>0</v>
      </c>
      <c r="Q610" s="25">
        <f>f_return(A610,1,参数!$B$1-365/2,参数!$B$1)</f>
        <v>62.1287422536323</v>
      </c>
      <c r="R610" s="25">
        <f ca="1">f_return(A610,1,参数!$B$4,参数!$B$1)</f>
        <v>30.6005588834983</v>
      </c>
      <c r="S610" s="25">
        <f ca="1">f_return(A610,1,参数!$B$6,参数!$B$1)</f>
        <v>0</v>
      </c>
      <c r="T610" t="str">
        <f>f_info_investtype(A610)</f>
        <v>灵活配置型基金</v>
      </c>
      <c r="U610" t="str">
        <f>f_info_fundmanager(A610)</f>
        <v>甘传琦,杨鑫桐</v>
      </c>
      <c r="V610">
        <f>f_info_manager_onthepostdays(A610,1)</f>
        <v>1347</v>
      </c>
      <c r="W610" s="25">
        <f ca="1">f_return_1w(A610,"0",参数!$B$2)</f>
        <v>-1.24740124740125</v>
      </c>
      <c r="X610" s="25">
        <f>f_return_1m(A610,"0",参数!$B$1)</f>
        <v>16.4984642387012</v>
      </c>
      <c r="Y610" s="25">
        <f>f_return_3m(A610,0,参数!$B$1)</f>
        <v>29.3859649122807</v>
      </c>
      <c r="Z610" s="25">
        <f>f_return_6m(A610,0,参数!B609)</f>
        <v>4.13188647746245</v>
      </c>
      <c r="AA610" t="str">
        <f>f_dq_status(A610,参数!$B$1)</f>
        <v>开放申购|开放赎回</v>
      </c>
      <c r="AB610" s="17">
        <f ca="1">f_risk_maxdownside(A610,参数!$B$6,参数!$B$1)</f>
        <v>-35.7730263157895</v>
      </c>
      <c r="AC610" s="17">
        <f ca="1">f_risk_maxdownside(A610,参数!$B$4,参数!$B$1)</f>
        <v>-34.0928270042194</v>
      </c>
      <c r="AD610" t="str">
        <f ca="1">f_risk_maxdownside_date(A610,参数!$B$6,参数!$B$1)</f>
        <v>20171114-20181018</v>
      </c>
    </row>
    <row r="611" spans="1:30">
      <c r="A611" s="15" t="s">
        <v>639</v>
      </c>
      <c r="B611" t="str">
        <f>f_info_name(A611)</f>
        <v>东方创新科技</v>
      </c>
      <c r="C611" t="str">
        <f>f_info_setupdate(A611)</f>
        <v>2015-09-08</v>
      </c>
      <c r="D611" s="16">
        <f t="shared" si="9"/>
        <v>1966</v>
      </c>
      <c r="F611" s="17">
        <f>f_netasset_total(A611,参数!$B$1,100000000)</f>
        <v>7.0498689406</v>
      </c>
      <c r="G611" s="17">
        <f ca="1">f_nav_adjustedreturn(A611,参数!$B$2,参数!$B$1)</f>
        <v>95.6749880744156</v>
      </c>
      <c r="H611" s="17">
        <f ca="1">f_nav_periodreturnrankingper(A611,参数!$B$2,参数!$B$1,3)</f>
        <v>7.25251455796718</v>
      </c>
      <c r="I611" s="17">
        <f ca="1">f_nav_adjustedreturn(A611,参数!$B$3,参数!$B$2)</f>
        <v>84.9433906778415</v>
      </c>
      <c r="J611" s="17">
        <f ca="1">f_nav_periodreturnrankingper(A611,参数!$B$3,参数!$B$2,3)</f>
        <v>1.72798216276477</v>
      </c>
      <c r="K611" s="17">
        <f ca="1">f_nav_adjustedreturn(A611,参数!$B$4,参数!$B$3)</f>
        <v>-28.107822410148</v>
      </c>
      <c r="L611" s="17">
        <f ca="1">f_nav_periodreturnrankingper(A611,参数!$B$4,参数!$B$3,3)</f>
        <v>91.0141206675225</v>
      </c>
      <c r="M611" s="17">
        <f ca="1">f_nav_adjustedreturn(A611,参数!$B$5,参数!$B$4)</f>
        <v>7.36098450319052</v>
      </c>
      <c r="N611" s="17">
        <f ca="1">f_nav_periodreturnrankingper(A611,参数!$B$5,参数!$B$4,3)</f>
        <v>65.3270291568164</v>
      </c>
      <c r="O611" s="17">
        <f ca="1">f_nav_adjustedreturn(A611,参数!$B$6,参数!$B$5)</f>
        <v>0.732936326156673</v>
      </c>
      <c r="P611" s="17">
        <f ca="1">f_nav_periodreturnrankingper(A611,参数!$B$6,参数!$B$5,3)</f>
        <v>71.156462585034</v>
      </c>
      <c r="Q611" s="25">
        <f>f_return(A611,1,参数!$B$1-365/2,参数!$B$1)</f>
        <v>131.195627999809</v>
      </c>
      <c r="R611" s="25">
        <f ca="1">f_return(A611,1,参数!$B$4,参数!$B$1)</f>
        <v>37.4967065526733</v>
      </c>
      <c r="S611" s="25">
        <f ca="1">f_return(A611,1,参数!$B$6,参数!$B$1)</f>
        <v>23.0008482420542</v>
      </c>
      <c r="T611" t="str">
        <f>f_info_investtype(A611)</f>
        <v>灵活配置型基金</v>
      </c>
      <c r="U611" t="str">
        <f>f_info_fundmanager(A611)</f>
        <v>蒋茜</v>
      </c>
      <c r="V611">
        <f>f_info_manager_onthepostdays(A611,1)</f>
        <v>532</v>
      </c>
      <c r="W611" s="25">
        <f ca="1">f_return_1w(A611,"0",参数!$B$2)</f>
        <v>6.26003210272874</v>
      </c>
      <c r="X611" s="25">
        <f>f_return_1m(A611,"0",参数!$B$1)</f>
        <v>15.0953984287318</v>
      </c>
      <c r="Y611" s="25">
        <f>f_return_3m(A611,0,参数!$B$1)</f>
        <v>38.4485571243742</v>
      </c>
      <c r="Z611" s="25">
        <f>f_return_6m(A611,0,参数!B610)</f>
        <v>32.670241596033</v>
      </c>
      <c r="AA611" t="str">
        <f>f_dq_status(A611,参数!$B$1)</f>
        <v>开放申购|开放赎回</v>
      </c>
      <c r="AB611" s="17">
        <f ca="1">f_risk_maxdownside(A611,参数!$B$6,参数!$B$1)</f>
        <v>-40.747476584523</v>
      </c>
      <c r="AC611" s="17">
        <f ca="1">f_risk_maxdownside(A611,参数!$B$4,参数!$B$1)</f>
        <v>-34.2283234076915</v>
      </c>
      <c r="AD611" t="str">
        <f ca="1">f_risk_maxdownside_date(A611,参数!$B$6,参数!$B$1)</f>
        <v>20171114-20181016</v>
      </c>
    </row>
    <row r="612" spans="1:30">
      <c r="A612" s="15" t="s">
        <v>640</v>
      </c>
      <c r="B612" t="str">
        <f>f_info_name(A612)</f>
        <v>银华沪港深增长</v>
      </c>
      <c r="C612" t="str">
        <f>f_info_setupdate(A612)</f>
        <v>2016-08-10</v>
      </c>
      <c r="D612" s="16">
        <f t="shared" si="9"/>
        <v>1629</v>
      </c>
      <c r="F612" s="17">
        <f>f_netasset_total(A612,参数!$B$1,100000000)</f>
        <v>3.0213681054</v>
      </c>
      <c r="G612" s="17">
        <f ca="1">f_nav_adjustedreturn(A612,参数!$B$2,参数!$B$1)</f>
        <v>90.8492822966507</v>
      </c>
      <c r="H612" s="17">
        <f ca="1">f_nav_periodreturnrankingper(A612,参数!$B$2,参数!$B$1,3)</f>
        <v>26.4705882352941</v>
      </c>
      <c r="I612" s="17">
        <f ca="1">f_nav_adjustedreturn(A612,参数!$B$3,参数!$B$2)</f>
        <v>36.1563517915309</v>
      </c>
      <c r="J612" s="17">
        <f ca="1">f_nav_periodreturnrankingper(A612,参数!$B$3,参数!$B$2,3)</f>
        <v>65.1917404129793</v>
      </c>
      <c r="K612" s="17">
        <f ca="1">f_nav_adjustedreturn(A612,参数!$B$4,参数!$B$3)</f>
        <v>-20.1040988939492</v>
      </c>
      <c r="L612" s="17">
        <f ca="1">f_nav_periodreturnrankingper(A612,参数!$B$4,参数!$B$3,3)</f>
        <v>31.2727272727273</v>
      </c>
      <c r="M612" s="17">
        <f ca="1">f_nav_adjustedreturn(A612,参数!$B$5,参数!$B$4)</f>
        <v>60.5676202729045</v>
      </c>
      <c r="N612" s="17">
        <f ca="1">f_nav_periodreturnrankingper(A612,参数!$B$5,参数!$B$4,3)</f>
        <v>1.47058823529412</v>
      </c>
      <c r="O612" s="17">
        <f ca="1">f_nav_adjustedreturn(A612,参数!$B$6,参数!$B$5)</f>
        <v>0</v>
      </c>
      <c r="P612" s="17">
        <f ca="1">f_nav_periodreturnrankingper(A612,参数!$B$6,参数!$B$5,3)</f>
        <v>0</v>
      </c>
      <c r="Q612" s="25">
        <f>f_return(A612,1,参数!$B$1-365/2,参数!$B$1)</f>
        <v>124.213845135582</v>
      </c>
      <c r="R612" s="25">
        <f ca="1">f_return(A612,1,参数!$B$4,参数!$B$1)</f>
        <v>27.5423723394489</v>
      </c>
      <c r="S612" s="25">
        <f ca="1">f_return(A612,1,参数!$B$6,参数!$B$1)</f>
        <v>0</v>
      </c>
      <c r="T612" t="str">
        <f>f_info_investtype(A612)</f>
        <v>普通股票型基金</v>
      </c>
      <c r="U612" t="str">
        <f>f_info_fundmanager(A612)</f>
        <v>周大鹏,周晶</v>
      </c>
      <c r="V612">
        <f>f_info_manager_onthepostdays(A612,1)</f>
        <v>1120</v>
      </c>
      <c r="W612" s="25">
        <f ca="1">f_return_1w(A612,"0",参数!$B$2)</f>
        <v>-4.72934472934474</v>
      </c>
      <c r="X612" s="25">
        <f>f_return_1m(A612,"0",参数!$B$1)</f>
        <v>17.8360413589365</v>
      </c>
      <c r="Y612" s="25">
        <f>f_return_3m(A612,0,参数!$B$1)</f>
        <v>38.9808362369338</v>
      </c>
      <c r="Z612" s="25">
        <f>f_return_6m(A612,0,参数!B611)</f>
        <v>37.2881355932203</v>
      </c>
      <c r="AA612" t="str">
        <f>f_dq_status(A612,参数!$B$1)</f>
        <v>开放申购|开放赎回</v>
      </c>
      <c r="AB612" s="17">
        <f ca="1">f_risk_maxdownside(A612,参数!$B$6,参数!$B$1)</f>
        <v>-27.5464445868033</v>
      </c>
      <c r="AC612" s="17">
        <f ca="1">f_risk_maxdownside(A612,参数!$B$4,参数!$B$1)</f>
        <v>-26.843467011643</v>
      </c>
      <c r="AD612" t="str">
        <f ca="1">f_risk_maxdownside_date(A612,参数!$B$6,参数!$B$1)</f>
        <v>20180124-20190103</v>
      </c>
    </row>
    <row r="613" spans="1:30">
      <c r="A613" s="15" t="s">
        <v>641</v>
      </c>
      <c r="B613" t="str">
        <f>f_info_name(A613)</f>
        <v>国投瑞银进宝</v>
      </c>
      <c r="C613" t="str">
        <f>f_info_setupdate(A613)</f>
        <v>2017-09-02</v>
      </c>
      <c r="D613" s="16">
        <f t="shared" si="9"/>
        <v>1241</v>
      </c>
      <c r="F613" s="17">
        <f>f_netasset_total(A613,参数!$B$1,100000000)</f>
        <v>3.9709592214</v>
      </c>
      <c r="G613" s="17">
        <f ca="1">f_nav_adjustedreturn(A613,参数!$B$2,参数!$B$1)</f>
        <v>93.4435648621042</v>
      </c>
      <c r="H613" s="17">
        <f ca="1">f_nav_periodreturnrankingper(A613,参数!$B$2,参数!$B$1,3)</f>
        <v>7.88777130757014</v>
      </c>
      <c r="I613" s="17">
        <f ca="1">f_nav_adjustedreturn(A613,参数!$B$3,参数!$B$2)</f>
        <v>89.2701788303528</v>
      </c>
      <c r="J613" s="17">
        <f ca="1">f_nav_periodreturnrankingper(A613,参数!$B$3,参数!$B$2,3)</f>
        <v>1.2263099219621</v>
      </c>
      <c r="K613" s="17">
        <f ca="1">f_nav_adjustedreturn(A613,参数!$B$4,参数!$B$3)</f>
        <v>-25.8489382671804</v>
      </c>
      <c r="L613" s="17">
        <f ca="1">f_nav_periodreturnrankingper(A613,参数!$B$4,参数!$B$3,3)</f>
        <v>86.0718870346598</v>
      </c>
      <c r="M613" s="17">
        <f ca="1">f_nav_adjustedreturn(A613,参数!$B$5,参数!$B$4)</f>
        <v>0</v>
      </c>
      <c r="N613" s="17">
        <f ca="1">f_nav_periodreturnrankingper(A613,参数!$B$5,参数!$B$4,3)</f>
        <v>0</v>
      </c>
      <c r="O613" s="17">
        <f ca="1">f_nav_adjustedreturn(A613,参数!$B$6,参数!$B$5)</f>
        <v>0</v>
      </c>
      <c r="P613" s="17">
        <f ca="1">f_nav_periodreturnrankingper(A613,参数!$B$6,参数!$B$5,3)</f>
        <v>0</v>
      </c>
      <c r="Q613" s="25">
        <f>f_return(A613,1,参数!$B$1-365/2,参数!$B$1)</f>
        <v>119.099272789251</v>
      </c>
      <c r="R613" s="25">
        <f ca="1">f_return(A613,1,参数!$B$4,参数!$B$1)</f>
        <v>39.4609751184237</v>
      </c>
      <c r="S613" s="25">
        <f ca="1">f_return(A613,1,参数!$B$6,参数!$B$1)</f>
        <v>0</v>
      </c>
      <c r="T613" t="str">
        <f>f_info_investtype(A613)</f>
        <v>灵活配置型基金</v>
      </c>
      <c r="U613" t="str">
        <f>f_info_fundmanager(A613)</f>
        <v>施成</v>
      </c>
      <c r="V613">
        <f>f_info_manager_onthepostdays(A613,1)</f>
        <v>385</v>
      </c>
      <c r="W613" s="25">
        <f ca="1">f_return_1w(A613,"0",参数!$B$2)</f>
        <v>0.532700083434951</v>
      </c>
      <c r="X613" s="25">
        <f>f_return_1m(A613,"0",参数!$B$1)</f>
        <v>12.2259259259259</v>
      </c>
      <c r="Y613" s="25">
        <f>f_return_3m(A613,0,参数!$B$1)</f>
        <v>39.1677766040509</v>
      </c>
      <c r="Z613" s="25">
        <f>f_return_6m(A613,0,参数!B612)</f>
        <v>35.045540709233</v>
      </c>
      <c r="AA613" t="str">
        <f>f_dq_status(A613,参数!$B$1)</f>
        <v>开放申购|开放赎回</v>
      </c>
      <c r="AB613" s="17">
        <f ca="1">f_risk_maxdownside(A613,参数!$B$6,参数!$B$1)</f>
        <v>-32.4878479893946</v>
      </c>
      <c r="AC613" s="17">
        <f ca="1">f_risk_maxdownside(A613,参数!$B$4,参数!$B$1)</f>
        <v>-32.2363168633017</v>
      </c>
      <c r="AD613" t="str">
        <f ca="1">f_risk_maxdownside_date(A613,参数!$B$6,参数!$B$1)</f>
        <v>20180125-20190103</v>
      </c>
    </row>
    <row r="614" spans="1:30">
      <c r="A614" s="15" t="s">
        <v>642</v>
      </c>
      <c r="B614" t="str">
        <f>f_info_name(A614)</f>
        <v>泓德战略转型</v>
      </c>
      <c r="C614" t="str">
        <f>f_info_setupdate(A614)</f>
        <v>2015-11-10</v>
      </c>
      <c r="D614" s="16">
        <f t="shared" si="9"/>
        <v>1903</v>
      </c>
      <c r="F614" s="17">
        <f>f_netasset_total(A614,参数!$B$1,100000000)</f>
        <v>41.4676586721</v>
      </c>
      <c r="G614" s="17">
        <f ca="1">f_nav_adjustedreturn(A614,参数!$B$2,参数!$B$1)</f>
        <v>115.343291860057</v>
      </c>
      <c r="H614" s="17">
        <f ca="1">f_nav_periodreturnrankingper(A614,参数!$B$2,参数!$B$1,3)</f>
        <v>7.59803921568627</v>
      </c>
      <c r="I614" s="17">
        <f ca="1">f_nav_adjustedreturn(A614,参数!$B$3,参数!$B$2)</f>
        <v>42.5581395348837</v>
      </c>
      <c r="J614" s="17">
        <f ca="1">f_nav_periodreturnrankingper(A614,参数!$B$3,参数!$B$2,3)</f>
        <v>54.5722713864307</v>
      </c>
      <c r="K614" s="17">
        <f ca="1">f_nav_adjustedreturn(A614,参数!$B$4,参数!$B$3)</f>
        <v>-20.7518446592402</v>
      </c>
      <c r="L614" s="17">
        <f ca="1">f_nav_periodreturnrankingper(A614,参数!$B$4,参数!$B$3,3)</f>
        <v>34.5454545454545</v>
      </c>
      <c r="M614" s="17">
        <f ca="1">f_nav_adjustedreturn(A614,参数!$B$5,参数!$B$4)</f>
        <v>16.6740955816051</v>
      </c>
      <c r="N614" s="17">
        <f ca="1">f_nav_periodreturnrankingper(A614,参数!$B$5,参数!$B$4,3)</f>
        <v>61.2745098039216</v>
      </c>
      <c r="O614" s="17">
        <f ca="1">f_nav_adjustedreturn(A614,参数!$B$6,参数!$B$5)</f>
        <v>17.1218487394958</v>
      </c>
      <c r="P614" s="17">
        <f ca="1">f_nav_periodreturnrankingper(A614,参数!$B$6,参数!$B$5,3)</f>
        <v>19.0789473684211</v>
      </c>
      <c r="Q614" s="25">
        <f>f_return(A614,1,参数!$B$1-365/2,参数!$B$1)</f>
        <v>126.333207141877</v>
      </c>
      <c r="R614" s="25">
        <f ca="1">f_return(A614,1,参数!$B$4,参数!$B$1)</f>
        <v>34.4580304383292</v>
      </c>
      <c r="S614" s="25">
        <f ca="1">f_return(A614,1,参数!$B$6,参数!$B$1)</f>
        <v>27.0307653856083</v>
      </c>
      <c r="T614" t="str">
        <f>f_info_investtype(A614)</f>
        <v>普通股票型基金</v>
      </c>
      <c r="U614" t="str">
        <f>f_info_fundmanager(A614)</f>
        <v>秦毅</v>
      </c>
      <c r="V614">
        <f>f_info_manager_onthepostdays(A614,1)</f>
        <v>471</v>
      </c>
      <c r="W614" s="25">
        <f ca="1">f_return_1w(A614,"0",参数!$B$2)</f>
        <v>-1.84147317854285</v>
      </c>
      <c r="X614" s="25">
        <f>f_return_1m(A614,"0",参数!$B$1)</f>
        <v>13.5393117307209</v>
      </c>
      <c r="Y614" s="25">
        <f>f_return_3m(A614,0,参数!$B$1)</f>
        <v>33.5681856827027</v>
      </c>
      <c r="Z614" s="25">
        <f>f_return_6m(A614,0,参数!B613)</f>
        <v>48.8018038054438</v>
      </c>
      <c r="AA614" t="str">
        <f>f_dq_status(A614,参数!$B$1)</f>
        <v>开放申购|开放赎回</v>
      </c>
      <c r="AB614" s="17">
        <f ca="1">f_risk_maxdownside(A614,参数!$B$6,参数!$B$1)</f>
        <v>-28.7923103029519</v>
      </c>
      <c r="AC614" s="17">
        <f ca="1">f_risk_maxdownside(A614,参数!$B$4,参数!$B$1)</f>
        <v>-28.3716741612815</v>
      </c>
      <c r="AD614" t="str">
        <f ca="1">f_risk_maxdownside_date(A614,参数!$B$6,参数!$B$1)</f>
        <v>20180125-20181018</v>
      </c>
    </row>
    <row r="615" spans="1:30">
      <c r="A615" s="15" t="s">
        <v>643</v>
      </c>
      <c r="B615" t="str">
        <f>f_info_name(A615)</f>
        <v>诺安积极回报</v>
      </c>
      <c r="C615" t="str">
        <f>f_info_setupdate(A615)</f>
        <v>2016-09-22</v>
      </c>
      <c r="D615" s="16">
        <f t="shared" si="9"/>
        <v>1586</v>
      </c>
      <c r="F615" s="17">
        <f>f_netasset_total(A615,参数!$B$1,100000000)</f>
        <v>3.1848163978</v>
      </c>
      <c r="G615" s="17">
        <f ca="1">f_nav_adjustedreturn(A615,参数!$B$2,参数!$B$1)</f>
        <v>54.3103448275862</v>
      </c>
      <c r="H615" s="17">
        <f ca="1">f_nav_periodreturnrankingper(A615,参数!$B$2,参数!$B$1,3)</f>
        <v>40.3388035997882</v>
      </c>
      <c r="I615" s="17">
        <f ca="1">f_nav_adjustedreturn(A615,参数!$B$3,参数!$B$2)</f>
        <v>26.8915223336372</v>
      </c>
      <c r="J615" s="17">
        <f ca="1">f_nav_periodreturnrankingper(A615,参数!$B$3,参数!$B$2,3)</f>
        <v>48.3277591973244</v>
      </c>
      <c r="K615" s="17">
        <f ca="1">f_nav_adjustedreturn(A615,参数!$B$4,参数!$B$3)</f>
        <v>6.2984496124031</v>
      </c>
      <c r="L615" s="17">
        <f ca="1">f_nav_periodreturnrankingper(A615,参数!$B$4,参数!$B$3,3)</f>
        <v>1.02695763799743</v>
      </c>
      <c r="M615" s="17">
        <f ca="1">f_nav_adjustedreturn(A615,参数!$B$5,参数!$B$4)</f>
        <v>3.5070140280561</v>
      </c>
      <c r="N615" s="17">
        <f ca="1">f_nav_periodreturnrankingper(A615,参数!$B$5,参数!$B$4,3)</f>
        <v>82.1118991331757</v>
      </c>
      <c r="O615" s="17">
        <f ca="1">f_nav_adjustedreturn(A615,参数!$B$6,参数!$B$5)</f>
        <v>0</v>
      </c>
      <c r="P615" s="17">
        <f ca="1">f_nav_periodreturnrankingper(A615,参数!$B$6,参数!$B$5,3)</f>
        <v>0</v>
      </c>
      <c r="Q615" s="25">
        <f>f_return(A615,1,参数!$B$1-365/2,参数!$B$1)</f>
        <v>73.0884218270505</v>
      </c>
      <c r="R615" s="25">
        <f ca="1">f_return(A615,1,参数!$B$4,参数!$B$1)</f>
        <v>27.6501619340044</v>
      </c>
      <c r="S615" s="25">
        <f ca="1">f_return(A615,1,参数!$B$6,参数!$B$1)</f>
        <v>0</v>
      </c>
      <c r="T615" t="str">
        <f>f_info_investtype(A615)</f>
        <v>灵活配置型基金</v>
      </c>
      <c r="U615" t="str">
        <f>f_info_fundmanager(A615)</f>
        <v>宋德舜</v>
      </c>
      <c r="V615">
        <f>f_info_manager_onthepostdays(A615,1)</f>
        <v>534</v>
      </c>
      <c r="W615" s="25">
        <f ca="1">f_return_1w(A615,"0",参数!$B$2)</f>
        <v>-3.19888734353269</v>
      </c>
      <c r="X615" s="25">
        <f>f_return_1m(A615,"0",参数!$B$1)</f>
        <v>11.4107883817427</v>
      </c>
      <c r="Y615" s="25">
        <f>f_return_3m(A615,0,参数!$B$1)</f>
        <v>20.2687569988802</v>
      </c>
      <c r="Z615" s="25">
        <f>f_return_6m(A615,0,参数!B614)</f>
        <v>26.4792032806092</v>
      </c>
      <c r="AA615" t="str">
        <f>f_dq_status(A615,参数!$B$1)</f>
        <v>暂停大额申购|开放赎回</v>
      </c>
      <c r="AB615" s="17">
        <f ca="1">f_risk_maxdownside(A615,参数!$B$6,参数!$B$1)</f>
        <v>-14.6440677966102</v>
      </c>
      <c r="AC615" s="17">
        <f ca="1">f_risk_maxdownside(A615,参数!$B$4,参数!$B$1)</f>
        <v>-14.6440677966102</v>
      </c>
      <c r="AD615" t="str">
        <f ca="1">f_risk_maxdownside_date(A615,参数!$B$6,参数!$B$1)</f>
        <v>20200306-20200323</v>
      </c>
    </row>
    <row r="616" spans="1:30">
      <c r="A616" s="15" t="s">
        <v>644</v>
      </c>
      <c r="B616" t="str">
        <f>f_info_name(A616)</f>
        <v>诺安高端制造</v>
      </c>
      <c r="C616" t="str">
        <f>f_info_setupdate(A616)</f>
        <v>2017-06-08</v>
      </c>
      <c r="D616" s="16">
        <f t="shared" si="9"/>
        <v>1327</v>
      </c>
      <c r="F616" s="17">
        <f>f_netasset_total(A616,参数!$B$1,100000000)</f>
        <v>1.0894027683</v>
      </c>
      <c r="G616" s="17">
        <f ca="1">f_nav_adjustedreturn(A616,参数!$B$2,参数!$B$1)</f>
        <v>51.219512195122</v>
      </c>
      <c r="H616" s="17">
        <f ca="1">f_nav_periodreturnrankingper(A616,参数!$B$2,参数!$B$1,3)</f>
        <v>70.5882352941177</v>
      </c>
      <c r="I616" s="17">
        <f ca="1">f_nav_adjustedreturn(A616,参数!$B$3,参数!$B$2)</f>
        <v>38.9830508474576</v>
      </c>
      <c r="J616" s="17">
        <f ca="1">f_nav_periodreturnrankingper(A616,参数!$B$3,参数!$B$2,3)</f>
        <v>61.3569321533923</v>
      </c>
      <c r="K616" s="17">
        <f ca="1">f_nav_adjustedreturn(A616,参数!$B$4,参数!$B$3)</f>
        <v>-16.2271805273834</v>
      </c>
      <c r="L616" s="17">
        <f ca="1">f_nav_periodreturnrankingper(A616,参数!$B$4,参数!$B$3,3)</f>
        <v>13.4545454545455</v>
      </c>
      <c r="M616" s="17">
        <f ca="1">f_nav_adjustedreturn(A616,参数!$B$5,参数!$B$4)</f>
        <v>0</v>
      </c>
      <c r="N616" s="17">
        <f ca="1">f_nav_periodreturnrankingper(A616,参数!$B$5,参数!$B$4,3)</f>
        <v>0</v>
      </c>
      <c r="O616" s="17">
        <f ca="1">f_nav_adjustedreturn(A616,参数!$B$6,参数!$B$5)</f>
        <v>0</v>
      </c>
      <c r="P616" s="17">
        <f ca="1">f_nav_periodreturnrankingper(A616,参数!$B$6,参数!$B$5,3)</f>
        <v>0</v>
      </c>
      <c r="Q616" s="25">
        <f>f_return(A616,1,参数!$B$1-365/2,参数!$B$1)</f>
        <v>87.9491448676615</v>
      </c>
      <c r="R616" s="25">
        <f ca="1">f_return(A616,1,参数!$B$4,参数!$B$1)</f>
        <v>20.730282622987</v>
      </c>
      <c r="S616" s="25">
        <f ca="1">f_return(A616,1,参数!$B$6,参数!$B$1)</f>
        <v>0</v>
      </c>
      <c r="T616" t="str">
        <f>f_info_investtype(A616)</f>
        <v>普通股票型基金</v>
      </c>
      <c r="U616" t="str">
        <f>f_info_fundmanager(A616)</f>
        <v>童宇</v>
      </c>
      <c r="V616">
        <f>f_info_manager_onthepostdays(A616,1)</f>
        <v>42</v>
      </c>
      <c r="W616" s="25">
        <f ca="1">f_return_1w(A616,"0",参数!$B$2)</f>
        <v>-4.49251247920134</v>
      </c>
      <c r="X616" s="25">
        <f>f_return_1m(A616,"0",参数!$B$1)</f>
        <v>14.890800794176</v>
      </c>
      <c r="Y616" s="25">
        <f>f_return_3m(A616,0,参数!$B$1)</f>
        <v>35.4134165366615</v>
      </c>
      <c r="Z616" s="25">
        <f>f_return_6m(A616,0,参数!B615)</f>
        <v>29.6268656716418</v>
      </c>
      <c r="AA616" t="str">
        <f>f_dq_status(A616,参数!$B$1)</f>
        <v>开放申购|开放赎回</v>
      </c>
      <c r="AB616" s="17">
        <f ca="1">f_risk_maxdownside(A616,参数!$B$6,参数!$B$1)</f>
        <v>-31.6758747697974</v>
      </c>
      <c r="AC616" s="17">
        <f ca="1">f_risk_maxdownside(A616,参数!$B$4,参数!$B$1)</f>
        <v>-25.3521126760563</v>
      </c>
      <c r="AD616" t="str">
        <f ca="1">f_risk_maxdownside_date(A616,参数!$B$6,参数!$B$1)</f>
        <v>20171114-20181016</v>
      </c>
    </row>
    <row r="617" spans="1:30">
      <c r="A617" s="15" t="s">
        <v>645</v>
      </c>
      <c r="B617" t="str">
        <f>f_info_name(A617)</f>
        <v>东兴改革精选</v>
      </c>
      <c r="C617" t="str">
        <f>f_info_setupdate(A617)</f>
        <v>2015-09-08</v>
      </c>
      <c r="D617" s="16">
        <f t="shared" si="9"/>
        <v>1966</v>
      </c>
      <c r="F617" s="17">
        <f>f_netasset_total(A617,参数!$B$1,100000000)</f>
        <v>0.0937857028</v>
      </c>
      <c r="G617" s="17">
        <f ca="1">f_nav_adjustedreturn(A617,参数!$B$2,参数!$B$1)</f>
        <v>54.4799176107106</v>
      </c>
      <c r="H617" s="17">
        <f ca="1">f_nav_periodreturnrankingper(A617,参数!$B$2,参数!$B$1,3)</f>
        <v>40.0211752249868</v>
      </c>
      <c r="I617" s="17">
        <f ca="1">f_nav_adjustedreturn(A617,参数!$B$3,参数!$B$2)</f>
        <v>14.5047169811321</v>
      </c>
      <c r="J617" s="17">
        <f ca="1">f_nav_periodreturnrankingper(A617,参数!$B$3,参数!$B$2,3)</f>
        <v>70.4570791527313</v>
      </c>
      <c r="K617" s="17">
        <f ca="1">f_nav_adjustedreturn(A617,参数!$B$4,参数!$B$3)</f>
        <v>-25.4833040421793</v>
      </c>
      <c r="L617" s="17">
        <f ca="1">f_nav_periodreturnrankingper(A617,参数!$B$4,参数!$B$3,3)</f>
        <v>84.5314505776637</v>
      </c>
      <c r="M617" s="17">
        <f ca="1">f_nav_adjustedreturn(A617,参数!$B$5,参数!$B$4)</f>
        <v>37.1121718377088</v>
      </c>
      <c r="N617" s="17">
        <f ca="1">f_nav_periodreturnrankingper(A617,参数!$B$5,参数!$B$4,3)</f>
        <v>6.54058313632782</v>
      </c>
      <c r="O617" s="17">
        <f ca="1">f_nav_adjustedreturn(A617,参数!$B$6,参数!$B$5)</f>
        <v>-6.86600221483943</v>
      </c>
      <c r="P617" s="17">
        <f ca="1">f_nav_periodreturnrankingper(A617,参数!$B$6,参数!$B$5,3)</f>
        <v>90.2040816326531</v>
      </c>
      <c r="Q617" s="25">
        <f>f_return(A617,1,参数!$B$1-365/2,参数!$B$1)</f>
        <v>70.8674258418075</v>
      </c>
      <c r="R617" s="25">
        <f ca="1">f_return(A617,1,参数!$B$4,参数!$B$1)</f>
        <v>9.63431770193564</v>
      </c>
      <c r="S617" s="25">
        <f ca="1">f_return(A617,1,参数!$B$6,参数!$B$1)</f>
        <v>10.6706465149171</v>
      </c>
      <c r="T617" t="str">
        <f>f_info_investtype(A617)</f>
        <v>灵活配置型基金</v>
      </c>
      <c r="U617" t="str">
        <f>f_info_fundmanager(A617)</f>
        <v>孙继青</v>
      </c>
      <c r="V617">
        <f>f_info_manager_onthepostdays(A617,1)</f>
        <v>1983</v>
      </c>
      <c r="W617" s="25">
        <f ca="1">f_return_1w(A617,"0",参数!$B$2)</f>
        <v>-2.80280280280281</v>
      </c>
      <c r="X617" s="25">
        <f>f_return_1m(A617,"0",参数!$B$1)</f>
        <v>15.3846153846154</v>
      </c>
      <c r="Y617" s="25">
        <f>f_return_3m(A617,0,参数!$B$1)</f>
        <v>23.3552631578947</v>
      </c>
      <c r="Z617" s="25">
        <f>f_return_6m(A617,0,参数!B616)</f>
        <v>28.6189683860233</v>
      </c>
      <c r="AA617" t="str">
        <f>f_dq_status(A617,参数!$B$1)</f>
        <v>开放申购|开放赎回</v>
      </c>
      <c r="AB617" s="17">
        <f ca="1">f_risk_maxdownside(A617,参数!$B$6,参数!$B$1)</f>
        <v>-29.242819843342</v>
      </c>
      <c r="AC617" s="17">
        <f ca="1">f_risk_maxdownside(A617,参数!$B$4,参数!$B$1)</f>
        <v>-29.242819843342</v>
      </c>
      <c r="AD617" t="str">
        <f ca="1">f_risk_maxdownside_date(A617,参数!$B$6,参数!$B$1)</f>
        <v>20180127-20190103</v>
      </c>
    </row>
    <row r="618" spans="1:30">
      <c r="A618" s="15" t="s">
        <v>646</v>
      </c>
      <c r="B618" t="str">
        <f>f_info_name(A618)</f>
        <v>华富物联世界</v>
      </c>
      <c r="C618" t="str">
        <f>f_info_setupdate(A618)</f>
        <v>2016-01-21</v>
      </c>
      <c r="D618" s="16">
        <f t="shared" si="9"/>
        <v>1831</v>
      </c>
      <c r="F618" s="17">
        <f>f_netasset_total(A618,参数!$B$1,100000000)</f>
        <v>0.1905399398</v>
      </c>
      <c r="G618" s="17">
        <f ca="1">f_nav_adjustedreturn(A618,参数!$B$2,参数!$B$1)</f>
        <v>73.2315112540193</v>
      </c>
      <c r="H618" s="17">
        <f ca="1">f_nav_periodreturnrankingper(A618,参数!$B$2,参数!$B$1,3)</f>
        <v>21.4399152991001</v>
      </c>
      <c r="I618" s="17">
        <f ca="1">f_nav_adjustedreturn(A618,参数!$B$3,参数!$B$2)</f>
        <v>29.4484911550468</v>
      </c>
      <c r="J618" s="17">
        <f ca="1">f_nav_periodreturnrankingper(A618,参数!$B$3,参数!$B$2,3)</f>
        <v>45.20624303233</v>
      </c>
      <c r="K618" s="17">
        <f ca="1">f_nav_adjustedreturn(A618,参数!$B$4,参数!$B$3)</f>
        <v>-16.1431064572426</v>
      </c>
      <c r="L618" s="17">
        <f ca="1">f_nav_periodreturnrankingper(A618,参数!$B$4,参数!$B$3,3)</f>
        <v>52.6315789473684</v>
      </c>
      <c r="M618" s="17">
        <f ca="1">f_nav_adjustedreturn(A618,参数!$B$5,参数!$B$4)</f>
        <v>6.32558139534884</v>
      </c>
      <c r="N618" s="17">
        <f ca="1">f_nav_periodreturnrankingper(A618,参数!$B$5,参数!$B$4,3)</f>
        <v>70.6855791962175</v>
      </c>
      <c r="O618" s="17">
        <f ca="1">f_nav_adjustedreturn(A618,参数!$B$6,参数!$B$5)</f>
        <v>7.5</v>
      </c>
      <c r="P618" s="17">
        <f ca="1">f_nav_periodreturnrankingper(A618,参数!$B$6,参数!$B$5,3)</f>
        <v>20.1360544217687</v>
      </c>
      <c r="Q618" s="25">
        <f>f_return(A618,1,参数!$B$1-365/2,参数!$B$1)</f>
        <v>80.5285884948355</v>
      </c>
      <c r="R618" s="25">
        <f ca="1">f_return(A618,1,参数!$B$4,参数!$B$1)</f>
        <v>23.4063400733467</v>
      </c>
      <c r="S618" s="25">
        <f ca="1">f_return(A618,1,参数!$B$6,参数!$B$1)</f>
        <v>16.57795979805</v>
      </c>
      <c r="T618" t="str">
        <f>f_info_investtype(A618)</f>
        <v>灵活配置型基金</v>
      </c>
      <c r="U618" t="str">
        <f>f_info_fundmanager(A618)</f>
        <v>陈奇</v>
      </c>
      <c r="V618">
        <f>f_info_manager_onthepostdays(A618,1)</f>
        <v>479</v>
      </c>
      <c r="W618" s="25">
        <f ca="1">f_return_1w(A618,"0",参数!$B$2)</f>
        <v>-0.240577385725751</v>
      </c>
      <c r="X618" s="25">
        <f>f_return_1m(A618,"0",参数!$B$1)</f>
        <v>11.6580310880829</v>
      </c>
      <c r="Y618" s="25">
        <f>f_return_3m(A618,0,参数!$B$1)</f>
        <v>30.526953361599</v>
      </c>
      <c r="Z618" s="25">
        <f>f_return_6m(A618,0,参数!B617)</f>
        <v>19.6662693682956</v>
      </c>
      <c r="AA618" t="str">
        <f>f_dq_status(A618,参数!$B$1)</f>
        <v>开放申购|开放赎回</v>
      </c>
      <c r="AB618" s="17">
        <f ca="1">f_risk_maxdownside(A618,参数!$B$6,参数!$B$1)</f>
        <v>-21.8872870249017</v>
      </c>
      <c r="AC618" s="17">
        <f ca="1">f_risk_maxdownside(A618,参数!$B$4,参数!$B$1)</f>
        <v>-21.8872870249017</v>
      </c>
      <c r="AD618" t="str">
        <f ca="1">f_risk_maxdownside_date(A618,参数!$B$6,参数!$B$1)</f>
        <v>20200226-20200331</v>
      </c>
    </row>
    <row r="619" spans="1:30">
      <c r="A619" s="15" t="s">
        <v>647</v>
      </c>
      <c r="B619" t="str">
        <f>f_info_name(A619)</f>
        <v>安信新趋势A</v>
      </c>
      <c r="C619" t="str">
        <f>f_info_setupdate(A619)</f>
        <v>2016-12-09</v>
      </c>
      <c r="D619" s="16">
        <f t="shared" si="9"/>
        <v>1508</v>
      </c>
      <c r="F619" s="17">
        <f>f_netasset_total(A619,参数!$B$1,100000000)</f>
        <v>20.7732325484</v>
      </c>
      <c r="G619" s="17">
        <f ca="1">f_nav_adjustedreturn(A619,参数!$B$2,参数!$B$1)</f>
        <v>6.86053343039297</v>
      </c>
      <c r="H619" s="17">
        <f ca="1">f_nav_periodreturnrankingper(A619,参数!$B$2,参数!$B$1,3)</f>
        <v>96.6649020645844</v>
      </c>
      <c r="I619" s="17">
        <f ca="1">f_nav_adjustedreturn(A619,参数!$B$3,参数!$B$2)</f>
        <v>9.97194103515211</v>
      </c>
      <c r="J619" s="17">
        <f ca="1">f_nav_periodreturnrankingper(A619,参数!$B$3,参数!$B$2,3)</f>
        <v>81.3823857302118</v>
      </c>
      <c r="K619" s="17">
        <f ca="1">f_nav_adjustedreturn(A619,参数!$B$4,参数!$B$3)</f>
        <v>2.37425495601194</v>
      </c>
      <c r="L619" s="17">
        <f ca="1">f_nav_periodreturnrankingper(A619,参数!$B$4,参数!$B$3,3)</f>
        <v>8.47240051347882</v>
      </c>
      <c r="M619" s="17">
        <f ca="1">f_nav_adjustedreturn(A619,参数!$B$5,参数!$B$4)</f>
        <v>8.88309243027887</v>
      </c>
      <c r="N619" s="17">
        <f ca="1">f_nav_periodreturnrankingper(A619,参数!$B$5,参数!$B$4,3)</f>
        <v>57.210401891253</v>
      </c>
      <c r="O619" s="17">
        <f ca="1">f_nav_adjustedreturn(A619,参数!$B$6,参数!$B$5)</f>
        <v>0</v>
      </c>
      <c r="P619" s="17">
        <f ca="1">f_nav_periodreturnrankingper(A619,参数!$B$6,参数!$B$5,3)</f>
        <v>0</v>
      </c>
      <c r="Q619" s="25">
        <f>f_return(A619,1,参数!$B$1-365/2,参数!$B$1)</f>
        <v>10.2721278868332</v>
      </c>
      <c r="R619" s="25">
        <f ca="1">f_return(A619,1,参数!$B$4,参数!$B$1)</f>
        <v>6.35034629803632</v>
      </c>
      <c r="S619" s="25">
        <f ca="1">f_return(A619,1,参数!$B$6,参数!$B$1)</f>
        <v>0</v>
      </c>
      <c r="T619" t="str">
        <f>f_info_investtype(A619)</f>
        <v>灵活配置型基金</v>
      </c>
      <c r="U619" t="str">
        <f>f_info_fundmanager(A619)</f>
        <v>张翼飞,李君</v>
      </c>
      <c r="V619">
        <f>f_info_manager_onthepostdays(A619,1)</f>
        <v>1525</v>
      </c>
      <c r="W619" s="25">
        <f ca="1">f_return_1w(A619,"0",参数!$B$2)</f>
        <v>-0.190839694656484</v>
      </c>
      <c r="X619" s="25">
        <f>f_return_1m(A619,"0",参数!$B$1)</f>
        <v>1.04166666666666</v>
      </c>
      <c r="Y619" s="25">
        <f>f_return_3m(A619,0,参数!$B$1)</f>
        <v>2.4529037288644</v>
      </c>
      <c r="Z619" s="25">
        <f>f_return_6m(A619,0,参数!B618)</f>
        <v>3.7810703378637</v>
      </c>
      <c r="AA619" t="str">
        <f>f_dq_status(A619,参数!$B$1)</f>
        <v>开放申购|开放赎回</v>
      </c>
      <c r="AB619" s="17">
        <f ca="1">f_risk_maxdownside(A619,参数!$B$6,参数!$B$1)</f>
        <v>-1.40712945590995</v>
      </c>
      <c r="AC619" s="17">
        <f ca="1">f_risk_maxdownside(A619,参数!$B$4,参数!$B$1)</f>
        <v>-1.40712945590995</v>
      </c>
      <c r="AD619" t="str">
        <f ca="1">f_risk_maxdownside_date(A619,参数!$B$6,参数!$B$1)</f>
        <v>20200501-20200623</v>
      </c>
    </row>
    <row r="620" spans="1:30">
      <c r="A620" s="15" t="s">
        <v>648</v>
      </c>
      <c r="B620" t="str">
        <f>f_info_name(A620)</f>
        <v>东方红优势精选</v>
      </c>
      <c r="C620" t="str">
        <f>f_info_setupdate(A620)</f>
        <v>2015-09-08</v>
      </c>
      <c r="D620" s="16">
        <f t="shared" si="9"/>
        <v>1966</v>
      </c>
      <c r="F620" s="17">
        <f>f_netasset_total(A620,参数!$B$1,100000000)</f>
        <v>15.2723750374</v>
      </c>
      <c r="G620" s="17">
        <f ca="1">f_nav_adjustedreturn(A620,参数!$B$2,参数!$B$1)</f>
        <v>49.912739965096</v>
      </c>
      <c r="H620" s="17">
        <f ca="1">f_nav_periodreturnrankingper(A620,参数!$B$2,参数!$B$1,3)</f>
        <v>44.0974060349391</v>
      </c>
      <c r="I620" s="17">
        <f ca="1">f_nav_adjustedreturn(A620,参数!$B$3,参数!$B$2)</f>
        <v>45.1858108108108</v>
      </c>
      <c r="J620" s="17">
        <f ca="1">f_nav_periodreturnrankingper(A620,参数!$B$3,参数!$B$2,3)</f>
        <v>23.2441471571906</v>
      </c>
      <c r="K620" s="17">
        <f ca="1">f_nav_adjustedreturn(A620,参数!$B$4,参数!$B$3)</f>
        <v>-23.4152652005175</v>
      </c>
      <c r="L620" s="17">
        <f ca="1">f_nav_periodreturnrankingper(A620,参数!$B$4,参数!$B$3,3)</f>
        <v>78.6264441591784</v>
      </c>
      <c r="M620" s="17">
        <f ca="1">f_nav_adjustedreturn(A620,参数!$B$5,参数!$B$4)</f>
        <v>53.4584980237154</v>
      </c>
      <c r="N620" s="17">
        <f ca="1">f_nav_periodreturnrankingper(A620,参数!$B$5,参数!$B$4,3)</f>
        <v>1.89125295508274</v>
      </c>
      <c r="O620" s="17">
        <f ca="1">f_nav_adjustedreturn(A620,参数!$B$6,参数!$B$5)</f>
        <v>15.8134243458476</v>
      </c>
      <c r="P620" s="17">
        <f ca="1">f_nav_periodreturnrankingper(A620,参数!$B$6,参数!$B$5,3)</f>
        <v>7.34693877551021</v>
      </c>
      <c r="Q620" s="25">
        <f>f_return(A620,1,参数!$B$1-365/2,参数!$B$1)</f>
        <v>75.457073905051</v>
      </c>
      <c r="R620" s="25">
        <f ca="1">f_return(A620,1,参数!$B$4,参数!$B$1)</f>
        <v>18.549798549515</v>
      </c>
      <c r="S620" s="25">
        <f ca="1">f_return(A620,1,参数!$B$6,参数!$B$1)</f>
        <v>23.9717800564294</v>
      </c>
      <c r="T620" t="str">
        <f>f_info_investtype(A620)</f>
        <v>灵活配置型基金</v>
      </c>
      <c r="U620" t="str">
        <f>f_info_fundmanager(A620)</f>
        <v>刚登峰</v>
      </c>
      <c r="V620">
        <f>f_info_manager_onthepostdays(A620,1)</f>
        <v>1983</v>
      </c>
      <c r="W620" s="25">
        <f ca="1">f_return_1w(A620,"0",参数!$B$2)</f>
        <v>-4.18060200668896</v>
      </c>
      <c r="X620" s="25">
        <f>f_return_1m(A620,"0",参数!$B$1)</f>
        <v>12.7296587926509</v>
      </c>
      <c r="Y620" s="25">
        <f>f_return_3m(A620,0,参数!$B$1)</f>
        <v>20.195895522388</v>
      </c>
      <c r="Z620" s="25">
        <f>f_return_6m(A620,0,参数!B619)</f>
        <v>24.853515625</v>
      </c>
      <c r="AA620" t="str">
        <f>f_dq_status(A620,参数!$B$1)</f>
        <v>开放申购|开放赎回</v>
      </c>
      <c r="AB620" s="17">
        <f ca="1">f_risk_maxdownside(A620,参数!$B$6,参数!$B$1)</f>
        <v>-29.0301862556198</v>
      </c>
      <c r="AC620" s="17">
        <f ca="1">f_risk_maxdownside(A620,参数!$B$4,参数!$B$1)</f>
        <v>-29.0301862556198</v>
      </c>
      <c r="AD620" t="str">
        <f ca="1">f_risk_maxdownside_date(A620,参数!$B$6,参数!$B$1)</f>
        <v>20180313-20190103</v>
      </c>
    </row>
    <row r="621" spans="1:30">
      <c r="A621" s="15" t="s">
        <v>649</v>
      </c>
      <c r="B621" t="str">
        <f>f_info_name(A621)</f>
        <v>工银瑞信文体产业A</v>
      </c>
      <c r="C621" t="str">
        <f>f_info_setupdate(A621)</f>
        <v>2015-12-30</v>
      </c>
      <c r="D621" s="16">
        <f t="shared" si="9"/>
        <v>1853</v>
      </c>
      <c r="F621" s="17">
        <f>f_netasset_total(A621,参数!$B$1,100000000)</f>
        <v>135.8736499865</v>
      </c>
      <c r="G621" s="17">
        <f ca="1">f_nav_adjustedreturn(A621,参数!$B$2,参数!$B$1)</f>
        <v>90.4663212435233</v>
      </c>
      <c r="H621" s="17">
        <f ca="1">f_nav_periodreturnrankingper(A621,参数!$B$2,参数!$B$1,3)</f>
        <v>26.9607843137255</v>
      </c>
      <c r="I621" s="17">
        <f ca="1">f_nav_adjustedreturn(A621,参数!$B$3,参数!$B$2)</f>
        <v>56.7841947198276</v>
      </c>
      <c r="J621" s="17">
        <f ca="1">f_nav_periodreturnrankingper(A621,参数!$B$3,参数!$B$2,3)</f>
        <v>31.2684365781711</v>
      </c>
      <c r="K621" s="17">
        <f ca="1">f_nav_adjustedreturn(A621,参数!$B$4,参数!$B$3)</f>
        <v>-11.1678366305042</v>
      </c>
      <c r="L621" s="17">
        <f ca="1">f_nav_periodreturnrankingper(A621,参数!$B$4,参数!$B$3,3)</f>
        <v>5.09090909090909</v>
      </c>
      <c r="M621" s="17">
        <f ca="1">f_nav_adjustedreturn(A621,参数!$B$5,参数!$B$4)</f>
        <v>38.7323943661972</v>
      </c>
      <c r="N621" s="17">
        <f ca="1">f_nav_periodreturnrankingper(A621,参数!$B$5,参数!$B$4,3)</f>
        <v>16.6666666666667</v>
      </c>
      <c r="O621" s="17">
        <f ca="1">f_nav_adjustedreturn(A621,参数!$B$6,参数!$B$5)</f>
        <v>14.9193548387097</v>
      </c>
      <c r="P621" s="17">
        <f ca="1">f_nav_periodreturnrankingper(A621,参数!$B$6,参数!$B$5,3)</f>
        <v>25</v>
      </c>
      <c r="Q621" s="25">
        <f>f_return(A621,1,参数!$B$1-365/2,参数!$B$1)</f>
        <v>91.8305496961429</v>
      </c>
      <c r="R621" s="25">
        <f ca="1">f_return(A621,1,参数!$B$4,参数!$B$1)</f>
        <v>38.3889383645934</v>
      </c>
      <c r="S621" s="25">
        <f ca="1">f_return(A621,1,参数!$B$6,参数!$B$1)</f>
        <v>33.1414779195807</v>
      </c>
      <c r="T621" t="str">
        <f>f_info_investtype(A621)</f>
        <v>普通股票型基金</v>
      </c>
      <c r="U621" t="str">
        <f>f_info_fundmanager(A621)</f>
        <v>袁芳</v>
      </c>
      <c r="V621">
        <f>f_info_manager_onthepostdays(A621,1)</f>
        <v>1870</v>
      </c>
      <c r="W621" s="25">
        <f ca="1">f_return_1w(A621,"0",参数!$B$2)</f>
        <v>-1.98070086338245</v>
      </c>
      <c r="X621" s="25">
        <f>f_return_1m(A621,"0",参数!$B$1)</f>
        <v>14.1260478112388</v>
      </c>
      <c r="Y621" s="25">
        <f>f_return_3m(A621,0,参数!$B$1)</f>
        <v>27.1532341750259</v>
      </c>
      <c r="Z621" s="25">
        <f>f_return_6m(A621,0,参数!B620)</f>
        <v>29.8939929328622</v>
      </c>
      <c r="AA621" t="str">
        <f>f_dq_status(A621,参数!$B$1)</f>
        <v>暂停大额申购|开放赎回</v>
      </c>
      <c r="AB621" s="17">
        <f ca="1">f_risk_maxdownside(A621,参数!$B$6,参数!$B$1)</f>
        <v>-20.4314720812183</v>
      </c>
      <c r="AC621" s="17">
        <f ca="1">f_risk_maxdownside(A621,参数!$B$4,参数!$B$1)</f>
        <v>-20.4314720812183</v>
      </c>
      <c r="AD621" t="str">
        <f ca="1">f_risk_maxdownside_date(A621,参数!$B$6,参数!$B$1)</f>
        <v>20180127-20181018</v>
      </c>
    </row>
    <row r="622" spans="1:30">
      <c r="A622" s="15" t="s">
        <v>650</v>
      </c>
      <c r="B622" t="str">
        <f>f_info_name(A622)</f>
        <v>工银瑞信新焦点A</v>
      </c>
      <c r="C622" t="str">
        <f>f_info_setupdate(A622)</f>
        <v>2016-10-10</v>
      </c>
      <c r="D622" s="16">
        <f t="shared" si="9"/>
        <v>1568</v>
      </c>
      <c r="F622" s="17">
        <f>f_netasset_total(A622,参数!$B$1,100000000)</f>
        <v>2.6800026623</v>
      </c>
      <c r="G622" s="17">
        <f ca="1">f_nav_adjustedreturn(A622,参数!$B$2,参数!$B$1)</f>
        <v>104.563031709203</v>
      </c>
      <c r="H622" s="17">
        <f ca="1">f_nav_periodreturnrankingper(A622,参数!$B$2,参数!$B$1,3)</f>
        <v>3.97035468501853</v>
      </c>
      <c r="I622" s="17">
        <f ca="1">f_nav_adjustedreturn(A622,参数!$B$3,参数!$B$2)</f>
        <v>25.2906976744186</v>
      </c>
      <c r="J622" s="17">
        <f ca="1">f_nav_periodreturnrankingper(A622,参数!$B$3,参数!$B$2,3)</f>
        <v>50.613154960981</v>
      </c>
      <c r="K622" s="17">
        <f ca="1">f_nav_adjustedreturn(A622,参数!$B$4,参数!$B$3)</f>
        <v>-8.02139037433156</v>
      </c>
      <c r="L622" s="17">
        <f ca="1">f_nav_periodreturnrankingper(A622,参数!$B$4,参数!$B$3,3)</f>
        <v>37.8048780487805</v>
      </c>
      <c r="M622" s="17">
        <f ca="1">f_nav_adjustedreturn(A622,参数!$B$5,参数!$B$4)</f>
        <v>12.1635094715853</v>
      </c>
      <c r="N622" s="17">
        <f ca="1">f_nav_periodreturnrankingper(A622,参数!$B$5,参数!$B$4,3)</f>
        <v>42.3167848699764</v>
      </c>
      <c r="O622" s="17">
        <f ca="1">f_nav_adjustedreturn(A622,参数!$B$6,参数!$B$5)</f>
        <v>0</v>
      </c>
      <c r="P622" s="17">
        <f ca="1">f_nav_periodreturnrankingper(A622,参数!$B$6,参数!$B$5,3)</f>
        <v>0</v>
      </c>
      <c r="Q622" s="25">
        <f>f_return(A622,1,参数!$B$1-365/2,参数!$B$1)</f>
        <v>111.072441374904</v>
      </c>
      <c r="R622" s="25">
        <f ca="1">f_return(A622,1,参数!$B$4,参数!$B$1)</f>
        <v>33.054939805196</v>
      </c>
      <c r="S622" s="25">
        <f ca="1">f_return(A622,1,参数!$B$6,参数!$B$1)</f>
        <v>0</v>
      </c>
      <c r="T622" t="str">
        <f>f_info_investtype(A622)</f>
        <v>灵活配置型基金</v>
      </c>
      <c r="U622" t="str">
        <f>f_info_fundmanager(A622)</f>
        <v>李昱</v>
      </c>
      <c r="V622">
        <f>f_info_manager_onthepostdays(A622,1)</f>
        <v>1115</v>
      </c>
      <c r="W622" s="25">
        <f ca="1">f_return_1w(A622,"0",参数!$B$2)</f>
        <v>-1.1467889908257</v>
      </c>
      <c r="X622" s="25">
        <f>f_return_1m(A622,"0",参数!$B$1)</f>
        <v>15</v>
      </c>
      <c r="Y622" s="25">
        <f>f_return_3m(A622,0,参数!$B$1)</f>
        <v>34.7427407030056</v>
      </c>
      <c r="Z622" s="25">
        <f>f_return_6m(A622,0,参数!B621)</f>
        <v>44.4502893214098</v>
      </c>
      <c r="AA622" t="str">
        <f>f_dq_status(A622,参数!$B$1)</f>
        <v>暂停大额申购|开放赎回</v>
      </c>
      <c r="AB622" s="17">
        <f ca="1">f_risk_maxdownside(A622,参数!$B$6,参数!$B$1)</f>
        <v>-15.8110882956879</v>
      </c>
      <c r="AC622" s="17">
        <f ca="1">f_risk_maxdownside(A622,参数!$B$4,参数!$B$1)</f>
        <v>-15.8110882956879</v>
      </c>
      <c r="AD622" t="str">
        <f ca="1">f_risk_maxdownside_date(A622,参数!$B$6,参数!$B$1)</f>
        <v>20200306-20200323</v>
      </c>
    </row>
    <row r="623" spans="1:30">
      <c r="A623" s="15" t="s">
        <v>651</v>
      </c>
      <c r="B623" t="str">
        <f>f_info_name(A623)</f>
        <v>工银瑞信新趋势A</v>
      </c>
      <c r="C623" t="str">
        <f>f_info_setupdate(A623)</f>
        <v>2015-12-15</v>
      </c>
      <c r="D623" s="16">
        <f t="shared" si="9"/>
        <v>1868</v>
      </c>
      <c r="F623" s="17">
        <f>f_netasset_total(A623,参数!$B$1,100000000)</f>
        <v>2.03941615</v>
      </c>
      <c r="G623" s="17">
        <f ca="1">f_nav_adjustedreturn(A623,参数!$B$2,参数!$B$1)</f>
        <v>139.859649122807</v>
      </c>
      <c r="H623" s="17">
        <f ca="1">f_nav_periodreturnrankingper(A623,参数!$B$2,参数!$B$1,3)</f>
        <v>0.317628374801482</v>
      </c>
      <c r="I623" s="17">
        <f ca="1">f_nav_adjustedreturn(A623,参数!$B$3,参数!$B$2)</f>
        <v>29.7814207650273</v>
      </c>
      <c r="J623" s="17">
        <f ca="1">f_nav_periodreturnrankingper(A623,参数!$B$3,参数!$B$2,3)</f>
        <v>44.9832775919732</v>
      </c>
      <c r="K623" s="17">
        <f ca="1">f_nav_adjustedreturn(A623,参数!$B$4,参数!$B$3)</f>
        <v>-15.668202764977</v>
      </c>
      <c r="L623" s="17">
        <f ca="1">f_nav_periodreturnrankingper(A623,参数!$B$4,参数!$B$3,3)</f>
        <v>51.6688061617458</v>
      </c>
      <c r="M623" s="17">
        <f ca="1">f_nav_adjustedreturn(A623,参数!$B$5,参数!$B$4)</f>
        <v>28.0821917808219</v>
      </c>
      <c r="N623" s="17">
        <f ca="1">f_nav_periodreturnrankingper(A623,参数!$B$5,参数!$B$4,3)</f>
        <v>12.4507486209614</v>
      </c>
      <c r="O623" s="17">
        <f ca="1">f_nav_adjustedreturn(A623,参数!$B$6,参数!$B$5)</f>
        <v>3.12499999999999</v>
      </c>
      <c r="P623" s="17">
        <f ca="1">f_nav_periodreturnrankingper(A623,参数!$B$6,参数!$B$5,3)</f>
        <v>49.1156462585034</v>
      </c>
      <c r="Q623" s="25">
        <f>f_return(A623,1,参数!$B$1-365/2,参数!$B$1)</f>
        <v>150.601678572984</v>
      </c>
      <c r="R623" s="25">
        <f ca="1">f_return(A623,1,参数!$B$4,参数!$B$1)</f>
        <v>37.9090846673248</v>
      </c>
      <c r="S623" s="25">
        <f ca="1">f_return(A623,1,参数!$B$6,参数!$B$1)</f>
        <v>28.0366935966075</v>
      </c>
      <c r="T623" t="str">
        <f>f_info_investtype(A623)</f>
        <v>灵活配置型基金</v>
      </c>
      <c r="U623" t="str">
        <f>f_info_fundmanager(A623)</f>
        <v>何肖颉</v>
      </c>
      <c r="V623">
        <f>f_info_manager_onthepostdays(A623,1)</f>
        <v>1871</v>
      </c>
      <c r="W623" s="25">
        <f ca="1">f_return_1w(A623,"0",参数!$B$2)</f>
        <v>-1.45228215767634</v>
      </c>
      <c r="X623" s="25">
        <f>f_return_1m(A623,"0",参数!$B$1)</f>
        <v>14.5826349312772</v>
      </c>
      <c r="Y623" s="25">
        <f>f_return_3m(A623,0,参数!$B$1)</f>
        <v>44.7691656077933</v>
      </c>
      <c r="Z623" s="25">
        <f>f_return_6m(A623,0,参数!B622)</f>
        <v>42.5032037590773</v>
      </c>
      <c r="AA623" t="str">
        <f>f_dq_status(A623,参数!$B$1)</f>
        <v>暂停大额定期定额申购|开放赎回</v>
      </c>
      <c r="AB623" s="17">
        <f ca="1">f_risk_maxdownside(A623,参数!$B$6,参数!$B$1)</f>
        <v>-21.071953010279</v>
      </c>
      <c r="AC623" s="17">
        <f ca="1">f_risk_maxdownside(A623,参数!$B$4,参数!$B$1)</f>
        <v>-21.071953010279</v>
      </c>
      <c r="AD623" t="str">
        <f ca="1">f_risk_maxdownside_date(A623,参数!$B$6,参数!$B$1)</f>
        <v>20180206-20180817</v>
      </c>
    </row>
    <row r="624" spans="1:30">
      <c r="A624" s="15" t="s">
        <v>652</v>
      </c>
      <c r="B624" t="str">
        <f>f_info_name(A624)</f>
        <v>工银瑞信前沿医疗A</v>
      </c>
      <c r="C624" t="str">
        <f>f_info_setupdate(A624)</f>
        <v>2016-02-03</v>
      </c>
      <c r="D624" s="16">
        <f t="shared" si="9"/>
        <v>1818</v>
      </c>
      <c r="F624" s="17">
        <f>f_netasset_total(A624,参数!$B$1,100000000)</f>
        <v>68.0134482802</v>
      </c>
      <c r="G624" s="17">
        <f ca="1">f_nav_adjustedreturn(A624,参数!$B$2,参数!$B$1)</f>
        <v>118.268770923003</v>
      </c>
      <c r="H624" s="17">
        <f ca="1">f_nav_periodreturnrankingper(A624,参数!$B$2,参数!$B$1,3)</f>
        <v>4.90196078431373</v>
      </c>
      <c r="I624" s="17">
        <f ca="1">f_nav_adjustedreturn(A624,参数!$B$3,参数!$B$2)</f>
        <v>77.8061224489796</v>
      </c>
      <c r="J624" s="17">
        <f ca="1">f_nav_periodreturnrankingper(A624,参数!$B$3,参数!$B$2,3)</f>
        <v>8.55457227138643</v>
      </c>
      <c r="K624" s="17">
        <f ca="1">f_nav_adjustedreturn(A624,参数!$B$4,参数!$B$3)</f>
        <v>-19.396847155586</v>
      </c>
      <c r="L624" s="17">
        <f ca="1">f_nav_periodreturnrankingper(A624,参数!$B$4,参数!$B$3,3)</f>
        <v>25.8181818181818</v>
      </c>
      <c r="M624" s="17">
        <f ca="1">f_nav_adjustedreturn(A624,参数!$B$5,参数!$B$4)</f>
        <v>32.4593128390597</v>
      </c>
      <c r="N624" s="17">
        <f ca="1">f_nav_periodreturnrankingper(A624,参数!$B$5,参数!$B$4,3)</f>
        <v>27.9411764705882</v>
      </c>
      <c r="O624" s="17">
        <f ca="1">f_nav_adjustedreturn(A624,参数!$B$6,参数!$B$5)</f>
        <v>0</v>
      </c>
      <c r="P624" s="17">
        <f ca="1">f_nav_periodreturnrankingper(A624,参数!$B$6,参数!$B$5,3)</f>
        <v>0</v>
      </c>
      <c r="Q624" s="25">
        <f>f_return(A624,1,参数!$B$1-365/2,参数!$B$1)</f>
        <v>65.0705986107671</v>
      </c>
      <c r="R624" s="25">
        <f ca="1">f_return(A624,1,参数!$B$4,参数!$B$1)</f>
        <v>46.1995869165609</v>
      </c>
      <c r="S624" s="25">
        <f ca="1">f_return(A624,1,参数!$B$6,参数!$B$1)</f>
        <v>0</v>
      </c>
      <c r="T624" t="str">
        <f>f_info_investtype(A624)</f>
        <v>普通股票型基金</v>
      </c>
      <c r="U624" t="str">
        <f>f_info_fundmanager(A624)</f>
        <v>赵蓓</v>
      </c>
      <c r="V624">
        <f>f_info_manager_onthepostdays(A624,1)</f>
        <v>1835</v>
      </c>
      <c r="W624" s="25">
        <f ca="1">f_return_1w(A624,"0",参数!$B$2)</f>
        <v>-0.0955566172957372</v>
      </c>
      <c r="X624" s="25">
        <f>f_return_1m(A624,"0",参数!$B$1)</f>
        <v>20.4539456320929</v>
      </c>
      <c r="Y624" s="25">
        <f>f_return_3m(A624,0,参数!$B$1)</f>
        <v>34.6709943936265</v>
      </c>
      <c r="Z624" s="25">
        <f>f_return_6m(A624,0,参数!B623)</f>
        <v>23.8327904451683</v>
      </c>
      <c r="AA624" t="str">
        <f>f_dq_status(A624,参数!$B$1)</f>
        <v>开放申购|开放赎回</v>
      </c>
      <c r="AB624" s="17">
        <f ca="1">f_risk_maxdownside(A624,参数!$B$6,参数!$B$1)</f>
        <v>-37.435603892387</v>
      </c>
      <c r="AC624" s="17">
        <f ca="1">f_risk_maxdownside(A624,参数!$B$4,参数!$B$1)</f>
        <v>-37.435603892387</v>
      </c>
      <c r="AD624" t="str">
        <f ca="1">f_risk_maxdownside_date(A624,参数!$B$6,参数!$B$1)</f>
        <v>20180529-20190103</v>
      </c>
    </row>
    <row r="625" spans="1:30">
      <c r="A625" s="15" t="s">
        <v>653</v>
      </c>
      <c r="B625" t="str">
        <f>f_info_name(A625)</f>
        <v>工银瑞信物流产业</v>
      </c>
      <c r="C625" t="str">
        <f>f_info_setupdate(A625)</f>
        <v>2016-03-01</v>
      </c>
      <c r="D625" s="16">
        <f t="shared" si="9"/>
        <v>1791</v>
      </c>
      <c r="F625" s="17">
        <f>f_netasset_total(A625,参数!$B$1,100000000)</f>
        <v>1.7381231185</v>
      </c>
      <c r="G625" s="17">
        <f ca="1">f_nav_adjustedreturn(A625,参数!$B$2,参数!$B$1)</f>
        <v>77.9801324503311</v>
      </c>
      <c r="H625" s="17">
        <f ca="1">f_nav_periodreturnrankingper(A625,参数!$B$2,参数!$B$1,3)</f>
        <v>39.2156862745098</v>
      </c>
      <c r="I625" s="17">
        <f ca="1">f_nav_adjustedreturn(A625,参数!$B$3,参数!$B$2)</f>
        <v>54.3441226575809</v>
      </c>
      <c r="J625" s="17">
        <f ca="1">f_nav_periodreturnrankingper(A625,参数!$B$3,参数!$B$2,3)</f>
        <v>35.3982300884956</v>
      </c>
      <c r="K625" s="17">
        <f ca="1">f_nav_adjustedreturn(A625,参数!$B$4,参数!$B$3)</f>
        <v>-13.5493372606775</v>
      </c>
      <c r="L625" s="17">
        <f ca="1">f_nav_periodreturnrankingper(A625,参数!$B$4,参数!$B$3,3)</f>
        <v>10.1818181818182</v>
      </c>
      <c r="M625" s="17">
        <f ca="1">f_nav_adjustedreturn(A625,参数!$B$5,参数!$B$4)</f>
        <v>23.6936936936937</v>
      </c>
      <c r="N625" s="17">
        <f ca="1">f_nav_periodreturnrankingper(A625,参数!$B$5,参数!$B$4,3)</f>
        <v>45.0980392156863</v>
      </c>
      <c r="O625" s="17">
        <f ca="1">f_nav_adjustedreturn(A625,参数!$B$6,参数!$B$5)</f>
        <v>0</v>
      </c>
      <c r="P625" s="17">
        <f ca="1">f_nav_periodreturnrankingper(A625,参数!$B$6,参数!$B$5,3)</f>
        <v>0</v>
      </c>
      <c r="Q625" s="25">
        <f>f_return(A625,1,参数!$B$1-365/2,参数!$B$1)</f>
        <v>141.673293189926</v>
      </c>
      <c r="R625" s="25">
        <f ca="1">f_return(A625,1,参数!$B$4,参数!$B$1)</f>
        <v>33.3815439691804</v>
      </c>
      <c r="S625" s="25">
        <f ca="1">f_return(A625,1,参数!$B$6,参数!$B$1)</f>
        <v>0</v>
      </c>
      <c r="T625" t="str">
        <f>f_info_investtype(A625)</f>
        <v>普通股票型基金</v>
      </c>
      <c r="U625" t="str">
        <f>f_info_fundmanager(A625)</f>
        <v>张宇帆</v>
      </c>
      <c r="V625">
        <f>f_info_manager_onthepostdays(A625,1)</f>
        <v>1808</v>
      </c>
      <c r="W625" s="25">
        <f ca="1">f_return_1w(A625,"0",参数!$B$2)</f>
        <v>-0.110253583241455</v>
      </c>
      <c r="X625" s="25">
        <f>f_return_1m(A625,"0",参数!$B$1)</f>
        <v>11.2452569851673</v>
      </c>
      <c r="Y625" s="25">
        <f>f_return_3m(A625,0,参数!$B$1)</f>
        <v>32.1179844326096</v>
      </c>
      <c r="Z625" s="25">
        <f>f_return_6m(A625,0,参数!B624)</f>
        <v>45.7740213523132</v>
      </c>
      <c r="AA625" t="str">
        <f>f_dq_status(A625,参数!$B$1)</f>
        <v>开放申购|开放赎回</v>
      </c>
      <c r="AB625" s="17">
        <f ca="1">f_risk_maxdownside(A625,参数!$B$6,参数!$B$1)</f>
        <v>-24.8116760828625</v>
      </c>
      <c r="AC625" s="17">
        <f ca="1">f_risk_maxdownside(A625,参数!$B$4,参数!$B$1)</f>
        <v>-24.8116760828625</v>
      </c>
      <c r="AD625" t="str">
        <f ca="1">f_risk_maxdownside_date(A625,参数!$B$6,参数!$B$1)</f>
        <v>20200226-20200323</v>
      </c>
    </row>
    <row r="626" spans="1:30">
      <c r="A626" s="15" t="s">
        <v>654</v>
      </c>
      <c r="B626" t="str">
        <f>f_info_name(A626)</f>
        <v>工银瑞信国家战略主题</v>
      </c>
      <c r="C626" t="str">
        <f>f_info_setupdate(A626)</f>
        <v>2016-01-29</v>
      </c>
      <c r="D626" s="16">
        <f t="shared" si="9"/>
        <v>1823</v>
      </c>
      <c r="F626" s="17">
        <f>f_netasset_total(A626,参数!$B$1,100000000)</f>
        <v>1.741988261</v>
      </c>
      <c r="G626" s="17">
        <f ca="1">f_nav_adjustedreturn(A626,参数!$B$2,参数!$B$1)</f>
        <v>52.5525525525525</v>
      </c>
      <c r="H626" s="17">
        <f ca="1">f_nav_periodreturnrankingper(A626,参数!$B$2,参数!$B$1,3)</f>
        <v>68.3823529411765</v>
      </c>
      <c r="I626" s="17">
        <f ca="1">f_nav_adjustedreturn(A626,参数!$B$3,参数!$B$2)</f>
        <v>66.0847880299252</v>
      </c>
      <c r="J626" s="17">
        <f ca="1">f_nav_periodreturnrankingper(A626,参数!$B$3,参数!$B$2,3)</f>
        <v>17.6991150442478</v>
      </c>
      <c r="K626" s="17">
        <f ca="1">f_nav_adjustedreturn(A626,参数!$B$4,参数!$B$3)</f>
        <v>-28.7744227353463</v>
      </c>
      <c r="L626" s="17">
        <f ca="1">f_nav_periodreturnrankingper(A626,参数!$B$4,参数!$B$3,3)</f>
        <v>76.3636363636364</v>
      </c>
      <c r="M626" s="17">
        <f ca="1">f_nav_adjustedreturn(A626,参数!$B$5,参数!$B$4)</f>
        <v>23.7362637362637</v>
      </c>
      <c r="N626" s="17">
        <f ca="1">f_nav_periodreturnrankingper(A626,参数!$B$5,参数!$B$4,3)</f>
        <v>44.1176470588235</v>
      </c>
      <c r="O626" s="17">
        <f ca="1">f_nav_adjustedreturn(A626,参数!$B$6,参数!$B$5)</f>
        <v>0</v>
      </c>
      <c r="P626" s="17">
        <f ca="1">f_nav_periodreturnrankingper(A626,参数!$B$6,参数!$B$5,3)</f>
        <v>0</v>
      </c>
      <c r="Q626" s="25">
        <f>f_return(A626,1,参数!$B$1-365/2,参数!$B$1)</f>
        <v>61.4624197886598</v>
      </c>
      <c r="R626" s="25">
        <f ca="1">f_return(A626,1,参数!$B$4,参数!$B$1)</f>
        <v>21.7261244260115</v>
      </c>
      <c r="S626" s="25">
        <f ca="1">f_return(A626,1,参数!$B$6,参数!$B$1)</f>
        <v>0</v>
      </c>
      <c r="T626" t="str">
        <f>f_info_investtype(A626)</f>
        <v>普通股票型基金</v>
      </c>
      <c r="U626" t="str">
        <f>f_info_fundmanager(A626)</f>
        <v>陈小鹭</v>
      </c>
      <c r="V626">
        <f>f_info_manager_onthepostdays(A626,1)</f>
        <v>804</v>
      </c>
      <c r="W626" s="25">
        <f ca="1">f_return_1w(A626,"0",参数!$B$2)</f>
        <v>-4.24155283968368</v>
      </c>
      <c r="X626" s="25">
        <f>f_return_1m(A626,"0",参数!$B$1)</f>
        <v>10.9776078645549</v>
      </c>
      <c r="Y626" s="25">
        <f>f_return_3m(A626,0,参数!$B$1)</f>
        <v>26.6043613707165</v>
      </c>
      <c r="Z626" s="25">
        <f>f_return_6m(A626,0,参数!B625)</f>
        <v>17.3214285714286</v>
      </c>
      <c r="AA626" t="str">
        <f>f_dq_status(A626,参数!$B$1)</f>
        <v>开放申购|开放赎回</v>
      </c>
      <c r="AB626" s="17">
        <f ca="1">f_risk_maxdownside(A626,参数!$B$6,参数!$B$1)</f>
        <v>-36.4864864864865</v>
      </c>
      <c r="AC626" s="17">
        <f ca="1">f_risk_maxdownside(A626,参数!$B$4,参数!$B$1)</f>
        <v>-33.2149200710479</v>
      </c>
      <c r="AD626" t="str">
        <f ca="1">f_risk_maxdownside_date(A626,参数!$B$6,参数!$B$1)</f>
        <v>20171114-20190103</v>
      </c>
    </row>
    <row r="627" spans="1:30">
      <c r="A627" s="15" t="s">
        <v>655</v>
      </c>
      <c r="B627" t="str">
        <f>f_info_name(A627)</f>
        <v>工银瑞信新增利</v>
      </c>
      <c r="C627" t="str">
        <f>f_info_setupdate(A627)</f>
        <v>2016-12-29</v>
      </c>
      <c r="D627" s="16">
        <f t="shared" si="9"/>
        <v>1488</v>
      </c>
      <c r="F627" s="17">
        <f>f_netasset_total(A627,参数!$B$1,100000000)</f>
        <v>11.3622927112</v>
      </c>
      <c r="G627" s="17">
        <f ca="1">f_nav_adjustedreturn(A627,参数!$B$2,参数!$B$1)</f>
        <v>15.5379467256256</v>
      </c>
      <c r="H627" s="17">
        <f ca="1">f_nav_periodreturnrankingper(A627,参数!$B$2,参数!$B$1,3)</f>
        <v>52.6737967914438</v>
      </c>
      <c r="I627" s="17">
        <f ca="1">f_nav_adjustedreturn(A627,参数!$B$3,参数!$B$2)</f>
        <v>9.44287063267234</v>
      </c>
      <c r="J627" s="17">
        <f ca="1">f_nav_periodreturnrankingper(A627,参数!$B$3,参数!$B$2,3)</f>
        <v>55.7894736842105</v>
      </c>
      <c r="K627" s="17">
        <f ca="1">f_nav_adjustedreturn(A627,参数!$B$4,参数!$B$3)</f>
        <v>0.56980056980057</v>
      </c>
      <c r="L627" s="17">
        <f ca="1">f_nav_periodreturnrankingper(A627,参数!$B$4,参数!$B$3,3)</f>
        <v>42.2222222222222</v>
      </c>
      <c r="M627" s="17">
        <f ca="1">f_nav_adjustedreturn(A627,参数!$B$5,参数!$B$4)</f>
        <v>5.49450549450551</v>
      </c>
      <c r="N627" s="17">
        <f ca="1">f_nav_periodreturnrankingper(A627,参数!$B$5,参数!$B$4,3)</f>
        <v>58.5585585585586</v>
      </c>
      <c r="O627" s="17">
        <f ca="1">f_nav_adjustedreturn(A627,参数!$B$6,参数!$B$5)</f>
        <v>0</v>
      </c>
      <c r="P627" s="17">
        <f ca="1">f_nav_periodreturnrankingper(A627,参数!$B$6,参数!$B$5,3)</f>
        <v>0</v>
      </c>
      <c r="Q627" s="25">
        <f>f_return(A627,1,参数!$B$1-365/2,参数!$B$1)</f>
        <v>16.1896153431255</v>
      </c>
      <c r="R627" s="25">
        <f ca="1">f_return(A627,1,参数!$B$4,参数!$B$1)</f>
        <v>8.33317986378987</v>
      </c>
      <c r="S627" s="25">
        <f ca="1">f_return(A627,1,参数!$B$6,参数!$B$1)</f>
        <v>0</v>
      </c>
      <c r="T627" t="str">
        <f>f_info_investtype(A627)</f>
        <v>偏债混合型基金</v>
      </c>
      <c r="U627" t="str">
        <f>f_info_fundmanager(A627)</f>
        <v>张洋</v>
      </c>
      <c r="V627">
        <f>f_info_manager_onthepostdays(A627,1)</f>
        <v>1505</v>
      </c>
      <c r="W627" s="25">
        <f ca="1">f_return_1w(A627,"0",参数!$B$2)</f>
        <v>-0.429553264604802</v>
      </c>
      <c r="X627" s="25">
        <f>f_return_1m(A627,"0",参数!$B$1)</f>
        <v>3.12500000000002</v>
      </c>
      <c r="Y627" s="25">
        <f>f_return_3m(A627,0,参数!$B$1)</f>
        <v>4.89690721649487</v>
      </c>
      <c r="Z627" s="25">
        <f>f_return_6m(A627,0,参数!B626)</f>
        <v>5.7255870684512</v>
      </c>
      <c r="AA627" t="str">
        <f>f_dq_status(A627,参数!$B$1)</f>
        <v>暂停大额申购|开放赎回</v>
      </c>
      <c r="AB627" s="17">
        <f ca="1">f_risk_maxdownside(A627,参数!$B$6,参数!$B$1)</f>
        <v>-3.40586565752129</v>
      </c>
      <c r="AC627" s="17">
        <f ca="1">f_risk_maxdownside(A627,参数!$B$4,参数!$B$1)</f>
        <v>-3.40586565752129</v>
      </c>
      <c r="AD627" t="str">
        <f ca="1">f_risk_maxdownside_date(A627,参数!$B$6,参数!$B$1)</f>
        <v>20180124-20180209</v>
      </c>
    </row>
    <row r="628" spans="1:30">
      <c r="A628" s="15" t="s">
        <v>656</v>
      </c>
      <c r="B628" t="str">
        <f>f_info_name(A628)</f>
        <v>工银瑞信新增益</v>
      </c>
      <c r="C628" t="str">
        <f>f_info_setupdate(A628)</f>
        <v>2016-12-29</v>
      </c>
      <c r="D628" s="16">
        <f t="shared" si="9"/>
        <v>1488</v>
      </c>
      <c r="F628" s="17">
        <f>f_netasset_total(A628,参数!$B$1,100000000)</f>
        <v>5.1419015196</v>
      </c>
      <c r="G628" s="17">
        <f ca="1">f_nav_adjustedreturn(A628,参数!$B$2,参数!$B$1)</f>
        <v>21.1397058823529</v>
      </c>
      <c r="H628" s="17">
        <f ca="1">f_nav_periodreturnrankingper(A628,参数!$B$2,参数!$B$1,3)</f>
        <v>24.331550802139</v>
      </c>
      <c r="I628" s="17">
        <f ca="1">f_nav_adjustedreturn(A628,参数!$B$3,参数!$B$2)</f>
        <v>2.25563909774436</v>
      </c>
      <c r="J628" s="17">
        <f ca="1">f_nav_periodreturnrankingper(A628,参数!$B$3,参数!$B$2,3)</f>
        <v>95.4385964912281</v>
      </c>
      <c r="K628" s="17">
        <f ca="1">f_nav_adjustedreturn(A628,参数!$B$4,参数!$B$3)</f>
        <v>-0.838769804287036</v>
      </c>
      <c r="L628" s="17">
        <f ca="1">f_nav_periodreturnrankingper(A628,参数!$B$4,参数!$B$3,3)</f>
        <v>56.8888888888889</v>
      </c>
      <c r="M628" s="17">
        <f ca="1">f_nav_adjustedreturn(A628,参数!$B$5,参数!$B$4)</f>
        <v>7.06467661691544</v>
      </c>
      <c r="N628" s="17">
        <f ca="1">f_nav_periodreturnrankingper(A628,参数!$B$5,参数!$B$4,3)</f>
        <v>42.3423423423423</v>
      </c>
      <c r="O628" s="17">
        <f ca="1">f_nav_adjustedreturn(A628,参数!$B$6,参数!$B$5)</f>
        <v>0</v>
      </c>
      <c r="P628" s="17">
        <f ca="1">f_nav_periodreturnrankingper(A628,参数!$B$6,参数!$B$5,3)</f>
        <v>0</v>
      </c>
      <c r="Q628" s="25">
        <f>f_return(A628,1,参数!$B$1-365/2,参数!$B$1)</f>
        <v>25.7984751853642</v>
      </c>
      <c r="R628" s="25">
        <f ca="1">f_return(A628,1,参数!$B$4,参数!$B$1)</f>
        <v>7.08896765504334</v>
      </c>
      <c r="S628" s="25">
        <f ca="1">f_return(A628,1,参数!$B$6,参数!$B$1)</f>
        <v>0</v>
      </c>
      <c r="T628" t="str">
        <f>f_info_investtype(A628)</f>
        <v>偏债混合型基金</v>
      </c>
      <c r="U628" t="str">
        <f>f_info_fundmanager(A628)</f>
        <v>李敏,农冰立</v>
      </c>
      <c r="V628">
        <f>f_info_manager_onthepostdays(A628,1)</f>
        <v>393</v>
      </c>
      <c r="W628" s="25">
        <f ca="1">f_return_1w(A628,"0",参数!$B$2)</f>
        <v>0</v>
      </c>
      <c r="X628" s="25">
        <f>f_return_1m(A628,"0",参数!$B$1)</f>
        <v>3.69787568843432</v>
      </c>
      <c r="Y628" s="25">
        <f>f_return_3m(A628,0,参数!$B$1)</f>
        <v>10.2006688963211</v>
      </c>
      <c r="Z628" s="25">
        <f>f_return_6m(A628,0,参数!B627)</f>
        <v>8.62354892205639</v>
      </c>
      <c r="AA628" t="str">
        <f>f_dq_status(A628,参数!$B$1)</f>
        <v>暂停大额申购|开放赎回</v>
      </c>
      <c r="AB628" s="17">
        <f ca="1">f_risk_maxdownside(A628,参数!$B$6,参数!$B$1)</f>
        <v>-3.8104089219331</v>
      </c>
      <c r="AC628" s="17">
        <f ca="1">f_risk_maxdownside(A628,参数!$B$4,参数!$B$1)</f>
        <v>-3.8104089219331</v>
      </c>
      <c r="AD628" t="str">
        <f ca="1">f_risk_maxdownside_date(A628,参数!$B$6,参数!$B$1)</f>
        <v>20180127-20180628,20180127-20180702,20180127-20180704,20180127-20180705,20180127-20180817,20180127-20180820,20180127-20181011,20180127-20181018</v>
      </c>
    </row>
    <row r="629" spans="1:30">
      <c r="A629" s="15" t="s">
        <v>657</v>
      </c>
      <c r="B629" t="str">
        <f>f_info_name(A629)</f>
        <v>工银瑞信银和利</v>
      </c>
      <c r="C629" t="str">
        <f>f_info_setupdate(A629)</f>
        <v>2016-12-29</v>
      </c>
      <c r="D629" s="16">
        <f t="shared" si="9"/>
        <v>1488</v>
      </c>
      <c r="F629" s="17">
        <f>f_netasset_total(A629,参数!$B$1,100000000)</f>
        <v>5.0320313658</v>
      </c>
      <c r="G629" s="17">
        <f ca="1">f_nav_adjustedreturn(A629,参数!$B$2,参数!$B$1)</f>
        <v>24.3733794295592</v>
      </c>
      <c r="H629" s="17">
        <f ca="1">f_nav_periodreturnrankingper(A629,参数!$B$2,参数!$B$1,3)</f>
        <v>15.2406417112299</v>
      </c>
      <c r="I629" s="17">
        <f ca="1">f_nav_adjustedreturn(A629,参数!$B$3,参数!$B$2)</f>
        <v>2.66193433895297</v>
      </c>
      <c r="J629" s="17">
        <f ca="1">f_nav_periodreturnrankingper(A629,参数!$B$3,参数!$B$2,3)</f>
        <v>94.7368421052632</v>
      </c>
      <c r="K629" s="17">
        <f ca="1">f_nav_adjustedreturn(A629,参数!$B$4,参数!$B$3)</f>
        <v>0.8952551477171</v>
      </c>
      <c r="L629" s="17">
        <f ca="1">f_nav_periodreturnrankingper(A629,参数!$B$4,参数!$B$3,3)</f>
        <v>36.8888888888889</v>
      </c>
      <c r="M629" s="17">
        <f ca="1">f_nav_adjustedreturn(A629,参数!$B$5,参数!$B$4)</f>
        <v>11.6650049850449</v>
      </c>
      <c r="N629" s="17">
        <f ca="1">f_nav_periodreturnrankingper(A629,参数!$B$5,参数!$B$4,3)</f>
        <v>17.1171171171171</v>
      </c>
      <c r="O629" s="17">
        <f ca="1">f_nav_adjustedreturn(A629,参数!$B$6,参数!$B$5)</f>
        <v>0</v>
      </c>
      <c r="P629" s="17">
        <f ca="1">f_nav_periodreturnrankingper(A629,参数!$B$6,参数!$B$5,3)</f>
        <v>0</v>
      </c>
      <c r="Q629" s="25">
        <f>f_return(A629,1,参数!$B$1-365/2,参数!$B$1)</f>
        <v>40.1135920187797</v>
      </c>
      <c r="R629" s="25">
        <f ca="1">f_return(A629,1,参数!$B$4,参数!$B$1)</f>
        <v>8.80171715453784</v>
      </c>
      <c r="S629" s="25">
        <f ca="1">f_return(A629,1,参数!$B$6,参数!$B$1)</f>
        <v>0</v>
      </c>
      <c r="T629" t="str">
        <f>f_info_investtype(A629)</f>
        <v>偏债混合型基金</v>
      </c>
      <c r="U629" t="str">
        <f>f_info_fundmanager(A629)</f>
        <v>郭雪松</v>
      </c>
      <c r="V629">
        <f>f_info_manager_onthepostdays(A629,1)</f>
        <v>245</v>
      </c>
      <c r="W629" s="25">
        <f ca="1">f_return_1w(A629,"0",参数!$B$2)</f>
        <v>0.0865051903114284</v>
      </c>
      <c r="X629" s="25">
        <f>f_return_1m(A629,"0",参数!$B$1)</f>
        <v>6.19926199261993</v>
      </c>
      <c r="Y629" s="25">
        <f>f_return_3m(A629,0,参数!$B$1)</f>
        <v>13.3070866141732</v>
      </c>
      <c r="Z629" s="25">
        <f>f_return_6m(A629,0,参数!B628)</f>
        <v>15.477145148356</v>
      </c>
      <c r="AA629" t="str">
        <f>f_dq_status(A629,参数!$B$1)</f>
        <v>暂停大额申购|开放赎回</v>
      </c>
      <c r="AB629" s="17">
        <f ca="1">f_risk_maxdownside(A629,参数!$B$6,参数!$B$1)</f>
        <v>-3.21428571428572</v>
      </c>
      <c r="AC629" s="17">
        <f ca="1">f_risk_maxdownside(A629,参数!$B$4,参数!$B$1)</f>
        <v>-3.21428571428572</v>
      </c>
      <c r="AD629" t="str">
        <f ca="1">f_risk_maxdownside_date(A629,参数!$B$6,参数!$B$1)</f>
        <v>20180127-20180704,20180127-20180705</v>
      </c>
    </row>
    <row r="630" spans="1:30">
      <c r="A630" s="15" t="s">
        <v>658</v>
      </c>
      <c r="B630" t="str">
        <f>f_info_name(A630)</f>
        <v>华商新动力</v>
      </c>
      <c r="C630" t="str">
        <f>f_info_setupdate(A630)</f>
        <v>2015-09-17</v>
      </c>
      <c r="D630" s="16">
        <f t="shared" si="9"/>
        <v>1957</v>
      </c>
      <c r="F630" s="17">
        <f>f_netasset_total(A630,参数!$B$1,100000000)</f>
        <v>0.4345368858</v>
      </c>
      <c r="G630" s="17">
        <f ca="1">f_nav_adjustedreturn(A630,参数!$B$2,参数!$B$1)</f>
        <v>32.5331369661267</v>
      </c>
      <c r="H630" s="17">
        <f ca="1">f_nav_periodreturnrankingper(A630,参数!$B$2,参数!$B$1,3)</f>
        <v>92.2473012757605</v>
      </c>
      <c r="I630" s="17">
        <f ca="1">f_nav_adjustedreturn(A630,参数!$B$3,参数!$B$2)</f>
        <v>34.9900596421471</v>
      </c>
      <c r="J630" s="17">
        <f ca="1">f_nav_periodreturnrankingper(A630,参数!$B$3,参数!$B$2,3)</f>
        <v>65.2892561983471</v>
      </c>
      <c r="K630" s="17">
        <f ca="1">f_nav_adjustedreturn(A630,参数!$B$4,参数!$B$3)</f>
        <v>-36.489898989899</v>
      </c>
      <c r="L630" s="17">
        <f ca="1">f_nav_periodreturnrankingper(A630,参数!$B$4,参数!$B$3,3)</f>
        <v>96.3917525773196</v>
      </c>
      <c r="M630" s="17">
        <f ca="1">f_nav_adjustedreturn(A630,参数!$B$5,参数!$B$4)</f>
        <v>-9.23603192702394</v>
      </c>
      <c r="N630" s="17">
        <f ca="1">f_nav_periodreturnrankingper(A630,参数!$B$5,参数!$B$4,3)</f>
        <v>96.8871595330739</v>
      </c>
      <c r="O630" s="17">
        <f ca="1">f_nav_adjustedreturn(A630,参数!$B$6,参数!$B$5)</f>
        <v>-0.674915635545557</v>
      </c>
      <c r="P630" s="17">
        <f ca="1">f_nav_periodreturnrankingper(A630,参数!$B$6,参数!$B$5,3)</f>
        <v>63.6743215031315</v>
      </c>
      <c r="Q630" s="25">
        <f>f_return(A630,1,参数!$B$1-365/2,参数!$B$1)</f>
        <v>28.5128860757286</v>
      </c>
      <c r="R630" s="25">
        <f ca="1">f_return(A630,1,参数!$B$4,参数!$B$1)</f>
        <v>4.34528267675744</v>
      </c>
      <c r="S630" s="25">
        <f ca="1">f_return(A630,1,参数!$B$6,参数!$B$1)</f>
        <v>0.243758011437167</v>
      </c>
      <c r="T630" t="str">
        <f>f_info_investtype(A630)</f>
        <v>偏股混合型基金</v>
      </c>
      <c r="U630" t="str">
        <f>f_info_fundmanager(A630)</f>
        <v>陈恒</v>
      </c>
      <c r="V630">
        <f>f_info_manager_onthepostdays(A630,1)</f>
        <v>945</v>
      </c>
      <c r="W630" s="25">
        <f ca="1">f_return_1w(A630,"0",参数!$B$2)</f>
        <v>1.49476831091181</v>
      </c>
      <c r="X630" s="25">
        <f>f_return_1m(A630,"0",参数!$B$1)</f>
        <v>12.7129258517034</v>
      </c>
      <c r="Y630" s="25">
        <f>f_return_3m(A630,0,参数!$B$1)</f>
        <v>21.4439946018893</v>
      </c>
      <c r="Z630" s="25">
        <f>f_return_6m(A630,0,参数!B629)</f>
        <v>5.28801843317973</v>
      </c>
      <c r="AA630" t="str">
        <f>f_dq_status(A630,参数!$B$1)</f>
        <v>开放申购|开放赎回</v>
      </c>
      <c r="AB630" s="17">
        <f ca="1">f_risk_maxdownside(A630,参数!$B$6,参数!$B$1)</f>
        <v>-54.7459252157239</v>
      </c>
      <c r="AC630" s="17">
        <f ca="1">f_risk_maxdownside(A630,参数!$B$4,参数!$B$1)</f>
        <v>-40.7035175879397</v>
      </c>
      <c r="AD630" t="str">
        <f ca="1">f_risk_maxdownside_date(A630,参数!$B$6,参数!$B$1)</f>
        <v>20161123-20190103</v>
      </c>
    </row>
    <row r="631" spans="1:30">
      <c r="A631" s="15" t="s">
        <v>659</v>
      </c>
      <c r="B631" t="str">
        <f>f_info_name(A631)</f>
        <v>汇添富中国高端制造</v>
      </c>
      <c r="C631" t="str">
        <f>f_info_setupdate(A631)</f>
        <v>2017-03-20</v>
      </c>
      <c r="D631" s="16">
        <f t="shared" si="9"/>
        <v>1407</v>
      </c>
      <c r="F631" s="17">
        <f>f_netasset_total(A631,参数!$B$1,100000000)</f>
        <v>16.4083466044</v>
      </c>
      <c r="G631" s="17">
        <f ca="1">f_nav_adjustedreturn(A631,参数!$B$2,参数!$B$1)</f>
        <v>84.7517730496454</v>
      </c>
      <c r="H631" s="17">
        <f ca="1">f_nav_periodreturnrankingper(A631,参数!$B$2,参数!$B$1,3)</f>
        <v>33.0882352941176</v>
      </c>
      <c r="I631" s="17">
        <f ca="1">f_nav_adjustedreturn(A631,参数!$B$3,参数!$B$2)</f>
        <v>22.5021720243267</v>
      </c>
      <c r="J631" s="17">
        <f ca="1">f_nav_periodreturnrankingper(A631,参数!$B$3,参数!$B$2,3)</f>
        <v>90.2654867256637</v>
      </c>
      <c r="K631" s="17">
        <f ca="1">f_nav_adjustedreturn(A631,参数!$B$4,参数!$B$3)</f>
        <v>-22.3346828609986</v>
      </c>
      <c r="L631" s="17">
        <f ca="1">f_nav_periodreturnrankingper(A631,参数!$B$4,参数!$B$3,3)</f>
        <v>42.9090909090909</v>
      </c>
      <c r="M631" s="17">
        <f ca="1">f_nav_adjustedreturn(A631,参数!$B$5,参数!$B$4)</f>
        <v>0</v>
      </c>
      <c r="N631" s="17">
        <f ca="1">f_nav_periodreturnrankingper(A631,参数!$B$5,参数!$B$4,3)</f>
        <v>0</v>
      </c>
      <c r="O631" s="17">
        <f ca="1">f_nav_adjustedreturn(A631,参数!$B$6,参数!$B$5)</f>
        <v>0</v>
      </c>
      <c r="P631" s="17">
        <f ca="1">f_nav_periodreturnrankingper(A631,参数!$B$6,参数!$B$5,3)</f>
        <v>0</v>
      </c>
      <c r="Q631" s="25">
        <f>f_return(A631,1,参数!$B$1-365/2,参数!$B$1)</f>
        <v>63.3659510517465</v>
      </c>
      <c r="R631" s="25">
        <f ca="1">f_return(A631,1,参数!$B$4,参数!$B$1)</f>
        <v>20.6642654902936</v>
      </c>
      <c r="S631" s="25">
        <f ca="1">f_return(A631,1,参数!$B$6,参数!$B$1)</f>
        <v>0</v>
      </c>
      <c r="T631" t="str">
        <f>f_info_investtype(A631)</f>
        <v>普通股票型基金</v>
      </c>
      <c r="U631" t="str">
        <f>f_info_fundmanager(A631)</f>
        <v>赵鹏飞</v>
      </c>
      <c r="V631">
        <f>f_info_manager_onthepostdays(A631,1)</f>
        <v>1424</v>
      </c>
      <c r="W631" s="25">
        <f ca="1">f_return_1w(A631,"0",参数!$B$2)</f>
        <v>-4.14683888511218</v>
      </c>
      <c r="X631" s="25">
        <f>f_return_1m(A631,"0",参数!$B$1)</f>
        <v>14.9095721217468</v>
      </c>
      <c r="Y631" s="25">
        <f>f_return_3m(A631,0,参数!$B$1)</f>
        <v>19.8252069917203</v>
      </c>
      <c r="Z631" s="25">
        <f>f_return_6m(A631,0,参数!B630)</f>
        <v>17.7900045850527</v>
      </c>
      <c r="AA631" t="str">
        <f>f_dq_status(A631,参数!$B$1)</f>
        <v>开放申购|开放赎回</v>
      </c>
      <c r="AB631" s="17">
        <f ca="1">f_risk_maxdownside(A631,参数!$B$6,参数!$B$1)</f>
        <v>-29.6419098143236</v>
      </c>
      <c r="AC631" s="17">
        <f ca="1">f_risk_maxdownside(A631,参数!$B$4,参数!$B$1)</f>
        <v>-28.6482851378615</v>
      </c>
      <c r="AD631" t="str">
        <f ca="1">f_risk_maxdownside_date(A631,参数!$B$6,参数!$B$1)</f>
        <v>20180124-20190103</v>
      </c>
    </row>
    <row r="632" spans="1:30">
      <c r="A632" s="15" t="s">
        <v>660</v>
      </c>
      <c r="B632" t="str">
        <f>f_info_name(A632)</f>
        <v>汇添富新兴消费</v>
      </c>
      <c r="C632" t="str">
        <f>f_info_setupdate(A632)</f>
        <v>2015-12-02</v>
      </c>
      <c r="D632" s="16">
        <f t="shared" si="9"/>
        <v>1881</v>
      </c>
      <c r="F632" s="17">
        <f>f_netasset_total(A632,参数!$B$1,100000000)</f>
        <v>4.9367552612</v>
      </c>
      <c r="G632" s="17">
        <f ca="1">f_nav_adjustedreturn(A632,参数!$B$2,参数!$B$1)</f>
        <v>74.126455906822</v>
      </c>
      <c r="H632" s="17">
        <f ca="1">f_nav_periodreturnrankingper(A632,参数!$B$2,参数!$B$1,3)</f>
        <v>43.3823529411765</v>
      </c>
      <c r="I632" s="17">
        <f ca="1">f_nav_adjustedreturn(A632,参数!$B$3,参数!$B$2)</f>
        <v>51.5762925598991</v>
      </c>
      <c r="J632" s="17">
        <f ca="1">f_nav_periodreturnrankingper(A632,参数!$B$3,参数!$B$2,3)</f>
        <v>40.4129793510324</v>
      </c>
      <c r="K632" s="17">
        <f ca="1">f_nav_adjustedreturn(A632,参数!$B$4,参数!$B$3)</f>
        <v>-28.8150807899461</v>
      </c>
      <c r="L632" s="17">
        <f ca="1">f_nav_periodreturnrankingper(A632,参数!$B$4,参数!$B$3,3)</f>
        <v>76.7272727272727</v>
      </c>
      <c r="M632" s="17">
        <f ca="1">f_nav_adjustedreturn(A632,参数!$B$5,参数!$B$4)</f>
        <v>23.0853391684901</v>
      </c>
      <c r="N632" s="17">
        <f ca="1">f_nav_periodreturnrankingper(A632,参数!$B$5,参数!$B$4,3)</f>
        <v>47.0588235294118</v>
      </c>
      <c r="O632" s="17">
        <f ca="1">f_nav_adjustedreturn(A632,参数!$B$6,参数!$B$5)</f>
        <v>-0.541711809317444</v>
      </c>
      <c r="P632" s="17">
        <f ca="1">f_nav_periodreturnrankingper(A632,参数!$B$6,参数!$B$5,3)</f>
        <v>73.6842105263158</v>
      </c>
      <c r="Q632" s="25">
        <f>f_return(A632,1,参数!$B$1-365/2,参数!$B$1)</f>
        <v>70.5827896271926</v>
      </c>
      <c r="R632" s="25">
        <f ca="1">f_return(A632,1,参数!$B$4,参数!$B$1)</f>
        <v>23.3705159765767</v>
      </c>
      <c r="S632" s="25">
        <f ca="1">f_return(A632,1,参数!$B$6,参数!$B$1)</f>
        <v>17.7702665960784</v>
      </c>
      <c r="T632" t="str">
        <f>f_info_investtype(A632)</f>
        <v>普通股票型基金</v>
      </c>
      <c r="U632" t="str">
        <f>f_info_fundmanager(A632)</f>
        <v>刘伟林</v>
      </c>
      <c r="V632">
        <f>f_info_manager_onthepostdays(A632,1)</f>
        <v>1898</v>
      </c>
      <c r="W632" s="25">
        <f ca="1">f_return_1w(A632,"0",参数!$B$2)</f>
        <v>0.0832639467110649</v>
      </c>
      <c r="X632" s="25">
        <f>f_return_1m(A632,"0",参数!$B$1)</f>
        <v>19.3953223046207</v>
      </c>
      <c r="Y632" s="25">
        <f>f_return_3m(A632,0,参数!$B$1)</f>
        <v>32.4683544303797</v>
      </c>
      <c r="Z632" s="25">
        <f>f_return_6m(A632,0,参数!B631)</f>
        <v>26.5892420537898</v>
      </c>
      <c r="AA632" t="str">
        <f>f_dq_status(A632,参数!$B$1)</f>
        <v>开放申购|开放赎回</v>
      </c>
      <c r="AB632" s="17">
        <f ca="1">f_risk_maxdownside(A632,参数!$B$6,参数!$B$1)</f>
        <v>-41.0628019323672</v>
      </c>
      <c r="AC632" s="17">
        <f ca="1">f_risk_maxdownside(A632,参数!$B$4,参数!$B$1)</f>
        <v>-38.8471177944862</v>
      </c>
      <c r="AD632" t="str">
        <f ca="1">f_risk_maxdownside_date(A632,参数!$B$6,参数!$B$1)</f>
        <v>20171114-20181029,20171114-20190103</v>
      </c>
    </row>
    <row r="633" spans="1:30">
      <c r="A633" s="15" t="s">
        <v>661</v>
      </c>
      <c r="B633" t="str">
        <f>f_info_name(A633)</f>
        <v>银华战略新兴</v>
      </c>
      <c r="C633" t="str">
        <f>f_info_setupdate(A633)</f>
        <v>2015-08-27</v>
      </c>
      <c r="D633" s="16">
        <f t="shared" si="9"/>
        <v>1978</v>
      </c>
      <c r="F633" s="17">
        <f>f_netasset_total(A633,参数!$B$1,100000000)</f>
        <v>4.5340920169</v>
      </c>
      <c r="G633" s="17">
        <f ca="1">f_nav_adjustedreturn(A633,参数!$B$2,参数!$B$1)</f>
        <v>45.0189155107188</v>
      </c>
      <c r="H633" s="17">
        <f ca="1">f_nav_periodreturnrankingper(A633,参数!$B$2,参数!$B$1,3)</f>
        <v>49.1265219692959</v>
      </c>
      <c r="I633" s="17">
        <f ca="1">f_nav_adjustedreturn(A633,参数!$B$3,参数!$B$2)</f>
        <v>56.8743818001978</v>
      </c>
      <c r="J633" s="17">
        <f ca="1">f_nav_periodreturnrankingper(A633,参数!$B$3,参数!$B$2,3)</f>
        <v>10.9810479375697</v>
      </c>
      <c r="K633" s="17">
        <f ca="1">f_nav_adjustedreturn(A633,参数!$B$4,参数!$B$3)</f>
        <v>-19.9524940617577</v>
      </c>
      <c r="L633" s="17">
        <f ca="1">f_nav_periodreturnrankingper(A633,参数!$B$4,参数!$B$3,3)</f>
        <v>65.2759948652118</v>
      </c>
      <c r="M633" s="17">
        <f ca="1">f_nav_adjustedreturn(A633,参数!$B$5,参数!$B$4)</f>
        <v>37.7136752136752</v>
      </c>
      <c r="N633" s="17">
        <f ca="1">f_nav_periodreturnrankingper(A633,参数!$B$5,参数!$B$4,3)</f>
        <v>6.06776989755713</v>
      </c>
      <c r="O633" s="17">
        <f ca="1">f_nav_adjustedreturn(A633,参数!$B$6,参数!$B$5)</f>
        <v>1.40845070422535</v>
      </c>
      <c r="P633" s="17">
        <f ca="1">f_nav_periodreturnrankingper(A633,参数!$B$6,参数!$B$5,3)</f>
        <v>68.0272108843537</v>
      </c>
      <c r="Q633" s="25">
        <f>f_return(A633,1,参数!$B$1-365/2,参数!$B$1)</f>
        <v>33.8005209956822</v>
      </c>
      <c r="R633" s="25">
        <f ca="1">f_return(A633,1,参数!$B$4,参数!$B$1)</f>
        <v>22.0943745259396</v>
      </c>
      <c r="S633" s="25">
        <f ca="1">f_return(A633,1,参数!$B$6,参数!$B$1)</f>
        <v>20.010269854454</v>
      </c>
      <c r="T633" t="str">
        <f>f_info_investtype(A633)</f>
        <v>灵活配置型基金</v>
      </c>
      <c r="U633" t="str">
        <f>f_info_fundmanager(A633)</f>
        <v>倪明,苏静然</v>
      </c>
      <c r="V633">
        <f>f_info_manager_onthepostdays(A633,1)</f>
        <v>1995</v>
      </c>
      <c r="W633" s="25">
        <f ca="1">f_return_1w(A633,"0",参数!$B$2)</f>
        <v>-0.188797986154808</v>
      </c>
      <c r="X633" s="25">
        <f>f_return_1m(A633,"0",参数!$B$1)</f>
        <v>4.02532790592492</v>
      </c>
      <c r="Y633" s="25">
        <f>f_return_3m(A633,0,参数!$B$1)</f>
        <v>13.9742319127849</v>
      </c>
      <c r="Z633" s="25">
        <f>f_return_6m(A633,0,参数!B632)</f>
        <v>7.39534883720931</v>
      </c>
      <c r="AA633" t="str">
        <f>f_dq_status(A633,参数!$B$1)</f>
        <v>暂停申购|暂停赎回</v>
      </c>
      <c r="AB633" s="17">
        <f ca="1">f_risk_maxdownside(A633,参数!$B$6,参数!$B$1)</f>
        <v>-26.5321955003879</v>
      </c>
      <c r="AC633" s="17">
        <f ca="1">f_risk_maxdownside(A633,参数!$B$4,参数!$B$1)</f>
        <v>-26.5321955003879</v>
      </c>
      <c r="AD633" t="str">
        <f ca="1">f_risk_maxdownside_date(A633,参数!$B$6,参数!$B$1)</f>
        <v>20180127-20181228,20180127-20181231</v>
      </c>
    </row>
    <row r="634" spans="1:30">
      <c r="A634" s="15" t="s">
        <v>662</v>
      </c>
      <c r="B634" t="str">
        <f>f_info_name(A634)</f>
        <v>兴银大健康</v>
      </c>
      <c r="C634" t="str">
        <f>f_info_setupdate(A634)</f>
        <v>2015-08-27</v>
      </c>
      <c r="D634" s="16">
        <f t="shared" si="9"/>
        <v>1978</v>
      </c>
      <c r="F634" s="17">
        <f>f_netasset_total(A634,参数!$B$1,100000000)</f>
        <v>0.450209685</v>
      </c>
      <c r="G634" s="17">
        <f ca="1">f_nav_adjustedreturn(A634,参数!$B$2,参数!$B$1)</f>
        <v>42.2324510932106</v>
      </c>
      <c r="H634" s="17">
        <f ca="1">f_nav_periodreturnrankingper(A634,参数!$B$2,参数!$B$1,3)</f>
        <v>51.7734250926416</v>
      </c>
      <c r="I634" s="17">
        <f ca="1">f_nav_adjustedreturn(A634,参数!$B$3,参数!$B$2)</f>
        <v>19.2043895747599</v>
      </c>
      <c r="J634" s="17">
        <f ca="1">f_nav_periodreturnrankingper(A634,参数!$B$3,参数!$B$2,3)</f>
        <v>60.9810479375697</v>
      </c>
      <c r="K634" s="17">
        <f ca="1">f_nav_adjustedreturn(A634,参数!$B$4,参数!$B$3)</f>
        <v>-24.612202688728</v>
      </c>
      <c r="L634" s="17">
        <f ca="1">f_nav_periodreturnrankingper(A634,参数!$B$4,参数!$B$3,3)</f>
        <v>82.2207958921694</v>
      </c>
      <c r="M634" s="17">
        <f ca="1">f_nav_adjustedreturn(A634,参数!$B$5,参数!$B$4)</f>
        <v>10.4357798165138</v>
      </c>
      <c r="N634" s="17">
        <f ca="1">f_nav_periodreturnrankingper(A634,参数!$B$5,参数!$B$4,3)</f>
        <v>49.8029944838455</v>
      </c>
      <c r="O634" s="17">
        <f ca="1">f_nav_adjustedreturn(A634,参数!$B$6,参数!$B$5)</f>
        <v>-6.62393162393163</v>
      </c>
      <c r="P634" s="17">
        <f ca="1">f_nav_periodreturnrankingper(A634,参数!$B$6,参数!$B$5,3)</f>
        <v>89.9319727891156</v>
      </c>
      <c r="Q634" s="25">
        <f>f_return(A634,1,参数!$B$1-365/2,参数!$B$1)</f>
        <v>21.5914570666209</v>
      </c>
      <c r="R634" s="25">
        <f ca="1">f_return(A634,1,参数!$B$4,参数!$B$1)</f>
        <v>8.51711695698987</v>
      </c>
      <c r="S634" s="25">
        <f ca="1">f_return(A634,1,参数!$B$6,参数!$B$1)</f>
        <v>5.71146444203272</v>
      </c>
      <c r="T634" t="str">
        <f>f_info_investtype(A634)</f>
        <v>灵活配置型基金</v>
      </c>
      <c r="U634" t="str">
        <f>f_info_fundmanager(A634)</f>
        <v>张海钧</v>
      </c>
      <c r="V634">
        <f>f_info_manager_onthepostdays(A634,1)</f>
        <v>692</v>
      </c>
      <c r="W634" s="25">
        <f ca="1">f_return_1w(A634,"0",参数!$B$2)</f>
        <v>-0.458190148911799</v>
      </c>
      <c r="X634" s="25">
        <f>f_return_1m(A634,"0",参数!$B$1)</f>
        <v>12.0580235720762</v>
      </c>
      <c r="Y634" s="25">
        <f>f_return_3m(A634,0,参数!$B$1)</f>
        <v>12.1597096188748</v>
      </c>
      <c r="Z634" s="25">
        <f>f_return_6m(A634,0,参数!B633)</f>
        <v>5.98802395209581</v>
      </c>
      <c r="AA634" t="str">
        <f>f_dq_status(A634,参数!$B$1)</f>
        <v>开放申购|开放赎回</v>
      </c>
      <c r="AB634" s="17">
        <f ca="1">f_risk_maxdownside(A634,参数!$B$6,参数!$B$1)</f>
        <v>-33.719806763285</v>
      </c>
      <c r="AC634" s="17">
        <f ca="1">f_risk_maxdownside(A634,参数!$B$4,参数!$B$1)</f>
        <v>-31.1935807422267</v>
      </c>
      <c r="AD634" t="str">
        <f ca="1">f_risk_maxdownside_date(A634,参数!$B$6,参数!$B$1)</f>
        <v>20171114-20190606</v>
      </c>
    </row>
    <row r="635" spans="1:30">
      <c r="A635" s="15" t="s">
        <v>663</v>
      </c>
      <c r="B635" t="str">
        <f>f_info_name(A635)</f>
        <v>广发百发大数据策略价值A</v>
      </c>
      <c r="C635" t="str">
        <f>f_info_setupdate(A635)</f>
        <v>2017-06-16</v>
      </c>
      <c r="D635" s="16">
        <f t="shared" si="9"/>
        <v>1319</v>
      </c>
      <c r="F635" s="17">
        <f>f_netasset_total(A635,参数!$B$1,100000000)</f>
        <v>1.4571608981</v>
      </c>
      <c r="G635" s="17">
        <f ca="1">f_nav_adjustedreturn(A635,参数!$B$2,参数!$B$1)</f>
        <v>64.5901639344262</v>
      </c>
      <c r="H635" s="17">
        <f ca="1">f_nav_periodreturnrankingper(A635,参数!$B$2,参数!$B$1,3)</f>
        <v>29.8041291688724</v>
      </c>
      <c r="I635" s="17">
        <f ca="1">f_nav_adjustedreturn(A635,参数!$B$3,参数!$B$2)</f>
        <v>12.8236744759556</v>
      </c>
      <c r="J635" s="17">
        <f ca="1">f_nav_periodreturnrankingper(A635,参数!$B$3,参数!$B$2,3)</f>
        <v>74.1360089186176</v>
      </c>
      <c r="K635" s="17">
        <f ca="1">f_nav_adjustedreturn(A635,参数!$B$4,参数!$B$3)</f>
        <v>-27.3297491039427</v>
      </c>
      <c r="L635" s="17">
        <f ca="1">f_nav_periodreturnrankingper(A635,参数!$B$4,参数!$B$3,3)</f>
        <v>89.4736842105263</v>
      </c>
      <c r="M635" s="17">
        <f ca="1">f_nav_adjustedreturn(A635,参数!$B$5,参数!$B$4)</f>
        <v>0</v>
      </c>
      <c r="N635" s="17">
        <f ca="1">f_nav_periodreturnrankingper(A635,参数!$B$5,参数!$B$4,3)</f>
        <v>0</v>
      </c>
      <c r="O635" s="17">
        <f ca="1">f_nav_adjustedreturn(A635,参数!$B$6,参数!$B$5)</f>
        <v>0</v>
      </c>
      <c r="P635" s="17">
        <f ca="1">f_nav_periodreturnrankingper(A635,参数!$B$6,参数!$B$5,3)</f>
        <v>0</v>
      </c>
      <c r="Q635" s="25">
        <f>f_return(A635,1,参数!$B$1-365/2,参数!$B$1)</f>
        <v>82.1874126424324</v>
      </c>
      <c r="R635" s="25">
        <f ca="1">f_return(A635,1,参数!$B$4,参数!$B$1)</f>
        <v>10.4961990822361</v>
      </c>
      <c r="S635" s="25">
        <f ca="1">f_return(A635,1,参数!$B$6,参数!$B$1)</f>
        <v>0</v>
      </c>
      <c r="T635" t="str">
        <f>f_info_investtype(A635)</f>
        <v>灵活配置型基金</v>
      </c>
      <c r="U635" t="str">
        <f>f_info_fundmanager(A635)</f>
        <v>赵杰</v>
      </c>
      <c r="V635">
        <f>f_info_manager_onthepostdays(A635,1)</f>
        <v>540</v>
      </c>
      <c r="W635" s="25">
        <f ca="1">f_return_1w(A635,"0",参数!$B$2)</f>
        <v>-2.76301806588734</v>
      </c>
      <c r="X635" s="25">
        <f>f_return_1m(A635,"0",参数!$B$1)</f>
        <v>15.1376146788991</v>
      </c>
      <c r="Y635" s="25">
        <f>f_return_3m(A635,0,参数!$B$1)</f>
        <v>22.2402597402597</v>
      </c>
      <c r="Z635" s="25">
        <f>f_return_6m(A635,0,参数!B634)</f>
        <v>27.5206611570248</v>
      </c>
      <c r="AA635" t="str">
        <f>f_dq_status(A635,参数!$B$1)</f>
        <v>开放申购|开放赎回</v>
      </c>
      <c r="AB635" s="17">
        <f ca="1">f_risk_maxdownside(A635,参数!$B$6,参数!$B$1)</f>
        <v>-33.8065661047028</v>
      </c>
      <c r="AC635" s="17">
        <f ca="1">f_risk_maxdownside(A635,参数!$B$4,参数!$B$1)</f>
        <v>-33.2139659803044</v>
      </c>
      <c r="AD635" t="str">
        <f ca="1">f_risk_maxdownside_date(A635,参数!$B$6,参数!$B$1)</f>
        <v>20180124-20181029</v>
      </c>
    </row>
    <row r="636" spans="1:30">
      <c r="A636" s="15" t="s">
        <v>664</v>
      </c>
      <c r="B636" t="str">
        <f>f_info_name(A636)</f>
        <v>泰达宏利量化增强</v>
      </c>
      <c r="C636" t="str">
        <f>f_info_setupdate(A636)</f>
        <v>2016-08-30</v>
      </c>
      <c r="D636" s="16">
        <f t="shared" si="9"/>
        <v>1609</v>
      </c>
      <c r="F636" s="17">
        <f>f_netasset_total(A636,参数!$B$1,100000000)</f>
        <v>2.4541763066</v>
      </c>
      <c r="G636" s="17">
        <f ca="1">f_nav_adjustedreturn(A636,参数!$B$2,参数!$B$1)</f>
        <v>51.1881188118812</v>
      </c>
      <c r="H636" s="17">
        <f ca="1">f_nav_periodreturnrankingper(A636,参数!$B$2,参数!$B$1,3)</f>
        <v>70.8333333333333</v>
      </c>
      <c r="I636" s="17">
        <f ca="1">f_nav_adjustedreturn(A636,参数!$B$3,参数!$B$2)</f>
        <v>23.3211233211233</v>
      </c>
      <c r="J636" s="17">
        <f ca="1">f_nav_periodreturnrankingper(A636,参数!$B$3,参数!$B$2,3)</f>
        <v>89.0855457227139</v>
      </c>
      <c r="K636" s="17">
        <f ca="1">f_nav_adjustedreturn(A636,参数!$B$4,参数!$B$3)</f>
        <v>-28.4090909090909</v>
      </c>
      <c r="L636" s="17">
        <f ca="1">f_nav_periodreturnrankingper(A636,参数!$B$4,参数!$B$3,3)</f>
        <v>74.1818181818182</v>
      </c>
      <c r="M636" s="17">
        <f ca="1">f_nav_adjustedreturn(A636,参数!$B$5,参数!$B$4)</f>
        <v>18.9386056191467</v>
      </c>
      <c r="N636" s="17">
        <f ca="1">f_nav_periodreturnrankingper(A636,参数!$B$5,参数!$B$4,3)</f>
        <v>55.3921568627451</v>
      </c>
      <c r="O636" s="17">
        <f ca="1">f_nav_adjustedreturn(A636,参数!$B$6,参数!$B$5)</f>
        <v>0</v>
      </c>
      <c r="P636" s="17">
        <f ca="1">f_nav_periodreturnrankingper(A636,参数!$B$6,参数!$B$5,3)</f>
        <v>0</v>
      </c>
      <c r="Q636" s="25">
        <f>f_return(A636,1,参数!$B$1-365/2,参数!$B$1)</f>
        <v>62.0935268855431</v>
      </c>
      <c r="R636" s="25">
        <f ca="1">f_return(A636,1,参数!$B$4,参数!$B$1)</f>
        <v>10.0946448665553</v>
      </c>
      <c r="S636" s="25">
        <f ca="1">f_return(A636,1,参数!$B$6,参数!$B$1)</f>
        <v>0</v>
      </c>
      <c r="T636" t="str">
        <f>f_info_investtype(A636)</f>
        <v>普通股票型基金</v>
      </c>
      <c r="U636" t="str">
        <f>f_info_fundmanager(A636)</f>
        <v>刘洋</v>
      </c>
      <c r="V636">
        <f>f_info_manager_onthepostdays(A636,1)</f>
        <v>764</v>
      </c>
      <c r="W636" s="25">
        <f ca="1">f_return_1w(A636,"0",参数!$B$2)</f>
        <v>-3.34928229665071</v>
      </c>
      <c r="X636" s="25">
        <f>f_return_1m(A636,"0",参数!$B$1)</f>
        <v>11.4598540145985</v>
      </c>
      <c r="Y636" s="25">
        <f>f_return_3m(A636,0,参数!$B$1)</f>
        <v>19.7647058823529</v>
      </c>
      <c r="Z636" s="25">
        <f>f_return_6m(A636,0,参数!B635)</f>
        <v>22.5039619651347</v>
      </c>
      <c r="AA636" t="str">
        <f>f_dq_status(A636,参数!$B$1)</f>
        <v>暂停大额申购|开放赎回</v>
      </c>
      <c r="AB636" s="17">
        <f ca="1">f_risk_maxdownside(A636,参数!$B$6,参数!$B$1)</f>
        <v>-33.8528138528139</v>
      </c>
      <c r="AC636" s="17">
        <f ca="1">f_risk_maxdownside(A636,参数!$B$4,参数!$B$1)</f>
        <v>-33.1583552055993</v>
      </c>
      <c r="AD636" t="str">
        <f ca="1">f_risk_maxdownside_date(A636,参数!$B$6,参数!$B$1)</f>
        <v>20171027-20181018</v>
      </c>
    </row>
    <row r="637" spans="1:30">
      <c r="A637" s="15" t="s">
        <v>665</v>
      </c>
      <c r="B637" t="str">
        <f>f_info_name(A637)</f>
        <v>广发百发大数据策略成长A</v>
      </c>
      <c r="C637" t="str">
        <f>f_info_setupdate(A637)</f>
        <v>2015-11-18</v>
      </c>
      <c r="D637" s="16">
        <f t="shared" si="9"/>
        <v>1895</v>
      </c>
      <c r="F637" s="17">
        <f>f_netasset_total(A637,参数!$B$1,100000000)</f>
        <v>0.6111865789</v>
      </c>
      <c r="G637" s="17">
        <f ca="1">f_nav_adjustedreturn(A637,参数!$B$2,参数!$B$1)</f>
        <v>61.5661566156616</v>
      </c>
      <c r="H637" s="17">
        <f ca="1">f_nav_periodreturnrankingper(A637,参数!$B$2,参数!$B$1,3)</f>
        <v>33.2980412916887</v>
      </c>
      <c r="I637" s="17">
        <f ca="1">f_nav_adjustedreturn(A637,参数!$B$3,参数!$B$2)</f>
        <v>39.9244332493703</v>
      </c>
      <c r="J637" s="17">
        <f ca="1">f_nav_periodreturnrankingper(A637,参数!$B$3,参数!$B$2,3)</f>
        <v>30.1560758082497</v>
      </c>
      <c r="K637" s="17">
        <f ca="1">f_nav_adjustedreturn(A637,参数!$B$4,参数!$B$3)</f>
        <v>-20.9950248756219</v>
      </c>
      <c r="L637" s="17">
        <f ca="1">f_nav_periodreturnrankingper(A637,参数!$B$4,参数!$B$3,3)</f>
        <v>69.3196405648267</v>
      </c>
      <c r="M637" s="17">
        <f ca="1">f_nav_adjustedreturn(A637,参数!$B$5,参数!$B$4)</f>
        <v>3.41261633919338</v>
      </c>
      <c r="N637" s="17">
        <f ca="1">f_nav_periodreturnrankingper(A637,参数!$B$5,参数!$B$4,3)</f>
        <v>82.5059101654846</v>
      </c>
      <c r="O637" s="17">
        <f ca="1">f_nav_adjustedreturn(A637,参数!$B$6,参数!$B$5)</f>
        <v>4.20258620689654</v>
      </c>
      <c r="P637" s="17">
        <f ca="1">f_nav_periodreturnrankingper(A637,参数!$B$6,参数!$B$5,3)</f>
        <v>36.1904761904762</v>
      </c>
      <c r="Q637" s="25">
        <f>f_return(A637,1,参数!$B$1-365/2,参数!$B$1)</f>
        <v>76.750484708515</v>
      </c>
      <c r="R637" s="25">
        <f ca="1">f_return(A637,1,参数!$B$4,参数!$B$1)</f>
        <v>21.30802132935</v>
      </c>
      <c r="S637" s="25">
        <f ca="1">f_return(A637,1,参数!$B$6,参数!$B$1)</f>
        <v>14.0881573763666</v>
      </c>
      <c r="T637" t="str">
        <f>f_info_investtype(A637)</f>
        <v>灵活配置型基金</v>
      </c>
      <c r="U637" t="str">
        <f>f_info_fundmanager(A637)</f>
        <v>季峰</v>
      </c>
      <c r="V637">
        <f>f_info_manager_onthepostdays(A637,1)</f>
        <v>1912</v>
      </c>
      <c r="W637" s="25">
        <f ca="1">f_return_1w(A637,"0",参数!$B$2)</f>
        <v>0.270758122743673</v>
      </c>
      <c r="X637" s="25">
        <f>f_return_1m(A637,"0",参数!$B$1)</f>
        <v>22.108843537415</v>
      </c>
      <c r="Y637" s="25">
        <f>f_return_3m(A637,0,参数!$B$1)</f>
        <v>36.294608959757</v>
      </c>
      <c r="Z637" s="25">
        <f>f_return_6m(A637,0,参数!B636)</f>
        <v>28.3764367816092</v>
      </c>
      <c r="AA637" t="str">
        <f>f_dq_status(A637,参数!$B$1)</f>
        <v>开放申购|开放赎回</v>
      </c>
      <c r="AB637" s="17">
        <f ca="1">f_risk_maxdownside(A637,参数!$B$6,参数!$B$1)</f>
        <v>-26.6731328806983</v>
      </c>
      <c r="AC637" s="17">
        <f ca="1">f_risk_maxdownside(A637,参数!$B$4,参数!$B$1)</f>
        <v>-26.530612244898</v>
      </c>
      <c r="AD637" t="str">
        <f ca="1">f_risk_maxdownside_date(A637,参数!$B$6,参数!$B$1)</f>
        <v>20171114-20181029</v>
      </c>
    </row>
    <row r="638" spans="1:30">
      <c r="A638" s="15" t="s">
        <v>666</v>
      </c>
      <c r="B638" t="str">
        <f>f_info_name(A638)</f>
        <v>圆信永丰优加生活</v>
      </c>
      <c r="C638" t="str">
        <f>f_info_setupdate(A638)</f>
        <v>2015-10-28</v>
      </c>
      <c r="D638" s="16">
        <f t="shared" si="9"/>
        <v>1916</v>
      </c>
      <c r="F638" s="17">
        <f>f_netasset_total(A638,参数!$B$1,100000000)</f>
        <v>31.2228635027</v>
      </c>
      <c r="G638" s="17">
        <f ca="1">f_nav_adjustedreturn(A638,参数!$B$2,参数!$B$1)</f>
        <v>97.8093546477206</v>
      </c>
      <c r="H638" s="17">
        <f ca="1">f_nav_periodreturnrankingper(A638,参数!$B$2,参数!$B$1,3)</f>
        <v>20.5882352941176</v>
      </c>
      <c r="I638" s="17">
        <f ca="1">f_nav_adjustedreturn(A638,参数!$B$3,参数!$B$2)</f>
        <v>33.3070244672455</v>
      </c>
      <c r="J638" s="17">
        <f ca="1">f_nav_periodreturnrankingper(A638,参数!$B$3,参数!$B$2,3)</f>
        <v>74.0412979351032</v>
      </c>
      <c r="K638" s="17">
        <f ca="1">f_nav_adjustedreturn(A638,参数!$B$4,参数!$B$3)</f>
        <v>-19.9115044247788</v>
      </c>
      <c r="L638" s="17">
        <f ca="1">f_nav_periodreturnrankingper(A638,参数!$B$4,参数!$B$3,3)</f>
        <v>29.8181818181818</v>
      </c>
      <c r="M638" s="17">
        <f ca="1">f_nav_adjustedreturn(A638,参数!$B$5,参数!$B$4)</f>
        <v>30.4918032786885</v>
      </c>
      <c r="N638" s="17">
        <f ca="1">f_nav_periodreturnrankingper(A638,参数!$B$5,参数!$B$4,3)</f>
        <v>32.3529411764706</v>
      </c>
      <c r="O638" s="17">
        <f ca="1">f_nav_adjustedreturn(A638,参数!$B$6,参数!$B$5)</f>
        <v>27.2632674297607</v>
      </c>
      <c r="P638" s="17">
        <f ca="1">f_nav_periodreturnrankingper(A638,参数!$B$6,参数!$B$5,3)</f>
        <v>5.92105263157895</v>
      </c>
      <c r="Q638" s="25">
        <f>f_return(A638,1,参数!$B$1-365/2,参数!$B$1)</f>
        <v>98.613434258746</v>
      </c>
      <c r="R638" s="25">
        <f ca="1">f_return(A638,1,参数!$B$4,参数!$B$1)</f>
        <v>28.2698504051883</v>
      </c>
      <c r="S638" s="25">
        <f ca="1">f_return(A638,1,参数!$B$6,参数!$B$1)</f>
        <v>28.2661734096727</v>
      </c>
      <c r="T638" t="str">
        <f>f_info_investtype(A638)</f>
        <v>普通股票型基金</v>
      </c>
      <c r="U638" t="str">
        <f>f_info_fundmanager(A638)</f>
        <v>范妍</v>
      </c>
      <c r="V638">
        <f>f_info_manager_onthepostdays(A638,1)</f>
        <v>1933</v>
      </c>
      <c r="W638" s="25">
        <f ca="1">f_return_1w(A638,"0",参数!$B$2)</f>
        <v>-1.80232558139534</v>
      </c>
      <c r="X638" s="25">
        <f>f_return_1m(A638,"0",参数!$B$1)</f>
        <v>10.4097818902842</v>
      </c>
      <c r="Y638" s="25">
        <f>f_return_3m(A638,0,参数!$B$1)</f>
        <v>31.0710082385249</v>
      </c>
      <c r="Z638" s="25">
        <f>f_return_6m(A638,0,参数!B637)</f>
        <v>29.2909724912825</v>
      </c>
      <c r="AA638" t="str">
        <f>f_dq_status(A638,参数!$B$1)</f>
        <v>开放申购|开放赎回</v>
      </c>
      <c r="AB638" s="17">
        <f ca="1">f_risk_maxdownside(A638,参数!$B$6,参数!$B$1)</f>
        <v>-25.4396984924623</v>
      </c>
      <c r="AC638" s="17">
        <f ca="1">f_risk_maxdownside(A638,参数!$B$4,参数!$B$1)</f>
        <v>-25.4396984924623</v>
      </c>
      <c r="AD638" t="str">
        <f ca="1">f_risk_maxdownside_date(A638,参数!$B$6,参数!$B$1)</f>
        <v>20180127-20190103</v>
      </c>
    </row>
    <row r="639" spans="1:30">
      <c r="A639" s="15" t="s">
        <v>667</v>
      </c>
      <c r="B639" t="str">
        <f>f_info_name(A639)</f>
        <v>中融融安二号</v>
      </c>
      <c r="C639" t="str">
        <f>f_info_setupdate(A639)</f>
        <v>2015-09-25</v>
      </c>
      <c r="D639" s="16">
        <f t="shared" si="9"/>
        <v>1949</v>
      </c>
      <c r="F639" s="17">
        <f>f_netasset_total(A639,参数!$B$1,100000000)</f>
        <v>0.8955213898</v>
      </c>
      <c r="G639" s="17">
        <f ca="1">f_nav_adjustedreturn(A639,参数!$B$2,参数!$B$1)</f>
        <v>28.8497217068646</v>
      </c>
      <c r="H639" s="17">
        <f ca="1">f_nav_periodreturnrankingper(A639,参数!$B$2,参数!$B$1,3)</f>
        <v>64.7432503970355</v>
      </c>
      <c r="I639" s="17">
        <f ca="1">f_nav_adjustedreturn(A639,参数!$B$3,参数!$B$2)</f>
        <v>6.31163708086786</v>
      </c>
      <c r="J639" s="17">
        <f ca="1">f_nav_periodreturnrankingper(A639,参数!$B$3,参数!$B$2,3)</f>
        <v>91.3600891861761</v>
      </c>
      <c r="K639" s="17">
        <f ca="1">f_nav_adjustedreturn(A639,参数!$B$4,参数!$B$3)</f>
        <v>-2.5</v>
      </c>
      <c r="L639" s="17">
        <f ca="1">f_nav_periodreturnrankingper(A639,参数!$B$4,参数!$B$3,3)</f>
        <v>26.1874197689345</v>
      </c>
      <c r="M639" s="17">
        <f ca="1">f_nav_adjustedreturn(A639,参数!$B$5,参数!$B$4)</f>
        <v>2.46305418719213</v>
      </c>
      <c r="N639" s="17">
        <f ca="1">f_nav_periodreturnrankingper(A639,参数!$B$5,参数!$B$4,3)</f>
        <v>86.9188337273444</v>
      </c>
      <c r="O639" s="17">
        <f ca="1">f_nav_adjustedreturn(A639,参数!$B$6,参数!$B$5)</f>
        <v>-0.878906250000012</v>
      </c>
      <c r="P639" s="17">
        <f ca="1">f_nav_periodreturnrankingper(A639,参数!$B$6,参数!$B$5,3)</f>
        <v>79.5918367346939</v>
      </c>
      <c r="Q639" s="25">
        <f>f_return(A639,1,参数!$B$1-365/2,参数!$B$1)</f>
        <v>43.6956812346679</v>
      </c>
      <c r="R639" s="25">
        <f ca="1">f_return(A639,1,参数!$B$4,参数!$B$1)</f>
        <v>10.1162504816646</v>
      </c>
      <c r="S639" s="25">
        <f ca="1">f_return(A639,1,参数!$B$6,参数!$B$1)</f>
        <v>6.27998144275748</v>
      </c>
      <c r="T639" t="str">
        <f>f_info_investtype(A639)</f>
        <v>灵活配置型基金</v>
      </c>
      <c r="U639" t="str">
        <f>f_info_fundmanager(A639)</f>
        <v>冯琪,陈荔</v>
      </c>
      <c r="V639">
        <f>f_info_manager_onthepostdays(A639,1)</f>
        <v>280</v>
      </c>
      <c r="W639" s="25">
        <f ca="1">f_return_1w(A639,"0",参数!$B$2)</f>
        <v>-1.37236962488563</v>
      </c>
      <c r="X639" s="25">
        <f>f_return_1m(A639,"0",参数!$B$1)</f>
        <v>8.17757009345794</v>
      </c>
      <c r="Y639" s="25">
        <f>f_return_3m(A639,0,参数!$B$1)</f>
        <v>15.0787075393538</v>
      </c>
      <c r="Z639" s="25">
        <f>f_return_6m(A639,0,参数!B638)</f>
        <v>15.0449713818479</v>
      </c>
      <c r="AA639" t="str">
        <f>f_dq_status(A639,参数!$B$1)</f>
        <v>暂停大额申购|开放赎回</v>
      </c>
      <c r="AB639" s="17">
        <f ca="1">f_risk_maxdownside(A639,参数!$B$6,参数!$B$1)</f>
        <v>-7.54716981132076</v>
      </c>
      <c r="AC639" s="17">
        <f ca="1">f_risk_maxdownside(A639,参数!$B$4,参数!$B$1)</f>
        <v>-7.54716981132076</v>
      </c>
      <c r="AD639" t="str">
        <f ca="1">f_risk_maxdownside_date(A639,参数!$B$6,参数!$B$1)</f>
        <v>20200306-20200323</v>
      </c>
    </row>
    <row r="640" spans="1:30">
      <c r="A640" s="15" t="s">
        <v>668</v>
      </c>
      <c r="B640" t="str">
        <f>f_info_name(A640)</f>
        <v>光大中国制造2025</v>
      </c>
      <c r="C640" t="str">
        <f>f_info_setupdate(A640)</f>
        <v>2015-12-23</v>
      </c>
      <c r="D640" s="16">
        <f t="shared" si="9"/>
        <v>1860</v>
      </c>
      <c r="F640" s="17">
        <f>f_netasset_total(A640,参数!$B$1,100000000)</f>
        <v>11.5779169764</v>
      </c>
      <c r="G640" s="17">
        <f ca="1">f_nav_adjustedreturn(A640,参数!$B$2,参数!$B$1)</f>
        <v>76.9988084027986</v>
      </c>
      <c r="H640" s="17">
        <f ca="1">f_nav_periodreturnrankingper(A640,参数!$B$2,参数!$B$1,3)</f>
        <v>18.3695076760191</v>
      </c>
      <c r="I640" s="17">
        <f ca="1">f_nav_adjustedreturn(A640,参数!$B$3,参数!$B$2)</f>
        <v>47.8216818642351</v>
      </c>
      <c r="J640" s="17">
        <f ca="1">f_nav_periodreturnrankingper(A640,参数!$B$3,参数!$B$2,3)</f>
        <v>20.066889632107</v>
      </c>
      <c r="K640" s="17">
        <f ca="1">f_nav_adjustedreturn(A640,参数!$B$4,参数!$B$3)</f>
        <v>-37.8640611819235</v>
      </c>
      <c r="L640" s="17">
        <f ca="1">f_nav_periodreturnrankingper(A640,参数!$B$4,参数!$B$3,3)</f>
        <v>99.4865211810013</v>
      </c>
      <c r="M640" s="17">
        <f ca="1">f_nav_adjustedreturn(A640,参数!$B$5,参数!$B$4)</f>
        <v>74.6759720837488</v>
      </c>
      <c r="N640" s="17">
        <f ca="1">f_nav_periodreturnrankingper(A640,参数!$B$5,参数!$B$4,3)</f>
        <v>0.0788022064617809</v>
      </c>
      <c r="O640" s="17">
        <f ca="1">f_nav_adjustedreturn(A640,参数!$B$6,参数!$B$5)</f>
        <v>6.56084656084655</v>
      </c>
      <c r="P640" s="17">
        <f ca="1">f_nav_periodreturnrankingper(A640,参数!$B$6,参数!$B$5,3)</f>
        <v>22.5850340136054</v>
      </c>
      <c r="Q640" s="25">
        <f>f_return(A640,1,参数!$B$1-365/2,参数!$B$1)</f>
        <v>133.253523562941</v>
      </c>
      <c r="R640" s="25">
        <f ca="1">f_return(A640,1,参数!$B$4,参数!$B$1)</f>
        <v>17.5672230980435</v>
      </c>
      <c r="S640" s="25">
        <f ca="1">f_return(A640,1,参数!$B$6,参数!$B$1)</f>
        <v>24.2878233987098</v>
      </c>
      <c r="T640" t="str">
        <f>f_info_investtype(A640)</f>
        <v>灵活配置型基金</v>
      </c>
      <c r="U640" t="str">
        <f>f_info_fundmanager(A640)</f>
        <v>魏晓雪,崔书田</v>
      </c>
      <c r="V640">
        <f>f_info_manager_onthepostdays(A640,1)</f>
        <v>264</v>
      </c>
      <c r="W640" s="25">
        <f ca="1">f_return_1w(A640,"0",参数!$B$2)</f>
        <v>1.60167130919221</v>
      </c>
      <c r="X640" s="25">
        <f>f_return_1m(A640,"0",参数!$B$1)</f>
        <v>13.3631525283947</v>
      </c>
      <c r="Y640" s="25">
        <f>f_return_3m(A640,0,参数!$B$1)</f>
        <v>36.6355880739064</v>
      </c>
      <c r="Z640" s="25">
        <f>f_return_6m(A640,0,参数!B639)</f>
        <v>37.1605194489954</v>
      </c>
      <c r="AA640" t="str">
        <f>f_dq_status(A640,参数!$B$1)</f>
        <v>开放申购|开放赎回</v>
      </c>
      <c r="AB640" s="17">
        <f ca="1">f_risk_maxdownside(A640,参数!$B$6,参数!$B$1)</f>
        <v>-43.809797260274</v>
      </c>
      <c r="AC640" s="17">
        <f ca="1">f_risk_maxdownside(A640,参数!$B$4,参数!$B$1)</f>
        <v>-43.809797260274</v>
      </c>
      <c r="AD640" t="str">
        <f ca="1">f_risk_maxdownside_date(A640,参数!$B$6,参数!$B$1)</f>
        <v>20180125-20181018</v>
      </c>
    </row>
    <row r="641" spans="1:30">
      <c r="A641" s="15" t="s">
        <v>669</v>
      </c>
      <c r="B641" t="str">
        <f>f_info_name(A641)</f>
        <v>广发百发大数据A</v>
      </c>
      <c r="C641" t="str">
        <f>f_info_setupdate(A641)</f>
        <v>2015-09-14</v>
      </c>
      <c r="D641" s="16">
        <f t="shared" si="9"/>
        <v>1960</v>
      </c>
      <c r="F641" s="17">
        <f>f_netasset_total(A641,参数!$B$1,100000000)</f>
        <v>2.1383489782</v>
      </c>
      <c r="G641" s="17">
        <f ca="1">f_nav_adjustedreturn(A641,参数!$B$2,参数!$B$1)</f>
        <v>52.2255192878338</v>
      </c>
      <c r="H641" s="17">
        <f ca="1">f_nav_periodreturnrankingper(A641,参数!$B$2,参数!$B$1,3)</f>
        <v>42.1386977236633</v>
      </c>
      <c r="I641" s="17">
        <f ca="1">f_nav_adjustedreturn(A641,参数!$B$3,参数!$B$2)</f>
        <v>17.9696616102684</v>
      </c>
      <c r="J641" s="17">
        <f ca="1">f_nav_periodreturnrankingper(A641,参数!$B$3,参数!$B$2,3)</f>
        <v>63.2107023411371</v>
      </c>
      <c r="K641" s="17">
        <f ca="1">f_nav_adjustedreturn(A641,参数!$B$4,参数!$B$3)</f>
        <v>-25.9291270527226</v>
      </c>
      <c r="L641" s="17">
        <f ca="1">f_nav_periodreturnrankingper(A641,参数!$B$4,参数!$B$3,3)</f>
        <v>86.2644415917843</v>
      </c>
      <c r="M641" s="17">
        <f ca="1">f_nav_adjustedreturn(A641,参数!$B$5,参数!$B$4)</f>
        <v>15.3692614770459</v>
      </c>
      <c r="N641" s="17">
        <f ca="1">f_nav_periodreturnrankingper(A641,参数!$B$5,参数!$B$4,3)</f>
        <v>31.8360914105595</v>
      </c>
      <c r="O641" s="17">
        <f ca="1">f_nav_adjustedreturn(A641,参数!$B$6,参数!$B$5)</f>
        <v>7.98274002157496</v>
      </c>
      <c r="P641" s="17">
        <f ca="1">f_nav_periodreturnrankingper(A641,参数!$B$6,参数!$B$5,3)</f>
        <v>19.4557823129252</v>
      </c>
      <c r="Q641" s="25">
        <f>f_return(A641,1,参数!$B$1-365/2,参数!$B$1)</f>
        <v>65.7269436700526</v>
      </c>
      <c r="R641" s="25">
        <f ca="1">f_return(A641,1,参数!$B$4,参数!$B$1)</f>
        <v>9.967428499875</v>
      </c>
      <c r="S641" s="25">
        <f ca="1">f_return(A641,1,参数!$B$6,参数!$B$1)</f>
        <v>10.6581934743328</v>
      </c>
      <c r="T641" t="str">
        <f>f_info_investtype(A641)</f>
        <v>灵活配置型基金</v>
      </c>
      <c r="U641" t="str">
        <f>f_info_fundmanager(A641)</f>
        <v>赵杰</v>
      </c>
      <c r="V641">
        <f>f_info_manager_onthepostdays(A641,1)</f>
        <v>540</v>
      </c>
      <c r="W641" s="25">
        <f ca="1">f_return_1w(A641,"0",参数!$B$2)</f>
        <v>-3.06807286673059</v>
      </c>
      <c r="X641" s="25">
        <f>f_return_1m(A641,"0",参数!$B$1)</f>
        <v>14.2538975501114</v>
      </c>
      <c r="Y641" s="25">
        <f>f_return_3m(A641,0,参数!$B$1)</f>
        <v>26.2510254306809</v>
      </c>
      <c r="Z641" s="25">
        <f>f_return_6m(A641,0,参数!B640)</f>
        <v>25.296442687747</v>
      </c>
      <c r="AA641" t="str">
        <f>f_dq_status(A641,参数!$B$1)</f>
        <v>开放申购|开放赎回</v>
      </c>
      <c r="AB641" s="17">
        <f ca="1">f_risk_maxdownside(A641,参数!$B$6,参数!$B$1)</f>
        <v>-32.960413080895</v>
      </c>
      <c r="AC641" s="17">
        <f ca="1">f_risk_maxdownside(A641,参数!$B$4,参数!$B$1)</f>
        <v>-32.6124567474048</v>
      </c>
      <c r="AD641" t="str">
        <f ca="1">f_risk_maxdownside_date(A641,参数!$B$6,参数!$B$1)</f>
        <v>20180123-20181029</v>
      </c>
    </row>
    <row r="642" spans="1:30">
      <c r="A642" s="15" t="s">
        <v>670</v>
      </c>
      <c r="B642" t="str">
        <f>f_info_name(A642)</f>
        <v>诺安优选回报</v>
      </c>
      <c r="C642" t="str">
        <f>f_info_setupdate(A642)</f>
        <v>2016-09-22</v>
      </c>
      <c r="D642" s="16">
        <f t="shared" si="9"/>
        <v>1586</v>
      </c>
      <c r="F642" s="17">
        <f>f_netasset_total(A642,参数!$B$1,100000000)</f>
        <v>0.0866991186</v>
      </c>
      <c r="G642" s="17">
        <f ca="1">f_nav_adjustedreturn(A642,参数!$B$2,参数!$B$1)</f>
        <v>19.7292069632495</v>
      </c>
      <c r="H642" s="17">
        <f ca="1">f_nav_periodreturnrankingper(A642,参数!$B$2,参数!$B$1,3)</f>
        <v>77.9777660137639</v>
      </c>
      <c r="I642" s="17">
        <f ca="1">f_nav_adjustedreturn(A642,参数!$B$3,参数!$B$2)</f>
        <v>17.0008137751501</v>
      </c>
      <c r="J642" s="17">
        <f ca="1">f_nav_periodreturnrankingper(A642,参数!$B$3,参数!$B$2,3)</f>
        <v>64.9386845039019</v>
      </c>
      <c r="K642" s="17">
        <f ca="1">f_nav_adjustedreturn(A642,参数!$B$4,参数!$B$3)</f>
        <v>6.69021368932037</v>
      </c>
      <c r="L642" s="17">
        <f ca="1">f_nav_periodreturnrankingper(A642,参数!$B$4,参数!$B$3,3)</f>
        <v>0.834403080872914</v>
      </c>
      <c r="M642" s="17">
        <f ca="1">f_nav_adjustedreturn(A642,参数!$B$5,参数!$B$4)</f>
        <v>3.30992978936811</v>
      </c>
      <c r="N642" s="17">
        <f ca="1">f_nav_periodreturnrankingper(A642,参数!$B$5,参数!$B$4,3)</f>
        <v>82.9787234042553</v>
      </c>
      <c r="O642" s="17">
        <f ca="1">f_nav_adjustedreturn(A642,参数!$B$6,参数!$B$5)</f>
        <v>0</v>
      </c>
      <c r="P642" s="17">
        <f ca="1">f_nav_periodreturnrankingper(A642,参数!$B$6,参数!$B$5,3)</f>
        <v>0</v>
      </c>
      <c r="Q642" s="25">
        <f>f_return(A642,1,参数!$B$1-365/2,参数!$B$1)</f>
        <v>38.1201407912019</v>
      </c>
      <c r="R642" s="25">
        <f ca="1">f_return(A642,1,参数!$B$4,参数!$B$1)</f>
        <v>14.318920601704</v>
      </c>
      <c r="S642" s="25">
        <f ca="1">f_return(A642,1,参数!$B$6,参数!$B$1)</f>
        <v>0</v>
      </c>
      <c r="T642" t="str">
        <f>f_info_investtype(A642)</f>
        <v>灵活配置型基金</v>
      </c>
      <c r="U642" t="str">
        <f>f_info_fundmanager(A642)</f>
        <v>张堃</v>
      </c>
      <c r="V642">
        <f>f_info_manager_onthepostdays(A642,1)</f>
        <v>138</v>
      </c>
      <c r="W642" s="25">
        <f ca="1">f_return_1w(A642,"0",参数!$B$2)</f>
        <v>0</v>
      </c>
      <c r="X642" s="25">
        <f>f_return_1m(A642,"0",参数!$B$1)</f>
        <v>14.3120960295476</v>
      </c>
      <c r="Y642" s="25">
        <f>f_return_3m(A642,0,参数!$B$1)</f>
        <v>15.3774464119292</v>
      </c>
      <c r="Z642" s="25">
        <f>f_return_6m(A642,0,参数!B641)</f>
        <v>15.7794676806084</v>
      </c>
      <c r="AA642" t="str">
        <f>f_dq_status(A642,参数!$B$1)</f>
        <v>开放申购|开放赎回</v>
      </c>
      <c r="AB642" s="17">
        <f ca="1">f_risk_maxdownside(A642,参数!$B$6,参数!$B$1)</f>
        <v>-7.60587726879864</v>
      </c>
      <c r="AC642" s="17">
        <f ca="1">f_risk_maxdownside(A642,参数!$B$4,参数!$B$1)</f>
        <v>-7.60587726879864</v>
      </c>
      <c r="AD642" t="str">
        <f ca="1">f_risk_maxdownside_date(A642,参数!$B$6,参数!$B$1)</f>
        <v>20201110-20201224,20201110-20201228</v>
      </c>
    </row>
    <row r="643" spans="1:30">
      <c r="A643" s="15" t="s">
        <v>671</v>
      </c>
      <c r="B643" t="str">
        <f>f_info_name(A643)</f>
        <v>诺安进取回报</v>
      </c>
      <c r="C643" t="str">
        <f>f_info_setupdate(A643)</f>
        <v>2016-09-27</v>
      </c>
      <c r="D643" s="16">
        <f t="shared" ref="D643:D706" si="10">DATEDIF(C643,"2021-1-25","d")</f>
        <v>1581</v>
      </c>
      <c r="F643" s="17">
        <f>f_netasset_total(A643,参数!$B$1,100000000)</f>
        <v>0.0242459099</v>
      </c>
      <c r="G643" s="17">
        <f ca="1">f_nav_adjustedreturn(A643,参数!$B$2,参数!$B$1)</f>
        <v>5.17241379310345</v>
      </c>
      <c r="H643" s="17">
        <f ca="1">f_nav_periodreturnrankingper(A643,参数!$B$2,参数!$B$1,3)</f>
        <v>97.6707252514558</v>
      </c>
      <c r="I643" s="17">
        <f ca="1">f_nav_adjustedreturn(A643,参数!$B$3,参数!$B$2)</f>
        <v>22.1052631578948</v>
      </c>
      <c r="J643" s="17">
        <f ca="1">f_nav_periodreturnrankingper(A643,参数!$B$3,参数!$B$2,3)</f>
        <v>55.0167224080268</v>
      </c>
      <c r="K643" s="17">
        <f ca="1">f_nav_adjustedreturn(A643,参数!$B$4,参数!$B$3)</f>
        <v>-20.0187090739008</v>
      </c>
      <c r="L643" s="17">
        <f ca="1">f_nav_periodreturnrankingper(A643,参数!$B$4,参数!$B$3,3)</f>
        <v>65.3401797175867</v>
      </c>
      <c r="M643" s="17">
        <f ca="1">f_nav_adjustedreturn(A643,参数!$B$5,参数!$B$4)</f>
        <v>11.2553002020202</v>
      </c>
      <c r="N643" s="17">
        <f ca="1">f_nav_periodreturnrankingper(A643,参数!$B$5,参数!$B$4,3)</f>
        <v>46.7297084318361</v>
      </c>
      <c r="O643" s="17">
        <f ca="1">f_nav_adjustedreturn(A643,参数!$B$6,参数!$B$5)</f>
        <v>0</v>
      </c>
      <c r="P643" s="17">
        <f ca="1">f_nav_periodreturnrankingper(A643,参数!$B$6,参数!$B$5,3)</f>
        <v>0</v>
      </c>
      <c r="Q643" s="25">
        <f>f_return(A643,1,参数!$B$1-365/2,参数!$B$1)</f>
        <v>-1.07521353599821</v>
      </c>
      <c r="R643" s="25">
        <f ca="1">f_return(A643,1,参数!$B$4,参数!$B$1)</f>
        <v>0.895394516147685</v>
      </c>
      <c r="S643" s="25">
        <f ca="1">f_return(A643,1,参数!$B$6,参数!$B$1)</f>
        <v>0</v>
      </c>
      <c r="T643" t="str">
        <f>f_info_investtype(A643)</f>
        <v>灵活配置型基金</v>
      </c>
      <c r="U643" t="str">
        <f>f_info_fundmanager(A643)</f>
        <v>裴禹翔,吴博俊</v>
      </c>
      <c r="V643">
        <f>f_info_manager_onthepostdays(A643,1)</f>
        <v>1598</v>
      </c>
      <c r="W643" s="25">
        <f ca="1">f_return_1w(A643,"0",参数!$B$2)</f>
        <v>-1.60226201696512</v>
      </c>
      <c r="X643" s="25">
        <f>f_return_1m(A643,"0",参数!$B$1)</f>
        <v>-0.181818181818184</v>
      </c>
      <c r="Y643" s="25">
        <f>f_return_3m(A643,0,参数!$B$1)</f>
        <v>1.10497237569062</v>
      </c>
      <c r="Z643" s="25">
        <f>f_return_6m(A643,0,参数!B642)</f>
        <v>-2.70758122743682</v>
      </c>
      <c r="AA643" t="str">
        <f>f_dq_status(A643,参数!$B$1)</f>
        <v>开放申购|开放赎回</v>
      </c>
      <c r="AB643" s="17">
        <f ca="1">f_risk_maxdownside(A643,参数!$B$6,参数!$B$1)</f>
        <v>-22.3671947809879</v>
      </c>
      <c r="AC643" s="17">
        <f ca="1">f_risk_maxdownside(A643,参数!$B$4,参数!$B$1)</f>
        <v>-22.294776119403</v>
      </c>
      <c r="AD643" t="str">
        <f ca="1">f_risk_maxdownside_date(A643,参数!$B$6,参数!$B$1)</f>
        <v>20180125-20190103</v>
      </c>
    </row>
    <row r="644" spans="1:30">
      <c r="A644" s="15" t="s">
        <v>672</v>
      </c>
      <c r="B644" t="str">
        <f>f_info_name(A644)</f>
        <v>易方达瑞富I</v>
      </c>
      <c r="C644" t="str">
        <f>f_info_setupdate(A644)</f>
        <v>2017-05-12</v>
      </c>
      <c r="D644" s="16">
        <f t="shared" si="10"/>
        <v>1354</v>
      </c>
      <c r="F644" s="17">
        <f>f_netasset_total(A644,参数!$B$1,100000000)</f>
        <v>7.9822508665</v>
      </c>
      <c r="G644" s="17">
        <f ca="1">f_nav_adjustedreturn(A644,参数!$B$2,参数!$B$1)</f>
        <v>10.5676855895196</v>
      </c>
      <c r="H644" s="17">
        <f ca="1">f_nav_periodreturnrankingper(A644,参数!$B$2,参数!$B$1,3)</f>
        <v>94.2297511911064</v>
      </c>
      <c r="I644" s="17">
        <f ca="1">f_nav_adjustedreturn(A644,参数!$B$3,参数!$B$2)</f>
        <v>19.3813527809798</v>
      </c>
      <c r="J644" s="17">
        <f ca="1">f_nav_periodreturnrankingper(A644,参数!$B$3,参数!$B$2,3)</f>
        <v>60.5908584169454</v>
      </c>
      <c r="K644" s="17">
        <f ca="1">f_nav_adjustedreturn(A644,参数!$B$4,参数!$B$3)</f>
        <v>-2.89179104477613</v>
      </c>
      <c r="L644" s="17">
        <f ca="1">f_nav_periodreturnrankingper(A644,参数!$B$4,参数!$B$3,3)</f>
        <v>27.6636713735558</v>
      </c>
      <c r="M644" s="17">
        <f ca="1">f_nav_adjustedreturn(A644,参数!$B$5,参数!$B$4)</f>
        <v>0</v>
      </c>
      <c r="N644" s="17">
        <f ca="1">f_nav_periodreturnrankingper(A644,参数!$B$5,参数!$B$4,3)</f>
        <v>0</v>
      </c>
      <c r="O644" s="17">
        <f ca="1">f_nav_adjustedreturn(A644,参数!$B$6,参数!$B$5)</f>
        <v>0</v>
      </c>
      <c r="P644" s="17">
        <f ca="1">f_nav_periodreturnrankingper(A644,参数!$B$6,参数!$B$5,3)</f>
        <v>0</v>
      </c>
      <c r="Q644" s="25">
        <f>f_return(A644,1,参数!$B$1-365/2,参数!$B$1)</f>
        <v>17.1315649184729</v>
      </c>
      <c r="R644" s="25">
        <f ca="1">f_return(A644,1,参数!$B$4,参数!$B$1)</f>
        <v>8.61940700740382</v>
      </c>
      <c r="S644" s="25">
        <f ca="1">f_return(A644,1,参数!$B$6,参数!$B$1)</f>
        <v>0</v>
      </c>
      <c r="T644" t="str">
        <f>f_info_investtype(A644)</f>
        <v>灵活配置型基金</v>
      </c>
      <c r="U644" t="str">
        <f>f_info_fundmanager(A644)</f>
        <v>胡剑</v>
      </c>
      <c r="V644">
        <f>f_info_manager_onthepostdays(A644,1)</f>
        <v>1371</v>
      </c>
      <c r="W644" s="25">
        <f ca="1">f_return_1w(A644,"0",参数!$B$2)</f>
        <v>-0.26132404181184</v>
      </c>
      <c r="X644" s="25">
        <f>f_return_1m(A644,"0",参数!$B$1)</f>
        <v>2.75974025974025</v>
      </c>
      <c r="Y644" s="25">
        <f>f_return_3m(A644,0,参数!$B$1)</f>
        <v>4.80132450331126</v>
      </c>
      <c r="Z644" s="25">
        <f>f_return_6m(A644,0,参数!B643)</f>
        <v>6.57118786857623</v>
      </c>
      <c r="AA644" t="str">
        <f>f_dq_status(A644,参数!$B$1)</f>
        <v>开放申购|开放赎回</v>
      </c>
      <c r="AB644" s="17">
        <f ca="1">f_risk_maxdownside(A644,参数!$B$6,参数!$B$1)</f>
        <v>-8.08550185873607</v>
      </c>
      <c r="AC644" s="17">
        <f ca="1">f_risk_maxdownside(A644,参数!$B$4,参数!$B$1)</f>
        <v>-8</v>
      </c>
      <c r="AD644" t="str">
        <f ca="1">f_risk_maxdownside_date(A644,参数!$B$6,参数!$B$1)</f>
        <v>20180124-20181018</v>
      </c>
    </row>
    <row r="645" spans="1:30">
      <c r="A645" s="15" t="s">
        <v>673</v>
      </c>
      <c r="B645" t="str">
        <f>f_info_name(A645)</f>
        <v>易方达瑞祺I</v>
      </c>
      <c r="C645" t="str">
        <f>f_info_setupdate(A645)</f>
        <v>2018-01-29</v>
      </c>
      <c r="D645" s="16">
        <f t="shared" si="10"/>
        <v>1092</v>
      </c>
      <c r="F645" s="17">
        <f>f_netasset_total(A645,参数!$B$1,100000000)</f>
        <v>9.3426413203</v>
      </c>
      <c r="G645" s="17">
        <f ca="1">f_nav_adjustedreturn(A645,参数!$B$2,参数!$B$1)</f>
        <v>35.5537052456286</v>
      </c>
      <c r="H645" s="17">
        <f ca="1">f_nav_periodreturnrankingper(A645,参数!$B$2,参数!$B$1,3)</f>
        <v>58.0201164637374</v>
      </c>
      <c r="I645" s="17">
        <f ca="1">f_nav_adjustedreturn(A645,参数!$B$3,参数!$B$2)</f>
        <v>17.056530214425</v>
      </c>
      <c r="J645" s="17">
        <f ca="1">f_nav_periodreturnrankingper(A645,参数!$B$3,参数!$B$2,3)</f>
        <v>64.8829431438127</v>
      </c>
      <c r="K645" s="17">
        <f ca="1">f_nav_adjustedreturn(A645,参数!$B$4,参数!$B$3)</f>
        <v>0</v>
      </c>
      <c r="L645" s="17">
        <f ca="1">f_nav_periodreturnrankingper(A645,参数!$B$4,参数!$B$3,3)</f>
        <v>0</v>
      </c>
      <c r="M645" s="17">
        <f ca="1">f_nav_adjustedreturn(A645,参数!$B$5,参数!$B$4)</f>
        <v>0</v>
      </c>
      <c r="N645" s="17">
        <f ca="1">f_nav_periodreturnrankingper(A645,参数!$B$5,参数!$B$4,3)</f>
        <v>0</v>
      </c>
      <c r="O645" s="17">
        <f ca="1">f_nav_adjustedreturn(A645,参数!$B$6,参数!$B$5)</f>
        <v>0</v>
      </c>
      <c r="P645" s="17">
        <f ca="1">f_nav_periodreturnrankingper(A645,参数!$B$6,参数!$B$5,3)</f>
        <v>0</v>
      </c>
      <c r="Q645" s="25">
        <f>f_return(A645,1,参数!$B$1-365/2,参数!$B$1)</f>
        <v>44.9824332415687</v>
      </c>
      <c r="R645" s="25">
        <f ca="1">f_return(A645,1,参数!$B$4,参数!$B$1)</f>
        <v>0</v>
      </c>
      <c r="S645" s="25">
        <f ca="1">f_return(A645,1,参数!$B$6,参数!$B$1)</f>
        <v>0</v>
      </c>
      <c r="T645" t="str">
        <f>f_info_investtype(A645)</f>
        <v>灵活配置型基金</v>
      </c>
      <c r="U645" t="str">
        <f>f_info_fundmanager(A645)</f>
        <v>韩阅川</v>
      </c>
      <c r="V645">
        <f>f_info_manager_onthepostdays(A645,1)</f>
        <v>483</v>
      </c>
      <c r="W645" s="25">
        <f ca="1">f_return_1w(A645,"0",参数!$B$2)</f>
        <v>0.0833333333333427</v>
      </c>
      <c r="X645" s="25">
        <f>f_return_1m(A645,"0",参数!$B$1)</f>
        <v>7.52972258916776</v>
      </c>
      <c r="Y645" s="25">
        <f>f_return_3m(A645,0,参数!$B$1)</f>
        <v>15.0530035335689</v>
      </c>
      <c r="Z645" s="25">
        <f>f_return_6m(A645,0,参数!B644)</f>
        <v>16.9064748201439</v>
      </c>
      <c r="AA645" t="str">
        <f>f_dq_status(A645,参数!$B$1)</f>
        <v>暂停大额申购|开放赎回</v>
      </c>
      <c r="AB645" s="17">
        <f ca="1">f_risk_maxdownside(A645,参数!$B$6,参数!$B$1)</f>
        <v>-6.4313725490196</v>
      </c>
      <c r="AC645" s="17">
        <f ca="1">f_risk_maxdownside(A645,参数!$B$4,参数!$B$1)</f>
        <v>-6.4313725490196</v>
      </c>
      <c r="AD645" t="str">
        <f ca="1">f_risk_maxdownside_date(A645,参数!$B$6,参数!$B$1)</f>
        <v>20200226-20200323</v>
      </c>
    </row>
    <row r="646" spans="1:30">
      <c r="A646" s="15" t="s">
        <v>674</v>
      </c>
      <c r="B646" t="str">
        <f>f_info_name(A646)</f>
        <v>招商中国机遇</v>
      </c>
      <c r="C646" t="str">
        <f>f_info_setupdate(A646)</f>
        <v>2018-02-08</v>
      </c>
      <c r="D646" s="16">
        <f t="shared" si="10"/>
        <v>1082</v>
      </c>
      <c r="F646" s="17">
        <f>f_netasset_total(A646,参数!$B$1,100000000)</f>
        <v>5.1907003581</v>
      </c>
      <c r="G646" s="17">
        <f ca="1">f_nav_adjustedreturn(A646,参数!$B$2,参数!$B$1)</f>
        <v>104.483925549915</v>
      </c>
      <c r="H646" s="17">
        <f ca="1">f_nav_periodreturnrankingper(A646,参数!$B$2,参数!$B$1,3)</f>
        <v>14.2156862745098</v>
      </c>
      <c r="I646" s="17">
        <f ca="1">f_nav_adjustedreturn(A646,参数!$B$3,参数!$B$2)</f>
        <v>51.5384615384615</v>
      </c>
      <c r="J646" s="17">
        <f ca="1">f_nav_periodreturnrankingper(A646,参数!$B$3,参数!$B$2,3)</f>
        <v>40.7079646017699</v>
      </c>
      <c r="K646" s="17">
        <f ca="1">f_nav_adjustedreturn(A646,参数!$B$4,参数!$B$3)</f>
        <v>0</v>
      </c>
      <c r="L646" s="17">
        <f ca="1">f_nav_periodreturnrankingper(A646,参数!$B$4,参数!$B$3,3)</f>
        <v>0</v>
      </c>
      <c r="M646" s="17">
        <f ca="1">f_nav_adjustedreturn(A646,参数!$B$5,参数!$B$4)</f>
        <v>0</v>
      </c>
      <c r="N646" s="17">
        <f ca="1">f_nav_periodreturnrankingper(A646,参数!$B$5,参数!$B$4,3)</f>
        <v>0</v>
      </c>
      <c r="O646" s="17">
        <f ca="1">f_nav_adjustedreturn(A646,参数!$B$6,参数!$B$5)</f>
        <v>0</v>
      </c>
      <c r="P646" s="17">
        <f ca="1">f_nav_periodreturnrankingper(A646,参数!$B$6,参数!$B$5,3)</f>
        <v>0</v>
      </c>
      <c r="Q646" s="25">
        <f>f_return(A646,1,参数!$B$1-365/2,参数!$B$1)</f>
        <v>89.1102627150013</v>
      </c>
      <c r="R646" s="25">
        <f ca="1">f_return(A646,1,参数!$B$4,参数!$B$1)</f>
        <v>0</v>
      </c>
      <c r="S646" s="25">
        <f ca="1">f_return(A646,1,参数!$B$6,参数!$B$1)</f>
        <v>0</v>
      </c>
      <c r="T646" t="str">
        <f>f_info_investtype(A646)</f>
        <v>普通股票型基金</v>
      </c>
      <c r="U646" t="str">
        <f>f_info_fundmanager(A646)</f>
        <v>王景,李华建</v>
      </c>
      <c r="V646">
        <f>f_info_manager_onthepostdays(A646,1)</f>
        <v>891</v>
      </c>
      <c r="W646" s="25">
        <f ca="1">f_return_1w(A646,"0",参数!$B$2)</f>
        <v>0.254452926208642</v>
      </c>
      <c r="X646" s="25">
        <f>f_return_1m(A646,"0",参数!$B$1)</f>
        <v>11.5366866635902</v>
      </c>
      <c r="Y646" s="25">
        <f>f_return_3m(A646,0,参数!$B$1)</f>
        <v>34.726867335563</v>
      </c>
      <c r="Z646" s="25">
        <f>f_return_6m(A646,0,参数!B645)</f>
        <v>31.8824809575626</v>
      </c>
      <c r="AA646" t="str">
        <f>f_dq_status(A646,参数!$B$1)</f>
        <v>开放申购|开放赎回</v>
      </c>
      <c r="AB646" s="17">
        <f ca="1">f_risk_maxdownside(A646,参数!$B$6,参数!$B$1)</f>
        <v>-27.4975272007913</v>
      </c>
      <c r="AC646" s="17">
        <f ca="1">f_risk_maxdownside(A646,参数!$B$4,参数!$B$1)</f>
        <v>-27.4975272007913</v>
      </c>
      <c r="AD646" t="str">
        <f ca="1">f_risk_maxdownside_date(A646,参数!$B$6,参数!$B$1)</f>
        <v>20180522-20181018</v>
      </c>
    </row>
    <row r="647" spans="1:30">
      <c r="A647" s="15" t="s">
        <v>675</v>
      </c>
      <c r="B647" t="str">
        <f>f_info_name(A647)</f>
        <v>华商信用增强A</v>
      </c>
      <c r="C647" t="str">
        <f>f_info_setupdate(A647)</f>
        <v>2015-09-08</v>
      </c>
      <c r="D647" s="16">
        <f t="shared" si="10"/>
        <v>1966</v>
      </c>
      <c r="F647" s="17">
        <f>f_netasset_total(A647,参数!$B$1,100000000)</f>
        <v>0.190246983</v>
      </c>
      <c r="G647" s="17">
        <f ca="1">f_nav_adjustedreturn(A647,参数!$B$2,参数!$B$1)</f>
        <v>25.3664036076663</v>
      </c>
      <c r="H647" s="17">
        <f ca="1">f_nav_periodreturnrankingper(A647,参数!$B$2,参数!$B$1,3)</f>
        <v>7.54716981132075</v>
      </c>
      <c r="I647" s="17">
        <f ca="1">f_nav_adjustedreturn(A647,参数!$B$3,参数!$B$2)</f>
        <v>3.50058343057176</v>
      </c>
      <c r="J647" s="17">
        <f ca="1">f_nav_periodreturnrankingper(A647,参数!$B$3,参数!$B$2,3)</f>
        <v>91.9148936170213</v>
      </c>
      <c r="K647" s="17">
        <f ca="1">f_nav_adjustedreturn(A647,参数!$B$4,参数!$B$3)</f>
        <v>-19.9065420560748</v>
      </c>
      <c r="L647" s="17">
        <f ca="1">f_nav_periodreturnrankingper(A647,参数!$B$4,参数!$B$3,3)</f>
        <v>99.2840095465394</v>
      </c>
      <c r="M647" s="17">
        <f ca="1">f_nav_adjustedreturn(A647,参数!$B$5,参数!$B$4)</f>
        <v>0.845864661654126</v>
      </c>
      <c r="N647" s="17">
        <f ca="1">f_nav_periodreturnrankingper(A647,参数!$B$5,参数!$B$4,3)</f>
        <v>88.3977900552486</v>
      </c>
      <c r="O647" s="17">
        <f ca="1">f_nav_adjustedreturn(A647,参数!$B$6,参数!$B$5)</f>
        <v>5.87064676616917</v>
      </c>
      <c r="P647" s="17">
        <f ca="1">f_nav_periodreturnrankingper(A647,参数!$B$6,参数!$B$5,3)</f>
        <v>5.93220338983051</v>
      </c>
      <c r="Q647" s="25">
        <f>f_return(A647,1,参数!$B$1-365/2,参数!$B$1)</f>
        <v>43.1636638967958</v>
      </c>
      <c r="R647" s="25">
        <f ca="1">f_return(A647,1,参数!$B$4,参数!$B$1)</f>
        <v>1.29046955025292</v>
      </c>
      <c r="S647" s="25">
        <f ca="1">f_return(A647,1,参数!$B$6,参数!$B$1)</f>
        <v>2.04180337132351</v>
      </c>
      <c r="T647" t="str">
        <f>f_info_investtype(A647)</f>
        <v>混合债券型二级基金</v>
      </c>
      <c r="U647" t="str">
        <f>f_info_fundmanager(A647)</f>
        <v>厉骞</v>
      </c>
      <c r="V647">
        <f>f_info_manager_onthepostdays(A647,1)</f>
        <v>210</v>
      </c>
      <c r="W647" s="25">
        <f ca="1">f_return_1w(A647,"0",参数!$B$2)</f>
        <v>-0.448933782267116</v>
      </c>
      <c r="X647" s="25">
        <f>f_return_1m(A647,"0",参数!$B$1)</f>
        <v>6.30975143403442</v>
      </c>
      <c r="Y647" s="25">
        <f>f_return_3m(A647,0,参数!$B$1)</f>
        <v>16.8067226890756</v>
      </c>
      <c r="Z647" s="25">
        <f>f_return_6m(A647,0,参数!B646)</f>
        <v>14.7523709167545</v>
      </c>
      <c r="AA647" t="str">
        <f>f_dq_status(A647,参数!$B$1)</f>
        <v>开放申购|开放赎回</v>
      </c>
      <c r="AB647" s="17">
        <f ca="1">f_risk_maxdownside(A647,参数!$B$6,参数!$B$1)</f>
        <v>-21.4484679665738</v>
      </c>
      <c r="AC647" s="17">
        <f ca="1">f_risk_maxdownside(A647,参数!$B$4,参数!$B$1)</f>
        <v>-21.1556383970177</v>
      </c>
      <c r="AD647" t="str">
        <f ca="1">f_risk_maxdownside_date(A647,参数!$B$6,参数!$B$1)</f>
        <v>20161116-20181227,20161116-20190102</v>
      </c>
    </row>
    <row r="648" spans="1:30">
      <c r="A648" s="15" t="s">
        <v>676</v>
      </c>
      <c r="B648" t="str">
        <f>f_info_name(A648)</f>
        <v>红土创新新兴产业</v>
      </c>
      <c r="C648" t="str">
        <f>f_info_setupdate(A648)</f>
        <v>2015-09-23</v>
      </c>
      <c r="D648" s="16">
        <f t="shared" si="10"/>
        <v>1951</v>
      </c>
      <c r="F648" s="17">
        <f>f_netasset_total(A648,参数!$B$1,100000000)</f>
        <v>2.7713845934</v>
      </c>
      <c r="G648" s="17">
        <f ca="1">f_nav_adjustedreturn(A648,参数!$B$2,参数!$B$1)</f>
        <v>89.9558498896247</v>
      </c>
      <c r="H648" s="17">
        <f ca="1">f_nav_periodreturnrankingper(A648,参数!$B$2,参数!$B$1,3)</f>
        <v>9.58178930651138</v>
      </c>
      <c r="I648" s="17">
        <f ca="1">f_nav_adjustedreturn(A648,参数!$B$3,参数!$B$2)</f>
        <v>27.247191011236</v>
      </c>
      <c r="J648" s="17">
        <f ca="1">f_nav_periodreturnrankingper(A648,参数!$B$3,参数!$B$2,3)</f>
        <v>47.7703455964325</v>
      </c>
      <c r="K648" s="17">
        <f ca="1">f_nav_adjustedreturn(A648,参数!$B$4,参数!$B$3)</f>
        <v>-24.4962884411453</v>
      </c>
      <c r="L648" s="17">
        <f ca="1">f_nav_periodreturnrankingper(A648,参数!$B$4,参数!$B$3,3)</f>
        <v>81.8356867779204</v>
      </c>
      <c r="M648" s="17">
        <f ca="1">f_nav_adjustedreturn(A648,参数!$B$5,参数!$B$4)</f>
        <v>9.92990654205607</v>
      </c>
      <c r="N648" s="17">
        <f ca="1">f_nav_periodreturnrankingper(A648,参数!$B$5,参数!$B$4,3)</f>
        <v>52.876280535855</v>
      </c>
      <c r="O648" s="17">
        <f ca="1">f_nav_adjustedreturn(A648,参数!$B$6,参数!$B$5)</f>
        <v>-0.348432055749129</v>
      </c>
      <c r="P648" s="17">
        <f ca="1">f_nav_periodreturnrankingper(A648,参数!$B$6,参数!$B$5,3)</f>
        <v>77.9591836734694</v>
      </c>
      <c r="Q648" s="25">
        <f>f_return(A648,1,参数!$B$1-365/2,参数!$B$1)</f>
        <v>181.717069440567</v>
      </c>
      <c r="R648" s="25">
        <f ca="1">f_return(A648,1,参数!$B$4,参数!$B$1)</f>
        <v>22.1828537416503</v>
      </c>
      <c r="S648" s="25">
        <f ca="1">f_return(A648,1,参数!$B$6,参数!$B$1)</f>
        <v>14.8390766796996</v>
      </c>
      <c r="T648" t="str">
        <f>f_info_investtype(A648)</f>
        <v>灵活配置型基金</v>
      </c>
      <c r="U648" t="str">
        <f>f_info_fundmanager(A648)</f>
        <v>石炯</v>
      </c>
      <c r="V648">
        <f>f_info_manager_onthepostdays(A648,1)</f>
        <v>218</v>
      </c>
      <c r="W648" s="25">
        <f ca="1">f_return_1w(A648,"0",参数!$B$2)</f>
        <v>-2.05405405405406</v>
      </c>
      <c r="X648" s="25">
        <f>f_return_1m(A648,"0",参数!$B$1)</f>
        <v>14.4281914893617</v>
      </c>
      <c r="Y648" s="25">
        <f>f_return_3m(A648,0,参数!$B$1)</f>
        <v>55.3249097472924</v>
      </c>
      <c r="Z648" s="25">
        <f>f_return_6m(A648,0,参数!B647)</f>
        <v>56.7970204841713</v>
      </c>
      <c r="AA648" t="str">
        <f>f_dq_status(A648,参数!$B$1)</f>
        <v>开放申购|开放赎回</v>
      </c>
      <c r="AB648" s="17">
        <f ca="1">f_risk_maxdownside(A648,参数!$B$6,参数!$B$1)</f>
        <v>-34.2439024390244</v>
      </c>
      <c r="AC648" s="17">
        <f ca="1">f_risk_maxdownside(A648,参数!$B$4,参数!$B$1)</f>
        <v>-28.7526427061311</v>
      </c>
      <c r="AD648" t="str">
        <f ca="1">f_risk_maxdownside_date(A648,参数!$B$6,参数!$B$1)</f>
        <v>20171111-20181016</v>
      </c>
    </row>
    <row r="649" spans="1:30">
      <c r="A649" s="15" t="s">
        <v>677</v>
      </c>
      <c r="B649" t="str">
        <f>f_info_name(A649)</f>
        <v>嘉实新思路</v>
      </c>
      <c r="C649" t="str">
        <f>f_info_setupdate(A649)</f>
        <v>2016-04-12</v>
      </c>
      <c r="D649" s="16">
        <f t="shared" si="10"/>
        <v>1749</v>
      </c>
      <c r="F649" s="17">
        <f>f_netasset_total(A649,参数!$B$1,100000000)</f>
        <v>7.0343009159</v>
      </c>
      <c r="G649" s="17">
        <f ca="1">f_nav_adjustedreturn(A649,参数!$B$2,参数!$B$1)</f>
        <v>19.8505985775706</v>
      </c>
      <c r="H649" s="17">
        <f ca="1">f_nav_periodreturnrankingper(A649,参数!$B$2,参数!$B$1,3)</f>
        <v>77.6601376389624</v>
      </c>
      <c r="I649" s="17">
        <f ca="1">f_nav_adjustedreturn(A649,参数!$B$3,参数!$B$2)</f>
        <v>6.02968460111317</v>
      </c>
      <c r="J649" s="17">
        <f ca="1">f_nav_periodreturnrankingper(A649,参数!$B$3,参数!$B$2,3)</f>
        <v>91.8060200668896</v>
      </c>
      <c r="K649" s="17">
        <f ca="1">f_nav_adjustedreturn(A649,参数!$B$4,参数!$B$3)</f>
        <v>2.07461139240505</v>
      </c>
      <c r="L649" s="17">
        <f ca="1">f_nav_periodreturnrankingper(A649,参数!$B$4,参数!$B$3,3)</f>
        <v>9.88446726572529</v>
      </c>
      <c r="M649" s="17">
        <f ca="1">f_nav_adjustedreturn(A649,参数!$B$5,参数!$B$4)</f>
        <v>7.58017492711371</v>
      </c>
      <c r="N649" s="17">
        <f ca="1">f_nav_periodreturnrankingper(A649,参数!$B$5,参数!$B$4,3)</f>
        <v>64.2237982663515</v>
      </c>
      <c r="O649" s="17">
        <f ca="1">f_nav_adjustedreturn(A649,参数!$B$6,参数!$B$5)</f>
        <v>0</v>
      </c>
      <c r="P649" s="17">
        <f ca="1">f_nav_periodreturnrankingper(A649,参数!$B$6,参数!$B$5,3)</f>
        <v>0</v>
      </c>
      <c r="Q649" s="25">
        <f>f_return(A649,1,参数!$B$1-365/2,参数!$B$1)</f>
        <v>27.0808320446914</v>
      </c>
      <c r="R649" s="25">
        <f ca="1">f_return(A649,1,参数!$B$4,参数!$B$1)</f>
        <v>9.05044473698013</v>
      </c>
      <c r="S649" s="25">
        <f ca="1">f_return(A649,1,参数!$B$6,参数!$B$1)</f>
        <v>0</v>
      </c>
      <c r="T649" t="str">
        <f>f_info_investtype(A649)</f>
        <v>灵活配置型基金</v>
      </c>
      <c r="U649" t="str">
        <f>f_info_fundmanager(A649)</f>
        <v>刘宁</v>
      </c>
      <c r="V649">
        <f>f_info_manager_onthepostdays(A649,1)</f>
        <v>86</v>
      </c>
      <c r="W649" s="25">
        <f ca="1">f_return_1w(A649,"0",参数!$B$2)</f>
        <v>-0.695047784535183</v>
      </c>
      <c r="X649" s="25">
        <f>f_return_1m(A649,"0",参数!$B$1)</f>
        <v>4.41058540497193</v>
      </c>
      <c r="Y649" s="25">
        <f>f_return_3m(A649,0,参数!$B$1)</f>
        <v>8.5</v>
      </c>
      <c r="Z649" s="25">
        <f>f_return_6m(A649,0,参数!B648)</f>
        <v>10.6057592437553</v>
      </c>
      <c r="AA649" t="str">
        <f>f_dq_status(A649,参数!$B$1)</f>
        <v>暂停大额申购|开放赎回</v>
      </c>
      <c r="AB649" s="17">
        <f ca="1">f_risk_maxdownside(A649,参数!$B$6,参数!$B$1)</f>
        <v>-3.18142734307825</v>
      </c>
      <c r="AC649" s="17">
        <f ca="1">f_risk_maxdownside(A649,参数!$B$4,参数!$B$1)</f>
        <v>-3.18142734307825</v>
      </c>
      <c r="AD649" t="str">
        <f ca="1">f_risk_maxdownside_date(A649,参数!$B$6,参数!$B$1)</f>
        <v>20200306-20200319,20200306-20200323</v>
      </c>
    </row>
    <row r="650" spans="1:30">
      <c r="A650" s="15" t="s">
        <v>678</v>
      </c>
      <c r="B650" t="str">
        <f>f_info_name(A650)</f>
        <v>嘉实策略优选</v>
      </c>
      <c r="C650" t="str">
        <f>f_info_setupdate(A650)</f>
        <v>2016-11-18</v>
      </c>
      <c r="D650" s="16">
        <f t="shared" si="10"/>
        <v>1529</v>
      </c>
      <c r="F650" s="17">
        <f>f_netasset_total(A650,参数!$B$1,100000000)</f>
        <v>5.8756608219</v>
      </c>
      <c r="G650" s="17">
        <f ca="1">f_nav_adjustedreturn(A650,参数!$B$2,参数!$B$1)</f>
        <v>21.4977973568282</v>
      </c>
      <c r="H650" s="17">
        <f ca="1">f_nav_periodreturnrankingper(A650,参数!$B$2,参数!$B$1,3)</f>
        <v>74.6426680783483</v>
      </c>
      <c r="I650" s="17">
        <f ca="1">f_nav_adjustedreturn(A650,参数!$B$3,参数!$B$2)</f>
        <v>10.83984375</v>
      </c>
      <c r="J650" s="17">
        <f ca="1">f_nav_periodreturnrankingper(A650,参数!$B$3,参数!$B$2,3)</f>
        <v>78.5953177257525</v>
      </c>
      <c r="K650" s="17">
        <f ca="1">f_nav_adjustedreturn(A650,参数!$B$4,参数!$B$3)</f>
        <v>0.879185011024701</v>
      </c>
      <c r="L650" s="17">
        <f ca="1">f_nav_periodreturnrankingper(A650,参数!$B$4,参数!$B$3,3)</f>
        <v>15.8536585365854</v>
      </c>
      <c r="M650" s="17">
        <f ca="1">f_nav_adjustedreturn(A650,参数!$B$5,参数!$B$4)</f>
        <v>11.8334539</v>
      </c>
      <c r="N650" s="17">
        <f ca="1">f_nav_periodreturnrankingper(A650,参数!$B$5,参数!$B$4,3)</f>
        <v>43.5776201733649</v>
      </c>
      <c r="O650" s="17">
        <f ca="1">f_nav_adjustedreturn(A650,参数!$B$6,参数!$B$5)</f>
        <v>0</v>
      </c>
      <c r="P650" s="17">
        <f ca="1">f_nav_periodreturnrankingper(A650,参数!$B$6,参数!$B$5,3)</f>
        <v>0</v>
      </c>
      <c r="Q650" s="25">
        <f>f_return(A650,1,参数!$B$1-365/2,参数!$B$1)</f>
        <v>28.133437932766</v>
      </c>
      <c r="R650" s="25">
        <f ca="1">f_return(A650,1,参数!$B$4,参数!$B$1)</f>
        <v>10.7426269639538</v>
      </c>
      <c r="S650" s="25">
        <f ca="1">f_return(A650,1,参数!$B$6,参数!$B$1)</f>
        <v>0</v>
      </c>
      <c r="T650" t="str">
        <f>f_info_investtype(A650)</f>
        <v>灵活配置型基金</v>
      </c>
      <c r="U650" t="str">
        <f>f_info_fundmanager(A650)</f>
        <v>胡永青,轩璇,赖礼辉</v>
      </c>
      <c r="V650">
        <f>f_info_manager_onthepostdays(A650,1)</f>
        <v>1533</v>
      </c>
      <c r="W650" s="25">
        <f ca="1">f_return_1w(A650,"0",参数!$B$2)</f>
        <v>-0.351185250219482</v>
      </c>
      <c r="X650" s="25">
        <f>f_return_1m(A650,"0",参数!$B$1)</f>
        <v>4.94672754946726</v>
      </c>
      <c r="Y650" s="25">
        <f>f_return_3m(A650,0,参数!$B$1)</f>
        <v>8.75394321766561</v>
      </c>
      <c r="Z650" s="25">
        <f>f_return_6m(A650,0,参数!B649)</f>
        <v>10.5854049719326</v>
      </c>
      <c r="AA650" t="str">
        <f>f_dq_status(A650,参数!$B$1)</f>
        <v>暂停大额申购|开放赎回</v>
      </c>
      <c r="AB650" s="17">
        <f ca="1">f_risk_maxdownside(A650,参数!$B$6,参数!$B$1)</f>
        <v>-4.4943820224719</v>
      </c>
      <c r="AC650" s="17">
        <f ca="1">f_risk_maxdownside(A650,参数!$B$4,参数!$B$1)</f>
        <v>-4.4943820224719</v>
      </c>
      <c r="AD650" t="str">
        <f ca="1">f_risk_maxdownside_date(A650,参数!$B$6,参数!$B$1)</f>
        <v>20200222-20200323</v>
      </c>
    </row>
    <row r="651" spans="1:30">
      <c r="A651" s="15" t="s">
        <v>679</v>
      </c>
      <c r="B651" t="str">
        <f>f_info_name(A651)</f>
        <v>嘉实研究增强</v>
      </c>
      <c r="C651" t="str">
        <f>f_info_setupdate(A651)</f>
        <v>2016-12-01</v>
      </c>
      <c r="D651" s="16">
        <f t="shared" si="10"/>
        <v>1516</v>
      </c>
      <c r="F651" s="17">
        <f>f_netasset_total(A651,参数!$B$1,100000000)</f>
        <v>3.6366836282</v>
      </c>
      <c r="G651" s="17">
        <f ca="1">f_nav_adjustedreturn(A651,参数!$B$2,参数!$B$1)</f>
        <v>67.8906917164816</v>
      </c>
      <c r="H651" s="17">
        <f ca="1">f_nav_periodreturnrankingper(A651,参数!$B$2,参数!$B$1,3)</f>
        <v>26.7866596082583</v>
      </c>
      <c r="I651" s="17">
        <f ca="1">f_nav_adjustedreturn(A651,参数!$B$3,参数!$B$2)</f>
        <v>43.680981595092</v>
      </c>
      <c r="J651" s="17">
        <f ca="1">f_nav_periodreturnrankingper(A651,参数!$B$3,参数!$B$2,3)</f>
        <v>24.6934225195095</v>
      </c>
      <c r="K651" s="17">
        <f ca="1">f_nav_adjustedreturn(A651,参数!$B$4,参数!$B$3)</f>
        <v>-34.8</v>
      </c>
      <c r="L651" s="17">
        <f ca="1">f_nav_periodreturnrankingper(A651,参数!$B$4,参数!$B$3,3)</f>
        <v>98.395378690629</v>
      </c>
      <c r="M651" s="17">
        <f ca="1">f_nav_adjustedreturn(A651,参数!$B$5,参数!$B$4)</f>
        <v>28.6302780638517</v>
      </c>
      <c r="N651" s="17">
        <f ca="1">f_nav_periodreturnrankingper(A651,参数!$B$5,参数!$B$4,3)</f>
        <v>11.6627265563436</v>
      </c>
      <c r="O651" s="17">
        <f ca="1">f_nav_adjustedreturn(A651,参数!$B$6,参数!$B$5)</f>
        <v>0</v>
      </c>
      <c r="P651" s="17">
        <f ca="1">f_nav_periodreturnrankingper(A651,参数!$B$6,参数!$B$5,3)</f>
        <v>0</v>
      </c>
      <c r="Q651" s="25">
        <f>f_return(A651,1,参数!$B$1-365/2,参数!$B$1)</f>
        <v>66.159503702064</v>
      </c>
      <c r="R651" s="25">
        <f ca="1">f_return(A651,1,参数!$B$4,参数!$B$1)</f>
        <v>16.2781244257179</v>
      </c>
      <c r="S651" s="25">
        <f ca="1">f_return(A651,1,参数!$B$6,参数!$B$1)</f>
        <v>0</v>
      </c>
      <c r="T651" t="str">
        <f>f_info_investtype(A651)</f>
        <v>灵活配置型基金</v>
      </c>
      <c r="U651" t="str">
        <f>f_info_fundmanager(A651)</f>
        <v>张露,王汉博</v>
      </c>
      <c r="V651">
        <f>f_info_manager_onthepostdays(A651,1)</f>
        <v>807</v>
      </c>
      <c r="W651" s="25">
        <f ca="1">f_return_1w(A651,"0",参数!$B$2)</f>
        <v>-2.98260149130075</v>
      </c>
      <c r="X651" s="25">
        <f>f_return_1m(A651,"0",参数!$B$1)</f>
        <v>8.61878453038674</v>
      </c>
      <c r="Y651" s="25">
        <f>f_return_3m(A651,0,参数!$B$1)</f>
        <v>15.3755868544601</v>
      </c>
      <c r="Z651" s="25">
        <f>f_return_6m(A651,0,参数!B650)</f>
        <v>24.6036778693722</v>
      </c>
      <c r="AA651" t="str">
        <f>f_dq_status(A651,参数!$B$1)</f>
        <v>开放申购|开放赎回</v>
      </c>
      <c r="AB651" s="17">
        <f ca="1">f_risk_maxdownside(A651,参数!$B$6,参数!$B$1)</f>
        <v>-41.6602613374327</v>
      </c>
      <c r="AC651" s="17">
        <f ca="1">f_risk_maxdownside(A651,参数!$B$4,参数!$B$1)</f>
        <v>-39.2313851080865</v>
      </c>
      <c r="AD651" t="str">
        <f ca="1">f_risk_maxdownside_date(A651,参数!$B$6,参数!$B$1)</f>
        <v>20171114-20190103</v>
      </c>
    </row>
    <row r="652" spans="1:30">
      <c r="A652" s="15" t="s">
        <v>680</v>
      </c>
      <c r="B652" t="str">
        <f>f_info_name(A652)</f>
        <v>嘉实成长增强</v>
      </c>
      <c r="C652" t="str">
        <f>f_info_setupdate(A652)</f>
        <v>2016-11-10</v>
      </c>
      <c r="D652" s="16">
        <f t="shared" si="10"/>
        <v>1537</v>
      </c>
      <c r="F652" s="17">
        <f>f_netasset_total(A652,参数!$B$1,100000000)</f>
        <v>9.4207077904</v>
      </c>
      <c r="G652" s="17">
        <f ca="1">f_nav_adjustedreturn(A652,参数!$B$2,参数!$B$1)</f>
        <v>69.2576419213974</v>
      </c>
      <c r="H652" s="17">
        <f ca="1">f_nav_periodreturnrankingper(A652,参数!$B$2,参数!$B$1,3)</f>
        <v>25.5690841715193</v>
      </c>
      <c r="I652" s="17">
        <f ca="1">f_nav_adjustedreturn(A652,参数!$B$3,参数!$B$2)</f>
        <v>34.7058823529412</v>
      </c>
      <c r="J652" s="17">
        <f ca="1">f_nav_periodreturnrankingper(A652,参数!$B$3,参数!$B$2,3)</f>
        <v>37.4581939799331</v>
      </c>
      <c r="K652" s="17">
        <f ca="1">f_nav_adjustedreturn(A652,参数!$B$4,参数!$B$3)</f>
        <v>-31.6720257234727</v>
      </c>
      <c r="L652" s="17">
        <f ca="1">f_nav_periodreturnrankingper(A652,参数!$B$4,参数!$B$3,3)</f>
        <v>96.02053915276</v>
      </c>
      <c r="M652" s="17">
        <f ca="1">f_nav_adjustedreturn(A652,参数!$B$5,参数!$B$4)</f>
        <v>25.3776435045317</v>
      </c>
      <c r="N652" s="17">
        <f ca="1">f_nav_periodreturnrankingper(A652,参数!$B$5,参数!$B$4,3)</f>
        <v>14.9724192277384</v>
      </c>
      <c r="O652" s="17">
        <f ca="1">f_nav_adjustedreturn(A652,参数!$B$6,参数!$B$5)</f>
        <v>0</v>
      </c>
      <c r="P652" s="17">
        <f ca="1">f_nav_periodreturnrankingper(A652,参数!$B$6,参数!$B$5,3)</f>
        <v>0</v>
      </c>
      <c r="Q652" s="25">
        <f>f_return(A652,1,参数!$B$1-365/2,参数!$B$1)</f>
        <v>70.2595929726547</v>
      </c>
      <c r="R652" s="25">
        <f ca="1">f_return(A652,1,参数!$B$4,参数!$B$1)</f>
        <v>15.9095556884381</v>
      </c>
      <c r="S652" s="25">
        <f ca="1">f_return(A652,1,参数!$B$6,参数!$B$1)</f>
        <v>0</v>
      </c>
      <c r="T652" t="str">
        <f>f_info_investtype(A652)</f>
        <v>灵活配置型基金</v>
      </c>
      <c r="U652" t="str">
        <f>f_info_fundmanager(A652)</f>
        <v>归凯,陈涛</v>
      </c>
      <c r="V652">
        <f>f_info_manager_onthepostdays(A652,1)</f>
        <v>253</v>
      </c>
      <c r="W652" s="25">
        <f ca="1">f_return_1w(A652,"0",参数!$B$2)</f>
        <v>0.970017636684314</v>
      </c>
      <c r="X652" s="25">
        <f>f_return_1m(A652,"0",参数!$B$1)</f>
        <v>17.8115501519757</v>
      </c>
      <c r="Y652" s="25">
        <f>f_return_3m(A652,0,参数!$B$1)</f>
        <v>27.5839368005267</v>
      </c>
      <c r="Z652" s="25">
        <f>f_return_6m(A652,0,参数!B651)</f>
        <v>25.9897828863346</v>
      </c>
      <c r="AA652" t="str">
        <f>f_dq_status(A652,参数!$B$1)</f>
        <v>暂停大额申购|开放赎回</v>
      </c>
      <c r="AB652" s="17">
        <f ca="1">f_risk_maxdownside(A652,参数!$B$6,参数!$B$1)</f>
        <v>-36.608557844691</v>
      </c>
      <c r="AC652" s="17">
        <f ca="1">f_risk_maxdownside(A652,参数!$B$4,参数!$B$1)</f>
        <v>-35.7429718875502</v>
      </c>
      <c r="AD652" t="str">
        <f ca="1">f_risk_maxdownside_date(A652,参数!$B$6,参数!$B$1)</f>
        <v>20171114-20181029</v>
      </c>
    </row>
    <row r="653" spans="1:30">
      <c r="A653" s="15" t="s">
        <v>681</v>
      </c>
      <c r="B653" t="str">
        <f>f_info_name(A653)</f>
        <v>嘉实创新成长</v>
      </c>
      <c r="C653" t="str">
        <f>f_info_setupdate(A653)</f>
        <v>2016-02-03</v>
      </c>
      <c r="D653" s="16">
        <f t="shared" si="10"/>
        <v>1818</v>
      </c>
      <c r="F653" s="17">
        <f>f_netasset_total(A653,参数!$B$1,100000000)</f>
        <v>4.5398386448</v>
      </c>
      <c r="G653" s="17">
        <f ca="1">f_nav_adjustedreturn(A653,参数!$B$2,参数!$B$1)</f>
        <v>52.2080471050049</v>
      </c>
      <c r="H653" s="17">
        <f ca="1">f_nav_periodreturnrankingper(A653,参数!$B$2,参数!$B$1,3)</f>
        <v>42.2445738485971</v>
      </c>
      <c r="I653" s="17">
        <f ca="1">f_nav_adjustedreturn(A653,参数!$B$3,参数!$B$2)</f>
        <v>16.1915621436716</v>
      </c>
      <c r="J653" s="17">
        <f ca="1">f_nav_periodreturnrankingper(A653,参数!$B$3,参数!$B$2,3)</f>
        <v>66.6109253065775</v>
      </c>
      <c r="K653" s="17">
        <f ca="1">f_nav_adjustedreturn(A653,参数!$B$4,参数!$B$3)</f>
        <v>-16.2368672397326</v>
      </c>
      <c r="L653" s="17">
        <f ca="1">f_nav_periodreturnrankingper(A653,参数!$B$4,参数!$B$3,3)</f>
        <v>52.8241335044929</v>
      </c>
      <c r="M653" s="17">
        <f ca="1">f_nav_adjustedreturn(A653,参数!$B$5,参数!$B$4)</f>
        <v>3.16831683168317</v>
      </c>
      <c r="N653" s="17">
        <f ca="1">f_nav_periodreturnrankingper(A653,参数!$B$5,参数!$B$4,3)</f>
        <v>83.6091410559496</v>
      </c>
      <c r="O653" s="17">
        <f ca="1">f_nav_adjustedreturn(A653,参数!$B$6,参数!$B$5)</f>
        <v>0</v>
      </c>
      <c r="P653" s="17">
        <f ca="1">f_nav_periodreturnrankingper(A653,参数!$B$6,参数!$B$5,3)</f>
        <v>0</v>
      </c>
      <c r="Q653" s="25">
        <f>f_return(A653,1,参数!$B$1-365/2,参数!$B$1)</f>
        <v>54.3963642607758</v>
      </c>
      <c r="R653" s="25">
        <f ca="1">f_return(A653,1,参数!$B$4,参数!$B$1)</f>
        <v>13.9820507812115</v>
      </c>
      <c r="S653" s="25">
        <f ca="1">f_return(A653,1,参数!$B$6,参数!$B$1)</f>
        <v>0</v>
      </c>
      <c r="T653" t="str">
        <f>f_info_investtype(A653)</f>
        <v>灵活配置型基金</v>
      </c>
      <c r="U653" t="str">
        <f>f_info_fundmanager(A653)</f>
        <v>王汉博</v>
      </c>
      <c r="V653">
        <f>f_info_manager_onthepostdays(A653,1)</f>
        <v>194</v>
      </c>
      <c r="W653" s="25">
        <f ca="1">f_return_1w(A653,"0",参数!$B$2)</f>
        <v>-1.83044315992294</v>
      </c>
      <c r="X653" s="25">
        <f>f_return_1m(A653,"0",参数!$B$1)</f>
        <v>9.92204110559886</v>
      </c>
      <c r="Y653" s="25">
        <f>f_return_3m(A653,0,参数!$B$1)</f>
        <v>27.7594728171334</v>
      </c>
      <c r="Z653" s="25">
        <f>f_return_6m(A653,0,参数!B652)</f>
        <v>17.2915072685539</v>
      </c>
      <c r="AA653" t="str">
        <f>f_dq_status(A653,参数!$B$1)</f>
        <v>暂停大额申购|开放赎回</v>
      </c>
      <c r="AB653" s="17">
        <f ca="1">f_risk_maxdownside(A653,参数!$B$6,参数!$B$1)</f>
        <v>-33.9066339066339</v>
      </c>
      <c r="AC653" s="17">
        <f ca="1">f_risk_maxdownside(A653,参数!$B$4,参数!$B$1)</f>
        <v>-26.3686131386861</v>
      </c>
      <c r="AD653" t="str">
        <f ca="1">f_risk_maxdownside_date(A653,参数!$B$6,参数!$B$1)</f>
        <v>20171114-20190606</v>
      </c>
    </row>
    <row r="654" spans="1:30">
      <c r="A654" s="15" t="s">
        <v>682</v>
      </c>
      <c r="B654" t="str">
        <f>f_info_name(A654)</f>
        <v>广发安宏回报A</v>
      </c>
      <c r="C654" t="str">
        <f>f_info_setupdate(A654)</f>
        <v>2015-12-30</v>
      </c>
      <c r="D654" s="16">
        <f t="shared" si="10"/>
        <v>1853</v>
      </c>
      <c r="F654" s="17">
        <f>f_netasset_total(A654,参数!$B$1,100000000)</f>
        <v>6.6868721432</v>
      </c>
      <c r="G654" s="17">
        <f ca="1">f_nav_adjustedreturn(A654,参数!$B$2,参数!$B$1)</f>
        <v>12.0029455081001</v>
      </c>
      <c r="H654" s="17">
        <f ca="1">f_nav_periodreturnrankingper(A654,参数!$B$2,参数!$B$1,3)</f>
        <v>93.0121757543674</v>
      </c>
      <c r="I654" s="17">
        <f ca="1">f_nav_adjustedreturn(A654,参数!$B$3,参数!$B$2)</f>
        <v>8.90136327185244</v>
      </c>
      <c r="J654" s="17">
        <f ca="1">f_nav_periodreturnrankingper(A654,参数!$B$3,参数!$B$2,3)</f>
        <v>85.5072463768116</v>
      </c>
      <c r="K654" s="17">
        <f ca="1">f_nav_adjustedreturn(A654,参数!$B$4,参数!$B$3)</f>
        <v>-0.239999999999991</v>
      </c>
      <c r="L654" s="17">
        <f ca="1">f_nav_periodreturnrankingper(A654,参数!$B$4,参数!$B$3,3)</f>
        <v>19.7689345314506</v>
      </c>
      <c r="M654" s="17">
        <f ca="1">f_nav_adjustedreturn(A654,参数!$B$5,参数!$B$4)</f>
        <v>10.3265666372462</v>
      </c>
      <c r="N654" s="17">
        <f ca="1">f_nav_periodreturnrankingper(A654,参数!$B$5,参数!$B$4,3)</f>
        <v>50.5122143420016</v>
      </c>
      <c r="O654" s="17">
        <f ca="1">f_nav_adjustedreturn(A654,参数!$B$6,参数!$B$5)</f>
        <v>12.5</v>
      </c>
      <c r="P654" s="17">
        <f ca="1">f_nav_periodreturnrankingper(A654,参数!$B$6,参数!$B$5,3)</f>
        <v>10.8843537414966</v>
      </c>
      <c r="Q654" s="25">
        <f>f_return(A654,1,参数!$B$1-365/2,参数!$B$1)</f>
        <v>22.6931104258665</v>
      </c>
      <c r="R654" s="25">
        <f ca="1">f_return(A654,1,参数!$B$4,参数!$B$1)</f>
        <v>6.75309674439244</v>
      </c>
      <c r="S654" s="25">
        <f ca="1">f_return(A654,1,参数!$B$6,参数!$B$1)</f>
        <v>8.56619548607005</v>
      </c>
      <c r="T654" t="str">
        <f>f_info_investtype(A654)</f>
        <v>灵活配置型基金</v>
      </c>
      <c r="U654" t="str">
        <f>f_info_fundmanager(A654)</f>
        <v>王予柯</v>
      </c>
      <c r="V654">
        <f>f_info_manager_onthepostdays(A654,1)</f>
        <v>1861</v>
      </c>
      <c r="W654" s="25">
        <f ca="1">f_return_1w(A654,"0",参数!$B$2)</f>
        <v>-3.06923625981441</v>
      </c>
      <c r="X654" s="25">
        <f>f_return_1m(A654,"0",参数!$B$1)</f>
        <v>4.75206611570248</v>
      </c>
      <c r="Y654" s="25">
        <f>f_return_3m(A654,0,参数!$B$1)</f>
        <v>8.25622775800711</v>
      </c>
      <c r="Z654" s="25">
        <f>f_return_6m(A654,0,参数!B653)</f>
        <v>9.96415770609319</v>
      </c>
      <c r="AA654" t="str">
        <f>f_dq_status(A654,参数!$B$1)</f>
        <v>暂停大额申购|开放赎回</v>
      </c>
      <c r="AB654" s="17">
        <f ca="1">f_risk_maxdownside(A654,参数!$B$6,参数!$B$1)</f>
        <v>-11.3826815642458</v>
      </c>
      <c r="AC654" s="17">
        <f ca="1">f_risk_maxdownside(A654,参数!$B$4,参数!$B$1)</f>
        <v>-11.3826815642458</v>
      </c>
      <c r="AD654" t="str">
        <f ca="1">f_risk_maxdownside_date(A654,参数!$B$6,参数!$B$1)</f>
        <v>20200103-20200203</v>
      </c>
    </row>
    <row r="655" spans="1:30">
      <c r="A655" s="15" t="s">
        <v>683</v>
      </c>
      <c r="B655" t="str">
        <f>f_info_name(A655)</f>
        <v>广发多策略</v>
      </c>
      <c r="C655" t="str">
        <f>f_info_setupdate(A655)</f>
        <v>2015-12-09</v>
      </c>
      <c r="D655" s="16">
        <f t="shared" si="10"/>
        <v>1874</v>
      </c>
      <c r="F655" s="17">
        <f>f_netasset_total(A655,参数!$B$1,100000000)</f>
        <v>7.0400175975</v>
      </c>
      <c r="G655" s="17">
        <f ca="1">f_nav_adjustedreturn(A655,参数!$B$2,参数!$B$1)</f>
        <v>52.510460251046</v>
      </c>
      <c r="H655" s="17">
        <f ca="1">f_nav_periodreturnrankingper(A655,参数!$B$2,参数!$B$1,3)</f>
        <v>41.5563790365273</v>
      </c>
      <c r="I655" s="17">
        <f ca="1">f_nav_adjustedreturn(A655,参数!$B$3,参数!$B$2)</f>
        <v>13.9451728247914</v>
      </c>
      <c r="J655" s="17">
        <f ca="1">f_nav_periodreturnrankingper(A655,参数!$B$3,参数!$B$2,3)</f>
        <v>71.5161649944259</v>
      </c>
      <c r="K655" s="17">
        <f ca="1">f_nav_adjustedreturn(A655,参数!$B$4,参数!$B$3)</f>
        <v>-12.6951092611863</v>
      </c>
      <c r="L655" s="17">
        <f ca="1">f_nav_periodreturnrankingper(A655,参数!$B$4,参数!$B$3,3)</f>
        <v>45.8279845956354</v>
      </c>
      <c r="M655" s="17">
        <f ca="1">f_nav_adjustedreturn(A655,参数!$B$5,参数!$B$4)</f>
        <v>5.25164113785557</v>
      </c>
      <c r="N655" s="17">
        <f ca="1">f_nav_periodreturnrankingper(A655,参数!$B$5,参数!$B$4,3)</f>
        <v>75.5713159968479</v>
      </c>
      <c r="O655" s="17">
        <f ca="1">f_nav_adjustedreturn(A655,参数!$B$6,参数!$B$5)</f>
        <v>-3.17796610169491</v>
      </c>
      <c r="P655" s="17">
        <f ca="1">f_nav_periodreturnrankingper(A655,参数!$B$6,参数!$B$5,3)</f>
        <v>85.578231292517</v>
      </c>
      <c r="Q655" s="25">
        <f>f_return(A655,1,参数!$B$1-365/2,参数!$B$1)</f>
        <v>41.0285132041888</v>
      </c>
      <c r="R655" s="25">
        <f ca="1">f_return(A655,1,参数!$B$4,参数!$B$1)</f>
        <v>14.8919638915149</v>
      </c>
      <c r="S655" s="25">
        <f ca="1">f_return(A655,1,参数!$B$6,参数!$B$1)</f>
        <v>9.07262709912675</v>
      </c>
      <c r="T655" t="str">
        <f>f_info_investtype(A655)</f>
        <v>灵活配置型基金</v>
      </c>
      <c r="U655" t="str">
        <f>f_info_fundmanager(A655)</f>
        <v>林英睿</v>
      </c>
      <c r="V655">
        <f>f_info_manager_onthepostdays(A655,1)</f>
        <v>1518</v>
      </c>
      <c r="W655" s="25">
        <f ca="1">f_return_1w(A655,"0",参数!$B$2)</f>
        <v>-5.71992110453649</v>
      </c>
      <c r="X655" s="25">
        <f>f_return_1m(A655,"0",参数!$B$1)</f>
        <v>5.11896178803172</v>
      </c>
      <c r="Y655" s="25">
        <f>f_return_3m(A655,0,参数!$B$1)</f>
        <v>11.5531752104055</v>
      </c>
      <c r="Z655" s="25">
        <f>f_return_6m(A655,0,参数!B654)</f>
        <v>16.1532682193839</v>
      </c>
      <c r="AA655" t="str">
        <f>f_dq_status(A655,参数!$B$1)</f>
        <v>开放申购|开放赎回</v>
      </c>
      <c r="AB655" s="17">
        <f ca="1">f_risk_maxdownside(A655,参数!$B$6,参数!$B$1)</f>
        <v>-25.3479125248509</v>
      </c>
      <c r="AC655" s="17">
        <f ca="1">f_risk_maxdownside(A655,参数!$B$4,参数!$B$1)</f>
        <v>-23.6012207527976</v>
      </c>
      <c r="AD655" t="str">
        <f ca="1">f_risk_maxdownside_date(A655,参数!$B$6,参数!$B$1)</f>
        <v>20171013-20181018</v>
      </c>
    </row>
    <row r="656" spans="1:30">
      <c r="A656" s="15" t="s">
        <v>684</v>
      </c>
      <c r="B656" t="str">
        <f>f_info_name(A656)</f>
        <v>广发沪港深新机遇</v>
      </c>
      <c r="C656" t="str">
        <f>f_info_setupdate(A656)</f>
        <v>2016-05-27</v>
      </c>
      <c r="D656" s="16">
        <f t="shared" si="10"/>
        <v>1704</v>
      </c>
      <c r="F656" s="17">
        <f>f_netasset_total(A656,参数!$B$1,100000000)</f>
        <v>7.599574024</v>
      </c>
      <c r="G656" s="17">
        <f ca="1">f_nav_adjustedreturn(A656,参数!$B$2,参数!$B$1)</f>
        <v>89.3258426966292</v>
      </c>
      <c r="H656" s="17">
        <f ca="1">f_nav_periodreturnrankingper(A656,参数!$B$2,参数!$B$1,3)</f>
        <v>27.9411764705882</v>
      </c>
      <c r="I656" s="17">
        <f ca="1">f_nav_adjustedreturn(A656,参数!$B$3,参数!$B$2)</f>
        <v>21.3636363636364</v>
      </c>
      <c r="J656" s="17">
        <f ca="1">f_nav_periodreturnrankingper(A656,参数!$B$3,参数!$B$2,3)</f>
        <v>91.740412979351</v>
      </c>
      <c r="K656" s="17">
        <f ca="1">f_nav_adjustedreturn(A656,参数!$B$4,参数!$B$3)</f>
        <v>-28.7449392712551</v>
      </c>
      <c r="L656" s="17">
        <f ca="1">f_nav_periodreturnrankingper(A656,参数!$B$4,参数!$B$3,3)</f>
        <v>75.6363636363636</v>
      </c>
      <c r="M656" s="17">
        <f ca="1">f_nav_adjustedreturn(A656,参数!$B$5,参数!$B$4)</f>
        <v>36.9705462450593</v>
      </c>
      <c r="N656" s="17">
        <f ca="1">f_nav_periodreturnrankingper(A656,参数!$B$5,参数!$B$4,3)</f>
        <v>18.6274509803922</v>
      </c>
      <c r="O656" s="17">
        <f ca="1">f_nav_adjustedreturn(A656,参数!$B$6,参数!$B$5)</f>
        <v>0</v>
      </c>
      <c r="P656" s="17">
        <f ca="1">f_nav_periodreturnrankingper(A656,参数!$B$6,参数!$B$5,3)</f>
        <v>0</v>
      </c>
      <c r="Q656" s="25">
        <f>f_return(A656,1,参数!$B$1-365/2,参数!$B$1)</f>
        <v>85.2106268032599</v>
      </c>
      <c r="R656" s="25">
        <f ca="1">f_return(A656,1,参数!$B$4,参数!$B$1)</f>
        <v>17.84367508489</v>
      </c>
      <c r="S656" s="25">
        <f ca="1">f_return(A656,1,参数!$B$6,参数!$B$1)</f>
        <v>0</v>
      </c>
      <c r="T656" t="str">
        <f>f_info_investtype(A656)</f>
        <v>普通股票型基金</v>
      </c>
      <c r="U656" t="str">
        <f>f_info_fundmanager(A656)</f>
        <v>余昊</v>
      </c>
      <c r="V656">
        <f>f_info_manager_onthepostdays(A656,1)</f>
        <v>1710</v>
      </c>
      <c r="W656" s="25">
        <f ca="1">f_return_1w(A656,"0",参数!$B$2)</f>
        <v>-3.95683453237411</v>
      </c>
      <c r="X656" s="25">
        <f>f_return_1m(A656,"0",参数!$B$1)</f>
        <v>21.8072289156627</v>
      </c>
      <c r="Y656" s="25">
        <f>f_return_3m(A656,0,参数!$B$1)</f>
        <v>31.9843342036554</v>
      </c>
      <c r="Z656" s="25">
        <f>f_return_6m(A656,0,参数!B655)</f>
        <v>22.8395061728395</v>
      </c>
      <c r="AA656" t="str">
        <f>f_dq_status(A656,参数!$B$1)</f>
        <v>开放申购|开放赎回</v>
      </c>
      <c r="AB656" s="17">
        <f ca="1">f_risk_maxdownside(A656,参数!$B$6,参数!$B$1)</f>
        <v>-35.1114649681529</v>
      </c>
      <c r="AC656" s="17">
        <f ca="1">f_risk_maxdownside(A656,参数!$B$4,参数!$B$1)</f>
        <v>-34.4855305466238</v>
      </c>
      <c r="AD656" t="str">
        <f ca="1">f_risk_maxdownside_date(A656,参数!$B$6,参数!$B$1)</f>
        <v>20180124-20190103</v>
      </c>
    </row>
    <row r="657" spans="1:30">
      <c r="A657" s="15" t="s">
        <v>685</v>
      </c>
      <c r="B657" t="str">
        <f>f_info_name(A657)</f>
        <v>前海开源嘉鑫A</v>
      </c>
      <c r="C657" t="str">
        <f>f_info_setupdate(A657)</f>
        <v>2016-12-26</v>
      </c>
      <c r="D657" s="16">
        <f t="shared" si="10"/>
        <v>1491</v>
      </c>
      <c r="F657" s="17">
        <f>f_netasset_total(A657,参数!$B$1,100000000)</f>
        <v>7.3733402677</v>
      </c>
      <c r="G657" s="17">
        <f ca="1">f_nav_adjustedreturn(A657,参数!$B$2,参数!$B$1)</f>
        <v>24.2282773482592</v>
      </c>
      <c r="H657" s="17">
        <f ca="1">f_nav_periodreturnrankingper(A657,参数!$B$2,参数!$B$1,3)</f>
        <v>69.348861831657</v>
      </c>
      <c r="I657" s="17">
        <f ca="1">f_nav_adjustedreturn(A657,参数!$B$3,参数!$B$2)</f>
        <v>10.7050959276191</v>
      </c>
      <c r="J657" s="17">
        <f ca="1">f_nav_periodreturnrankingper(A657,参数!$B$3,参数!$B$2,3)</f>
        <v>78.9297658862876</v>
      </c>
      <c r="K657" s="17">
        <f ca="1">f_nav_adjustedreturn(A657,参数!$B$4,参数!$B$3)</f>
        <v>-6.16621983914209</v>
      </c>
      <c r="L657" s="17">
        <f ca="1">f_nav_periodreturnrankingper(A657,参数!$B$4,参数!$B$3,3)</f>
        <v>33.7612323491656</v>
      </c>
      <c r="M657" s="17">
        <f ca="1">f_nav_adjustedreturn(A657,参数!$B$5,参数!$B$4)</f>
        <v>11.6650049850449</v>
      </c>
      <c r="N657" s="17">
        <f ca="1">f_nav_periodreturnrankingper(A657,参数!$B$5,参数!$B$4,3)</f>
        <v>44.2080378250591</v>
      </c>
      <c r="O657" s="17">
        <f ca="1">f_nav_adjustedreturn(A657,参数!$B$6,参数!$B$5)</f>
        <v>0</v>
      </c>
      <c r="P657" s="17">
        <f ca="1">f_nav_periodreturnrankingper(A657,参数!$B$6,参数!$B$5,3)</f>
        <v>0</v>
      </c>
      <c r="Q657" s="25">
        <f>f_return(A657,1,参数!$B$1-365/2,参数!$B$1)</f>
        <v>24.1773668406558</v>
      </c>
      <c r="R657" s="25">
        <f ca="1">f_return(A657,1,参数!$B$4,参数!$B$1)</f>
        <v>8.86344673595392</v>
      </c>
      <c r="S657" s="25">
        <f ca="1">f_return(A657,1,参数!$B$6,参数!$B$1)</f>
        <v>0</v>
      </c>
      <c r="T657" t="str">
        <f>f_info_investtype(A657)</f>
        <v>灵活配置型基金</v>
      </c>
      <c r="U657" t="str">
        <f>f_info_fundmanager(A657)</f>
        <v>李炳智,丁尧</v>
      </c>
      <c r="V657">
        <f>f_info_manager_onthepostdays(A657,1)</f>
        <v>1478</v>
      </c>
      <c r="W657" s="25">
        <f ca="1">f_return_1w(A657,"0",参数!$B$2)</f>
        <v>-0.089126559714802</v>
      </c>
      <c r="X657" s="25">
        <f>f_return_1m(A657,"0",参数!$B$1)</f>
        <v>3.08076602830973</v>
      </c>
      <c r="Y657" s="25">
        <f>f_return_3m(A657,0,参数!$B$1)</f>
        <v>5.09337860780984</v>
      </c>
      <c r="Z657" s="25">
        <f>f_return_6m(A657,0,参数!B656)</f>
        <v>6.8493152692693</v>
      </c>
      <c r="AA657" t="str">
        <f>f_dq_status(A657,参数!$B$1)</f>
        <v>暂停大额申购|开放赎回</v>
      </c>
      <c r="AB657" s="17">
        <f ca="1">f_risk_maxdownside(A657,参数!$B$6,参数!$B$1)</f>
        <v>-10.5892399658412</v>
      </c>
      <c r="AC657" s="17">
        <f ca="1">f_risk_maxdownside(A657,参数!$B$4,参数!$B$1)</f>
        <v>-10.5892399658412</v>
      </c>
      <c r="AD657" t="str">
        <f ca="1">f_risk_maxdownside_date(A657,参数!$B$6,参数!$B$1)</f>
        <v>20180313-20190103</v>
      </c>
    </row>
    <row r="658" spans="1:30">
      <c r="A658" s="15" t="s">
        <v>686</v>
      </c>
      <c r="B658" t="str">
        <f>f_info_name(A658)</f>
        <v>上投摩根医疗健康</v>
      </c>
      <c r="C658" t="str">
        <f>f_info_setupdate(A658)</f>
        <v>2015-10-21</v>
      </c>
      <c r="D658" s="16">
        <f t="shared" si="10"/>
        <v>1923</v>
      </c>
      <c r="F658" s="17">
        <f>f_netasset_total(A658,参数!$B$1,100000000)</f>
        <v>14.3000954778</v>
      </c>
      <c r="G658" s="17">
        <f ca="1">f_nav_adjustedreturn(A658,参数!$B$2,参数!$B$1)</f>
        <v>92.6749509483323</v>
      </c>
      <c r="H658" s="17">
        <f ca="1">f_nav_periodreturnrankingper(A658,参数!$B$2,参数!$B$1,3)</f>
        <v>24.7549019607843</v>
      </c>
      <c r="I658" s="17">
        <f ca="1">f_nav_adjustedreturn(A658,参数!$B$3,参数!$B$2)</f>
        <v>79.03981264637</v>
      </c>
      <c r="J658" s="17">
        <f ca="1">f_nav_periodreturnrankingper(A658,参数!$B$3,参数!$B$2,3)</f>
        <v>7.9646017699115</v>
      </c>
      <c r="K658" s="17">
        <f ca="1">f_nav_adjustedreturn(A658,参数!$B$4,参数!$B$3)</f>
        <v>-4.15263748597082</v>
      </c>
      <c r="L658" s="17">
        <f ca="1">f_nav_periodreturnrankingper(A658,参数!$B$4,参数!$B$3,3)</f>
        <v>1.45454545454545</v>
      </c>
      <c r="M658" s="17">
        <f ca="1">f_nav_adjustedreturn(A658,参数!$B$5,参数!$B$4)</f>
        <v>15.2849740932642</v>
      </c>
      <c r="N658" s="17">
        <f ca="1">f_nav_periodreturnrankingper(A658,参数!$B$5,参数!$B$4,3)</f>
        <v>64.2156862745098</v>
      </c>
      <c r="O658" s="17">
        <f ca="1">f_nav_adjustedreturn(A658,参数!$B$6,参数!$B$5)</f>
        <v>-3.34158415841584</v>
      </c>
      <c r="P658" s="17">
        <f ca="1">f_nav_periodreturnrankingper(A658,参数!$B$6,参数!$B$5,3)</f>
        <v>84.8684210526316</v>
      </c>
      <c r="Q658" s="25">
        <f>f_return(A658,1,参数!$B$1-365/2,参数!$B$1)</f>
        <v>74.3535531382685</v>
      </c>
      <c r="R658" s="25">
        <f ca="1">f_return(A658,1,参数!$B$4,参数!$B$1)</f>
        <v>48.9225251149599</v>
      </c>
      <c r="S658" s="25">
        <f ca="1">f_return(A658,1,参数!$B$6,参数!$B$1)</f>
        <v>29.4915031445031</v>
      </c>
      <c r="T658" t="str">
        <f>f_info_investtype(A658)</f>
        <v>普通股票型基金</v>
      </c>
      <c r="U658" t="str">
        <f>f_info_fundmanager(A658)</f>
        <v>方钰涵</v>
      </c>
      <c r="V658">
        <f>f_info_manager_onthepostdays(A658,1)</f>
        <v>545</v>
      </c>
      <c r="W658" s="25">
        <f ca="1">f_return_1w(A658,"0",参数!$B$2)</f>
        <v>-0.649772579597142</v>
      </c>
      <c r="X658" s="25">
        <f>f_return_1m(A658,"0",参数!$B$1)</f>
        <v>16.6455495723789</v>
      </c>
      <c r="Y658" s="25">
        <f>f_return_3m(A658,0,参数!$B$1)</f>
        <v>29.6084469863616</v>
      </c>
      <c r="Z658" s="25">
        <f>f_return_6m(A658,0,参数!B657)</f>
        <v>26.1287590004235</v>
      </c>
      <c r="AA658" t="str">
        <f>f_dq_status(A658,参数!$B$1)</f>
        <v>开放申购|开放赎回</v>
      </c>
      <c r="AB658" s="17">
        <f ca="1">f_risk_maxdownside(A658,参数!$B$6,参数!$B$1)</f>
        <v>-27.2892112420671</v>
      </c>
      <c r="AC658" s="17">
        <f ca="1">f_risk_maxdownside(A658,参数!$B$4,参数!$B$1)</f>
        <v>-27.2892112420671</v>
      </c>
      <c r="AD658" t="str">
        <f ca="1">f_risk_maxdownside_date(A658,参数!$B$6,参数!$B$1)</f>
        <v>20180717-20190103</v>
      </c>
    </row>
    <row r="659" spans="1:30">
      <c r="A659" s="15" t="s">
        <v>687</v>
      </c>
      <c r="B659" t="str">
        <f>f_info_name(A659)</f>
        <v>中融稳健添利</v>
      </c>
      <c r="C659" t="str">
        <f>f_info_setupdate(A659)</f>
        <v>2015-10-20</v>
      </c>
      <c r="D659" s="16">
        <f t="shared" si="10"/>
        <v>1924</v>
      </c>
      <c r="F659" s="17">
        <f>f_netasset_total(A659,参数!$B$1,100000000)</f>
        <v>0.1664431067</v>
      </c>
      <c r="G659" s="17">
        <f ca="1">f_nav_adjustedreturn(A659,参数!$B$2,参数!$B$1)</f>
        <v>13.8185654008439</v>
      </c>
      <c r="H659" s="17">
        <f ca="1">f_nav_periodreturnrankingper(A659,参数!$B$2,参数!$B$1,3)</f>
        <v>29.0566037735849</v>
      </c>
      <c r="I659" s="17">
        <f ca="1">f_nav_adjustedreturn(A659,参数!$B$3,参数!$B$2)</f>
        <v>5.45050055617352</v>
      </c>
      <c r="J659" s="17">
        <f ca="1">f_nav_periodreturnrankingper(A659,参数!$B$3,参数!$B$2,3)</f>
        <v>75.9574468085106</v>
      </c>
      <c r="K659" s="17">
        <f ca="1">f_nav_adjustedreturn(A659,参数!$B$4,参数!$B$3)</f>
        <v>-1.64113785557987</v>
      </c>
      <c r="L659" s="17">
        <f ca="1">f_nav_periodreturnrankingper(A659,参数!$B$4,参数!$B$3,3)</f>
        <v>62.291169451074</v>
      </c>
      <c r="M659" s="17">
        <f ca="1">f_nav_adjustedreturn(A659,参数!$B$5,参数!$B$4)</f>
        <v>-3.07855626326963</v>
      </c>
      <c r="N659" s="17">
        <f ca="1">f_nav_periodreturnrankingper(A659,参数!$B$5,参数!$B$4,3)</f>
        <v>99.7237569060773</v>
      </c>
      <c r="O659" s="17">
        <f ca="1">f_nav_adjustedreturn(A659,参数!$B$6,参数!$B$5)</f>
        <v>-1.46290491118077</v>
      </c>
      <c r="P659" s="17">
        <f ca="1">f_nav_periodreturnrankingper(A659,参数!$B$6,参数!$B$5,3)</f>
        <v>81.7796610169492</v>
      </c>
      <c r="Q659" s="25">
        <f>f_return(A659,1,参数!$B$1-365/2,参数!$B$1)</f>
        <v>13.5606673715204</v>
      </c>
      <c r="R659" s="25">
        <f ca="1">f_return(A659,1,参数!$B$4,参数!$B$1)</f>
        <v>5.68252043892687</v>
      </c>
      <c r="S659" s="25">
        <f ca="1">f_return(A659,1,参数!$B$6,参数!$B$1)</f>
        <v>2.426066011936</v>
      </c>
      <c r="T659" t="str">
        <f>f_info_investtype(A659)</f>
        <v>混合债券型二级基金</v>
      </c>
      <c r="U659" t="str">
        <f>f_info_fundmanager(A659)</f>
        <v>杨萍,赵睿</v>
      </c>
      <c r="V659">
        <f>f_info_manager_onthepostdays(A659,1)</f>
        <v>540</v>
      </c>
      <c r="W659" s="25">
        <f ca="1">f_return_1w(A659,"0",参数!$B$2)</f>
        <v>-0.210526315789474</v>
      </c>
      <c r="X659" s="25">
        <f>f_return_1m(A659,"0",参数!$B$1)</f>
        <v>3.35249042145593</v>
      </c>
      <c r="Y659" s="25">
        <f>f_return_3m(A659,0,参数!$B$1)</f>
        <v>5.78431372549019</v>
      </c>
      <c r="Z659" s="25">
        <f>f_return_6m(A659,0,参数!B658)</f>
        <v>4.24710424710425</v>
      </c>
      <c r="AA659" t="str">
        <f>f_dq_status(A659,参数!$B$1)</f>
        <v>开放申购|开放赎回</v>
      </c>
      <c r="AB659" s="17">
        <f ca="1">f_risk_maxdownside(A659,参数!$B$6,参数!$B$1)</f>
        <v>-10.6060606060606</v>
      </c>
      <c r="AC659" s="17">
        <f ca="1">f_risk_maxdownside(A659,参数!$B$4,参数!$B$1)</f>
        <v>-5.47667342799188</v>
      </c>
      <c r="AD659" t="str">
        <f ca="1">f_risk_maxdownside_date(A659,参数!$B$6,参数!$B$1)</f>
        <v>20160722-20180625,20160722-20180627,20160722-20180628</v>
      </c>
    </row>
    <row r="660" spans="1:30">
      <c r="A660" s="15" t="s">
        <v>688</v>
      </c>
      <c r="B660" t="str">
        <f>f_info_name(A660)</f>
        <v>诺安改革趋势</v>
      </c>
      <c r="C660" t="str">
        <f>f_info_setupdate(A660)</f>
        <v>2017-08-29</v>
      </c>
      <c r="D660" s="16">
        <f t="shared" si="10"/>
        <v>1245</v>
      </c>
      <c r="F660" s="17">
        <f>f_netasset_total(A660,参数!$B$1,100000000)</f>
        <v>0.7611490837</v>
      </c>
      <c r="G660" s="17">
        <f ca="1">f_nav_adjustedreturn(A660,参数!$B$2,参数!$B$1)</f>
        <v>66.92242114237</v>
      </c>
      <c r="H660" s="17">
        <f ca="1">f_nav_periodreturnrankingper(A660,参数!$B$2,参数!$B$1,3)</f>
        <v>27.7395447326628</v>
      </c>
      <c r="I660" s="17">
        <f ca="1">f_nav_adjustedreturn(A660,参数!$B$3,参数!$B$2)</f>
        <v>48.8578680203046</v>
      </c>
      <c r="J660" s="17">
        <f ca="1">f_nav_periodreturnrankingper(A660,参数!$B$3,参数!$B$2,3)</f>
        <v>18.7290969899666</v>
      </c>
      <c r="K660" s="17">
        <f ca="1">f_nav_adjustedreturn(A660,参数!$B$4,参数!$B$3)</f>
        <v>-21.8253968253968</v>
      </c>
      <c r="L660" s="17">
        <f ca="1">f_nav_periodreturnrankingper(A660,参数!$B$4,参数!$B$3,3)</f>
        <v>72.5930680359435</v>
      </c>
      <c r="M660" s="17">
        <f ca="1">f_nav_adjustedreturn(A660,参数!$B$5,参数!$B$4)</f>
        <v>0</v>
      </c>
      <c r="N660" s="17">
        <f ca="1">f_nav_periodreturnrankingper(A660,参数!$B$5,参数!$B$4,3)</f>
        <v>0</v>
      </c>
      <c r="O660" s="17">
        <f ca="1">f_nav_adjustedreturn(A660,参数!$B$6,参数!$B$5)</f>
        <v>0</v>
      </c>
      <c r="P660" s="17">
        <f ca="1">f_nav_periodreturnrankingper(A660,参数!$B$6,参数!$B$5,3)</f>
        <v>0</v>
      </c>
      <c r="Q660" s="25">
        <f>f_return(A660,1,参数!$B$1-365/2,参数!$B$1)</f>
        <v>64.6063388379819</v>
      </c>
      <c r="R660" s="25">
        <f ca="1">f_return(A660,1,参数!$B$4,参数!$B$1)</f>
        <v>24.7468783711216</v>
      </c>
      <c r="S660" s="25">
        <f ca="1">f_return(A660,1,参数!$B$6,参数!$B$1)</f>
        <v>0</v>
      </c>
      <c r="T660" t="str">
        <f>f_info_investtype(A660)</f>
        <v>灵活配置型基金</v>
      </c>
      <c r="U660" t="str">
        <f>f_info_fundmanager(A660)</f>
        <v>杨琨</v>
      </c>
      <c r="V660">
        <f>f_info_manager_onthepostdays(A660,1)</f>
        <v>1262</v>
      </c>
      <c r="W660" s="25">
        <f ca="1">f_return_1w(A660,"0",参数!$B$2)</f>
        <v>-3.93120393120393</v>
      </c>
      <c r="X660" s="25">
        <f>f_return_1m(A660,"0",参数!$B$1)</f>
        <v>11.1237230419977</v>
      </c>
      <c r="Y660" s="25">
        <f>f_return_3m(A660,0,参数!$B$1)</f>
        <v>29.4973544973545</v>
      </c>
      <c r="Z660" s="25">
        <f>f_return_6m(A660,0,参数!B659)</f>
        <v>23.0104873534855</v>
      </c>
      <c r="AA660" t="str">
        <f>f_dq_status(A660,参数!$B$1)</f>
        <v>开放申购|开放赎回</v>
      </c>
      <c r="AB660" s="17">
        <f ca="1">f_risk_maxdownside(A660,参数!$B$6,参数!$B$1)</f>
        <v>-25.965250965251</v>
      </c>
      <c r="AC660" s="17">
        <f ca="1">f_risk_maxdownside(A660,参数!$B$4,参数!$B$1)</f>
        <v>-24.1345202769535</v>
      </c>
      <c r="AD660" t="str">
        <f ca="1">f_risk_maxdownside_date(A660,参数!$B$6,参数!$B$1)</f>
        <v>20171114-20190103</v>
      </c>
    </row>
    <row r="661" spans="1:30">
      <c r="A661" s="15" t="s">
        <v>689</v>
      </c>
      <c r="B661" t="str">
        <f>f_info_name(A661)</f>
        <v>建信现代服务业</v>
      </c>
      <c r="C661" t="str">
        <f>f_info_setupdate(A661)</f>
        <v>2016-02-23</v>
      </c>
      <c r="D661" s="16">
        <f t="shared" si="10"/>
        <v>1798</v>
      </c>
      <c r="F661" s="17">
        <f>f_netasset_total(A661,参数!$B$1,100000000)</f>
        <v>0.2211386648</v>
      </c>
      <c r="G661" s="17">
        <f ca="1">f_nav_adjustedreturn(A661,参数!$B$2,参数!$B$1)</f>
        <v>89.1912908242613</v>
      </c>
      <c r="H661" s="17">
        <f ca="1">f_nav_periodreturnrankingper(A661,参数!$B$2,参数!$B$1,3)</f>
        <v>28.4313725490196</v>
      </c>
      <c r="I661" s="17">
        <f ca="1">f_nav_adjustedreturn(A661,参数!$B$3,参数!$B$2)</f>
        <v>48.6705202312139</v>
      </c>
      <c r="J661" s="17">
        <f ca="1">f_nav_periodreturnrankingper(A661,参数!$B$3,参数!$B$2,3)</f>
        <v>45.4277286135693</v>
      </c>
      <c r="K661" s="17">
        <f ca="1">f_nav_adjustedreturn(A661,参数!$B$4,参数!$B$3)</f>
        <v>-32.4746291959407</v>
      </c>
      <c r="L661" s="17">
        <f ca="1">f_nav_periodreturnrankingper(A661,参数!$B$4,参数!$B$3,3)</f>
        <v>89.8181818181818</v>
      </c>
      <c r="M661" s="17">
        <f ca="1">f_nav_adjustedreturn(A661,参数!$B$5,参数!$B$4)</f>
        <v>33.1262939958592</v>
      </c>
      <c r="N661" s="17">
        <f ca="1">f_nav_periodreturnrankingper(A661,参数!$B$5,参数!$B$4,3)</f>
        <v>25.4901960784314</v>
      </c>
      <c r="O661" s="17">
        <f ca="1">f_nav_adjustedreturn(A661,参数!$B$6,参数!$B$5)</f>
        <v>0</v>
      </c>
      <c r="P661" s="17">
        <f ca="1">f_nav_periodreturnrankingper(A661,参数!$B$6,参数!$B$5,3)</f>
        <v>0</v>
      </c>
      <c r="Q661" s="25">
        <f>f_return(A661,1,参数!$B$1-365/2,参数!$B$1)</f>
        <v>108.716284581185</v>
      </c>
      <c r="R661" s="25">
        <f ca="1">f_return(A661,1,参数!$B$4,参数!$B$1)</f>
        <v>23.8168058533606</v>
      </c>
      <c r="S661" s="25">
        <f ca="1">f_return(A661,1,参数!$B$6,参数!$B$1)</f>
        <v>0</v>
      </c>
      <c r="T661" t="str">
        <f>f_info_investtype(A661)</f>
        <v>普通股票型基金</v>
      </c>
      <c r="U661" t="str">
        <f>f_info_fundmanager(A661)</f>
        <v>陶灿,刘克飞</v>
      </c>
      <c r="V661">
        <f>f_info_manager_onthepostdays(A661,1)</f>
        <v>1815</v>
      </c>
      <c r="W661" s="25">
        <f ca="1">f_return_1w(A661,"0",参数!$B$2)</f>
        <v>-3.08967596081386</v>
      </c>
      <c r="X661" s="25">
        <f>f_return_1m(A661,"0",参数!$B$1)</f>
        <v>21.1050273768044</v>
      </c>
      <c r="Y661" s="25">
        <f>f_return_3m(A661,0,参数!$B$1)</f>
        <v>41.6181606519208</v>
      </c>
      <c r="Z661" s="25">
        <f>f_return_6m(A661,0,参数!B660)</f>
        <v>37.6362593230063</v>
      </c>
      <c r="AA661" t="str">
        <f>f_dq_status(A661,参数!$B$1)</f>
        <v>开放申购|开放赎回</v>
      </c>
      <c r="AB661" s="17">
        <f ca="1">f_risk_maxdownside(A661,参数!$B$6,参数!$B$1)</f>
        <v>-36.2934362934363</v>
      </c>
      <c r="AC661" s="17">
        <f ca="1">f_risk_maxdownside(A661,参数!$B$4,参数!$B$1)</f>
        <v>-35.8475894245723</v>
      </c>
      <c r="AD661" t="str">
        <f ca="1">f_risk_maxdownside_date(A661,参数!$B$6,参数!$B$1)</f>
        <v>20180124-20190103</v>
      </c>
    </row>
    <row r="662" spans="1:30">
      <c r="A662" s="15" t="s">
        <v>690</v>
      </c>
      <c r="B662" t="str">
        <f>f_info_name(A662)</f>
        <v>九泰久益A</v>
      </c>
      <c r="C662" t="str">
        <f>f_info_setupdate(A662)</f>
        <v>2017-01-25</v>
      </c>
      <c r="D662" s="16">
        <f t="shared" si="10"/>
        <v>1461</v>
      </c>
      <c r="F662" s="17">
        <f>f_netasset_total(A662,参数!$B$1,100000000)</f>
        <v>0.2541640544</v>
      </c>
      <c r="G662" s="17">
        <f ca="1">f_nav_adjustedreturn(A662,参数!$B$2,参数!$B$1)</f>
        <v>36.5126676602086</v>
      </c>
      <c r="H662" s="17">
        <f ca="1">f_nav_periodreturnrankingper(A662,参数!$B$2,参数!$B$1,3)</f>
        <v>56.9613552143992</v>
      </c>
      <c r="I662" s="17">
        <f ca="1">f_nav_adjustedreturn(A662,参数!$B$3,参数!$B$2)</f>
        <v>27.8095238095238</v>
      </c>
      <c r="J662" s="17">
        <f ca="1">f_nav_periodreturnrankingper(A662,参数!$B$3,参数!$B$2,3)</f>
        <v>46.8784838350056</v>
      </c>
      <c r="K662" s="17">
        <f ca="1">f_nav_adjustedreturn(A662,参数!$B$4,参数!$B$3)</f>
        <v>-0.284900284900275</v>
      </c>
      <c r="L662" s="17">
        <f ca="1">f_nav_periodreturnrankingper(A662,参数!$B$4,参数!$B$3,3)</f>
        <v>19.8973042362003</v>
      </c>
      <c r="M662" s="17">
        <f ca="1">f_nav_adjustedreturn(A662,参数!$B$5,参数!$B$4)</f>
        <v>18.912839988</v>
      </c>
      <c r="N662" s="17">
        <f ca="1">f_nav_periodreturnrankingper(A662,参数!$B$5,参数!$B$4,3)</f>
        <v>24.9802994483846</v>
      </c>
      <c r="O662" s="17">
        <f ca="1">f_nav_adjustedreturn(A662,参数!$B$6,参数!$B$5)</f>
        <v>0</v>
      </c>
      <c r="P662" s="17">
        <f ca="1">f_nav_periodreturnrankingper(A662,参数!$B$6,参数!$B$5,3)</f>
        <v>0</v>
      </c>
      <c r="Q662" s="25">
        <f>f_return(A662,1,参数!$B$1-365/2,参数!$B$1)</f>
        <v>42.7675901230935</v>
      </c>
      <c r="R662" s="25">
        <f ca="1">f_return(A662,1,参数!$B$4,参数!$B$1)</f>
        <v>20.2520684797296</v>
      </c>
      <c r="S662" s="25">
        <f ca="1">f_return(A662,1,参数!$B$6,参数!$B$1)</f>
        <v>0</v>
      </c>
      <c r="T662" t="str">
        <f>f_info_investtype(A662)</f>
        <v>灵活配置型基金</v>
      </c>
      <c r="U662" t="str">
        <f>f_info_fundmanager(A662)</f>
        <v>何昕,黄皓</v>
      </c>
      <c r="V662">
        <f>f_info_manager_onthepostdays(A662,1)</f>
        <v>905</v>
      </c>
      <c r="W662" s="25">
        <f ca="1">f_return_1w(A662,"0",参数!$B$2)</f>
        <v>-3.45323741007193</v>
      </c>
      <c r="X662" s="25">
        <f>f_return_1m(A662,"0",参数!$B$1)</f>
        <v>5.22688110281447</v>
      </c>
      <c r="Y662" s="25">
        <f>f_return_3m(A662,0,参数!$B$1)</f>
        <v>10.1623571858088</v>
      </c>
      <c r="Z662" s="25">
        <f>f_return_6m(A662,0,参数!B661)</f>
        <v>7.44240992321324</v>
      </c>
      <c r="AA662" t="str">
        <f>f_dq_status(A662,参数!$B$1)</f>
        <v>开放申购|开放赎回</v>
      </c>
      <c r="AB662" s="17">
        <f ca="1">f_risk_maxdownside(A662,参数!$B$6,参数!$B$1)</f>
        <v>-14.9187592319055</v>
      </c>
      <c r="AC662" s="17">
        <f ca="1">f_risk_maxdownside(A662,参数!$B$4,参数!$B$1)</f>
        <v>-14.9187592319055</v>
      </c>
      <c r="AD662" t="str">
        <f ca="1">f_risk_maxdownside_date(A662,参数!$B$6,参数!$B$1)</f>
        <v>20190418-20190606</v>
      </c>
    </row>
    <row r="663" spans="1:30">
      <c r="A663" s="15" t="s">
        <v>691</v>
      </c>
      <c r="B663" t="str">
        <f>f_info_name(A663)</f>
        <v>国泰量化收益</v>
      </c>
      <c r="C663" t="str">
        <f>f_info_setupdate(A663)</f>
        <v>2017-05-19</v>
      </c>
      <c r="D663" s="16">
        <f t="shared" si="10"/>
        <v>1347</v>
      </c>
      <c r="F663" s="17">
        <f>f_netasset_total(A663,参数!$B$1,100000000)</f>
        <v>4.3189065413</v>
      </c>
      <c r="G663" s="17">
        <f ca="1">f_nav_adjustedreturn(A663,参数!$B$2,参数!$B$1)</f>
        <v>24.1935483870968</v>
      </c>
      <c r="H663" s="17">
        <f ca="1">f_nav_periodreturnrankingper(A663,参数!$B$2,参数!$B$1,3)</f>
        <v>69.4017998941239</v>
      </c>
      <c r="I663" s="17">
        <f ca="1">f_nav_adjustedreturn(A663,参数!$B$3,参数!$B$2)</f>
        <v>21.0412147505423</v>
      </c>
      <c r="J663" s="17">
        <f ca="1">f_nav_periodreturnrankingper(A663,参数!$B$3,参数!$B$2,3)</f>
        <v>57.4693422519509</v>
      </c>
      <c r="K663" s="17">
        <f ca="1">f_nav_adjustedreturn(A663,参数!$B$4,参数!$B$3)</f>
        <v>-20.5172413793103</v>
      </c>
      <c r="L663" s="17">
        <f ca="1">f_nav_periodreturnrankingper(A663,参数!$B$4,参数!$B$3,3)</f>
        <v>67.5224646983312</v>
      </c>
      <c r="M663" s="17">
        <f ca="1">f_nav_adjustedreturn(A663,参数!$B$5,参数!$B$4)</f>
        <v>0</v>
      </c>
      <c r="N663" s="17">
        <f ca="1">f_nav_periodreturnrankingper(A663,参数!$B$5,参数!$B$4,3)</f>
        <v>0</v>
      </c>
      <c r="O663" s="17">
        <f ca="1">f_nav_adjustedreturn(A663,参数!$B$6,参数!$B$5)</f>
        <v>0</v>
      </c>
      <c r="P663" s="17">
        <f ca="1">f_nav_periodreturnrankingper(A663,参数!$B$6,参数!$B$5,3)</f>
        <v>0</v>
      </c>
      <c r="Q663" s="25">
        <f>f_return(A663,1,参数!$B$1-365/2,参数!$B$1)</f>
        <v>31.1313127376915</v>
      </c>
      <c r="R663" s="25">
        <f ca="1">f_return(A663,1,参数!$B$4,参数!$B$1)</f>
        <v>6.10721172999484</v>
      </c>
      <c r="S663" s="25">
        <f ca="1">f_return(A663,1,参数!$B$6,参数!$B$1)</f>
        <v>0</v>
      </c>
      <c r="T663" t="str">
        <f>f_info_investtype(A663)</f>
        <v>灵活配置型基金</v>
      </c>
      <c r="U663" t="str">
        <f>f_info_fundmanager(A663)</f>
        <v>梁杏</v>
      </c>
      <c r="V663">
        <f>f_info_manager_onthepostdays(A663,1)</f>
        <v>926</v>
      </c>
      <c r="W663" s="25">
        <f ca="1">f_return_1w(A663,"0",参数!$B$2)</f>
        <v>-1.23893805309733</v>
      </c>
      <c r="X663" s="25">
        <f>f_return_1m(A663,"0",参数!$B$1)</f>
        <v>5.39923954372623</v>
      </c>
      <c r="Y663" s="25">
        <f>f_return_3m(A663,0,参数!$B$1)</f>
        <v>9.65189873417722</v>
      </c>
      <c r="Z663" s="25">
        <f>f_return_6m(A663,0,参数!B662)</f>
        <v>13.6842105263158</v>
      </c>
      <c r="AA663" t="str">
        <f>f_dq_status(A663,参数!$B$1)</f>
        <v>暂停大额申购|开放赎回</v>
      </c>
      <c r="AB663" s="17">
        <f ca="1">f_risk_maxdownside(A663,参数!$B$6,参数!$B$1)</f>
        <v>-23.9690721649485</v>
      </c>
      <c r="AC663" s="17">
        <f ca="1">f_risk_maxdownside(A663,参数!$B$4,参数!$B$1)</f>
        <v>-23.9036973344798</v>
      </c>
      <c r="AD663" t="str">
        <f ca="1">f_risk_maxdownside_date(A663,参数!$B$6,参数!$B$1)</f>
        <v>20180124-20190103</v>
      </c>
    </row>
    <row r="664" spans="1:30">
      <c r="A664" s="15" t="s">
        <v>692</v>
      </c>
      <c r="B664" t="str">
        <f>f_info_name(A664)</f>
        <v>国泰智能汽车A</v>
      </c>
      <c r="C664" t="str">
        <f>f_info_setupdate(A664)</f>
        <v>2017-08-01</v>
      </c>
      <c r="D664" s="16">
        <f t="shared" si="10"/>
        <v>1273</v>
      </c>
      <c r="F664" s="17">
        <f>f_netasset_total(A664,参数!$B$1,100000000)</f>
        <v>81.4243018203</v>
      </c>
      <c r="G664" s="17">
        <f ca="1">f_nav_adjustedreturn(A664,参数!$B$2,参数!$B$1)</f>
        <v>110.530679933665</v>
      </c>
      <c r="H664" s="17">
        <f ca="1">f_nav_periodreturnrankingper(A664,参数!$B$2,参数!$B$1,3)</f>
        <v>9.80392156862745</v>
      </c>
      <c r="I664" s="17">
        <f ca="1">f_nav_adjustedreturn(A664,参数!$B$3,参数!$B$2)</f>
        <v>62.972972972973</v>
      </c>
      <c r="J664" s="17">
        <f ca="1">f_nav_periodreturnrankingper(A664,参数!$B$3,参数!$B$2,3)</f>
        <v>20.353982300885</v>
      </c>
      <c r="K664" s="17">
        <f ca="1">f_nav_adjustedreturn(A664,参数!$B$4,参数!$B$3)</f>
        <v>-22.1871713985279</v>
      </c>
      <c r="L664" s="17">
        <f ca="1">f_nav_periodreturnrankingper(A664,参数!$B$4,参数!$B$3,3)</f>
        <v>40.7272727272727</v>
      </c>
      <c r="M664" s="17">
        <f ca="1">f_nav_adjustedreturn(A664,参数!$B$5,参数!$B$4)</f>
        <v>0</v>
      </c>
      <c r="N664" s="17">
        <f ca="1">f_nav_periodreturnrankingper(A664,参数!$B$5,参数!$B$4,3)</f>
        <v>0</v>
      </c>
      <c r="O664" s="17">
        <f ca="1">f_nav_adjustedreturn(A664,参数!$B$6,参数!$B$5)</f>
        <v>0</v>
      </c>
      <c r="P664" s="17">
        <f ca="1">f_nav_periodreturnrankingper(A664,参数!$B$6,参数!$B$5,3)</f>
        <v>0</v>
      </c>
      <c r="Q664" s="25">
        <f>f_return(A664,1,参数!$B$1-365/2,参数!$B$1)</f>
        <v>211.878886883103</v>
      </c>
      <c r="R664" s="25">
        <f ca="1">f_return(A664,1,参数!$B$4,参数!$B$1)</f>
        <v>38.6854880812017</v>
      </c>
      <c r="S664" s="25">
        <f ca="1">f_return(A664,1,参数!$B$6,参数!$B$1)</f>
        <v>0</v>
      </c>
      <c r="T664" t="str">
        <f>f_info_investtype(A664)</f>
        <v>普通股票型基金</v>
      </c>
      <c r="U664" t="str">
        <f>f_info_fundmanager(A664)</f>
        <v>王阳</v>
      </c>
      <c r="V664">
        <f>f_info_manager_onthepostdays(A664,1)</f>
        <v>546</v>
      </c>
      <c r="W664" s="25">
        <f ca="1">f_return_1w(A664,"0",参数!$B$2)</f>
        <v>1.51515151515152</v>
      </c>
      <c r="X664" s="25">
        <f>f_return_1m(A664,"0",参数!$B$1)</f>
        <v>12.2954444935869</v>
      </c>
      <c r="Y664" s="25">
        <f>f_return_3m(A664,0,参数!$B$1)</f>
        <v>44.5899772209567</v>
      </c>
      <c r="Z664" s="25">
        <f>f_return_6m(A664,0,参数!B663)</f>
        <v>59.9871959026889</v>
      </c>
      <c r="AA664" t="str">
        <f>f_dq_status(A664,参数!$B$1)</f>
        <v>开放申购|开放赎回</v>
      </c>
      <c r="AB664" s="17">
        <f ca="1">f_risk_maxdownside(A664,参数!$B$6,参数!$B$1)</f>
        <v>-38.060384263495</v>
      </c>
      <c r="AC664" s="17">
        <f ca="1">f_risk_maxdownside(A664,参数!$B$4,参数!$B$1)</f>
        <v>-35.4007633587786</v>
      </c>
      <c r="AD664" t="str">
        <f ca="1">f_risk_maxdownside_date(A664,参数!$B$6,参数!$B$1)</f>
        <v>20171026-20181018</v>
      </c>
    </row>
    <row r="665" spans="1:30">
      <c r="A665" s="15" t="s">
        <v>693</v>
      </c>
      <c r="B665" t="str">
        <f>f_info_name(A665)</f>
        <v>上投摩根文体休闲</v>
      </c>
      <c r="C665" t="str">
        <f>f_info_setupdate(A665)</f>
        <v>2015-12-23</v>
      </c>
      <c r="D665" s="16">
        <f t="shared" si="10"/>
        <v>1860</v>
      </c>
      <c r="F665" s="17">
        <f>f_netasset_total(A665,参数!$B$1,100000000)</f>
        <v>0.5280775556</v>
      </c>
      <c r="G665" s="17">
        <f ca="1">f_nav_adjustedreturn(A665,参数!$B$2,参数!$B$1)</f>
        <v>17.1533442088091</v>
      </c>
      <c r="H665" s="17">
        <f ca="1">f_nav_periodreturnrankingper(A665,参数!$B$2,参数!$B$1,3)</f>
        <v>83.0598200105876</v>
      </c>
      <c r="I665" s="17">
        <f ca="1">f_nav_adjustedreturn(A665,参数!$B$3,参数!$B$2)</f>
        <v>78.7172011661807</v>
      </c>
      <c r="J665" s="17">
        <f ca="1">f_nav_periodreturnrankingper(A665,参数!$B$3,参数!$B$2,3)</f>
        <v>2.78706800445931</v>
      </c>
      <c r="K665" s="17">
        <f ca="1">f_nav_adjustedreturn(A665,参数!$B$4,参数!$B$3)</f>
        <v>-36.7158671586716</v>
      </c>
      <c r="L665" s="17">
        <f ca="1">f_nav_periodreturnrankingper(A665,参数!$B$4,参数!$B$3,3)</f>
        <v>99.2939666238768</v>
      </c>
      <c r="M665" s="17">
        <f ca="1">f_nav_adjustedreturn(A665,参数!$B$5,参数!$B$4)</f>
        <v>26.4084507042254</v>
      </c>
      <c r="N665" s="17">
        <f ca="1">f_nav_periodreturnrankingper(A665,参数!$B$5,参数!$B$4,3)</f>
        <v>13.4751773049645</v>
      </c>
      <c r="O665" s="17">
        <f ca="1">f_nav_adjustedreturn(A665,参数!$B$6,参数!$B$5)</f>
        <v>-12.0494335736354</v>
      </c>
      <c r="P665" s="17">
        <f ca="1">f_nav_periodreturnrankingper(A665,参数!$B$6,参数!$B$5,3)</f>
        <v>95.7823129251701</v>
      </c>
      <c r="Q665" s="25">
        <f>f_return(A665,1,参数!$B$1-365/2,参数!$B$1)</f>
        <v>18.9485499480015</v>
      </c>
      <c r="R665" s="25">
        <f ca="1">f_return(A665,1,参数!$B$4,参数!$B$1)</f>
        <v>9.82506167129467</v>
      </c>
      <c r="S665" s="25">
        <f ca="1">f_return(A665,1,参数!$B$6,参数!$B$1)</f>
        <v>8.1354174006129</v>
      </c>
      <c r="T665" t="str">
        <f>f_info_investtype(A665)</f>
        <v>灵活配置型基金</v>
      </c>
      <c r="U665" t="str">
        <f>f_info_fundmanager(A665)</f>
        <v>周战海</v>
      </c>
      <c r="V665">
        <f>f_info_manager_onthepostdays(A665,1)</f>
        <v>1877</v>
      </c>
      <c r="W665" s="25">
        <f ca="1">f_return_1w(A665,"0",参数!$B$2)</f>
        <v>2.93870696893366</v>
      </c>
      <c r="X665" s="25">
        <f>f_return_1m(A665,"0",参数!$B$1)</f>
        <v>14.1914453808236</v>
      </c>
      <c r="Y665" s="25">
        <f>f_return_3m(A665,0,参数!$B$1)</f>
        <v>18.399142692276</v>
      </c>
      <c r="Z665" s="25">
        <f>f_return_6m(A665,0,参数!B664)</f>
        <v>3.14200711124011</v>
      </c>
      <c r="AA665" t="str">
        <f>f_dq_status(A665,参数!$B$1)</f>
        <v>开放申购|开放赎回</v>
      </c>
      <c r="AB665" s="17">
        <f ca="1">f_risk_maxdownside(A665,参数!$B$6,参数!$B$1)</f>
        <v>-47.8918058870326</v>
      </c>
      <c r="AC665" s="17">
        <f ca="1">f_risk_maxdownside(A665,参数!$B$4,参数!$B$1)</f>
        <v>-43.7285223367698</v>
      </c>
      <c r="AD665" t="str">
        <f ca="1">f_risk_maxdownside_date(A665,参数!$B$6,参数!$B$1)</f>
        <v>20171114-20190103</v>
      </c>
    </row>
    <row r="666" spans="1:30">
      <c r="A666" s="15" t="s">
        <v>694</v>
      </c>
      <c r="B666" t="str">
        <f>f_info_name(A666)</f>
        <v>汇添富安鑫智选A</v>
      </c>
      <c r="C666" t="str">
        <f>f_info_setupdate(A666)</f>
        <v>2015-11-26</v>
      </c>
      <c r="D666" s="16">
        <f t="shared" si="10"/>
        <v>1887</v>
      </c>
      <c r="F666" s="17">
        <f>f_netasset_total(A666,参数!$B$1,100000000)</f>
        <v>5.5325622027</v>
      </c>
      <c r="G666" s="17">
        <f ca="1">f_nav_adjustedreturn(A666,参数!$B$2,参数!$B$1)</f>
        <v>55.1794413366682</v>
      </c>
      <c r="H666" s="17">
        <f ca="1">f_nav_periodreturnrankingper(A666,参数!$B$2,参数!$B$1,3)</f>
        <v>39.1212281630492</v>
      </c>
      <c r="I666" s="17">
        <f ca="1">f_nav_adjustedreturn(A666,参数!$B$3,参数!$B$2)</f>
        <v>21.0555505770458</v>
      </c>
      <c r="J666" s="17">
        <f ca="1">f_nav_periodreturnrankingper(A666,参数!$B$3,参数!$B$2,3)</f>
        <v>57.4136008918618</v>
      </c>
      <c r="K666" s="17">
        <f ca="1">f_nav_adjustedreturn(A666,参数!$B$4,参数!$B$3)</f>
        <v>-1.26353790613719</v>
      </c>
      <c r="L666" s="17">
        <f ca="1">f_nav_periodreturnrankingper(A666,参数!$B$4,参数!$B$3,3)</f>
        <v>22.9139922978177</v>
      </c>
      <c r="M666" s="17">
        <f ca="1">f_nav_adjustedreturn(A666,参数!$B$5,参数!$B$4)</f>
        <v>8.6486165556613</v>
      </c>
      <c r="N666" s="17">
        <f ca="1">f_nav_periodreturnrankingper(A666,参数!$B$5,参数!$B$4,3)</f>
        <v>58.628841607565</v>
      </c>
      <c r="O666" s="17">
        <f ca="1">f_nav_adjustedreturn(A666,参数!$B$6,参数!$B$5)</f>
        <v>5.31062124248496</v>
      </c>
      <c r="P666" s="17">
        <f ca="1">f_nav_periodreturnrankingper(A666,参数!$B$6,参数!$B$5,3)</f>
        <v>26.3945578231293</v>
      </c>
      <c r="Q666" s="25">
        <f>f_return(A666,1,参数!$B$1-365/2,参数!$B$1)</f>
        <v>59.4186630381342</v>
      </c>
      <c r="R666" s="25">
        <f ca="1">f_return(A666,1,参数!$B$4,参数!$B$1)</f>
        <v>22.8430391208998</v>
      </c>
      <c r="S666" s="25">
        <f ca="1">f_return(A666,1,参数!$B$6,参数!$B$1)</f>
        <v>16.1797790113651</v>
      </c>
      <c r="T666" t="str">
        <f>f_info_investtype(A666)</f>
        <v>灵活配置型基金</v>
      </c>
      <c r="U666" t="str">
        <f>f_info_fundmanager(A666)</f>
        <v>李云鑫,胡奕</v>
      </c>
      <c r="V666">
        <f>f_info_manager_onthepostdays(A666,1)</f>
        <v>246</v>
      </c>
      <c r="W666" s="25">
        <f ca="1">f_return_1w(A666,"0",参数!$B$2)</f>
        <v>-0.579470198675483</v>
      </c>
      <c r="X666" s="25">
        <f>f_return_1m(A666,"0",参数!$B$1)</f>
        <v>12.5352112676056</v>
      </c>
      <c r="Y666" s="25">
        <f>f_return_3m(A666,0,参数!$B$1)</f>
        <v>26.3241106719368</v>
      </c>
      <c r="Z666" s="25">
        <f>f_return_6m(A666,0,参数!B665)</f>
        <v>24.7623600851549</v>
      </c>
      <c r="AA666" t="str">
        <f>f_dq_status(A666,参数!$B$1)</f>
        <v>开放申购|开放赎回</v>
      </c>
      <c r="AB666" s="17">
        <f ca="1">f_risk_maxdownside(A666,参数!$B$6,参数!$B$1)</f>
        <v>-10.1671309192201</v>
      </c>
      <c r="AC666" s="17">
        <f ca="1">f_risk_maxdownside(A666,参数!$B$4,参数!$B$1)</f>
        <v>-10.1671309192201</v>
      </c>
      <c r="AD666" t="str">
        <f ca="1">f_risk_maxdownside_date(A666,参数!$B$6,参数!$B$1)</f>
        <v>20200804-20200909</v>
      </c>
    </row>
    <row r="667" spans="1:30">
      <c r="A667" s="15" t="s">
        <v>695</v>
      </c>
      <c r="B667" t="str">
        <f>f_info_name(A667)</f>
        <v>华融新利</v>
      </c>
      <c r="C667" t="str">
        <f>f_info_setupdate(A667)</f>
        <v>2015-09-02</v>
      </c>
      <c r="D667" s="16">
        <f t="shared" si="10"/>
        <v>1972</v>
      </c>
      <c r="F667" s="17">
        <f>f_netasset_total(A667,参数!$B$1,100000000)</f>
        <v>0.0390580063</v>
      </c>
      <c r="G667" s="17">
        <f ca="1">f_nav_adjustedreturn(A667,参数!$B$2,参数!$B$1)</f>
        <v>6.42105263157894</v>
      </c>
      <c r="H667" s="17">
        <f ca="1">f_nav_periodreturnrankingper(A667,参数!$B$2,参数!$B$1,3)</f>
        <v>96.929592376919</v>
      </c>
      <c r="I667" s="17">
        <f ca="1">f_nav_adjustedreturn(A667,参数!$B$3,参数!$B$2)</f>
        <v>26.3297872340425</v>
      </c>
      <c r="J667" s="17">
        <f ca="1">f_nav_periodreturnrankingper(A667,参数!$B$3,参数!$B$2,3)</f>
        <v>48.8294314381271</v>
      </c>
      <c r="K667" s="17">
        <f ca="1">f_nav_adjustedreturn(A667,参数!$B$4,参数!$B$3)</f>
        <v>-25.4707631318137</v>
      </c>
      <c r="L667" s="17">
        <f ca="1">f_nav_periodreturnrankingper(A667,参数!$B$4,参数!$B$3,3)</f>
        <v>84.4672657252888</v>
      </c>
      <c r="M667" s="17">
        <f ca="1">f_nav_adjustedreturn(A667,参数!$B$5,参数!$B$4)</f>
        <v>1</v>
      </c>
      <c r="N667" s="17">
        <f ca="1">f_nav_periodreturnrankingper(A667,参数!$B$5,参数!$B$4,3)</f>
        <v>91.2529550827423</v>
      </c>
      <c r="O667" s="17">
        <f ca="1">f_nav_adjustedreturn(A667,参数!$B$6,参数!$B$5)</f>
        <v>-1.57016683022571</v>
      </c>
      <c r="P667" s="17">
        <f ca="1">f_nav_periodreturnrankingper(A667,参数!$B$6,参数!$B$5,3)</f>
        <v>81.3605442176871</v>
      </c>
      <c r="Q667" s="25">
        <f>f_return(A667,1,参数!$B$1-365/2,参数!$B$1)</f>
        <v>11.5038217027368</v>
      </c>
      <c r="R667" s="25">
        <f ca="1">f_return(A667,1,参数!$B$4,参数!$B$1)</f>
        <v>0.0659681466257167</v>
      </c>
      <c r="S667" s="25">
        <f ca="1">f_return(A667,1,参数!$B$6,参数!$B$1)</f>
        <v>-0.157339811991641</v>
      </c>
      <c r="T667" t="str">
        <f>f_info_investtype(A667)</f>
        <v>灵活配置型基金</v>
      </c>
      <c r="U667" t="str">
        <f>f_info_fundmanager(A667)</f>
        <v>范贵龙</v>
      </c>
      <c r="V667">
        <f>f_info_manager_onthepostdays(A667,1)</f>
        <v>659</v>
      </c>
      <c r="W667" s="25">
        <f ca="1">f_return_1w(A667,"0",参数!$B$2)</f>
        <v>-1.24740124740125</v>
      </c>
      <c r="X667" s="25">
        <f>f_return_1m(A667,"0",参数!$B$1)</f>
        <v>4.11946446961894</v>
      </c>
      <c r="Y667" s="25">
        <f>f_return_3m(A667,0,参数!$B$1)</f>
        <v>4.44214876033057</v>
      </c>
      <c r="Z667" s="25">
        <f>f_return_6m(A667,0,参数!B666)</f>
        <v>3.49434737923946</v>
      </c>
      <c r="AA667" t="str">
        <f>f_dq_status(A667,参数!$B$1)</f>
        <v>开放申购|开放赎回</v>
      </c>
      <c r="AB667" s="17">
        <f ca="1">f_risk_maxdownside(A667,参数!$B$6,参数!$B$1)</f>
        <v>-33.1476323119777</v>
      </c>
      <c r="AC667" s="17">
        <f ca="1">f_risk_maxdownside(A667,参数!$B$4,参数!$B$1)</f>
        <v>-31.8826868495743</v>
      </c>
      <c r="AD667" t="str">
        <f ca="1">f_risk_maxdownside_date(A667,参数!$B$6,参数!$B$1)</f>
        <v>20170912-20190103</v>
      </c>
    </row>
    <row r="668" spans="1:30">
      <c r="A668" s="15" t="s">
        <v>696</v>
      </c>
      <c r="B668" t="str">
        <f>f_info_name(A668)</f>
        <v>泰康新回报A</v>
      </c>
      <c r="C668" t="str">
        <f>f_info_setupdate(A668)</f>
        <v>2015-09-23</v>
      </c>
      <c r="D668" s="16">
        <f t="shared" si="10"/>
        <v>1951</v>
      </c>
      <c r="F668" s="17">
        <f>f_netasset_total(A668,参数!$B$1,100000000)</f>
        <v>1.9714417964</v>
      </c>
      <c r="G668" s="17">
        <f ca="1">f_nav_adjustedreturn(A668,参数!$B$2,参数!$B$1)</f>
        <v>78.6468085106383</v>
      </c>
      <c r="H668" s="17">
        <f ca="1">f_nav_periodreturnrankingper(A668,参数!$B$2,参数!$B$1,3)</f>
        <v>17.0989941768131</v>
      </c>
      <c r="I668" s="17">
        <f ca="1">f_nav_adjustedreturn(A668,参数!$B$3,参数!$B$2)</f>
        <v>32.7383642114776</v>
      </c>
      <c r="J668" s="17">
        <f ca="1">f_nav_periodreturnrankingper(A668,参数!$B$3,参数!$B$2,3)</f>
        <v>39.7993311036789</v>
      </c>
      <c r="K668" s="17">
        <f ca="1">f_nav_adjustedreturn(A668,参数!$B$4,参数!$B$3)</f>
        <v>-20.695215911127</v>
      </c>
      <c r="L668" s="17">
        <f ca="1">f_nav_periodreturnrankingper(A668,参数!$B$4,参数!$B$3,3)</f>
        <v>67.9717586649551</v>
      </c>
      <c r="M668" s="17">
        <f ca="1">f_nav_adjustedreturn(A668,参数!$B$5,参数!$B$4)</f>
        <v>7.40564692461259</v>
      </c>
      <c r="N668" s="17">
        <f ca="1">f_nav_periodreturnrankingper(A668,参数!$B$5,参数!$B$4,3)</f>
        <v>65.1694247438928</v>
      </c>
      <c r="O668" s="17">
        <f ca="1">f_nav_adjustedreturn(A668,参数!$B$6,参数!$B$5)</f>
        <v>5.08</v>
      </c>
      <c r="P668" s="17">
        <f ca="1">f_nav_periodreturnrankingper(A668,参数!$B$6,参数!$B$5,3)</f>
        <v>27.7551020408163</v>
      </c>
      <c r="Q668" s="25">
        <f>f_return(A668,1,参数!$B$1-365/2,参数!$B$1)</f>
        <v>77.3534705044962</v>
      </c>
      <c r="R668" s="25">
        <f ca="1">f_return(A668,1,参数!$B$4,参数!$B$1)</f>
        <v>23.409032706658</v>
      </c>
      <c r="S668" s="25">
        <f ca="1">f_return(A668,1,参数!$B$6,参数!$B$1)</f>
        <v>15.967453415842</v>
      </c>
      <c r="T668" t="str">
        <f>f_info_investtype(A668)</f>
        <v>灵活配置型基金</v>
      </c>
      <c r="U668" t="str">
        <f>f_info_fundmanager(A668)</f>
        <v>陈怡</v>
      </c>
      <c r="V668">
        <f>f_info_manager_onthepostdays(A668,1)</f>
        <v>1171</v>
      </c>
      <c r="W668" s="25">
        <f ca="1">f_return_1w(A668,"0",参数!$B$2)</f>
        <v>-3.12474235303818</v>
      </c>
      <c r="X668" s="25">
        <f>f_return_1m(A668,"0",参数!$B$1)</f>
        <v>14.8806917688266</v>
      </c>
      <c r="Y668" s="25">
        <f>f_return_3m(A668,0,参数!$B$1)</f>
        <v>26.9949785225966</v>
      </c>
      <c r="Z668" s="25">
        <f>f_return_6m(A668,0,参数!B667)</f>
        <v>32.5581395348837</v>
      </c>
      <c r="AA668" t="str">
        <f>f_dq_status(A668,参数!$B$1)</f>
        <v>开放申购|开放赎回</v>
      </c>
      <c r="AB668" s="17">
        <f ca="1">f_risk_maxdownside(A668,参数!$B$6,参数!$B$1)</f>
        <v>-26.1749691955642</v>
      </c>
      <c r="AC668" s="17">
        <f ca="1">f_risk_maxdownside(A668,参数!$B$4,参数!$B$1)</f>
        <v>-26.1749691955642</v>
      </c>
      <c r="AD668" t="str">
        <f ca="1">f_risk_maxdownside_date(A668,参数!$B$6,参数!$B$1)</f>
        <v>20180607-20181030</v>
      </c>
    </row>
    <row r="669" spans="1:30">
      <c r="A669" s="15" t="s">
        <v>697</v>
      </c>
      <c r="B669" t="str">
        <f>f_info_name(A669)</f>
        <v>华安新乐享</v>
      </c>
      <c r="C669" t="str">
        <f>f_info_setupdate(A669)</f>
        <v>2015-09-10</v>
      </c>
      <c r="D669" s="16">
        <f t="shared" si="10"/>
        <v>1964</v>
      </c>
      <c r="F669" s="17">
        <f>f_netasset_total(A669,参数!$B$1,100000000)</f>
        <v>0.5819402344</v>
      </c>
      <c r="G669" s="17">
        <f ca="1">f_nav_adjustedreturn(A669,参数!$B$2,参数!$B$1)</f>
        <v>4.79747420298783</v>
      </c>
      <c r="H669" s="17">
        <f ca="1">f_nav_periodreturnrankingper(A669,参数!$B$2,参数!$B$1,3)</f>
        <v>97.8295394388565</v>
      </c>
      <c r="I669" s="17">
        <f ca="1">f_nav_adjustedreturn(A669,参数!$B$3,参数!$B$2)</f>
        <v>15.4003376877277</v>
      </c>
      <c r="J669" s="17">
        <f ca="1">f_nav_periodreturnrankingper(A669,参数!$B$3,参数!$B$2,3)</f>
        <v>68.3946488294314</v>
      </c>
      <c r="K669" s="17">
        <f ca="1">f_nav_adjustedreturn(A669,参数!$B$4,参数!$B$3)</f>
        <v>2.86106032906763</v>
      </c>
      <c r="L669" s="17">
        <f ca="1">f_nav_periodreturnrankingper(A669,参数!$B$4,参数!$B$3,3)</f>
        <v>6.99614890885751</v>
      </c>
      <c r="M669" s="17">
        <f ca="1">f_nav_adjustedreturn(A669,参数!$B$5,参数!$B$4)</f>
        <v>8.63095238095238</v>
      </c>
      <c r="N669" s="17">
        <f ca="1">f_nav_periodreturnrankingper(A669,参数!$B$5,参数!$B$4,3)</f>
        <v>58.9440504334121</v>
      </c>
      <c r="O669" s="17">
        <f ca="1">f_nav_adjustedreturn(A669,参数!$B$6,参数!$B$5)</f>
        <v>2.02224469160768</v>
      </c>
      <c r="P669" s="17">
        <f ca="1">f_nav_periodreturnrankingper(A669,参数!$B$6,参数!$B$5,3)</f>
        <v>63.4013605442177</v>
      </c>
      <c r="Q669" s="25">
        <f>f_return(A669,1,参数!$B$1-365/2,参数!$B$1)</f>
        <v>6.20818183612002</v>
      </c>
      <c r="R669" s="25">
        <f ca="1">f_return(A669,1,参数!$B$4,参数!$B$1)</f>
        <v>7.54101451978546</v>
      </c>
      <c r="S669" s="25">
        <f ca="1">f_return(A669,1,参数!$B$6,参数!$B$1)</f>
        <v>6.58488798555121</v>
      </c>
      <c r="T669" t="str">
        <f>f_info_investtype(A669)</f>
        <v>灵活配置型基金</v>
      </c>
      <c r="U669" t="str">
        <f>f_info_fundmanager(A669)</f>
        <v>蒋璆,马晓璇</v>
      </c>
      <c r="V669">
        <f>f_info_manager_onthepostdays(A669,1)</f>
        <v>1904</v>
      </c>
      <c r="W669" s="25">
        <f ca="1">f_return_1w(A669,"0",参数!$B$2)</f>
        <v>-1.66590943510526</v>
      </c>
      <c r="X669" s="25">
        <f>f_return_1m(A669,"0",参数!$B$1)</f>
        <v>-2.28333453004955</v>
      </c>
      <c r="Y669" s="25">
        <f>f_return_3m(A669,0,参数!$B$1)</f>
        <v>0.814875175938951</v>
      </c>
      <c r="Z669" s="25">
        <f>f_return_6m(A669,0,参数!B668)</f>
        <v>-0.894721145243067</v>
      </c>
      <c r="AA669" t="str">
        <f>f_dq_status(A669,参数!$B$1)</f>
        <v>开放申购|开放赎回</v>
      </c>
      <c r="AB669" s="17">
        <f ca="1">f_risk_maxdownside(A669,参数!$B$6,参数!$B$1)</f>
        <v>-5.13502619911325</v>
      </c>
      <c r="AC669" s="17">
        <f ca="1">f_risk_maxdownside(A669,参数!$B$4,参数!$B$1)</f>
        <v>-5.13502619911325</v>
      </c>
      <c r="AD669" t="str">
        <f ca="1">f_risk_maxdownside_date(A669,参数!$B$6,参数!$B$1)</f>
        <v>20190405-20190606</v>
      </c>
    </row>
    <row r="670" spans="1:30">
      <c r="A670" s="15" t="s">
        <v>698</v>
      </c>
      <c r="B670" t="str">
        <f>f_info_name(A670)</f>
        <v>汇添富达欣A</v>
      </c>
      <c r="C670" t="str">
        <f>f_info_setupdate(A670)</f>
        <v>2015-12-02</v>
      </c>
      <c r="D670" s="16">
        <f t="shared" si="10"/>
        <v>1881</v>
      </c>
      <c r="F670" s="17">
        <f>f_netasset_total(A670,参数!$B$1,100000000)</f>
        <v>4.3226977878</v>
      </c>
      <c r="G670" s="17">
        <f ca="1">f_nav_adjustedreturn(A670,参数!$B$2,参数!$B$1)</f>
        <v>53.0875576036867</v>
      </c>
      <c r="H670" s="17">
        <f ca="1">f_nav_periodreturnrankingper(A670,参数!$B$2,参数!$B$1,3)</f>
        <v>40.9740603493912</v>
      </c>
      <c r="I670" s="17">
        <f ca="1">f_nav_adjustedreturn(A670,参数!$B$3,参数!$B$2)</f>
        <v>6.98016334896808</v>
      </c>
      <c r="J670" s="17">
        <f ca="1">f_nav_periodreturnrankingper(A670,参数!$B$3,参数!$B$2,3)</f>
        <v>90.1895206243032</v>
      </c>
      <c r="K670" s="17">
        <f ca="1">f_nav_adjustedreturn(A670,参数!$B$4,参数!$B$3)</f>
        <v>-4.5658012533572</v>
      </c>
      <c r="L670" s="17">
        <f ca="1">f_nav_periodreturnrankingper(A670,参数!$B$4,参数!$B$3,3)</f>
        <v>30.808729139923</v>
      </c>
      <c r="M670" s="17">
        <f ca="1">f_nav_adjustedreturn(A670,参数!$B$5,参数!$B$4)</f>
        <v>8.64077669902912</v>
      </c>
      <c r="N670" s="17">
        <f ca="1">f_nav_periodreturnrankingper(A670,参数!$B$5,参数!$B$4,3)</f>
        <v>58.7864460204886</v>
      </c>
      <c r="O670" s="17">
        <f ca="1">f_nav_adjustedreturn(A670,参数!$B$6,参数!$B$5)</f>
        <v>3.4136546184739</v>
      </c>
      <c r="P670" s="17">
        <f ca="1">f_nav_periodreturnrankingper(A670,参数!$B$6,参数!$B$5,3)</f>
        <v>45.7142857142857</v>
      </c>
      <c r="Q670" s="25">
        <f>f_return(A670,1,参数!$B$1-365/2,参数!$B$1)</f>
        <v>62.3509766093105</v>
      </c>
      <c r="R670" s="25">
        <f ca="1">f_return(A670,1,参数!$B$4,参数!$B$1)</f>
        <v>16.0352853178865</v>
      </c>
      <c r="S670" s="25">
        <f ca="1">f_return(A670,1,参数!$B$6,参数!$B$1)</f>
        <v>11.8651577069007</v>
      </c>
      <c r="T670" t="str">
        <f>f_info_investtype(A670)</f>
        <v>灵活配置型基金</v>
      </c>
      <c r="U670" t="str">
        <f>f_info_fundmanager(A670)</f>
        <v>李云鑫,胡奕</v>
      </c>
      <c r="V670">
        <f>f_info_manager_onthepostdays(A670,1)</f>
        <v>246</v>
      </c>
      <c r="W670" s="25">
        <f ca="1">f_return_1w(A670,"0",参数!$B$2)</f>
        <v>-0.275735294117659</v>
      </c>
      <c r="X670" s="25">
        <f>f_return_1m(A670,"0",参数!$B$1)</f>
        <v>9.27631578947368</v>
      </c>
      <c r="Y670" s="25">
        <f>f_return_3m(A670,0,参数!$B$1)</f>
        <v>22.6735598227474</v>
      </c>
      <c r="Z670" s="25">
        <f>f_return_6m(A670,0,参数!B669)</f>
        <v>26.8018018018018</v>
      </c>
      <c r="AA670" t="str">
        <f>f_dq_status(A670,参数!$B$1)</f>
        <v>暂停大额申购|开放赎回</v>
      </c>
      <c r="AB670" s="17">
        <f ca="1">f_risk_maxdownside(A670,参数!$B$6,参数!$B$1)</f>
        <v>-6.50623885918005</v>
      </c>
      <c r="AC670" s="17">
        <f ca="1">f_risk_maxdownside(A670,参数!$B$4,参数!$B$1)</f>
        <v>-6.2555853440572</v>
      </c>
      <c r="AD670" t="str">
        <f ca="1">f_risk_maxdownside_date(A670,参数!$B$6,参数!$B$1)</f>
        <v>20180124-20181227,20180124-20181228,20180124-20181231</v>
      </c>
    </row>
    <row r="671" spans="1:30">
      <c r="A671" s="15" t="s">
        <v>699</v>
      </c>
      <c r="B671" t="str">
        <f>f_info_name(A671)</f>
        <v>易方达瑞财I</v>
      </c>
      <c r="C671" t="str">
        <f>f_info_setupdate(A671)</f>
        <v>2016-02-04</v>
      </c>
      <c r="D671" s="16">
        <f t="shared" si="10"/>
        <v>1817</v>
      </c>
      <c r="F671" s="17">
        <f>f_netasset_total(A671,参数!$B$1,100000000)</f>
        <v>12.6029875735</v>
      </c>
      <c r="G671" s="17">
        <f ca="1">f_nav_adjustedreturn(A671,参数!$B$2,参数!$B$1)</f>
        <v>7.04850063924458</v>
      </c>
      <c r="H671" s="17">
        <f ca="1">f_nav_periodreturnrankingper(A671,参数!$B$2,参数!$B$1,3)</f>
        <v>96.6119640021175</v>
      </c>
      <c r="I671" s="17">
        <f ca="1">f_nav_adjustedreturn(A671,参数!$B$3,参数!$B$2)</f>
        <v>7.86308973172988</v>
      </c>
      <c r="J671" s="17">
        <f ca="1">f_nav_periodreturnrankingper(A671,参数!$B$3,参数!$B$2,3)</f>
        <v>87.9041248606466</v>
      </c>
      <c r="K671" s="17">
        <f ca="1">f_nav_adjustedreturn(A671,参数!$B$4,参数!$B$3)</f>
        <v>7.99468359090124</v>
      </c>
      <c r="L671" s="17">
        <f ca="1">f_nav_periodreturnrankingper(A671,参数!$B$4,参数!$B$3,3)</f>
        <v>0.192554557124519</v>
      </c>
      <c r="M671" s="17">
        <f ca="1">f_nav_adjustedreturn(A671,参数!$B$5,参数!$B$4)</f>
        <v>5.2442892960463</v>
      </c>
      <c r="N671" s="17">
        <f ca="1">f_nav_periodreturnrankingper(A671,参数!$B$5,参数!$B$4,3)</f>
        <v>75.6501182033097</v>
      </c>
      <c r="O671" s="17">
        <f ca="1">f_nav_adjustedreturn(A671,参数!$B$6,参数!$B$5)</f>
        <v>0</v>
      </c>
      <c r="P671" s="17">
        <f ca="1">f_nav_periodreturnrankingper(A671,参数!$B$6,参数!$B$5,3)</f>
        <v>0</v>
      </c>
      <c r="Q671" s="25">
        <f>f_return(A671,1,参数!$B$1-365/2,参数!$B$1)</f>
        <v>11.2112252394895</v>
      </c>
      <c r="R671" s="25">
        <f ca="1">f_return(A671,1,参数!$B$4,参数!$B$1)</f>
        <v>7.62738472025</v>
      </c>
      <c r="S671" s="25">
        <f ca="1">f_return(A671,1,参数!$B$6,参数!$B$1)</f>
        <v>0</v>
      </c>
      <c r="T671" t="str">
        <f>f_info_investtype(A671)</f>
        <v>灵活配置型基金</v>
      </c>
      <c r="U671" t="str">
        <f>f_info_fundmanager(A671)</f>
        <v>纪玲云</v>
      </c>
      <c r="V671">
        <f>f_info_manager_onthepostdays(A671,1)</f>
        <v>762</v>
      </c>
      <c r="W671" s="25">
        <f ca="1">f_return_1w(A671,"0",参数!$B$2)</f>
        <v>0</v>
      </c>
      <c r="X671" s="25">
        <f>f_return_1m(A671,"0",参数!$B$1)</f>
        <v>1.8166089965398</v>
      </c>
      <c r="Y671" s="25">
        <f>f_return_3m(A671,0,参数!$B$1)</f>
        <v>2.96492694544321</v>
      </c>
      <c r="Z671" s="25">
        <f>f_return_6m(A671,0,参数!B670)</f>
        <v>3.77737937937589</v>
      </c>
      <c r="AA671" t="str">
        <f>f_dq_status(A671,参数!$B$1)</f>
        <v>开放申购|开放赎回</v>
      </c>
      <c r="AB671" s="17">
        <f ca="1">f_risk_maxdownside(A671,参数!$B$6,参数!$B$1)</f>
        <v>-3.49386213408876</v>
      </c>
      <c r="AC671" s="17">
        <f ca="1">f_risk_maxdownside(A671,参数!$B$4,参数!$B$1)</f>
        <v>-1.87883165962427</v>
      </c>
      <c r="AD671" t="str">
        <f ca="1">f_risk_maxdownside_date(A671,参数!$B$6,参数!$B$1)</f>
        <v>20161109-20161220,20161109-20161221</v>
      </c>
    </row>
    <row r="672" spans="1:30">
      <c r="A672" s="15" t="s">
        <v>700</v>
      </c>
      <c r="B672" t="str">
        <f>f_info_name(A672)</f>
        <v>易方达瑞智I</v>
      </c>
      <c r="C672" t="str">
        <f>f_info_setupdate(A672)</f>
        <v>2017-06-21</v>
      </c>
      <c r="D672" s="16">
        <f t="shared" si="10"/>
        <v>1314</v>
      </c>
      <c r="F672" s="17">
        <f>f_netasset_total(A672,参数!$B$1,100000000)</f>
        <v>8.88432914</v>
      </c>
      <c r="G672" s="17">
        <f ca="1">f_nav_adjustedreturn(A672,参数!$B$2,参数!$B$1)</f>
        <v>13.1818181818182</v>
      </c>
      <c r="H672" s="17">
        <f ca="1">f_nav_periodreturnrankingper(A672,参数!$B$2,参数!$B$1,3)</f>
        <v>91.6887241926946</v>
      </c>
      <c r="I672" s="17">
        <f ca="1">f_nav_adjustedreturn(A672,参数!$B$3,参数!$B$2)</f>
        <v>10.4417670682731</v>
      </c>
      <c r="J672" s="17">
        <f ca="1">f_nav_periodreturnrankingper(A672,参数!$B$3,参数!$B$2,3)</f>
        <v>79.654403567447</v>
      </c>
      <c r="K672" s="17">
        <f ca="1">f_nav_adjustedreturn(A672,参数!$B$4,参数!$B$3)</f>
        <v>-2.5440313111546</v>
      </c>
      <c r="L672" s="17">
        <f ca="1">f_nav_periodreturnrankingper(A672,参数!$B$4,参数!$B$3,3)</f>
        <v>26.5083440308087</v>
      </c>
      <c r="M672" s="17">
        <f ca="1">f_nav_adjustedreturn(A672,参数!$B$5,参数!$B$4)</f>
        <v>0</v>
      </c>
      <c r="N672" s="17">
        <f ca="1">f_nav_periodreturnrankingper(A672,参数!$B$5,参数!$B$4,3)</f>
        <v>0</v>
      </c>
      <c r="O672" s="17">
        <f ca="1">f_nav_adjustedreturn(A672,参数!$B$6,参数!$B$5)</f>
        <v>0</v>
      </c>
      <c r="P672" s="17">
        <f ca="1">f_nav_periodreturnrankingper(A672,参数!$B$6,参数!$B$5,3)</f>
        <v>0</v>
      </c>
      <c r="Q672" s="25">
        <f>f_return(A672,1,参数!$B$1-365/2,参数!$B$1)</f>
        <v>14.4713576554538</v>
      </c>
      <c r="R672" s="25">
        <f ca="1">f_return(A672,1,参数!$B$4,参数!$B$1)</f>
        <v>6.79397418362873</v>
      </c>
      <c r="S672" s="25">
        <f ca="1">f_return(A672,1,参数!$B$6,参数!$B$1)</f>
        <v>0</v>
      </c>
      <c r="T672" t="str">
        <f>f_info_investtype(A672)</f>
        <v>灵活配置型基金</v>
      </c>
      <c r="U672" t="str">
        <f>f_info_fundmanager(A672)</f>
        <v>韩阅川</v>
      </c>
      <c r="V672">
        <f>f_info_manager_onthepostdays(A672,1)</f>
        <v>596</v>
      </c>
      <c r="W672" s="25">
        <f ca="1">f_return_1w(A672,"0",参数!$B$2)</f>
        <v>-0.0908265213442225</v>
      </c>
      <c r="X672" s="25">
        <f>f_return_1m(A672,"0",参数!$B$1)</f>
        <v>1.96560196560197</v>
      </c>
      <c r="Y672" s="25">
        <f>f_return_3m(A672,0,参数!$B$1)</f>
        <v>3.40531561461795</v>
      </c>
      <c r="Z672" s="25">
        <f>f_return_6m(A672,0,参数!B671)</f>
        <v>6.36672325976231</v>
      </c>
      <c r="AA672" t="str">
        <f>f_dq_status(A672,参数!$B$1)</f>
        <v>暂停申购|开放赎回</v>
      </c>
      <c r="AB672" s="17">
        <f ca="1">f_risk_maxdownside(A672,参数!$B$6,参数!$B$1)</f>
        <v>-5.44747081712063</v>
      </c>
      <c r="AC672" s="17">
        <f ca="1">f_risk_maxdownside(A672,参数!$B$4,参数!$B$1)</f>
        <v>-5.44747081712063</v>
      </c>
      <c r="AD672" t="str">
        <f ca="1">f_risk_maxdownside_date(A672,参数!$B$6,参数!$B$1)</f>
        <v>20180206-20181018</v>
      </c>
    </row>
    <row r="673" spans="1:30">
      <c r="A673" s="15" t="s">
        <v>701</v>
      </c>
      <c r="B673" t="str">
        <f>f_info_name(A673)</f>
        <v>银华互联网主题</v>
      </c>
      <c r="C673" t="str">
        <f>f_info_setupdate(A673)</f>
        <v>2015-11-18</v>
      </c>
      <c r="D673" s="16">
        <f t="shared" si="10"/>
        <v>1895</v>
      </c>
      <c r="F673" s="17">
        <f>f_netasset_total(A673,参数!$B$1,100000000)</f>
        <v>1.2719711661</v>
      </c>
      <c r="G673" s="17">
        <f ca="1">f_nav_adjustedreturn(A673,参数!$B$2,参数!$B$1)</f>
        <v>83.9788732394366</v>
      </c>
      <c r="H673" s="17">
        <f ca="1">f_nav_periodreturnrankingper(A673,参数!$B$2,参数!$B$1,3)</f>
        <v>13.5521439915299</v>
      </c>
      <c r="I673" s="17">
        <f ca="1">f_nav_adjustedreturn(A673,参数!$B$3,参数!$B$2)</f>
        <v>74.7692307692307</v>
      </c>
      <c r="J673" s="17">
        <f ca="1">f_nav_periodreturnrankingper(A673,参数!$B$3,参数!$B$2,3)</f>
        <v>3.6231884057971</v>
      </c>
      <c r="K673" s="17">
        <f ca="1">f_nav_adjustedreturn(A673,参数!$B$4,参数!$B$3)</f>
        <v>-29.3478260869565</v>
      </c>
      <c r="L673" s="17">
        <f ca="1">f_nav_periodreturnrankingper(A673,参数!$B$4,参数!$B$3,3)</f>
        <v>93.2605905006419</v>
      </c>
      <c r="M673" s="17">
        <f ca="1">f_nav_adjustedreturn(A673,参数!$B$5,参数!$B$4)</f>
        <v>19.7164948453608</v>
      </c>
      <c r="N673" s="17">
        <f ca="1">f_nav_periodreturnrankingper(A673,参数!$B$5,参数!$B$4,3)</f>
        <v>23.4830575256107</v>
      </c>
      <c r="O673" s="17">
        <f ca="1">f_nav_adjustedreturn(A673,参数!$B$6,参数!$B$5)</f>
        <v>-6.05326876513316</v>
      </c>
      <c r="P673" s="17">
        <f ca="1">f_nav_periodreturnrankingper(A673,参数!$B$6,参数!$B$5,3)</f>
        <v>89.5238095238095</v>
      </c>
      <c r="Q673" s="25">
        <f>f_return(A673,1,参数!$B$1-365/2,参数!$B$1)</f>
        <v>95.4096238512363</v>
      </c>
      <c r="R673" s="25">
        <f ca="1">f_return(A673,1,参数!$B$4,参数!$B$1)</f>
        <v>31.4249351506477</v>
      </c>
      <c r="S673" s="25">
        <f ca="1">f_return(A673,1,参数!$B$6,参数!$B$1)</f>
        <v>20.3774056573987</v>
      </c>
      <c r="T673" t="str">
        <f>f_info_investtype(A673)</f>
        <v>灵活配置型基金</v>
      </c>
      <c r="U673" t="str">
        <f>f_info_fundmanager(A673)</f>
        <v>王浩</v>
      </c>
      <c r="V673">
        <f>f_info_manager_onthepostdays(A673,1)</f>
        <v>1912</v>
      </c>
      <c r="W673" s="25">
        <f ca="1">f_return_1w(A673,"0",参数!$B$2)</f>
        <v>3.83912248628883</v>
      </c>
      <c r="X673" s="25">
        <f>f_return_1m(A673,"0",参数!$B$1)</f>
        <v>5.98377281947261</v>
      </c>
      <c r="Y673" s="25">
        <f>f_return_3m(A673,0,参数!$B$1)</f>
        <v>33.4610472541507</v>
      </c>
      <c r="Z673" s="25">
        <f>f_return_6m(A673,0,参数!B672)</f>
        <v>19.2516596258298</v>
      </c>
      <c r="AA673" t="str">
        <f>f_dq_status(A673,参数!$B$1)</f>
        <v>开放申购|开放赎回</v>
      </c>
      <c r="AB673" s="17">
        <f ca="1">f_risk_maxdownside(A673,参数!$B$6,参数!$B$1)</f>
        <v>-39.2079207920792</v>
      </c>
      <c r="AC673" s="17">
        <f ca="1">f_risk_maxdownside(A673,参数!$B$4,参数!$B$1)</f>
        <v>-33.9074273412271</v>
      </c>
      <c r="AD673" t="str">
        <f ca="1">f_risk_maxdownside_date(A673,参数!$B$6,参数!$B$1)</f>
        <v>20171114-20181029</v>
      </c>
    </row>
    <row r="674" spans="1:30">
      <c r="A674" s="15" t="s">
        <v>702</v>
      </c>
      <c r="B674" t="str">
        <f>f_info_name(A674)</f>
        <v>中信建投智信物联网A</v>
      </c>
      <c r="C674" t="str">
        <f>f_info_setupdate(A674)</f>
        <v>2016-08-03</v>
      </c>
      <c r="D674" s="16">
        <f t="shared" si="10"/>
        <v>1636</v>
      </c>
      <c r="F674" s="17">
        <f>f_netasset_total(A674,参数!$B$1,100000000)</f>
        <v>6.7196037575</v>
      </c>
      <c r="G674" s="17">
        <f ca="1">f_nav_adjustedreturn(A674,参数!$B$2,参数!$B$1)</f>
        <v>45.4074268468705</v>
      </c>
      <c r="H674" s="17">
        <f ca="1">f_nav_periodreturnrankingper(A674,参数!$B$2,参数!$B$1,3)</f>
        <v>48.7030174695606</v>
      </c>
      <c r="I674" s="17">
        <f ca="1">f_nav_adjustedreturn(A674,参数!$B$3,参数!$B$2)</f>
        <v>87.3171930686985</v>
      </c>
      <c r="J674" s="17">
        <f ca="1">f_nav_periodreturnrankingper(A674,参数!$B$3,参数!$B$2,3)</f>
        <v>1.33779264214047</v>
      </c>
      <c r="K674" s="17">
        <f ca="1">f_nav_adjustedreturn(A674,参数!$B$4,参数!$B$3)</f>
        <v>-26.1414178088409</v>
      </c>
      <c r="L674" s="17">
        <f ca="1">f_nav_periodreturnrankingper(A674,参数!$B$4,参数!$B$3,3)</f>
        <v>86.8421052631579</v>
      </c>
      <c r="M674" s="17">
        <f ca="1">f_nav_adjustedreturn(A674,参数!$B$5,参数!$B$4)</f>
        <v>10.5662285136501</v>
      </c>
      <c r="N674" s="17">
        <f ca="1">f_nav_periodreturnrankingper(A674,参数!$B$5,参数!$B$4,3)</f>
        <v>49.1725768321513</v>
      </c>
      <c r="O674" s="17">
        <f ca="1">f_nav_adjustedreturn(A674,参数!$B$6,参数!$B$5)</f>
        <v>0</v>
      </c>
      <c r="P674" s="17">
        <f ca="1">f_nav_periodreturnrankingper(A674,参数!$B$6,参数!$B$5,3)</f>
        <v>0</v>
      </c>
      <c r="Q674" s="25">
        <f>f_return(A674,1,参数!$B$1-365/2,参数!$B$1)</f>
        <v>42.5932848332712</v>
      </c>
      <c r="R674" s="25">
        <f ca="1">f_return(A674,1,参数!$B$4,参数!$B$1)</f>
        <v>26.2106704634552</v>
      </c>
      <c r="S674" s="25">
        <f ca="1">f_return(A674,1,参数!$B$6,参数!$B$1)</f>
        <v>0</v>
      </c>
      <c r="T674" t="str">
        <f>f_info_investtype(A674)</f>
        <v>灵活配置型基金</v>
      </c>
      <c r="U674" t="str">
        <f>f_info_fundmanager(A674)</f>
        <v>周紫光</v>
      </c>
      <c r="V674">
        <f>f_info_manager_onthepostdays(A674,1)</f>
        <v>1356</v>
      </c>
      <c r="W674" s="25">
        <f ca="1">f_return_1w(A674,"0",参数!$B$2)</f>
        <v>3.49697833910505</v>
      </c>
      <c r="X674" s="25">
        <f>f_return_1m(A674,"0",参数!$B$1)</f>
        <v>12.8462321792261</v>
      </c>
      <c r="Y674" s="25">
        <f>f_return_3m(A674,0,参数!$B$1)</f>
        <v>28.6302959953569</v>
      </c>
      <c r="Z674" s="25">
        <f>f_return_6m(A674,0,参数!B673)</f>
        <v>-0.365176745544836</v>
      </c>
      <c r="AA674" t="str">
        <f>f_dq_status(A674,参数!$B$1)</f>
        <v>开放申购|开放赎回</v>
      </c>
      <c r="AB674" s="17">
        <f ca="1">f_risk_maxdownside(A674,参数!$B$6,参数!$B$1)</f>
        <v>-40.8159987149627</v>
      </c>
      <c r="AC674" s="17">
        <f ca="1">f_risk_maxdownside(A674,参数!$B$4,参数!$B$1)</f>
        <v>-33.0273561755885</v>
      </c>
      <c r="AD674" t="str">
        <f ca="1">f_risk_maxdownside_date(A674,参数!$B$6,参数!$B$1)</f>
        <v>20171114-20181016</v>
      </c>
    </row>
    <row r="675" spans="1:30">
      <c r="A675" s="15" t="s">
        <v>703</v>
      </c>
      <c r="B675" t="str">
        <f>f_info_name(A675)</f>
        <v>中欧潜力价值A</v>
      </c>
      <c r="C675" t="str">
        <f>f_info_setupdate(A675)</f>
        <v>2015-09-30</v>
      </c>
      <c r="D675" s="16">
        <f t="shared" si="10"/>
        <v>1944</v>
      </c>
      <c r="F675" s="17">
        <f>f_netasset_total(A675,参数!$B$1,100000000)</f>
        <v>17.6186465333</v>
      </c>
      <c r="G675" s="17">
        <f ca="1">f_nav_adjustedreturn(A675,参数!$B$2,参数!$B$1)</f>
        <v>20.8237986270023</v>
      </c>
      <c r="H675" s="17">
        <f ca="1">f_nav_periodreturnrankingper(A675,参数!$B$2,参数!$B$1,3)</f>
        <v>75.7014293276866</v>
      </c>
      <c r="I675" s="17">
        <f ca="1">f_nav_adjustedreturn(A675,参数!$B$3,参数!$B$2)</f>
        <v>24.3833017077799</v>
      </c>
      <c r="J675" s="17">
        <f ca="1">f_nav_periodreturnrankingper(A675,参数!$B$3,参数!$B$2,3)</f>
        <v>51.9509476031215</v>
      </c>
      <c r="K675" s="17">
        <f ca="1">f_nav_adjustedreturn(A675,参数!$B$4,参数!$B$3)</f>
        <v>-19.5293023673469</v>
      </c>
      <c r="L675" s="17">
        <f ca="1">f_nav_periodreturnrankingper(A675,参数!$B$4,参数!$B$3,3)</f>
        <v>63.992297817715</v>
      </c>
      <c r="M675" s="17">
        <f ca="1">f_nav_adjustedreturn(A675,参数!$B$5,参数!$B$4)</f>
        <v>24.4698205546493</v>
      </c>
      <c r="N675" s="17">
        <f ca="1">f_nav_periodreturnrankingper(A675,参数!$B$5,参数!$B$4,3)</f>
        <v>16.0756501182033</v>
      </c>
      <c r="O675" s="17">
        <f ca="1">f_nav_adjustedreturn(A675,参数!$B$6,参数!$B$5)</f>
        <v>32.1160042964554</v>
      </c>
      <c r="P675" s="17">
        <f ca="1">f_nav_periodreturnrankingper(A675,参数!$B$6,参数!$B$5,3)</f>
        <v>0.680272108843537</v>
      </c>
      <c r="Q675" s="25">
        <f>f_return(A675,1,参数!$B$1-365/2,参数!$B$1)</f>
        <v>15.0370151032961</v>
      </c>
      <c r="R675" s="25">
        <f ca="1">f_return(A675,1,参数!$B$4,参数!$B$1)</f>
        <v>6.53500659718711</v>
      </c>
      <c r="S675" s="25">
        <f ca="1">f_return(A675,1,参数!$B$6,参数!$B$1)</f>
        <v>14.5427124412911</v>
      </c>
      <c r="T675" t="str">
        <f>f_info_investtype(A675)</f>
        <v>灵活配置型基金</v>
      </c>
      <c r="U675" t="str">
        <f>f_info_fundmanager(A675)</f>
        <v>曹名长,袁维德,沈悦</v>
      </c>
      <c r="V675">
        <f>f_info_manager_onthepostdays(A675,1)</f>
        <v>1910</v>
      </c>
      <c r="W675" s="25">
        <f ca="1">f_return_1w(A675,"0",参数!$B$2)</f>
        <v>-4.4460641399417</v>
      </c>
      <c r="X675" s="25">
        <f>f_return_1m(A675,"0",参数!$B$1)</f>
        <v>0.827498408656914</v>
      </c>
      <c r="Y675" s="25">
        <f>f_return_3m(A675,0,参数!$B$1)</f>
        <v>-1.49253731343283</v>
      </c>
      <c r="Z675" s="25">
        <f>f_return_6m(A675,0,参数!B674)</f>
        <v>-0.495356037151706</v>
      </c>
      <c r="AA675" t="str">
        <f>f_dq_status(A675,参数!$B$1)</f>
        <v>开放申购|开放赎回</v>
      </c>
      <c r="AB675" s="17">
        <f ca="1">f_risk_maxdownside(A675,参数!$B$6,参数!$B$1)</f>
        <v>-24.9276263192182</v>
      </c>
      <c r="AC675" s="17">
        <f ca="1">f_risk_maxdownside(A675,参数!$B$4,参数!$B$1)</f>
        <v>-24.4848665792923</v>
      </c>
      <c r="AD675" t="str">
        <f ca="1">f_risk_maxdownside_date(A675,参数!$B$6,参数!$B$1)</f>
        <v>20180124-20181018</v>
      </c>
    </row>
    <row r="676" spans="1:30">
      <c r="A676" s="15" t="s">
        <v>704</v>
      </c>
      <c r="B676" t="str">
        <f>f_info_name(A676)</f>
        <v>中欧明睿新常态A</v>
      </c>
      <c r="C676" t="str">
        <f>f_info_setupdate(A676)</f>
        <v>2016-03-03</v>
      </c>
      <c r="D676" s="16">
        <f t="shared" si="10"/>
        <v>1789</v>
      </c>
      <c r="F676" s="17">
        <f>f_netasset_total(A676,参数!$B$1,100000000)</f>
        <v>31.4944725609</v>
      </c>
      <c r="G676" s="17">
        <f ca="1">f_nav_adjustedreturn(A676,参数!$B$2,参数!$B$1)</f>
        <v>75.3086419753087</v>
      </c>
      <c r="H676" s="17">
        <f ca="1">f_nav_periodreturnrankingper(A676,参数!$B$2,参数!$B$1,3)</f>
        <v>38.6653581943081</v>
      </c>
      <c r="I676" s="17">
        <f ca="1">f_nav_adjustedreturn(A676,参数!$B$3,参数!$B$2)</f>
        <v>60.9594916298803</v>
      </c>
      <c r="J676" s="17">
        <f ca="1">f_nav_periodreturnrankingper(A676,参数!$B$3,参数!$B$2,3)</f>
        <v>17.7685950413223</v>
      </c>
      <c r="K676" s="17">
        <f ca="1">f_nav_adjustedreturn(A676,参数!$B$4,参数!$B$3)</f>
        <v>-10.0293009592131</v>
      </c>
      <c r="L676" s="17">
        <f ca="1">f_nav_periodreturnrankingper(A676,参数!$B$4,参数!$B$3,3)</f>
        <v>2.74914089347079</v>
      </c>
      <c r="M676" s="17">
        <f ca="1">f_nav_adjustedreturn(A676,参数!$B$5,参数!$B$4)</f>
        <v>35.0284163561077</v>
      </c>
      <c r="N676" s="17">
        <f ca="1">f_nav_periodreturnrankingper(A676,参数!$B$5,参数!$B$4,3)</f>
        <v>18.6770428015564</v>
      </c>
      <c r="O676" s="17">
        <f ca="1">f_nav_adjustedreturn(A676,参数!$B$6,参数!$B$5)</f>
        <v>0</v>
      </c>
      <c r="P676" s="17">
        <f ca="1">f_nav_periodreturnrankingper(A676,参数!$B$6,参数!$B$5,3)</f>
        <v>0</v>
      </c>
      <c r="Q676" s="25">
        <f>f_return(A676,1,参数!$B$1-365/2,参数!$B$1)</f>
        <v>115.5221557985</v>
      </c>
      <c r="R676" s="25">
        <f ca="1">f_return(A676,1,参数!$B$4,参数!$B$1)</f>
        <v>36.3799763376022</v>
      </c>
      <c r="S676" s="25">
        <f ca="1">f_return(A676,1,参数!$B$6,参数!$B$1)</f>
        <v>0</v>
      </c>
      <c r="T676" t="str">
        <f>f_info_investtype(A676)</f>
        <v>偏股混合型基金</v>
      </c>
      <c r="U676" t="str">
        <f>f_info_fundmanager(A676)</f>
        <v>周应波,刘伟伟</v>
      </c>
      <c r="V676">
        <f>f_info_manager_onthepostdays(A676,1)</f>
        <v>1533</v>
      </c>
      <c r="W676" s="25">
        <f ca="1">f_return_1w(A676,"0",参数!$B$2)</f>
        <v>-0.388349514563111</v>
      </c>
      <c r="X676" s="25">
        <f>f_return_1m(A676,"0",参数!$B$1)</f>
        <v>17.6111595466434</v>
      </c>
      <c r="Y676" s="25">
        <f>f_return_3m(A676,0,参数!$B$1)</f>
        <v>42.8268925357332</v>
      </c>
      <c r="Z676" s="25">
        <f>f_return_6m(A676,0,参数!B675)</f>
        <v>39.2783505154639</v>
      </c>
      <c r="AA676" t="str">
        <f>f_dq_status(A676,参数!$B$1)</f>
        <v>暂停大额申购|开放赎回</v>
      </c>
      <c r="AB676" s="17">
        <f ca="1">f_risk_maxdownside(A676,参数!$B$6,参数!$B$1)</f>
        <v>-21.7067542089921</v>
      </c>
      <c r="AC676" s="17">
        <f ca="1">f_risk_maxdownside(A676,参数!$B$4,参数!$B$1)</f>
        <v>-21.7067542089921</v>
      </c>
      <c r="AD676" t="str">
        <f ca="1">f_risk_maxdownside_date(A676,参数!$B$6,参数!$B$1)</f>
        <v>20180523-20181018</v>
      </c>
    </row>
    <row r="677" spans="1:30">
      <c r="A677" s="15" t="s">
        <v>705</v>
      </c>
      <c r="B677" t="str">
        <f>f_info_name(A677)</f>
        <v>华泰柏瑞激励动力A</v>
      </c>
      <c r="C677" t="str">
        <f>f_info_setupdate(A677)</f>
        <v>2015-10-28</v>
      </c>
      <c r="D677" s="16">
        <f t="shared" si="10"/>
        <v>1916</v>
      </c>
      <c r="F677" s="17">
        <f>f_netasset_total(A677,参数!$B$1,100000000)</f>
        <v>3.1546286148</v>
      </c>
      <c r="G677" s="17">
        <f ca="1">f_nav_adjustedreturn(A677,参数!$B$2,参数!$B$1)</f>
        <v>112.098623853211</v>
      </c>
      <c r="H677" s="17">
        <f ca="1">f_nav_periodreturnrankingper(A677,参数!$B$2,参数!$B$1,3)</f>
        <v>2.27633668607729</v>
      </c>
      <c r="I677" s="17">
        <f ca="1">f_nav_adjustedreturn(A677,参数!$B$3,参数!$B$2)</f>
        <v>62.5349487418453</v>
      </c>
      <c r="J677" s="17">
        <f ca="1">f_nav_periodreturnrankingper(A677,参数!$B$3,参数!$B$2,3)</f>
        <v>7.74804905239688</v>
      </c>
      <c r="K677" s="17">
        <f ca="1">f_nav_adjustedreturn(A677,参数!$B$4,参数!$B$3)</f>
        <v>-14.0340783639144</v>
      </c>
      <c r="L677" s="17">
        <f ca="1">f_nav_periodreturnrankingper(A677,参数!$B$4,参数!$B$3,3)</f>
        <v>48.01026957638</v>
      </c>
      <c r="M677" s="17">
        <f ca="1">f_nav_adjustedreturn(A677,参数!$B$5,参数!$B$4)</f>
        <v>25.6977863330125</v>
      </c>
      <c r="N677" s="17">
        <f ca="1">f_nav_periodreturnrankingper(A677,参数!$B$5,参数!$B$4,3)</f>
        <v>14.3420015760441</v>
      </c>
      <c r="O677" s="17">
        <f ca="1">f_nav_adjustedreturn(A677,参数!$B$6,参数!$B$5)</f>
        <v>3.46534653465346</v>
      </c>
      <c r="P677" s="17">
        <f ca="1">f_nav_periodreturnrankingper(A677,参数!$B$6,参数!$B$5,3)</f>
        <v>44.6258503401361</v>
      </c>
      <c r="Q677" s="25">
        <f>f_return(A677,1,参数!$B$1-365/2,参数!$B$1)</f>
        <v>78.2499146013409</v>
      </c>
      <c r="R677" s="25">
        <f ca="1">f_return(A677,1,参数!$B$4,参数!$B$1)</f>
        <v>43.5908664681799</v>
      </c>
      <c r="S677" s="25">
        <f ca="1">f_return(A677,1,参数!$B$6,参数!$B$1)</f>
        <v>30.8252518434203</v>
      </c>
      <c r="T677" t="str">
        <f>f_info_investtype(A677)</f>
        <v>灵活配置型基金</v>
      </c>
      <c r="U677" t="str">
        <f>f_info_fundmanager(A677)</f>
        <v>沈雪峰</v>
      </c>
      <c r="V677">
        <f>f_info_manager_onthepostdays(A677,1)</f>
        <v>226</v>
      </c>
      <c r="W677" s="25">
        <f ca="1">f_return_1w(A677,"0",参数!$B$2)</f>
        <v>-0.399771559109074</v>
      </c>
      <c r="X677" s="25">
        <f>f_return_1m(A677,"0",参数!$B$1)</f>
        <v>18.7861271676301</v>
      </c>
      <c r="Y677" s="25">
        <f>f_return_3m(A677,0,参数!$B$1)</f>
        <v>35.3457738748628</v>
      </c>
      <c r="Z677" s="25">
        <f>f_return_6m(A677,0,参数!B676)</f>
        <v>33.8582677165355</v>
      </c>
      <c r="AA677" t="str">
        <f>f_dq_status(A677,参数!$B$1)</f>
        <v>开放申购|开放赎回</v>
      </c>
      <c r="AB677" s="17">
        <f ca="1">f_risk_maxdownside(A677,参数!$B$6,参数!$B$1)</f>
        <v>-32.8888624919303</v>
      </c>
      <c r="AC677" s="17">
        <f ca="1">f_risk_maxdownside(A677,参数!$B$4,参数!$B$1)</f>
        <v>-32.8888624919303</v>
      </c>
      <c r="AD677" t="str">
        <f ca="1">f_risk_maxdownside_date(A677,参数!$B$6,参数!$B$1)</f>
        <v>20180529-20190103</v>
      </c>
    </row>
    <row r="678" spans="1:30">
      <c r="A678" s="15" t="s">
        <v>706</v>
      </c>
      <c r="B678" t="str">
        <f>f_info_name(A678)</f>
        <v>汇添富新睿精选A</v>
      </c>
      <c r="C678" t="str">
        <f>f_info_setupdate(A678)</f>
        <v>2016-12-21</v>
      </c>
      <c r="D678" s="16">
        <f t="shared" si="10"/>
        <v>1496</v>
      </c>
      <c r="F678" s="17">
        <f>f_netasset_total(A678,参数!$B$1,100000000)</f>
        <v>5.8246904067</v>
      </c>
      <c r="G678" s="17">
        <f ca="1">f_nav_adjustedreturn(A678,参数!$B$2,参数!$B$1)</f>
        <v>42.4242424242424</v>
      </c>
      <c r="H678" s="17">
        <f ca="1">f_nav_periodreturnrankingper(A678,参数!$B$2,参数!$B$1,3)</f>
        <v>51.561672842774</v>
      </c>
      <c r="I678" s="17">
        <f ca="1">f_nav_adjustedreturn(A678,参数!$B$3,参数!$B$2)</f>
        <v>5.88980237949641</v>
      </c>
      <c r="J678" s="17">
        <f ca="1">f_nav_periodreturnrankingper(A678,参数!$B$3,参数!$B$2,3)</f>
        <v>91.917502787068</v>
      </c>
      <c r="K678" s="17">
        <f ca="1">f_nav_adjustedreturn(A678,参数!$B$4,参数!$B$3)</f>
        <v>0.815956482320954</v>
      </c>
      <c r="L678" s="17">
        <f ca="1">f_nav_periodreturnrankingper(A678,参数!$B$4,参数!$B$3,3)</f>
        <v>16.1103979460847</v>
      </c>
      <c r="M678" s="17">
        <f ca="1">f_nav_adjustedreturn(A678,参数!$B$5,参数!$B$4)</f>
        <v>10.4895104895105</v>
      </c>
      <c r="N678" s="17">
        <f ca="1">f_nav_periodreturnrankingper(A678,参数!$B$5,参数!$B$4,3)</f>
        <v>49.5665878644602</v>
      </c>
      <c r="O678" s="17">
        <f ca="1">f_nav_adjustedreturn(A678,参数!$B$6,参数!$B$5)</f>
        <v>0</v>
      </c>
      <c r="P678" s="17">
        <f ca="1">f_nav_periodreturnrankingper(A678,参数!$B$6,参数!$B$5,3)</f>
        <v>0</v>
      </c>
      <c r="Q678" s="25">
        <f>f_return(A678,1,参数!$B$1-365/2,参数!$B$1)</f>
        <v>31.8671214329767</v>
      </c>
      <c r="R678" s="25">
        <f ca="1">f_return(A678,1,参数!$B$4,参数!$B$1)</f>
        <v>14.9742099600654</v>
      </c>
      <c r="S678" s="25">
        <f ca="1">f_return(A678,1,参数!$B$6,参数!$B$1)</f>
        <v>0</v>
      </c>
      <c r="T678" t="str">
        <f>f_info_investtype(A678)</f>
        <v>灵活配置型基金</v>
      </c>
      <c r="U678" t="str">
        <f>f_info_fundmanager(A678)</f>
        <v>刘伟林,胡奕</v>
      </c>
      <c r="V678">
        <f>f_info_manager_onthepostdays(A678,1)</f>
        <v>542</v>
      </c>
      <c r="W678" s="25">
        <f ca="1">f_return_1w(A678,"0",参数!$B$2)</f>
        <v>-0.970873786407769</v>
      </c>
      <c r="X678" s="25">
        <f>f_return_1m(A678,"0",参数!$B$1)</f>
        <v>7.90006752194464</v>
      </c>
      <c r="Y678" s="25">
        <f>f_return_3m(A678,0,参数!$B$1)</f>
        <v>11.1265646731572</v>
      </c>
      <c r="Z678" s="25">
        <f>f_return_6m(A678,0,参数!B677)</f>
        <v>10.3253182461103</v>
      </c>
      <c r="AA678" t="str">
        <f>f_dq_status(A678,参数!$B$1)</f>
        <v>开放申购|开放赎回</v>
      </c>
      <c r="AB678" s="17">
        <f ca="1">f_risk_maxdownside(A678,参数!$B$6,参数!$B$1)</f>
        <v>-5.50218340611354</v>
      </c>
      <c r="AC678" s="17">
        <f ca="1">f_risk_maxdownside(A678,参数!$B$4,参数!$B$1)</f>
        <v>-5.50218340611354</v>
      </c>
      <c r="AD678" t="str">
        <f ca="1">f_risk_maxdownside_date(A678,参数!$B$6,参数!$B$1)</f>
        <v>20200306-20200323</v>
      </c>
    </row>
    <row r="679" spans="1:30">
      <c r="A679" s="15" t="s">
        <v>707</v>
      </c>
      <c r="B679" t="str">
        <f>f_info_name(A679)</f>
        <v>易方达瑞兴I</v>
      </c>
      <c r="C679" t="str">
        <f>f_info_setupdate(A679)</f>
        <v>2017-06-23</v>
      </c>
      <c r="D679" s="16">
        <f t="shared" si="10"/>
        <v>1312</v>
      </c>
      <c r="F679" s="17">
        <f>f_netasset_total(A679,参数!$B$1,100000000)</f>
        <v>8.5297793777</v>
      </c>
      <c r="G679" s="17">
        <f ca="1">f_nav_adjustedreturn(A679,参数!$B$2,参数!$B$1)</f>
        <v>13.8622493461203</v>
      </c>
      <c r="H679" s="17">
        <f ca="1">f_nav_periodreturnrankingper(A679,参数!$B$2,参数!$B$1,3)</f>
        <v>89.571201694018</v>
      </c>
      <c r="I679" s="17">
        <f ca="1">f_nav_adjustedreturn(A679,参数!$B$3,参数!$B$2)</f>
        <v>13.0049261083744</v>
      </c>
      <c r="J679" s="17">
        <f ca="1">f_nav_periodreturnrankingper(A679,参数!$B$3,参数!$B$2,3)</f>
        <v>73.5228539576366</v>
      </c>
      <c r="K679" s="17">
        <f ca="1">f_nav_adjustedreturn(A679,参数!$B$4,参数!$B$3)</f>
        <v>-0.975609756097562</v>
      </c>
      <c r="L679" s="17">
        <f ca="1">f_nav_periodreturnrankingper(A679,参数!$B$4,参数!$B$3,3)</f>
        <v>21.9512195121951</v>
      </c>
      <c r="M679" s="17">
        <f ca="1">f_nav_adjustedreturn(A679,参数!$B$5,参数!$B$4)</f>
        <v>0</v>
      </c>
      <c r="N679" s="17">
        <f ca="1">f_nav_periodreturnrankingper(A679,参数!$B$5,参数!$B$4,3)</f>
        <v>0</v>
      </c>
      <c r="O679" s="17">
        <f ca="1">f_nav_adjustedreturn(A679,参数!$B$6,参数!$B$5)</f>
        <v>0</v>
      </c>
      <c r="P679" s="17">
        <f ca="1">f_nav_periodreturnrankingper(A679,参数!$B$6,参数!$B$5,3)</f>
        <v>0</v>
      </c>
      <c r="Q679" s="25">
        <f>f_return(A679,1,参数!$B$1-365/2,参数!$B$1)</f>
        <v>15.4044036631779</v>
      </c>
      <c r="R679" s="25">
        <f ca="1">f_return(A679,1,参数!$B$4,参数!$B$1)</f>
        <v>8.40295047443691</v>
      </c>
      <c r="S679" s="25">
        <f ca="1">f_return(A679,1,参数!$B$6,参数!$B$1)</f>
        <v>0</v>
      </c>
      <c r="T679" t="str">
        <f>f_info_investtype(A679)</f>
        <v>灵活配置型基金</v>
      </c>
      <c r="U679" t="str">
        <f>f_info_fundmanager(A679)</f>
        <v>韩阅川</v>
      </c>
      <c r="V679">
        <f>f_info_manager_onthepostdays(A679,1)</f>
        <v>596</v>
      </c>
      <c r="W679" s="25">
        <f ca="1">f_return_1w(A679,"0",参数!$B$2)</f>
        <v>-0.0871080139372726</v>
      </c>
      <c r="X679" s="25">
        <f>f_return_1m(A679,"0",参数!$B$1)</f>
        <v>2.19092331768388</v>
      </c>
      <c r="Y679" s="25">
        <f>f_return_3m(A679,0,参数!$B$1)</f>
        <v>3.81558028616852</v>
      </c>
      <c r="Z679" s="25">
        <f>f_return_6m(A679,0,参数!B678)</f>
        <v>6.74248578391551</v>
      </c>
      <c r="AA679" t="str">
        <f>f_dq_status(A679,参数!$B$1)</f>
        <v>暂停申购|开放赎回</v>
      </c>
      <c r="AB679" s="17">
        <f ca="1">f_risk_maxdownside(A679,参数!$B$6,参数!$B$1)</f>
        <v>-4.95145631067962</v>
      </c>
      <c r="AC679" s="17">
        <f ca="1">f_risk_maxdownside(A679,参数!$B$4,参数!$B$1)</f>
        <v>-4.95145631067962</v>
      </c>
      <c r="AD679" t="str">
        <f ca="1">f_risk_maxdownside_date(A679,参数!$B$6,参数!$B$1)</f>
        <v>20180206-20181018</v>
      </c>
    </row>
    <row r="680" spans="1:30">
      <c r="A680" s="15" t="s">
        <v>708</v>
      </c>
      <c r="B680" t="str">
        <f>f_info_name(A680)</f>
        <v>华商智能生活</v>
      </c>
      <c r="C680" t="str">
        <f>f_info_setupdate(A680)</f>
        <v>2015-11-13</v>
      </c>
      <c r="D680" s="16">
        <f t="shared" si="10"/>
        <v>1900</v>
      </c>
      <c r="F680" s="17">
        <f>f_netasset_total(A680,参数!$B$1,100000000)</f>
        <v>2.8519053298</v>
      </c>
      <c r="G680" s="17">
        <f ca="1">f_nav_adjustedreturn(A680,参数!$B$2,参数!$B$1)</f>
        <v>67.4719585849871</v>
      </c>
      <c r="H680" s="17">
        <f ca="1">f_nav_periodreturnrankingper(A680,参数!$B$2,参数!$B$1,3)</f>
        <v>27.2631021704606</v>
      </c>
      <c r="I680" s="17">
        <f ca="1">f_nav_adjustedreturn(A680,参数!$B$3,参数!$B$2)</f>
        <v>48.0204342273308</v>
      </c>
      <c r="J680" s="17">
        <f ca="1">f_nav_periodreturnrankingper(A680,参数!$B$3,参数!$B$2,3)</f>
        <v>19.7324414715719</v>
      </c>
      <c r="K680" s="17">
        <f ca="1">f_nav_adjustedreturn(A680,参数!$B$4,参数!$B$3)</f>
        <v>-2.73291925465839</v>
      </c>
      <c r="L680" s="17">
        <f ca="1">f_nav_periodreturnrankingper(A680,参数!$B$4,参数!$B$3,3)</f>
        <v>26.9576379974326</v>
      </c>
      <c r="M680" s="17">
        <f ca="1">f_nav_adjustedreturn(A680,参数!$B$5,参数!$B$4)</f>
        <v>-8.46681922196796</v>
      </c>
      <c r="N680" s="17">
        <f ca="1">f_nav_periodreturnrankingper(A680,参数!$B$5,参数!$B$4,3)</f>
        <v>97.6359338061466</v>
      </c>
      <c r="O680" s="17">
        <f ca="1">f_nav_adjustedreturn(A680,参数!$B$6,参数!$B$5)</f>
        <v>5.27577937649881</v>
      </c>
      <c r="P680" s="17">
        <f ca="1">f_nav_periodreturnrankingper(A680,参数!$B$6,参数!$B$5,3)</f>
        <v>26.530612244898</v>
      </c>
      <c r="Q680" s="25">
        <f>f_return(A680,1,参数!$B$1-365/2,参数!$B$1)</f>
        <v>37.0269443478876</v>
      </c>
      <c r="R680" s="25">
        <f ca="1">f_return(A680,1,参数!$B$4,参数!$B$1)</f>
        <v>34.0582775679168</v>
      </c>
      <c r="S680" s="25">
        <f ca="1">f_return(A680,1,参数!$B$6,参数!$B$1)</f>
        <v>18.3836094990191</v>
      </c>
      <c r="T680" t="str">
        <f>f_info_investtype(A680)</f>
        <v>灵活配置型基金</v>
      </c>
      <c r="U680" t="str">
        <f>f_info_fundmanager(A680)</f>
        <v>高兵</v>
      </c>
      <c r="V680">
        <f>f_info_manager_onthepostdays(A680,1)</f>
        <v>538</v>
      </c>
      <c r="W680" s="25">
        <f ca="1">f_return_1w(A680,"0",参数!$B$2)</f>
        <v>0.958188153310115</v>
      </c>
      <c r="X680" s="25">
        <f>f_return_1m(A680,"0",参数!$B$1)</f>
        <v>8.19397993311037</v>
      </c>
      <c r="Y680" s="25">
        <f>f_return_3m(A680,0,参数!$B$1)</f>
        <v>26.9457161543493</v>
      </c>
      <c r="Z680" s="25">
        <f>f_return_6m(A680,0,参数!B679)</f>
        <v>0.38272279934391</v>
      </c>
      <c r="AA680" t="str">
        <f>f_dq_status(A680,参数!$B$1)</f>
        <v>开放申购|开放赎回</v>
      </c>
      <c r="AB680" s="17">
        <f ca="1">f_risk_maxdownside(A680,参数!$B$6,参数!$B$1)</f>
        <v>-28.8541666666667</v>
      </c>
      <c r="AC680" s="17">
        <f ca="1">f_risk_maxdownside(A680,参数!$B$4,参数!$B$1)</f>
        <v>-23.4424498416051</v>
      </c>
      <c r="AD680" t="str">
        <f ca="1">f_risk_maxdownside_date(A680,参数!$B$6,参数!$B$1)</f>
        <v>20160727-20180206</v>
      </c>
    </row>
    <row r="681" spans="1:30">
      <c r="A681" s="15" t="s">
        <v>709</v>
      </c>
      <c r="B681" t="str">
        <f>f_info_name(A681)</f>
        <v>博时沪港深成长企业</v>
      </c>
      <c r="C681" t="str">
        <f>f_info_setupdate(A681)</f>
        <v>2016-11-02</v>
      </c>
      <c r="D681" s="16">
        <f t="shared" si="10"/>
        <v>1545</v>
      </c>
      <c r="F681" s="17">
        <f>f_netasset_total(A681,参数!$B$1,100000000)</f>
        <v>0.0620127322</v>
      </c>
      <c r="G681" s="17">
        <f ca="1">f_nav_adjustedreturn(A681,参数!$B$2,参数!$B$1)</f>
        <v>66.6398066075745</v>
      </c>
      <c r="H681" s="17">
        <f ca="1">f_nav_periodreturnrankingper(A681,参数!$B$2,参数!$B$1,3)</f>
        <v>27.8983589200635</v>
      </c>
      <c r="I681" s="17">
        <f ca="1">f_nav_adjustedreturn(A681,参数!$B$3,参数!$B$2)</f>
        <v>14.3778801843318</v>
      </c>
      <c r="J681" s="17">
        <f ca="1">f_nav_periodreturnrankingper(A681,参数!$B$3,参数!$B$2,3)</f>
        <v>70.6800445930881</v>
      </c>
      <c r="K681" s="17">
        <f ca="1">f_nav_adjustedreturn(A681,参数!$B$4,参数!$B$3)</f>
        <v>-13.2</v>
      </c>
      <c r="L681" s="17">
        <f ca="1">f_nav_periodreturnrankingper(A681,参数!$B$4,参数!$B$3,3)</f>
        <v>46.5982028241335</v>
      </c>
      <c r="M681" s="17">
        <f ca="1">f_nav_adjustedreturn(A681,参数!$B$5,参数!$B$4)</f>
        <v>24.4857982370225</v>
      </c>
      <c r="N681" s="17">
        <f ca="1">f_nav_periodreturnrankingper(A681,参数!$B$5,参数!$B$4,3)</f>
        <v>15.9968479117415</v>
      </c>
      <c r="O681" s="17">
        <f ca="1">f_nav_adjustedreturn(A681,参数!$B$6,参数!$B$5)</f>
        <v>0</v>
      </c>
      <c r="P681" s="17">
        <f ca="1">f_nav_periodreturnrankingper(A681,参数!$B$6,参数!$B$5,3)</f>
        <v>0</v>
      </c>
      <c r="Q681" s="25">
        <f>f_return(A681,1,参数!$B$1-365/2,参数!$B$1)</f>
        <v>82.0320651311833</v>
      </c>
      <c r="R681" s="25">
        <f ca="1">f_return(A681,1,参数!$B$4,参数!$B$1)</f>
        <v>18.2534111505608</v>
      </c>
      <c r="S681" s="25">
        <f ca="1">f_return(A681,1,参数!$B$6,参数!$B$1)</f>
        <v>0</v>
      </c>
      <c r="T681" t="str">
        <f>f_info_investtype(A681)</f>
        <v>灵活配置型基金</v>
      </c>
      <c r="U681" t="str">
        <f>f_info_fundmanager(A681)</f>
        <v>牟星海</v>
      </c>
      <c r="V681">
        <f>f_info_manager_onthepostdays(A681,1)</f>
        <v>612</v>
      </c>
      <c r="W681" s="25">
        <f ca="1">f_return_1w(A681,"0",参数!$B$2)</f>
        <v>-2.51374705420266</v>
      </c>
      <c r="X681" s="25">
        <f>f_return_1m(A681,"0",参数!$B$1)</f>
        <v>19.193083573487</v>
      </c>
      <c r="Y681" s="25">
        <f>f_return_3m(A681,0,参数!$B$1)</f>
        <v>27.4969173859433</v>
      </c>
      <c r="Z681" s="25">
        <f>f_return_6m(A681,0,参数!B680)</f>
        <v>28.9424860853432</v>
      </c>
      <c r="AA681" t="str">
        <f>f_dq_status(A681,参数!$B$1)</f>
        <v>开放申购|开放赎回</v>
      </c>
      <c r="AB681" s="17">
        <f ca="1">f_risk_maxdownside(A681,参数!$B$6,参数!$B$1)</f>
        <v>-19.4968553459119</v>
      </c>
      <c r="AC681" s="17">
        <f ca="1">f_risk_maxdownside(A681,参数!$B$4,参数!$B$1)</f>
        <v>-19.4968553459119</v>
      </c>
      <c r="AD681" t="str">
        <f ca="1">f_risk_maxdownside_date(A681,参数!$B$6,参数!$B$1)</f>
        <v>20180130-20190103</v>
      </c>
    </row>
    <row r="682" spans="1:30">
      <c r="A682" s="15" t="s">
        <v>710</v>
      </c>
      <c r="B682" t="str">
        <f>f_info_name(A682)</f>
        <v>建信中国制造2025</v>
      </c>
      <c r="C682" t="str">
        <f>f_info_setupdate(A682)</f>
        <v>2017-03-08</v>
      </c>
      <c r="D682" s="16">
        <f t="shared" si="10"/>
        <v>1419</v>
      </c>
      <c r="F682" s="17">
        <f>f_netasset_total(A682,参数!$B$1,100000000)</f>
        <v>1.0443981754</v>
      </c>
      <c r="G682" s="17">
        <f ca="1">f_nav_adjustedreturn(A682,参数!$B$2,参数!$B$1)</f>
        <v>98.7314275784169</v>
      </c>
      <c r="H682" s="17">
        <f ca="1">f_nav_periodreturnrankingper(A682,参数!$B$2,参数!$B$1,3)</f>
        <v>19.6078431372549</v>
      </c>
      <c r="I682" s="17">
        <f ca="1">f_nav_adjustedreturn(A682,参数!$B$3,参数!$B$2)</f>
        <v>48.8489394723228</v>
      </c>
      <c r="J682" s="17">
        <f ca="1">f_nav_periodreturnrankingper(A682,参数!$B$3,参数!$B$2,3)</f>
        <v>44.8377581120944</v>
      </c>
      <c r="K682" s="17">
        <f ca="1">f_nav_adjustedreturn(A682,参数!$B$4,参数!$B$3)</f>
        <v>-26.0873721441545</v>
      </c>
      <c r="L682" s="17">
        <f ca="1">f_nav_periodreturnrankingper(A682,参数!$B$4,参数!$B$3,3)</f>
        <v>61.0909090909091</v>
      </c>
      <c r="M682" s="17">
        <f ca="1">f_nav_adjustedreturn(A682,参数!$B$5,参数!$B$4)</f>
        <v>0</v>
      </c>
      <c r="N682" s="17">
        <f ca="1">f_nav_periodreturnrankingper(A682,参数!$B$5,参数!$B$4,3)</f>
        <v>0</v>
      </c>
      <c r="O682" s="17">
        <f ca="1">f_nav_adjustedreturn(A682,参数!$B$6,参数!$B$5)</f>
        <v>0</v>
      </c>
      <c r="P682" s="17">
        <f ca="1">f_nav_periodreturnrankingper(A682,参数!$B$6,参数!$B$5,3)</f>
        <v>0</v>
      </c>
      <c r="Q682" s="25">
        <f>f_return(A682,1,参数!$B$1-365/2,参数!$B$1)</f>
        <v>127.346316004361</v>
      </c>
      <c r="R682" s="25">
        <f ca="1">f_return(A682,1,参数!$B$4,参数!$B$1)</f>
        <v>29.759846242887</v>
      </c>
      <c r="S682" s="25">
        <f ca="1">f_return(A682,1,参数!$B$6,参数!$B$1)</f>
        <v>0</v>
      </c>
      <c r="T682" t="str">
        <f>f_info_investtype(A682)</f>
        <v>普通股票型基金</v>
      </c>
      <c r="U682" t="str">
        <f>f_info_fundmanager(A682)</f>
        <v>孙晟</v>
      </c>
      <c r="V682">
        <f>f_info_manager_onthepostdays(A682,1)</f>
        <v>1436</v>
      </c>
      <c r="W682" s="25">
        <f ca="1">f_return_1w(A682,"0",参数!$B$2)</f>
        <v>-0.929672032366353</v>
      </c>
      <c r="X682" s="25">
        <f>f_return_1m(A682,"0",参数!$B$1)</f>
        <v>15.8427876823339</v>
      </c>
      <c r="Y682" s="25">
        <f>f_return_3m(A682,0,参数!$B$1)</f>
        <v>40.9242144177449</v>
      </c>
      <c r="Z682" s="25">
        <f>f_return_6m(A682,0,参数!B681)</f>
        <v>40.4488095978119</v>
      </c>
      <c r="AA682" t="str">
        <f>f_dq_status(A682,参数!$B$1)</f>
        <v>开放申购|开放赎回</v>
      </c>
      <c r="AB682" s="17">
        <f ca="1">f_risk_maxdownside(A682,参数!$B$6,参数!$B$1)</f>
        <v>-31.5818893236445</v>
      </c>
      <c r="AC682" s="17">
        <f ca="1">f_risk_maxdownside(A682,参数!$B$4,参数!$B$1)</f>
        <v>-30.003812428517</v>
      </c>
      <c r="AD682" t="str">
        <f ca="1">f_risk_maxdownside_date(A682,参数!$B$6,参数!$B$1)</f>
        <v>20171114-20190103</v>
      </c>
    </row>
    <row r="683" spans="1:30">
      <c r="A683" s="15" t="s">
        <v>711</v>
      </c>
      <c r="B683" t="str">
        <f>f_info_name(A683)</f>
        <v>富国研究优选沪港深</v>
      </c>
      <c r="C683" t="str">
        <f>f_info_setupdate(A683)</f>
        <v>2016-03-08</v>
      </c>
      <c r="D683" s="16">
        <f t="shared" si="10"/>
        <v>1784</v>
      </c>
      <c r="F683" s="17">
        <f>f_netasset_total(A683,参数!$B$1,100000000)</f>
        <v>1.0989626624</v>
      </c>
      <c r="G683" s="17">
        <f ca="1">f_nav_adjustedreturn(A683,参数!$B$2,参数!$B$1)</f>
        <v>99.6501049685095</v>
      </c>
      <c r="H683" s="17">
        <f ca="1">f_nav_periodreturnrankingper(A683,参数!$B$2,参数!$B$1,3)</f>
        <v>5.92906299629434</v>
      </c>
      <c r="I683" s="17">
        <f ca="1">f_nav_adjustedreturn(A683,参数!$B$3,参数!$B$2)</f>
        <v>39.2787524366472</v>
      </c>
      <c r="J683" s="17">
        <f ca="1">f_nav_periodreturnrankingper(A683,参数!$B$3,参数!$B$2,3)</f>
        <v>30.7692307692308</v>
      </c>
      <c r="K683" s="17">
        <f ca="1">f_nav_adjustedreturn(A683,参数!$B$4,参数!$B$3)</f>
        <v>-24.6142542248347</v>
      </c>
      <c r="L683" s="17">
        <f ca="1">f_nav_periodreturnrankingper(A683,参数!$B$4,参数!$B$3,3)</f>
        <v>82.2849807445443</v>
      </c>
      <c r="M683" s="17">
        <f ca="1">f_nav_adjustedreturn(A683,参数!$B$5,参数!$B$4)</f>
        <v>28.3018867924528</v>
      </c>
      <c r="N683" s="17">
        <f ca="1">f_nav_periodreturnrankingper(A683,参数!$B$5,参数!$B$4,3)</f>
        <v>12.0567375886525</v>
      </c>
      <c r="O683" s="17">
        <f ca="1">f_nav_adjustedreturn(A683,参数!$B$6,参数!$B$5)</f>
        <v>0</v>
      </c>
      <c r="P683" s="17">
        <f ca="1">f_nav_periodreturnrankingper(A683,参数!$B$6,参数!$B$5,3)</f>
        <v>0</v>
      </c>
      <c r="Q683" s="25">
        <f>f_return(A683,1,参数!$B$1-365/2,参数!$B$1)</f>
        <v>116.019199504386</v>
      </c>
      <c r="R683" s="25">
        <f ca="1">f_return(A683,1,参数!$B$4,参数!$B$1)</f>
        <v>27.952895888246</v>
      </c>
      <c r="S683" s="25">
        <f ca="1">f_return(A683,1,参数!$B$6,参数!$B$1)</f>
        <v>0</v>
      </c>
      <c r="T683" t="str">
        <f>f_info_investtype(A683)</f>
        <v>灵活配置型基金</v>
      </c>
      <c r="U683" t="str">
        <f>f_info_fundmanager(A683)</f>
        <v>刘莉莉,厉叶淼</v>
      </c>
      <c r="V683">
        <f>f_info_manager_onthepostdays(A683,1)</f>
        <v>757</v>
      </c>
      <c r="W683" s="25">
        <f ca="1">f_return_1w(A683,"0",参数!$B$2)</f>
        <v>-2.45733788395905</v>
      </c>
      <c r="X683" s="25">
        <f>f_return_1m(A683,"0",参数!$B$1)</f>
        <v>16.1644951140065</v>
      </c>
      <c r="Y683" s="25">
        <f>f_return_3m(A683,0,参数!$B$1)</f>
        <v>30.2739726027397</v>
      </c>
      <c r="Z683" s="25">
        <f>f_return_6m(A683,0,参数!B682)</f>
        <v>38.5530699666825</v>
      </c>
      <c r="AA683" t="str">
        <f>f_dq_status(A683,参数!$B$1)</f>
        <v>开放申购|开放赎回</v>
      </c>
      <c r="AB683" s="17">
        <f ca="1">f_risk_maxdownside(A683,参数!$B$6,参数!$B$1)</f>
        <v>-29.1515591007977</v>
      </c>
      <c r="AC683" s="17">
        <f ca="1">f_risk_maxdownside(A683,参数!$B$4,参数!$B$1)</f>
        <v>-28.1617647058824</v>
      </c>
      <c r="AD683" t="str">
        <f ca="1">f_risk_maxdownside_date(A683,参数!$B$6,参数!$B$1)</f>
        <v>20180124-20190103</v>
      </c>
    </row>
    <row r="684" spans="1:30">
      <c r="A684" s="15" t="s">
        <v>712</v>
      </c>
      <c r="B684" t="str">
        <f>f_info_name(A684)</f>
        <v>北信瑞丰中国智造主题</v>
      </c>
      <c r="C684" t="str">
        <f>f_info_setupdate(A684)</f>
        <v>2016-01-27</v>
      </c>
      <c r="D684" s="16">
        <f t="shared" si="10"/>
        <v>1825</v>
      </c>
      <c r="F684" s="17">
        <f>f_netasset_total(A684,参数!$B$1,100000000)</f>
        <v>0.3274200089</v>
      </c>
      <c r="G684" s="17">
        <f ca="1">f_nav_adjustedreturn(A684,参数!$B$2,参数!$B$1)</f>
        <v>39.8958333333333</v>
      </c>
      <c r="H684" s="17">
        <f ca="1">f_nav_periodreturnrankingper(A684,参数!$B$2,参数!$B$1,3)</f>
        <v>53.7850714663843</v>
      </c>
      <c r="I684" s="17">
        <f ca="1">f_nav_adjustedreturn(A684,参数!$B$3,参数!$B$2)</f>
        <v>25</v>
      </c>
      <c r="J684" s="17">
        <f ca="1">f_nav_periodreturnrankingper(A684,参数!$B$3,参数!$B$2,3)</f>
        <v>50.891861761427</v>
      </c>
      <c r="K684" s="17">
        <f ca="1">f_nav_adjustedreturn(A684,参数!$B$4,参数!$B$3)</f>
        <v>-22.9689067201605</v>
      </c>
      <c r="L684" s="17">
        <f ca="1">f_nav_periodreturnrankingper(A684,参数!$B$4,参数!$B$3,3)</f>
        <v>76.6367137355584</v>
      </c>
      <c r="M684" s="17">
        <f ca="1">f_nav_adjustedreturn(A684,参数!$B$5,参数!$B$4)</f>
        <v>-7.30129390018486</v>
      </c>
      <c r="N684" s="17">
        <f ca="1">f_nav_periodreturnrankingper(A684,参数!$B$5,参数!$B$4,3)</f>
        <v>97.3995271867612</v>
      </c>
      <c r="O684" s="17">
        <f ca="1">f_nav_adjustedreturn(A684,参数!$B$6,参数!$B$5)</f>
        <v>0</v>
      </c>
      <c r="P684" s="17">
        <f ca="1">f_nav_periodreturnrankingper(A684,参数!$B$6,参数!$B$5,3)</f>
        <v>0</v>
      </c>
      <c r="Q684" s="25">
        <f>f_return(A684,1,参数!$B$1-365/2,参数!$B$1)</f>
        <v>51.2937711484776</v>
      </c>
      <c r="R684" s="25">
        <f ca="1">f_return(A684,1,参数!$B$4,参数!$B$1)</f>
        <v>10.4301347344709</v>
      </c>
      <c r="S684" s="25">
        <f ca="1">f_return(A684,1,参数!$B$6,参数!$B$1)</f>
        <v>0</v>
      </c>
      <c r="T684" t="str">
        <f>f_info_investtype(A684)</f>
        <v>灵活配置型基金</v>
      </c>
      <c r="U684" t="str">
        <f>f_info_fundmanager(A684)</f>
        <v>庞文杰</v>
      </c>
      <c r="V684">
        <f>f_info_manager_onthepostdays(A684,1)</f>
        <v>16</v>
      </c>
      <c r="W684" s="25">
        <f ca="1">f_return_1w(A684,"0",参数!$B$2)</f>
        <v>-2.83400809716599</v>
      </c>
      <c r="X684" s="25">
        <f>f_return_1m(A684,"0",参数!$B$1)</f>
        <v>14.1036533559898</v>
      </c>
      <c r="Y684" s="25">
        <f>f_return_3m(A684,0,参数!$B$1)</f>
        <v>20.990990990991</v>
      </c>
      <c r="Z684" s="25">
        <f>f_return_6m(A684,0,参数!B683)</f>
        <v>11.6218560277537</v>
      </c>
      <c r="AA684" t="str">
        <f>f_dq_status(A684,参数!$B$1)</f>
        <v>开放申购|开放赎回</v>
      </c>
      <c r="AB684" s="17">
        <f ca="1">f_risk_maxdownside(A684,参数!$B$6,参数!$B$1)</f>
        <v>-37.9983036471586</v>
      </c>
      <c r="AC684" s="17">
        <f ca="1">f_risk_maxdownside(A684,参数!$B$4,参数!$B$1)</f>
        <v>-27.1186440677966</v>
      </c>
      <c r="AD684" t="str">
        <f ca="1">f_risk_maxdownside_date(A684,参数!$B$6,参数!$B$1)</f>
        <v>20161117-20181018</v>
      </c>
    </row>
    <row r="685" spans="1:30">
      <c r="A685" s="15" t="s">
        <v>713</v>
      </c>
      <c r="B685" t="str">
        <f>f_info_name(A685)</f>
        <v>融通跨界成长</v>
      </c>
      <c r="C685" t="str">
        <f>f_info_setupdate(A685)</f>
        <v>2015-09-30</v>
      </c>
      <c r="D685" s="16">
        <f t="shared" si="10"/>
        <v>1944</v>
      </c>
      <c r="F685" s="17">
        <f>f_netasset_total(A685,参数!$B$1,100000000)</f>
        <v>0.5362220302</v>
      </c>
      <c r="G685" s="17">
        <f ca="1">f_nav_adjustedreturn(A685,参数!$B$2,参数!$B$1)</f>
        <v>80.6311881188119</v>
      </c>
      <c r="H685" s="17">
        <f ca="1">f_nav_periodreturnrankingper(A685,参数!$B$2,参数!$B$1,3)</f>
        <v>15.6167284277395</v>
      </c>
      <c r="I685" s="17">
        <f ca="1">f_nav_adjustedreturn(A685,参数!$B$3,参数!$B$2)</f>
        <v>54.4933078393882</v>
      </c>
      <c r="J685" s="17">
        <f ca="1">f_nav_periodreturnrankingper(A685,参数!$B$3,参数!$B$2,3)</f>
        <v>12.5975473801561</v>
      </c>
      <c r="K685" s="17">
        <f ca="1">f_nav_adjustedreturn(A685,参数!$B$4,参数!$B$3)</f>
        <v>-18.7888198757764</v>
      </c>
      <c r="L685" s="17">
        <f ca="1">f_nav_periodreturnrankingper(A685,参数!$B$4,参数!$B$3,3)</f>
        <v>60.9756097560976</v>
      </c>
      <c r="M685" s="17">
        <f ca="1">f_nav_adjustedreturn(A685,参数!$B$5,参数!$B$4)</f>
        <v>18.3226982680037</v>
      </c>
      <c r="N685" s="17">
        <f ca="1">f_nav_periodreturnrankingper(A685,参数!$B$5,参数!$B$4,3)</f>
        <v>26.3987391646966</v>
      </c>
      <c r="O685" s="17">
        <f ca="1">f_nav_adjustedreturn(A685,参数!$B$6,参数!$B$5)</f>
        <v>11.6326530612245</v>
      </c>
      <c r="P685" s="17">
        <f ca="1">f_nav_periodreturnrankingper(A685,参数!$B$6,参数!$B$5,3)</f>
        <v>12.3809523809524</v>
      </c>
      <c r="Q685" s="25">
        <f>f_return(A685,1,参数!$B$1-365/2,参数!$B$1)</f>
        <v>86.4958240308227</v>
      </c>
      <c r="R685" s="25">
        <f ca="1">f_return(A685,1,参数!$B$4,参数!$B$1)</f>
        <v>31.3201425524944</v>
      </c>
      <c r="S685" s="25">
        <f ca="1">f_return(A685,1,参数!$B$6,参数!$B$1)</f>
        <v>24.3649001229446</v>
      </c>
      <c r="T685" t="str">
        <f>f_info_investtype(A685)</f>
        <v>灵活配置型基金</v>
      </c>
      <c r="U685" t="str">
        <f>f_info_fundmanager(A685)</f>
        <v>伍文友</v>
      </c>
      <c r="V685">
        <f>f_info_manager_onthepostdays(A685,1)</f>
        <v>747</v>
      </c>
      <c r="W685" s="25">
        <f ca="1">f_return_1w(A685,"0",参数!$B$2)</f>
        <v>-1.22249388753055</v>
      </c>
      <c r="X685" s="25">
        <f>f_return_1m(A685,"0",参数!$B$1)</f>
        <v>10.9885931558935</v>
      </c>
      <c r="Y685" s="25">
        <f>f_return_3m(A685,0,参数!$B$1)</f>
        <v>25.7647565704438</v>
      </c>
      <c r="Z685" s="25">
        <f>f_return_6m(A685,0,参数!B684)</f>
        <v>28.2456140350877</v>
      </c>
      <c r="AA685" t="str">
        <f>f_dq_status(A685,参数!$B$1)</f>
        <v>开放申购|开放赎回</v>
      </c>
      <c r="AB685" s="17">
        <f ca="1">f_risk_maxdownside(A685,参数!$B$6,参数!$B$1)</f>
        <v>-22.6502311248074</v>
      </c>
      <c r="AC685" s="17">
        <f ca="1">f_risk_maxdownside(A685,参数!$B$4,参数!$B$1)</f>
        <v>-22.6502311248074</v>
      </c>
      <c r="AD685" t="str">
        <f ca="1">f_risk_maxdownside_date(A685,参数!$B$6,参数!$B$1)</f>
        <v>20180127-20190103</v>
      </c>
    </row>
    <row r="686" spans="1:30">
      <c r="A686" s="15" t="s">
        <v>714</v>
      </c>
      <c r="B686" t="str">
        <f>f_info_name(A686)</f>
        <v>易方达瑞恒</v>
      </c>
      <c r="C686" t="str">
        <f>f_info_setupdate(A686)</f>
        <v>2018-01-10</v>
      </c>
      <c r="D686" s="16">
        <f t="shared" si="10"/>
        <v>1111</v>
      </c>
      <c r="F686" s="17">
        <f>f_netasset_total(A686,参数!$B$1,100000000)</f>
        <v>12.7064450505</v>
      </c>
      <c r="G686" s="17">
        <f ca="1">f_nav_adjustedreturn(A686,参数!$B$2,参数!$B$1)</f>
        <v>115.467075038285</v>
      </c>
      <c r="H686" s="17">
        <f ca="1">f_nav_periodreturnrankingper(A686,参数!$B$2,参数!$B$1,3)</f>
        <v>1.5352038115405</v>
      </c>
      <c r="I686" s="17">
        <f ca="1">f_nav_adjustedreturn(A686,参数!$B$3,参数!$B$2)</f>
        <v>62.8428927680798</v>
      </c>
      <c r="J686" s="17">
        <f ca="1">f_nav_periodreturnrankingper(A686,参数!$B$3,参数!$B$2,3)</f>
        <v>7.35785953177258</v>
      </c>
      <c r="K686" s="17">
        <f ca="1">f_nav_adjustedreturn(A686,参数!$B$4,参数!$B$3)</f>
        <v>-19.4779116465863</v>
      </c>
      <c r="L686" s="17">
        <f ca="1">f_nav_periodreturnrankingper(A686,参数!$B$4,参数!$B$3,3)</f>
        <v>63.8639281129653</v>
      </c>
      <c r="M686" s="17">
        <f ca="1">f_nav_adjustedreturn(A686,参数!$B$5,参数!$B$4)</f>
        <v>0</v>
      </c>
      <c r="N686" s="17">
        <f ca="1">f_nav_periodreturnrankingper(A686,参数!$B$5,参数!$B$4,3)</f>
        <v>0</v>
      </c>
      <c r="O686" s="17">
        <f ca="1">f_nav_adjustedreturn(A686,参数!$B$6,参数!$B$5)</f>
        <v>0</v>
      </c>
      <c r="P686" s="17">
        <f ca="1">f_nav_periodreturnrankingper(A686,参数!$B$6,参数!$B$5,3)</f>
        <v>0</v>
      </c>
      <c r="Q686" s="25">
        <f>f_return(A686,1,参数!$B$1-365/2,参数!$B$1)</f>
        <v>149.452896922337</v>
      </c>
      <c r="R686" s="25">
        <f ca="1">f_return(A686,1,参数!$B$4,参数!$B$1)</f>
        <v>41.3245896382438</v>
      </c>
      <c r="S686" s="25">
        <f ca="1">f_return(A686,1,参数!$B$6,参数!$B$1)</f>
        <v>0</v>
      </c>
      <c r="T686" t="str">
        <f>f_info_investtype(A686)</f>
        <v>灵活配置型基金</v>
      </c>
      <c r="U686" t="str">
        <f>f_info_fundmanager(A686)</f>
        <v>萧楠,王元春</v>
      </c>
      <c r="V686">
        <f>f_info_manager_onthepostdays(A686,1)</f>
        <v>1128</v>
      </c>
      <c r="W686" s="25">
        <f ca="1">f_return_1w(A686,"0",参数!$B$2)</f>
        <v>-4.87982520029133</v>
      </c>
      <c r="X686" s="25">
        <f>f_return_1m(A686,"0",参数!$B$1)</f>
        <v>15.1862464183381</v>
      </c>
      <c r="Y686" s="25">
        <f>f_return_3m(A686,0,参数!$B$1)</f>
        <v>37.0677057963955</v>
      </c>
      <c r="Z686" s="25">
        <f>f_return_6m(A686,0,参数!B685)</f>
        <v>57.6984549813532</v>
      </c>
      <c r="AA686" t="str">
        <f>f_dq_status(A686,参数!$B$1)</f>
        <v>开放申购|开放赎回</v>
      </c>
      <c r="AB686" s="17">
        <f ca="1">f_risk_maxdownside(A686,参数!$B$6,参数!$B$1)</f>
        <v>-31.8007662835249</v>
      </c>
      <c r="AC686" s="17">
        <f ca="1">f_risk_maxdownside(A686,参数!$B$4,参数!$B$1)</f>
        <v>-31.8007662835249</v>
      </c>
      <c r="AD686" t="str">
        <f ca="1">f_risk_maxdownside_date(A686,参数!$B$6,参数!$B$1)</f>
        <v>20180613-20181029</v>
      </c>
    </row>
    <row r="687" spans="1:30">
      <c r="A687" s="15" t="s">
        <v>715</v>
      </c>
      <c r="B687" t="str">
        <f>f_info_name(A687)</f>
        <v>易方达瑞祥I</v>
      </c>
      <c r="C687" t="str">
        <f>f_info_setupdate(A687)</f>
        <v>2018-01-19</v>
      </c>
      <c r="D687" s="16">
        <f t="shared" si="10"/>
        <v>1102</v>
      </c>
      <c r="F687" s="17">
        <f>f_netasset_total(A687,参数!$B$1,100000000)</f>
        <v>8.65419411</v>
      </c>
      <c r="G687" s="17">
        <f ca="1">f_nav_adjustedreturn(A687,参数!$B$2,参数!$B$1)</f>
        <v>13.6094674556213</v>
      </c>
      <c r="H687" s="17">
        <f ca="1">f_nav_periodreturnrankingper(A687,参数!$B$2,参数!$B$1,3)</f>
        <v>90.4711487559555</v>
      </c>
      <c r="I687" s="17">
        <f ca="1">f_nav_adjustedreturn(A687,参数!$B$3,参数!$B$2)</f>
        <v>17.1287128712871</v>
      </c>
      <c r="J687" s="17">
        <f ca="1">f_nav_periodreturnrankingper(A687,参数!$B$3,参数!$B$2,3)</f>
        <v>64.7714604236343</v>
      </c>
      <c r="K687" s="17">
        <f ca="1">f_nav_adjustedreturn(A687,参数!$B$4,参数!$B$3)</f>
        <v>1</v>
      </c>
      <c r="L687" s="17">
        <f ca="1">f_nav_periodreturnrankingper(A687,参数!$B$4,参数!$B$3,3)</f>
        <v>14.8908857509628</v>
      </c>
      <c r="M687" s="17">
        <f ca="1">f_nav_adjustedreturn(A687,参数!$B$5,参数!$B$4)</f>
        <v>0</v>
      </c>
      <c r="N687" s="17">
        <f ca="1">f_nav_periodreturnrankingper(A687,参数!$B$5,参数!$B$4,3)</f>
        <v>0</v>
      </c>
      <c r="O687" s="17">
        <f ca="1">f_nav_adjustedreturn(A687,参数!$B$6,参数!$B$5)</f>
        <v>0</v>
      </c>
      <c r="P687" s="17">
        <f ca="1">f_nav_periodreturnrankingper(A687,参数!$B$6,参数!$B$5,3)</f>
        <v>0</v>
      </c>
      <c r="Q687" s="25">
        <f>f_return(A687,1,参数!$B$1-365/2,参数!$B$1)</f>
        <v>14.7394266342889</v>
      </c>
      <c r="R687" s="25">
        <f ca="1">f_return(A687,1,参数!$B$4,参数!$B$1)</f>
        <v>10.3470444283617</v>
      </c>
      <c r="S687" s="25">
        <f ca="1">f_return(A687,1,参数!$B$6,参数!$B$1)</f>
        <v>0</v>
      </c>
      <c r="T687" t="str">
        <f>f_info_investtype(A687)</f>
        <v>灵活配置型基金</v>
      </c>
      <c r="U687" t="str">
        <f>f_info_fundmanager(A687)</f>
        <v>韩阅川</v>
      </c>
      <c r="V687">
        <f>f_info_manager_onthepostdays(A687,1)</f>
        <v>596</v>
      </c>
      <c r="W687" s="25">
        <f ca="1">f_return_1w(A687,"0",参数!$B$2)</f>
        <v>-0.0844594594594502</v>
      </c>
      <c r="X687" s="25">
        <f>f_return_1m(A687,"0",参数!$B$1)</f>
        <v>2.05011389521641</v>
      </c>
      <c r="Y687" s="25">
        <f>f_return_3m(A687,0,参数!$B$1)</f>
        <v>3.46420323325636</v>
      </c>
      <c r="Z687" s="25">
        <f>f_return_6m(A687,0,参数!B686)</f>
        <v>6.37293469708892</v>
      </c>
      <c r="AA687" t="str">
        <f>f_dq_status(A687,参数!$B$1)</f>
        <v>开放申购|开放赎回</v>
      </c>
      <c r="AB687" s="17">
        <f ca="1">f_risk_maxdownside(A687,参数!$B$6,参数!$B$1)</f>
        <v>-4.43349753694581</v>
      </c>
      <c r="AC687" s="17">
        <f ca="1">f_risk_maxdownside(A687,参数!$B$4,参数!$B$1)</f>
        <v>-4.43349753694581</v>
      </c>
      <c r="AD687" t="str">
        <f ca="1">f_risk_maxdownside_date(A687,参数!$B$6,参数!$B$1)</f>
        <v>20180516-20181018</v>
      </c>
    </row>
    <row r="688" spans="1:30">
      <c r="A688" s="15" t="s">
        <v>716</v>
      </c>
      <c r="B688" t="str">
        <f>f_info_name(A688)</f>
        <v>前海开源沪港深蓝筹</v>
      </c>
      <c r="C688" t="str">
        <f>f_info_setupdate(A688)</f>
        <v>2015-12-08</v>
      </c>
      <c r="D688" s="16">
        <f t="shared" si="10"/>
        <v>1875</v>
      </c>
      <c r="F688" s="17">
        <f>f_netasset_total(A688,参数!$B$1,100000000)</f>
        <v>37.4058379485</v>
      </c>
      <c r="G688" s="17">
        <f ca="1">f_nav_adjustedreturn(A688,参数!$B$2,参数!$B$1)</f>
        <v>86.3787375415283</v>
      </c>
      <c r="H688" s="17">
        <f ca="1">f_nav_periodreturnrankingper(A688,参数!$B$2,参数!$B$1,3)</f>
        <v>11.7522498676548</v>
      </c>
      <c r="I688" s="17">
        <f ca="1">f_nav_adjustedreturn(A688,参数!$B$3,参数!$B$2)</f>
        <v>11.7920148560817</v>
      </c>
      <c r="J688" s="17">
        <f ca="1">f_nav_periodreturnrankingper(A688,参数!$B$3,参数!$B$2,3)</f>
        <v>76.8673355629877</v>
      </c>
      <c r="K688" s="17">
        <f ca="1">f_nav_adjustedreturn(A688,参数!$B$4,参数!$B$3)</f>
        <v>-22.2563294933837</v>
      </c>
      <c r="L688" s="17">
        <f ca="1">f_nav_periodreturnrankingper(A688,参数!$B$4,参数!$B$3,3)</f>
        <v>74.5186136071887</v>
      </c>
      <c r="M688" s="17">
        <f ca="1">f_nav_adjustedreturn(A688,参数!$B$5,参数!$B$4)</f>
        <v>38.9948006932409</v>
      </c>
      <c r="N688" s="17">
        <f ca="1">f_nav_periodreturnrankingper(A688,参数!$B$5,参数!$B$4,3)</f>
        <v>5.59495665878645</v>
      </c>
      <c r="O688" s="17">
        <f ca="1">f_nav_adjustedreturn(A688,参数!$B$6,参数!$B$5)</f>
        <v>22.59767687434</v>
      </c>
      <c r="P688" s="17">
        <f ca="1">f_nav_periodreturnrankingper(A688,参数!$B$6,参数!$B$5,3)</f>
        <v>3.80952380952381</v>
      </c>
      <c r="Q688" s="25">
        <f>f_return(A688,1,参数!$B$1-365/2,参数!$B$1)</f>
        <v>105.172093698405</v>
      </c>
      <c r="R688" s="25">
        <f ca="1">f_return(A688,1,参数!$B$4,参数!$B$1)</f>
        <v>17.4249422785308</v>
      </c>
      <c r="S688" s="25">
        <f ca="1">f_return(A688,1,参数!$B$6,参数!$B$1)</f>
        <v>22.0800994330617</v>
      </c>
      <c r="T688" t="str">
        <f>f_info_investtype(A688)</f>
        <v>灵活配置型基金</v>
      </c>
      <c r="U688" t="str">
        <f>f_info_fundmanager(A688)</f>
        <v>曲扬</v>
      </c>
      <c r="V688">
        <f>f_info_manager_onthepostdays(A688,1)</f>
        <v>1892</v>
      </c>
      <c r="W688" s="25">
        <f ca="1">f_return_1w(A688,"0",参数!$B$2)</f>
        <v>-4.74683544303798</v>
      </c>
      <c r="X688" s="25">
        <f>f_return_1m(A688,"0",参数!$B$1)</f>
        <v>29.2626728110599</v>
      </c>
      <c r="Y688" s="25">
        <f>f_return_3m(A688,0,参数!$B$1)</f>
        <v>45.7142857142857</v>
      </c>
      <c r="Z688" s="25">
        <f>f_return_6m(A688,0,参数!B687)</f>
        <v>38.368580060423</v>
      </c>
      <c r="AA688" t="str">
        <f>f_dq_status(A688,参数!$B$1)</f>
        <v>开放申购|开放赎回</v>
      </c>
      <c r="AB688" s="17">
        <f ca="1">f_risk_maxdownside(A688,参数!$B$6,参数!$B$1)</f>
        <v>-29.9843790601965</v>
      </c>
      <c r="AC688" s="17">
        <f ca="1">f_risk_maxdownside(A688,参数!$B$4,参数!$B$1)</f>
        <v>-28.9367637842893</v>
      </c>
      <c r="AD688" t="str">
        <f ca="1">f_risk_maxdownside_date(A688,参数!$B$6,参数!$B$1)</f>
        <v>20180124-20190103</v>
      </c>
    </row>
    <row r="689" spans="1:30">
      <c r="A689" s="15" t="s">
        <v>717</v>
      </c>
      <c r="B689" t="str">
        <f>f_info_name(A689)</f>
        <v>国投瑞银国家安全</v>
      </c>
      <c r="C689" t="str">
        <f>f_info_setupdate(A689)</f>
        <v>2015-12-02</v>
      </c>
      <c r="D689" s="16">
        <f t="shared" si="10"/>
        <v>1881</v>
      </c>
      <c r="F689" s="17">
        <f>f_netasset_total(A689,参数!$B$1,100000000)</f>
        <v>36.5223924292</v>
      </c>
      <c r="G689" s="17">
        <f ca="1">f_nav_adjustedreturn(A689,参数!$B$2,参数!$B$1)</f>
        <v>107.248520710059</v>
      </c>
      <c r="H689" s="17">
        <f ca="1">f_nav_periodreturnrankingper(A689,参数!$B$2,参数!$B$1,3)</f>
        <v>3.33509793541556</v>
      </c>
      <c r="I689" s="17">
        <f ca="1">f_nav_adjustedreturn(A689,参数!$B$3,参数!$B$2)</f>
        <v>9.38511326860842</v>
      </c>
      <c r="J689" s="17">
        <f ca="1">f_nav_periodreturnrankingper(A689,参数!$B$3,参数!$B$2,3)</f>
        <v>83.8907469342252</v>
      </c>
      <c r="K689" s="17">
        <f ca="1">f_nav_adjustedreturn(A689,参数!$B$4,参数!$B$3)</f>
        <v>-17.1581769436997</v>
      </c>
      <c r="L689" s="17">
        <f ca="1">f_nav_periodreturnrankingper(A689,参数!$B$4,参数!$B$3,3)</f>
        <v>56.4826700898588</v>
      </c>
      <c r="M689" s="17">
        <f ca="1">f_nav_adjustedreturn(A689,参数!$B$5,参数!$B$4)</f>
        <v>-21.4361140443506</v>
      </c>
      <c r="N689" s="17">
        <f ca="1">f_nav_periodreturnrankingper(A689,参数!$B$5,参数!$B$4,3)</f>
        <v>99.6847911741529</v>
      </c>
      <c r="O689" s="17">
        <f ca="1">f_nav_adjustedreturn(A689,参数!$B$6,参数!$B$5)</f>
        <v>9.98838559814169</v>
      </c>
      <c r="P689" s="17">
        <f ca="1">f_nav_periodreturnrankingper(A689,参数!$B$6,参数!$B$5,3)</f>
        <v>16.1904761904762</v>
      </c>
      <c r="Q689" s="25">
        <f>f_return(A689,1,参数!$B$1-365/2,参数!$B$1)</f>
        <v>97.5483061270322</v>
      </c>
      <c r="R689" s="25">
        <f ca="1">f_return(A689,1,参数!$B$4,参数!$B$1)</f>
        <v>23.3530410517287</v>
      </c>
      <c r="S689" s="25">
        <f ca="1">f_return(A689,1,参数!$B$6,参数!$B$1)</f>
        <v>10.2150001511015</v>
      </c>
      <c r="T689" t="str">
        <f>f_info_investtype(A689)</f>
        <v>灵活配置型基金</v>
      </c>
      <c r="U689" t="str">
        <f>f_info_fundmanager(A689)</f>
        <v>李轩</v>
      </c>
      <c r="V689">
        <f>f_info_manager_onthepostdays(A689,1)</f>
        <v>1898</v>
      </c>
      <c r="W689" s="25">
        <f ca="1">f_return_1w(A689,"0",参数!$B$2)</f>
        <v>-4.24929178470254</v>
      </c>
      <c r="X689" s="25">
        <f>f_return_1m(A689,"0",参数!$B$1)</f>
        <v>12.8928283642224</v>
      </c>
      <c r="Y689" s="25">
        <f>f_return_3m(A689,0,参数!$B$1)</f>
        <v>39.96003996004</v>
      </c>
      <c r="Z689" s="25">
        <f>f_return_6m(A689,0,参数!B688)</f>
        <v>6.06319385140905</v>
      </c>
      <c r="AA689" t="str">
        <f>f_dq_status(A689,参数!$B$1)</f>
        <v>开放申购|开放赎回</v>
      </c>
      <c r="AB689" s="17">
        <f ca="1">f_risk_maxdownside(A689,参数!$B$6,参数!$B$1)</f>
        <v>-43.5594886922321</v>
      </c>
      <c r="AC689" s="17">
        <f ca="1">f_risk_maxdownside(A689,参数!$B$4,参数!$B$1)</f>
        <v>-32.4705882352941</v>
      </c>
      <c r="AD689" t="str">
        <f ca="1">f_risk_maxdownside_date(A689,参数!$B$6,参数!$B$1)</f>
        <v>20170412-20181228,20170412-20181231</v>
      </c>
    </row>
    <row r="690" spans="1:30">
      <c r="A690" s="15" t="s">
        <v>718</v>
      </c>
      <c r="B690" t="str">
        <f>f_info_name(A690)</f>
        <v>九泰久兴</v>
      </c>
      <c r="C690" t="str">
        <f>f_info_setupdate(A690)</f>
        <v>2017-01-20</v>
      </c>
      <c r="D690" s="16">
        <f t="shared" si="10"/>
        <v>1466</v>
      </c>
      <c r="F690" s="17">
        <f>f_netasset_total(A690,参数!$B$1,100000000)</f>
        <v>2.3319791754</v>
      </c>
      <c r="G690" s="17">
        <f ca="1">f_nav_adjustedreturn(A690,参数!$B$2,参数!$B$1)</f>
        <v>46.9651835481111</v>
      </c>
      <c r="H690" s="17">
        <f ca="1">f_nav_periodreturnrankingper(A690,参数!$B$2,参数!$B$1,3)</f>
        <v>46.8501852832186</v>
      </c>
      <c r="I690" s="17">
        <f ca="1">f_nav_adjustedreturn(A690,参数!$B$3,参数!$B$2)</f>
        <v>47.0694345730016</v>
      </c>
      <c r="J690" s="17">
        <f ca="1">f_nav_periodreturnrankingper(A690,参数!$B$3,参数!$B$2,3)</f>
        <v>20.6243032329989</v>
      </c>
      <c r="K690" s="17">
        <f ca="1">f_nav_adjustedreturn(A690,参数!$B$4,参数!$B$3)</f>
        <v>-25.3271028037383</v>
      </c>
      <c r="L690" s="17">
        <f ca="1">f_nav_periodreturnrankingper(A690,参数!$B$4,参数!$B$3,3)</f>
        <v>84.0821566110398</v>
      </c>
      <c r="M690" s="17">
        <f ca="1">f_nav_adjustedreturn(A690,参数!$B$5,参数!$B$4)</f>
        <v>12.4911776</v>
      </c>
      <c r="N690" s="17">
        <f ca="1">f_nav_periodreturnrankingper(A690,参数!$B$5,参数!$B$4,3)</f>
        <v>41.0559495665879</v>
      </c>
      <c r="O690" s="17">
        <f ca="1">f_nav_adjustedreturn(A690,参数!$B$6,参数!$B$5)</f>
        <v>0</v>
      </c>
      <c r="P690" s="17">
        <f ca="1">f_nav_periodreturnrankingper(A690,参数!$B$6,参数!$B$5,3)</f>
        <v>0</v>
      </c>
      <c r="Q690" s="25">
        <f>f_return(A690,1,参数!$B$1-365/2,参数!$B$1)</f>
        <v>26.4646305508256</v>
      </c>
      <c r="R690" s="25">
        <f ca="1">f_return(A690,1,参数!$B$4,参数!$B$1)</f>
        <v>17.2834498290158</v>
      </c>
      <c r="S690" s="25">
        <f ca="1">f_return(A690,1,参数!$B$6,参数!$B$1)</f>
        <v>0</v>
      </c>
      <c r="T690" t="str">
        <f>f_info_investtype(A690)</f>
        <v>灵活配置型基金</v>
      </c>
      <c r="U690" t="str">
        <f>f_info_fundmanager(A690)</f>
        <v>李响</v>
      </c>
      <c r="V690">
        <f>f_info_manager_onthepostdays(A690,1)</f>
        <v>414</v>
      </c>
      <c r="W690" s="25">
        <f ca="1">f_return_1w(A690,"0",参数!$B$2)</f>
        <v>-3.20346320346319</v>
      </c>
      <c r="X690" s="25">
        <f>f_return_1m(A690,"0",参数!$B$1)</f>
        <v>11.9822485207101</v>
      </c>
      <c r="Y690" s="25">
        <f>f_return_3m(A690,0,参数!$B$1)</f>
        <v>8.76436781609196</v>
      </c>
      <c r="Z690" s="25">
        <f>f_return_6m(A690,0,参数!B689)</f>
        <v>3.82209867963862</v>
      </c>
      <c r="AA690" t="str">
        <f>f_dq_status(A690,参数!$B$1)</f>
        <v>暂停大额申购|开放赎回</v>
      </c>
      <c r="AB690" s="17">
        <f ca="1">f_risk_maxdownside(A690,参数!$B$6,参数!$B$1)</f>
        <v>-30.6902985074627</v>
      </c>
      <c r="AC690" s="17">
        <f ca="1">f_risk_maxdownside(A690,参数!$B$4,参数!$B$1)</f>
        <v>-30.6902985074627</v>
      </c>
      <c r="AD690" t="str">
        <f ca="1">f_risk_maxdownside_date(A690,参数!$B$6,参数!$B$1)</f>
        <v>20180127-20181018</v>
      </c>
    </row>
    <row r="691" spans="1:30">
      <c r="A691" s="15" t="s">
        <v>719</v>
      </c>
      <c r="B691" t="str">
        <f>f_info_name(A691)</f>
        <v>前海开源强势共识100强</v>
      </c>
      <c r="C691" t="str">
        <f>f_info_setupdate(A691)</f>
        <v>2015-12-10</v>
      </c>
      <c r="D691" s="16">
        <f t="shared" si="10"/>
        <v>1873</v>
      </c>
      <c r="F691" s="17">
        <f>f_netasset_total(A691,参数!$B$1,100000000)</f>
        <v>0.672791576</v>
      </c>
      <c r="G691" s="17">
        <f ca="1">f_nav_adjustedreturn(A691,参数!$B$2,参数!$B$1)</f>
        <v>44.6895424836601</v>
      </c>
      <c r="H691" s="17">
        <f ca="1">f_nav_periodreturnrankingper(A691,参数!$B$2,参数!$B$1,3)</f>
        <v>78.4313725490196</v>
      </c>
      <c r="I691" s="17">
        <f ca="1">f_nav_adjustedreturn(A691,参数!$B$3,参数!$B$2)</f>
        <v>46.5868263473054</v>
      </c>
      <c r="J691" s="17">
        <f ca="1">f_nav_periodreturnrankingper(A691,参数!$B$3,参数!$B$2,3)</f>
        <v>48.9675516224189</v>
      </c>
      <c r="K691" s="17">
        <f ca="1">f_nav_adjustedreturn(A691,参数!$B$4,参数!$B$3)</f>
        <v>-23.4647112740605</v>
      </c>
      <c r="L691" s="17">
        <f ca="1">f_nav_periodreturnrankingper(A691,参数!$B$4,参数!$B$3,3)</f>
        <v>50.9090909090909</v>
      </c>
      <c r="M691" s="17">
        <f ca="1">f_nav_adjustedreturn(A691,参数!$B$5,参数!$B$4)</f>
        <v>18.3585313174946</v>
      </c>
      <c r="N691" s="17">
        <f ca="1">f_nav_periodreturnrankingper(A691,参数!$B$5,参数!$B$4,3)</f>
        <v>56.8627450980392</v>
      </c>
      <c r="O691" s="17">
        <f ca="1">f_nav_adjustedreturn(A691,参数!$B$6,参数!$B$5)</f>
        <v>8.54800936768151</v>
      </c>
      <c r="P691" s="17">
        <f ca="1">f_nav_periodreturnrankingper(A691,参数!$B$6,参数!$B$5,3)</f>
        <v>44.078947368421</v>
      </c>
      <c r="Q691" s="25">
        <f>f_return(A691,1,参数!$B$1-365/2,参数!$B$1)</f>
        <v>31.1032533187879</v>
      </c>
      <c r="R691" s="25">
        <f ca="1">f_return(A691,1,参数!$B$4,参数!$B$1)</f>
        <v>17.5079586641989</v>
      </c>
      <c r="S691" s="25">
        <f ca="1">f_return(A691,1,参数!$B$6,参数!$B$1)</f>
        <v>15.6865279832998</v>
      </c>
      <c r="T691" t="str">
        <f>f_info_investtype(A691)</f>
        <v>普通股票型基金</v>
      </c>
      <c r="U691" t="str">
        <f>f_info_fundmanager(A691)</f>
        <v>陆琦</v>
      </c>
      <c r="V691">
        <f>f_info_manager_onthepostdays(A691,1)</f>
        <v>28</v>
      </c>
      <c r="W691" s="25">
        <f ca="1">f_return_1w(A691,"0",参数!$B$2)</f>
        <v>-1.13085621970921</v>
      </c>
      <c r="X691" s="25">
        <f>f_return_1m(A691,"0",参数!$B$1)</f>
        <v>6.75105485232067</v>
      </c>
      <c r="Y691" s="25">
        <f>f_return_3m(A691,0,参数!$B$1)</f>
        <v>9.79541227526348</v>
      </c>
      <c r="Z691" s="25">
        <f>f_return_6m(A691,0,参数!B690)</f>
        <v>7.64058679706601</v>
      </c>
      <c r="AA691" t="str">
        <f>f_dq_status(A691,参数!$B$1)</f>
        <v>开放申购|开放赎回</v>
      </c>
      <c r="AB691" s="17">
        <f ca="1">f_risk_maxdownside(A691,参数!$B$6,参数!$B$1)</f>
        <v>-28.7408759124088</v>
      </c>
      <c r="AC691" s="17">
        <f ca="1">f_risk_maxdownside(A691,参数!$B$4,参数!$B$1)</f>
        <v>-28.7408759124088</v>
      </c>
      <c r="AD691" t="str">
        <f ca="1">f_risk_maxdownside_date(A691,参数!$B$6,参数!$B$1)</f>
        <v>20180124-20190103</v>
      </c>
    </row>
    <row r="692" spans="1:30">
      <c r="A692" s="15" t="s">
        <v>720</v>
      </c>
      <c r="B692" t="str">
        <f>f_info_name(A692)</f>
        <v>国泰安益A</v>
      </c>
      <c r="C692" t="str">
        <f>f_info_setupdate(A692)</f>
        <v>2016-12-23</v>
      </c>
      <c r="D692" s="16">
        <f t="shared" si="10"/>
        <v>1494</v>
      </c>
      <c r="F692" s="17">
        <f>f_netasset_total(A692,参数!$B$1,100000000)</f>
        <v>6.9407482301</v>
      </c>
      <c r="G692" s="17">
        <f ca="1">f_nav_adjustedreturn(A692,参数!$B$2,参数!$B$1)</f>
        <v>23.7298317885342</v>
      </c>
      <c r="H692" s="17">
        <f ca="1">f_nav_periodreturnrankingper(A692,参数!$B$2,参数!$B$1,3)</f>
        <v>70.0370566437268</v>
      </c>
      <c r="I692" s="17">
        <f ca="1">f_nav_adjustedreturn(A692,参数!$B$3,参数!$B$2)</f>
        <v>16.3525579933738</v>
      </c>
      <c r="J692" s="17">
        <f ca="1">f_nav_periodreturnrankingper(A692,参数!$B$3,参数!$B$2,3)</f>
        <v>66.3879598662207</v>
      </c>
      <c r="K692" s="17">
        <f ca="1">f_nav_adjustedreturn(A692,参数!$B$4,参数!$B$3)</f>
        <v>-5.69345599722269</v>
      </c>
      <c r="L692" s="17">
        <f ca="1">f_nav_periodreturnrankingper(A692,参数!$B$4,参数!$B$3,3)</f>
        <v>32.9910141206675</v>
      </c>
      <c r="M692" s="17">
        <f ca="1">f_nav_adjustedreturn(A692,参数!$B$5,参数!$B$4)</f>
        <v>14.4257425742574</v>
      </c>
      <c r="N692" s="17">
        <f ca="1">f_nav_periodreturnrankingper(A692,参数!$B$5,参数!$B$4,3)</f>
        <v>35.1457840819543</v>
      </c>
      <c r="O692" s="17">
        <f ca="1">f_nav_adjustedreturn(A692,参数!$B$6,参数!$B$5)</f>
        <v>0</v>
      </c>
      <c r="P692" s="17">
        <f ca="1">f_nav_periodreturnrankingper(A692,参数!$B$6,参数!$B$5,3)</f>
        <v>0</v>
      </c>
      <c r="Q692" s="25">
        <f>f_return(A692,1,参数!$B$1-365/2,参数!$B$1)</f>
        <v>22.9683841478163</v>
      </c>
      <c r="R692" s="25">
        <f ca="1">f_return(A692,1,参数!$B$4,参数!$B$1)</f>
        <v>10.7193877868619</v>
      </c>
      <c r="S692" s="25">
        <f ca="1">f_return(A692,1,参数!$B$6,参数!$B$1)</f>
        <v>0</v>
      </c>
      <c r="T692" t="str">
        <f>f_info_investtype(A692)</f>
        <v>灵活配置型基金</v>
      </c>
      <c r="U692" t="str">
        <f>f_info_fundmanager(A692)</f>
        <v>王琳</v>
      </c>
      <c r="V692">
        <f>f_info_manager_onthepostdays(A692,1)</f>
        <v>545</v>
      </c>
      <c r="W692" s="25">
        <f ca="1">f_return_1w(A692,"0",参数!$B$2)</f>
        <v>-0.968893421723624</v>
      </c>
      <c r="X692" s="25">
        <f>f_return_1m(A692,"0",参数!$B$1)</f>
        <v>3.65231145301603</v>
      </c>
      <c r="Y692" s="25">
        <f>f_return_3m(A692,0,参数!$B$1)</f>
        <v>6.4299424184261</v>
      </c>
      <c r="Z692" s="25">
        <f>f_return_6m(A692,0,参数!B691)</f>
        <v>8.47432250336878</v>
      </c>
      <c r="AA692" t="str">
        <f>f_dq_status(A692,参数!$B$1)</f>
        <v>暂停大额申购|开放赎回</v>
      </c>
      <c r="AB692" s="17">
        <f ca="1">f_risk_maxdownside(A692,参数!$B$6,参数!$B$1)</f>
        <v>-7.96506097033642</v>
      </c>
      <c r="AC692" s="17">
        <f ca="1">f_risk_maxdownside(A692,参数!$B$4,参数!$B$1)</f>
        <v>-7.91727957082287</v>
      </c>
      <c r="AD692" t="str">
        <f ca="1">f_risk_maxdownside_date(A692,参数!$B$6,参数!$B$1)</f>
        <v>20180124-20190103</v>
      </c>
    </row>
    <row r="693" spans="1:30">
      <c r="A693" s="15" t="s">
        <v>721</v>
      </c>
      <c r="B693" t="str">
        <f>f_info_name(A693)</f>
        <v>融通中国风1号A</v>
      </c>
      <c r="C693" t="str">
        <f>f_info_setupdate(A693)</f>
        <v>2016-02-03</v>
      </c>
      <c r="D693" s="16">
        <f t="shared" si="10"/>
        <v>1818</v>
      </c>
      <c r="F693" s="17">
        <f>f_netasset_total(A693,参数!$B$1,100000000)</f>
        <v>76.7590383686</v>
      </c>
      <c r="G693" s="17">
        <f ca="1">f_nav_adjustedreturn(A693,参数!$B$2,参数!$B$1)</f>
        <v>56.1024610748368</v>
      </c>
      <c r="H693" s="17">
        <f ca="1">f_nav_periodreturnrankingper(A693,参数!$B$2,参数!$B$1,3)</f>
        <v>38.2212811011117</v>
      </c>
      <c r="I693" s="17">
        <f ca="1">f_nav_adjustedreturn(A693,参数!$B$3,参数!$B$2)</f>
        <v>93.1134820562561</v>
      </c>
      <c r="J693" s="17">
        <f ca="1">f_nav_periodreturnrankingper(A693,参数!$B$3,参数!$B$2,3)</f>
        <v>0.613154960981048</v>
      </c>
      <c r="K693" s="17">
        <f ca="1">f_nav_adjustedreturn(A693,参数!$B$4,参数!$B$3)</f>
        <v>-21.9530658591976</v>
      </c>
      <c r="L693" s="17">
        <f ca="1">f_nav_periodreturnrankingper(A693,参数!$B$4,参数!$B$3,3)</f>
        <v>72.9781771501926</v>
      </c>
      <c r="M693" s="17">
        <f ca="1">f_nav_adjustedreturn(A693,参数!$B$5,参数!$B$4)</f>
        <v>28.4190106692532</v>
      </c>
      <c r="N693" s="17">
        <f ca="1">f_nav_periodreturnrankingper(A693,参数!$B$5,参数!$B$4,3)</f>
        <v>11.8991331757289</v>
      </c>
      <c r="O693" s="17">
        <f ca="1">f_nav_adjustedreturn(A693,参数!$B$6,参数!$B$5)</f>
        <v>0</v>
      </c>
      <c r="P693" s="17">
        <f ca="1">f_nav_periodreturnrankingper(A693,参数!$B$6,参数!$B$5,3)</f>
        <v>0</v>
      </c>
      <c r="Q693" s="25">
        <f>f_return(A693,1,参数!$B$1-365/2,参数!$B$1)</f>
        <v>38.0213119885902</v>
      </c>
      <c r="R693" s="25">
        <f ca="1">f_return(A693,1,参数!$B$4,参数!$B$1)</f>
        <v>32.9677705613221</v>
      </c>
      <c r="S693" s="25">
        <f ca="1">f_return(A693,1,参数!$B$6,参数!$B$1)</f>
        <v>0</v>
      </c>
      <c r="T693" t="str">
        <f>f_info_investtype(A693)</f>
        <v>灵活配置型基金</v>
      </c>
      <c r="U693" t="str">
        <f>f_info_fundmanager(A693)</f>
        <v>彭炜</v>
      </c>
      <c r="V693">
        <f>f_info_manager_onthepostdays(A693,1)</f>
        <v>1286</v>
      </c>
      <c r="W693" s="25">
        <f ca="1">f_return_1w(A693,"0",参数!$B$2)</f>
        <v>1.94572452636969</v>
      </c>
      <c r="X693" s="25">
        <f>f_return_1m(A693,"0",参数!$B$1)</f>
        <v>11</v>
      </c>
      <c r="Y693" s="25">
        <f>f_return_3m(A693,0,参数!$B$1)</f>
        <v>20.2321083172147</v>
      </c>
      <c r="Z693" s="25">
        <f>f_return_6m(A693,0,参数!B692)</f>
        <v>11.4368440101339</v>
      </c>
      <c r="AA693" t="str">
        <f>f_dq_status(A693,参数!$B$1)</f>
        <v>开放申购|开放赎回</v>
      </c>
      <c r="AB693" s="17">
        <f ca="1">f_risk_maxdownside(A693,参数!$B$6,参数!$B$1)</f>
        <v>-28.3570892723181</v>
      </c>
      <c r="AC693" s="17">
        <f ca="1">f_risk_maxdownside(A693,参数!$B$4,参数!$B$1)</f>
        <v>-27.8700906344411</v>
      </c>
      <c r="AD693" t="str">
        <f ca="1">f_risk_maxdownside_date(A693,参数!$B$6,参数!$B$1)</f>
        <v>20180124-20190103</v>
      </c>
    </row>
    <row r="694" spans="1:30">
      <c r="A694" s="15" t="s">
        <v>722</v>
      </c>
      <c r="B694" t="str">
        <f>f_info_name(A694)</f>
        <v>易方达环保主题</v>
      </c>
      <c r="C694" t="str">
        <f>f_info_setupdate(A694)</f>
        <v>2017-06-02</v>
      </c>
      <c r="D694" s="16">
        <f t="shared" si="10"/>
        <v>1333</v>
      </c>
      <c r="F694" s="17">
        <f>f_netasset_total(A694,参数!$B$1,100000000)</f>
        <v>26.4741521542</v>
      </c>
      <c r="G694" s="17">
        <f ca="1">f_nav_adjustedreturn(A694,参数!$B$2,参数!$B$1)</f>
        <v>124.919302775985</v>
      </c>
      <c r="H694" s="17">
        <f ca="1">f_nav_periodreturnrankingper(A694,参数!$B$2,参数!$B$1,3)</f>
        <v>1.00582318687136</v>
      </c>
      <c r="I694" s="17">
        <f ca="1">f_nav_adjustedreturn(A694,参数!$B$3,参数!$B$2)</f>
        <v>52.9121421520237</v>
      </c>
      <c r="J694" s="17">
        <f ca="1">f_nav_periodreturnrankingper(A694,参数!$B$3,参数!$B$2,3)</f>
        <v>14.4927536231884</v>
      </c>
      <c r="K694" s="17">
        <f ca="1">f_nav_adjustedreturn(A694,参数!$B$4,参数!$B$3)</f>
        <v>-10.2745792736935</v>
      </c>
      <c r="L694" s="17">
        <f ca="1">f_nav_periodreturnrankingper(A694,参数!$B$4,参数!$B$3,3)</f>
        <v>41.2708600770218</v>
      </c>
      <c r="M694" s="17">
        <f ca="1">f_nav_adjustedreturn(A694,参数!$B$5,参数!$B$4)</f>
        <v>0</v>
      </c>
      <c r="N694" s="17">
        <f ca="1">f_nav_periodreturnrankingper(A694,参数!$B$5,参数!$B$4,3)</f>
        <v>0</v>
      </c>
      <c r="O694" s="17">
        <f ca="1">f_nav_adjustedreturn(A694,参数!$B$6,参数!$B$5)</f>
        <v>0</v>
      </c>
      <c r="P694" s="17">
        <f ca="1">f_nav_periodreturnrankingper(A694,参数!$B$6,参数!$B$5,3)</f>
        <v>0</v>
      </c>
      <c r="Q694" s="25">
        <f>f_return(A694,1,参数!$B$1-365/2,参数!$B$1)</f>
        <v>148.917642353625</v>
      </c>
      <c r="R694" s="25">
        <f ca="1">f_return(A694,1,参数!$B$4,参数!$B$1)</f>
        <v>45.5389470868554</v>
      </c>
      <c r="S694" s="25">
        <f ca="1">f_return(A694,1,参数!$B$6,参数!$B$1)</f>
        <v>0</v>
      </c>
      <c r="T694" t="str">
        <f>f_info_investtype(A694)</f>
        <v>灵活配置型基金</v>
      </c>
      <c r="U694" t="str">
        <f>f_info_fundmanager(A694)</f>
        <v>祁禾</v>
      </c>
      <c r="V694">
        <f>f_info_manager_onthepostdays(A694,1)</f>
        <v>1142</v>
      </c>
      <c r="W694" s="25">
        <f ca="1">f_return_1w(A694,"0",参数!$B$2)</f>
        <v>-2.94486215538848</v>
      </c>
      <c r="X694" s="25">
        <f>f_return_1m(A694,"0",参数!$B$1)</f>
        <v>12.8238341968912</v>
      </c>
      <c r="Y694" s="25">
        <f>f_return_3m(A694,0,参数!$B$1)</f>
        <v>40.032154340836</v>
      </c>
      <c r="Z694" s="25">
        <f>f_return_6m(A694,0,参数!B693)</f>
        <v>43.6431846602751</v>
      </c>
      <c r="AA694" t="str">
        <f>f_dq_status(A694,参数!$B$1)</f>
        <v>开放申购|开放赎回</v>
      </c>
      <c r="AB694" s="17">
        <f ca="1">f_risk_maxdownside(A694,参数!$B$6,参数!$B$1)</f>
        <v>-22.0562390158172</v>
      </c>
      <c r="AC694" s="17">
        <f ca="1">f_risk_maxdownside(A694,参数!$B$4,参数!$B$1)</f>
        <v>-22.0562390158172</v>
      </c>
      <c r="AD694" t="str">
        <f ca="1">f_risk_maxdownside_date(A694,参数!$B$6,参数!$B$1)</f>
        <v>20180313-20181018</v>
      </c>
    </row>
    <row r="695" spans="1:30">
      <c r="A695" s="15" t="s">
        <v>723</v>
      </c>
      <c r="B695" t="str">
        <f>f_info_name(A695)</f>
        <v>易方达现代服务业</v>
      </c>
      <c r="C695" t="str">
        <f>f_info_setupdate(A695)</f>
        <v>2017-11-22</v>
      </c>
      <c r="D695" s="16">
        <f t="shared" si="10"/>
        <v>1160</v>
      </c>
      <c r="F695" s="17">
        <f>f_netasset_total(A695,参数!$B$1,100000000)</f>
        <v>7.1865154272</v>
      </c>
      <c r="G695" s="17">
        <f ca="1">f_nav_adjustedreturn(A695,参数!$B$2,参数!$B$1)</f>
        <v>108.928571428571</v>
      </c>
      <c r="H695" s="17">
        <f ca="1">f_nav_periodreturnrankingper(A695,参数!$B$2,参数!$B$1,3)</f>
        <v>2.91159343568025</v>
      </c>
      <c r="I695" s="17">
        <f ca="1">f_nav_adjustedreturn(A695,参数!$B$3,参数!$B$2)</f>
        <v>51.7241379310345</v>
      </c>
      <c r="J695" s="17">
        <f ca="1">f_nav_periodreturnrankingper(A695,参数!$B$3,参数!$B$2,3)</f>
        <v>15.8305462653289</v>
      </c>
      <c r="K695" s="17">
        <f ca="1">f_nav_adjustedreturn(A695,参数!$B$4,参数!$B$3)</f>
        <v>-25.0230840258541</v>
      </c>
      <c r="L695" s="17">
        <f ca="1">f_nav_periodreturnrankingper(A695,参数!$B$4,参数!$B$3,3)</f>
        <v>83.1193838254172</v>
      </c>
      <c r="M695" s="17">
        <f ca="1">f_nav_adjustedreturn(A695,参数!$B$5,参数!$B$4)</f>
        <v>0</v>
      </c>
      <c r="N695" s="17">
        <f ca="1">f_nav_periodreturnrankingper(A695,参数!$B$5,参数!$B$4,3)</f>
        <v>0</v>
      </c>
      <c r="O695" s="17">
        <f ca="1">f_nav_adjustedreturn(A695,参数!$B$6,参数!$B$5)</f>
        <v>0</v>
      </c>
      <c r="P695" s="17">
        <f ca="1">f_nav_periodreturnrankingper(A695,参数!$B$6,参数!$B$5,3)</f>
        <v>0</v>
      </c>
      <c r="Q695" s="25">
        <f>f_return(A695,1,参数!$B$1-365/2,参数!$B$1)</f>
        <v>138.4383450782</v>
      </c>
      <c r="R695" s="25">
        <f ca="1">f_return(A695,1,参数!$B$4,参数!$B$1)</f>
        <v>33.417361030135</v>
      </c>
      <c r="S695" s="25">
        <f ca="1">f_return(A695,1,参数!$B$6,参数!$B$1)</f>
        <v>0</v>
      </c>
      <c r="T695" t="str">
        <f>f_info_investtype(A695)</f>
        <v>灵活配置型基金</v>
      </c>
      <c r="U695" t="str">
        <f>f_info_fundmanager(A695)</f>
        <v>王元春</v>
      </c>
      <c r="V695">
        <f>f_info_manager_onthepostdays(A695,1)</f>
        <v>796</v>
      </c>
      <c r="W695" s="25">
        <f ca="1">f_return_1w(A695,"0",参数!$B$2)</f>
        <v>-5.23076923076924</v>
      </c>
      <c r="X695" s="25">
        <f>f_return_1m(A695,"0",参数!$B$1)</f>
        <v>14.7058823529412</v>
      </c>
      <c r="Y695" s="25">
        <f>f_return_3m(A695,0,参数!$B$1)</f>
        <v>38.0901287553648</v>
      </c>
      <c r="Z695" s="25">
        <f>f_return_6m(A695,0,参数!B694)</f>
        <v>51.6828294352539</v>
      </c>
      <c r="AA695" t="str">
        <f>f_dq_status(A695,参数!$B$1)</f>
        <v>开放申购|开放赎回</v>
      </c>
      <c r="AB695" s="17">
        <f ca="1">f_risk_maxdownside(A695,参数!$B$6,参数!$B$1)</f>
        <v>-33.8782924613987</v>
      </c>
      <c r="AC695" s="17">
        <f ca="1">f_risk_maxdownside(A695,参数!$B$4,参数!$B$1)</f>
        <v>-33.1496786042241</v>
      </c>
      <c r="AD695" t="str">
        <f ca="1">f_risk_maxdownside_date(A695,参数!$B$6,参数!$B$1)</f>
        <v>20180124-20181029</v>
      </c>
    </row>
    <row r="696" spans="1:30">
      <c r="A696" s="15" t="s">
        <v>724</v>
      </c>
      <c r="B696" t="str">
        <f>f_info_name(A696)</f>
        <v>建信鑫利</v>
      </c>
      <c r="C696" t="str">
        <f>f_info_setupdate(A696)</f>
        <v>2015-10-29</v>
      </c>
      <c r="D696" s="16">
        <f t="shared" si="10"/>
        <v>1915</v>
      </c>
      <c r="F696" s="17">
        <f>f_netasset_total(A696,参数!$B$1,100000000)</f>
        <v>2.8795964383</v>
      </c>
      <c r="G696" s="17">
        <f ca="1">f_nav_adjustedreturn(A696,参数!$B$2,参数!$B$1)</f>
        <v>107.906356744147</v>
      </c>
      <c r="H696" s="17">
        <f ca="1">f_nav_periodreturnrankingper(A696,参数!$B$2,参数!$B$1,3)</f>
        <v>3.22922181048174</v>
      </c>
      <c r="I696" s="17">
        <f ca="1">f_nav_adjustedreturn(A696,参数!$B$3,参数!$B$2)</f>
        <v>46.4494875549048</v>
      </c>
      <c r="J696" s="17">
        <f ca="1">f_nav_periodreturnrankingper(A696,参数!$B$3,参数!$B$2,3)</f>
        <v>21.6833890746934</v>
      </c>
      <c r="K696" s="17">
        <f ca="1">f_nav_adjustedreturn(A696,参数!$B$4,参数!$B$3)</f>
        <v>-22.1430607010544</v>
      </c>
      <c r="L696" s="17">
        <f ca="1">f_nav_periodreturnrankingper(A696,参数!$B$4,参数!$B$3,3)</f>
        <v>73.8125802310655</v>
      </c>
      <c r="M696" s="17">
        <f ca="1">f_nav_adjustedreturn(A696,参数!$B$5,参数!$B$4)</f>
        <v>4.32806324110673</v>
      </c>
      <c r="N696" s="17">
        <f ca="1">f_nav_periodreturnrankingper(A696,参数!$B$5,参数!$B$4,3)</f>
        <v>79.6690307328605</v>
      </c>
      <c r="O696" s="17">
        <f ca="1">f_nav_adjustedreturn(A696,参数!$B$6,参数!$B$5)</f>
        <v>0.596421471172963</v>
      </c>
      <c r="P696" s="17">
        <f ca="1">f_nav_periodreturnrankingper(A696,参数!$B$6,参数!$B$5,3)</f>
        <v>71.8367346938775</v>
      </c>
      <c r="Q696" s="25">
        <f>f_return(A696,1,参数!$B$1-365/2,参数!$B$1)</f>
        <v>179.906323051885</v>
      </c>
      <c r="R696" s="25">
        <f ca="1">f_return(A696,1,参数!$B$4,参数!$B$1)</f>
        <v>33.302095756603</v>
      </c>
      <c r="S696" s="25">
        <f ca="1">f_return(A696,1,参数!$B$6,参数!$B$1)</f>
        <v>19.9017535208782</v>
      </c>
      <c r="T696" t="str">
        <f>f_info_investtype(A696)</f>
        <v>灵活配置型基金</v>
      </c>
      <c r="U696" t="str">
        <f>f_info_fundmanager(A696)</f>
        <v>陶灿</v>
      </c>
      <c r="V696">
        <f>f_info_manager_onthepostdays(A696,1)</f>
        <v>1203</v>
      </c>
      <c r="W696" s="25">
        <f ca="1">f_return_1w(A696,"0",参数!$B$2)</f>
        <v>0.620336993880447</v>
      </c>
      <c r="X696" s="25">
        <f>f_return_1m(A696,"0",参数!$B$1)</f>
        <v>14.6881750080426</v>
      </c>
      <c r="Y696" s="25">
        <f>f_return_3m(A696,0,参数!$B$1)</f>
        <v>44.9944802742432</v>
      </c>
      <c r="Z696" s="25">
        <f>f_return_6m(A696,0,参数!B695)</f>
        <v>52.1124992152678</v>
      </c>
      <c r="AA696" t="str">
        <f>f_dq_status(A696,参数!$B$1)</f>
        <v>开放申购|开放赎回</v>
      </c>
      <c r="AB696" s="17">
        <f ca="1">f_risk_maxdownside(A696,参数!$B$6,参数!$B$1)</f>
        <v>-23.5427706283119</v>
      </c>
      <c r="AC696" s="17">
        <f ca="1">f_risk_maxdownside(A696,参数!$B$4,参数!$B$1)</f>
        <v>-23.4703542337564</v>
      </c>
      <c r="AD696" t="str">
        <f ca="1">f_risk_maxdownside_date(A696,参数!$B$6,参数!$B$1)</f>
        <v>20180124-20190103</v>
      </c>
    </row>
    <row r="697" spans="1:30">
      <c r="A697" s="15" t="s">
        <v>725</v>
      </c>
      <c r="B697" t="str">
        <f>f_info_name(A697)</f>
        <v>富安达健康人生</v>
      </c>
      <c r="C697" t="str">
        <f>f_info_setupdate(A697)</f>
        <v>2015-11-25</v>
      </c>
      <c r="D697" s="16">
        <f t="shared" si="10"/>
        <v>1888</v>
      </c>
      <c r="F697" s="17">
        <f>f_netasset_total(A697,参数!$B$1,100000000)</f>
        <v>0.918970831</v>
      </c>
      <c r="G697" s="17">
        <f ca="1">f_nav_adjustedreturn(A697,参数!$B$2,参数!$B$1)</f>
        <v>71.6469056267562</v>
      </c>
      <c r="H697" s="17">
        <f ca="1">f_nav_periodreturnrankingper(A697,参数!$B$2,参数!$B$1,3)</f>
        <v>23.292747485442</v>
      </c>
      <c r="I697" s="17">
        <f ca="1">f_nav_adjustedreturn(A697,参数!$B$3,参数!$B$2)</f>
        <v>55.8201623237933</v>
      </c>
      <c r="J697" s="17">
        <f ca="1">f_nav_periodreturnrankingper(A697,参数!$B$3,参数!$B$2,3)</f>
        <v>11.5942028985507</v>
      </c>
      <c r="K697" s="17">
        <f ca="1">f_nav_adjustedreturn(A697,参数!$B$4,参数!$B$3)</f>
        <v>-18.8702131346387</v>
      </c>
      <c r="L697" s="17">
        <f ca="1">f_nav_periodreturnrankingper(A697,参数!$B$4,参数!$B$3,3)</f>
        <v>61.4249037227214</v>
      </c>
      <c r="M697" s="17">
        <f ca="1">f_nav_adjustedreturn(A697,参数!$B$5,参数!$B$4)</f>
        <v>19.8627287853577</v>
      </c>
      <c r="N697" s="17">
        <f ca="1">f_nav_periodreturnrankingper(A697,参数!$B$5,参数!$B$4,3)</f>
        <v>23.2466509062254</v>
      </c>
      <c r="O697" s="17">
        <f ca="1">f_nav_adjustedreturn(A697,参数!$B$6,参数!$B$5)</f>
        <v>-1.57728706624606</v>
      </c>
      <c r="P697" s="17">
        <f ca="1">f_nav_periodreturnrankingper(A697,参数!$B$6,参数!$B$5,3)</f>
        <v>81.4965986394558</v>
      </c>
      <c r="Q697" s="25">
        <f>f_return(A697,1,参数!$B$1-365/2,参数!$B$1)</f>
        <v>30.5688975304528</v>
      </c>
      <c r="R697" s="25">
        <f ca="1">f_return(A697,1,参数!$B$4,参数!$B$1)</f>
        <v>29.4327956663589</v>
      </c>
      <c r="S697" s="25">
        <f ca="1">f_return(A697,1,参数!$B$6,参数!$B$1)</f>
        <v>20.5510677569269</v>
      </c>
      <c r="T697" t="str">
        <f>f_info_investtype(A697)</f>
        <v>灵活配置型基金</v>
      </c>
      <c r="U697" t="str">
        <f>f_info_fundmanager(A697)</f>
        <v>李守峰,纪青</v>
      </c>
      <c r="V697">
        <f>f_info_manager_onthepostdays(A697,1)</f>
        <v>1875</v>
      </c>
      <c r="W697" s="25">
        <f ca="1">f_return_1w(A697,"0",参数!$B$2)</f>
        <v>0.385276917784661</v>
      </c>
      <c r="X697" s="25">
        <f>f_return_1m(A697,"0",参数!$B$1)</f>
        <v>11.0544519333097</v>
      </c>
      <c r="Y697" s="25">
        <f>f_return_3m(A697,0,参数!$B$1)</f>
        <v>14.4338846751348</v>
      </c>
      <c r="Z697" s="25">
        <f>f_return_6m(A697,0,参数!B696)</f>
        <v>11.4696142486351</v>
      </c>
      <c r="AA697" t="str">
        <f>f_dq_status(A697,参数!$B$1)</f>
        <v>开放申购|开放赎回</v>
      </c>
      <c r="AB697" s="17">
        <f ca="1">f_risk_maxdownside(A697,参数!$B$6,参数!$B$1)</f>
        <v>-29.8335568352134</v>
      </c>
      <c r="AC697" s="17">
        <f ca="1">f_risk_maxdownside(A697,参数!$B$4,参数!$B$1)</f>
        <v>-29.8335568352134</v>
      </c>
      <c r="AD697" t="str">
        <f ca="1">f_risk_maxdownside_date(A697,参数!$B$6,参数!$B$1)</f>
        <v>20180529-20190103</v>
      </c>
    </row>
    <row r="698" spans="1:30">
      <c r="A698" s="15" t="s">
        <v>726</v>
      </c>
      <c r="B698" t="str">
        <f>f_info_name(A698)</f>
        <v>东方红收益增强A</v>
      </c>
      <c r="C698" t="str">
        <f>f_info_setupdate(A698)</f>
        <v>2015-11-02</v>
      </c>
      <c r="D698" s="16">
        <f t="shared" si="10"/>
        <v>1911</v>
      </c>
      <c r="F698" s="17">
        <f>f_netasset_total(A698,参数!$B$1,100000000)</f>
        <v>19.5974162067</v>
      </c>
      <c r="G698" s="17">
        <f ca="1">f_nav_adjustedreturn(A698,参数!$B$2,参数!$B$1)</f>
        <v>8.95473409574888</v>
      </c>
      <c r="H698" s="17">
        <f ca="1">f_nav_periodreturnrankingper(A698,参数!$B$2,参数!$B$1,3)</f>
        <v>53.0188679245283</v>
      </c>
      <c r="I698" s="17">
        <f ca="1">f_nav_adjustedreturn(A698,参数!$B$3,参数!$B$2)</f>
        <v>14.704835806741</v>
      </c>
      <c r="J698" s="17">
        <f ca="1">f_nav_periodreturnrankingper(A698,参数!$B$3,参数!$B$2,3)</f>
        <v>16.5957446808511</v>
      </c>
      <c r="K698" s="17">
        <f ca="1">f_nav_adjustedreturn(A698,参数!$B$4,参数!$B$3)</f>
        <v>-3.78640776699029</v>
      </c>
      <c r="L698" s="17">
        <f ca="1">f_nav_periodreturnrankingper(A698,参数!$B$4,参数!$B$3,3)</f>
        <v>77.0883054892602</v>
      </c>
      <c r="M698" s="17">
        <f ca="1">f_nav_adjustedreturn(A698,参数!$B$5,参数!$B$4)</f>
        <v>8.31014009780452</v>
      </c>
      <c r="N698" s="17">
        <f ca="1">f_nav_periodreturnrankingper(A698,参数!$B$5,参数!$B$4,3)</f>
        <v>13.5359116022099</v>
      </c>
      <c r="O698" s="17">
        <f ca="1">f_nav_adjustedreturn(A698,参数!$B$6,参数!$B$5)</f>
        <v>2.03732750744787</v>
      </c>
      <c r="P698" s="17">
        <f ca="1">f_nav_periodreturnrankingper(A698,参数!$B$6,参数!$B$5,3)</f>
        <v>38.135593220339</v>
      </c>
      <c r="Q698" s="25">
        <f>f_return(A698,1,参数!$B$1-365/2,参数!$B$1)</f>
        <v>12.0892234849823</v>
      </c>
      <c r="R698" s="25">
        <f ca="1">f_return(A698,1,参数!$B$4,参数!$B$1)</f>
        <v>6.33193987972602</v>
      </c>
      <c r="S698" s="25">
        <f ca="1">f_return(A698,1,参数!$B$6,参数!$B$1)</f>
        <v>5.82475167093279</v>
      </c>
      <c r="T698" t="str">
        <f>f_info_investtype(A698)</f>
        <v>混合债券型二级基金</v>
      </c>
      <c r="U698" t="str">
        <f>f_info_fundmanager(A698)</f>
        <v>纪文静,胡伟</v>
      </c>
      <c r="V698">
        <f>f_info_manager_onthepostdays(A698,1)</f>
        <v>1928</v>
      </c>
      <c r="W698" s="25">
        <f ca="1">f_return_1w(A698,"0",参数!$B$2)</f>
        <v>-0.649870916050912</v>
      </c>
      <c r="X698" s="25">
        <f>f_return_1m(A698,"0",参数!$B$1)</f>
        <v>2.84812899833493</v>
      </c>
      <c r="Y698" s="25">
        <f>f_return_3m(A698,0,参数!$B$1)</f>
        <v>4.030477215257</v>
      </c>
      <c r="Z698" s="25">
        <f>f_return_6m(A698,0,参数!B697)</f>
        <v>4.21302129847655</v>
      </c>
      <c r="AA698" t="str">
        <f>f_dq_status(A698,参数!$B$1)</f>
        <v>开放申购|开放赎回</v>
      </c>
      <c r="AB698" s="17">
        <f ca="1">f_risk_maxdownside(A698,参数!$B$6,参数!$B$1)</f>
        <v>-9.44656488549618</v>
      </c>
      <c r="AC698" s="17">
        <f ca="1">f_risk_maxdownside(A698,参数!$B$4,参数!$B$1)</f>
        <v>-9.44656488549618</v>
      </c>
      <c r="AD698" t="str">
        <f ca="1">f_risk_maxdownside_date(A698,参数!$B$6,参数!$B$1)</f>
        <v>20180509-20181018</v>
      </c>
    </row>
    <row r="699" spans="1:30">
      <c r="A699" s="15" t="s">
        <v>727</v>
      </c>
      <c r="B699" t="str">
        <f>f_info_name(A699)</f>
        <v>中海魅力长三角</v>
      </c>
      <c r="C699" t="str">
        <f>f_info_setupdate(A699)</f>
        <v>2016-03-30</v>
      </c>
      <c r="D699" s="16">
        <f t="shared" si="10"/>
        <v>1762</v>
      </c>
      <c r="F699" s="17">
        <f>f_netasset_total(A699,参数!$B$1,100000000)</f>
        <v>0.6883240095</v>
      </c>
      <c r="G699" s="17">
        <f ca="1">f_nav_adjustedreturn(A699,参数!$B$2,参数!$B$1)</f>
        <v>79.3484941610326</v>
      </c>
      <c r="H699" s="17">
        <f ca="1">f_nav_periodreturnrankingper(A699,参数!$B$2,参数!$B$1,3)</f>
        <v>16.7284277395447</v>
      </c>
      <c r="I699" s="17">
        <f ca="1">f_nav_adjustedreturn(A699,参数!$B$3,参数!$B$2)</f>
        <v>68.4265010351967</v>
      </c>
      <c r="J699" s="17">
        <f ca="1">f_nav_periodreturnrankingper(A699,参数!$B$3,参数!$B$2,3)</f>
        <v>5.18394648829431</v>
      </c>
      <c r="K699" s="17">
        <f ca="1">f_nav_adjustedreturn(A699,参数!$B$4,参数!$B$3)</f>
        <v>-31.2944523470839</v>
      </c>
      <c r="L699" s="17">
        <f ca="1">f_nav_periodreturnrankingper(A699,参数!$B$4,参数!$B$3,3)</f>
        <v>95.5070603337612</v>
      </c>
      <c r="M699" s="17">
        <f ca="1">f_nav_adjustedreturn(A699,参数!$B$5,参数!$B$4)</f>
        <v>32.8947368421052</v>
      </c>
      <c r="N699" s="17">
        <f ca="1">f_nav_periodreturnrankingper(A699,参数!$B$5,参数!$B$4,3)</f>
        <v>9.29866036249015</v>
      </c>
      <c r="O699" s="17">
        <f ca="1">f_nav_adjustedreturn(A699,参数!$B$6,参数!$B$5)</f>
        <v>0</v>
      </c>
      <c r="P699" s="17">
        <f ca="1">f_nav_periodreturnrankingper(A699,参数!$B$6,参数!$B$5,3)</f>
        <v>0</v>
      </c>
      <c r="Q699" s="25">
        <f>f_return(A699,1,参数!$B$1-365/2,参数!$B$1)</f>
        <v>69.5672489126759</v>
      </c>
      <c r="R699" s="25">
        <f ca="1">f_return(A699,1,参数!$B$4,参数!$B$1)</f>
        <v>27.5274122987728</v>
      </c>
      <c r="S699" s="25">
        <f ca="1">f_return(A699,1,参数!$B$6,参数!$B$1)</f>
        <v>0</v>
      </c>
      <c r="T699" t="str">
        <f>f_info_investtype(A699)</f>
        <v>灵活配置型基金</v>
      </c>
      <c r="U699" t="str">
        <f>f_info_fundmanager(A699)</f>
        <v>许定晴,陈星</v>
      </c>
      <c r="V699">
        <f>f_info_manager_onthepostdays(A699,1)</f>
        <v>341</v>
      </c>
      <c r="W699" s="25">
        <f ca="1">f_return_1w(A699,"0",参数!$B$2)</f>
        <v>1.62398500936915</v>
      </c>
      <c r="X699" s="25">
        <f>f_return_1m(A699,"0",参数!$B$1)</f>
        <v>12.4470134874759</v>
      </c>
      <c r="Y699" s="25">
        <f>f_return_3m(A699,0,参数!$B$1)</f>
        <v>27.3679615888258</v>
      </c>
      <c r="Z699" s="25">
        <f>f_return_6m(A699,0,参数!B698)</f>
        <v>28.5157940285591</v>
      </c>
      <c r="AA699" t="str">
        <f>f_dq_status(A699,参数!$B$1)</f>
        <v>开放申购|开放赎回</v>
      </c>
      <c r="AB699" s="17">
        <f ca="1">f_risk_maxdownside(A699,参数!$B$6,参数!$B$1)</f>
        <v>-37.4301675977654</v>
      </c>
      <c r="AC699" s="17">
        <f ca="1">f_risk_maxdownside(A699,参数!$B$4,参数!$B$1)</f>
        <v>-36.6336633663366</v>
      </c>
      <c r="AD699" t="str">
        <f ca="1">f_risk_maxdownside_date(A699,参数!$B$6,参数!$B$1)</f>
        <v>20180124-20181016</v>
      </c>
    </row>
    <row r="700" spans="1:30">
      <c r="A700" s="15" t="s">
        <v>728</v>
      </c>
      <c r="B700" t="str">
        <f>f_info_name(A700)</f>
        <v>北信瑞丰新成长</v>
      </c>
      <c r="C700" t="str">
        <f>f_info_setupdate(A700)</f>
        <v>2015-11-11</v>
      </c>
      <c r="D700" s="16">
        <f t="shared" si="10"/>
        <v>1902</v>
      </c>
      <c r="F700" s="17">
        <f>f_netasset_total(A700,参数!$B$1,100000000)</f>
        <v>2.0197494269</v>
      </c>
      <c r="G700" s="17">
        <f ca="1">f_nav_adjustedreturn(A700,参数!$B$2,参数!$B$1)</f>
        <v>57.5925925925926</v>
      </c>
      <c r="H700" s="17">
        <f ca="1">f_nav_periodreturnrankingper(A700,参数!$B$2,参数!$B$1,3)</f>
        <v>37.1625198517734</v>
      </c>
      <c r="I700" s="17">
        <f ca="1">f_nav_adjustedreturn(A700,参数!$B$3,参数!$B$2)</f>
        <v>20.9406494960806</v>
      </c>
      <c r="J700" s="17">
        <f ca="1">f_nav_periodreturnrankingper(A700,参数!$B$3,参数!$B$2,3)</f>
        <v>57.8595317725752</v>
      </c>
      <c r="K700" s="17">
        <f ca="1">f_nav_adjustedreturn(A700,参数!$B$4,参数!$B$3)</f>
        <v>-20.2483429922614</v>
      </c>
      <c r="L700" s="17">
        <f ca="1">f_nav_periodreturnrankingper(A700,参数!$B$4,参数!$B$3,3)</f>
        <v>66.3029525032092</v>
      </c>
      <c r="M700" s="17">
        <f ca="1">f_nav_adjustedreturn(A700,参数!$B$5,参数!$B$4)</f>
        <v>13.3138969873664</v>
      </c>
      <c r="N700" s="17">
        <f ca="1">f_nav_periodreturnrankingper(A700,参数!$B$5,参数!$B$4,3)</f>
        <v>38.5342789598109</v>
      </c>
      <c r="O700" s="17">
        <f ca="1">f_nav_adjustedreturn(A700,参数!$B$6,参数!$B$5)</f>
        <v>4.1497975708502</v>
      </c>
      <c r="P700" s="17">
        <f ca="1">f_nav_periodreturnrankingper(A700,参数!$B$6,参数!$B$5,3)</f>
        <v>37.1428571428571</v>
      </c>
      <c r="Q700" s="25">
        <f>f_return(A700,1,参数!$B$1-365/2,参数!$B$1)</f>
        <v>78.4680139654853</v>
      </c>
      <c r="R700" s="25">
        <f ca="1">f_return(A700,1,参数!$B$4,参数!$B$1)</f>
        <v>14.9636730323932</v>
      </c>
      <c r="S700" s="25">
        <f ca="1">f_return(A700,1,参数!$B$6,参数!$B$1)</f>
        <v>12.3256129593048</v>
      </c>
      <c r="T700" t="str">
        <f>f_info_investtype(A700)</f>
        <v>灵活配置型基金</v>
      </c>
      <c r="U700" t="str">
        <f>f_info_fundmanager(A700)</f>
        <v>黄祥斌</v>
      </c>
      <c r="V700">
        <f>f_info_manager_onthepostdays(A700,1)</f>
        <v>1253</v>
      </c>
      <c r="W700" s="25">
        <f ca="1">f_return_1w(A700,"0",参数!$B$2)</f>
        <v>-1.27970749542962</v>
      </c>
      <c r="X700" s="25">
        <f>f_return_1m(A700,"0",参数!$B$1)</f>
        <v>16.1774744027304</v>
      </c>
      <c r="Y700" s="25">
        <f>f_return_3m(A700,0,参数!$B$1)</f>
        <v>25.7016248153619</v>
      </c>
      <c r="Z700" s="25">
        <f>f_return_6m(A700,0,参数!B699)</f>
        <v>32.5563909774436</v>
      </c>
      <c r="AA700" t="str">
        <f>f_dq_status(A700,参数!$B$1)</f>
        <v>开放申购|开放赎回</v>
      </c>
      <c r="AB700" s="17">
        <f ca="1">f_risk_maxdownside(A700,参数!$B$6,参数!$B$1)</f>
        <v>-23.1917428449015</v>
      </c>
      <c r="AC700" s="17">
        <f ca="1">f_risk_maxdownside(A700,参数!$B$4,参数!$B$1)</f>
        <v>-23.1258695540309</v>
      </c>
      <c r="AD700" t="str">
        <f ca="1">f_risk_maxdownside_date(A700,参数!$B$6,参数!$B$1)</f>
        <v>20180125-20190103</v>
      </c>
    </row>
    <row r="701" spans="1:30">
      <c r="A701" s="15" t="s">
        <v>729</v>
      </c>
      <c r="B701" t="str">
        <f>f_info_name(A701)</f>
        <v>招商制造业转型A</v>
      </c>
      <c r="C701" t="str">
        <f>f_info_setupdate(A701)</f>
        <v>2015-12-02</v>
      </c>
      <c r="D701" s="16">
        <f t="shared" si="10"/>
        <v>1881</v>
      </c>
      <c r="F701" s="17">
        <f>f_netasset_total(A701,参数!$B$1,100000000)</f>
        <v>11.7732075464</v>
      </c>
      <c r="G701" s="17">
        <f ca="1">f_nav_adjustedreturn(A701,参数!$B$2,参数!$B$1)</f>
        <v>96.401384083045</v>
      </c>
      <c r="H701" s="17">
        <f ca="1">f_nav_periodreturnrankingper(A701,参数!$B$2,参数!$B$1,3)</f>
        <v>7.04076230809952</v>
      </c>
      <c r="I701" s="17">
        <f ca="1">f_nav_adjustedreturn(A701,参数!$B$3,参数!$B$2)</f>
        <v>53.3970276008493</v>
      </c>
      <c r="J701" s="17">
        <f ca="1">f_nav_periodreturnrankingper(A701,参数!$B$3,参数!$B$2,3)</f>
        <v>14.0468227424749</v>
      </c>
      <c r="K701" s="17">
        <f ca="1">f_nav_adjustedreturn(A701,参数!$B$4,参数!$B$3)</f>
        <v>-23.9095315024233</v>
      </c>
      <c r="L701" s="17">
        <f ca="1">f_nav_periodreturnrankingper(A701,参数!$B$4,参数!$B$3,3)</f>
        <v>79.9743260590501</v>
      </c>
      <c r="M701" s="17">
        <f ca="1">f_nav_adjustedreturn(A701,参数!$B$5,参数!$B$4)</f>
        <v>25.3791708796765</v>
      </c>
      <c r="N701" s="17">
        <f ca="1">f_nav_periodreturnrankingper(A701,参数!$B$5,参数!$B$4,3)</f>
        <v>14.8936170212766</v>
      </c>
      <c r="O701" s="17">
        <f ca="1">f_nav_adjustedreturn(A701,参数!$B$6,参数!$B$5)</f>
        <v>10.9026386386386</v>
      </c>
      <c r="P701" s="17">
        <f ca="1">f_nav_periodreturnrankingper(A701,参数!$B$6,参数!$B$5,3)</f>
        <v>14.0136054421769</v>
      </c>
      <c r="Q701" s="25">
        <f>f_return(A701,1,参数!$B$1-365/2,参数!$B$1)</f>
        <v>78.6902305848773</v>
      </c>
      <c r="R701" s="25">
        <f ca="1">f_return(A701,1,参数!$B$4,参数!$B$1)</f>
        <v>31.8219315754926</v>
      </c>
      <c r="S701" s="25">
        <f ca="1">f_return(A701,1,参数!$B$6,参数!$B$1)</f>
        <v>26.02059414523</v>
      </c>
      <c r="T701" t="str">
        <f>f_info_investtype(A701)</f>
        <v>灵活配置型基金</v>
      </c>
      <c r="U701" t="str">
        <f>f_info_fundmanager(A701)</f>
        <v>王景</v>
      </c>
      <c r="V701">
        <f>f_info_manager_onthepostdays(A701,1)</f>
        <v>1898</v>
      </c>
      <c r="W701" s="25">
        <f ca="1">f_return_1w(A701,"0",参数!$B$2)</f>
        <v>0.556715379262349</v>
      </c>
      <c r="X701" s="25">
        <f>f_return_1m(A701,"0",参数!$B$1)</f>
        <v>11.9968429360695</v>
      </c>
      <c r="Y701" s="25">
        <f>f_return_3m(A701,0,参数!$B$1)</f>
        <v>33.6787564766839</v>
      </c>
      <c r="Z701" s="25">
        <f>f_return_6m(A701,0,参数!B700)</f>
        <v>30.6289881494986</v>
      </c>
      <c r="AA701" t="str">
        <f>f_dq_status(A701,参数!$B$1)</f>
        <v>开放申购|开放赎回</v>
      </c>
      <c r="AB701" s="17">
        <f ca="1">f_risk_maxdownside(A701,参数!$B$6,参数!$B$1)</f>
        <v>-30.3858520900322</v>
      </c>
      <c r="AC701" s="17">
        <f ca="1">f_risk_maxdownside(A701,参数!$B$4,参数!$B$1)</f>
        <v>-30.1612903225807</v>
      </c>
      <c r="AD701" t="str">
        <f ca="1">f_risk_maxdownside_date(A701,参数!$B$6,参数!$B$1)</f>
        <v>20180110-20181018</v>
      </c>
    </row>
    <row r="702" spans="1:30">
      <c r="A702" s="15" t="s">
        <v>730</v>
      </c>
      <c r="B702" t="str">
        <f>f_info_name(A702)</f>
        <v>前海开源沪港深价值精选</v>
      </c>
      <c r="C702" t="str">
        <f>f_info_setupdate(A702)</f>
        <v>2016-11-18</v>
      </c>
      <c r="D702" s="16">
        <f t="shared" si="10"/>
        <v>1529</v>
      </c>
      <c r="F702" s="17">
        <f>f_netasset_total(A702,参数!$B$1,100000000)</f>
        <v>6.8667468541</v>
      </c>
      <c r="G702" s="17">
        <f ca="1">f_nav_adjustedreturn(A702,参数!$B$2,参数!$B$1)</f>
        <v>89.8186889818689</v>
      </c>
      <c r="H702" s="17">
        <f ca="1">f_nav_periodreturnrankingper(A702,参数!$B$2,参数!$B$1,3)</f>
        <v>9.68766543144521</v>
      </c>
      <c r="I702" s="17">
        <f ca="1">f_nav_adjustedreturn(A702,参数!$B$3,参数!$B$2)</f>
        <v>52.3910733262487</v>
      </c>
      <c r="J702" s="17">
        <f ca="1">f_nav_periodreturnrankingper(A702,参数!$B$3,参数!$B$2,3)</f>
        <v>14.8829431438127</v>
      </c>
      <c r="K702" s="17">
        <f ca="1">f_nav_adjustedreturn(A702,参数!$B$4,参数!$B$3)</f>
        <v>-14.3926567147434</v>
      </c>
      <c r="L702" s="17">
        <f ca="1">f_nav_periodreturnrankingper(A702,参数!$B$4,参数!$B$3,3)</f>
        <v>48.7163029525032</v>
      </c>
      <c r="M702" s="17">
        <f ca="1">f_nav_adjustedreturn(A702,参数!$B$5,参数!$B$4)</f>
        <v>30.6637666329626</v>
      </c>
      <c r="N702" s="17">
        <f ca="1">f_nav_periodreturnrankingper(A702,参数!$B$5,参数!$B$4,3)</f>
        <v>10.3230890464933</v>
      </c>
      <c r="O702" s="17">
        <f ca="1">f_nav_adjustedreturn(A702,参数!$B$6,参数!$B$5)</f>
        <v>0</v>
      </c>
      <c r="P702" s="17">
        <f ca="1">f_nav_periodreturnrankingper(A702,参数!$B$6,参数!$B$5,3)</f>
        <v>0</v>
      </c>
      <c r="Q702" s="25">
        <f>f_return(A702,1,参数!$B$1-365/2,参数!$B$1)</f>
        <v>137.499807990205</v>
      </c>
      <c r="R702" s="25">
        <f ca="1">f_return(A702,1,参数!$B$4,参数!$B$1)</f>
        <v>35.2539842526862</v>
      </c>
      <c r="S702" s="25">
        <f ca="1">f_return(A702,1,参数!$B$6,参数!$B$1)</f>
        <v>0</v>
      </c>
      <c r="T702" t="str">
        <f>f_info_investtype(A702)</f>
        <v>灵活配置型基金</v>
      </c>
      <c r="U702" t="str">
        <f>f_info_fundmanager(A702)</f>
        <v>曲扬</v>
      </c>
      <c r="V702">
        <f>f_info_manager_onthepostdays(A702,1)</f>
        <v>1546</v>
      </c>
      <c r="W702" s="25">
        <f ca="1">f_return_1w(A702,"0",参数!$B$2)</f>
        <v>-4.27236315086784</v>
      </c>
      <c r="X702" s="25">
        <f>f_return_1m(A702,"0",参数!$B$1)</f>
        <v>29.188419553868</v>
      </c>
      <c r="Y702" s="25">
        <f>f_return_3m(A702,0,参数!$B$1)</f>
        <v>52.4929971988795</v>
      </c>
      <c r="Z702" s="25">
        <f>f_return_6m(A702,0,参数!B701)</f>
        <v>53.2782369146006</v>
      </c>
      <c r="AA702" t="str">
        <f>f_dq_status(A702,参数!$B$1)</f>
        <v>开放申购|开放赎回</v>
      </c>
      <c r="AB702" s="17">
        <f ca="1">f_risk_maxdownside(A702,参数!$B$6,参数!$B$1)</f>
        <v>-20.115795355522</v>
      </c>
      <c r="AC702" s="17">
        <f ca="1">f_risk_maxdownside(A702,参数!$B$4,参数!$B$1)</f>
        <v>-20.0471663137312</v>
      </c>
      <c r="AD702" t="str">
        <f ca="1">f_risk_maxdownside_date(A702,参数!$B$6,参数!$B$1)</f>
        <v>20180124-20190103</v>
      </c>
    </row>
    <row r="703" spans="1:30">
      <c r="A703" s="15" t="s">
        <v>731</v>
      </c>
      <c r="B703" t="str">
        <f>f_info_name(A703)</f>
        <v>前海开源沪港深优势精选</v>
      </c>
      <c r="C703" t="str">
        <f>f_info_setupdate(A703)</f>
        <v>2016-04-19</v>
      </c>
      <c r="D703" s="16">
        <f t="shared" si="10"/>
        <v>1742</v>
      </c>
      <c r="F703" s="17">
        <f>f_netasset_total(A703,参数!$B$1,100000000)</f>
        <v>73.5511599792</v>
      </c>
      <c r="G703" s="17">
        <f ca="1">f_nav_adjustedreturn(A703,参数!$B$2,参数!$B$1)</f>
        <v>118.839454490779</v>
      </c>
      <c r="H703" s="17">
        <f ca="1">f_nav_periodreturnrankingper(A703,参数!$B$2,参数!$B$1,3)</f>
        <v>1.1646373742721</v>
      </c>
      <c r="I703" s="17">
        <f ca="1">f_nav_adjustedreturn(A703,参数!$B$3,参数!$B$2)</f>
        <v>71.664943123061</v>
      </c>
      <c r="J703" s="17">
        <f ca="1">f_nav_periodreturnrankingper(A703,参数!$B$3,参数!$B$2,3)</f>
        <v>4.18060200668896</v>
      </c>
      <c r="K703" s="17">
        <f ca="1">f_nav_adjustedreturn(A703,参数!$B$4,参数!$B$3)</f>
        <v>-4.34997395315826</v>
      </c>
      <c r="L703" s="17">
        <f ca="1">f_nav_periodreturnrankingper(A703,参数!$B$4,参数!$B$3,3)</f>
        <v>30.4878048780488</v>
      </c>
      <c r="M703" s="17">
        <f ca="1">f_nav_adjustedreturn(A703,参数!$B$5,参数!$B$4)</f>
        <v>20.6159110350727</v>
      </c>
      <c r="N703" s="17">
        <f ca="1">f_nav_periodreturnrankingper(A703,参数!$B$5,参数!$B$4,3)</f>
        <v>21.5130023640662</v>
      </c>
      <c r="O703" s="17">
        <f ca="1">f_nav_adjustedreturn(A703,参数!$B$6,参数!$B$5)</f>
        <v>0</v>
      </c>
      <c r="P703" s="17">
        <f ca="1">f_nav_periodreturnrankingper(A703,参数!$B$6,参数!$B$5,3)</f>
        <v>0</v>
      </c>
      <c r="Q703" s="25">
        <f>f_return(A703,1,参数!$B$1-365/2,参数!$B$1)</f>
        <v>116.165770924803</v>
      </c>
      <c r="R703" s="25">
        <f ca="1">f_return(A703,1,参数!$B$4,参数!$B$1)</f>
        <v>53.1070415056138</v>
      </c>
      <c r="S703" s="25">
        <f ca="1">f_return(A703,1,参数!$B$6,参数!$B$1)</f>
        <v>0</v>
      </c>
      <c r="T703" t="str">
        <f>f_info_investtype(A703)</f>
        <v>灵活配置型基金</v>
      </c>
      <c r="U703" t="str">
        <f>f_info_fundmanager(A703)</f>
        <v>曲扬,范洁</v>
      </c>
      <c r="V703">
        <f>f_info_manager_onthepostdays(A703,1)</f>
        <v>1759</v>
      </c>
      <c r="W703" s="25">
        <f ca="1">f_return_1w(A703,"0",参数!$B$2)</f>
        <v>-1.71699230313796</v>
      </c>
      <c r="X703" s="25">
        <f>f_return_1m(A703,"0",参数!$B$1)</f>
        <v>28.7290908769288</v>
      </c>
      <c r="Y703" s="25">
        <f>f_return_3m(A703,0,参数!$B$1)</f>
        <v>48.8825796945463</v>
      </c>
      <c r="Z703" s="25">
        <f>f_return_6m(A703,0,参数!B702)</f>
        <v>45.2771353116427</v>
      </c>
      <c r="AA703" t="str">
        <f>f_dq_status(A703,参数!$B$1)</f>
        <v>开放申购|开放赎回</v>
      </c>
      <c r="AB703" s="17">
        <f ca="1">f_risk_maxdownside(A703,参数!$B$6,参数!$B$1)</f>
        <v>-18.3306055646481</v>
      </c>
      <c r="AC703" s="17">
        <f ca="1">f_risk_maxdownside(A703,参数!$B$4,参数!$B$1)</f>
        <v>-18.3306055646481</v>
      </c>
      <c r="AD703" t="str">
        <f ca="1">f_risk_maxdownside_date(A703,参数!$B$6,参数!$B$1)</f>
        <v>20200226-20200319</v>
      </c>
    </row>
    <row r="704" spans="1:30">
      <c r="A704" s="15" t="s">
        <v>732</v>
      </c>
      <c r="B704" t="str">
        <f>f_info_name(A704)</f>
        <v>宝盈国家安全战略沪港深</v>
      </c>
      <c r="C704" t="str">
        <f>f_info_setupdate(A704)</f>
        <v>2016-01-20</v>
      </c>
      <c r="D704" s="16">
        <f t="shared" si="10"/>
        <v>1832</v>
      </c>
      <c r="F704" s="17">
        <f>f_netasset_total(A704,参数!$B$1,100000000)</f>
        <v>0.4116042958</v>
      </c>
      <c r="G704" s="17">
        <f ca="1">f_nav_adjustedreturn(A704,参数!$B$2,参数!$B$1)</f>
        <v>31.8324607329843</v>
      </c>
      <c r="H704" s="17">
        <f ca="1">f_nav_periodreturnrankingper(A704,参数!$B$2,参数!$B$1,3)</f>
        <v>91.6666666666667</v>
      </c>
      <c r="I704" s="17">
        <f ca="1">f_nav_adjustedreturn(A704,参数!$B$3,参数!$B$2)</f>
        <v>34.3178621659634</v>
      </c>
      <c r="J704" s="17">
        <f ca="1">f_nav_periodreturnrankingper(A704,参数!$B$3,参数!$B$2,3)</f>
        <v>70.5014749262537</v>
      </c>
      <c r="K704" s="17">
        <f ca="1">f_nav_adjustedreturn(A704,参数!$B$4,参数!$B$3)</f>
        <v>-26.0914760914761</v>
      </c>
      <c r="L704" s="17">
        <f ca="1">f_nav_periodreturnrankingper(A704,参数!$B$4,参数!$B$3,3)</f>
        <v>61.4545454545455</v>
      </c>
      <c r="M704" s="17">
        <f ca="1">f_nav_adjustedreturn(A704,参数!$B$5,参数!$B$4)</f>
        <v>-8.69565217391305</v>
      </c>
      <c r="N704" s="17">
        <f ca="1">f_nav_periodreturnrankingper(A704,参数!$B$5,参数!$B$4,3)</f>
        <v>97.5490196078431</v>
      </c>
      <c r="O704" s="17">
        <f ca="1">f_nav_adjustedreturn(A704,参数!$B$6,参数!$B$5)</f>
        <v>6.60000000000001</v>
      </c>
      <c r="P704" s="17">
        <f ca="1">f_nav_periodreturnrankingper(A704,参数!$B$6,参数!$B$5,3)</f>
        <v>50</v>
      </c>
      <c r="Q704" s="25">
        <f>f_return(A704,1,参数!$B$1-365/2,参数!$B$1)</f>
        <v>19.4718949130806</v>
      </c>
      <c r="R704" s="25">
        <f ca="1">f_return(A704,1,参数!$B$4,参数!$B$1)</f>
        <v>9.37414745806073</v>
      </c>
      <c r="S704" s="25">
        <f ca="1">f_return(A704,1,参数!$B$6,参数!$B$1)</f>
        <v>4.70881545995252</v>
      </c>
      <c r="T704" t="str">
        <f>f_info_investtype(A704)</f>
        <v>普通股票型基金</v>
      </c>
      <c r="U704" t="str">
        <f>f_info_fundmanager(A704)</f>
        <v>陈金伟</v>
      </c>
      <c r="V704">
        <f>f_info_manager_onthepostdays(A704,1)</f>
        <v>82</v>
      </c>
      <c r="W704" s="25">
        <f ca="1">f_return_1w(A704,"0",参数!$B$2)</f>
        <v>-1.64778578784758</v>
      </c>
      <c r="X704" s="25">
        <f>f_return_1m(A704,"0",参数!$B$1)</f>
        <v>13.9366515837104</v>
      </c>
      <c r="Y704" s="25">
        <f>f_return_3m(A704,0,参数!$B$1)</f>
        <v>13.1176999101527</v>
      </c>
      <c r="Z704" s="25">
        <f>f_return_6m(A704,0,参数!B703)</f>
        <v>1.6431924882629</v>
      </c>
      <c r="AA704" t="str">
        <f>f_dq_status(A704,参数!$B$1)</f>
        <v>开放申购|开放赎回</v>
      </c>
      <c r="AB704" s="17">
        <f ca="1">f_risk_maxdownside(A704,参数!$B$6,参数!$B$1)</f>
        <v>-45.9307010475423</v>
      </c>
      <c r="AC704" s="17">
        <f ca="1">f_risk_maxdownside(A704,参数!$B$4,参数!$B$1)</f>
        <v>-30.5383022774327</v>
      </c>
      <c r="AD704" t="str">
        <f ca="1">f_risk_maxdownside_date(A704,参数!$B$6,参数!$B$1)</f>
        <v>20161117-20190103</v>
      </c>
    </row>
    <row r="705" spans="1:30">
      <c r="A705" s="15" t="s">
        <v>733</v>
      </c>
      <c r="B705" t="str">
        <f>f_info_name(A705)</f>
        <v>嘉实沪港深精选</v>
      </c>
      <c r="C705" t="str">
        <f>f_info_setupdate(A705)</f>
        <v>2016-05-27</v>
      </c>
      <c r="D705" s="16">
        <f t="shared" si="10"/>
        <v>1704</v>
      </c>
      <c r="F705" s="17">
        <f>f_netasset_total(A705,参数!$B$1,100000000)</f>
        <v>30.4163317891</v>
      </c>
      <c r="G705" s="17">
        <f ca="1">f_nav_adjustedreturn(A705,参数!$B$2,参数!$B$1)</f>
        <v>59.8884066955983</v>
      </c>
      <c r="H705" s="17">
        <f ca="1">f_nav_periodreturnrankingper(A705,参数!$B$2,参数!$B$1,3)</f>
        <v>60.5392156862745</v>
      </c>
      <c r="I705" s="17">
        <f ca="1">f_nav_adjustedreturn(A705,参数!$B$3,参数!$B$2)</f>
        <v>34.6410684474124</v>
      </c>
      <c r="J705" s="17">
        <f ca="1">f_nav_periodreturnrankingper(A705,参数!$B$3,参数!$B$2,3)</f>
        <v>69.6165191740413</v>
      </c>
      <c r="K705" s="17">
        <f ca="1">f_nav_adjustedreturn(A705,参数!$B$4,参数!$B$3)</f>
        <v>-31.8857480957562</v>
      </c>
      <c r="L705" s="17">
        <f ca="1">f_nav_periodreturnrankingper(A705,参数!$B$4,参数!$B$3,3)</f>
        <v>88</v>
      </c>
      <c r="M705" s="17">
        <f ca="1">f_nav_adjustedreturn(A705,参数!$B$5,参数!$B$4)</f>
        <v>54.2048293089092</v>
      </c>
      <c r="N705" s="17">
        <f ca="1">f_nav_periodreturnrankingper(A705,参数!$B$5,参数!$B$4,3)</f>
        <v>3.43137254901961</v>
      </c>
      <c r="O705" s="17">
        <f ca="1">f_nav_adjustedreturn(A705,参数!$B$6,参数!$B$5)</f>
        <v>0</v>
      </c>
      <c r="P705" s="17">
        <f ca="1">f_nav_periodreturnrankingper(A705,参数!$B$6,参数!$B$5,3)</f>
        <v>0</v>
      </c>
      <c r="Q705" s="25">
        <f>f_return(A705,1,参数!$B$1-365/2,参数!$B$1)</f>
        <v>89.2096252355316</v>
      </c>
      <c r="R705" s="25">
        <f ca="1">f_return(A705,1,参数!$B$4,参数!$B$1)</f>
        <v>13.59527861521</v>
      </c>
      <c r="S705" s="25">
        <f ca="1">f_return(A705,1,参数!$B$6,参数!$B$1)</f>
        <v>0</v>
      </c>
      <c r="T705" t="str">
        <f>f_info_investtype(A705)</f>
        <v>普通股票型基金</v>
      </c>
      <c r="U705" t="str">
        <f>f_info_fundmanager(A705)</f>
        <v>张金涛</v>
      </c>
      <c r="V705">
        <f>f_info_manager_onthepostdays(A705,1)</f>
        <v>1721</v>
      </c>
      <c r="W705" s="25">
        <f ca="1">f_return_1w(A705,"0",参数!$B$2)</f>
        <v>-4.27299703264096</v>
      </c>
      <c r="X705" s="25">
        <f>f_return_1m(A705,"0",参数!$B$1)</f>
        <v>14.826357969724</v>
      </c>
      <c r="Y705" s="25">
        <f>f_return_3m(A705,0,参数!$B$1)</f>
        <v>31.2468193384224</v>
      </c>
      <c r="Z705" s="25">
        <f>f_return_6m(A705,0,参数!B704)</f>
        <v>36.5054602184088</v>
      </c>
      <c r="AA705" t="str">
        <f>f_dq_status(A705,参数!$B$1)</f>
        <v>开放申购|开放赎回</v>
      </c>
      <c r="AB705" s="17">
        <f ca="1">f_risk_maxdownside(A705,参数!$B$6,参数!$B$1)</f>
        <v>-37.848217928073</v>
      </c>
      <c r="AC705" s="17">
        <f ca="1">f_risk_maxdownside(A705,参数!$B$4,参数!$B$1)</f>
        <v>-37.47906587473</v>
      </c>
      <c r="AD705" t="str">
        <f ca="1">f_risk_maxdownside_date(A705,参数!$B$6,参数!$B$1)</f>
        <v>20180124-20190103</v>
      </c>
    </row>
    <row r="706" spans="1:30">
      <c r="A706" s="15" t="s">
        <v>734</v>
      </c>
      <c r="B706" t="str">
        <f>f_info_name(A706)</f>
        <v>长城中国智造A</v>
      </c>
      <c r="C706" t="str">
        <f>f_info_setupdate(A706)</f>
        <v>2017-03-15</v>
      </c>
      <c r="D706" s="16">
        <f t="shared" si="10"/>
        <v>1412</v>
      </c>
      <c r="F706" s="17">
        <f>f_netasset_total(A706,参数!$B$1,100000000)</f>
        <v>0.7090711839</v>
      </c>
      <c r="G706" s="17">
        <f ca="1">f_nav_adjustedreturn(A706,参数!$B$2,参数!$B$1)</f>
        <v>94.9512249609055</v>
      </c>
      <c r="H706" s="17">
        <f ca="1">f_nav_periodreturnrankingper(A706,参数!$B$2,参数!$B$1,3)</f>
        <v>7.41132874536792</v>
      </c>
      <c r="I706" s="17">
        <f ca="1">f_nav_adjustedreturn(A706,参数!$B$3,参数!$B$2)</f>
        <v>46.7169234130886</v>
      </c>
      <c r="J706" s="17">
        <f ca="1">f_nav_periodreturnrankingper(A706,参数!$B$3,参数!$B$2,3)</f>
        <v>21.2931995540691</v>
      </c>
      <c r="K706" s="17">
        <f ca="1">f_nav_adjustedreturn(A706,参数!$B$4,参数!$B$3)</f>
        <v>-11.9056785370549</v>
      </c>
      <c r="L706" s="17">
        <f ca="1">f_nav_periodreturnrankingper(A706,参数!$B$4,参数!$B$3,3)</f>
        <v>44.5442875481386</v>
      </c>
      <c r="M706" s="17">
        <f ca="1">f_nav_adjustedreturn(A706,参数!$B$5,参数!$B$4)</f>
        <v>0</v>
      </c>
      <c r="N706" s="17">
        <f ca="1">f_nav_periodreturnrankingper(A706,参数!$B$5,参数!$B$4,3)</f>
        <v>0</v>
      </c>
      <c r="O706" s="17">
        <f ca="1">f_nav_adjustedreturn(A706,参数!$B$6,参数!$B$5)</f>
        <v>0</v>
      </c>
      <c r="P706" s="17">
        <f ca="1">f_nav_periodreturnrankingper(A706,参数!$B$6,参数!$B$5,3)</f>
        <v>0</v>
      </c>
      <c r="Q706" s="25">
        <f>f_return(A706,1,参数!$B$1-365/2,参数!$B$1)</f>
        <v>82.6396767535392</v>
      </c>
      <c r="R706" s="25">
        <f ca="1">f_return(A706,1,参数!$B$4,参数!$B$1)</f>
        <v>36.0387497337107</v>
      </c>
      <c r="S706" s="25">
        <f ca="1">f_return(A706,1,参数!$B$6,参数!$B$1)</f>
        <v>0</v>
      </c>
      <c r="T706" t="str">
        <f>f_info_investtype(A706)</f>
        <v>灵活配置型基金</v>
      </c>
      <c r="U706" t="str">
        <f>f_info_fundmanager(A706)</f>
        <v>雷俊</v>
      </c>
      <c r="V706">
        <f>f_info_manager_onthepostdays(A706,1)</f>
        <v>388</v>
      </c>
      <c r="W706" s="25">
        <f ca="1">f_return_1w(A706,"0",参数!$B$2)</f>
        <v>1.86603959644997</v>
      </c>
      <c r="X706" s="25">
        <f>f_return_1m(A706,"0",参数!$B$1)</f>
        <v>16.3297045101089</v>
      </c>
      <c r="Y706" s="25">
        <f>f_return_3m(A706,0,参数!$B$1)</f>
        <v>37.8184881027585</v>
      </c>
      <c r="Z706" s="25">
        <f>f_return_6m(A706,0,参数!B705)</f>
        <v>20.9287746540001</v>
      </c>
      <c r="AA706" t="str">
        <f>f_dq_status(A706,参数!$B$1)</f>
        <v>开放申购|开放赎回</v>
      </c>
      <c r="AB706" s="17">
        <f ca="1">f_risk_maxdownside(A706,参数!$B$6,参数!$B$1)</f>
        <v>-15.2952380952381</v>
      </c>
      <c r="AC706" s="17">
        <f ca="1">f_risk_maxdownside(A706,参数!$B$4,参数!$B$1)</f>
        <v>-14.5629202689721</v>
      </c>
      <c r="AD706" t="str">
        <f ca="1">f_risk_maxdownside_date(A706,参数!$B$6,参数!$B$1)</f>
        <v>20180124-20181018</v>
      </c>
    </row>
    <row r="707" spans="1:30">
      <c r="A707" s="15" t="s">
        <v>735</v>
      </c>
      <c r="B707" t="str">
        <f>f_info_name(A707)</f>
        <v>长盛新兴成长</v>
      </c>
      <c r="C707" t="str">
        <f>f_info_setupdate(A707)</f>
        <v>2015-11-06</v>
      </c>
      <c r="D707" s="16">
        <f t="shared" ref="D707:D770" si="11">DATEDIF(C707,"2021-1-25","d")</f>
        <v>1907</v>
      </c>
      <c r="F707" s="17">
        <f>f_netasset_total(A707,参数!$B$1,100000000)</f>
        <v>1.8450342988</v>
      </c>
      <c r="G707" s="17">
        <f ca="1">f_nav_adjustedreturn(A707,参数!$B$2,参数!$B$1)</f>
        <v>64.549356223176</v>
      </c>
      <c r="H707" s="17">
        <f ca="1">f_nav_periodreturnrankingper(A707,参数!$B$2,参数!$B$1,3)</f>
        <v>29.9100052938062</v>
      </c>
      <c r="I707" s="17">
        <f ca="1">f_nav_adjustedreturn(A707,参数!$B$3,参数!$B$2)</f>
        <v>17.5580221997982</v>
      </c>
      <c r="J707" s="17">
        <f ca="1">f_nav_periodreturnrankingper(A707,参数!$B$3,参数!$B$2,3)</f>
        <v>63.9910813823857</v>
      </c>
      <c r="K707" s="17">
        <f ca="1">f_nav_adjustedreturn(A707,参数!$B$4,参数!$B$3)</f>
        <v>-23.1186966640807</v>
      </c>
      <c r="L707" s="17">
        <f ca="1">f_nav_periodreturnrankingper(A707,参数!$B$4,参数!$B$3,3)</f>
        <v>77.214377406932</v>
      </c>
      <c r="M707" s="17">
        <f ca="1">f_nav_adjustedreturn(A707,参数!$B$5,参数!$B$4)</f>
        <v>36.5162644281217</v>
      </c>
      <c r="N707" s="17">
        <f ca="1">f_nav_periodreturnrankingper(A707,参数!$B$5,参数!$B$4,3)</f>
        <v>6.85579196217494</v>
      </c>
      <c r="O707" s="17">
        <f ca="1">f_nav_adjustedreturn(A707,参数!$B$6,参数!$B$5)</f>
        <v>-10.6442577030812</v>
      </c>
      <c r="P707" s="17">
        <f ca="1">f_nav_periodreturnrankingper(A707,参数!$B$6,参数!$B$5,3)</f>
        <v>94.2857142857143</v>
      </c>
      <c r="Q707" s="25">
        <f>f_return(A707,1,参数!$B$1-365/2,参数!$B$1)</f>
        <v>60.3356578518634</v>
      </c>
      <c r="R707" s="25">
        <f ca="1">f_return(A707,1,参数!$B$4,参数!$B$1)</f>
        <v>14.1310925769271</v>
      </c>
      <c r="S707" s="25">
        <f ca="1">f_return(A707,1,参数!$B$6,参数!$B$1)</f>
        <v>12.3339871030215</v>
      </c>
      <c r="T707" t="str">
        <f>f_info_investtype(A707)</f>
        <v>灵活配置型基金</v>
      </c>
      <c r="U707" t="str">
        <f>f_info_fundmanager(A707)</f>
        <v>赵楠</v>
      </c>
      <c r="V707">
        <f>f_info_manager_onthepostdays(A707,1)</f>
        <v>1924</v>
      </c>
      <c r="W707" s="25">
        <f ca="1">f_return_1w(A707,"0",参数!$B$2)</f>
        <v>-0.427350427350418</v>
      </c>
      <c r="X707" s="25">
        <f>f_return_1m(A707,"0",参数!$B$1)</f>
        <v>15.7608695652174</v>
      </c>
      <c r="Y707" s="25">
        <f>f_return_3m(A707,0,参数!$B$1)</f>
        <v>18.7732342007435</v>
      </c>
      <c r="Z707" s="25">
        <f>f_return_6m(A707,0,参数!B706)</f>
        <v>20.9046454767726</v>
      </c>
      <c r="AA707" t="str">
        <f>f_dq_status(A707,参数!$B$1)</f>
        <v>开放申购|开放赎回</v>
      </c>
      <c r="AB707" s="17">
        <f ca="1">f_risk_maxdownside(A707,参数!$B$6,参数!$B$1)</f>
        <v>-26.6006097560976</v>
      </c>
      <c r="AC707" s="17">
        <f ca="1">f_risk_maxdownside(A707,参数!$B$4,参数!$B$1)</f>
        <v>-25.9800153727902</v>
      </c>
      <c r="AD707" t="str">
        <f ca="1">f_risk_maxdownside_date(A707,参数!$B$6,参数!$B$1)</f>
        <v>20180124-20190103</v>
      </c>
    </row>
    <row r="708" spans="1:30">
      <c r="A708" s="15" t="s">
        <v>736</v>
      </c>
      <c r="B708" t="str">
        <f>f_info_name(A708)</f>
        <v>九泰久盛量化先锋A</v>
      </c>
      <c r="C708" t="str">
        <f>f_info_setupdate(A708)</f>
        <v>2015-11-10</v>
      </c>
      <c r="D708" s="16">
        <f t="shared" si="11"/>
        <v>1903</v>
      </c>
      <c r="F708" s="17">
        <f>f_netasset_total(A708,参数!$B$1,100000000)</f>
        <v>1.4448454551</v>
      </c>
      <c r="G708" s="17">
        <f ca="1">f_nav_adjustedreturn(A708,参数!$B$2,参数!$B$1)</f>
        <v>41.2940057088487</v>
      </c>
      <c r="H708" s="17">
        <f ca="1">f_nav_periodreturnrankingper(A708,参数!$B$2,参数!$B$1,3)</f>
        <v>52.5674960296453</v>
      </c>
      <c r="I708" s="17">
        <f ca="1">f_nav_adjustedreturn(A708,参数!$B$3,参数!$B$2)</f>
        <v>28.1707317073171</v>
      </c>
      <c r="J708" s="17">
        <f ca="1">f_nav_periodreturnrankingper(A708,参数!$B$3,参数!$B$2,3)</f>
        <v>46.3768115942029</v>
      </c>
      <c r="K708" s="17">
        <f ca="1">f_nav_adjustedreturn(A708,参数!$B$4,参数!$B$3)</f>
        <v>-22.3484848484849</v>
      </c>
      <c r="L708" s="17">
        <f ca="1">f_nav_periodreturnrankingper(A708,参数!$B$4,参数!$B$3,3)</f>
        <v>75.1604621309371</v>
      </c>
      <c r="M708" s="17">
        <f ca="1">f_nav_adjustedreturn(A708,参数!$B$5,参数!$B$4)</f>
        <v>13.9191596347032</v>
      </c>
      <c r="N708" s="17">
        <f ca="1">f_nav_periodreturnrankingper(A708,参数!$B$5,参数!$B$4,3)</f>
        <v>36.5642237982663</v>
      </c>
      <c r="O708" s="17">
        <f ca="1">f_nav_adjustedreturn(A708,参数!$B$6,参数!$B$5)</f>
        <v>27.9069767441861</v>
      </c>
      <c r="P708" s="17">
        <f ca="1">f_nav_periodreturnrankingper(A708,参数!$B$6,参数!$B$5,3)</f>
        <v>1.36054421768707</v>
      </c>
      <c r="Q708" s="25">
        <f>f_return(A708,1,参数!$B$1-365/2,参数!$B$1)</f>
        <v>24.81464150483</v>
      </c>
      <c r="R708" s="25">
        <f ca="1">f_return(A708,1,参数!$B$4,参数!$B$1)</f>
        <v>12.0235025536882</v>
      </c>
      <c r="S708" s="25">
        <f ca="1">f_return(A708,1,参数!$B$6,参数!$B$1)</f>
        <v>15.2611762905408</v>
      </c>
      <c r="T708" t="str">
        <f>f_info_investtype(A708)</f>
        <v>灵活配置型基金</v>
      </c>
      <c r="U708" t="str">
        <f>f_info_fundmanager(A708)</f>
        <v>孟亚强</v>
      </c>
      <c r="V708">
        <f>f_info_manager_onthepostdays(A708,1)</f>
        <v>1710</v>
      </c>
      <c r="W708" s="25">
        <f ca="1">f_return_1w(A708,"0",参数!$B$2)</f>
        <v>-3.57798165137616</v>
      </c>
      <c r="X708" s="25">
        <f>f_return_1m(A708,"0",参数!$B$1)</f>
        <v>12.7562642369021</v>
      </c>
      <c r="Y708" s="25">
        <f>f_return_3m(A708,0,参数!$B$1)</f>
        <v>8.95084372707265</v>
      </c>
      <c r="Z708" s="25">
        <f>f_return_6m(A708,0,参数!B707)</f>
        <v>4.85714285714286</v>
      </c>
      <c r="AA708" t="str">
        <f>f_dq_status(A708,参数!$B$1)</f>
        <v>开放申购|开放赎回</v>
      </c>
      <c r="AB708" s="17">
        <f ca="1">f_risk_maxdownside(A708,参数!$B$6,参数!$B$1)</f>
        <v>-34.7372214115781</v>
      </c>
      <c r="AC708" s="17">
        <f ca="1">f_risk_maxdownside(A708,参数!$B$4,参数!$B$1)</f>
        <v>-34.0264650283554</v>
      </c>
      <c r="AD708" t="str">
        <f ca="1">f_risk_maxdownside_date(A708,参数!$B$6,参数!$B$1)</f>
        <v>20171011-20181018</v>
      </c>
    </row>
    <row r="709" spans="1:30">
      <c r="A709" s="15" t="s">
        <v>737</v>
      </c>
      <c r="B709" t="str">
        <f>f_info_name(A709)</f>
        <v>易方达大健康主题</v>
      </c>
      <c r="C709" t="str">
        <f>f_info_setupdate(A709)</f>
        <v>2017-09-27</v>
      </c>
      <c r="D709" s="16">
        <f t="shared" si="11"/>
        <v>1216</v>
      </c>
      <c r="F709" s="17">
        <f>f_netasset_total(A709,参数!$B$1,100000000)</f>
        <v>8.5817069736</v>
      </c>
      <c r="G709" s="17">
        <f ca="1">f_nav_adjustedreturn(A709,参数!$B$2,参数!$B$1)</f>
        <v>81.2544547398432</v>
      </c>
      <c r="H709" s="17">
        <f ca="1">f_nav_periodreturnrankingper(A709,参数!$B$2,参数!$B$1,3)</f>
        <v>15.2461619904711</v>
      </c>
      <c r="I709" s="17">
        <f ca="1">f_nav_adjustedreturn(A709,参数!$B$3,参数!$B$2)</f>
        <v>57.2869955156951</v>
      </c>
      <c r="J709" s="17">
        <f ca="1">f_nav_periodreturnrankingper(A709,参数!$B$3,参数!$B$2,3)</f>
        <v>10.5908584169454</v>
      </c>
      <c r="K709" s="17">
        <f ca="1">f_nav_adjustedreturn(A709,参数!$B$4,参数!$B$3)</f>
        <v>-18.835304822566</v>
      </c>
      <c r="L709" s="17">
        <f ca="1">f_nav_periodreturnrankingper(A709,参数!$B$4,参数!$B$3,3)</f>
        <v>61.1681643132221</v>
      </c>
      <c r="M709" s="17">
        <f ca="1">f_nav_adjustedreturn(A709,参数!$B$5,参数!$B$4)</f>
        <v>0</v>
      </c>
      <c r="N709" s="17">
        <f ca="1">f_nav_periodreturnrankingper(A709,参数!$B$5,参数!$B$4,3)</f>
        <v>0</v>
      </c>
      <c r="O709" s="17">
        <f ca="1">f_nav_adjustedreturn(A709,参数!$B$6,参数!$B$5)</f>
        <v>0</v>
      </c>
      <c r="P709" s="17">
        <f ca="1">f_nav_periodreturnrankingper(A709,参数!$B$6,参数!$B$5,3)</f>
        <v>0</v>
      </c>
      <c r="Q709" s="25">
        <f>f_return(A709,1,参数!$B$1-365/2,参数!$B$1)</f>
        <v>74.0825905436267</v>
      </c>
      <c r="R709" s="25">
        <f ca="1">f_return(A709,1,参数!$B$4,参数!$B$1)</f>
        <v>32.2326630330108</v>
      </c>
      <c r="S709" s="25">
        <f ca="1">f_return(A709,1,参数!$B$6,参数!$B$1)</f>
        <v>0</v>
      </c>
      <c r="T709" t="str">
        <f>f_info_investtype(A709)</f>
        <v>灵活配置型基金</v>
      </c>
      <c r="U709" t="str">
        <f>f_info_fundmanager(A709)</f>
        <v>萧楠,杨桢霄</v>
      </c>
      <c r="V709">
        <f>f_info_manager_onthepostdays(A709,1)</f>
        <v>1233</v>
      </c>
      <c r="W709" s="25">
        <f ca="1">f_return_1w(A709,"0",参数!$B$2)</f>
        <v>-3.64010989010989</v>
      </c>
      <c r="X709" s="25">
        <f>f_return_1m(A709,"0",参数!$B$1)</f>
        <v>11.1937035417578</v>
      </c>
      <c r="Y709" s="25">
        <f>f_return_3m(A709,0,参数!$B$1)</f>
        <v>28.1108312342569</v>
      </c>
      <c r="Z709" s="25">
        <f>f_return_6m(A709,0,参数!B708)</f>
        <v>28.8888888888889</v>
      </c>
      <c r="AA709" t="str">
        <f>f_dq_status(A709,参数!$B$1)</f>
        <v>开放申购|开放赎回</v>
      </c>
      <c r="AB709" s="17">
        <f ca="1">f_risk_maxdownside(A709,参数!$B$6,参数!$B$1)</f>
        <v>-27.6198934280639</v>
      </c>
      <c r="AC709" s="17">
        <f ca="1">f_risk_maxdownside(A709,参数!$B$4,参数!$B$1)</f>
        <v>-27.6198934280639</v>
      </c>
      <c r="AD709" t="str">
        <f ca="1">f_risk_maxdownside_date(A709,参数!$B$6,参数!$B$1)</f>
        <v>20180613-20190103</v>
      </c>
    </row>
    <row r="710" spans="1:30">
      <c r="A710" s="15" t="s">
        <v>738</v>
      </c>
      <c r="B710" t="str">
        <f>f_info_name(A710)</f>
        <v>诺安精选价值</v>
      </c>
      <c r="C710" t="str">
        <f>f_info_setupdate(A710)</f>
        <v>2019-02-28</v>
      </c>
      <c r="D710" s="16">
        <f t="shared" si="11"/>
        <v>697</v>
      </c>
      <c r="F710" s="17">
        <f>f_netasset_total(A710,参数!$B$1,100000000)</f>
        <v>0.2537515508</v>
      </c>
      <c r="G710" s="17">
        <f ca="1">f_nav_adjustedreturn(A710,参数!$B$2,参数!$B$1)</f>
        <v>45.7017468376216</v>
      </c>
      <c r="H710" s="17">
        <f ca="1">f_nav_periodreturnrankingper(A710,参数!$B$2,参数!$B$1,3)</f>
        <v>83.2188420019627</v>
      </c>
      <c r="I710" s="17">
        <f ca="1">f_nav_adjustedreturn(A710,参数!$B$3,参数!$B$2)</f>
        <v>0</v>
      </c>
      <c r="J710" s="17">
        <f ca="1">f_nav_periodreturnrankingper(A710,参数!$B$3,参数!$B$2,3)</f>
        <v>0</v>
      </c>
      <c r="K710" s="17">
        <f ca="1">f_nav_adjustedreturn(A710,参数!$B$4,参数!$B$3)</f>
        <v>0</v>
      </c>
      <c r="L710" s="17">
        <f ca="1">f_nav_periodreturnrankingper(A710,参数!$B$4,参数!$B$3,3)</f>
        <v>0</v>
      </c>
      <c r="M710" s="17">
        <f ca="1">f_nav_adjustedreturn(A710,参数!$B$5,参数!$B$4)</f>
        <v>0</v>
      </c>
      <c r="N710" s="17">
        <f ca="1">f_nav_periodreturnrankingper(A710,参数!$B$5,参数!$B$4,3)</f>
        <v>0</v>
      </c>
      <c r="O710" s="17">
        <f ca="1">f_nav_adjustedreturn(A710,参数!$B$6,参数!$B$5)</f>
        <v>0</v>
      </c>
      <c r="P710" s="17">
        <f ca="1">f_nav_periodreturnrankingper(A710,参数!$B$6,参数!$B$5,3)</f>
        <v>0</v>
      </c>
      <c r="Q710" s="25">
        <f>f_return(A710,1,参数!$B$1-365/2,参数!$B$1)</f>
        <v>35.6978990842112</v>
      </c>
      <c r="R710" s="25">
        <f ca="1">f_return(A710,1,参数!$B$4,参数!$B$1)</f>
        <v>0</v>
      </c>
      <c r="S710" s="25">
        <f ca="1">f_return(A710,1,参数!$B$6,参数!$B$1)</f>
        <v>0</v>
      </c>
      <c r="T710" t="str">
        <f>f_info_investtype(A710)</f>
        <v>偏股混合型基金</v>
      </c>
      <c r="U710" t="str">
        <f>f_info_fundmanager(A710)</f>
        <v>宋青</v>
      </c>
      <c r="V710">
        <f>f_info_manager_onthepostdays(A710,1)</f>
        <v>714</v>
      </c>
      <c r="W710" s="25">
        <f ca="1">f_return_1w(A710,"0",参数!$B$2)</f>
        <v>-2.22128733697938</v>
      </c>
      <c r="X710" s="25">
        <f>f_return_1m(A710,"0",参数!$B$1)</f>
        <v>12.6621864395502</v>
      </c>
      <c r="Y710" s="25">
        <f>f_return_3m(A710,0,参数!$B$1)</f>
        <v>17.6568688763811</v>
      </c>
      <c r="Z710" s="25">
        <f>f_return_6m(A710,0,参数!B709)</f>
        <v>15.164206887382</v>
      </c>
      <c r="AA710" t="str">
        <f>f_dq_status(A710,参数!$B$1)</f>
        <v>开放申购|开放赎回</v>
      </c>
      <c r="AB710" s="17">
        <f ca="1">f_risk_maxdownside(A710,参数!$B$6,参数!$B$1)</f>
        <v>-19.2484244923364</v>
      </c>
      <c r="AC710" s="17">
        <f ca="1">f_risk_maxdownside(A710,参数!$B$4,参数!$B$1)</f>
        <v>-19.2484244923364</v>
      </c>
      <c r="AD710" t="str">
        <f ca="1">f_risk_maxdownside_date(A710,参数!$B$6,参数!$B$1)</f>
        <v>20200226-20200323</v>
      </c>
    </row>
    <row r="711" spans="1:30">
      <c r="A711" s="15" t="s">
        <v>739</v>
      </c>
      <c r="B711" t="str">
        <f>f_info_name(A711)</f>
        <v>前海开源沪港深隆鑫A</v>
      </c>
      <c r="C711" t="str">
        <f>f_info_setupdate(A711)</f>
        <v>2017-03-01</v>
      </c>
      <c r="D711" s="16">
        <f t="shared" si="11"/>
        <v>1426</v>
      </c>
      <c r="F711" s="17">
        <f>f_netasset_total(A711,参数!$B$1,100000000)</f>
        <v>4.9950076926</v>
      </c>
      <c r="G711" s="17">
        <f ca="1">f_nav_adjustedreturn(A711,参数!$B$2,参数!$B$1)</f>
        <v>55.8278534395948</v>
      </c>
      <c r="H711" s="17">
        <f ca="1">f_nav_periodreturnrankingper(A711,参数!$B$2,参数!$B$1,3)</f>
        <v>38.4859714134463</v>
      </c>
      <c r="I711" s="17">
        <f ca="1">f_nav_adjustedreturn(A711,参数!$B$3,参数!$B$2)</f>
        <v>10.2147771235521</v>
      </c>
      <c r="J711" s="17">
        <f ca="1">f_nav_periodreturnrankingper(A711,参数!$B$3,参数!$B$2,3)</f>
        <v>80.1560758082497</v>
      </c>
      <c r="K711" s="17">
        <f ca="1">f_nav_adjustedreturn(A711,参数!$B$4,参数!$B$3)</f>
        <v>-6.4137308039747</v>
      </c>
      <c r="L711" s="17">
        <f ca="1">f_nav_periodreturnrankingper(A711,参数!$B$4,参数!$B$3,3)</f>
        <v>34.403080872914</v>
      </c>
      <c r="M711" s="17">
        <f ca="1">f_nav_adjustedreturn(A711,参数!$B$5,参数!$B$4)</f>
        <v>0</v>
      </c>
      <c r="N711" s="17">
        <f ca="1">f_nav_periodreturnrankingper(A711,参数!$B$5,参数!$B$4,3)</f>
        <v>0</v>
      </c>
      <c r="O711" s="17">
        <f ca="1">f_nav_adjustedreturn(A711,参数!$B$6,参数!$B$5)</f>
        <v>0</v>
      </c>
      <c r="P711" s="17">
        <f ca="1">f_nav_periodreturnrankingper(A711,参数!$B$6,参数!$B$5,3)</f>
        <v>0</v>
      </c>
      <c r="Q711" s="25">
        <f>f_return(A711,1,参数!$B$1-365/2,参数!$B$1)</f>
        <v>54.1812797130875</v>
      </c>
      <c r="R711" s="25">
        <f ca="1">f_return(A711,1,参数!$B$4,参数!$B$1)</f>
        <v>17.1214215398366</v>
      </c>
      <c r="S711" s="25">
        <f ca="1">f_return(A711,1,参数!$B$6,参数!$B$1)</f>
        <v>0</v>
      </c>
      <c r="T711" t="str">
        <f>f_info_investtype(A711)</f>
        <v>灵活配置型基金</v>
      </c>
      <c r="U711" t="str">
        <f>f_info_fundmanager(A711)</f>
        <v>肖立强,刘诣博,吴国清</v>
      </c>
      <c r="V711">
        <f>f_info_manager_onthepostdays(A711,1)</f>
        <v>590</v>
      </c>
      <c r="W711" s="25">
        <f ca="1">f_return_1w(A711,"0",参数!$B$2)</f>
        <v>-1.69794459338694</v>
      </c>
      <c r="X711" s="25">
        <f>f_return_1m(A711,"0",参数!$B$1)</f>
        <v>11.440329218107</v>
      </c>
      <c r="Y711" s="25">
        <f>f_return_3m(A711,0,参数!$B$1)</f>
        <v>19.9291408325952</v>
      </c>
      <c r="Z711" s="25">
        <f>f_return_6m(A711,0,参数!B710)</f>
        <v>20.0031446645161</v>
      </c>
      <c r="AA711" t="str">
        <f>f_dq_status(A711,参数!$B$1)</f>
        <v>开放申购|开放赎回</v>
      </c>
      <c r="AB711" s="17">
        <f ca="1">f_risk_maxdownside(A711,参数!$B$6,参数!$B$1)</f>
        <v>-14.0415666064572</v>
      </c>
      <c r="AC711" s="17">
        <f ca="1">f_risk_maxdownside(A711,参数!$B$4,参数!$B$1)</f>
        <v>-14.0415666064572</v>
      </c>
      <c r="AD711" t="str">
        <f ca="1">f_risk_maxdownside_date(A711,参数!$B$6,参数!$B$1)</f>
        <v>20180313-20190523</v>
      </c>
    </row>
    <row r="712" spans="1:30">
      <c r="A712" s="15" t="s">
        <v>740</v>
      </c>
      <c r="B712" t="str">
        <f>f_info_name(A712)</f>
        <v>光大欣鑫A</v>
      </c>
      <c r="C712" t="str">
        <f>f_info_setupdate(A712)</f>
        <v>2015-11-16</v>
      </c>
      <c r="D712" s="16">
        <f t="shared" si="11"/>
        <v>1897</v>
      </c>
      <c r="F712" s="17">
        <f>f_netasset_total(A712,参数!$B$1,100000000)</f>
        <v>6.5378126652</v>
      </c>
      <c r="G712" s="17">
        <f ca="1">f_nav_adjustedreturn(A712,参数!$B$2,参数!$B$1)</f>
        <v>19.8219338319182</v>
      </c>
      <c r="H712" s="17">
        <f ca="1">f_nav_periodreturnrankingper(A712,参数!$B$2,参数!$B$1,3)</f>
        <v>77.7660137638962</v>
      </c>
      <c r="I712" s="17">
        <f ca="1">f_nav_adjustedreturn(A712,参数!$B$3,参数!$B$2)</f>
        <v>6.38426276104501</v>
      </c>
      <c r="J712" s="17">
        <f ca="1">f_nav_periodreturnrankingper(A712,参数!$B$3,参数!$B$2,3)</f>
        <v>91.2486064659978</v>
      </c>
      <c r="K712" s="17">
        <f ca="1">f_nav_adjustedreturn(A712,参数!$B$4,参数!$B$3)</f>
        <v>-0.063717049388003</v>
      </c>
      <c r="L712" s="17">
        <f ca="1">f_nav_periodreturnrankingper(A712,参数!$B$4,参数!$B$3,3)</f>
        <v>19.2554557124519</v>
      </c>
      <c r="M712" s="17">
        <f ca="1">f_nav_adjustedreturn(A712,参数!$B$5,参数!$B$4)</f>
        <v>8.81776616590463</v>
      </c>
      <c r="N712" s="17">
        <f ca="1">f_nav_periodreturnrankingper(A712,参数!$B$5,参数!$B$4,3)</f>
        <v>57.6832151300236</v>
      </c>
      <c r="O712" s="17">
        <f ca="1">f_nav_adjustedreturn(A712,参数!$B$6,参数!$B$5)</f>
        <v>40.4978977973568</v>
      </c>
      <c r="P712" s="17">
        <f ca="1">f_nav_periodreturnrankingper(A712,参数!$B$6,参数!$B$5,3)</f>
        <v>0.408163265306122</v>
      </c>
      <c r="Q712" s="25">
        <f>f_return(A712,1,参数!$B$1-365/2,参数!$B$1)</f>
        <v>19.3883551553694</v>
      </c>
      <c r="R712" s="25">
        <f ca="1">f_return(A712,1,参数!$B$4,参数!$B$1)</f>
        <v>8.39610052423478</v>
      </c>
      <c r="S712" s="25">
        <f ca="1">f_return(A712,1,参数!$B$6,参数!$B$1)</f>
        <v>14.1754425615376</v>
      </c>
      <c r="T712" t="str">
        <f>f_info_investtype(A712)</f>
        <v>灵活配置型基金</v>
      </c>
      <c r="U712" t="str">
        <f>f_info_fundmanager(A712)</f>
        <v>陈栋,黄波</v>
      </c>
      <c r="V712">
        <f>f_info_manager_onthepostdays(A712,1)</f>
        <v>411</v>
      </c>
      <c r="W712" s="25">
        <f ca="1">f_return_1w(A712,"0",参数!$B$2)</f>
        <v>-0.408719346049053</v>
      </c>
      <c r="X712" s="25">
        <f>f_return_1m(A712,"0",参数!$B$1)</f>
        <v>3.05810397553516</v>
      </c>
      <c r="Y712" s="25">
        <f>f_return_3m(A712,0,参数!$B$1)</f>
        <v>5.11540860885838</v>
      </c>
      <c r="Z712" s="25">
        <f>f_return_6m(A712,0,参数!B711)</f>
        <v>8.11501597444089</v>
      </c>
      <c r="AA712" t="str">
        <f>f_dq_status(A712,参数!$B$1)</f>
        <v>暂停大额申购|开放赎回</v>
      </c>
      <c r="AB712" s="17">
        <f ca="1">f_risk_maxdownside(A712,参数!$B$6,参数!$B$1)</f>
        <v>-6.00475624256837</v>
      </c>
      <c r="AC712" s="17">
        <f ca="1">f_risk_maxdownside(A712,参数!$B$4,参数!$B$1)</f>
        <v>-5.10204081632652</v>
      </c>
      <c r="AD712" t="str">
        <f ca="1">f_risk_maxdownside_date(A712,参数!$B$6,参数!$B$1)</f>
        <v>20180124-20180403,20180124-20180404,20180124-20180409,20180124-20180410,20180124-20180411,20180124-20180412,20180124-20180413,20180124-20180416,20180124-20180417,20180124-20180418,20180124-20180419,20180124-20180420,20180124-20180423,20180124-20180424,20180124-20180425,20180124-20180426,20180124-20180427,20180124-20180502,20180124-20180503,20180124-20180504,20180124-20180507,20180124-20180508,20180124-20180509,20180124-20180510,20180124-20180511,20180124-20180514,20180124-20180515,20180124-20180516,20180124-20180517,20180124-20180518,20180124-20180521,20180124-20180522,20180124-20180523,20180124-20180524,20180124-20180525,20180124-20180528,20180124-20180529,20180124-20180530,20180124-20180604,20180124-20180605,20180124-20180607,20180124-20180608,20180124-20180611,20180124-20180612,20180124-20180613,20180124-20180614,20180124-20180615</v>
      </c>
    </row>
    <row r="713" spans="1:30">
      <c r="A713" s="15" t="s">
        <v>741</v>
      </c>
      <c r="B713" t="str">
        <f>f_info_name(A713)</f>
        <v>华安安益</v>
      </c>
      <c r="C713" t="str">
        <f>f_info_setupdate(A713)</f>
        <v>2015-11-16</v>
      </c>
      <c r="D713" s="16">
        <f t="shared" si="11"/>
        <v>1897</v>
      </c>
      <c r="F713" s="17">
        <f>f_netasset_total(A713,参数!$B$1,100000000)</f>
        <v>0.4822017403</v>
      </c>
      <c r="G713" s="17">
        <f ca="1">f_nav_adjustedreturn(A713,参数!$B$2,参数!$B$1)</f>
        <v>6.14514608859568</v>
      </c>
      <c r="H713" s="17">
        <f ca="1">f_nav_periodreturnrankingper(A713,参数!$B$2,参数!$B$1,3)</f>
        <v>97.1413446267867</v>
      </c>
      <c r="I713" s="17">
        <f ca="1">f_nav_adjustedreturn(A713,参数!$B$3,参数!$B$2)</f>
        <v>8.99938360386274</v>
      </c>
      <c r="J713" s="17">
        <f ca="1">f_nav_periodreturnrankingper(A713,参数!$B$3,参数!$B$2,3)</f>
        <v>85.2285395763657</v>
      </c>
      <c r="K713" s="17">
        <f ca="1">f_nav_adjustedreturn(A713,参数!$B$4,参数!$B$3)</f>
        <v>-5.12670565302144</v>
      </c>
      <c r="L713" s="17">
        <f ca="1">f_nav_periodreturnrankingper(A713,参数!$B$4,参数!$B$3,3)</f>
        <v>31.7715019255456</v>
      </c>
      <c r="M713" s="17">
        <f ca="1">f_nav_adjustedreturn(A713,参数!$B$5,参数!$B$4)</f>
        <v>2.29312063808576</v>
      </c>
      <c r="N713" s="17">
        <f ca="1">f_nav_periodreturnrankingper(A713,参数!$B$5,参数!$B$4,3)</f>
        <v>87.8644602048857</v>
      </c>
      <c r="O713" s="17">
        <f ca="1">f_nav_adjustedreturn(A713,参数!$B$6,参数!$B$5)</f>
        <v>0.0999000999001111</v>
      </c>
      <c r="P713" s="17">
        <f ca="1">f_nav_periodreturnrankingper(A713,参数!$B$6,参数!$B$5,3)</f>
        <v>75.2380952380952</v>
      </c>
      <c r="Q713" s="25">
        <f>f_return(A713,1,参数!$B$1-365/2,参数!$B$1)</f>
        <v>6.85115942440573</v>
      </c>
      <c r="R713" s="25">
        <f ca="1">f_return(A713,1,参数!$B$4,参数!$B$1)</f>
        <v>3.15186383379427</v>
      </c>
      <c r="S713" s="25">
        <f ca="1">f_return(A713,1,参数!$B$6,参数!$B$1)</f>
        <v>2.38234758792473</v>
      </c>
      <c r="T713" t="str">
        <f>f_info_investtype(A713)</f>
        <v>灵活配置型基金</v>
      </c>
      <c r="U713" t="str">
        <f>f_info_fundmanager(A713)</f>
        <v>蒋璆,贺涛</v>
      </c>
      <c r="V713">
        <f>f_info_manager_onthepostdays(A713,1)</f>
        <v>990</v>
      </c>
      <c r="W713" s="25">
        <f ca="1">f_return_1w(A713,"0",参数!$B$2)</f>
        <v>-1.65909722865882</v>
      </c>
      <c r="X713" s="25">
        <f>f_return_1m(A713,"0",参数!$B$1)</f>
        <v>-2.26503514709711</v>
      </c>
      <c r="Y713" s="25">
        <f>f_return_3m(A713,0,参数!$B$1)</f>
        <v>0.941113202473799</v>
      </c>
      <c r="Z713" s="25">
        <f>f_return_6m(A713,0,参数!B712)</f>
        <v>-0.838744588744596</v>
      </c>
      <c r="AA713" t="str">
        <f>f_dq_status(A713,参数!$B$1)</f>
        <v>开放申购|开放赎回</v>
      </c>
      <c r="AB713" s="17">
        <f ca="1">f_risk_maxdownside(A713,参数!$B$6,参数!$B$1)</f>
        <v>-7.42206350738345</v>
      </c>
      <c r="AC713" s="17">
        <f ca="1">f_risk_maxdownside(A713,参数!$B$4,参数!$B$1)</f>
        <v>-7.42206350738345</v>
      </c>
      <c r="AD713" t="str">
        <f ca="1">f_risk_maxdownside_date(A713,参数!$B$6,参数!$B$1)</f>
        <v>20180601-20181016</v>
      </c>
    </row>
    <row r="714" spans="1:30">
      <c r="A714" s="15" t="s">
        <v>742</v>
      </c>
      <c r="B714" t="str">
        <f>f_info_name(A714)</f>
        <v>国投瑞银境煊A</v>
      </c>
      <c r="C714" t="str">
        <f>f_info_setupdate(A714)</f>
        <v>2015-10-28</v>
      </c>
      <c r="D714" s="16">
        <f t="shared" si="11"/>
        <v>1916</v>
      </c>
      <c r="F714" s="17">
        <f>f_netasset_total(A714,参数!$B$1,100000000)</f>
        <v>1.7195275671</v>
      </c>
      <c r="G714" s="17">
        <f ca="1">f_nav_adjustedreturn(A714,参数!$B$2,参数!$B$1)</f>
        <v>58.2257491413005</v>
      </c>
      <c r="H714" s="17">
        <f ca="1">f_nav_periodreturnrankingper(A714,参数!$B$2,参数!$B$1,3)</f>
        <v>36.5802011646374</v>
      </c>
      <c r="I714" s="17">
        <f ca="1">f_nav_adjustedreturn(A714,参数!$B$3,参数!$B$2)</f>
        <v>50.5393599001516</v>
      </c>
      <c r="J714" s="17">
        <f ca="1">f_nav_periodreturnrankingper(A714,参数!$B$3,参数!$B$2,3)</f>
        <v>17.056856187291</v>
      </c>
      <c r="K714" s="17">
        <f ca="1">f_nav_adjustedreturn(A714,参数!$B$4,参数!$B$3)</f>
        <v>3.7554342799001</v>
      </c>
      <c r="L714" s="17">
        <f ca="1">f_nav_periodreturnrankingper(A714,参数!$B$4,参数!$B$3,3)</f>
        <v>5.198973042362</v>
      </c>
      <c r="M714" s="17">
        <f ca="1">f_nav_adjustedreturn(A714,参数!$B$5,参数!$B$4)</f>
        <v>3.99615754082614</v>
      </c>
      <c r="N714" s="17">
        <f ca="1">f_nav_periodreturnrankingper(A714,参数!$B$5,参数!$B$4,3)</f>
        <v>80.3782505910166</v>
      </c>
      <c r="O714" s="17">
        <f ca="1">f_nav_adjustedreturn(A714,参数!$B$6,参数!$B$5)</f>
        <v>3.996003996004</v>
      </c>
      <c r="P714" s="17">
        <f ca="1">f_nav_periodreturnrankingper(A714,参数!$B$6,参数!$B$5,3)</f>
        <v>38.2312925170068</v>
      </c>
      <c r="Q714" s="25">
        <f>f_return(A714,1,参数!$B$1-365/2,参数!$B$1)</f>
        <v>44.6402104119608</v>
      </c>
      <c r="R714" s="25">
        <f ca="1">f_return(A714,1,参数!$B$4,参数!$B$1)</f>
        <v>35.1636318224648</v>
      </c>
      <c r="S714" s="25">
        <f ca="1">f_return(A714,1,参数!$B$6,参数!$B$1)</f>
        <v>21.6691922930626</v>
      </c>
      <c r="T714" t="str">
        <f>f_info_investtype(A714)</f>
        <v>灵活配置型基金</v>
      </c>
      <c r="U714" t="str">
        <f>f_info_fundmanager(A714)</f>
        <v>叶青</v>
      </c>
      <c r="V714">
        <f>f_info_manager_onthepostdays(A714,1)</f>
        <v>778</v>
      </c>
      <c r="W714" s="25">
        <f ca="1">f_return_1w(A714,"0",参数!$B$2)</f>
        <v>-1.81987324844467</v>
      </c>
      <c r="X714" s="25">
        <f>f_return_1m(A714,"0",参数!$B$1)</f>
        <v>6.87200000000001</v>
      </c>
      <c r="Y714" s="25">
        <f>f_return_3m(A714,0,参数!$B$1)</f>
        <v>13.6597609222785</v>
      </c>
      <c r="Z714" s="25">
        <f>f_return_6m(A714,0,参数!B713)</f>
        <v>7.68570377335351</v>
      </c>
      <c r="AA714" t="str">
        <f>f_dq_status(A714,参数!$B$1)</f>
        <v>开放申购|开放赎回</v>
      </c>
      <c r="AB714" s="17">
        <f ca="1">f_risk_maxdownside(A714,参数!$B$6,参数!$B$1)</f>
        <v>-17.0025516846326</v>
      </c>
      <c r="AC714" s="17">
        <f ca="1">f_risk_maxdownside(A714,参数!$B$4,参数!$B$1)</f>
        <v>-17.0025516846326</v>
      </c>
      <c r="AD714" t="str">
        <f ca="1">f_risk_maxdownside_date(A714,参数!$B$6,参数!$B$1)</f>
        <v>20200225-20200401</v>
      </c>
    </row>
    <row r="715" spans="1:30">
      <c r="A715" s="15" t="s">
        <v>743</v>
      </c>
      <c r="B715" t="str">
        <f>f_info_name(A715)</f>
        <v>泰康新机遇</v>
      </c>
      <c r="C715" t="str">
        <f>f_info_setupdate(A715)</f>
        <v>2015-12-08</v>
      </c>
      <c r="D715" s="16">
        <f t="shared" si="11"/>
        <v>1875</v>
      </c>
      <c r="F715" s="17">
        <f>f_netasset_total(A715,参数!$B$1,100000000)</f>
        <v>45.8187100964</v>
      </c>
      <c r="G715" s="17">
        <f ca="1">f_nav_adjustedreturn(A715,参数!$B$2,参数!$B$1)</f>
        <v>69.2208835341365</v>
      </c>
      <c r="H715" s="17">
        <f ca="1">f_nav_periodreturnrankingper(A715,参数!$B$2,参数!$B$1,3)</f>
        <v>25.6220222339862</v>
      </c>
      <c r="I715" s="17">
        <f ca="1">f_nav_adjustedreturn(A715,参数!$B$3,参数!$B$2)</f>
        <v>30.0261096605744</v>
      </c>
      <c r="J715" s="17">
        <f ca="1">f_nav_periodreturnrankingper(A715,参数!$B$3,参数!$B$2,3)</f>
        <v>44.5930880713489</v>
      </c>
      <c r="K715" s="17">
        <f ca="1">f_nav_adjustedreturn(A715,参数!$B$4,参数!$B$3)</f>
        <v>-19.9213849627833</v>
      </c>
      <c r="L715" s="17">
        <f ca="1">f_nav_periodreturnrankingper(A715,参数!$B$4,参数!$B$3,3)</f>
        <v>65.0834403080873</v>
      </c>
      <c r="M715" s="17">
        <f ca="1">f_nav_adjustedreturn(A715,参数!$B$5,参数!$B$4)</f>
        <v>23.1281095707443</v>
      </c>
      <c r="N715" s="17">
        <f ca="1">f_nav_periodreturnrankingper(A715,参数!$B$5,参数!$B$4,3)</f>
        <v>18.1245074862096</v>
      </c>
      <c r="O715" s="17">
        <f ca="1">f_nav_adjustedreturn(A715,参数!$B$6,参数!$B$5)</f>
        <v>10.3549695740365</v>
      </c>
      <c r="P715" s="17">
        <f ca="1">f_nav_periodreturnrankingper(A715,参数!$B$6,参数!$B$5,3)</f>
        <v>14.6938775510204</v>
      </c>
      <c r="Q715" s="25">
        <f>f_return(A715,1,参数!$B$1-365/2,参数!$B$1)</f>
        <v>66.2002993758693</v>
      </c>
      <c r="R715" s="25">
        <f ca="1">f_return(A715,1,参数!$B$4,参数!$B$1)</f>
        <v>20.7606778984484</v>
      </c>
      <c r="S715" s="25">
        <f ca="1">f_return(A715,1,参数!$B$6,参数!$B$1)</f>
        <v>18.8417062338664</v>
      </c>
      <c r="T715" t="str">
        <f>f_info_investtype(A715)</f>
        <v>灵活配置型基金</v>
      </c>
      <c r="U715" t="str">
        <f>f_info_fundmanager(A715)</f>
        <v>桂跃强,任慧娟,金宏伟</v>
      </c>
      <c r="V715">
        <f>f_info_manager_onthepostdays(A715,1)</f>
        <v>1892</v>
      </c>
      <c r="W715" s="25">
        <f ca="1">f_return_1w(A715,"0",参数!$B$2)</f>
        <v>-3.39101420035694</v>
      </c>
      <c r="X715" s="25">
        <f>f_return_1m(A715,"0",参数!$B$1)</f>
        <v>12.807881773399</v>
      </c>
      <c r="Y715" s="25">
        <f>f_return_3m(A715,0,参数!$B$1)</f>
        <v>21.0109132682366</v>
      </c>
      <c r="Z715" s="25">
        <f>f_return_6m(A715,0,参数!B714)</f>
        <v>25.7782503396538</v>
      </c>
      <c r="AA715" t="str">
        <f>f_dq_status(A715,参数!$B$1)</f>
        <v>开放申购|开放赎回</v>
      </c>
      <c r="AB715" s="17">
        <f ca="1">f_risk_maxdownside(A715,参数!$B$6,参数!$B$1)</f>
        <v>-26.0079641612743</v>
      </c>
      <c r="AC715" s="17">
        <f ca="1">f_risk_maxdownside(A715,参数!$B$4,参数!$B$1)</f>
        <v>-25.9034643183517</v>
      </c>
      <c r="AD715" t="str">
        <f ca="1">f_risk_maxdownside_date(A715,参数!$B$6,参数!$B$1)</f>
        <v>20180124-20190103</v>
      </c>
    </row>
    <row r="716" spans="1:30">
      <c r="A716" s="15" t="s">
        <v>744</v>
      </c>
      <c r="B716" t="str">
        <f>f_info_name(A716)</f>
        <v>中信建投聚利A</v>
      </c>
      <c r="C716" t="str">
        <f>f_info_setupdate(A716)</f>
        <v>2015-11-11</v>
      </c>
      <c r="D716" s="16">
        <f t="shared" si="11"/>
        <v>1902</v>
      </c>
      <c r="F716" s="17">
        <f>f_netasset_total(A716,参数!$B$1,100000000)</f>
        <v>0.2827693662</v>
      </c>
      <c r="G716" s="17">
        <f ca="1">f_nav_adjustedreturn(A716,参数!$B$2,参数!$B$1)</f>
        <v>25.3770699293323</v>
      </c>
      <c r="H716" s="17">
        <f ca="1">f_nav_periodreturnrankingper(A716,参数!$B$2,参数!$B$1,3)</f>
        <v>12.2994652406417</v>
      </c>
      <c r="I716" s="17">
        <f ca="1">f_nav_adjustedreturn(A716,参数!$B$3,参数!$B$2)</f>
        <v>12.3607489926523</v>
      </c>
      <c r="J716" s="17">
        <f ca="1">f_nav_periodreturnrankingper(A716,参数!$B$3,参数!$B$2,3)</f>
        <v>30.5263157894737</v>
      </c>
      <c r="K716" s="17">
        <f ca="1">f_nav_adjustedreturn(A716,参数!$B$4,参数!$B$3)</f>
        <v>-17.1770710639968</v>
      </c>
      <c r="L716" s="17">
        <f ca="1">f_nav_periodreturnrankingper(A716,参数!$B$4,参数!$B$3,3)</f>
        <v>99.1111111111111</v>
      </c>
      <c r="M716" s="17">
        <f ca="1">f_nav_adjustedreturn(A716,参数!$B$5,参数!$B$4)</f>
        <v>3.63424557504872</v>
      </c>
      <c r="N716" s="17">
        <f ca="1">f_nav_periodreturnrankingper(A716,参数!$B$5,参数!$B$4,3)</f>
        <v>76.5765765765766</v>
      </c>
      <c r="O716" s="17">
        <f ca="1">f_nav_adjustedreturn(A716,参数!$B$6,参数!$B$5)</f>
        <v>2.08955223880598</v>
      </c>
      <c r="P716" s="17">
        <f ca="1">f_nav_periodreturnrankingper(A716,参数!$B$6,参数!$B$5,3)</f>
        <v>66.6666666666667</v>
      </c>
      <c r="Q716" s="25">
        <f>f_return(A716,1,参数!$B$1-365/2,参数!$B$1)</f>
        <v>23.8941740511874</v>
      </c>
      <c r="R716" s="25">
        <f ca="1">f_return(A716,1,参数!$B$4,参数!$B$1)</f>
        <v>5.27067397105965</v>
      </c>
      <c r="S716" s="25">
        <f ca="1">f_return(A716,1,参数!$B$6,参数!$B$1)</f>
        <v>4.29537295463147</v>
      </c>
      <c r="T716" t="str">
        <f>f_info_investtype(A716)</f>
        <v>偏债混合型基金</v>
      </c>
      <c r="U716" t="str">
        <f>f_info_fundmanager(A716)</f>
        <v>谢玮,周紫光</v>
      </c>
      <c r="V716">
        <f>f_info_manager_onthepostdays(A716,1)</f>
        <v>982</v>
      </c>
      <c r="W716" s="25">
        <f ca="1">f_return_1w(A716,"0",参数!$B$2)</f>
        <v>-1.21900395915815</v>
      </c>
      <c r="X716" s="25">
        <f>f_return_1m(A716,"0",参数!$B$1)</f>
        <v>6.41897940913161</v>
      </c>
      <c r="Y716" s="25">
        <f>f_return_3m(A716,0,参数!$B$1)</f>
        <v>11.5626466447677</v>
      </c>
      <c r="Z716" s="25">
        <f>f_return_6m(A716,0,参数!B715)</f>
        <v>9.46696279844531</v>
      </c>
      <c r="AA716" t="str">
        <f>f_dq_status(A716,参数!$B$1)</f>
        <v>开放申购|开放赎回</v>
      </c>
      <c r="AB716" s="17">
        <f ca="1">f_risk_maxdownside(A716,参数!$B$6,参数!$B$1)</f>
        <v>-18.655330792534</v>
      </c>
      <c r="AC716" s="17">
        <f ca="1">f_risk_maxdownside(A716,参数!$B$4,参数!$B$1)</f>
        <v>-18.3361130187384</v>
      </c>
      <c r="AD716" t="str">
        <f ca="1">f_risk_maxdownside_date(A716,参数!$B$6,参数!$B$1)</f>
        <v>20180109-20190103</v>
      </c>
    </row>
    <row r="717" spans="1:30">
      <c r="A717" s="15" t="s">
        <v>745</v>
      </c>
      <c r="B717" t="str">
        <f>f_info_name(A717)</f>
        <v>宝盈医疗健康沪港深</v>
      </c>
      <c r="C717" t="str">
        <f>f_info_setupdate(A717)</f>
        <v>2015-12-02</v>
      </c>
      <c r="D717" s="16">
        <f t="shared" si="11"/>
        <v>1881</v>
      </c>
      <c r="F717" s="17">
        <f>f_netasset_total(A717,参数!$B$1,100000000)</f>
        <v>9.614364584</v>
      </c>
      <c r="G717" s="17">
        <f ca="1">f_nav_adjustedreturn(A717,参数!$B$2,参数!$B$1)</f>
        <v>85.5477855477856</v>
      </c>
      <c r="H717" s="17">
        <f ca="1">f_nav_periodreturnrankingper(A717,参数!$B$2,参数!$B$1,3)</f>
        <v>31.6176470588235</v>
      </c>
      <c r="I717" s="17">
        <f ca="1">f_nav_adjustedreturn(A717,参数!$B$3,参数!$B$2)</f>
        <v>86.5217391304348</v>
      </c>
      <c r="J717" s="17">
        <f ca="1">f_nav_periodreturnrankingper(A717,参数!$B$3,参数!$B$2,3)</f>
        <v>4.42477876106195</v>
      </c>
      <c r="K717" s="17">
        <f ca="1">f_nav_adjustedreturn(A717,参数!$B$4,参数!$B$3)</f>
        <v>-30.8617234468938</v>
      </c>
      <c r="L717" s="17">
        <f ca="1">f_nav_periodreturnrankingper(A717,参数!$B$4,参数!$B$3,3)</f>
        <v>86.5454545454545</v>
      </c>
      <c r="M717" s="17">
        <f ca="1">f_nav_adjustedreturn(A717,参数!$B$5,参数!$B$4)</f>
        <v>17.9334916864608</v>
      </c>
      <c r="N717" s="17">
        <f ca="1">f_nav_periodreturnrankingper(A717,参数!$B$5,参数!$B$4,3)</f>
        <v>58.3333333333333</v>
      </c>
      <c r="O717" s="17">
        <f ca="1">f_nav_adjustedreturn(A717,参数!$B$6,参数!$B$5)</f>
        <v>-2.64672036823936</v>
      </c>
      <c r="P717" s="17">
        <f ca="1">f_nav_periodreturnrankingper(A717,参数!$B$6,参数!$B$5,3)</f>
        <v>81.5789473684211</v>
      </c>
      <c r="Q717" s="25">
        <f>f_return(A717,1,参数!$B$1-365/2,参数!$B$1)</f>
        <v>27.7083060135505</v>
      </c>
      <c r="R717" s="25">
        <f ca="1">f_return(A717,1,参数!$B$4,参数!$B$1)</f>
        <v>33.7168145158685</v>
      </c>
      <c r="S717" s="25">
        <f ca="1">f_return(A717,1,参数!$B$6,参数!$B$1)</f>
        <v>22.3789695839353</v>
      </c>
      <c r="T717" t="str">
        <f>f_info_investtype(A717)</f>
        <v>普通股票型基金</v>
      </c>
      <c r="U717" t="str">
        <f>f_info_fundmanager(A717)</f>
        <v>郝淼</v>
      </c>
      <c r="V717">
        <f>f_info_manager_onthepostdays(A717,1)</f>
        <v>756</v>
      </c>
      <c r="W717" s="25">
        <f ca="1">f_return_1w(A717,"0",参数!$B$2)</f>
        <v>1.41843971631206</v>
      </c>
      <c r="X717" s="25">
        <f>f_return_1m(A717,"0",参数!$B$1)</f>
        <v>14.7525228255646</v>
      </c>
      <c r="Y717" s="25">
        <f>f_return_3m(A717,0,参数!$B$1)</f>
        <v>17.8677196446199</v>
      </c>
      <c r="Z717" s="25">
        <f>f_return_6m(A717,0,参数!B716)</f>
        <v>5.40540540540539</v>
      </c>
      <c r="AA717" t="str">
        <f>f_dq_status(A717,参数!$B$1)</f>
        <v>开放申购|开放赎回</v>
      </c>
      <c r="AB717" s="17">
        <f ca="1">f_risk_maxdownside(A717,参数!$B$6,参数!$B$1)</f>
        <v>-42.2764227642276</v>
      </c>
      <c r="AC717" s="17">
        <f ca="1">f_risk_maxdownside(A717,参数!$B$4,参数!$B$1)</f>
        <v>-42.2764227642276</v>
      </c>
      <c r="AD717" t="str">
        <f ca="1">f_risk_maxdownside_date(A717,参数!$B$6,参数!$B$1)</f>
        <v>20180526-20190103</v>
      </c>
    </row>
    <row r="718" spans="1:30">
      <c r="A718" s="15" t="s">
        <v>746</v>
      </c>
      <c r="B718" t="str">
        <f>f_info_name(A718)</f>
        <v>招商量化精选A</v>
      </c>
      <c r="C718" t="str">
        <f>f_info_setupdate(A718)</f>
        <v>2016-03-15</v>
      </c>
      <c r="D718" s="16">
        <f t="shared" si="11"/>
        <v>1777</v>
      </c>
      <c r="F718" s="17">
        <f>f_netasset_total(A718,参数!$B$1,100000000)</f>
        <v>0.8257228217</v>
      </c>
      <c r="G718" s="17">
        <f ca="1">f_nav_adjustedreturn(A718,参数!$B$2,参数!$B$1)</f>
        <v>49.2744364333303</v>
      </c>
      <c r="H718" s="17">
        <f ca="1">f_nav_periodreturnrankingper(A718,参数!$B$2,参数!$B$1,3)</f>
        <v>73.5294117647059</v>
      </c>
      <c r="I718" s="17">
        <f ca="1">f_nav_adjustedreturn(A718,参数!$B$3,参数!$B$2)</f>
        <v>42.0957074309428</v>
      </c>
      <c r="J718" s="17">
        <f ca="1">f_nav_periodreturnrankingper(A718,参数!$B$3,参数!$B$2,3)</f>
        <v>55.4572271386431</v>
      </c>
      <c r="K718" s="17">
        <f ca="1">f_nav_adjustedreturn(A718,参数!$B$4,参数!$B$3)</f>
        <v>-26.7711301044634</v>
      </c>
      <c r="L718" s="17">
        <f ca="1">f_nav_periodreturnrankingper(A718,参数!$B$4,参数!$B$3,3)</f>
        <v>65.0909090909091</v>
      </c>
      <c r="M718" s="17">
        <f ca="1">f_nav_adjustedreturn(A718,参数!$B$5,参数!$B$4)</f>
        <v>4.45544554455445</v>
      </c>
      <c r="N718" s="17">
        <f ca="1">f_nav_periodreturnrankingper(A718,参数!$B$5,参数!$B$4,3)</f>
        <v>82.843137254902</v>
      </c>
      <c r="O718" s="17">
        <f ca="1">f_nav_adjustedreturn(A718,参数!$B$6,参数!$B$5)</f>
        <v>0</v>
      </c>
      <c r="P718" s="17">
        <f ca="1">f_nav_periodreturnrankingper(A718,参数!$B$6,参数!$B$5,3)</f>
        <v>0</v>
      </c>
      <c r="Q718" s="25">
        <f>f_return(A718,1,参数!$B$1-365/2,参数!$B$1)</f>
        <v>28.2489513930798</v>
      </c>
      <c r="R718" s="25">
        <f ca="1">f_return(A718,1,参数!$B$4,参数!$B$1)</f>
        <v>15.7954277146798</v>
      </c>
      <c r="S718" s="25">
        <f ca="1">f_return(A718,1,参数!$B$6,参数!$B$1)</f>
        <v>0</v>
      </c>
      <c r="T718" t="str">
        <f>f_info_investtype(A718)</f>
        <v>普通股票型基金</v>
      </c>
      <c r="U718" t="str">
        <f>f_info_fundmanager(A718)</f>
        <v>王平</v>
      </c>
      <c r="V718">
        <f>f_info_manager_onthepostdays(A718,1)</f>
        <v>1794</v>
      </c>
      <c r="W718" s="25">
        <f ca="1">f_return_1w(A718,"0",参数!$B$2)</f>
        <v>-3.36038101958016</v>
      </c>
      <c r="X718" s="25">
        <f>f_return_1m(A718,"0",参数!$B$1)</f>
        <v>5.39338874927507</v>
      </c>
      <c r="Y718" s="25">
        <f>f_return_3m(A718,0,参数!$B$1)</f>
        <v>4.03918325806246</v>
      </c>
      <c r="Z718" s="25">
        <f>f_return_6m(A718,0,参数!B717)</f>
        <v>3.29635297118084</v>
      </c>
      <c r="AA718" t="str">
        <f>f_dq_status(A718,参数!$B$1)</f>
        <v>开放申购|开放赎回</v>
      </c>
      <c r="AB718" s="17">
        <f ca="1">f_risk_maxdownside(A718,参数!$B$6,参数!$B$1)</f>
        <v>-37.5044247787611</v>
      </c>
      <c r="AC718" s="17">
        <f ca="1">f_risk_maxdownside(A718,参数!$B$4,参数!$B$1)</f>
        <v>-33.0616113744076</v>
      </c>
      <c r="AD718" t="str">
        <f ca="1">f_risk_maxdownside_date(A718,参数!$B$6,参数!$B$1)</f>
        <v>20161123-20181018</v>
      </c>
    </row>
    <row r="719" spans="1:30">
      <c r="A719" s="15" t="s">
        <v>747</v>
      </c>
      <c r="B719" t="str">
        <f>f_info_name(A719)</f>
        <v>景顺长城景颐宏利A</v>
      </c>
      <c r="C719" t="str">
        <f>f_info_setupdate(A719)</f>
        <v>2015-11-30</v>
      </c>
      <c r="D719" s="16">
        <f t="shared" si="11"/>
        <v>1883</v>
      </c>
      <c r="F719" s="17">
        <f>f_netasset_total(A719,参数!$B$1,100000000)</f>
        <v>0.0088203079</v>
      </c>
      <c r="G719" s="17">
        <f ca="1">f_nav_adjustedreturn(A719,参数!$B$2,参数!$B$1)</f>
        <v>1.76470588235295</v>
      </c>
      <c r="H719" s="17">
        <f ca="1">f_nav_periodreturnrankingper(A719,参数!$B$2,参数!$B$1,3)</f>
        <v>93.5849056603774</v>
      </c>
      <c r="I719" s="17">
        <f ca="1">f_nav_adjustedreturn(A719,参数!$B$3,参数!$B$2)</f>
        <v>7.69230769230769</v>
      </c>
      <c r="J719" s="17">
        <f ca="1">f_nav_periodreturnrankingper(A719,参数!$B$3,参数!$B$2,3)</f>
        <v>55.9574468085106</v>
      </c>
      <c r="K719" s="17">
        <f ca="1">f_nav_adjustedreturn(A719,参数!$B$4,参数!$B$3)</f>
        <v>1.56249999999999</v>
      </c>
      <c r="L719" s="17">
        <f ca="1">f_nav_periodreturnrankingper(A719,参数!$B$4,参数!$B$3,3)</f>
        <v>41.0501193317422</v>
      </c>
      <c r="M719" s="17">
        <f ca="1">f_nav_adjustedreturn(A719,参数!$B$5,参数!$B$4)</f>
        <v>6.23781676413256</v>
      </c>
      <c r="N719" s="17">
        <f ca="1">f_nav_periodreturnrankingper(A719,参数!$B$5,参数!$B$4,3)</f>
        <v>26.5193370165746</v>
      </c>
      <c r="O719" s="17">
        <f ca="1">f_nav_adjustedreturn(A719,参数!$B$6,参数!$B$5)</f>
        <v>1.8867924528302</v>
      </c>
      <c r="P719" s="17">
        <f ca="1">f_nav_periodreturnrankingper(A719,参数!$B$6,参数!$B$5,3)</f>
        <v>41.9491525423729</v>
      </c>
      <c r="Q719" s="25">
        <f>f_return(A719,1,参数!$B$1-365/2,参数!$B$1)</f>
        <v>1.65846723734848</v>
      </c>
      <c r="R719" s="25">
        <f ca="1">f_return(A719,1,参数!$B$4,参数!$B$1)</f>
        <v>3.63129747936755</v>
      </c>
      <c r="S719" s="25">
        <f ca="1">f_return(A719,1,参数!$B$6,参数!$B$1)</f>
        <v>3.75413030096532</v>
      </c>
      <c r="T719" t="str">
        <f>f_info_investtype(A719)</f>
        <v>混合债券型二级基金</v>
      </c>
      <c r="U719" t="str">
        <f>f_info_fundmanager(A719)</f>
        <v>成念良,彭成军</v>
      </c>
      <c r="V719">
        <f>f_info_manager_onthepostdays(A719,1)</f>
        <v>1889</v>
      </c>
      <c r="W719" s="25">
        <f ca="1">f_return_1w(A719,"0",参数!$B$2)</f>
        <v>-0.0839630562552571</v>
      </c>
      <c r="X719" s="25">
        <f>f_return_1m(A719,"0",参数!$B$1)</f>
        <v>-1.06209150326797</v>
      </c>
      <c r="Y719" s="25">
        <f>f_return_3m(A719,0,参数!$B$1)</f>
        <v>1.16959064327485</v>
      </c>
      <c r="Z719" s="25">
        <f>f_return_6m(A719,0,参数!B718)</f>
        <v>-0.331400165700083</v>
      </c>
      <c r="AA719" t="str">
        <f>f_dq_status(A719,参数!$B$1)</f>
        <v>开放申购|开放赎回</v>
      </c>
      <c r="AB719" s="17">
        <f ca="1">f_risk_maxdownside(A719,参数!$B$6,参数!$B$1)</f>
        <v>-3.92798690671031</v>
      </c>
      <c r="AC719" s="17">
        <f ca="1">f_risk_maxdownside(A719,参数!$B$4,参数!$B$1)</f>
        <v>-3.92798690671031</v>
      </c>
      <c r="AD719" t="str">
        <f ca="1">f_risk_maxdownside_date(A719,参数!$B$6,参数!$B$1)</f>
        <v>20200226-20200928</v>
      </c>
    </row>
    <row r="720" spans="1:30">
      <c r="A720" s="15" t="s">
        <v>748</v>
      </c>
      <c r="B720" t="str">
        <f>f_info_name(A720)</f>
        <v>国泰多策略收益灵活</v>
      </c>
      <c r="C720" t="str">
        <f>f_info_setupdate(A720)</f>
        <v>2015-12-02</v>
      </c>
      <c r="D720" s="16">
        <f t="shared" si="11"/>
        <v>1881</v>
      </c>
      <c r="F720" s="17">
        <f>f_netasset_total(A720,参数!$B$1,100000000)</f>
        <v>9.0958994125</v>
      </c>
      <c r="G720" s="17">
        <f ca="1">f_nav_adjustedreturn(A720,参数!$B$2,参数!$B$1)</f>
        <v>22.2314668441634</v>
      </c>
      <c r="H720" s="17">
        <f ca="1">f_nav_periodreturnrankingper(A720,参数!$B$2,参数!$B$1,3)</f>
        <v>73.2133403917417</v>
      </c>
      <c r="I720" s="17">
        <f ca="1">f_nav_adjustedreturn(A720,参数!$B$3,参数!$B$2)</f>
        <v>15.4562920268972</v>
      </c>
      <c r="J720" s="17">
        <f ca="1">f_nav_periodreturnrankingper(A720,参数!$B$3,参数!$B$2,3)</f>
        <v>68.1716833890747</v>
      </c>
      <c r="K720" s="17">
        <f ca="1">f_nav_adjustedreturn(A720,参数!$B$4,参数!$B$3)</f>
        <v>1.16618075801749</v>
      </c>
      <c r="L720" s="17">
        <f ca="1">f_nav_periodreturnrankingper(A720,参数!$B$4,参数!$B$3,3)</f>
        <v>14.1206675224647</v>
      </c>
      <c r="M720" s="17">
        <f ca="1">f_nav_adjustedreturn(A720,参数!$B$5,参数!$B$4)</f>
        <v>2.69192422731806</v>
      </c>
      <c r="N720" s="17">
        <f ca="1">f_nav_periodreturnrankingper(A720,参数!$B$5,参数!$B$4,3)</f>
        <v>85.5791962174941</v>
      </c>
      <c r="O720" s="17">
        <f ca="1">f_nav_adjustedreturn(A720,参数!$B$6,参数!$B$5)</f>
        <v>0.90543259557343</v>
      </c>
      <c r="P720" s="17">
        <f ca="1">f_nav_periodreturnrankingper(A720,参数!$B$6,参数!$B$5,3)</f>
        <v>70.3401360544218</v>
      </c>
      <c r="Q720" s="25">
        <f>f_return(A720,1,参数!$B$1-365/2,参数!$B$1)</f>
        <v>19.3796832642038</v>
      </c>
      <c r="R720" s="25">
        <f ca="1">f_return(A720,1,参数!$B$4,参数!$B$1)</f>
        <v>12.5896055418948</v>
      </c>
      <c r="S720" s="25">
        <f ca="1">f_return(A720,1,参数!$B$6,参数!$B$1)</f>
        <v>8.11746359787913</v>
      </c>
      <c r="T720" t="str">
        <f>f_info_investtype(A720)</f>
        <v>灵活配置型基金</v>
      </c>
      <c r="U720" t="str">
        <f>f_info_fundmanager(A720)</f>
        <v>王琳</v>
      </c>
      <c r="V720">
        <f>f_info_manager_onthepostdays(A720,1)</f>
        <v>622</v>
      </c>
      <c r="W720" s="25">
        <f ca="1">f_return_1w(A720,"0",参数!$B$2)</f>
        <v>-0.78421660888229</v>
      </c>
      <c r="X720" s="25">
        <f>f_return_1m(A720,"0",参数!$B$1)</f>
        <v>3.24689015391103</v>
      </c>
      <c r="Y720" s="25">
        <f>f_return_3m(A720,0,参数!$B$1)</f>
        <v>5.78958738388421</v>
      </c>
      <c r="Z720" s="25">
        <f>f_return_6m(A720,0,参数!B719)</f>
        <v>7.77364544592722</v>
      </c>
      <c r="AA720" t="str">
        <f>f_dq_status(A720,参数!$B$1)</f>
        <v>暂停大额申购|开放赎回</v>
      </c>
      <c r="AB720" s="17">
        <f ca="1">f_risk_maxdownside(A720,参数!$B$6,参数!$B$1)</f>
        <v>-6.35930047694754</v>
      </c>
      <c r="AC720" s="17">
        <f ca="1">f_risk_maxdownside(A720,参数!$B$4,参数!$B$1)</f>
        <v>-6.35930047694754</v>
      </c>
      <c r="AD720" t="str">
        <f ca="1">f_risk_maxdownside_date(A720,参数!$B$6,参数!$B$1)</f>
        <v>20200226-20200323</v>
      </c>
    </row>
    <row r="721" spans="1:30">
      <c r="A721" s="15" t="s">
        <v>749</v>
      </c>
      <c r="B721" t="str">
        <f>f_info_name(A721)</f>
        <v>华夏国企改革</v>
      </c>
      <c r="C721" t="str">
        <f>f_info_setupdate(A721)</f>
        <v>2015-11-25</v>
      </c>
      <c r="D721" s="16">
        <f t="shared" si="11"/>
        <v>1888</v>
      </c>
      <c r="F721" s="17">
        <f>f_netasset_total(A721,参数!$B$1,100000000)</f>
        <v>4.7988022127</v>
      </c>
      <c r="G721" s="17">
        <f ca="1">f_nav_adjustedreturn(A721,参数!$B$2,参数!$B$1)</f>
        <v>77.4016468435499</v>
      </c>
      <c r="H721" s="17">
        <f ca="1">f_nav_periodreturnrankingper(A721,参数!$B$2,参数!$B$1,3)</f>
        <v>18.1048173636845</v>
      </c>
      <c r="I721" s="17">
        <f ca="1">f_nav_adjustedreturn(A721,参数!$B$3,参数!$B$2)</f>
        <v>53.7271448663854</v>
      </c>
      <c r="J721" s="17">
        <f ca="1">f_nav_periodreturnrankingper(A721,参数!$B$3,参数!$B$2,3)</f>
        <v>13.6566332218506</v>
      </c>
      <c r="K721" s="17">
        <f ca="1">f_nav_adjustedreturn(A721,参数!$B$4,参数!$B$3)</f>
        <v>-28.1092012133468</v>
      </c>
      <c r="L721" s="17">
        <f ca="1">f_nav_periodreturnrankingper(A721,参数!$B$4,参数!$B$3,3)</f>
        <v>91.0783055198973</v>
      </c>
      <c r="M721" s="17">
        <f ca="1">f_nav_adjustedreturn(A721,参数!$B$5,参数!$B$4)</f>
        <v>15.7710280373832</v>
      </c>
      <c r="N721" s="17">
        <f ca="1">f_nav_periodreturnrankingper(A721,参数!$B$5,参数!$B$4,3)</f>
        <v>31.0480693459417</v>
      </c>
      <c r="O721" s="17">
        <f ca="1">f_nav_adjustedreturn(A721,参数!$B$6,参数!$B$5)</f>
        <v>-2.71493212669683</v>
      </c>
      <c r="P721" s="17">
        <f ca="1">f_nav_periodreturnrankingper(A721,参数!$B$6,参数!$B$5,3)</f>
        <v>84.2176870748299</v>
      </c>
      <c r="Q721" s="25">
        <f>f_return(A721,1,参数!$B$1-365/2,参数!$B$1)</f>
        <v>105.987521634973</v>
      </c>
      <c r="R721" s="25">
        <f ca="1">f_return(A721,1,参数!$B$4,参数!$B$1)</f>
        <v>25.1329208590884</v>
      </c>
      <c r="S721" s="25">
        <f ca="1">f_return(A721,1,参数!$B$6,参数!$B$1)</f>
        <v>16.9904532167662</v>
      </c>
      <c r="T721" t="str">
        <f>f_info_investtype(A721)</f>
        <v>灵活配置型基金</v>
      </c>
      <c r="U721" t="str">
        <f>f_info_fundmanager(A721)</f>
        <v>郑晓辉</v>
      </c>
      <c r="V721">
        <f>f_info_manager_onthepostdays(A721,1)</f>
        <v>1905</v>
      </c>
      <c r="W721" s="25">
        <f ca="1">f_return_1w(A721,"0",参数!$B$2)</f>
        <v>1.76908752327746</v>
      </c>
      <c r="X721" s="25">
        <f>f_return_1m(A721,"0",参数!$B$1)</f>
        <v>14.6658781785925</v>
      </c>
      <c r="Y721" s="25">
        <f>f_return_3m(A721,0,参数!$B$1)</f>
        <v>37.0318021201413</v>
      </c>
      <c r="Z721" s="25">
        <f>f_return_6m(A721,0,参数!B720)</f>
        <v>26.8225584594223</v>
      </c>
      <c r="AA721" t="str">
        <f>f_dq_status(A721,参数!$B$1)</f>
        <v>开放申购|开放赎回</v>
      </c>
      <c r="AB721" s="17">
        <f ca="1">f_risk_maxdownside(A721,参数!$B$6,参数!$B$1)</f>
        <v>-33.3990147783251</v>
      </c>
      <c r="AC721" s="17">
        <f ca="1">f_risk_maxdownside(A721,参数!$B$4,参数!$B$1)</f>
        <v>-31.7860746720484</v>
      </c>
      <c r="AD721" t="str">
        <f ca="1">f_risk_maxdownside_date(A721,参数!$B$6,参数!$B$1)</f>
        <v>20171123-20181016,20171123-20181018,20171123-20190103</v>
      </c>
    </row>
    <row r="722" spans="1:30">
      <c r="A722" s="15" t="s">
        <v>750</v>
      </c>
      <c r="B722" t="str">
        <f>f_info_name(A722)</f>
        <v>华夏消费升级A</v>
      </c>
      <c r="C722" t="str">
        <f>f_info_setupdate(A722)</f>
        <v>2016-02-03</v>
      </c>
      <c r="D722" s="16">
        <f t="shared" si="11"/>
        <v>1818</v>
      </c>
      <c r="F722" s="17">
        <f>f_netasset_total(A722,参数!$B$1,100000000)</f>
        <v>17.3062798844</v>
      </c>
      <c r="G722" s="17">
        <f ca="1">f_nav_adjustedreturn(A722,参数!$B$2,参数!$B$1)</f>
        <v>82.9798803697662</v>
      </c>
      <c r="H722" s="17">
        <f ca="1">f_nav_periodreturnrankingper(A722,参数!$B$2,参数!$B$1,3)</f>
        <v>14.1874007411329</v>
      </c>
      <c r="I722" s="17">
        <f ca="1">f_nav_adjustedreturn(A722,参数!$B$3,参数!$B$2)</f>
        <v>36.9322412509308</v>
      </c>
      <c r="J722" s="17">
        <f ca="1">f_nav_periodreturnrankingper(A722,参数!$B$3,参数!$B$2,3)</f>
        <v>33.8907469342252</v>
      </c>
      <c r="K722" s="17">
        <f ca="1">f_nav_adjustedreturn(A722,参数!$B$4,参数!$B$3)</f>
        <v>-19.8687350835322</v>
      </c>
      <c r="L722" s="17">
        <f ca="1">f_nav_periodreturnrankingper(A722,参数!$B$4,参数!$B$3,3)</f>
        <v>65.0192554557125</v>
      </c>
      <c r="M722" s="17">
        <f ca="1">f_nav_adjustedreturn(A722,参数!$B$5,参数!$B$4)</f>
        <v>45.4231433506045</v>
      </c>
      <c r="N722" s="17">
        <f ca="1">f_nav_periodreturnrankingper(A722,参数!$B$5,参数!$B$4,3)</f>
        <v>3.46729708431836</v>
      </c>
      <c r="O722" s="17">
        <f ca="1">f_nav_adjustedreturn(A722,参数!$B$6,参数!$B$5)</f>
        <v>0</v>
      </c>
      <c r="P722" s="17">
        <f ca="1">f_nav_periodreturnrankingper(A722,参数!$B$6,参数!$B$5,3)</f>
        <v>0</v>
      </c>
      <c r="Q722" s="25">
        <f>f_return(A722,1,参数!$B$1-365/2,参数!$B$1)</f>
        <v>65.1582816971038</v>
      </c>
      <c r="R722" s="25">
        <f ca="1">f_return(A722,1,参数!$B$4,参数!$B$1)</f>
        <v>26.128031984194</v>
      </c>
      <c r="S722" s="25">
        <f ca="1">f_return(A722,1,参数!$B$6,参数!$B$1)</f>
        <v>0</v>
      </c>
      <c r="T722" t="str">
        <f>f_info_investtype(A722)</f>
        <v>灵活配置型基金</v>
      </c>
      <c r="U722" t="str">
        <f>f_info_fundmanager(A722)</f>
        <v>黄文倩</v>
      </c>
      <c r="V722">
        <f>f_info_manager_onthepostdays(A722,1)</f>
        <v>1835</v>
      </c>
      <c r="W722" s="25">
        <f ca="1">f_return_1w(A722,"0",参数!$B$2)</f>
        <v>-4.71502590673575</v>
      </c>
      <c r="X722" s="25">
        <f>f_return_1m(A722,"0",参数!$B$1)</f>
        <v>10.3640537881273</v>
      </c>
      <c r="Y722" s="25">
        <f>f_return_3m(A722,0,参数!$B$1)</f>
        <v>22.7206418672502</v>
      </c>
      <c r="Z722" s="25">
        <f>f_return_6m(A722,0,参数!B721)</f>
        <v>25.538124771981</v>
      </c>
      <c r="AA722" t="str">
        <f>f_dq_status(A722,参数!$B$1)</f>
        <v>开放申购|开放赎回</v>
      </c>
      <c r="AB722" s="17">
        <f ca="1">f_risk_maxdownside(A722,参数!$B$6,参数!$B$1)</f>
        <v>-26.9275700934579</v>
      </c>
      <c r="AC722" s="17">
        <f ca="1">f_risk_maxdownside(A722,参数!$B$4,参数!$B$1)</f>
        <v>-26.9275700934579</v>
      </c>
      <c r="AD722" t="str">
        <f ca="1">f_risk_maxdownside_date(A722,参数!$B$6,参数!$B$1)</f>
        <v>20180613-20181029</v>
      </c>
    </row>
    <row r="723" spans="1:30">
      <c r="A723" s="15" t="s">
        <v>751</v>
      </c>
      <c r="B723" t="str">
        <f>f_info_name(A723)</f>
        <v>国寿安保灵活优选</v>
      </c>
      <c r="C723" t="str">
        <f>f_info_setupdate(A723)</f>
        <v>2016-04-06</v>
      </c>
      <c r="D723" s="16">
        <f t="shared" si="11"/>
        <v>1755</v>
      </c>
      <c r="F723" s="17">
        <f>f_netasset_total(A723,参数!$B$1,100000000)</f>
        <v>7.0357534336</v>
      </c>
      <c r="G723" s="17">
        <f ca="1">f_nav_adjustedreturn(A723,参数!$B$2,参数!$B$1)</f>
        <v>22.8584623113047</v>
      </c>
      <c r="H723" s="17">
        <f ca="1">f_nav_periodreturnrankingper(A723,参数!$B$2,参数!$B$1,3)</f>
        <v>18.716577540107</v>
      </c>
      <c r="I723" s="17">
        <f ca="1">f_nav_adjustedreturn(A723,参数!$B$3,参数!$B$2)</f>
        <v>8.13199459877243</v>
      </c>
      <c r="J723" s="17">
        <f ca="1">f_nav_periodreturnrankingper(A723,参数!$B$3,参数!$B$2,3)</f>
        <v>63.1578947368421</v>
      </c>
      <c r="K723" s="17">
        <f ca="1">f_nav_adjustedreturn(A723,参数!$B$4,参数!$B$3)</f>
        <v>2.31884057971015</v>
      </c>
      <c r="L723" s="17">
        <f ca="1">f_nav_periodreturnrankingper(A723,参数!$B$4,参数!$B$3,3)</f>
        <v>22.6666666666667</v>
      </c>
      <c r="M723" s="17">
        <f ca="1">f_nav_adjustedreturn(A723,参数!$B$5,参数!$B$4)</f>
        <v>2.07100591715975</v>
      </c>
      <c r="N723" s="17">
        <f ca="1">f_nav_periodreturnrankingper(A723,参数!$B$5,参数!$B$4,3)</f>
        <v>90.0900900900901</v>
      </c>
      <c r="O723" s="17">
        <f ca="1">f_nav_adjustedreturn(A723,参数!$B$6,参数!$B$5)</f>
        <v>0</v>
      </c>
      <c r="P723" s="17">
        <f ca="1">f_nav_periodreturnrankingper(A723,参数!$B$6,参数!$B$5,3)</f>
        <v>0</v>
      </c>
      <c r="Q723" s="25">
        <f>f_return(A723,1,参数!$B$1-365/2,参数!$B$1)</f>
        <v>24.3300940221875</v>
      </c>
      <c r="R723" s="25">
        <f ca="1">f_return(A723,1,参数!$B$4,参数!$B$1)</f>
        <v>10.7637763466851</v>
      </c>
      <c r="S723" s="25">
        <f ca="1">f_return(A723,1,参数!$B$6,参数!$B$1)</f>
        <v>0</v>
      </c>
      <c r="T723" t="str">
        <f>f_info_investtype(A723)</f>
        <v>偏债混合型基金</v>
      </c>
      <c r="U723" t="str">
        <f>f_info_fundmanager(A723)</f>
        <v>吴闻,李捷</v>
      </c>
      <c r="V723">
        <f>f_info_manager_onthepostdays(A723,1)</f>
        <v>1763</v>
      </c>
      <c r="W723" s="25">
        <f ca="1">f_return_1w(A723,"0",参数!$B$2)</f>
        <v>-0.599836408252312</v>
      </c>
      <c r="X723" s="25">
        <f>f_return_1m(A723,"0",参数!$B$1)</f>
        <v>4.48284293748472</v>
      </c>
      <c r="Y723" s="25">
        <f>f_return_3m(A723,0,参数!$B$1)</f>
        <v>8.40685778932955</v>
      </c>
      <c r="Z723" s="25">
        <f>f_return_6m(A723,0,参数!B722)</f>
        <v>10.7588435696842</v>
      </c>
      <c r="AA723" t="str">
        <f>f_dq_status(A723,参数!$B$1)</f>
        <v>开放申购|开放赎回</v>
      </c>
      <c r="AB723" s="17">
        <f ca="1">f_risk_maxdownside(A723,参数!$B$6,参数!$B$1)</f>
        <v>-5.58924334300025</v>
      </c>
      <c r="AC723" s="17">
        <f ca="1">f_risk_maxdownside(A723,参数!$B$4,参数!$B$1)</f>
        <v>-5.58924334300025</v>
      </c>
      <c r="AD723" t="str">
        <f ca="1">f_risk_maxdownside_date(A723,参数!$B$6,参数!$B$1)</f>
        <v>20200306-20200323</v>
      </c>
    </row>
    <row r="724" spans="1:30">
      <c r="A724" s="15" t="s">
        <v>752</v>
      </c>
      <c r="B724" t="str">
        <f>f_info_name(A724)</f>
        <v>华商新兴活力</v>
      </c>
      <c r="C724" t="str">
        <f>f_info_setupdate(A724)</f>
        <v>2016-02-25</v>
      </c>
      <c r="D724" s="16">
        <f t="shared" si="11"/>
        <v>1796</v>
      </c>
      <c r="F724" s="17">
        <f>f_netasset_total(A724,参数!$B$1,100000000)</f>
        <v>2.156881704</v>
      </c>
      <c r="G724" s="17">
        <f ca="1">f_nav_adjustedreturn(A724,参数!$B$2,参数!$B$1)</f>
        <v>66.0377358490566</v>
      </c>
      <c r="H724" s="17">
        <f ca="1">f_nav_periodreturnrankingper(A724,参数!$B$2,参数!$B$1,3)</f>
        <v>28.2689253573319</v>
      </c>
      <c r="I724" s="17">
        <f ca="1">f_nav_adjustedreturn(A724,参数!$B$3,参数!$B$2)</f>
        <v>42.5096030729833</v>
      </c>
      <c r="J724" s="17">
        <f ca="1">f_nav_periodreturnrankingper(A724,参数!$B$3,参数!$B$2,3)</f>
        <v>26.4771460423634</v>
      </c>
      <c r="K724" s="17">
        <f ca="1">f_nav_adjustedreturn(A724,参数!$B$4,参数!$B$3)</f>
        <v>-28.7408759124088</v>
      </c>
      <c r="L724" s="17">
        <f ca="1">f_nav_periodreturnrankingper(A724,参数!$B$4,参数!$B$3,3)</f>
        <v>92.0410783055199</v>
      </c>
      <c r="M724" s="17">
        <f ca="1">f_nav_adjustedreturn(A724,参数!$B$5,参数!$B$4)</f>
        <v>10.5583756345178</v>
      </c>
      <c r="N724" s="17">
        <f ca="1">f_nav_periodreturnrankingper(A724,参数!$B$5,参数!$B$4,3)</f>
        <v>49.4089834515366</v>
      </c>
      <c r="O724" s="17">
        <f ca="1">f_nav_adjustedreturn(A724,参数!$B$6,参数!$B$5)</f>
        <v>0</v>
      </c>
      <c r="P724" s="17">
        <f ca="1">f_nav_periodreturnrankingper(A724,参数!$B$6,参数!$B$5,3)</f>
        <v>0</v>
      </c>
      <c r="Q724" s="25">
        <f>f_return(A724,1,参数!$B$1-365/2,参数!$B$1)</f>
        <v>37.6593201532636</v>
      </c>
      <c r="R724" s="25">
        <f ca="1">f_return(A724,1,参数!$B$4,参数!$B$1)</f>
        <v>19.003974167548</v>
      </c>
      <c r="S724" s="25">
        <f ca="1">f_return(A724,1,参数!$B$6,参数!$B$1)</f>
        <v>0</v>
      </c>
      <c r="T724" t="str">
        <f>f_info_investtype(A724)</f>
        <v>灵活配置型基金</v>
      </c>
      <c r="U724" t="str">
        <f>f_info_fundmanager(A724)</f>
        <v>高兵</v>
      </c>
      <c r="V724">
        <f>f_info_manager_onthepostdays(A724,1)</f>
        <v>552</v>
      </c>
      <c r="W724" s="25">
        <f ca="1">f_return_1w(A724,"0",参数!$B$2)</f>
        <v>0</v>
      </c>
      <c r="X724" s="25">
        <f>f_return_1m(A724,"0",参数!$B$1)</f>
        <v>8.19672131147542</v>
      </c>
      <c r="Y724" s="25">
        <f>f_return_3m(A724,0,参数!$B$1)</f>
        <v>25.5434782608696</v>
      </c>
      <c r="Z724" s="25">
        <f>f_return_6m(A724,0,参数!B723)</f>
        <v>-0.114481969089868</v>
      </c>
      <c r="AA724" t="str">
        <f>f_dq_status(A724,参数!$B$1)</f>
        <v>开放申购|开放赎回</v>
      </c>
      <c r="AB724" s="17">
        <f ca="1">f_risk_maxdownside(A724,参数!$B$6,参数!$B$1)</f>
        <v>-33.0630630630631</v>
      </c>
      <c r="AC724" s="17">
        <f ca="1">f_risk_maxdownside(A724,参数!$B$4,参数!$B$1)</f>
        <v>-31.7722681359045</v>
      </c>
      <c r="AD724" t="str">
        <f ca="1">f_risk_maxdownside_date(A724,参数!$B$6,参数!$B$1)</f>
        <v>20171114-20190103</v>
      </c>
    </row>
    <row r="725" spans="1:30">
      <c r="A725" s="15" t="s">
        <v>753</v>
      </c>
      <c r="B725" t="str">
        <f>f_info_name(A725)</f>
        <v>中欧时代先锋A</v>
      </c>
      <c r="C725" t="str">
        <f>f_info_setupdate(A725)</f>
        <v>2015-11-03</v>
      </c>
      <c r="D725" s="16">
        <f t="shared" si="11"/>
        <v>1910</v>
      </c>
      <c r="F725" s="17">
        <f>f_netasset_total(A725,参数!$B$1,100000000)</f>
        <v>197.3671571887</v>
      </c>
      <c r="G725" s="17">
        <f ca="1">f_nav_adjustedreturn(A725,参数!$B$2,参数!$B$1)</f>
        <v>76.1527105002446</v>
      </c>
      <c r="H725" s="17">
        <f ca="1">f_nav_periodreturnrankingper(A725,参数!$B$2,参数!$B$1,3)</f>
        <v>41.6666666666667</v>
      </c>
      <c r="I725" s="17">
        <f ca="1">f_nav_adjustedreturn(A725,参数!$B$3,参数!$B$2)</f>
        <v>60.6666898433946</v>
      </c>
      <c r="J725" s="17">
        <f ca="1">f_nav_periodreturnrankingper(A725,参数!$B$3,参数!$B$2,3)</f>
        <v>24.7787610619469</v>
      </c>
      <c r="K725" s="17">
        <f ca="1">f_nav_adjustedreturn(A725,参数!$B$4,参数!$B$3)</f>
        <v>-9.59311206818443</v>
      </c>
      <c r="L725" s="17">
        <f ca="1">f_nav_periodreturnrankingper(A725,参数!$B$4,参数!$B$3,3)</f>
        <v>4</v>
      </c>
      <c r="M725" s="17">
        <f ca="1">f_nav_adjustedreturn(A725,参数!$B$5,参数!$B$4)</f>
        <v>35.4918091271228</v>
      </c>
      <c r="N725" s="17">
        <f ca="1">f_nav_periodreturnrankingper(A725,参数!$B$5,参数!$B$4,3)</f>
        <v>21.078431372549</v>
      </c>
      <c r="O725" s="17">
        <f ca="1">f_nav_adjustedreturn(A725,参数!$B$6,参数!$B$5)</f>
        <v>33.5623441238163</v>
      </c>
      <c r="P725" s="17">
        <f ca="1">f_nav_periodreturnrankingper(A725,参数!$B$6,参数!$B$5,3)</f>
        <v>0.657894736842105</v>
      </c>
      <c r="Q725" s="25">
        <f>f_return(A725,1,参数!$B$1-365/2,参数!$B$1)</f>
        <v>118.01632165592</v>
      </c>
      <c r="R725" s="25">
        <f ca="1">f_return(A725,1,参数!$B$4,参数!$B$1)</f>
        <v>36.7355597115379</v>
      </c>
      <c r="S725" s="25">
        <f ca="1">f_return(A725,1,参数!$B$6,参数!$B$1)</f>
        <v>35.8456355093601</v>
      </c>
      <c r="T725" t="str">
        <f>f_info_investtype(A725)</f>
        <v>普通股票型基金</v>
      </c>
      <c r="U725" t="str">
        <f>f_info_fundmanager(A725)</f>
        <v>周应波</v>
      </c>
      <c r="V725">
        <f>f_info_manager_onthepostdays(A725,1)</f>
        <v>1927</v>
      </c>
      <c r="W725" s="25">
        <f ca="1">f_return_1w(A725,"0",参数!$B$2)</f>
        <v>-0.531657805703219</v>
      </c>
      <c r="X725" s="25">
        <f>f_return_1m(A725,"0",参数!$B$1)</f>
        <v>18.7652897949297</v>
      </c>
      <c r="Y725" s="25">
        <f>f_return_3m(A725,0,参数!$B$1)</f>
        <v>43.9841912243705</v>
      </c>
      <c r="Z725" s="25">
        <f>f_return_6m(A725,0,参数!B724)</f>
        <v>40.7785630475767</v>
      </c>
      <c r="AA725" t="str">
        <f>f_dq_status(A725,参数!$B$1)</f>
        <v>暂停大额申购|开放赎回</v>
      </c>
      <c r="AB725" s="17">
        <f ca="1">f_risk_maxdownside(A725,参数!$B$6,参数!$B$1)</f>
        <v>-21.7914438502674</v>
      </c>
      <c r="AC725" s="17">
        <f ca="1">f_risk_maxdownside(A725,参数!$B$4,参数!$B$1)</f>
        <v>-21.7914438502674</v>
      </c>
      <c r="AD725" t="str">
        <f ca="1">f_risk_maxdownside_date(A725,参数!$B$6,参数!$B$1)</f>
        <v>20180523-20181018</v>
      </c>
    </row>
    <row r="726" spans="1:30">
      <c r="A726" s="15" t="s">
        <v>754</v>
      </c>
      <c r="B726" t="str">
        <f>f_info_name(A726)</f>
        <v>光大睿鑫A</v>
      </c>
      <c r="C726" t="str">
        <f>f_info_setupdate(A726)</f>
        <v>2015-11-17</v>
      </c>
      <c r="D726" s="16">
        <f t="shared" si="11"/>
        <v>1896</v>
      </c>
      <c r="F726" s="17">
        <f>f_netasset_total(A726,参数!$B$1,100000000)</f>
        <v>8.2327412579</v>
      </c>
      <c r="G726" s="17">
        <f ca="1">f_nav_adjustedreturn(A726,参数!$B$2,参数!$B$1)</f>
        <v>20.843277645187</v>
      </c>
      <c r="H726" s="17">
        <f ca="1">f_nav_periodreturnrankingper(A726,参数!$B$2,参数!$B$1,3)</f>
        <v>75.5955532027528</v>
      </c>
      <c r="I726" s="17">
        <f ca="1">f_nav_adjustedreturn(A726,参数!$B$3,参数!$B$2)</f>
        <v>6.43522438611346</v>
      </c>
      <c r="J726" s="17">
        <f ca="1">f_nav_periodreturnrankingper(A726,参数!$B$3,参数!$B$2,3)</f>
        <v>91.025641025641</v>
      </c>
      <c r="K726" s="17">
        <f ca="1">f_nav_adjustedreturn(A726,参数!$B$4,参数!$B$3)</f>
        <v>-1.11693111110818</v>
      </c>
      <c r="L726" s="17">
        <f ca="1">f_nav_periodreturnrankingper(A726,参数!$B$4,参数!$B$3,3)</f>
        <v>22.400513478819</v>
      </c>
      <c r="M726" s="17">
        <f ca="1">f_nav_adjustedreturn(A726,参数!$B$5,参数!$B$4)</f>
        <v>10.1676083462133</v>
      </c>
      <c r="N726" s="17">
        <f ca="1">f_nav_periodreturnrankingper(A726,参数!$B$5,参数!$B$4,3)</f>
        <v>51.4578408195429</v>
      </c>
      <c r="O726" s="17">
        <f ca="1">f_nav_adjustedreturn(A726,参数!$B$6,参数!$B$5)</f>
        <v>28.8844621513944</v>
      </c>
      <c r="P726" s="17">
        <f ca="1">f_nav_periodreturnrankingper(A726,参数!$B$6,参数!$B$5,3)</f>
        <v>1.22448979591837</v>
      </c>
      <c r="Q726" s="25">
        <f>f_return(A726,1,参数!$B$1-365/2,参数!$B$1)</f>
        <v>20.1052706262321</v>
      </c>
      <c r="R726" s="25">
        <f ca="1">f_return(A726,1,参数!$B$4,参数!$B$1)</f>
        <v>8.33734212527699</v>
      </c>
      <c r="S726" s="25">
        <f ca="1">f_return(A726,1,参数!$B$6,参数!$B$1)</f>
        <v>12.4825553769509</v>
      </c>
      <c r="T726" t="str">
        <f>f_info_investtype(A726)</f>
        <v>灵活配置型基金</v>
      </c>
      <c r="U726" t="str">
        <f>f_info_fundmanager(A726)</f>
        <v>翟云飞,黄波</v>
      </c>
      <c r="V726">
        <f>f_info_manager_onthepostdays(A726,1)</f>
        <v>575</v>
      </c>
      <c r="W726" s="25">
        <f ca="1">f_return_1w(A726,"0",参数!$B$2)</f>
        <v>-0.317208564631248</v>
      </c>
      <c r="X726" s="25">
        <f>f_return_1m(A726,"0",参数!$B$1)</f>
        <v>3.40367597004764</v>
      </c>
      <c r="Y726" s="25">
        <f>f_return_3m(A726,0,参数!$B$1)</f>
        <v>6.00139567341241</v>
      </c>
      <c r="Z726" s="25">
        <f>f_return_6m(A726,0,参数!B725)</f>
        <v>8.52878464818763</v>
      </c>
      <c r="AA726" t="str">
        <f>f_dq_status(A726,参数!$B$1)</f>
        <v>暂停大额申购|开放赎回</v>
      </c>
      <c r="AB726" s="17">
        <f ca="1">f_risk_maxdownside(A726,参数!$B$6,参数!$B$1)</f>
        <v>-7.06260032102729</v>
      </c>
      <c r="AC726" s="17">
        <f ca="1">f_risk_maxdownside(A726,参数!$B$4,参数!$B$1)</f>
        <v>-7.06260032102729</v>
      </c>
      <c r="AD726" t="str">
        <f ca="1">f_risk_maxdownside_date(A726,参数!$B$6,参数!$B$1)</f>
        <v>20190405-20190506</v>
      </c>
    </row>
    <row r="727" spans="1:30">
      <c r="A727" s="15" t="s">
        <v>755</v>
      </c>
      <c r="B727" t="str">
        <f>f_info_name(A727)</f>
        <v>农银汇理现代农业加</v>
      </c>
      <c r="C727" t="str">
        <f>f_info_setupdate(A727)</f>
        <v>2016-01-29</v>
      </c>
      <c r="D727" s="16">
        <f t="shared" si="11"/>
        <v>1823</v>
      </c>
      <c r="F727" s="17">
        <f>f_netasset_total(A727,参数!$B$1,100000000)</f>
        <v>1.4673928304</v>
      </c>
      <c r="G727" s="17">
        <f ca="1">f_nav_adjustedreturn(A727,参数!$B$2,参数!$B$1)</f>
        <v>72.8332450230868</v>
      </c>
      <c r="H727" s="17">
        <f ca="1">f_nav_periodreturnrankingper(A727,参数!$B$2,参数!$B$1,3)</f>
        <v>21.8634197988354</v>
      </c>
      <c r="I727" s="17">
        <f ca="1">f_nav_adjustedreturn(A727,参数!$B$3,参数!$B$2)</f>
        <v>38.3930442069977</v>
      </c>
      <c r="J727" s="17">
        <f ca="1">f_nav_periodreturnrankingper(A727,参数!$B$3,参数!$B$2,3)</f>
        <v>31.8283166109253</v>
      </c>
      <c r="K727" s="17">
        <f ca="1">f_nav_adjustedreturn(A727,参数!$B$4,参数!$B$3)</f>
        <v>-26.1716937354988</v>
      </c>
      <c r="L727" s="17">
        <f ca="1">f_nav_periodreturnrankingper(A727,参数!$B$4,参数!$B$3,3)</f>
        <v>86.9704749679076</v>
      </c>
      <c r="M727" s="17">
        <f ca="1">f_nav_adjustedreturn(A727,参数!$B$5,参数!$B$4)</f>
        <v>32.7466937945066</v>
      </c>
      <c r="N727" s="17">
        <f ca="1">f_nav_periodreturnrankingper(A727,参数!$B$5,参数!$B$4,3)</f>
        <v>9.37746256895193</v>
      </c>
      <c r="O727" s="17">
        <f ca="1">f_nav_adjustedreturn(A727,参数!$B$6,参数!$B$5)</f>
        <v>0</v>
      </c>
      <c r="P727" s="17">
        <f ca="1">f_nav_periodreturnrankingper(A727,参数!$B$6,参数!$B$5,3)</f>
        <v>0</v>
      </c>
      <c r="Q727" s="25">
        <f>f_return(A727,1,参数!$B$1-365/2,参数!$B$1)</f>
        <v>59.8105938964681</v>
      </c>
      <c r="R727" s="25">
        <f ca="1">f_return(A727,1,参数!$B$4,参数!$B$1)</f>
        <v>20.8499216232881</v>
      </c>
      <c r="S727" s="25">
        <f ca="1">f_return(A727,1,参数!$B$6,参数!$B$1)</f>
        <v>0</v>
      </c>
      <c r="T727" t="str">
        <f>f_info_investtype(A727)</f>
        <v>灵活配置型基金</v>
      </c>
      <c r="U727" t="str">
        <f>f_info_fundmanager(A727)</f>
        <v>徐文卉</v>
      </c>
      <c r="V727">
        <f>f_info_manager_onthepostdays(A727,1)</f>
        <v>395</v>
      </c>
      <c r="W727" s="25">
        <f ca="1">f_return_1w(A727,"0",参数!$B$2)</f>
        <v>-1.80615430355285</v>
      </c>
      <c r="X727" s="25">
        <f>f_return_1m(A727,"0",参数!$B$1)</f>
        <v>10.3683294663573</v>
      </c>
      <c r="Y727" s="25">
        <f>f_return_3m(A727,0,参数!$B$1)</f>
        <v>22.678916827853</v>
      </c>
      <c r="Z727" s="25">
        <f>f_return_6m(A727,0,参数!B726)</f>
        <v>21.6679536679537</v>
      </c>
      <c r="AA727" t="str">
        <f>f_dq_status(A727,参数!$B$1)</f>
        <v>开放申购|开放赎回</v>
      </c>
      <c r="AB727" s="17">
        <f ca="1">f_risk_maxdownside(A727,参数!$B$6,参数!$B$1)</f>
        <v>-32.5072560839473</v>
      </c>
      <c r="AC727" s="17">
        <f ca="1">f_risk_maxdownside(A727,参数!$B$4,参数!$B$1)</f>
        <v>-30.5004214882366</v>
      </c>
      <c r="AD727" t="str">
        <f ca="1">f_risk_maxdownside_date(A727,参数!$B$6,参数!$B$1)</f>
        <v>20171114-20190103</v>
      </c>
    </row>
    <row r="728" spans="1:30">
      <c r="A728" s="15" t="s">
        <v>756</v>
      </c>
      <c r="B728" t="str">
        <f>f_info_name(A728)</f>
        <v>前海开源沪港深汇鑫A</v>
      </c>
      <c r="C728" t="str">
        <f>f_info_setupdate(A728)</f>
        <v>2016-05-19</v>
      </c>
      <c r="D728" s="16">
        <f t="shared" si="11"/>
        <v>1712</v>
      </c>
      <c r="F728" s="17">
        <f>f_netasset_total(A728,参数!$B$1,100000000)</f>
        <v>0.8290828679</v>
      </c>
      <c r="G728" s="17">
        <f ca="1">f_nav_adjustedreturn(A728,参数!$B$2,参数!$B$1)</f>
        <v>27.5710735395003</v>
      </c>
      <c r="H728" s="17">
        <f ca="1">f_nav_periodreturnrankingper(A728,参数!$B$2,参数!$B$1,3)</f>
        <v>66.2255161461091</v>
      </c>
      <c r="I728" s="17">
        <f ca="1">f_nav_adjustedreturn(A728,参数!$B$3,参数!$B$2)</f>
        <v>20.3086921202275</v>
      </c>
      <c r="J728" s="17">
        <f ca="1">f_nav_periodreturnrankingper(A728,参数!$B$3,参数!$B$2,3)</f>
        <v>58.7513935340022</v>
      </c>
      <c r="K728" s="17">
        <f ca="1">f_nav_adjustedreturn(A728,参数!$B$4,参数!$B$3)</f>
        <v>7.9824561403509</v>
      </c>
      <c r="L728" s="17">
        <f ca="1">f_nav_periodreturnrankingper(A728,参数!$B$4,参数!$B$3,3)</f>
        <v>0.256739409499358</v>
      </c>
      <c r="M728" s="17">
        <f ca="1">f_nav_adjustedreturn(A728,参数!$B$5,参数!$B$4)</f>
        <v>3.63636363636362</v>
      </c>
      <c r="N728" s="17">
        <f ca="1">f_nav_periodreturnrankingper(A728,参数!$B$5,参数!$B$4,3)</f>
        <v>81.639085894405</v>
      </c>
      <c r="O728" s="17">
        <f ca="1">f_nav_adjustedreturn(A728,参数!$B$6,参数!$B$5)</f>
        <v>0</v>
      </c>
      <c r="P728" s="17">
        <f ca="1">f_nav_periodreturnrankingper(A728,参数!$B$6,参数!$B$5,3)</f>
        <v>0</v>
      </c>
      <c r="Q728" s="25">
        <f>f_return(A728,1,参数!$B$1-365/2,参数!$B$1)</f>
        <v>3.70432577052993</v>
      </c>
      <c r="R728" s="25">
        <f ca="1">f_return(A728,1,参数!$B$4,参数!$B$1)</f>
        <v>18.3225200922941</v>
      </c>
      <c r="S728" s="25">
        <f ca="1">f_return(A728,1,参数!$B$6,参数!$B$1)</f>
        <v>0</v>
      </c>
      <c r="T728" t="str">
        <f>f_info_investtype(A728)</f>
        <v>灵活配置型基金</v>
      </c>
      <c r="U728" t="str">
        <f>f_info_fundmanager(A728)</f>
        <v>谢屹</v>
      </c>
      <c r="V728">
        <f>f_info_manager_onthepostdays(A728,1)</f>
        <v>1729</v>
      </c>
      <c r="W728" s="25">
        <f ca="1">f_return_1w(A728,"0",参数!$B$2)</f>
        <v>-4.51321727917472</v>
      </c>
      <c r="X728" s="25">
        <f>f_return_1m(A728,"0",参数!$B$1)</f>
        <v>2.1985343104597</v>
      </c>
      <c r="Y728" s="25">
        <f>f_return_3m(A728,0,参数!$B$1)</f>
        <v>2.90455332897603</v>
      </c>
      <c r="Z728" s="25">
        <f>f_return_6m(A728,0,参数!B727)</f>
        <v>0.267695102564096</v>
      </c>
      <c r="AA728" t="str">
        <f>f_dq_status(A728,参数!$B$1)</f>
        <v>开放申购|开放赎回</v>
      </c>
      <c r="AB728" s="17">
        <f ca="1">f_risk_maxdownside(A728,参数!$B$6,参数!$B$1)</f>
        <v>-17.2056921086675</v>
      </c>
      <c r="AC728" s="17">
        <f ca="1">f_risk_maxdownside(A728,参数!$B$4,参数!$B$1)</f>
        <v>-17.2056921086675</v>
      </c>
      <c r="AD728" t="str">
        <f ca="1">f_risk_maxdownside_date(A728,参数!$B$6,参数!$B$1)</f>
        <v>20190405-20190523</v>
      </c>
    </row>
    <row r="729" spans="1:30">
      <c r="A729" s="15" t="s">
        <v>757</v>
      </c>
      <c r="B729" t="str">
        <f>f_info_name(A729)</f>
        <v>上投摩根安鑫回报A</v>
      </c>
      <c r="C729" t="str">
        <f>f_info_setupdate(A729)</f>
        <v>2016-08-05</v>
      </c>
      <c r="D729" s="16">
        <f t="shared" si="11"/>
        <v>1634</v>
      </c>
      <c r="F729" s="17">
        <f>f_netasset_total(A729,参数!$B$1,100000000)</f>
        <v>0.1284036739</v>
      </c>
      <c r="G729" s="17">
        <f ca="1">f_nav_adjustedreturn(A729,参数!$B$2,参数!$B$1)</f>
        <v>8.71325703509095</v>
      </c>
      <c r="H729" s="17">
        <f ca="1">f_nav_periodreturnrankingper(A729,参数!$B$2,参数!$B$1,3)</f>
        <v>80.7486631016043</v>
      </c>
      <c r="I729" s="17">
        <f ca="1">f_nav_adjustedreturn(A729,参数!$B$3,参数!$B$2)</f>
        <v>6.42072378160204</v>
      </c>
      <c r="J729" s="17">
        <f ca="1">f_nav_periodreturnrankingper(A729,参数!$B$3,参数!$B$2,3)</f>
        <v>73.3333333333333</v>
      </c>
      <c r="K729" s="17">
        <f ca="1">f_nav_adjustedreturn(A729,参数!$B$4,参数!$B$3)</f>
        <v>-0.0941043846850788</v>
      </c>
      <c r="L729" s="17">
        <f ca="1">f_nav_periodreturnrankingper(A729,参数!$B$4,参数!$B$3,3)</f>
        <v>48.4444444444444</v>
      </c>
      <c r="M729" s="17">
        <f ca="1">f_nav_adjustedreturn(A729,参数!$B$5,参数!$B$4)</f>
        <v>6.69668851963746</v>
      </c>
      <c r="N729" s="17">
        <f ca="1">f_nav_periodreturnrankingper(A729,参数!$B$5,参数!$B$4,3)</f>
        <v>44.1441441441441</v>
      </c>
      <c r="O729" s="17">
        <f ca="1">f_nav_adjustedreturn(A729,参数!$B$6,参数!$B$5)</f>
        <v>0</v>
      </c>
      <c r="P729" s="17">
        <f ca="1">f_nav_periodreturnrankingper(A729,参数!$B$6,参数!$B$5,3)</f>
        <v>0</v>
      </c>
      <c r="Q729" s="25">
        <f>f_return(A729,1,参数!$B$1-365/2,参数!$B$1)</f>
        <v>15.3428054542688</v>
      </c>
      <c r="R729" s="25">
        <f ca="1">f_return(A729,1,参数!$B$4,参数!$B$1)</f>
        <v>4.94155154873905</v>
      </c>
      <c r="S729" s="25">
        <f ca="1">f_return(A729,1,参数!$B$6,参数!$B$1)</f>
        <v>0</v>
      </c>
      <c r="T729" t="str">
        <f>f_info_investtype(A729)</f>
        <v>偏债混合型基金</v>
      </c>
      <c r="U729" t="str">
        <f>f_info_fundmanager(A729)</f>
        <v>唐瑭,杨鑫</v>
      </c>
      <c r="V729">
        <f>f_info_manager_onthepostdays(A729,1)</f>
        <v>671</v>
      </c>
      <c r="W729" s="25">
        <f ca="1">f_return_1w(A729,"0",参数!$B$2)</f>
        <v>0</v>
      </c>
      <c r="X729" s="25">
        <f>f_return_1m(A729,"0",参数!$B$1)</f>
        <v>5.11484474598814</v>
      </c>
      <c r="Y729" s="25">
        <f>f_return_3m(A729,0,参数!$B$1)</f>
        <v>7.57300990198531</v>
      </c>
      <c r="Z729" s="25">
        <f>f_return_6m(A729,0,参数!B728)</f>
        <v>7.08302946424555</v>
      </c>
      <c r="AA729" t="str">
        <f>f_dq_status(A729,参数!$B$1)</f>
        <v>开放申购|开放赎回</v>
      </c>
      <c r="AB729" s="17">
        <f ca="1">f_risk_maxdownside(A729,参数!$B$6,参数!$B$1)</f>
        <v>-2.55681818181819</v>
      </c>
      <c r="AC729" s="17">
        <f ca="1">f_risk_maxdownside(A729,参数!$B$4,参数!$B$1)</f>
        <v>-2.55681818181819</v>
      </c>
      <c r="AD729" t="str">
        <f ca="1">f_risk_maxdownside_date(A729,参数!$B$6,参数!$B$1)</f>
        <v>20200829-20200909</v>
      </c>
    </row>
    <row r="730" spans="1:30">
      <c r="A730" s="15" t="s">
        <v>758</v>
      </c>
      <c r="B730" t="str">
        <f>f_info_name(A730)</f>
        <v>建信稳定丰利A</v>
      </c>
      <c r="C730" t="str">
        <f>f_info_setupdate(A730)</f>
        <v>2015-12-08</v>
      </c>
      <c r="D730" s="16">
        <f t="shared" si="11"/>
        <v>1875</v>
      </c>
      <c r="F730" s="17">
        <f>f_netasset_total(A730,参数!$B$1,100000000)</f>
        <v>0.3913344482</v>
      </c>
      <c r="G730" s="17">
        <f ca="1">f_nav_adjustedreturn(A730,参数!$B$2,参数!$B$1)</f>
        <v>5.41455160744501</v>
      </c>
      <c r="H730" s="17">
        <f ca="1">f_nav_periodreturnrankingper(A730,参数!$B$2,参数!$B$1,3)</f>
        <v>75.2830188679245</v>
      </c>
      <c r="I730" s="17">
        <f ca="1">f_nav_adjustedreturn(A730,参数!$B$3,参数!$B$2)</f>
        <v>6.87160940325496</v>
      </c>
      <c r="J730" s="17">
        <f ca="1">f_nav_periodreturnrankingper(A730,参数!$B$3,参数!$B$2,3)</f>
        <v>62.7659574468085</v>
      </c>
      <c r="K730" s="17">
        <f ca="1">f_nav_adjustedreturn(A730,参数!$B$4,参数!$B$3)</f>
        <v>4.63576158940399</v>
      </c>
      <c r="L730" s="17">
        <f ca="1">f_nav_periodreturnrankingper(A730,参数!$B$4,参数!$B$3,3)</f>
        <v>16.2291169451074</v>
      </c>
      <c r="M730" s="17">
        <f ca="1">f_nav_adjustedreturn(A730,参数!$B$5,参数!$B$4)</f>
        <v>4.7571853320119</v>
      </c>
      <c r="N730" s="17">
        <f ca="1">f_nav_periodreturnrankingper(A730,参数!$B$5,参数!$B$4,3)</f>
        <v>39.7790055248619</v>
      </c>
      <c r="O730" s="17">
        <f ca="1">f_nav_adjustedreturn(A730,参数!$B$6,参数!$B$5)</f>
        <v>1.00100100100099</v>
      </c>
      <c r="P730" s="17">
        <f ca="1">f_nav_periodreturnrankingper(A730,参数!$B$6,参数!$B$5,3)</f>
        <v>59.3220338983051</v>
      </c>
      <c r="Q730" s="25">
        <f>f_return(A730,1,参数!$B$1-365/2,参数!$B$1)</f>
        <v>9.00524876528359</v>
      </c>
      <c r="R730" s="25">
        <f ca="1">f_return(A730,1,参数!$B$4,参数!$B$1)</f>
        <v>5.63129965511961</v>
      </c>
      <c r="S730" s="25">
        <f ca="1">f_return(A730,1,参数!$B$6,参数!$B$1)</f>
        <v>4.51280483133523</v>
      </c>
      <c r="T730" t="str">
        <f>f_info_investtype(A730)</f>
        <v>混合债券型二级基金</v>
      </c>
      <c r="U730" t="str">
        <f>f_info_fundmanager(A730)</f>
        <v>彭紫云</v>
      </c>
      <c r="V730">
        <f>f_info_manager_onthepostdays(A730,1)</f>
        <v>55</v>
      </c>
      <c r="W730" s="25">
        <f ca="1">f_return_1w(A730,"0",参数!$B$2)</f>
        <v>-0.337268128161889</v>
      </c>
      <c r="X730" s="25">
        <f>f_return_1m(A730,"0",参数!$B$1)</f>
        <v>2.72052761747732</v>
      </c>
      <c r="Y730" s="25">
        <f>f_return_3m(A730,0,参数!$B$1)</f>
        <v>3.06038047973531</v>
      </c>
      <c r="Z730" s="25">
        <f>f_return_6m(A730,0,参数!B729)</f>
        <v>2.07986688851915</v>
      </c>
      <c r="AA730" t="str">
        <f>f_dq_status(A730,参数!$B$1)</f>
        <v>开放申购|开放赎回</v>
      </c>
      <c r="AB730" s="17">
        <f ca="1">f_risk_maxdownside(A730,参数!$B$6,参数!$B$1)</f>
        <v>-3.1404958677686</v>
      </c>
      <c r="AC730" s="17">
        <f ca="1">f_risk_maxdownside(A730,参数!$B$4,参数!$B$1)</f>
        <v>-3.1404958677686</v>
      </c>
      <c r="AD730" t="str">
        <f ca="1">f_risk_maxdownside_date(A730,参数!$B$6,参数!$B$1)</f>
        <v>20200225-20200629</v>
      </c>
    </row>
    <row r="731" spans="1:30">
      <c r="A731" s="15" t="s">
        <v>759</v>
      </c>
      <c r="B731" t="str">
        <f>f_info_name(A731)</f>
        <v>金鹰改革红利</v>
      </c>
      <c r="C731" t="str">
        <f>f_info_setupdate(A731)</f>
        <v>2015-12-02</v>
      </c>
      <c r="D731" s="16">
        <f t="shared" si="11"/>
        <v>1881</v>
      </c>
      <c r="F731" s="17">
        <f>f_netasset_total(A731,参数!$B$1,100000000)</f>
        <v>3.8772447716</v>
      </c>
      <c r="G731" s="17">
        <f ca="1">f_nav_adjustedreturn(A731,参数!$B$2,参数!$B$1)</f>
        <v>115.771812080537</v>
      </c>
      <c r="H731" s="17">
        <f ca="1">f_nav_periodreturnrankingper(A731,参数!$B$2,参数!$B$1,3)</f>
        <v>1.48226574907358</v>
      </c>
      <c r="I731" s="17">
        <f ca="1">f_nav_adjustedreturn(A731,参数!$B$3,参数!$B$2)</f>
        <v>34.2342342342342</v>
      </c>
      <c r="J731" s="17">
        <f ca="1">f_nav_periodreturnrankingper(A731,参数!$B$3,参数!$B$2,3)</f>
        <v>37.8483835005574</v>
      </c>
      <c r="K731" s="17">
        <f ca="1">f_nav_adjustedreturn(A731,参数!$B$4,参数!$B$3)</f>
        <v>-25.503355704698</v>
      </c>
      <c r="L731" s="17">
        <f ca="1">f_nav_periodreturnrankingper(A731,参数!$B$4,参数!$B$3,3)</f>
        <v>84.6598202824133</v>
      </c>
      <c r="M731" s="17">
        <f ca="1">f_nav_adjustedreturn(A731,参数!$B$5,参数!$B$4)</f>
        <v>10.5653382761817</v>
      </c>
      <c r="N731" s="17">
        <f ca="1">f_nav_periodreturnrankingper(A731,参数!$B$5,参数!$B$4,3)</f>
        <v>49.3301812450749</v>
      </c>
      <c r="O731" s="17">
        <f ca="1">f_nav_adjustedreturn(A731,参数!$B$6,参数!$B$5)</f>
        <v>8.77016129032258</v>
      </c>
      <c r="P731" s="17">
        <f ca="1">f_nav_periodreturnrankingper(A731,参数!$B$6,参数!$B$5,3)</f>
        <v>17.9591836734694</v>
      </c>
      <c r="Q731" s="25">
        <f>f_return(A731,1,参数!$B$1-365/2,参数!$B$1)</f>
        <v>220.860288605119</v>
      </c>
      <c r="R731" s="25">
        <f ca="1">f_return(A731,1,参数!$B$4,参数!$B$1)</f>
        <v>29.1903246847785</v>
      </c>
      <c r="S731" s="25">
        <f ca="1">f_return(A731,1,参数!$B$6,参数!$B$1)</f>
        <v>20.9654292055301</v>
      </c>
      <c r="T731" t="str">
        <f>f_info_investtype(A731)</f>
        <v>灵活配置型基金</v>
      </c>
      <c r="U731" t="str">
        <f>f_info_fundmanager(A731)</f>
        <v>倪超,韩广哲</v>
      </c>
      <c r="V731">
        <f>f_info_manager_onthepostdays(A731,1)</f>
        <v>670</v>
      </c>
      <c r="W731" s="25">
        <f ca="1">f_return_1w(A731,"0",参数!$B$2)</f>
        <v>2.40549828178694</v>
      </c>
      <c r="X731" s="25">
        <f>f_return_1m(A731,"0",参数!$B$1)</f>
        <v>16.749886518384</v>
      </c>
      <c r="Y731" s="25">
        <f>f_return_3m(A731,0,参数!$B$1)</f>
        <v>60.3491271820449</v>
      </c>
      <c r="Z731" s="25">
        <f>f_return_6m(A731,0,参数!B730)</f>
        <v>73.3933161953727</v>
      </c>
      <c r="AA731" t="str">
        <f>f_dq_status(A731,参数!$B$1)</f>
        <v>开放申购|开放赎回</v>
      </c>
      <c r="AB731" s="17">
        <f ca="1">f_risk_maxdownside(A731,参数!$B$6,参数!$B$1)</f>
        <v>-34.5816733067729</v>
      </c>
      <c r="AC731" s="17">
        <f ca="1">f_risk_maxdownside(A731,参数!$B$4,参数!$B$1)</f>
        <v>-34.5816733067729</v>
      </c>
      <c r="AD731" t="str">
        <f ca="1">f_risk_maxdownside_date(A731,参数!$B$6,参数!$B$1)</f>
        <v>20180206-20181018</v>
      </c>
    </row>
    <row r="732" spans="1:30">
      <c r="A732" s="15" t="s">
        <v>760</v>
      </c>
      <c r="B732" t="str">
        <f>f_info_name(A732)</f>
        <v>中欧养老产业</v>
      </c>
      <c r="C732" t="str">
        <f>f_info_setupdate(A732)</f>
        <v>2016-05-13</v>
      </c>
      <c r="D732" s="16">
        <f t="shared" si="11"/>
        <v>1718</v>
      </c>
      <c r="F732" s="17">
        <f>f_netasset_total(A732,参数!$B$1,100000000)</f>
        <v>8.1509470523</v>
      </c>
      <c r="G732" s="17">
        <f ca="1">f_nav_adjustedreturn(A732,参数!$B$2,参数!$B$1)</f>
        <v>47.9977116704806</v>
      </c>
      <c r="H732" s="17">
        <f ca="1">f_nav_periodreturnrankingper(A732,参数!$B$2,参数!$B$1,3)</f>
        <v>80.8635917566241</v>
      </c>
      <c r="I732" s="17">
        <f ca="1">f_nav_adjustedreturn(A732,参数!$B$3,参数!$B$2)</f>
        <v>60.3669724770642</v>
      </c>
      <c r="J732" s="17">
        <f ca="1">f_nav_periodreturnrankingper(A732,参数!$B$3,参数!$B$2,3)</f>
        <v>18.3195592286501</v>
      </c>
      <c r="K732" s="17">
        <f ca="1">f_nav_adjustedreturn(A732,参数!$B$4,参数!$B$3)</f>
        <v>-11.525974025974</v>
      </c>
      <c r="L732" s="17">
        <f ca="1">f_nav_periodreturnrankingper(A732,参数!$B$4,参数!$B$3,3)</f>
        <v>3.78006872852234</v>
      </c>
      <c r="M732" s="17">
        <f ca="1">f_nav_adjustedreturn(A732,参数!$B$5,参数!$B$4)</f>
        <v>16.4473684210526</v>
      </c>
      <c r="N732" s="17">
        <f ca="1">f_nav_periodreturnrankingper(A732,参数!$B$5,参数!$B$4,3)</f>
        <v>61.8677042801556</v>
      </c>
      <c r="O732" s="17">
        <f ca="1">f_nav_adjustedreturn(A732,参数!$B$6,参数!$B$5)</f>
        <v>0</v>
      </c>
      <c r="P732" s="17">
        <f ca="1">f_nav_periodreturnrankingper(A732,参数!$B$6,参数!$B$5,3)</f>
        <v>0</v>
      </c>
      <c r="Q732" s="25">
        <f>f_return(A732,1,参数!$B$1-365/2,参数!$B$1)</f>
        <v>44.8805386217674</v>
      </c>
      <c r="R732" s="25">
        <f ca="1">f_return(A732,1,参数!$B$4,参数!$B$1)</f>
        <v>28.0257273724421</v>
      </c>
      <c r="S732" s="25">
        <f ca="1">f_return(A732,1,参数!$B$6,参数!$B$1)</f>
        <v>0</v>
      </c>
      <c r="T732" t="str">
        <f>f_info_investtype(A732)</f>
        <v>偏股混合型基金</v>
      </c>
      <c r="U732" t="str">
        <f>f_info_fundmanager(A732)</f>
        <v>王健,许文星</v>
      </c>
      <c r="V732">
        <f>f_info_manager_onthepostdays(A732,1)</f>
        <v>1561</v>
      </c>
      <c r="W732" s="25">
        <f ca="1">f_return_1w(A732,"0",参数!$B$2)</f>
        <v>-1.13122171945701</v>
      </c>
      <c r="X732" s="25">
        <f>f_return_1m(A732,"0",参数!$B$1)</f>
        <v>6.46090534979424</v>
      </c>
      <c r="Y732" s="25">
        <f>f_return_3m(A732,0,参数!$B$1)</f>
        <v>14.3172779496244</v>
      </c>
      <c r="Z732" s="25">
        <f>f_return_6m(A732,0,参数!B731)</f>
        <v>13.5964912280702</v>
      </c>
      <c r="AA732" t="str">
        <f>f_dq_status(A732,参数!$B$1)</f>
        <v>开放申购|开放赎回</v>
      </c>
      <c r="AB732" s="17">
        <f ca="1">f_risk_maxdownside(A732,参数!$B$6,参数!$B$1)</f>
        <v>-25.6609642301711</v>
      </c>
      <c r="AC732" s="17">
        <f ca="1">f_risk_maxdownside(A732,参数!$B$4,参数!$B$1)</f>
        <v>-23.8853503184713</v>
      </c>
      <c r="AD732" t="str">
        <f ca="1">f_risk_maxdownside_date(A732,参数!$B$6,参数!$B$1)</f>
        <v>20171122-20181016,20171122-20181018</v>
      </c>
    </row>
    <row r="733" spans="1:30">
      <c r="A733" s="15" t="s">
        <v>761</v>
      </c>
      <c r="B733" t="str">
        <f>f_info_name(A733)</f>
        <v>国联安科技动力</v>
      </c>
      <c r="C733" t="str">
        <f>f_info_setupdate(A733)</f>
        <v>2016-01-26</v>
      </c>
      <c r="D733" s="16">
        <f t="shared" si="11"/>
        <v>1826</v>
      </c>
      <c r="F733" s="17">
        <f>f_netasset_total(A733,参数!$B$1,100000000)</f>
        <v>18.4878576545</v>
      </c>
      <c r="G733" s="17">
        <f ca="1">f_nav_adjustedreturn(A733,参数!$B$2,参数!$B$1)</f>
        <v>54.8125165038289</v>
      </c>
      <c r="H733" s="17">
        <f ca="1">f_nav_periodreturnrankingper(A733,参数!$B$2,参数!$B$1,3)</f>
        <v>64.4607843137255</v>
      </c>
      <c r="I733" s="17">
        <f ca="1">f_nav_adjustedreturn(A733,参数!$B$3,参数!$B$2)</f>
        <v>112.008397480756</v>
      </c>
      <c r="J733" s="17">
        <f ca="1">f_nav_periodreturnrankingper(A733,参数!$B$3,参数!$B$2,3)</f>
        <v>0.589970501474926</v>
      </c>
      <c r="K733" s="17">
        <f ca="1">f_nav_adjustedreturn(A733,参数!$B$4,参数!$B$3)</f>
        <v>-37.3190630757084</v>
      </c>
      <c r="L733" s="17">
        <f ca="1">f_nav_periodreturnrankingper(A733,参数!$B$4,参数!$B$3,3)</f>
        <v>97.4545454545455</v>
      </c>
      <c r="M733" s="17">
        <f ca="1">f_nav_adjustedreturn(A733,参数!$B$5,参数!$B$4)</f>
        <v>27.5254237288136</v>
      </c>
      <c r="N733" s="17">
        <f ca="1">f_nav_periodreturnrankingper(A733,参数!$B$5,参数!$B$4,3)</f>
        <v>35.7843137254902</v>
      </c>
      <c r="O733" s="17">
        <f ca="1">f_nav_adjustedreturn(A733,参数!$B$6,参数!$B$5)</f>
        <v>-11.4</v>
      </c>
      <c r="P733" s="17">
        <f ca="1">f_nav_periodreturnrankingper(A733,参数!$B$6,参数!$B$5,3)</f>
        <v>96.0526315789474</v>
      </c>
      <c r="Q733" s="25">
        <f>f_return(A733,1,参数!$B$1-365/2,参数!$B$1)</f>
        <v>44.9154319814939</v>
      </c>
      <c r="R733" s="25">
        <f ca="1">f_return(A733,1,参数!$B$4,参数!$B$1)</f>
        <v>27.1558230834054</v>
      </c>
      <c r="S733" s="25">
        <f ca="1">f_return(A733,1,参数!$B$6,参数!$B$1)</f>
        <v>18.563559971271</v>
      </c>
      <c r="T733" t="str">
        <f>f_info_investtype(A733)</f>
        <v>普通股票型基金</v>
      </c>
      <c r="U733" t="str">
        <f>f_info_fundmanager(A733)</f>
        <v>潘明</v>
      </c>
      <c r="V733">
        <f>f_info_manager_onthepostdays(A733,1)</f>
        <v>1843</v>
      </c>
      <c r="W733" s="25">
        <f ca="1">f_return_1w(A733,"0",参数!$B$2)</f>
        <v>5.09227140280282</v>
      </c>
      <c r="X733" s="25">
        <f>f_return_1m(A733,"0",参数!$B$1)</f>
        <v>21.3568619333471</v>
      </c>
      <c r="Y733" s="25">
        <f>f_return_3m(A733,0,参数!$B$1)</f>
        <v>34.243517087412</v>
      </c>
      <c r="Z733" s="25">
        <f>f_return_6m(A733,0,参数!B732)</f>
        <v>13.5408286403862</v>
      </c>
      <c r="AA733" t="str">
        <f>f_dq_status(A733,参数!$B$1)</f>
        <v>开放申购|开放赎回</v>
      </c>
      <c r="AB733" s="17">
        <f ca="1">f_risk_maxdownside(A733,参数!$B$6,参数!$B$1)</f>
        <v>-47.0541017819875</v>
      </c>
      <c r="AC733" s="17">
        <f ca="1">f_risk_maxdownside(A733,参数!$B$4,参数!$B$1)</f>
        <v>-45.8678703323759</v>
      </c>
      <c r="AD733" t="str">
        <f ca="1">f_risk_maxdownside_date(A733,参数!$B$6,参数!$B$1)</f>
        <v>20171114-20181016</v>
      </c>
    </row>
    <row r="734" spans="1:30">
      <c r="A734" s="15" t="s">
        <v>762</v>
      </c>
      <c r="B734" t="str">
        <f>f_info_name(A734)</f>
        <v>嘉合磐通A</v>
      </c>
      <c r="C734" t="str">
        <f>f_info_setupdate(A734)</f>
        <v>2018-01-24</v>
      </c>
      <c r="D734" s="16">
        <f t="shared" si="11"/>
        <v>1097</v>
      </c>
      <c r="F734" s="17">
        <f>f_netasset_total(A734,参数!$B$1,100000000)</f>
        <v>3.0079450996</v>
      </c>
      <c r="G734" s="17">
        <f ca="1">f_nav_adjustedreturn(A734,参数!$B$2,参数!$B$1)</f>
        <v>3.37910600367229</v>
      </c>
      <c r="H734" s="17">
        <f ca="1">f_nav_periodreturnrankingper(A734,参数!$B$2,参数!$B$1,3)</f>
        <v>84.5283018867925</v>
      </c>
      <c r="I734" s="17">
        <f ca="1">f_nav_adjustedreturn(A734,参数!$B$3,参数!$B$2)</f>
        <v>11.114349557952</v>
      </c>
      <c r="J734" s="17">
        <f ca="1">f_nav_periodreturnrankingper(A734,参数!$B$3,参数!$B$2,3)</f>
        <v>31.9148936170213</v>
      </c>
      <c r="K734" s="17">
        <f ca="1">f_nav_adjustedreturn(A734,参数!$B$4,参数!$B$3)</f>
        <v>2.93000000000001</v>
      </c>
      <c r="L734" s="17">
        <f ca="1">f_nav_periodreturnrankingper(A734,参数!$B$4,参数!$B$3,3)</f>
        <v>31.0262529832936</v>
      </c>
      <c r="M734" s="17">
        <f ca="1">f_nav_adjustedreturn(A734,参数!$B$5,参数!$B$4)</f>
        <v>0</v>
      </c>
      <c r="N734" s="17">
        <f ca="1">f_nav_periodreturnrankingper(A734,参数!$B$5,参数!$B$4,3)</f>
        <v>0</v>
      </c>
      <c r="O734" s="17">
        <f ca="1">f_nav_adjustedreturn(A734,参数!$B$6,参数!$B$5)</f>
        <v>0</v>
      </c>
      <c r="P734" s="17">
        <f ca="1">f_nav_periodreturnrankingper(A734,参数!$B$6,参数!$B$5,3)</f>
        <v>0</v>
      </c>
      <c r="Q734" s="25">
        <f>f_return(A734,1,参数!$B$1-365/2,参数!$B$1)</f>
        <v>2.99406305152277</v>
      </c>
      <c r="R734" s="25">
        <f ca="1">f_return(A734,1,参数!$B$4,参数!$B$1)</f>
        <v>5.73680256796425</v>
      </c>
      <c r="S734" s="25">
        <f ca="1">f_return(A734,1,参数!$B$6,参数!$B$1)</f>
        <v>0</v>
      </c>
      <c r="T734" t="str">
        <f>f_info_investtype(A734)</f>
        <v>混合债券型二级基金</v>
      </c>
      <c r="U734" t="str">
        <f>f_info_fundmanager(A734)</f>
        <v>于启明</v>
      </c>
      <c r="V734">
        <f>f_info_manager_onthepostdays(A734,1)</f>
        <v>701</v>
      </c>
      <c r="W734" s="25">
        <f ca="1">f_return_1w(A734,"0",参数!$B$2)</f>
        <v>-0.711867349596318</v>
      </c>
      <c r="X734" s="25">
        <f>f_return_1m(A734,"0",参数!$B$1)</f>
        <v>0.792943692088364</v>
      </c>
      <c r="Y734" s="25">
        <f>f_return_3m(A734,0,参数!$B$1)</f>
        <v>1.40731444962352</v>
      </c>
      <c r="Z734" s="25">
        <f>f_return_6m(A734,0,参数!B733)</f>
        <v>1.91822766570605</v>
      </c>
      <c r="AA734" t="str">
        <f>f_dq_status(A734,参数!$B$1)</f>
        <v>开放申购|开放赎回</v>
      </c>
      <c r="AB734" s="17">
        <f ca="1">f_risk_maxdownside(A734,参数!$B$6,参数!$B$1)</f>
        <v>-4.2625227884365</v>
      </c>
      <c r="AC734" s="17">
        <f ca="1">f_risk_maxdownside(A734,参数!$B$4,参数!$B$1)</f>
        <v>-4.2625227884365</v>
      </c>
      <c r="AD734" t="str">
        <f ca="1">f_risk_maxdownside_date(A734,参数!$B$6,参数!$B$1)</f>
        <v>20200501-20200714</v>
      </c>
    </row>
    <row r="735" spans="1:30">
      <c r="A735" s="15" t="s">
        <v>763</v>
      </c>
      <c r="B735" t="str">
        <f>f_info_name(A735)</f>
        <v>华商乐享互联网</v>
      </c>
      <c r="C735" t="str">
        <f>f_info_setupdate(A735)</f>
        <v>2015-12-18</v>
      </c>
      <c r="D735" s="16">
        <f t="shared" si="11"/>
        <v>1865</v>
      </c>
      <c r="F735" s="17">
        <f>f_netasset_total(A735,参数!$B$1,100000000)</f>
        <v>4.457117181</v>
      </c>
      <c r="G735" s="17">
        <f ca="1">f_nav_adjustedreturn(A735,参数!$B$2,参数!$B$1)</f>
        <v>77.1707317073171</v>
      </c>
      <c r="H735" s="17">
        <f ca="1">f_nav_periodreturnrankingper(A735,参数!$B$2,参数!$B$1,3)</f>
        <v>18.2106934886183</v>
      </c>
      <c r="I735" s="17">
        <f ca="1">f_nav_adjustedreturn(A735,参数!$B$3,参数!$B$2)</f>
        <v>90.1669758812616</v>
      </c>
      <c r="J735" s="17">
        <f ca="1">f_nav_periodreturnrankingper(A735,参数!$B$3,参数!$B$2,3)</f>
        <v>1.05908584169454</v>
      </c>
      <c r="K735" s="17">
        <f ca="1">f_nav_adjustedreturn(A735,参数!$B$4,参数!$B$3)</f>
        <v>-34.7457627118644</v>
      </c>
      <c r="L735" s="17">
        <f ca="1">f_nav_periodreturnrankingper(A735,参数!$B$4,参数!$B$3,3)</f>
        <v>98.3311938382542</v>
      </c>
      <c r="M735" s="17">
        <f ca="1">f_nav_adjustedreturn(A735,参数!$B$5,参数!$B$4)</f>
        <v>-5.29953917050692</v>
      </c>
      <c r="N735" s="17">
        <f ca="1">f_nav_periodreturnrankingper(A735,参数!$B$5,参数!$B$4,3)</f>
        <v>96.2962962962963</v>
      </c>
      <c r="O735" s="17">
        <f ca="1">f_nav_adjustedreturn(A735,参数!$B$6,参数!$B$5)</f>
        <v>6.87960687960689</v>
      </c>
      <c r="P735" s="17">
        <f ca="1">f_nav_periodreturnrankingper(A735,参数!$B$6,参数!$B$5,3)</f>
        <v>21.9047619047619</v>
      </c>
      <c r="Q735" s="25">
        <f>f_return(A735,1,参数!$B$1-365/2,参数!$B$1)</f>
        <v>102.014636534237</v>
      </c>
      <c r="R735" s="25">
        <f ca="1">f_return(A735,1,参数!$B$4,参数!$B$1)</f>
        <v>29.9993586487556</v>
      </c>
      <c r="S735" s="25">
        <f ca="1">f_return(A735,1,参数!$B$6,参数!$B$1)</f>
        <v>17.387536823078</v>
      </c>
      <c r="T735" t="str">
        <f>f_info_investtype(A735)</f>
        <v>灵活配置型基金</v>
      </c>
      <c r="U735" t="str">
        <f>f_info_fundmanager(A735)</f>
        <v>周海栋</v>
      </c>
      <c r="V735">
        <f>f_info_manager_onthepostdays(A735,1)</f>
        <v>808</v>
      </c>
      <c r="W735" s="25">
        <f ca="1">f_return_1w(A735,"0",参数!$B$2)</f>
        <v>-2.75142314990514</v>
      </c>
      <c r="X735" s="25">
        <f>f_return_1m(A735,"0",参数!$B$1)</f>
        <v>7.96670630202141</v>
      </c>
      <c r="Y735" s="25">
        <f>f_return_3m(A735,0,参数!$B$1)</f>
        <v>36.1319340329835</v>
      </c>
      <c r="Z735" s="25">
        <f>f_return_6m(A735,0,参数!B734)</f>
        <v>23.4880450070324</v>
      </c>
      <c r="AA735" t="str">
        <f>f_dq_status(A735,参数!$B$1)</f>
        <v>开放申购|开放赎回</v>
      </c>
      <c r="AB735" s="17">
        <f ca="1">f_risk_maxdownside(A735,参数!$B$6,参数!$B$1)</f>
        <v>-49.6350364963504</v>
      </c>
      <c r="AC735" s="17">
        <f ca="1">f_risk_maxdownside(A735,参数!$B$4,参数!$B$1)</f>
        <v>-41.2408759124088</v>
      </c>
      <c r="AD735" t="str">
        <f ca="1">f_risk_maxdownside_date(A735,参数!$B$6,参数!$B$1)</f>
        <v>20161122-20181018</v>
      </c>
    </row>
    <row r="736" spans="1:30">
      <c r="A736" s="15" t="s">
        <v>764</v>
      </c>
      <c r="B736" t="str">
        <f>f_info_name(A736)</f>
        <v>圆信永丰兴源A</v>
      </c>
      <c r="C736" t="str">
        <f>f_info_setupdate(A736)</f>
        <v>2017-06-21</v>
      </c>
      <c r="D736" s="16">
        <f t="shared" si="11"/>
        <v>1314</v>
      </c>
      <c r="F736" s="17">
        <f>f_netasset_total(A736,参数!$B$1,100000000)</f>
        <v>1.2213219915</v>
      </c>
      <c r="G736" s="17">
        <f ca="1">f_nav_adjustedreturn(A736,参数!$B$2,参数!$B$1)</f>
        <v>35.4263565891473</v>
      </c>
      <c r="H736" s="17">
        <f ca="1">f_nav_periodreturnrankingper(A736,参数!$B$2,参数!$B$1,3)</f>
        <v>58.2318687136051</v>
      </c>
      <c r="I736" s="17">
        <f ca="1">f_nav_adjustedreturn(A736,参数!$B$3,参数!$B$2)</f>
        <v>37.6734258271078</v>
      </c>
      <c r="J736" s="17">
        <f ca="1">f_nav_periodreturnrankingper(A736,参数!$B$3,参数!$B$2,3)</f>
        <v>32.8316610925307</v>
      </c>
      <c r="K736" s="17">
        <f ca="1">f_nav_adjustedreturn(A736,参数!$B$4,参数!$B$3)</f>
        <v>-16.0394265232975</v>
      </c>
      <c r="L736" s="17">
        <f ca="1">f_nav_periodreturnrankingper(A736,参数!$B$4,参数!$B$3,3)</f>
        <v>52.2464698331194</v>
      </c>
      <c r="M736" s="17">
        <f ca="1">f_nav_adjustedreturn(A736,参数!$B$5,参数!$B$4)</f>
        <v>0</v>
      </c>
      <c r="N736" s="17">
        <f ca="1">f_nav_periodreturnrankingper(A736,参数!$B$5,参数!$B$4,3)</f>
        <v>0</v>
      </c>
      <c r="O736" s="17">
        <f ca="1">f_nav_adjustedreturn(A736,参数!$B$6,参数!$B$5)</f>
        <v>0</v>
      </c>
      <c r="P736" s="17">
        <f ca="1">f_nav_periodreturnrankingper(A736,参数!$B$6,参数!$B$5,3)</f>
        <v>0</v>
      </c>
      <c r="Q736" s="25">
        <f>f_return(A736,1,参数!$B$1-365/2,参数!$B$1)</f>
        <v>1.84190741441201</v>
      </c>
      <c r="R736" s="25">
        <f ca="1">f_return(A736,1,参数!$B$4,参数!$B$1)</f>
        <v>16.0959429107226</v>
      </c>
      <c r="S736" s="25">
        <f ca="1">f_return(A736,1,参数!$B$6,参数!$B$1)</f>
        <v>0</v>
      </c>
      <c r="T736" t="str">
        <f>f_info_investtype(A736)</f>
        <v>灵活配置型基金</v>
      </c>
      <c r="U736" t="str">
        <f>f_info_fundmanager(A736)</f>
        <v>肖世源</v>
      </c>
      <c r="V736">
        <f>f_info_manager_onthepostdays(A736,1)</f>
        <v>1331</v>
      </c>
      <c r="W736" s="25">
        <f ca="1">f_return_1w(A736,"0",参数!$B$2)</f>
        <v>0.54559625876852</v>
      </c>
      <c r="X736" s="25">
        <f>f_return_1m(A736,"0",参数!$B$1)</f>
        <v>7.57389162561576</v>
      </c>
      <c r="Y736" s="25">
        <f>f_return_3m(A736,0,参数!$B$1)</f>
        <v>0.402298850574719</v>
      </c>
      <c r="Z736" s="25">
        <f>f_return_6m(A736,0,参数!B735)</f>
        <v>-10.275824770146</v>
      </c>
      <c r="AA736" t="str">
        <f>f_dq_status(A736,参数!$B$1)</f>
        <v>开放申购|开放赎回</v>
      </c>
      <c r="AB736" s="17">
        <f ca="1">f_risk_maxdownside(A736,参数!$B$6,参数!$B$1)</f>
        <v>-26.3345195729537</v>
      </c>
      <c r="AC736" s="17">
        <f ca="1">f_risk_maxdownside(A736,参数!$B$4,参数!$B$1)</f>
        <v>-26.3345195729537</v>
      </c>
      <c r="AD736" t="str">
        <f ca="1">f_risk_maxdownside_date(A736,参数!$B$6,参数!$B$1)</f>
        <v>20180127-20181029</v>
      </c>
    </row>
    <row r="737" spans="1:30">
      <c r="A737" s="15" t="s">
        <v>765</v>
      </c>
      <c r="B737" t="str">
        <f>f_info_name(A737)</f>
        <v>华宝转型升级</v>
      </c>
      <c r="C737" t="str">
        <f>f_info_setupdate(A737)</f>
        <v>2015-12-15</v>
      </c>
      <c r="D737" s="16">
        <f t="shared" si="11"/>
        <v>1868</v>
      </c>
      <c r="F737" s="17">
        <f>f_netasset_total(A737,参数!$B$1,100000000)</f>
        <v>0.3806631458</v>
      </c>
      <c r="G737" s="17">
        <f ca="1">f_nav_adjustedreturn(A737,参数!$B$2,参数!$B$1)</f>
        <v>51.1770726714432</v>
      </c>
      <c r="H737" s="17">
        <f ca="1">f_nav_periodreturnrankingper(A737,参数!$B$2,参数!$B$1,3)</f>
        <v>42.8798305982001</v>
      </c>
      <c r="I737" s="17">
        <f ca="1">f_nav_adjustedreturn(A737,参数!$B$3,参数!$B$2)</f>
        <v>16.726403823178</v>
      </c>
      <c r="J737" s="17">
        <f ca="1">f_nav_periodreturnrankingper(A737,参数!$B$3,参数!$B$2,3)</f>
        <v>65.4403567447046</v>
      </c>
      <c r="K737" s="17">
        <f ca="1">f_nav_adjustedreturn(A737,参数!$B$4,参数!$B$3)</f>
        <v>-26.9633507853403</v>
      </c>
      <c r="L737" s="17">
        <f ca="1">f_nav_periodreturnrankingper(A737,参数!$B$4,参数!$B$3,3)</f>
        <v>88.5109114249037</v>
      </c>
      <c r="M737" s="17">
        <f ca="1">f_nav_adjustedreturn(A737,参数!$B$5,参数!$B$4)</f>
        <v>19.6858638743456</v>
      </c>
      <c r="N737" s="17">
        <f ca="1">f_nav_periodreturnrankingper(A737,参数!$B$5,参数!$B$4,3)</f>
        <v>23.5618597320725</v>
      </c>
      <c r="O737" s="17">
        <f ca="1">f_nav_adjustedreturn(A737,参数!$B$6,参数!$B$5)</f>
        <v>-1.03092783505155</v>
      </c>
      <c r="P737" s="17">
        <f ca="1">f_nav_periodreturnrankingper(A737,参数!$B$6,参数!$B$5,3)</f>
        <v>80.2721088435374</v>
      </c>
      <c r="Q737" s="25">
        <f>f_return(A737,1,参数!$B$1-365/2,参数!$B$1)</f>
        <v>66.8637764752976</v>
      </c>
      <c r="R737" s="25">
        <f ca="1">f_return(A737,1,参数!$B$4,参数!$B$1)</f>
        <v>8.81742497418718</v>
      </c>
      <c r="S737" s="25">
        <f ca="1">f_return(A737,1,参数!$B$6,参数!$B$1)</f>
        <v>8.76314875879907</v>
      </c>
      <c r="T737" t="str">
        <f>f_info_investtype(A737)</f>
        <v>灵活配置型基金</v>
      </c>
      <c r="U737" t="str">
        <f>f_info_fundmanager(A737)</f>
        <v>贺喆</v>
      </c>
      <c r="V737">
        <f>f_info_manager_onthepostdays(A737,1)</f>
        <v>955</v>
      </c>
      <c r="W737" s="25">
        <f ca="1">f_return_1w(A737,"0",参数!$B$2)</f>
        <v>-1.61127895266868</v>
      </c>
      <c r="X737" s="25">
        <f>f_return_1m(A737,"0",参数!$B$1)</f>
        <v>8.76288659793814</v>
      </c>
      <c r="Y737" s="25">
        <f>f_return_3m(A737,0,参数!$B$1)</f>
        <v>18.6345381526104</v>
      </c>
      <c r="Z737" s="25">
        <f>f_return_6m(A737,0,参数!B736)</f>
        <v>25.7872340425532</v>
      </c>
      <c r="AA737" t="str">
        <f>f_dq_status(A737,参数!$B$1)</f>
        <v>开放申购|开放赎回</v>
      </c>
      <c r="AB737" s="17">
        <f ca="1">f_risk_maxdownside(A737,参数!$B$6,参数!$B$1)</f>
        <v>-33.3613445378151</v>
      </c>
      <c r="AC737" s="17">
        <f ca="1">f_risk_maxdownside(A737,参数!$B$4,参数!$B$1)</f>
        <v>-32.2801024765158</v>
      </c>
      <c r="AD737" t="str">
        <f ca="1">f_risk_maxdownside_date(A737,参数!$B$6,参数!$B$1)</f>
        <v>20171111-20190103</v>
      </c>
    </row>
    <row r="738" spans="1:30">
      <c r="A738" s="15" t="s">
        <v>766</v>
      </c>
      <c r="B738" t="str">
        <f>f_info_name(A738)</f>
        <v>泰信鑫选A</v>
      </c>
      <c r="C738" t="str">
        <f>f_info_setupdate(A738)</f>
        <v>2016-02-04</v>
      </c>
      <c r="D738" s="16">
        <f t="shared" si="11"/>
        <v>1817</v>
      </c>
      <c r="F738" s="17">
        <f>f_netasset_total(A738,参数!$B$1,100000000)</f>
        <v>0.8459853647</v>
      </c>
      <c r="G738" s="17">
        <f ca="1">f_nav_adjustedreturn(A738,参数!$B$2,参数!$B$1)</f>
        <v>22.2532588454376</v>
      </c>
      <c r="H738" s="17">
        <f ca="1">f_nav_periodreturnrankingper(A738,参数!$B$2,参数!$B$1,3)</f>
        <v>73.1604023292748</v>
      </c>
      <c r="I738" s="17">
        <f ca="1">f_nav_adjustedreturn(A738,参数!$B$3,参数!$B$2)</f>
        <v>43.0093209054594</v>
      </c>
      <c r="J738" s="17">
        <f ca="1">f_nav_periodreturnrankingper(A738,参数!$B$3,参数!$B$2,3)</f>
        <v>25.5295429208473</v>
      </c>
      <c r="K738" s="17">
        <f ca="1">f_nav_adjustedreturn(A738,参数!$B$4,参数!$B$3)</f>
        <v>-23.8336713995943</v>
      </c>
      <c r="L738" s="17">
        <f ca="1">f_nav_periodreturnrankingper(A738,参数!$B$4,参数!$B$3,3)</f>
        <v>79.7175866495507</v>
      </c>
      <c r="M738" s="17">
        <f ca="1">f_nav_adjustedreturn(A738,参数!$B$5,参数!$B$4)</f>
        <v>-1.29353233830845</v>
      </c>
      <c r="N738" s="17">
        <f ca="1">f_nav_periodreturnrankingper(A738,参数!$B$5,参数!$B$4,3)</f>
        <v>94.24743892829</v>
      </c>
      <c r="O738" s="17">
        <f ca="1">f_nav_adjustedreturn(A738,参数!$B$6,参数!$B$5)</f>
        <v>0</v>
      </c>
      <c r="P738" s="17">
        <f ca="1">f_nav_periodreturnrankingper(A738,参数!$B$6,参数!$B$5,3)</f>
        <v>0</v>
      </c>
      <c r="Q738" s="25">
        <f>f_return(A738,1,参数!$B$1-365/2,参数!$B$1)</f>
        <v>5.83411935513176</v>
      </c>
      <c r="R738" s="25">
        <f ca="1">f_return(A738,1,参数!$B$4,参数!$B$1)</f>
        <v>10.0081276166291</v>
      </c>
      <c r="S738" s="25">
        <f ca="1">f_return(A738,1,参数!$B$6,参数!$B$1)</f>
        <v>0</v>
      </c>
      <c r="T738" t="str">
        <f>f_info_investtype(A738)</f>
        <v>灵活配置型基金</v>
      </c>
      <c r="U738" t="str">
        <f>f_info_fundmanager(A738)</f>
        <v>董山青,董季周</v>
      </c>
      <c r="V738">
        <f>f_info_manager_onthepostdays(A738,1)</f>
        <v>1834</v>
      </c>
      <c r="W738" s="25">
        <f ca="1">f_return_1w(A738,"0",参数!$B$2)</f>
        <v>-4.95575221238937</v>
      </c>
      <c r="X738" s="25">
        <f>f_return_1m(A738,"0",参数!$B$1)</f>
        <v>13.5813148788927</v>
      </c>
      <c r="Y738" s="25">
        <f>f_return_3m(A738,0,参数!$B$1)</f>
        <v>7.79967159277504</v>
      </c>
      <c r="Z738" s="25">
        <f>f_return_6m(A738,0,参数!B737)</f>
        <v>-11.3152094048494</v>
      </c>
      <c r="AA738" t="str">
        <f>f_dq_status(A738,参数!$B$1)</f>
        <v>开放申购|开放赎回</v>
      </c>
      <c r="AB738" s="17">
        <f ca="1">f_risk_maxdownside(A738,参数!$B$6,参数!$B$1)</f>
        <v>-34.7490347490347</v>
      </c>
      <c r="AC738" s="17">
        <f ca="1">f_risk_maxdownside(A738,参数!$B$4,参数!$B$1)</f>
        <v>-34.7490347490347</v>
      </c>
      <c r="AD738" t="str">
        <f ca="1">f_risk_maxdownside_date(A738,参数!$B$6,参数!$B$1)</f>
        <v>20180419-20181016</v>
      </c>
    </row>
    <row r="739" spans="1:30">
      <c r="A739" s="15" t="s">
        <v>767</v>
      </c>
      <c r="B739" t="str">
        <f>f_info_name(A739)</f>
        <v>前海开源沪港深智慧</v>
      </c>
      <c r="C739" t="str">
        <f>f_info_setupdate(A739)</f>
        <v>2016-01-26</v>
      </c>
      <c r="D739" s="16">
        <f t="shared" si="11"/>
        <v>1826</v>
      </c>
      <c r="F739" s="17">
        <f>f_netasset_total(A739,参数!$B$1,100000000)</f>
        <v>0.0695055309</v>
      </c>
      <c r="G739" s="17">
        <f ca="1">f_nav_adjustedreturn(A739,参数!$B$2,参数!$B$1)</f>
        <v>39.8813447593935</v>
      </c>
      <c r="H739" s="17">
        <f ca="1">f_nav_periodreturnrankingper(A739,参数!$B$2,参数!$B$1,3)</f>
        <v>53.8380095288513</v>
      </c>
      <c r="I739" s="17">
        <f ca="1">f_nav_adjustedreturn(A739,参数!$B$3,参数!$B$2)</f>
        <v>32.6048951048951</v>
      </c>
      <c r="J739" s="17">
        <f ca="1">f_nav_periodreturnrankingper(A739,参数!$B$3,参数!$B$2,3)</f>
        <v>40.133779264214</v>
      </c>
      <c r="K739" s="17">
        <f ca="1">f_nav_adjustedreturn(A739,参数!$B$4,参数!$B$3)</f>
        <v>-19.0375088464261</v>
      </c>
      <c r="L739" s="17">
        <f ca="1">f_nav_periodreturnrankingper(A739,参数!$B$4,参数!$B$3,3)</f>
        <v>61.8100128369705</v>
      </c>
      <c r="M739" s="17">
        <f ca="1">f_nav_adjustedreturn(A739,参数!$B$5,参数!$B$4)</f>
        <v>23.1173380035026</v>
      </c>
      <c r="N739" s="17">
        <f ca="1">f_nav_periodreturnrankingper(A739,参数!$B$5,参数!$B$4,3)</f>
        <v>18.2033096926714</v>
      </c>
      <c r="O739" s="17">
        <f ca="1">f_nav_adjustedreturn(A739,参数!$B$6,参数!$B$5)</f>
        <v>14.6</v>
      </c>
      <c r="P739" s="17">
        <f ca="1">f_nav_periodreturnrankingper(A739,参数!$B$6,参数!$B$5,3)</f>
        <v>8.57142857142857</v>
      </c>
      <c r="Q739" s="25">
        <f>f_return(A739,1,参数!$B$1-365/2,参数!$B$1)</f>
        <v>50.8154665131108</v>
      </c>
      <c r="R739" s="25">
        <f ca="1">f_return(A739,1,参数!$B$4,参数!$B$1)</f>
        <v>14.5022518547626</v>
      </c>
      <c r="S739" s="25">
        <f ca="1">f_return(A739,1,参数!$B$6,参数!$B$1)</f>
        <v>16.2191082802646</v>
      </c>
      <c r="T739" t="str">
        <f>f_info_investtype(A739)</f>
        <v>灵活配置型基金</v>
      </c>
      <c r="U739" t="str">
        <f>f_info_fundmanager(A739)</f>
        <v>范洁,谭荐丰</v>
      </c>
      <c r="V739">
        <f>f_info_manager_onthepostdays(A739,1)</f>
        <v>206</v>
      </c>
      <c r="W739" s="25">
        <f ca="1">f_return_1w(A739,"0",参数!$B$2)</f>
        <v>-1.93923723335488</v>
      </c>
      <c r="X739" s="25">
        <f>f_return_1m(A739,"0",参数!$B$1)</f>
        <v>15.3260869565217</v>
      </c>
      <c r="Y739" s="25">
        <f>f_return_3m(A739,0,参数!$B$1)</f>
        <v>27.5240384615385</v>
      </c>
      <c r="Z739" s="25">
        <f>f_return_6m(A739,0,参数!B738)</f>
        <v>6.80379746835443</v>
      </c>
      <c r="AA739" t="str">
        <f>f_dq_status(A739,参数!$B$1)</f>
        <v>开放申购|开放赎回</v>
      </c>
      <c r="AB739" s="17">
        <f ca="1">f_risk_maxdownside(A739,参数!$B$6,参数!$B$1)</f>
        <v>-30.5945223780895</v>
      </c>
      <c r="AC739" s="17">
        <f ca="1">f_risk_maxdownside(A739,参数!$B$4,参数!$B$1)</f>
        <v>-29.2234332425068</v>
      </c>
      <c r="AD739" t="str">
        <f ca="1">f_risk_maxdownside_date(A739,参数!$B$6,参数!$B$1)</f>
        <v>20171122-20181029</v>
      </c>
    </row>
    <row r="740" spans="1:30">
      <c r="A740" s="15" t="s">
        <v>768</v>
      </c>
      <c r="B740" t="str">
        <f>f_info_name(A740)</f>
        <v>景顺长城量化新动力</v>
      </c>
      <c r="C740" t="str">
        <f>f_info_setupdate(A740)</f>
        <v>2016-07-13</v>
      </c>
      <c r="D740" s="16">
        <f t="shared" si="11"/>
        <v>1657</v>
      </c>
      <c r="F740" s="17">
        <f>f_netasset_total(A740,参数!$B$1,100000000)</f>
        <v>7.6687757357</v>
      </c>
      <c r="G740" s="17">
        <f ca="1">f_nav_adjustedreturn(A740,参数!$B$2,参数!$B$1)</f>
        <v>60.2143757881463</v>
      </c>
      <c r="H740" s="17">
        <f ca="1">f_nav_periodreturnrankingper(A740,参数!$B$2,参数!$B$1,3)</f>
        <v>59.5588235294118</v>
      </c>
      <c r="I740" s="17">
        <f ca="1">f_nav_adjustedreturn(A740,参数!$B$3,参数!$B$2)</f>
        <v>30.6425041186162</v>
      </c>
      <c r="J740" s="17">
        <f ca="1">f_nav_periodreturnrankingper(A740,参数!$B$3,参数!$B$2,3)</f>
        <v>78.1710914454277</v>
      </c>
      <c r="K740" s="17">
        <f ca="1">f_nav_adjustedreturn(A740,参数!$B$4,参数!$B$3)</f>
        <v>-21.8790218790219</v>
      </c>
      <c r="L740" s="17">
        <f ca="1">f_nav_periodreturnrankingper(A740,参数!$B$4,参数!$B$3,3)</f>
        <v>38.9090909090909</v>
      </c>
      <c r="M740" s="17">
        <f ca="1">f_nav_adjustedreturn(A740,参数!$B$5,参数!$B$4)</f>
        <v>41.7572463768116</v>
      </c>
      <c r="N740" s="17">
        <f ca="1">f_nav_periodreturnrankingper(A740,参数!$B$5,参数!$B$4,3)</f>
        <v>11.7647058823529</v>
      </c>
      <c r="O740" s="17">
        <f ca="1">f_nav_adjustedreturn(A740,参数!$B$6,参数!$B$5)</f>
        <v>0</v>
      </c>
      <c r="P740" s="17">
        <f ca="1">f_nav_periodreturnrankingper(A740,参数!$B$6,参数!$B$5,3)</f>
        <v>0</v>
      </c>
      <c r="Q740" s="25">
        <f>f_return(A740,1,参数!$B$1-365/2,参数!$B$1)</f>
        <v>59.5199265637176</v>
      </c>
      <c r="R740" s="25">
        <f ca="1">f_return(A740,1,参数!$B$4,参数!$B$1)</f>
        <v>17.793032025668</v>
      </c>
      <c r="S740" s="25">
        <f ca="1">f_return(A740,1,参数!$B$6,参数!$B$1)</f>
        <v>0</v>
      </c>
      <c r="T740" t="str">
        <f>f_info_investtype(A740)</f>
        <v>普通股票型基金</v>
      </c>
      <c r="U740" t="str">
        <f>f_info_fundmanager(A740)</f>
        <v>黎海威</v>
      </c>
      <c r="V740">
        <f>f_info_manager_onthepostdays(A740,1)</f>
        <v>1674</v>
      </c>
      <c r="W740" s="25">
        <f ca="1">f_return_1w(A740,"0",参数!$B$2)</f>
        <v>-2.93757649938799</v>
      </c>
      <c r="X740" s="25">
        <f>f_return_1m(A740,"0",参数!$B$1)</f>
        <v>13.7421665174575</v>
      </c>
      <c r="Y740" s="25">
        <f>f_return_3m(A740,0,参数!$B$1)</f>
        <v>21.3467048710602</v>
      </c>
      <c r="Z740" s="25">
        <f>f_return_6m(A740,0,参数!B739)</f>
        <v>21.7760982522437</v>
      </c>
      <c r="AA740" t="str">
        <f>f_dq_status(A740,参数!$B$1)</f>
        <v>开放申购|开放赎回</v>
      </c>
      <c r="AB740" s="17">
        <f ca="1">f_risk_maxdownside(A740,参数!$B$6,参数!$B$1)</f>
        <v>-27.1565495207668</v>
      </c>
      <c r="AC740" s="17">
        <f ca="1">f_risk_maxdownside(A740,参数!$B$4,参数!$B$1)</f>
        <v>-27.1565495207668</v>
      </c>
      <c r="AD740" t="str">
        <f ca="1">f_risk_maxdownside_date(A740,参数!$B$6,参数!$B$1)</f>
        <v>20180127-20190103</v>
      </c>
    </row>
    <row r="741" spans="1:30">
      <c r="A741" s="15" t="s">
        <v>769</v>
      </c>
      <c r="B741" t="str">
        <f>f_info_name(A741)</f>
        <v>景顺长城环保优势</v>
      </c>
      <c r="C741" t="str">
        <f>f_info_setupdate(A741)</f>
        <v>2016-03-15</v>
      </c>
      <c r="D741" s="16">
        <f t="shared" si="11"/>
        <v>1777</v>
      </c>
      <c r="F741" s="17">
        <f>f_netasset_total(A741,参数!$B$1,100000000)</f>
        <v>62.9054534965</v>
      </c>
      <c r="G741" s="17">
        <f ca="1">f_nav_adjustedreturn(A741,参数!$B$2,参数!$B$1)</f>
        <v>60.3472548099484</v>
      </c>
      <c r="H741" s="17">
        <f ca="1">f_nav_periodreturnrankingper(A741,参数!$B$2,参数!$B$1,3)</f>
        <v>58.8235294117647</v>
      </c>
      <c r="I741" s="17">
        <f ca="1">f_nav_adjustedreturn(A741,参数!$B$3,参数!$B$2)</f>
        <v>68.3254344391785</v>
      </c>
      <c r="J741" s="17">
        <f ca="1">f_nav_periodreturnrankingper(A741,参数!$B$3,参数!$B$2,3)</f>
        <v>15.929203539823</v>
      </c>
      <c r="K741" s="17">
        <f ca="1">f_nav_adjustedreturn(A741,参数!$B$4,参数!$B$3)</f>
        <v>-20.0252684775742</v>
      </c>
      <c r="L741" s="17">
        <f ca="1">f_nav_periodreturnrankingper(A741,参数!$B$4,参数!$B$3,3)</f>
        <v>30.1818181818182</v>
      </c>
      <c r="M741" s="17">
        <f ca="1">f_nav_adjustedreturn(A741,参数!$B$5,参数!$B$4)</f>
        <v>33.1365935919056</v>
      </c>
      <c r="N741" s="17">
        <f ca="1">f_nav_periodreturnrankingper(A741,参数!$B$5,参数!$B$4,3)</f>
        <v>25</v>
      </c>
      <c r="O741" s="17">
        <f ca="1">f_nav_adjustedreturn(A741,参数!$B$6,参数!$B$5)</f>
        <v>0</v>
      </c>
      <c r="P741" s="17">
        <f ca="1">f_nav_periodreturnrankingper(A741,参数!$B$6,参数!$B$5,3)</f>
        <v>0</v>
      </c>
      <c r="Q741" s="25">
        <f>f_return(A741,1,参数!$B$1-365/2,参数!$B$1)</f>
        <v>76.774787640387</v>
      </c>
      <c r="R741" s="25">
        <f ca="1">f_return(A741,1,参数!$B$4,参数!$B$1)</f>
        <v>29.2071032352676</v>
      </c>
      <c r="S741" s="25">
        <f ca="1">f_return(A741,1,参数!$B$6,参数!$B$1)</f>
        <v>0</v>
      </c>
      <c r="T741" t="str">
        <f>f_info_investtype(A741)</f>
        <v>普通股票型基金</v>
      </c>
      <c r="U741" t="str">
        <f>f_info_fundmanager(A741)</f>
        <v>杨锐文</v>
      </c>
      <c r="V741">
        <f>f_info_manager_onthepostdays(A741,1)</f>
        <v>1794</v>
      </c>
      <c r="W741" s="25">
        <f ca="1">f_return_1w(A741,"0",参数!$B$2)</f>
        <v>1.8155757286192</v>
      </c>
      <c r="X741" s="25">
        <f>f_return_1m(A741,"0",参数!$B$1)</f>
        <v>3.32627759298457</v>
      </c>
      <c r="Y741" s="25">
        <f>f_return_3m(A741,0,参数!$B$1)</f>
        <v>19.4755244755245</v>
      </c>
      <c r="Z741" s="25">
        <f>f_return_6m(A741,0,参数!B740)</f>
        <v>19.5423174718489</v>
      </c>
      <c r="AA741" t="str">
        <f>f_dq_status(A741,参数!$B$1)</f>
        <v>开放申购|开放赎回</v>
      </c>
      <c r="AB741" s="17">
        <f ca="1">f_risk_maxdownside(A741,参数!$B$6,参数!$B$1)</f>
        <v>-31.6521739130435</v>
      </c>
      <c r="AC741" s="17">
        <f ca="1">f_risk_maxdownside(A741,参数!$B$4,参数!$B$1)</f>
        <v>-31.6521739130435</v>
      </c>
      <c r="AD741" t="str">
        <f ca="1">f_risk_maxdownside_date(A741,参数!$B$6,参数!$B$1)</f>
        <v>20180313-20181018</v>
      </c>
    </row>
    <row r="742" spans="1:30">
      <c r="A742" s="15" t="s">
        <v>770</v>
      </c>
      <c r="B742" t="str">
        <f>f_info_name(A742)</f>
        <v>泰信互联网+</v>
      </c>
      <c r="C742" t="str">
        <f>f_info_setupdate(A742)</f>
        <v>2016-06-08</v>
      </c>
      <c r="D742" s="16">
        <f t="shared" si="11"/>
        <v>1692</v>
      </c>
      <c r="F742" s="17">
        <f>f_netasset_total(A742,参数!$B$1,100000000)</f>
        <v>0.5431076707</v>
      </c>
      <c r="G742" s="17">
        <f ca="1">f_nav_adjustedreturn(A742,参数!$B$2,参数!$B$1)</f>
        <v>61.8784530386741</v>
      </c>
      <c r="H742" s="17">
        <f ca="1">f_nav_periodreturnrankingper(A742,参数!$B$2,参数!$B$1,3)</f>
        <v>32.8215987294865</v>
      </c>
      <c r="I742" s="17">
        <f ca="1">f_nav_adjustedreturn(A742,参数!$B$3,参数!$B$2)</f>
        <v>49.4103773584906</v>
      </c>
      <c r="J742" s="17">
        <f ca="1">f_nav_periodreturnrankingper(A742,参数!$B$3,参数!$B$2,3)</f>
        <v>18.1159420289855</v>
      </c>
      <c r="K742" s="17">
        <f ca="1">f_nav_adjustedreturn(A742,参数!$B$4,参数!$B$3)</f>
        <v>-19.0839694656489</v>
      </c>
      <c r="L742" s="17">
        <f ca="1">f_nav_periodreturnrankingper(A742,参数!$B$4,参数!$B$3,3)</f>
        <v>62.002567394095</v>
      </c>
      <c r="M742" s="17">
        <f ca="1">f_nav_adjustedreturn(A742,参数!$B$5,参数!$B$4)</f>
        <v>10</v>
      </c>
      <c r="N742" s="17">
        <f ca="1">f_nav_periodreturnrankingper(A742,参数!$B$5,参数!$B$4,3)</f>
        <v>52.2458628841608</v>
      </c>
      <c r="O742" s="17">
        <f ca="1">f_nav_adjustedreturn(A742,参数!$B$6,参数!$B$5)</f>
        <v>0</v>
      </c>
      <c r="P742" s="17">
        <f ca="1">f_nav_periodreturnrankingper(A742,参数!$B$6,参数!$B$5,3)</f>
        <v>0</v>
      </c>
      <c r="Q742" s="25">
        <f>f_return(A742,1,参数!$B$1-365/2,参数!$B$1)</f>
        <v>84.7849263103124</v>
      </c>
      <c r="R742" s="25">
        <f ca="1">f_return(A742,1,参数!$B$4,参数!$B$1)</f>
        <v>25.0583722900286</v>
      </c>
      <c r="S742" s="25">
        <f ca="1">f_return(A742,1,参数!$B$6,参数!$B$1)</f>
        <v>0</v>
      </c>
      <c r="T742" t="str">
        <f>f_info_investtype(A742)</f>
        <v>灵活配置型基金</v>
      </c>
      <c r="U742" t="str">
        <f>f_info_fundmanager(A742)</f>
        <v>钱鑫</v>
      </c>
      <c r="V742">
        <f>f_info_manager_onthepostdays(A742,1)</f>
        <v>1709</v>
      </c>
      <c r="W742" s="25">
        <f ca="1">f_return_1w(A742,"0",参数!$B$2)</f>
        <v>2.34248788368335</v>
      </c>
      <c r="X742" s="25">
        <f>f_return_1m(A742,"0",参数!$B$1)</f>
        <v>13.5658914728682</v>
      </c>
      <c r="Y742" s="25">
        <f>f_return_3m(A742,0,参数!$B$1)</f>
        <v>29.4006309148265</v>
      </c>
      <c r="Z742" s="25">
        <f>f_return_6m(A742,0,参数!B741)</f>
        <v>15.1100535395598</v>
      </c>
      <c r="AA742" t="str">
        <f>f_dq_status(A742,参数!$B$1)</f>
        <v>开放申购|开放赎回</v>
      </c>
      <c r="AB742" s="17">
        <f ca="1">f_risk_maxdownside(A742,参数!$B$6,参数!$B$1)</f>
        <v>-26.1406844106464</v>
      </c>
      <c r="AC742" s="17">
        <f ca="1">f_risk_maxdownside(A742,参数!$B$4,参数!$B$1)</f>
        <v>-25.6459330143541</v>
      </c>
      <c r="AD742" t="str">
        <f ca="1">f_risk_maxdownside_date(A742,参数!$B$6,参数!$B$1)</f>
        <v>20171114-20181018</v>
      </c>
    </row>
    <row r="743" spans="1:30">
      <c r="A743" s="15" t="s">
        <v>771</v>
      </c>
      <c r="B743" t="str">
        <f>f_info_name(A743)</f>
        <v>南方沪港深价值主题</v>
      </c>
      <c r="C743" t="str">
        <f>f_info_setupdate(A743)</f>
        <v>2015-12-23</v>
      </c>
      <c r="D743" s="16">
        <f t="shared" si="11"/>
        <v>1860</v>
      </c>
      <c r="F743" s="17">
        <f>f_netasset_total(A743,参数!$B$1,100000000)</f>
        <v>0.3874930118</v>
      </c>
      <c r="G743" s="17">
        <f ca="1">f_nav_adjustedreturn(A743,参数!$B$2,参数!$B$1)</f>
        <v>15.6122448979592</v>
      </c>
      <c r="H743" s="17">
        <f ca="1">f_nav_periodreturnrankingper(A743,参数!$B$2,参数!$B$1,3)</f>
        <v>85.8125992588671</v>
      </c>
      <c r="I743" s="17">
        <f ca="1">f_nav_adjustedreturn(A743,参数!$B$3,参数!$B$2)</f>
        <v>19.5121951219512</v>
      </c>
      <c r="J743" s="17">
        <f ca="1">f_nav_periodreturnrankingper(A743,参数!$B$3,参数!$B$2,3)</f>
        <v>60.3121516164994</v>
      </c>
      <c r="K743" s="17">
        <f ca="1">f_nav_adjustedreturn(A743,参数!$B$4,参数!$B$3)</f>
        <v>-20.2334630350195</v>
      </c>
      <c r="L743" s="17">
        <f ca="1">f_nav_periodreturnrankingper(A743,参数!$B$4,参数!$B$3,3)</f>
        <v>66.1745827984596</v>
      </c>
      <c r="M743" s="17">
        <f ca="1">f_nav_adjustedreturn(A743,参数!$B$5,参数!$B$4)</f>
        <v>4.77157360406092</v>
      </c>
      <c r="N743" s="17">
        <f ca="1">f_nav_periodreturnrankingper(A743,参数!$B$5,参数!$B$4,3)</f>
        <v>78.0141843971631</v>
      </c>
      <c r="O743" s="17">
        <f ca="1">f_nav_adjustedreturn(A743,参数!$B$6,参数!$B$5)</f>
        <v>3.45549738219896</v>
      </c>
      <c r="P743" s="17">
        <f ca="1">f_nav_periodreturnrankingper(A743,参数!$B$6,参数!$B$5,3)</f>
        <v>44.7619047619048</v>
      </c>
      <c r="Q743" s="25">
        <f>f_return(A743,1,参数!$B$1-365/2,参数!$B$1)</f>
        <v>5.08919711726257</v>
      </c>
      <c r="R743" s="25">
        <f ca="1">f_return(A743,1,参数!$B$4,参数!$B$1)</f>
        <v>3.29185716018345</v>
      </c>
      <c r="S743" s="25">
        <f ca="1">f_return(A743,1,参数!$B$6,参数!$B$1)</f>
        <v>3.47348028460874</v>
      </c>
      <c r="T743" t="str">
        <f>f_info_investtype(A743)</f>
        <v>灵活配置型基金</v>
      </c>
      <c r="U743" t="str">
        <f>f_info_fundmanager(A743)</f>
        <v>毕凯</v>
      </c>
      <c r="V743">
        <f>f_info_manager_onthepostdays(A743,1)</f>
        <v>979</v>
      </c>
      <c r="W743" s="25">
        <f ca="1">f_return_1w(A743,"0",参数!$B$2)</f>
        <v>-3.92156862745098</v>
      </c>
      <c r="X743" s="25">
        <f>f_return_1m(A743,"0",参数!$B$1)</f>
        <v>10.4288499025341</v>
      </c>
      <c r="Y743" s="25">
        <f>f_return_3m(A743,0,参数!$B$1)</f>
        <v>7.08884688090737</v>
      </c>
      <c r="Z743" s="25">
        <f>f_return_6m(A743,0,参数!B742)</f>
        <v>-0.0898472596585705</v>
      </c>
      <c r="AA743" t="str">
        <f>f_dq_status(A743,参数!$B$1)</f>
        <v>开放申购|开放赎回</v>
      </c>
      <c r="AB743" s="17">
        <f ca="1">f_risk_maxdownside(A743,参数!$B$6,参数!$B$1)</f>
        <v>-31.3615023474178</v>
      </c>
      <c r="AC743" s="17">
        <f ca="1">f_risk_maxdownside(A743,参数!$B$4,参数!$B$1)</f>
        <v>-29.1666666666667</v>
      </c>
      <c r="AD743" t="str">
        <f ca="1">f_risk_maxdownside_date(A743,参数!$B$6,参数!$B$1)</f>
        <v>20170325-20190103</v>
      </c>
    </row>
    <row r="744" spans="1:30">
      <c r="A744" s="15" t="s">
        <v>772</v>
      </c>
      <c r="B744" t="str">
        <f>f_info_name(A744)</f>
        <v>中欧量化驱动</v>
      </c>
      <c r="C744" t="str">
        <f>f_info_setupdate(A744)</f>
        <v>2018-05-16</v>
      </c>
      <c r="D744" s="16">
        <f t="shared" si="11"/>
        <v>985</v>
      </c>
      <c r="F744" s="17">
        <f>f_netasset_total(A744,参数!$B$1,100000000)</f>
        <v>2.4633152328</v>
      </c>
      <c r="G744" s="17">
        <f ca="1">f_nav_adjustedreturn(A744,参数!$B$2,参数!$B$1)</f>
        <v>42.8649286947043</v>
      </c>
      <c r="H744" s="17">
        <f ca="1">f_nav_periodreturnrankingper(A744,参数!$B$2,参数!$B$1,3)</f>
        <v>85.377821393523</v>
      </c>
      <c r="I744" s="17">
        <f ca="1">f_nav_adjustedreturn(A744,参数!$B$3,参数!$B$2)</f>
        <v>26.1631904652762</v>
      </c>
      <c r="J744" s="17">
        <f ca="1">f_nav_periodreturnrankingper(A744,参数!$B$3,参数!$B$2,3)</f>
        <v>82.7823691460055</v>
      </c>
      <c r="K744" s="17">
        <f ca="1">f_nav_adjustedreturn(A744,参数!$B$4,参数!$B$3)</f>
        <v>0</v>
      </c>
      <c r="L744" s="17">
        <f ca="1">f_nav_periodreturnrankingper(A744,参数!$B$4,参数!$B$3,3)</f>
        <v>0</v>
      </c>
      <c r="M744" s="17">
        <f ca="1">f_nav_adjustedreturn(A744,参数!$B$5,参数!$B$4)</f>
        <v>0</v>
      </c>
      <c r="N744" s="17">
        <f ca="1">f_nav_periodreturnrankingper(A744,参数!$B$5,参数!$B$4,3)</f>
        <v>0</v>
      </c>
      <c r="O744" s="17">
        <f ca="1">f_nav_adjustedreturn(A744,参数!$B$6,参数!$B$5)</f>
        <v>0</v>
      </c>
      <c r="P744" s="17">
        <f ca="1">f_nav_periodreturnrankingper(A744,参数!$B$6,参数!$B$5,3)</f>
        <v>0</v>
      </c>
      <c r="Q744" s="25">
        <f>f_return(A744,1,参数!$B$1-365/2,参数!$B$1)</f>
        <v>72.2794762100847</v>
      </c>
      <c r="R744" s="25">
        <f ca="1">f_return(A744,1,参数!$B$4,参数!$B$1)</f>
        <v>0</v>
      </c>
      <c r="S744" s="25">
        <f ca="1">f_return(A744,1,参数!$B$6,参数!$B$1)</f>
        <v>0</v>
      </c>
      <c r="T744" t="str">
        <f>f_info_investtype(A744)</f>
        <v>偏股混合型基金</v>
      </c>
      <c r="U744" t="str">
        <f>f_info_fundmanager(A744)</f>
        <v>曲径</v>
      </c>
      <c r="V744">
        <f>f_info_manager_onthepostdays(A744,1)</f>
        <v>1002</v>
      </c>
      <c r="W744" s="25">
        <f ca="1">f_return_1w(A744,"0",参数!$B$2)</f>
        <v>-2.30721448220783</v>
      </c>
      <c r="X744" s="25">
        <f>f_return_1m(A744,"0",参数!$B$1)</f>
        <v>13.4039945201529</v>
      </c>
      <c r="Y744" s="25">
        <f>f_return_3m(A744,0,参数!$B$1)</f>
        <v>20.910209102091</v>
      </c>
      <c r="Z744" s="25">
        <f>f_return_6m(A744,0,参数!B743)</f>
        <v>23.5566000783392</v>
      </c>
      <c r="AA744" t="str">
        <f>f_dq_status(A744,参数!$B$1)</f>
        <v>开放申购|开放赎回</v>
      </c>
      <c r="AB744" s="17">
        <f ca="1">f_risk_maxdownside(A744,参数!$B$6,参数!$B$1)</f>
        <v>-26.0791705937794</v>
      </c>
      <c r="AC744" s="17">
        <f ca="1">f_risk_maxdownside(A744,参数!$B$4,参数!$B$1)</f>
        <v>-26.0791705937794</v>
      </c>
      <c r="AD744" t="str">
        <f ca="1">f_risk_maxdownside_date(A744,参数!$B$6,参数!$B$1)</f>
        <v>20180718-20181018</v>
      </c>
    </row>
    <row r="745" spans="1:30">
      <c r="A745" s="15" t="s">
        <v>773</v>
      </c>
      <c r="B745" t="str">
        <f>f_info_name(A745)</f>
        <v>中邮低碳经济</v>
      </c>
      <c r="C745" t="str">
        <f>f_info_setupdate(A745)</f>
        <v>2016-04-28</v>
      </c>
      <c r="D745" s="16">
        <f t="shared" si="11"/>
        <v>1733</v>
      </c>
      <c r="F745" s="17">
        <f>f_netasset_total(A745,参数!$B$1,100000000)</f>
        <v>0.7308880881</v>
      </c>
      <c r="G745" s="17">
        <f ca="1">f_nav_adjustedreturn(A745,参数!$B$2,参数!$B$1)</f>
        <v>59.7626752966559</v>
      </c>
      <c r="H745" s="17">
        <f ca="1">f_nav_periodreturnrankingper(A745,参数!$B$2,参数!$B$1,3)</f>
        <v>35.2038115404976</v>
      </c>
      <c r="I745" s="17">
        <f ca="1">f_nav_adjustedreturn(A745,参数!$B$3,参数!$B$2)</f>
        <v>60.1036269430052</v>
      </c>
      <c r="J745" s="17">
        <f ca="1">f_nav_periodreturnrankingper(A745,参数!$B$3,参数!$B$2,3)</f>
        <v>9.08584169453735</v>
      </c>
      <c r="K745" s="17">
        <f ca="1">f_nav_adjustedreturn(A745,参数!$B$4,参数!$B$3)</f>
        <v>-22.1774193548387</v>
      </c>
      <c r="L745" s="17">
        <f ca="1">f_nav_periodreturnrankingper(A745,参数!$B$4,参数!$B$3,3)</f>
        <v>73.9409499358152</v>
      </c>
      <c r="M745" s="17">
        <f ca="1">f_nav_adjustedreturn(A745,参数!$B$5,参数!$B$4)</f>
        <v>-11.547619047619</v>
      </c>
      <c r="N745" s="17">
        <f ca="1">f_nav_periodreturnrankingper(A745,参数!$B$5,参数!$B$4,3)</f>
        <v>98.1087470449173</v>
      </c>
      <c r="O745" s="17">
        <f ca="1">f_nav_adjustedreturn(A745,参数!$B$6,参数!$B$5)</f>
        <v>0</v>
      </c>
      <c r="P745" s="17">
        <f ca="1">f_nav_periodreturnrankingper(A745,参数!$B$6,参数!$B$5,3)</f>
        <v>0</v>
      </c>
      <c r="Q745" s="25">
        <f>f_return(A745,1,参数!$B$1-365/2,参数!$B$1)</f>
        <v>91.2725546177813</v>
      </c>
      <c r="R745" s="25">
        <f ca="1">f_return(A745,1,参数!$B$4,参数!$B$1)</f>
        <v>25.7678904370754</v>
      </c>
      <c r="S745" s="25">
        <f ca="1">f_return(A745,1,参数!$B$6,参数!$B$1)</f>
        <v>0</v>
      </c>
      <c r="T745" t="str">
        <f>f_info_investtype(A745)</f>
        <v>灵活配置型基金</v>
      </c>
      <c r="U745" t="str">
        <f>f_info_fundmanager(A745)</f>
        <v>吴尚</v>
      </c>
      <c r="V745">
        <f>f_info_manager_onthepostdays(A745,1)</f>
        <v>1058</v>
      </c>
      <c r="W745" s="25">
        <f ca="1">f_return_1w(A745,"0",参数!$B$2)</f>
        <v>1.86813186813187</v>
      </c>
      <c r="X745" s="25">
        <f>f_return_1m(A745,"0",参数!$B$1)</f>
        <v>15.9749412685983</v>
      </c>
      <c r="Y745" s="25">
        <f>f_return_3m(A745,0,参数!$B$1)</f>
        <v>32.9443447037702</v>
      </c>
      <c r="Z745" s="25">
        <f>f_return_6m(A745,0,参数!B744)</f>
        <v>25.8967629046369</v>
      </c>
      <c r="AA745" t="str">
        <f>f_dq_status(A745,参数!$B$1)</f>
        <v>开放申购|开放赎回</v>
      </c>
      <c r="AB745" s="17">
        <f ca="1">f_risk_maxdownside(A745,参数!$B$6,参数!$B$1)</f>
        <v>-50.6457564575646</v>
      </c>
      <c r="AC745" s="17">
        <f ca="1">f_risk_maxdownside(A745,参数!$B$4,参数!$B$1)</f>
        <v>-27.9946164199192</v>
      </c>
      <c r="AD745" t="str">
        <f ca="1">f_risk_maxdownside_date(A745,参数!$B$6,参数!$B$1)</f>
        <v>20160721-20181018</v>
      </c>
    </row>
    <row r="746" spans="1:30">
      <c r="A746" s="15" t="s">
        <v>774</v>
      </c>
      <c r="B746" t="str">
        <f>f_info_name(A746)</f>
        <v>富国低碳新经济A</v>
      </c>
      <c r="C746" t="str">
        <f>f_info_setupdate(A746)</f>
        <v>2015-12-18</v>
      </c>
      <c r="D746" s="16">
        <f t="shared" si="11"/>
        <v>1865</v>
      </c>
      <c r="F746" s="17">
        <f>f_netasset_total(A746,参数!$B$1,100000000)</f>
        <v>66.1579483359</v>
      </c>
      <c r="G746" s="17">
        <f ca="1">f_nav_adjustedreturn(A746,参数!$B$2,参数!$B$1)</f>
        <v>95.910703524838</v>
      </c>
      <c r="H746" s="17">
        <f ca="1">f_nav_periodreturnrankingper(A746,参数!$B$2,参数!$B$1,3)</f>
        <v>12.4631992149166</v>
      </c>
      <c r="I746" s="17">
        <f ca="1">f_nav_adjustedreturn(A746,参数!$B$3,参数!$B$2)</f>
        <v>70.0642791551883</v>
      </c>
      <c r="J746" s="17">
        <f ca="1">f_nav_periodreturnrankingper(A746,参数!$B$3,参数!$B$2,3)</f>
        <v>8.81542699724518</v>
      </c>
      <c r="K746" s="17">
        <f ca="1">f_nav_adjustedreturn(A746,参数!$B$4,参数!$B$3)</f>
        <v>-25.4109589041096</v>
      </c>
      <c r="L746" s="17">
        <f ca="1">f_nav_periodreturnrankingper(A746,参数!$B$4,参数!$B$3,3)</f>
        <v>57.2164948453608</v>
      </c>
      <c r="M746" s="17">
        <f ca="1">f_nav_adjustedreturn(A746,参数!$B$5,参数!$B$4)</f>
        <v>34.4125809435708</v>
      </c>
      <c r="N746" s="17">
        <f ca="1">f_nav_periodreturnrankingper(A746,参数!$B$5,参数!$B$4,3)</f>
        <v>20.8171206225681</v>
      </c>
      <c r="O746" s="17">
        <f ca="1">f_nav_adjustedreturn(A746,参数!$B$6,参数!$B$5)</f>
        <v>19.2519251925193</v>
      </c>
      <c r="P746" s="17">
        <f ca="1">f_nav_periodreturnrankingper(A746,参数!$B$6,参数!$B$5,3)</f>
        <v>7.09812108559499</v>
      </c>
      <c r="Q746" s="25">
        <f>f_return(A746,1,参数!$B$1-365/2,参数!$B$1)</f>
        <v>66.3781298869959</v>
      </c>
      <c r="R746" s="25">
        <f ca="1">f_return(A746,1,参数!$B$4,参数!$B$1)</f>
        <v>35.4134670865311</v>
      </c>
      <c r="S746" s="25">
        <f ca="1">f_return(A746,1,参数!$B$6,参数!$B$1)</f>
        <v>31.854647251501</v>
      </c>
      <c r="T746" t="str">
        <f>f_info_investtype(A746)</f>
        <v>偏股混合型基金</v>
      </c>
      <c r="U746" t="str">
        <f>f_info_fundmanager(A746)</f>
        <v>杨栋</v>
      </c>
      <c r="V746">
        <f>f_info_manager_onthepostdays(A746,1)</f>
        <v>1882</v>
      </c>
      <c r="W746" s="25">
        <f ca="1">f_return_1w(A746,"0",参数!$B$2)</f>
        <v>-1.12119594233849</v>
      </c>
      <c r="X746" s="25">
        <f>f_return_1m(A746,"0",参数!$B$1)</f>
        <v>13.8063614120937</v>
      </c>
      <c r="Y746" s="25">
        <f>f_return_3m(A746,0,参数!$B$1)</f>
        <v>29.2576419213974</v>
      </c>
      <c r="Z746" s="25">
        <f>f_return_6m(A746,0,参数!B745)</f>
        <v>16.090149438806</v>
      </c>
      <c r="AA746" t="str">
        <f>f_dq_status(A746,参数!$B$1)</f>
        <v>开放申购|开放赎回</v>
      </c>
      <c r="AB746" s="17">
        <f ca="1">f_risk_maxdownside(A746,参数!$B$6,参数!$B$1)</f>
        <v>-30.449591280654</v>
      </c>
      <c r="AC746" s="17">
        <f ca="1">f_risk_maxdownside(A746,参数!$B$4,参数!$B$1)</f>
        <v>-30.449591280654</v>
      </c>
      <c r="AD746" t="str">
        <f ca="1">f_risk_maxdownside_date(A746,参数!$B$6,参数!$B$1)</f>
        <v>20180313-20181018</v>
      </c>
    </row>
    <row r="747" spans="1:30">
      <c r="A747" s="15" t="s">
        <v>775</v>
      </c>
      <c r="B747" t="str">
        <f>f_info_name(A747)</f>
        <v>前海开源人工智能</v>
      </c>
      <c r="C747" t="str">
        <f>f_info_setupdate(A747)</f>
        <v>2016-05-04</v>
      </c>
      <c r="D747" s="16">
        <f t="shared" si="11"/>
        <v>1727</v>
      </c>
      <c r="F747" s="17">
        <f>f_netasset_total(A747,参数!$B$1,100000000)</f>
        <v>11.8939482328</v>
      </c>
      <c r="G747" s="17">
        <f ca="1">f_nav_adjustedreturn(A747,参数!$B$2,参数!$B$1)</f>
        <v>85.3498542274052</v>
      </c>
      <c r="H747" s="17">
        <f ca="1">f_nav_periodreturnrankingper(A747,参数!$B$2,参数!$B$1,3)</f>
        <v>12.7580730545262</v>
      </c>
      <c r="I747" s="17">
        <f ca="1">f_nav_adjustedreturn(A747,参数!$B$3,参数!$B$2)</f>
        <v>51.7699115044248</v>
      </c>
      <c r="J747" s="17">
        <f ca="1">f_nav_periodreturnrankingper(A747,参数!$B$3,参数!$B$2,3)</f>
        <v>15.7748049052397</v>
      </c>
      <c r="K747" s="17">
        <f ca="1">f_nav_adjustedreturn(A747,参数!$B$4,参数!$B$3)</f>
        <v>-27.7955271565495</v>
      </c>
      <c r="L747" s="17">
        <f ca="1">f_nav_periodreturnrankingper(A747,参数!$B$4,参数!$B$3,3)</f>
        <v>90.3722721437741</v>
      </c>
      <c r="M747" s="17">
        <f ca="1">f_nav_adjustedreturn(A747,参数!$B$5,参数!$B$4)</f>
        <v>22.9622266401591</v>
      </c>
      <c r="N747" s="17">
        <f ca="1">f_nav_periodreturnrankingper(A747,参数!$B$5,参数!$B$4,3)</f>
        <v>18.4397163120567</v>
      </c>
      <c r="O747" s="17">
        <f ca="1">f_nav_adjustedreturn(A747,参数!$B$6,参数!$B$5)</f>
        <v>0</v>
      </c>
      <c r="P747" s="17">
        <f ca="1">f_nav_periodreturnrankingper(A747,参数!$B$6,参数!$B$5,3)</f>
        <v>0</v>
      </c>
      <c r="Q747" s="25">
        <f>f_return(A747,1,参数!$B$1-365/2,参数!$B$1)</f>
        <v>91.4474449935036</v>
      </c>
      <c r="R747" s="25">
        <f ca="1">f_return(A747,1,参数!$B$4,参数!$B$1)</f>
        <v>26.6155604223755</v>
      </c>
      <c r="S747" s="25">
        <f ca="1">f_return(A747,1,参数!$B$6,参数!$B$1)</f>
        <v>0</v>
      </c>
      <c r="T747" t="str">
        <f>f_info_investtype(A747)</f>
        <v>灵活配置型基金</v>
      </c>
      <c r="U747" t="str">
        <f>f_info_fundmanager(A747)</f>
        <v>曲扬</v>
      </c>
      <c r="V747">
        <f>f_info_manager_onthepostdays(A747,1)</f>
        <v>1744</v>
      </c>
      <c r="W747" s="25">
        <f ca="1">f_return_1w(A747,"0",参数!$B$2)</f>
        <v>1.40428677014044</v>
      </c>
      <c r="X747" s="25">
        <f>f_return_1m(A747,"0",参数!$B$1)</f>
        <v>24.169921875</v>
      </c>
      <c r="Y747" s="25">
        <f>f_return_3m(A747,0,参数!$B$1)</f>
        <v>34.9787685774947</v>
      </c>
      <c r="Z747" s="25">
        <f>f_return_6m(A747,0,参数!B746)</f>
        <v>26.5187533016376</v>
      </c>
      <c r="AA747" t="str">
        <f>f_dq_status(A747,参数!$B$1)</f>
        <v>开放申购|开放赎回</v>
      </c>
      <c r="AB747" s="17">
        <f ca="1">f_risk_maxdownside(A747,参数!$B$6,参数!$B$1)</f>
        <v>-45.0657894736842</v>
      </c>
      <c r="AC747" s="17">
        <f ca="1">f_risk_maxdownside(A747,参数!$B$4,参数!$B$1)</f>
        <v>-38.8278388278388</v>
      </c>
      <c r="AD747" t="str">
        <f ca="1">f_risk_maxdownside_date(A747,参数!$B$6,参数!$B$1)</f>
        <v>20171114-20190103</v>
      </c>
    </row>
    <row r="748" spans="1:30">
      <c r="A748" s="15" t="s">
        <v>776</v>
      </c>
      <c r="B748" t="str">
        <f>f_info_name(A748)</f>
        <v>中欧数据挖掘多因子A</v>
      </c>
      <c r="C748" t="str">
        <f>f_info_setupdate(A748)</f>
        <v>2016-01-13</v>
      </c>
      <c r="D748" s="16">
        <f t="shared" si="11"/>
        <v>1839</v>
      </c>
      <c r="F748" s="17">
        <f>f_netasset_total(A748,参数!$B$1,100000000)</f>
        <v>10.754708169</v>
      </c>
      <c r="G748" s="17">
        <f ca="1">f_nav_adjustedreturn(A748,参数!$B$2,参数!$B$1)</f>
        <v>65.7339916921389</v>
      </c>
      <c r="H748" s="17">
        <f ca="1">f_nav_periodreturnrankingper(A748,参数!$B$2,参数!$B$1,3)</f>
        <v>28.6394917946003</v>
      </c>
      <c r="I748" s="17">
        <f ca="1">f_nav_adjustedreturn(A748,参数!$B$3,参数!$B$2)</f>
        <v>50.0882249147159</v>
      </c>
      <c r="J748" s="17">
        <f ca="1">f_nav_periodreturnrankingper(A748,参数!$B$3,参数!$B$2,3)</f>
        <v>17.670011148272</v>
      </c>
      <c r="K748" s="17">
        <f ca="1">f_nav_adjustedreturn(A748,参数!$B$4,参数!$B$3)</f>
        <v>-17.72960418078</v>
      </c>
      <c r="L748" s="17">
        <f ca="1">f_nav_periodreturnrankingper(A748,参数!$B$4,参数!$B$3,3)</f>
        <v>58.2156611039795</v>
      </c>
      <c r="M748" s="17">
        <f ca="1">f_nav_adjustedreturn(A748,参数!$B$5,参数!$B$4)</f>
        <v>3.83652208754883</v>
      </c>
      <c r="N748" s="17">
        <f ca="1">f_nav_periodreturnrankingper(A748,参数!$B$5,参数!$B$4,3)</f>
        <v>80.8510638297872</v>
      </c>
      <c r="O748" s="17">
        <f ca="1">f_nav_adjustedreturn(A748,参数!$B$6,参数!$B$5)</f>
        <v>9.18729106425703</v>
      </c>
      <c r="P748" s="17">
        <f ca="1">f_nav_periodreturnrankingper(A748,参数!$B$6,参数!$B$5,3)</f>
        <v>17.0068027210884</v>
      </c>
      <c r="Q748" s="25">
        <f>f_return(A748,1,参数!$B$1-365/2,参数!$B$1)</f>
        <v>49.0873953194254</v>
      </c>
      <c r="R748" s="25">
        <f ca="1">f_return(A748,1,参数!$B$4,参数!$B$1)</f>
        <v>26.932454830246</v>
      </c>
      <c r="S748" s="25">
        <f ca="1">f_return(A748,1,参数!$B$6,参数!$B$1)</f>
        <v>18.1717810613265</v>
      </c>
      <c r="T748" t="str">
        <f>f_info_investtype(A748)</f>
        <v>灵活配置型基金</v>
      </c>
      <c r="U748" t="str">
        <f>f_info_fundmanager(A748)</f>
        <v>曲径</v>
      </c>
      <c r="V748">
        <f>f_info_manager_onthepostdays(A748,1)</f>
        <v>1856</v>
      </c>
      <c r="W748" s="25">
        <f ca="1">f_return_1w(A748,"0",参数!$B$2)</f>
        <v>-1.83119181349542</v>
      </c>
      <c r="X748" s="25">
        <f>f_return_1m(A748,"0",参数!$B$1)</f>
        <v>11.9902552695689</v>
      </c>
      <c r="Y748" s="25">
        <f>f_return_3m(A748,0,参数!$B$1)</f>
        <v>18.9983117613956</v>
      </c>
      <c r="Z748" s="25">
        <f>f_return_6m(A748,0,参数!B747)</f>
        <v>14.3119464247138</v>
      </c>
      <c r="AA748" t="str">
        <f>f_dq_status(A748,参数!$B$1)</f>
        <v>开放申购|开放赎回</v>
      </c>
      <c r="AB748" s="17">
        <f ca="1">f_risk_maxdownside(A748,参数!$B$6,参数!$B$1)</f>
        <v>-28.7268255769958</v>
      </c>
      <c r="AC748" s="17">
        <f ca="1">f_risk_maxdownside(A748,参数!$B$4,参数!$B$1)</f>
        <v>-28.7268255769958</v>
      </c>
      <c r="AD748" t="str">
        <f ca="1">f_risk_maxdownside_date(A748,参数!$B$6,参数!$B$1)</f>
        <v>20180313-20181018</v>
      </c>
    </row>
    <row r="749" spans="1:30">
      <c r="A749" s="15" t="s">
        <v>777</v>
      </c>
      <c r="B749" t="str">
        <f>f_info_name(A749)</f>
        <v>工银瑞信新生利</v>
      </c>
      <c r="C749" t="str">
        <f>f_info_setupdate(A749)</f>
        <v>2016-12-29</v>
      </c>
      <c r="D749" s="16">
        <f t="shared" si="11"/>
        <v>1488</v>
      </c>
      <c r="F749" s="17">
        <f>f_netasset_total(A749,参数!$B$1,100000000)</f>
        <v>5.5746337173</v>
      </c>
      <c r="G749" s="17">
        <f ca="1">f_nav_adjustedreturn(A749,参数!$B$2,参数!$B$1)</f>
        <v>22.9090909090909</v>
      </c>
      <c r="H749" s="17">
        <f ca="1">f_nav_periodreturnrankingper(A749,参数!$B$2,参数!$B$1,3)</f>
        <v>18.4491978609626</v>
      </c>
      <c r="I749" s="17">
        <f ca="1">f_nav_adjustedreturn(A749,参数!$B$3,参数!$B$2)</f>
        <v>2.42085661080075</v>
      </c>
      <c r="J749" s="17">
        <f ca="1">f_nav_periodreturnrankingper(A749,参数!$B$3,参数!$B$2,3)</f>
        <v>95.0877192982456</v>
      </c>
      <c r="K749" s="17">
        <f ca="1">f_nav_adjustedreturn(A749,参数!$B$4,参数!$B$3)</f>
        <v>-0.278551532033416</v>
      </c>
      <c r="L749" s="17">
        <f ca="1">f_nav_periodreturnrankingper(A749,参数!$B$4,参数!$B$3,3)</f>
        <v>50.6666666666667</v>
      </c>
      <c r="M749" s="17">
        <f ca="1">f_nav_adjustedreturn(A749,参数!$B$5,参数!$B$4)</f>
        <v>7.4626865671642</v>
      </c>
      <c r="N749" s="17">
        <f ca="1">f_nav_periodreturnrankingper(A749,参数!$B$5,参数!$B$4,3)</f>
        <v>40.5405405405405</v>
      </c>
      <c r="O749" s="17">
        <f ca="1">f_nav_adjustedreturn(A749,参数!$B$6,参数!$B$5)</f>
        <v>0</v>
      </c>
      <c r="P749" s="17">
        <f ca="1">f_nav_periodreturnrankingper(A749,参数!$B$6,参数!$B$5,3)</f>
        <v>0</v>
      </c>
      <c r="Q749" s="25">
        <f>f_return(A749,1,参数!$B$1-365/2,参数!$B$1)</f>
        <v>27.9572050880275</v>
      </c>
      <c r="R749" s="25">
        <f ca="1">f_return(A749,1,参数!$B$4,参数!$B$1)</f>
        <v>7.86742033440266</v>
      </c>
      <c r="S749" s="25">
        <f ca="1">f_return(A749,1,参数!$B$6,参数!$B$1)</f>
        <v>0</v>
      </c>
      <c r="T749" t="str">
        <f>f_info_investtype(A749)</f>
        <v>偏债混合型基金</v>
      </c>
      <c r="U749" t="str">
        <f>f_info_fundmanager(A749)</f>
        <v>李敏,李昱</v>
      </c>
      <c r="V749">
        <f>f_info_manager_onthepostdays(A749,1)</f>
        <v>1505</v>
      </c>
      <c r="W749" s="25">
        <f ca="1">f_return_1w(A749,"0",参数!$B$2)</f>
        <v>0</v>
      </c>
      <c r="X749" s="25">
        <f>f_return_1m(A749,"0",参数!$B$1)</f>
        <v>5.29595015576324</v>
      </c>
      <c r="Y749" s="25">
        <f>f_return_3m(A749,0,参数!$B$1)</f>
        <v>9.56239870340357</v>
      </c>
      <c r="Z749" s="25">
        <f>f_return_6m(A749,0,参数!B748)</f>
        <v>11.1566858080394</v>
      </c>
      <c r="AA749" t="str">
        <f>f_dq_status(A749,参数!$B$1)</f>
        <v>暂停大额申购|开放赎回</v>
      </c>
      <c r="AB749" s="17">
        <f ca="1">f_risk_maxdownside(A749,参数!$B$6,参数!$B$1)</f>
        <v>-3.79629629629631</v>
      </c>
      <c r="AC749" s="17">
        <f ca="1">f_risk_maxdownside(A749,参数!$B$4,参数!$B$1)</f>
        <v>-3.79629629629631</v>
      </c>
      <c r="AD749" t="str">
        <f ca="1">f_risk_maxdownside_date(A749,参数!$B$6,参数!$B$1)</f>
        <v>20180127-20180628,20180127-20180704,20180127-20180705</v>
      </c>
    </row>
    <row r="750" spans="1:30">
      <c r="A750" s="15" t="s">
        <v>778</v>
      </c>
      <c r="B750" t="str">
        <f>f_info_name(A750)</f>
        <v>华夏回报A</v>
      </c>
      <c r="C750" t="str">
        <f>f_info_setupdate(A750)</f>
        <v>2003-09-05</v>
      </c>
      <c r="D750" s="16">
        <f t="shared" si="11"/>
        <v>6352</v>
      </c>
      <c r="F750" s="17">
        <f>f_netasset_total(A750,参数!$B$1,100000000)</f>
        <v>163.052570362</v>
      </c>
      <c r="G750" s="17">
        <f ca="1">f_nav_adjustedreturn(A750,参数!$B$2,参数!$B$1)</f>
        <v>61.7494964524586</v>
      </c>
      <c r="H750" s="17">
        <f ca="1">f_nav_periodreturnrankingper(A750,参数!$B$2,参数!$B$1,3)</f>
        <v>18.6666666666667</v>
      </c>
      <c r="I750" s="17">
        <f ca="1">f_nav_adjustedreturn(A750,参数!$B$3,参数!$B$2)</f>
        <v>23.6547302441669</v>
      </c>
      <c r="J750" s="17">
        <f ca="1">f_nav_periodreturnrankingper(A750,参数!$B$3,参数!$B$2,3)</f>
        <v>50</v>
      </c>
      <c r="K750" s="17">
        <f ca="1">f_nav_adjustedreturn(A750,参数!$B$4,参数!$B$3)</f>
        <v>-17.2120204491392</v>
      </c>
      <c r="L750" s="17">
        <f ca="1">f_nav_periodreturnrankingper(A750,参数!$B$4,参数!$B$3,3)</f>
        <v>51.5151515151515</v>
      </c>
      <c r="M750" s="17">
        <f ca="1">f_nav_adjustedreturn(A750,参数!$B$5,参数!$B$4)</f>
        <v>39.7777710650527</v>
      </c>
      <c r="N750" s="17">
        <f ca="1">f_nav_periodreturnrankingper(A750,参数!$B$5,参数!$B$4,3)</f>
        <v>13.3333333333333</v>
      </c>
      <c r="O750" s="17">
        <f ca="1">f_nav_adjustedreturn(A750,参数!$B$6,参数!$B$5)</f>
        <v>7.96911925628951</v>
      </c>
      <c r="P750" s="17">
        <f ca="1">f_nav_periodreturnrankingper(A750,参数!$B$6,参数!$B$5,3)</f>
        <v>32.1428571428571</v>
      </c>
      <c r="Q750" s="25">
        <f>f_return(A750,1,参数!$B$1-365/2,参数!$B$1)</f>
        <v>63.2972092439515</v>
      </c>
      <c r="R750" s="25">
        <f ca="1">f_return(A750,1,参数!$B$4,参数!$B$1)</f>
        <v>18.287913950859</v>
      </c>
      <c r="S750" s="25">
        <f ca="1">f_return(A750,1,参数!$B$6,参数!$B$1)</f>
        <v>19.8063905870425</v>
      </c>
      <c r="T750" t="str">
        <f>f_info_investtype(A750)</f>
        <v>平衡混合型基金</v>
      </c>
      <c r="U750" t="str">
        <f>f_info_fundmanager(A750)</f>
        <v>蔡向阳,林青泽</v>
      </c>
      <c r="V750">
        <f>f_info_manager_onthepostdays(A750,1)</f>
        <v>2451</v>
      </c>
      <c r="W750" s="25">
        <f ca="1">f_return_1w(A750,"0",参数!$B$2)</f>
        <v>-3.129074315515</v>
      </c>
      <c r="X750" s="25">
        <f>f_return_1m(A750,"0",参数!$B$1)</f>
        <v>7.57052468089447</v>
      </c>
      <c r="Y750" s="25">
        <f>f_return_3m(A750,0,参数!$B$1)</f>
        <v>21.7190773194388</v>
      </c>
      <c r="Z750" s="25">
        <f>f_return_6m(A750,0,参数!B749)</f>
        <v>29.5919160142529</v>
      </c>
      <c r="AA750" t="str">
        <f>f_dq_status(A750,参数!$B$1)</f>
        <v>暂停大额申购|开放赎回</v>
      </c>
      <c r="AB750" s="17">
        <f ca="1">f_risk_maxdownside(A750,参数!$B$6,参数!$B$1)</f>
        <v>-24.9630184317673</v>
      </c>
      <c r="AC750" s="17">
        <f ca="1">f_risk_maxdownside(A750,参数!$B$4,参数!$B$1)</f>
        <v>-24.9630184317673</v>
      </c>
      <c r="AD750" t="str">
        <f ca="1">f_risk_maxdownside_date(A750,参数!$B$6,参数!$B$1)</f>
        <v>20180613-20181029</v>
      </c>
    </row>
    <row r="751" spans="1:30">
      <c r="A751" s="15" t="s">
        <v>779</v>
      </c>
      <c r="B751" t="str">
        <f>f_info_name(A751)</f>
        <v>工银瑞信新机遇A</v>
      </c>
      <c r="C751" t="str">
        <f>f_info_setupdate(A751)</f>
        <v>2017-04-14</v>
      </c>
      <c r="D751" s="16">
        <f t="shared" si="11"/>
        <v>1382</v>
      </c>
      <c r="F751" s="17">
        <f>f_netasset_total(A751,参数!$B$1,100000000)</f>
        <v>2.7649708555</v>
      </c>
      <c r="G751" s="17">
        <f ca="1">f_nav_adjustedreturn(A751,参数!$B$2,参数!$B$1)</f>
        <v>55.2709359605912</v>
      </c>
      <c r="H751" s="17">
        <f ca="1">f_nav_periodreturnrankingper(A751,参数!$B$2,参数!$B$1,3)</f>
        <v>39.0153520381154</v>
      </c>
      <c r="I751" s="17">
        <f ca="1">f_nav_adjustedreturn(A751,参数!$B$3,参数!$B$2)</f>
        <v>28.6438529784537</v>
      </c>
      <c r="J751" s="17">
        <f ca="1">f_nav_periodreturnrankingper(A751,参数!$B$3,参数!$B$2,3)</f>
        <v>46.1538461538462</v>
      </c>
      <c r="K751" s="17">
        <f ca="1">f_nav_adjustedreturn(A751,参数!$B$4,参数!$B$3)</f>
        <v>-25.2132701421801</v>
      </c>
      <c r="L751" s="17">
        <f ca="1">f_nav_periodreturnrankingper(A751,参数!$B$4,参数!$B$3,3)</f>
        <v>83.5686777920411</v>
      </c>
      <c r="M751" s="17">
        <f ca="1">f_nav_adjustedreturn(A751,参数!$B$5,参数!$B$4)</f>
        <v>0</v>
      </c>
      <c r="N751" s="17">
        <f ca="1">f_nav_periodreturnrankingper(A751,参数!$B$5,参数!$B$4,3)</f>
        <v>0</v>
      </c>
      <c r="O751" s="17">
        <f ca="1">f_nav_adjustedreturn(A751,参数!$B$6,参数!$B$5)</f>
        <v>0</v>
      </c>
      <c r="P751" s="17">
        <f ca="1">f_nav_periodreturnrankingper(A751,参数!$B$6,参数!$B$5,3)</f>
        <v>0</v>
      </c>
      <c r="Q751" s="25">
        <f>f_return(A751,1,参数!$B$1-365/2,参数!$B$1)</f>
        <v>61.6806436911076</v>
      </c>
      <c r="R751" s="25">
        <f ca="1">f_return(A751,1,参数!$B$4,参数!$B$1)</f>
        <v>14.3005286586004</v>
      </c>
      <c r="S751" s="25">
        <f ca="1">f_return(A751,1,参数!$B$6,参数!$B$1)</f>
        <v>0</v>
      </c>
      <c r="T751" t="str">
        <f>f_info_investtype(A751)</f>
        <v>灵活配置型基金</v>
      </c>
      <c r="U751" t="str">
        <f>f_info_fundmanager(A751)</f>
        <v>游凛峰</v>
      </c>
      <c r="V751">
        <f>f_info_manager_onthepostdays(A751,1)</f>
        <v>1399</v>
      </c>
      <c r="W751" s="25">
        <f ca="1">f_return_1w(A751,"0",参数!$B$2)</f>
        <v>-0.878906250000012</v>
      </c>
      <c r="X751" s="25">
        <f>f_return_1m(A751,"0",参数!$B$1)</f>
        <v>8.91499654457498</v>
      </c>
      <c r="Y751" s="25">
        <f>f_return_3m(A751,0,参数!$B$1)</f>
        <v>18.9433962264151</v>
      </c>
      <c r="Z751" s="25">
        <f>f_return_6m(A751,0,参数!B750)</f>
        <v>21.483771251932</v>
      </c>
      <c r="AA751" t="str">
        <f>f_dq_status(A751,参数!$B$1)</f>
        <v>暂停大额申购|开放赎回</v>
      </c>
      <c r="AB751" s="17">
        <f ca="1">f_risk_maxdownside(A751,参数!$B$6,参数!$B$1)</f>
        <v>-27.9773156899811</v>
      </c>
      <c r="AC751" s="17">
        <f ca="1">f_risk_maxdownside(A751,参数!$B$4,参数!$B$1)</f>
        <v>-27.9773156899811</v>
      </c>
      <c r="AD751" t="str">
        <f ca="1">f_risk_maxdownside_date(A751,参数!$B$6,参数!$B$1)</f>
        <v>20180127-20190103</v>
      </c>
    </row>
    <row r="752" spans="1:30">
      <c r="A752" s="15" t="s">
        <v>780</v>
      </c>
      <c r="B752" t="str">
        <f>f_info_name(A752)</f>
        <v>工银瑞信新得利</v>
      </c>
      <c r="C752" t="str">
        <f>f_info_setupdate(A752)</f>
        <v>2017-03-23</v>
      </c>
      <c r="D752" s="16">
        <f t="shared" si="11"/>
        <v>1404</v>
      </c>
      <c r="F752" s="17">
        <f>f_netasset_total(A752,参数!$B$1,100000000)</f>
        <v>4.9864328363</v>
      </c>
      <c r="G752" s="17">
        <f ca="1">f_nav_adjustedreturn(A752,参数!$B$2,参数!$B$1)</f>
        <v>12.0320855614973</v>
      </c>
      <c r="H752" s="17">
        <f ca="1">f_nav_periodreturnrankingper(A752,参数!$B$2,参数!$B$1,3)</f>
        <v>69.2513368983957</v>
      </c>
      <c r="I752" s="17">
        <f ca="1">f_nav_adjustedreturn(A752,参数!$B$3,参数!$B$2)</f>
        <v>1.53846153846155</v>
      </c>
      <c r="J752" s="17">
        <f ca="1">f_nav_periodreturnrankingper(A752,参数!$B$3,参数!$B$2,3)</f>
        <v>96.8421052631579</v>
      </c>
      <c r="K752" s="17">
        <f ca="1">f_nav_adjustedreturn(A752,参数!$B$4,参数!$B$3)</f>
        <v>-0.270758122743693</v>
      </c>
      <c r="L752" s="17">
        <f ca="1">f_nav_periodreturnrankingper(A752,参数!$B$4,参数!$B$3,3)</f>
        <v>49.7777777777778</v>
      </c>
      <c r="M752" s="17">
        <f ca="1">f_nav_adjustedreturn(A752,参数!$B$5,参数!$B$4)</f>
        <v>0</v>
      </c>
      <c r="N752" s="17">
        <f ca="1">f_nav_periodreturnrankingper(A752,参数!$B$5,参数!$B$4,3)</f>
        <v>0</v>
      </c>
      <c r="O752" s="17">
        <f ca="1">f_nav_adjustedreturn(A752,参数!$B$6,参数!$B$5)</f>
        <v>0</v>
      </c>
      <c r="P752" s="17">
        <f ca="1">f_nav_periodreturnrankingper(A752,参数!$B$6,参数!$B$5,3)</f>
        <v>0</v>
      </c>
      <c r="Q752" s="25">
        <f>f_return(A752,1,参数!$B$1-365/2,参数!$B$1)</f>
        <v>13.5505740754581</v>
      </c>
      <c r="R752" s="25">
        <f ca="1">f_return(A752,1,参数!$B$4,参数!$B$1)</f>
        <v>4.29140232791347</v>
      </c>
      <c r="S752" s="25">
        <f ca="1">f_return(A752,1,参数!$B$6,参数!$B$1)</f>
        <v>0</v>
      </c>
      <c r="T752" t="str">
        <f>f_info_investtype(A752)</f>
        <v>偏债混合型基金</v>
      </c>
      <c r="U752" t="str">
        <f>f_info_fundmanager(A752)</f>
        <v>李敏,林梦</v>
      </c>
      <c r="V752">
        <f>f_info_manager_onthepostdays(A752,1)</f>
        <v>393</v>
      </c>
      <c r="W752" s="25">
        <f ca="1">f_return_1w(A752,"0",参数!$B$2)</f>
        <v>0</v>
      </c>
      <c r="X752" s="25">
        <f>f_return_1m(A752,"0",参数!$B$1)</f>
        <v>1.20772946859903</v>
      </c>
      <c r="Y752" s="25">
        <f>f_return_3m(A752,0,参数!$B$1)</f>
        <v>2.69607843137254</v>
      </c>
      <c r="Z752" s="25">
        <f>f_return_6m(A752,0,参数!B751)</f>
        <v>4.46650124069477</v>
      </c>
      <c r="AA752" t="str">
        <f>f_dq_status(A752,参数!$B$1)</f>
        <v>暂停大额申购|开放赎回</v>
      </c>
      <c r="AB752" s="17">
        <f ca="1">f_risk_maxdownside(A752,参数!$B$6,参数!$B$1)</f>
        <v>-3.96039603960396</v>
      </c>
      <c r="AC752" s="17">
        <f ca="1">f_risk_maxdownside(A752,参数!$B$4,参数!$B$1)</f>
        <v>-3.96039603960396</v>
      </c>
      <c r="AD752" t="str">
        <f ca="1">f_risk_maxdownside_date(A752,参数!$B$6,参数!$B$1)</f>
        <v>20180127-20180704</v>
      </c>
    </row>
    <row r="753" spans="1:30">
      <c r="A753" s="15" t="s">
        <v>781</v>
      </c>
      <c r="B753" t="str">
        <f>f_info_name(A753)</f>
        <v>工银瑞信新得益</v>
      </c>
      <c r="C753" t="str">
        <f>f_info_setupdate(A753)</f>
        <v>2016-11-22</v>
      </c>
      <c r="D753" s="16">
        <f t="shared" si="11"/>
        <v>1525</v>
      </c>
      <c r="F753" s="17">
        <f>f_netasset_total(A753,参数!$B$1,100000000)</f>
        <v>21.4580103902</v>
      </c>
      <c r="G753" s="17">
        <f ca="1">f_nav_adjustedreturn(A753,参数!$B$2,参数!$B$1)</f>
        <v>18.3032207384132</v>
      </c>
      <c r="H753" s="17">
        <f ca="1">f_nav_periodreturnrankingper(A753,参数!$B$2,参数!$B$1,3)</f>
        <v>39.0374331550802</v>
      </c>
      <c r="I753" s="17">
        <f ca="1">f_nav_adjustedreturn(A753,参数!$B$3,参数!$B$2)</f>
        <v>11.9613016710642</v>
      </c>
      <c r="J753" s="17">
        <f ca="1">f_nav_periodreturnrankingper(A753,参数!$B$3,参数!$B$2,3)</f>
        <v>32.6315789473684</v>
      </c>
      <c r="K753" s="17">
        <f ca="1">f_nav_adjustedreturn(A753,参数!$B$4,参数!$B$3)</f>
        <v>-0.5249343832021</v>
      </c>
      <c r="L753" s="17">
        <f ca="1">f_nav_periodreturnrankingper(A753,参数!$B$4,参数!$B$3,3)</f>
        <v>53.3333333333333</v>
      </c>
      <c r="M753" s="17">
        <f ca="1">f_nav_adjustedreturn(A753,参数!$B$5,参数!$B$4)</f>
        <v>14.8148148148148</v>
      </c>
      <c r="N753" s="17">
        <f ca="1">f_nav_periodreturnrankingper(A753,参数!$B$5,参数!$B$4,3)</f>
        <v>7.20720720720721</v>
      </c>
      <c r="O753" s="17">
        <f ca="1">f_nav_adjustedreturn(A753,参数!$B$6,参数!$B$5)</f>
        <v>0</v>
      </c>
      <c r="P753" s="17">
        <f ca="1">f_nav_periodreturnrankingper(A753,参数!$B$6,参数!$B$5,3)</f>
        <v>0</v>
      </c>
      <c r="Q753" s="25">
        <f>f_return(A753,1,参数!$B$1-365/2,参数!$B$1)</f>
        <v>19.7843726021794</v>
      </c>
      <c r="R753" s="25">
        <f ca="1">f_return(A753,1,参数!$B$4,参数!$B$1)</f>
        <v>9.62000513972665</v>
      </c>
      <c r="S753" s="25">
        <f ca="1">f_return(A753,1,参数!$B$6,参数!$B$1)</f>
        <v>0</v>
      </c>
      <c r="T753" t="str">
        <f>f_info_investtype(A753)</f>
        <v>偏债混合型基金</v>
      </c>
      <c r="U753" t="str">
        <f>f_info_fundmanager(A753)</f>
        <v>张洋</v>
      </c>
      <c r="V753">
        <f>f_info_manager_onthepostdays(A753,1)</f>
        <v>1542</v>
      </c>
      <c r="W753" s="25">
        <f ca="1">f_return_1w(A753,"0",参数!$B$2)</f>
        <v>-0.546875000000009</v>
      </c>
      <c r="X753" s="25">
        <f>f_return_1m(A753,"0",参数!$B$1)</f>
        <v>3.93374741200828</v>
      </c>
      <c r="Y753" s="25">
        <f>f_return_3m(A753,0,参数!$B$1)</f>
        <v>6.28087508821454</v>
      </c>
      <c r="Z753" s="25">
        <f>f_return_6m(A753,0,参数!B752)</f>
        <v>7.64832022873481</v>
      </c>
      <c r="AA753" t="str">
        <f>f_dq_status(A753,参数!$B$1)</f>
        <v>暂停大额申购|开放赎回</v>
      </c>
      <c r="AB753" s="17">
        <f ca="1">f_risk_maxdownside(A753,参数!$B$6,参数!$B$1)</f>
        <v>-4.18569254185694</v>
      </c>
      <c r="AC753" s="17">
        <f ca="1">f_risk_maxdownside(A753,参数!$B$4,参数!$B$1)</f>
        <v>-4.18569254185694</v>
      </c>
      <c r="AD753" t="str">
        <f ca="1">f_risk_maxdownside_date(A753,参数!$B$6,参数!$B$1)</f>
        <v>20200306-20200323</v>
      </c>
    </row>
    <row r="754" spans="1:30">
      <c r="A754" s="15" t="s">
        <v>782</v>
      </c>
      <c r="B754" t="str">
        <f>f_info_name(A754)</f>
        <v>中欧瑾通A</v>
      </c>
      <c r="C754" t="str">
        <f>f_info_setupdate(A754)</f>
        <v>2015-11-17</v>
      </c>
      <c r="D754" s="16">
        <f t="shared" si="11"/>
        <v>1896</v>
      </c>
      <c r="F754" s="17">
        <f>f_netasset_total(A754,参数!$B$1,100000000)</f>
        <v>14.6199782459</v>
      </c>
      <c r="G754" s="17">
        <f ca="1">f_nav_adjustedreturn(A754,参数!$B$2,参数!$B$1)</f>
        <v>14.3159319739403</v>
      </c>
      <c r="H754" s="17">
        <f ca="1">f_nav_periodreturnrankingper(A754,参数!$B$2,参数!$B$1,3)</f>
        <v>88.6183165696136</v>
      </c>
      <c r="I754" s="17">
        <f ca="1">f_nav_adjustedreturn(A754,参数!$B$3,参数!$B$2)</f>
        <v>9.31372549019609</v>
      </c>
      <c r="J754" s="17">
        <f ca="1">f_nav_periodreturnrankingper(A754,参数!$B$3,参数!$B$2,3)</f>
        <v>84.0579710144928</v>
      </c>
      <c r="K754" s="17">
        <f ca="1">f_nav_adjustedreturn(A754,参数!$B$4,参数!$B$3)</f>
        <v>4.88318886158884</v>
      </c>
      <c r="L754" s="17">
        <f ca="1">f_nav_periodreturnrankingper(A754,参数!$B$4,参数!$B$3,3)</f>
        <v>2.1181001283697</v>
      </c>
      <c r="M754" s="17">
        <f ca="1">f_nav_adjustedreturn(A754,参数!$B$5,参数!$B$4)</f>
        <v>6.37515720228305</v>
      </c>
      <c r="N754" s="17">
        <f ca="1">f_nav_periodreturnrankingper(A754,参数!$B$5,参数!$B$4,3)</f>
        <v>70.4491725768322</v>
      </c>
      <c r="O754" s="17">
        <f ca="1">f_nav_adjustedreturn(A754,参数!$B$6,参数!$B$5)</f>
        <v>2.83300198807157</v>
      </c>
      <c r="P754" s="17">
        <f ca="1">f_nav_periodreturnrankingper(A754,参数!$B$6,参数!$B$5,3)</f>
        <v>53.0612244897959</v>
      </c>
      <c r="Q754" s="25">
        <f>f_return(A754,1,参数!$B$1-365/2,参数!$B$1)</f>
        <v>15.4877732082315</v>
      </c>
      <c r="R754" s="25">
        <f ca="1">f_return(A754,1,参数!$B$4,参数!$B$1)</f>
        <v>9.42755975965854</v>
      </c>
      <c r="S754" s="25">
        <f ca="1">f_return(A754,1,参数!$B$6,参数!$B$1)</f>
        <v>7.43242665793884</v>
      </c>
      <c r="T754" t="str">
        <f>f_info_investtype(A754)</f>
        <v>灵活配置型基金</v>
      </c>
      <c r="U754" t="str">
        <f>f_info_fundmanager(A754)</f>
        <v>华李成</v>
      </c>
      <c r="V754">
        <f>f_info_manager_onthepostdays(A754,1)</f>
        <v>1050</v>
      </c>
      <c r="W754" s="25">
        <f ca="1">f_return_1w(A754,"0",参数!$B$2)</f>
        <v>-0.118313191920905</v>
      </c>
      <c r="X754" s="25">
        <f>f_return_1m(A754,"0",参数!$B$1)</f>
        <v>2.55806892363748</v>
      </c>
      <c r="Y754" s="25">
        <f>f_return_3m(A754,0,参数!$B$1)</f>
        <v>4.57430340557276</v>
      </c>
      <c r="Z754" s="25">
        <f>f_return_6m(A754,0,参数!B753)</f>
        <v>6.19880277252678</v>
      </c>
      <c r="AA754" t="str">
        <f>f_dq_status(A754,参数!$B$1)</f>
        <v>开放申购|开放赎回</v>
      </c>
      <c r="AB754" s="17">
        <f ca="1">f_risk_maxdownside(A754,参数!$B$6,参数!$B$1)</f>
        <v>-2.45135444486838</v>
      </c>
      <c r="AC754" s="17">
        <f ca="1">f_risk_maxdownside(A754,参数!$B$4,参数!$B$1)</f>
        <v>-2.15239980207816</v>
      </c>
      <c r="AD754" t="str">
        <f ca="1">f_risk_maxdownside_date(A754,参数!$B$6,参数!$B$1)</f>
        <v>20161025-20161220</v>
      </c>
    </row>
    <row r="755" spans="1:30">
      <c r="A755" s="15" t="s">
        <v>783</v>
      </c>
      <c r="B755" t="str">
        <f>f_info_name(A755)</f>
        <v>华夏红利</v>
      </c>
      <c r="C755" t="str">
        <f>f_info_setupdate(A755)</f>
        <v>2005-06-30</v>
      </c>
      <c r="D755" s="16">
        <f t="shared" si="11"/>
        <v>5688</v>
      </c>
      <c r="F755" s="17">
        <f>f_netasset_total(A755,参数!$B$1,100000000)</f>
        <v>90.5019703471</v>
      </c>
      <c r="G755" s="17">
        <f ca="1">f_nav_adjustedreturn(A755,参数!$B$2,参数!$B$1)</f>
        <v>65.0144568360182</v>
      </c>
      <c r="H755" s="17">
        <f ca="1">f_nav_periodreturnrankingper(A755,参数!$B$2,参数!$B$1,3)</f>
        <v>53.8763493621197</v>
      </c>
      <c r="I755" s="17">
        <f ca="1">f_nav_adjustedreturn(A755,参数!$B$3,参数!$B$2)</f>
        <v>29.8123324396783</v>
      </c>
      <c r="J755" s="17">
        <f ca="1">f_nav_periodreturnrankingper(A755,参数!$B$3,参数!$B$2,3)</f>
        <v>75.2066115702479</v>
      </c>
      <c r="K755" s="17">
        <f ca="1">f_nav_adjustedreturn(A755,参数!$B$4,参数!$B$3)</f>
        <v>-24.7680516337233</v>
      </c>
      <c r="L755" s="17">
        <f ca="1">f_nav_periodreturnrankingper(A755,参数!$B$4,参数!$B$3,3)</f>
        <v>53.4364261168385</v>
      </c>
      <c r="M755" s="17">
        <f ca="1">f_nav_adjustedreturn(A755,参数!$B$5,参数!$B$4)</f>
        <v>6.89061154177434</v>
      </c>
      <c r="N755" s="17">
        <f ca="1">f_nav_periodreturnrankingper(A755,参数!$B$5,参数!$B$4,3)</f>
        <v>81.5175097276265</v>
      </c>
      <c r="O755" s="17">
        <f ca="1">f_nav_adjustedreturn(A755,参数!$B$6,参数!$B$5)</f>
        <v>-2.18487394957983</v>
      </c>
      <c r="P755" s="17">
        <f ca="1">f_nav_periodreturnrankingper(A755,参数!$B$6,参数!$B$5,3)</f>
        <v>69.7286012526096</v>
      </c>
      <c r="Q755" s="25">
        <f>f_return(A755,1,参数!$B$1-365/2,参数!$B$1)</f>
        <v>79.5815913801663</v>
      </c>
      <c r="R755" s="25">
        <f ca="1">f_return(A755,1,参数!$B$4,参数!$B$1)</f>
        <v>17.2241402903967</v>
      </c>
      <c r="S755" s="25">
        <f ca="1">f_return(A755,1,参数!$B$6,参数!$B$1)</f>
        <v>10.9018312443258</v>
      </c>
      <c r="T755" t="str">
        <f>f_info_investtype(A755)</f>
        <v>偏股混合型基金</v>
      </c>
      <c r="U755" t="str">
        <f>f_info_fundmanager(A755)</f>
        <v>林晶</v>
      </c>
      <c r="V755">
        <f>f_info_manager_onthepostdays(A755,1)</f>
        <v>65</v>
      </c>
      <c r="W755" s="25">
        <f ca="1">f_return_1w(A755,"0",参数!$B$2)</f>
        <v>-3.0048076923077</v>
      </c>
      <c r="X755" s="25">
        <f>f_return_1m(A755,"0",参数!$B$1)</f>
        <v>12.566920259228</v>
      </c>
      <c r="Y755" s="25">
        <f>f_return_3m(A755,0,参数!$B$1)</f>
        <v>32.8125</v>
      </c>
      <c r="Z755" s="25">
        <f>f_return_6m(A755,0,参数!B754)</f>
        <v>25.2047889098929</v>
      </c>
      <c r="AA755" t="str">
        <f>f_dq_status(A755,参数!$B$1)</f>
        <v>开放申购|开放赎回</v>
      </c>
      <c r="AB755" s="17">
        <f ca="1">f_risk_maxdownside(A755,参数!$B$6,参数!$B$1)</f>
        <v>-30.8264786525656</v>
      </c>
      <c r="AC755" s="17">
        <f ca="1">f_risk_maxdownside(A755,参数!$B$4,参数!$B$1)</f>
        <v>-28.8477034649476</v>
      </c>
      <c r="AD755" t="str">
        <f ca="1">f_risk_maxdownside_date(A755,参数!$B$6,参数!$B$1)</f>
        <v>20171111-20181018</v>
      </c>
    </row>
    <row r="756" spans="1:30">
      <c r="A756" s="15" t="s">
        <v>784</v>
      </c>
      <c r="B756" t="str">
        <f>f_info_name(A756)</f>
        <v>南方荣光A</v>
      </c>
      <c r="C756" t="str">
        <f>f_info_setupdate(A756)</f>
        <v>2015-11-19</v>
      </c>
      <c r="D756" s="16">
        <f t="shared" si="11"/>
        <v>1894</v>
      </c>
      <c r="F756" s="17">
        <f>f_netasset_total(A756,参数!$B$1,100000000)</f>
        <v>8.5077899718</v>
      </c>
      <c r="G756" s="17">
        <f ca="1">f_nav_adjustedreturn(A756,参数!$B$2,参数!$B$1)</f>
        <v>22.7081581160639</v>
      </c>
      <c r="H756" s="17">
        <f ca="1">f_nav_periodreturnrankingper(A756,参数!$B$2,参数!$B$1,3)</f>
        <v>72.2604552673372</v>
      </c>
      <c r="I756" s="17">
        <f ca="1">f_nav_adjustedreturn(A756,参数!$B$3,参数!$B$2)</f>
        <v>4.57343887423044</v>
      </c>
      <c r="J756" s="17">
        <f ca="1">f_nav_periodreturnrankingper(A756,参数!$B$3,参数!$B$2,3)</f>
        <v>94.314381270903</v>
      </c>
      <c r="K756" s="17">
        <f ca="1">f_nav_adjustedreturn(A756,参数!$B$4,参数!$B$3)</f>
        <v>4.59981600735971</v>
      </c>
      <c r="L756" s="17">
        <f ca="1">f_nav_periodreturnrankingper(A756,参数!$B$4,参数!$B$3,3)</f>
        <v>2.95250320924262</v>
      </c>
      <c r="M756" s="17">
        <f ca="1">f_nav_adjustedreturn(A756,参数!$B$5,参数!$B$4)</f>
        <v>6.98131760078665</v>
      </c>
      <c r="N756" s="17">
        <f ca="1">f_nav_periodreturnrankingper(A756,参数!$B$5,参数!$B$4,3)</f>
        <v>67.2182821118991</v>
      </c>
      <c r="O756" s="17">
        <f ca="1">f_nav_adjustedreturn(A756,参数!$B$6,参数!$B$5)</f>
        <v>3.24543610547668</v>
      </c>
      <c r="P756" s="17">
        <f ca="1">f_nav_periodreturnrankingper(A756,参数!$B$6,参数!$B$5,3)</f>
        <v>47.4829931972789</v>
      </c>
      <c r="Q756" s="25">
        <f>f_return(A756,1,参数!$B$1-365/2,参数!$B$1)</f>
        <v>19.2666794458899</v>
      </c>
      <c r="R756" s="25">
        <f ca="1">f_return(A756,1,参数!$B$4,参数!$B$1)</f>
        <v>10.298525358653</v>
      </c>
      <c r="S756" s="25">
        <f ca="1">f_return(A756,1,参数!$B$6,参数!$B$1)</f>
        <v>8.14300091168574</v>
      </c>
      <c r="T756" t="str">
        <f>f_info_investtype(A756)</f>
        <v>灵活配置型基金</v>
      </c>
      <c r="U756" t="str">
        <f>f_info_fundmanager(A756)</f>
        <v>郑迎迎</v>
      </c>
      <c r="V756">
        <f>f_info_manager_onthepostdays(A756,1)</f>
        <v>1281</v>
      </c>
      <c r="W756" s="25">
        <f ca="1">f_return_1w(A756,"0",参数!$B$2)</f>
        <v>-0.834028356964137</v>
      </c>
      <c r="X756" s="25">
        <f>f_return_1m(A756,"0",参数!$B$1)</f>
        <v>3.6221590909091</v>
      </c>
      <c r="Y756" s="25">
        <f>f_return_3m(A756,0,参数!$B$1)</f>
        <v>6.26365622723963</v>
      </c>
      <c r="Z756" s="25">
        <f>f_return_6m(A756,0,参数!B755)</f>
        <v>7.7376565954311</v>
      </c>
      <c r="AA756" t="str">
        <f>f_dq_status(A756,参数!$B$1)</f>
        <v>开放申购|开放赎回</v>
      </c>
      <c r="AB756" s="17">
        <f ca="1">f_risk_maxdownside(A756,参数!$B$6,参数!$B$1)</f>
        <v>-4.63576158940397</v>
      </c>
      <c r="AC756" s="17">
        <f ca="1">f_risk_maxdownside(A756,参数!$B$4,参数!$B$1)</f>
        <v>-2.8006589785832</v>
      </c>
      <c r="AD756" t="str">
        <f ca="1">f_risk_maxdownside_date(A756,参数!$B$6,参数!$B$1)</f>
        <v>20161025-20161220</v>
      </c>
    </row>
    <row r="757" spans="1:30">
      <c r="A757" s="15" t="s">
        <v>785</v>
      </c>
      <c r="B757" t="str">
        <f>f_info_name(A757)</f>
        <v>鹏华弘安A</v>
      </c>
      <c r="C757" t="str">
        <f>f_info_setupdate(A757)</f>
        <v>2015-11-24</v>
      </c>
      <c r="D757" s="16">
        <f t="shared" si="11"/>
        <v>1889</v>
      </c>
      <c r="F757" s="17">
        <f>f_netasset_total(A757,参数!$B$1,100000000)</f>
        <v>7.9037206709</v>
      </c>
      <c r="G757" s="17">
        <f ca="1">f_nav_adjustedreturn(A757,参数!$B$2,参数!$B$1)</f>
        <v>14.1341256366723</v>
      </c>
      <c r="H757" s="17">
        <f ca="1">f_nav_periodreturnrankingper(A757,参数!$B$2,参数!$B$1,3)</f>
        <v>88.9888830068819</v>
      </c>
      <c r="I757" s="17">
        <f ca="1">f_nav_adjustedreturn(A757,参数!$B$3,参数!$B$2)</f>
        <v>12.1395683131903</v>
      </c>
      <c r="J757" s="17">
        <f ca="1">f_nav_periodreturnrankingper(A757,参数!$B$3,参数!$B$2,3)</f>
        <v>76.1984392419175</v>
      </c>
      <c r="K757" s="17">
        <f ca="1">f_nav_adjustedreturn(A757,参数!$B$4,参数!$B$3)</f>
        <v>0.639007223559907</v>
      </c>
      <c r="L757" s="17">
        <f ca="1">f_nav_periodreturnrankingper(A757,参数!$B$4,参数!$B$3,3)</f>
        <v>16.4955070603338</v>
      </c>
      <c r="M757" s="17">
        <f ca="1">f_nav_adjustedreturn(A757,参数!$B$5,参数!$B$4)</f>
        <v>7.03724207157406</v>
      </c>
      <c r="N757" s="17">
        <f ca="1">f_nav_periodreturnrankingper(A757,参数!$B$5,参数!$B$4,3)</f>
        <v>66.8242710795902</v>
      </c>
      <c r="O757" s="17">
        <f ca="1">f_nav_adjustedreturn(A757,参数!$B$6,参数!$B$5)</f>
        <v>2.62686567164181</v>
      </c>
      <c r="P757" s="17">
        <f ca="1">f_nav_periodreturnrankingper(A757,参数!$B$6,参数!$B$5,3)</f>
        <v>55.5102040816327</v>
      </c>
      <c r="Q757" s="25">
        <f>f_return(A757,1,参数!$B$1-365/2,参数!$B$1)</f>
        <v>14.5883509273018</v>
      </c>
      <c r="R757" s="25">
        <f ca="1">f_return(A757,1,参数!$B$4,参数!$B$1)</f>
        <v>8.79613727967246</v>
      </c>
      <c r="S757" s="25">
        <f ca="1">f_return(A757,1,参数!$B$6,参数!$B$1)</f>
        <v>7.15013738104604</v>
      </c>
      <c r="T757" t="str">
        <f>f_info_investtype(A757)</f>
        <v>灵活配置型基金</v>
      </c>
      <c r="U757" t="str">
        <f>f_info_fundmanager(A757)</f>
        <v>李君</v>
      </c>
      <c r="V757">
        <f>f_info_manager_onthepostdays(A757,1)</f>
        <v>1906</v>
      </c>
      <c r="W757" s="25">
        <f ca="1">f_return_1w(A757,"0",参数!$B$2)</f>
        <v>-0.0593874607618618</v>
      </c>
      <c r="X757" s="25">
        <f>f_return_1m(A757,"0",参数!$B$1)</f>
        <v>3.24042079397989</v>
      </c>
      <c r="Y757" s="25">
        <f>f_return_3m(A757,0,参数!$B$1)</f>
        <v>6.5710209258085</v>
      </c>
      <c r="Z757" s="25">
        <f>f_return_6m(A757,0,参数!B756)</f>
        <v>4.35430723364193</v>
      </c>
      <c r="AA757" t="str">
        <f>f_dq_status(A757,参数!$B$1)</f>
        <v>暂停大额申购|开放赎回</v>
      </c>
      <c r="AB757" s="17">
        <f ca="1">f_risk_maxdownside(A757,参数!$B$6,参数!$B$1)</f>
        <v>-4.83702213279678</v>
      </c>
      <c r="AC757" s="17">
        <f ca="1">f_risk_maxdownside(A757,参数!$B$4,参数!$B$1)</f>
        <v>-4.83702213279678</v>
      </c>
      <c r="AD757" t="str">
        <f ca="1">f_risk_maxdownside_date(A757,参数!$B$6,参数!$B$1)</f>
        <v>20200226-20200323</v>
      </c>
    </row>
    <row r="758" spans="1:30">
      <c r="A758" s="15" t="s">
        <v>786</v>
      </c>
      <c r="B758" t="str">
        <f>f_info_name(A758)</f>
        <v>国都创新驱动</v>
      </c>
      <c r="C758" t="str">
        <f>f_info_setupdate(A758)</f>
        <v>2015-12-28</v>
      </c>
      <c r="D758" s="16">
        <f t="shared" si="11"/>
        <v>1855</v>
      </c>
      <c r="F758" s="17">
        <f>f_netasset_total(A758,参数!$B$1,100000000)</f>
        <v>0.4265254656</v>
      </c>
      <c r="G758" s="17">
        <f ca="1">f_nav_adjustedreturn(A758,参数!$B$2,参数!$B$1)</f>
        <v>56.0375994215473</v>
      </c>
      <c r="H758" s="17">
        <f ca="1">f_nav_periodreturnrankingper(A758,参数!$B$2,参数!$B$1,3)</f>
        <v>38.2742191635786</v>
      </c>
      <c r="I758" s="17">
        <f ca="1">f_nav_adjustedreturn(A758,参数!$B$3,参数!$B$2)</f>
        <v>64.6428571428572</v>
      </c>
      <c r="J758" s="17">
        <f ca="1">f_nav_periodreturnrankingper(A758,参数!$B$3,参数!$B$2,3)</f>
        <v>6.57748049052397</v>
      </c>
      <c r="K758" s="17">
        <f ca="1">f_nav_adjustedreturn(A758,参数!$B$4,参数!$B$3)</f>
        <v>-26.7015706806283</v>
      </c>
      <c r="L758" s="17">
        <f ca="1">f_nav_periodreturnrankingper(A758,参数!$B$4,参数!$B$3,3)</f>
        <v>87.9332477535302</v>
      </c>
      <c r="M758" s="17">
        <f ca="1">f_nav_adjustedreturn(A758,参数!$B$5,参数!$B$4)</f>
        <v>14.7117296222664</v>
      </c>
      <c r="N758" s="17">
        <f ca="1">f_nav_periodreturnrankingper(A758,参数!$B$5,参数!$B$4,3)</f>
        <v>33.9637509850276</v>
      </c>
      <c r="O758" s="17">
        <f ca="1">f_nav_adjustedreturn(A758,参数!$B$6,参数!$B$5)</f>
        <v>4.69535104895106</v>
      </c>
      <c r="P758" s="17">
        <f ca="1">f_nav_periodreturnrankingper(A758,参数!$B$6,参数!$B$5,3)</f>
        <v>30.8843537414966</v>
      </c>
      <c r="Q758" s="25">
        <f>f_return(A758,1,参数!$B$1-365/2,参数!$B$1)</f>
        <v>75.3305075614385</v>
      </c>
      <c r="R758" s="25">
        <f ca="1">f_return(A758,1,参数!$B$4,参数!$B$1)</f>
        <v>23.4635264066685</v>
      </c>
      <c r="S758" s="25">
        <f ca="1">f_return(A758,1,参数!$B$6,参数!$B$1)</f>
        <v>17.4970382044477</v>
      </c>
      <c r="T758" t="str">
        <f>f_info_investtype(A758)</f>
        <v>灵活配置型基金</v>
      </c>
      <c r="U758" t="str">
        <f>f_info_fundmanager(A758)</f>
        <v>张崴</v>
      </c>
      <c r="V758">
        <f>f_info_manager_onthepostdays(A758,1)</f>
        <v>295</v>
      </c>
      <c r="W758" s="25">
        <f ca="1">f_return_1w(A758,"0",参数!$B$2)</f>
        <v>-1.56583629893239</v>
      </c>
      <c r="X758" s="25">
        <f>f_return_1m(A758,"0",参数!$B$1)</f>
        <v>17.7304964539007</v>
      </c>
      <c r="Y758" s="25">
        <f>f_return_3m(A758,0,参数!$B$1)</f>
        <v>32.6367547633681</v>
      </c>
      <c r="Z758" s="25">
        <f>f_return_6m(A758,0,参数!B757)</f>
        <v>28.1681681681682</v>
      </c>
      <c r="AA758" t="str">
        <f>f_dq_status(A758,参数!$B$1)</f>
        <v>开放申购|开放赎回</v>
      </c>
      <c r="AB758" s="17">
        <f ca="1">f_risk_maxdownside(A758,参数!$B$6,参数!$B$1)</f>
        <v>-33.500837520938</v>
      </c>
      <c r="AC758" s="17">
        <f ca="1">f_risk_maxdownside(A758,参数!$B$4,参数!$B$1)</f>
        <v>-31.1958405545927</v>
      </c>
      <c r="AD758" t="str">
        <f ca="1">f_risk_maxdownside_date(A758,参数!$B$6,参数!$B$1)</f>
        <v>20171114-20190103</v>
      </c>
    </row>
    <row r="759" spans="1:30">
      <c r="A759" s="15" t="s">
        <v>787</v>
      </c>
      <c r="B759" t="str">
        <f>f_info_name(A759)</f>
        <v>华夏回报2号</v>
      </c>
      <c r="C759" t="str">
        <f>f_info_setupdate(A759)</f>
        <v>2006-08-14</v>
      </c>
      <c r="D759" s="16">
        <f t="shared" si="11"/>
        <v>5278</v>
      </c>
      <c r="F759" s="17">
        <f>f_netasset_total(A759,参数!$B$1,100000000)</f>
        <v>70.4459231016</v>
      </c>
      <c r="G759" s="17">
        <f ca="1">f_nav_adjustedreturn(A759,参数!$B$2,参数!$B$1)</f>
        <v>59.6132501410881</v>
      </c>
      <c r="H759" s="17">
        <f ca="1">f_nav_periodreturnrankingper(A759,参数!$B$2,参数!$B$1,3)</f>
        <v>22.6666666666667</v>
      </c>
      <c r="I759" s="17">
        <f ca="1">f_nav_adjustedreturn(A759,参数!$B$3,参数!$B$2)</f>
        <v>24.6861418143645</v>
      </c>
      <c r="J759" s="17">
        <f ca="1">f_nav_periodreturnrankingper(A759,参数!$B$3,参数!$B$2,3)</f>
        <v>42.8571428571429</v>
      </c>
      <c r="K759" s="17">
        <f ca="1">f_nav_adjustedreturn(A759,参数!$B$4,参数!$B$3)</f>
        <v>-17.9777766022253</v>
      </c>
      <c r="L759" s="17">
        <f ca="1">f_nav_periodreturnrankingper(A759,参数!$B$4,参数!$B$3,3)</f>
        <v>54.5454545454545</v>
      </c>
      <c r="M759" s="17">
        <f ca="1">f_nav_adjustedreturn(A759,参数!$B$5,参数!$B$4)</f>
        <v>40.4552723026803</v>
      </c>
      <c r="N759" s="17">
        <f ca="1">f_nav_periodreturnrankingper(A759,参数!$B$5,参数!$B$4,3)</f>
        <v>6.66666666666667</v>
      </c>
      <c r="O759" s="17">
        <f ca="1">f_nav_adjustedreturn(A759,参数!$B$6,参数!$B$5)</f>
        <v>8.1419624217119</v>
      </c>
      <c r="P759" s="17">
        <f ca="1">f_nav_periodreturnrankingper(A759,参数!$B$6,参数!$B$5,3)</f>
        <v>25</v>
      </c>
      <c r="Q759" s="25">
        <f>f_return(A759,1,参数!$B$1-365/2,参数!$B$1)</f>
        <v>62.4371269211783</v>
      </c>
      <c r="R759" s="25">
        <f ca="1">f_return(A759,1,参数!$B$4,参数!$B$1)</f>
        <v>17.7266617210733</v>
      </c>
      <c r="S759" s="25">
        <f ca="1">f_return(A759,1,参数!$B$6,参数!$B$1)</f>
        <v>19.6168592427381</v>
      </c>
      <c r="T759" t="str">
        <f>f_info_investtype(A759)</f>
        <v>平衡混合型基金</v>
      </c>
      <c r="U759" t="str">
        <f>f_info_fundmanager(A759)</f>
        <v>蔡向阳,林青泽</v>
      </c>
      <c r="V759">
        <f>f_info_manager_onthepostdays(A759,1)</f>
        <v>2451</v>
      </c>
      <c r="W759" s="25">
        <f ca="1">f_return_1w(A759,"0",参数!$B$2)</f>
        <v>-3.04687499999999</v>
      </c>
      <c r="X759" s="25">
        <f>f_return_1m(A759,"0",参数!$B$1)</f>
        <v>7.59354860134872</v>
      </c>
      <c r="Y759" s="25">
        <f>f_return_3m(A759,0,参数!$B$1)</f>
        <v>21.6183529636049</v>
      </c>
      <c r="Z759" s="25">
        <f>f_return_6m(A759,0,参数!B758)</f>
        <v>28.918100927985</v>
      </c>
      <c r="AA759" t="str">
        <f>f_dq_status(A759,参数!$B$1)</f>
        <v>暂停大额申购|开放赎回</v>
      </c>
      <c r="AB759" s="17">
        <f ca="1">f_risk_maxdownside(A759,参数!$B$6,参数!$B$1)</f>
        <v>-25.7658182536037</v>
      </c>
      <c r="AC759" s="17">
        <f ca="1">f_risk_maxdownside(A759,参数!$B$4,参数!$B$1)</f>
        <v>-25.7658182536037</v>
      </c>
      <c r="AD759" t="str">
        <f ca="1">f_risk_maxdownside_date(A759,参数!$B$6,参数!$B$1)</f>
        <v>20180613-20181029</v>
      </c>
    </row>
    <row r="760" spans="1:30">
      <c r="A760" s="15" t="s">
        <v>788</v>
      </c>
      <c r="B760" t="str">
        <f>f_info_name(A760)</f>
        <v>红塔红土稳健回报A</v>
      </c>
      <c r="C760" t="str">
        <f>f_info_setupdate(A760)</f>
        <v>2017-03-24</v>
      </c>
      <c r="D760" s="16">
        <f t="shared" si="11"/>
        <v>1403</v>
      </c>
      <c r="F760" s="17">
        <f>f_netasset_total(A760,参数!$B$1,100000000)</f>
        <v>1.8784423108</v>
      </c>
      <c r="G760" s="17">
        <f ca="1">f_nav_adjustedreturn(A760,参数!$B$2,参数!$B$1)</f>
        <v>10.833310515348</v>
      </c>
      <c r="H760" s="17">
        <f ca="1">f_nav_periodreturnrankingper(A760,参数!$B$2,参数!$B$1,3)</f>
        <v>93.859184753838</v>
      </c>
      <c r="I760" s="17">
        <f ca="1">f_nav_adjustedreturn(A760,参数!$B$3,参数!$B$2)</f>
        <v>23.4921509226108</v>
      </c>
      <c r="J760" s="17">
        <f ca="1">f_nav_periodreturnrankingper(A760,参数!$B$3,参数!$B$2,3)</f>
        <v>53.1215161649944</v>
      </c>
      <c r="K760" s="17">
        <f ca="1">f_nav_adjustedreturn(A760,参数!$B$4,参数!$B$3)</f>
        <v>-19.2968547687455</v>
      </c>
      <c r="L760" s="17">
        <f ca="1">f_nav_periodreturnrankingper(A760,参数!$B$4,参数!$B$3,3)</f>
        <v>62.9653401797176</v>
      </c>
      <c r="M760" s="17">
        <f ca="1">f_nav_adjustedreturn(A760,参数!$B$5,参数!$B$4)</f>
        <v>0</v>
      </c>
      <c r="N760" s="17">
        <f ca="1">f_nav_periodreturnrankingper(A760,参数!$B$5,参数!$B$4,3)</f>
        <v>0</v>
      </c>
      <c r="O760" s="17">
        <f ca="1">f_nav_adjustedreturn(A760,参数!$B$6,参数!$B$5)</f>
        <v>0</v>
      </c>
      <c r="P760" s="17">
        <f ca="1">f_nav_periodreturnrankingper(A760,参数!$B$6,参数!$B$5,3)</f>
        <v>0</v>
      </c>
      <c r="Q760" s="25">
        <f>f_return(A760,1,参数!$B$1-365/2,参数!$B$1)</f>
        <v>26.6304561962396</v>
      </c>
      <c r="R760" s="25">
        <f ca="1">f_return(A760,1,参数!$B$4,参数!$B$1)</f>
        <v>3.36818760810911</v>
      </c>
      <c r="S760" s="25">
        <f ca="1">f_return(A760,1,参数!$B$6,参数!$B$1)</f>
        <v>0</v>
      </c>
      <c r="T760" t="str">
        <f>f_info_investtype(A760)</f>
        <v>灵活配置型基金</v>
      </c>
      <c r="U760" t="str">
        <f>f_info_fundmanager(A760)</f>
        <v>陈纪靖,赵耀</v>
      </c>
      <c r="V760">
        <f>f_info_manager_onthepostdays(A760,1)</f>
        <v>700</v>
      </c>
      <c r="W760" s="25">
        <f ca="1">f_return_1w(A760,"0",参数!$B$2)</f>
        <v>-1.58753383568659</v>
      </c>
      <c r="X760" s="25">
        <f>f_return_1m(A760,"0",参数!$B$1)</f>
        <v>4.73649723860339</v>
      </c>
      <c r="Y760" s="25">
        <f>f_return_3m(A760,0,参数!$B$1)</f>
        <v>3.74668492678528</v>
      </c>
      <c r="Z760" s="25">
        <f>f_return_6m(A760,0,参数!B759)</f>
        <v>10.4210904543774</v>
      </c>
      <c r="AA760" t="str">
        <f>f_dq_status(A760,参数!$B$1)</f>
        <v>开放申购|开放赎回</v>
      </c>
      <c r="AB760" s="17">
        <f ca="1">f_risk_maxdownside(A760,参数!$B$6,参数!$B$1)</f>
        <v>-22.6228718278188</v>
      </c>
      <c r="AC760" s="17">
        <f ca="1">f_risk_maxdownside(A760,参数!$B$4,参数!$B$1)</f>
        <v>-22.4983912483913</v>
      </c>
      <c r="AD760" t="str">
        <f ca="1">f_risk_maxdownside_date(A760,参数!$B$6,参数!$B$1)</f>
        <v>20180125-20181018</v>
      </c>
    </row>
    <row r="761" spans="1:30">
      <c r="A761" s="15" t="s">
        <v>789</v>
      </c>
      <c r="B761" t="str">
        <f>f_info_name(A761)</f>
        <v>广发聚盛A</v>
      </c>
      <c r="C761" t="str">
        <f>f_info_setupdate(A761)</f>
        <v>2015-11-23</v>
      </c>
      <c r="D761" s="16">
        <f t="shared" si="11"/>
        <v>1890</v>
      </c>
      <c r="F761" s="17">
        <f>f_netasset_total(A761,参数!$B$1,100000000)</f>
        <v>7.0298890809</v>
      </c>
      <c r="G761" s="17">
        <f ca="1">f_nav_adjustedreturn(A761,参数!$B$2,参数!$B$1)</f>
        <v>15.2788388082506</v>
      </c>
      <c r="H761" s="17">
        <f ca="1">f_nav_periodreturnrankingper(A761,参数!$B$2,参数!$B$1,3)</f>
        <v>86.6066701958708</v>
      </c>
      <c r="I761" s="17">
        <f ca="1">f_nav_adjustedreturn(A761,参数!$B$3,参数!$B$2)</f>
        <v>7.64802631578948</v>
      </c>
      <c r="J761" s="17">
        <f ca="1">f_nav_periodreturnrankingper(A761,参数!$B$3,参数!$B$2,3)</f>
        <v>88.4057971014493</v>
      </c>
      <c r="K761" s="17">
        <f ca="1">f_nav_adjustedreturn(A761,参数!$B$4,参数!$B$3)</f>
        <v>3.75426621160408</v>
      </c>
      <c r="L761" s="17">
        <f ca="1">f_nav_periodreturnrankingper(A761,参数!$B$4,参数!$B$3,3)</f>
        <v>5.32734274711168</v>
      </c>
      <c r="M761" s="17">
        <f ca="1">f_nav_adjustedreturn(A761,参数!$B$5,参数!$B$4)</f>
        <v>8.40258541089564</v>
      </c>
      <c r="N761" s="17">
        <f ca="1">f_nav_periodreturnrankingper(A761,参数!$B$5,参数!$B$4,3)</f>
        <v>60.1260835303388</v>
      </c>
      <c r="O761" s="17">
        <f ca="1">f_nav_adjustedreturn(A761,参数!$B$6,参数!$B$5)</f>
        <v>3.64602976744187</v>
      </c>
      <c r="P761" s="17">
        <f ca="1">f_nav_periodreturnrankingper(A761,参数!$B$6,参数!$B$5,3)</f>
        <v>42.5850340136054</v>
      </c>
      <c r="Q761" s="25">
        <f>f_return(A761,1,参数!$B$1-365/2,参数!$B$1)</f>
        <v>15.3808082859984</v>
      </c>
      <c r="R761" s="25">
        <f ca="1">f_return(A761,1,参数!$B$4,参数!$B$1)</f>
        <v>8.78119537320503</v>
      </c>
      <c r="S761" s="25">
        <f ca="1">f_return(A761,1,参数!$B$6,参数!$B$1)</f>
        <v>7.59885948254482</v>
      </c>
      <c r="T761" t="str">
        <f>f_info_investtype(A761)</f>
        <v>灵活配置型基金</v>
      </c>
      <c r="U761" t="str">
        <f>f_info_fundmanager(A761)</f>
        <v>李晓博</v>
      </c>
      <c r="V761">
        <f>f_info_manager_onthepostdays(A761,1)</f>
        <v>225</v>
      </c>
      <c r="W761" s="25">
        <f ca="1">f_return_1w(A761,"0",参数!$B$2)</f>
        <v>-0.758150113722517</v>
      </c>
      <c r="X761" s="25">
        <f>f_return_1m(A761,"0",参数!$B$1)</f>
        <v>3.35616438356164</v>
      </c>
      <c r="Y761" s="25">
        <f>f_return_3m(A761,0,参数!$B$1)</f>
        <v>5.52447552447552</v>
      </c>
      <c r="Z761" s="25">
        <f>f_return_6m(A761,0,参数!B760)</f>
        <v>6.12676056338028</v>
      </c>
      <c r="AA761" t="str">
        <f>f_dq_status(A761,参数!$B$1)</f>
        <v>暂停大额申购, 暂停定期定额申购|开放赎回</v>
      </c>
      <c r="AB761" s="17">
        <f ca="1">f_risk_maxdownside(A761,参数!$B$6,参数!$B$1)</f>
        <v>-3.4353995519044</v>
      </c>
      <c r="AC761" s="17">
        <f ca="1">f_risk_maxdownside(A761,参数!$B$4,参数!$B$1)</f>
        <v>-3.4353995519044</v>
      </c>
      <c r="AD761" t="str">
        <f ca="1">f_risk_maxdownside_date(A761,参数!$B$6,参数!$B$1)</f>
        <v>20200306-20200323</v>
      </c>
    </row>
    <row r="762" spans="1:30">
      <c r="A762" s="15" t="s">
        <v>790</v>
      </c>
      <c r="B762" t="str">
        <f>f_info_name(A762)</f>
        <v>中加心享A</v>
      </c>
      <c r="C762" t="str">
        <f>f_info_setupdate(A762)</f>
        <v>2015-12-02</v>
      </c>
      <c r="D762" s="16">
        <f t="shared" si="11"/>
        <v>1881</v>
      </c>
      <c r="F762" s="17">
        <f>f_netasset_total(A762,参数!$B$1,100000000)</f>
        <v>14.6622571334</v>
      </c>
      <c r="G762" s="17">
        <f ca="1">f_nav_adjustedreturn(A762,参数!$B$2,参数!$B$1)</f>
        <v>10.7312107291621</v>
      </c>
      <c r="H762" s="17">
        <f ca="1">f_nav_periodreturnrankingper(A762,参数!$B$2,参数!$B$1,3)</f>
        <v>94.0179989412387</v>
      </c>
      <c r="I762" s="17">
        <f ca="1">f_nav_adjustedreturn(A762,参数!$B$3,参数!$B$2)</f>
        <v>8.33655878751602</v>
      </c>
      <c r="J762" s="17">
        <f ca="1">f_nav_periodreturnrankingper(A762,参数!$B$3,参数!$B$2,3)</f>
        <v>86.6778149386845</v>
      </c>
      <c r="K762" s="17">
        <f ca="1">f_nav_adjustedreturn(A762,参数!$B$4,参数!$B$3)</f>
        <v>4.58588653884167</v>
      </c>
      <c r="L762" s="17">
        <f ca="1">f_nav_periodreturnrankingper(A762,参数!$B$4,参数!$B$3,3)</f>
        <v>3.14505776636714</v>
      </c>
      <c r="M762" s="17">
        <f ca="1">f_nav_adjustedreturn(A762,参数!$B$5,参数!$B$4)</f>
        <v>2.07697096309113</v>
      </c>
      <c r="N762" s="17">
        <f ca="1">f_nav_periodreturnrankingper(A762,参数!$B$5,参数!$B$4,3)</f>
        <v>89.1252955082742</v>
      </c>
      <c r="O762" s="17">
        <f ca="1">f_nav_adjustedreturn(A762,参数!$B$6,参数!$B$5)</f>
        <v>3.59669223871675</v>
      </c>
      <c r="P762" s="17">
        <f ca="1">f_nav_periodreturnrankingper(A762,参数!$B$6,参数!$B$5,3)</f>
        <v>42.9931972789116</v>
      </c>
      <c r="Q762" s="25">
        <f>f_return(A762,1,参数!$B$1-365/2,参数!$B$1)</f>
        <v>10.7657022355375</v>
      </c>
      <c r="R762" s="25">
        <f ca="1">f_return(A762,1,参数!$B$4,参数!$B$1)</f>
        <v>7.84733706370202</v>
      </c>
      <c r="S762" s="25">
        <f ca="1">f_return(A762,1,参数!$B$6,参数!$B$1)</f>
        <v>5.82544639703986</v>
      </c>
      <c r="T762" t="str">
        <f>f_info_investtype(A762)</f>
        <v>灵活配置型基金</v>
      </c>
      <c r="U762" t="str">
        <f>f_info_fundmanager(A762)</f>
        <v>闫沛贤,王梁</v>
      </c>
      <c r="V762">
        <f>f_info_manager_onthepostdays(A762,1)</f>
        <v>1872</v>
      </c>
      <c r="W762" s="25">
        <f ca="1">f_return_1w(A762,"0",参数!$B$2)</f>
        <v>0.238400880249403</v>
      </c>
      <c r="X762" s="25">
        <f>f_return_1m(A762,"0",参数!$B$1)</f>
        <v>2.47285886610374</v>
      </c>
      <c r="Y762" s="25">
        <f>f_return_3m(A762,0,参数!$B$1)</f>
        <v>3.33022583791724</v>
      </c>
      <c r="Z762" s="25">
        <f>f_return_6m(A762,0,参数!B761)</f>
        <v>3.77757705803025</v>
      </c>
      <c r="AA762" t="str">
        <f>f_dq_status(A762,参数!$B$1)</f>
        <v>开放申购|开放赎回</v>
      </c>
      <c r="AB762" s="17">
        <f ca="1">f_risk_maxdownside(A762,参数!$B$6,参数!$B$1)</f>
        <v>-2.5394711812821</v>
      </c>
      <c r="AC762" s="17">
        <f ca="1">f_risk_maxdownside(A762,参数!$B$4,参数!$B$1)</f>
        <v>-1.64572986658875</v>
      </c>
      <c r="AD762" t="str">
        <f ca="1">f_risk_maxdownside_date(A762,参数!$B$6,参数!$B$1)</f>
        <v>20161025-20161220</v>
      </c>
    </row>
    <row r="763" spans="1:30">
      <c r="A763" s="15" t="s">
        <v>791</v>
      </c>
      <c r="B763" t="str">
        <f>f_info_name(A763)</f>
        <v>华夏策略精选</v>
      </c>
      <c r="C763" t="str">
        <f>f_info_setupdate(A763)</f>
        <v>2008-10-23</v>
      </c>
      <c r="D763" s="16">
        <f t="shared" si="11"/>
        <v>4477</v>
      </c>
      <c r="F763" s="17">
        <f>f_netasset_total(A763,参数!$B$1,100000000)</f>
        <v>9.692988986</v>
      </c>
      <c r="G763" s="17">
        <f ca="1">f_nav_adjustedreturn(A763,参数!$B$2,参数!$B$1)</f>
        <v>57.3123486682809</v>
      </c>
      <c r="H763" s="17">
        <f ca="1">f_nav_periodreturnrankingper(A763,参数!$B$2,参数!$B$1,3)</f>
        <v>37.5330862890418</v>
      </c>
      <c r="I763" s="17">
        <f ca="1">f_nav_adjustedreturn(A763,参数!$B$3,参数!$B$2)</f>
        <v>36.1688097593142</v>
      </c>
      <c r="J763" s="17">
        <f ca="1">f_nav_periodreturnrankingper(A763,参数!$B$3,参数!$B$2,3)</f>
        <v>35.4515050167224</v>
      </c>
      <c r="K763" s="17">
        <f ca="1">f_nav_adjustedreturn(A763,参数!$B$4,参数!$B$3)</f>
        <v>-14.6835443037975</v>
      </c>
      <c r="L763" s="17">
        <f ca="1">f_nav_periodreturnrankingper(A763,参数!$B$4,参数!$B$3,3)</f>
        <v>49.3581514762516</v>
      </c>
      <c r="M763" s="17">
        <f ca="1">f_nav_adjustedreturn(A763,参数!$B$5,参数!$B$4)</f>
        <v>16.8083714846305</v>
      </c>
      <c r="N763" s="17">
        <f ca="1">f_nav_periodreturnrankingper(A763,参数!$B$5,参数!$B$4,3)</f>
        <v>28.76280535855</v>
      </c>
      <c r="O763" s="17">
        <f ca="1">f_nav_adjustedreturn(A763,参数!$B$6,参数!$B$5)</f>
        <v>11.3529198404062</v>
      </c>
      <c r="P763" s="17">
        <f ca="1">f_nav_periodreturnrankingper(A763,参数!$B$6,参数!$B$5,3)</f>
        <v>13.1972789115646</v>
      </c>
      <c r="Q763" s="25">
        <f>f_return(A763,1,参数!$B$1-365/2,参数!$B$1)</f>
        <v>56.5537025055948</v>
      </c>
      <c r="R763" s="25">
        <f ca="1">f_return(A763,1,参数!$B$4,参数!$B$1)</f>
        <v>22.2394654509303</v>
      </c>
      <c r="S763" s="25">
        <f ca="1">f_return(A763,1,参数!$B$6,参数!$B$1)</f>
        <v>18.6789553030022</v>
      </c>
      <c r="T763" t="str">
        <f>f_info_investtype(A763)</f>
        <v>灵活配置型基金</v>
      </c>
      <c r="U763" t="str">
        <f>f_info_fundmanager(A763)</f>
        <v>林晶</v>
      </c>
      <c r="V763">
        <f>f_info_manager_onthepostdays(A763,1)</f>
        <v>1437</v>
      </c>
      <c r="W763" s="25">
        <f ca="1">f_return_1w(A763,"0",参数!$B$2)</f>
        <v>-0.145067698259193</v>
      </c>
      <c r="X763" s="25">
        <f>f_return_1m(A763,"0",参数!$B$1)</f>
        <v>10.5496001361239</v>
      </c>
      <c r="Y763" s="25">
        <f>f_return_3m(A763,0,参数!$B$1)</f>
        <v>22.0552320120233</v>
      </c>
      <c r="Z763" s="25">
        <f>f_return_6m(A763,0,参数!B762)</f>
        <v>17.5858290723156</v>
      </c>
      <c r="AA763" t="str">
        <f>f_dq_status(A763,参数!$B$1)</f>
        <v>开放申购|开放赎回</v>
      </c>
      <c r="AB763" s="17">
        <f ca="1">f_risk_maxdownside(A763,参数!$B$6,参数!$B$1)</f>
        <v>-19.5128779395297</v>
      </c>
      <c r="AC763" s="17">
        <f ca="1">f_risk_maxdownside(A763,参数!$B$4,参数!$B$1)</f>
        <v>-19.5128779395297</v>
      </c>
      <c r="AD763" t="str">
        <f ca="1">f_risk_maxdownside_date(A763,参数!$B$6,参数!$B$1)</f>
        <v>20180113-20181029</v>
      </c>
    </row>
    <row r="764" spans="1:30">
      <c r="A764" s="15" t="s">
        <v>792</v>
      </c>
      <c r="B764" t="str">
        <f>f_info_name(A764)</f>
        <v>融通新机遇</v>
      </c>
      <c r="C764" t="str">
        <f>f_info_setupdate(A764)</f>
        <v>2015-11-17</v>
      </c>
      <c r="D764" s="16">
        <f t="shared" si="11"/>
        <v>1896</v>
      </c>
      <c r="F764" s="17">
        <f>f_netasset_total(A764,参数!$B$1,100000000)</f>
        <v>7.9867671079</v>
      </c>
      <c r="G764" s="17">
        <f ca="1">f_nav_adjustedreturn(A764,参数!$B$2,参数!$B$1)</f>
        <v>19.4585448392555</v>
      </c>
      <c r="H764" s="17">
        <f ca="1">f_nav_periodreturnrankingper(A764,参数!$B$2,参数!$B$1,3)</f>
        <v>78.8247750132345</v>
      </c>
      <c r="I764" s="17">
        <f ca="1">f_nav_adjustedreturn(A764,参数!$B$3,参数!$B$2)</f>
        <v>13.2183908045977</v>
      </c>
      <c r="J764" s="17">
        <f ca="1">f_nav_periodreturnrankingper(A764,参数!$B$3,参数!$B$2,3)</f>
        <v>73.0211817168339</v>
      </c>
      <c r="K764" s="17">
        <f ca="1">f_nav_adjustedreturn(A764,参数!$B$4,参数!$B$3)</f>
        <v>2.25269343780609</v>
      </c>
      <c r="L764" s="17">
        <f ca="1">f_nav_periodreturnrankingper(A764,参数!$B$4,参数!$B$3,3)</f>
        <v>9.05006418485237</v>
      </c>
      <c r="M764" s="17">
        <f ca="1">f_nav_adjustedreturn(A764,参数!$B$5,参数!$B$4)</f>
        <v>5.89142858565735</v>
      </c>
      <c r="N764" s="17">
        <f ca="1">f_nav_periodreturnrankingper(A764,参数!$B$5,参数!$B$4,3)</f>
        <v>73.6012608353034</v>
      </c>
      <c r="O764" s="17">
        <f ca="1">f_nav_adjustedreturn(A764,参数!$B$6,参数!$B$5)</f>
        <v>1.51668351870576</v>
      </c>
      <c r="P764" s="17">
        <f ca="1">f_nav_periodreturnrankingper(A764,参数!$B$6,参数!$B$5,3)</f>
        <v>67.2108843537415</v>
      </c>
      <c r="Q764" s="25">
        <f>f_return(A764,1,参数!$B$1-365/2,参数!$B$1)</f>
        <v>17.9941449241964</v>
      </c>
      <c r="R764" s="25">
        <f ca="1">f_return(A764,1,参数!$B$4,参数!$B$1)</f>
        <v>11.4021296173335</v>
      </c>
      <c r="S764" s="25">
        <f ca="1">f_return(A764,1,参数!$B$6,参数!$B$1)</f>
        <v>8.2439754057007</v>
      </c>
      <c r="T764" t="str">
        <f>f_info_investtype(A764)</f>
        <v>灵活配置型基金</v>
      </c>
      <c r="U764" t="str">
        <f>f_info_fundmanager(A764)</f>
        <v>余志勇,刘明</v>
      </c>
      <c r="V764">
        <f>f_info_manager_onthepostdays(A764,1)</f>
        <v>1913</v>
      </c>
      <c r="W764" s="25">
        <f ca="1">f_return_1w(A764,"0",参数!$B$2)</f>
        <v>-0.253164556962031</v>
      </c>
      <c r="X764" s="25">
        <f>f_return_1m(A764,"0",参数!$B$1)</f>
        <v>4.05305821665437</v>
      </c>
      <c r="Y764" s="25">
        <f>f_return_3m(A764,0,参数!$B$1)</f>
        <v>6.24529721595184</v>
      </c>
      <c r="Z764" s="25">
        <f>f_return_6m(A764,0,参数!B763)</f>
        <v>7.31523378582201</v>
      </c>
      <c r="AA764" t="str">
        <f>f_dq_status(A764,参数!$B$1)</f>
        <v>暂停大额申购|开放赎回</v>
      </c>
      <c r="AB764" s="17">
        <f ca="1">f_risk_maxdownside(A764,参数!$B$6,参数!$B$1)</f>
        <v>-3.12243221035333</v>
      </c>
      <c r="AC764" s="17">
        <f ca="1">f_risk_maxdownside(A764,参数!$B$4,参数!$B$1)</f>
        <v>-3.12243221035333</v>
      </c>
      <c r="AD764" t="str">
        <f ca="1">f_risk_maxdownside_date(A764,参数!$B$6,参数!$B$1)</f>
        <v>20200306-20200323</v>
      </c>
    </row>
    <row r="765" spans="1:30">
      <c r="A765" s="15" t="s">
        <v>793</v>
      </c>
      <c r="B765" t="str">
        <f>f_info_name(A765)</f>
        <v>中银新财富A</v>
      </c>
      <c r="C765" t="str">
        <f>f_info_setupdate(A765)</f>
        <v>2015-11-19</v>
      </c>
      <c r="D765" s="16">
        <f t="shared" si="11"/>
        <v>1894</v>
      </c>
      <c r="F765" s="17">
        <f>f_netasset_total(A765,参数!$B$1,100000000)</f>
        <v>8.1864235664</v>
      </c>
      <c r="G765" s="17">
        <f ca="1">f_nav_adjustedreturn(A765,参数!$B$2,参数!$B$1)</f>
        <v>16.6914573977215</v>
      </c>
      <c r="H765" s="17">
        <f ca="1">f_nav_periodreturnrankingper(A765,参数!$B$2,参数!$B$1,3)</f>
        <v>83.9597670725252</v>
      </c>
      <c r="I765" s="17">
        <f ca="1">f_nav_adjustedreturn(A765,参数!$B$3,参数!$B$2)</f>
        <v>18.3171713918928</v>
      </c>
      <c r="J765" s="17">
        <f ca="1">f_nav_periodreturnrankingper(A765,参数!$B$3,参数!$B$2,3)</f>
        <v>62.5975473801561</v>
      </c>
      <c r="K765" s="17">
        <f ca="1">f_nav_adjustedreturn(A765,参数!$B$4,参数!$B$3)</f>
        <v>-4.62250651829506</v>
      </c>
      <c r="L765" s="17">
        <f ca="1">f_nav_periodreturnrankingper(A765,参数!$B$4,参数!$B$3,3)</f>
        <v>30.8729139922978</v>
      </c>
      <c r="M765" s="17">
        <f ca="1">f_nav_adjustedreturn(A765,参数!$B$5,参数!$B$4)</f>
        <v>11.2064238474631</v>
      </c>
      <c r="N765" s="17">
        <f ca="1">f_nav_periodreturnrankingper(A765,参数!$B$5,参数!$B$4,3)</f>
        <v>46.9661150512214</v>
      </c>
      <c r="O765" s="17">
        <f ca="1">f_nav_adjustedreturn(A765,参数!$B$6,参数!$B$5)</f>
        <v>4.79641354581674</v>
      </c>
      <c r="P765" s="17">
        <f ca="1">f_nav_periodreturnrankingper(A765,参数!$B$6,参数!$B$5,3)</f>
        <v>30.3401360544218</v>
      </c>
      <c r="Q765" s="25">
        <f>f_return(A765,1,参数!$B$1-365/2,参数!$B$1)</f>
        <v>20.938150882715</v>
      </c>
      <c r="R765" s="25">
        <f ca="1">f_return(A765,1,参数!$B$4,参数!$B$1)</f>
        <v>9.5993288995502</v>
      </c>
      <c r="S765" s="25">
        <f ca="1">f_return(A765,1,参数!$B$6,参数!$B$1)</f>
        <v>8.89254477631982</v>
      </c>
      <c r="T765" t="str">
        <f>f_info_investtype(A765)</f>
        <v>灵活配置型基金</v>
      </c>
      <c r="U765" t="str">
        <f>f_info_fundmanager(A765)</f>
        <v>苗婷</v>
      </c>
      <c r="V765">
        <f>f_info_manager_onthepostdays(A765,1)</f>
        <v>1640</v>
      </c>
      <c r="W765" s="25">
        <f ca="1">f_return_1w(A765,"0",参数!$B$2)</f>
        <v>-0.544959128065387</v>
      </c>
      <c r="X765" s="25">
        <f>f_return_1m(A765,"0",参数!$B$1)</f>
        <v>3.66894197952219</v>
      </c>
      <c r="Y765" s="25">
        <f>f_return_3m(A765,0,参数!$B$1)</f>
        <v>7.19559215646399</v>
      </c>
      <c r="Z765" s="25">
        <f>f_return_6m(A765,0,参数!B764)</f>
        <v>8.7283184603037</v>
      </c>
      <c r="AA765" t="str">
        <f>f_dq_status(A765,参数!$B$1)</f>
        <v>暂停大额申购|开放赎回</v>
      </c>
      <c r="AB765" s="17">
        <f ca="1">f_risk_maxdownside(A765,参数!$B$6,参数!$B$1)</f>
        <v>-7.61316531210385</v>
      </c>
      <c r="AC765" s="17">
        <f ca="1">f_risk_maxdownside(A765,参数!$B$4,参数!$B$1)</f>
        <v>-7.61316531210385</v>
      </c>
      <c r="AD765" t="str">
        <f ca="1">f_risk_maxdownside_date(A765,参数!$B$6,参数!$B$1)</f>
        <v>20180124-20190102,20180124-20190103</v>
      </c>
    </row>
    <row r="766" spans="1:30">
      <c r="A766" s="15" t="s">
        <v>794</v>
      </c>
      <c r="B766" t="str">
        <f>f_info_name(A766)</f>
        <v>中银新机遇A</v>
      </c>
      <c r="C766" t="str">
        <f>f_info_setupdate(A766)</f>
        <v>2015-11-19</v>
      </c>
      <c r="D766" s="16">
        <f t="shared" si="11"/>
        <v>1894</v>
      </c>
      <c r="F766" s="17">
        <f>f_netasset_total(A766,参数!$B$1,100000000)</f>
        <v>8.5370291958</v>
      </c>
      <c r="G766" s="17">
        <f ca="1">f_nav_adjustedreturn(A766,参数!$B$2,参数!$B$1)</f>
        <v>17.5210262081742</v>
      </c>
      <c r="H766" s="17">
        <f ca="1">f_nav_periodreturnrankingper(A766,参数!$B$2,参数!$B$1,3)</f>
        <v>82.1598729486501</v>
      </c>
      <c r="I766" s="17">
        <f ca="1">f_nav_adjustedreturn(A766,参数!$B$3,参数!$B$2)</f>
        <v>16.5188334285561</v>
      </c>
      <c r="J766" s="17">
        <f ca="1">f_nav_periodreturnrankingper(A766,参数!$B$3,参数!$B$2,3)</f>
        <v>65.9420289855072</v>
      </c>
      <c r="K766" s="17">
        <f ca="1">f_nav_adjustedreturn(A766,参数!$B$4,参数!$B$3)</f>
        <v>0.413594233925798</v>
      </c>
      <c r="L766" s="17">
        <f ca="1">f_nav_periodreturnrankingper(A766,参数!$B$4,参数!$B$3,3)</f>
        <v>17.3299101412067</v>
      </c>
      <c r="M766" s="17">
        <f ca="1">f_nav_adjustedreturn(A766,参数!$B$5,参数!$B$4)</f>
        <v>9.93527495256165</v>
      </c>
      <c r="N766" s="17">
        <f ca="1">f_nav_periodreturnrankingper(A766,参数!$B$5,参数!$B$4,3)</f>
        <v>52.7974783293932</v>
      </c>
      <c r="O766" s="17">
        <f ca="1">f_nav_adjustedreturn(A766,参数!$B$6,参数!$B$5)</f>
        <v>4.97512437810946</v>
      </c>
      <c r="P766" s="17">
        <f ca="1">f_nav_periodreturnrankingper(A766,参数!$B$6,参数!$B$5,3)</f>
        <v>29.1156462585034</v>
      </c>
      <c r="Q766" s="25">
        <f>f_return(A766,1,参数!$B$1-365/2,参数!$B$1)</f>
        <v>21.8268352898011</v>
      </c>
      <c r="R766" s="25">
        <f ca="1">f_return(A766,1,参数!$B$4,参数!$B$1)</f>
        <v>11.1883644375143</v>
      </c>
      <c r="S766" s="25">
        <f ca="1">f_return(A766,1,参数!$B$6,参数!$B$1)</f>
        <v>9.64260700600073</v>
      </c>
      <c r="T766" t="str">
        <f>f_info_investtype(A766)</f>
        <v>灵活配置型基金</v>
      </c>
      <c r="U766" t="str">
        <f>f_info_fundmanager(A766)</f>
        <v>苗婷</v>
      </c>
      <c r="V766">
        <f>f_info_manager_onthepostdays(A766,1)</f>
        <v>1640</v>
      </c>
      <c r="W766" s="25">
        <f ca="1">f_return_1w(A766,"0",参数!$B$2)</f>
        <v>-0.0923361034164334</v>
      </c>
      <c r="X766" s="25">
        <f>f_return_1m(A766,"0",参数!$B$1)</f>
        <v>4.54967502321263</v>
      </c>
      <c r="Y766" s="25">
        <f>f_return_3m(A766,0,参数!$B$1)</f>
        <v>8.03029889285711</v>
      </c>
      <c r="Z766" s="25">
        <f>f_return_6m(A766,0,参数!B765)</f>
        <v>9.51099837146554</v>
      </c>
      <c r="AA766" t="str">
        <f>f_dq_status(A766,参数!$B$1)</f>
        <v>开放申购|开放赎回</v>
      </c>
      <c r="AB766" s="17">
        <f ca="1">f_risk_maxdownside(A766,参数!$B$6,参数!$B$1)</f>
        <v>-4.64919007222736</v>
      </c>
      <c r="AC766" s="17">
        <f ca="1">f_risk_maxdownside(A766,参数!$B$4,参数!$B$1)</f>
        <v>-4.64919007222736</v>
      </c>
      <c r="AD766" t="str">
        <f ca="1">f_risk_maxdownside_date(A766,参数!$B$6,参数!$B$1)</f>
        <v>20200222-20200323</v>
      </c>
    </row>
    <row r="767" spans="1:30">
      <c r="A767" s="15" t="s">
        <v>795</v>
      </c>
      <c r="B767" t="str">
        <f>f_info_name(A767)</f>
        <v>华富产业升级</v>
      </c>
      <c r="C767" t="str">
        <f>f_info_setupdate(A767)</f>
        <v>2017-05-08</v>
      </c>
      <c r="D767" s="16">
        <f t="shared" si="11"/>
        <v>1358</v>
      </c>
      <c r="F767" s="17">
        <f>f_netasset_total(A767,参数!$B$1,100000000)</f>
        <v>3.0222517851</v>
      </c>
      <c r="G767" s="17">
        <f ca="1">f_nav_adjustedreturn(A767,参数!$B$2,参数!$B$1)</f>
        <v>53.9151636001587</v>
      </c>
      <c r="H767" s="17">
        <f ca="1">f_nav_periodreturnrankingper(A767,参数!$B$2,参数!$B$1,3)</f>
        <v>40.5505558496559</v>
      </c>
      <c r="I767" s="17">
        <f ca="1">f_nav_adjustedreturn(A767,参数!$B$3,参数!$B$2)</f>
        <v>64.209728225256</v>
      </c>
      <c r="J767" s="17">
        <f ca="1">f_nav_periodreturnrankingper(A767,参数!$B$3,参数!$B$2,3)</f>
        <v>6.96767001114827</v>
      </c>
      <c r="K767" s="17">
        <f ca="1">f_nav_adjustedreturn(A767,参数!$B$4,参数!$B$3)</f>
        <v>-19.1352345906164</v>
      </c>
      <c r="L767" s="17">
        <f ca="1">f_nav_periodreturnrankingper(A767,参数!$B$4,参数!$B$3,3)</f>
        <v>62.1951219512195</v>
      </c>
      <c r="M767" s="17">
        <f ca="1">f_nav_adjustedreturn(A767,参数!$B$5,参数!$B$4)</f>
        <v>0</v>
      </c>
      <c r="N767" s="17">
        <f ca="1">f_nav_periodreturnrankingper(A767,参数!$B$5,参数!$B$4,3)</f>
        <v>0</v>
      </c>
      <c r="O767" s="17">
        <f ca="1">f_nav_adjustedreturn(A767,参数!$B$6,参数!$B$5)</f>
        <v>0</v>
      </c>
      <c r="P767" s="17">
        <f ca="1">f_nav_periodreturnrankingper(A767,参数!$B$6,参数!$B$5,3)</f>
        <v>0</v>
      </c>
      <c r="Q767" s="25">
        <f>f_return(A767,1,参数!$B$1-365/2,参数!$B$1)</f>
        <v>49.7407878438825</v>
      </c>
      <c r="R767" s="25">
        <f ca="1">f_return(A767,1,参数!$B$4,参数!$B$1)</f>
        <v>26.8777469284128</v>
      </c>
      <c r="S767" s="25">
        <f ca="1">f_return(A767,1,参数!$B$6,参数!$B$1)</f>
        <v>0</v>
      </c>
      <c r="T767" t="str">
        <f>f_info_investtype(A767)</f>
        <v>灵活配置型基金</v>
      </c>
      <c r="U767" t="str">
        <f>f_info_fundmanager(A767)</f>
        <v>陈启明,陈奇</v>
      </c>
      <c r="V767">
        <f>f_info_manager_onthepostdays(A767,1)</f>
        <v>1375</v>
      </c>
      <c r="W767" s="25">
        <f ca="1">f_return_1w(A767,"0",参数!$B$2)</f>
        <v>1.06626047220107</v>
      </c>
      <c r="X767" s="25">
        <f>f_return_1m(A767,"0",参数!$B$1)</f>
        <v>14.2857142857143</v>
      </c>
      <c r="Y767" s="25">
        <f>f_return_3m(A767,0,参数!$B$1)</f>
        <v>26.7326732673268</v>
      </c>
      <c r="Z767" s="25">
        <f>f_return_6m(A767,0,参数!B766)</f>
        <v>10.4359313077939</v>
      </c>
      <c r="AA767" t="str">
        <f>f_dq_status(A767,参数!$B$1)</f>
        <v>开放申购|开放赎回</v>
      </c>
      <c r="AB767" s="17">
        <f ca="1">f_risk_maxdownside(A767,参数!$B$6,参数!$B$1)</f>
        <v>-31.8487394957983</v>
      </c>
      <c r="AC767" s="17">
        <f ca="1">f_risk_maxdownside(A767,参数!$B$4,参数!$B$1)</f>
        <v>-31.8487394957983</v>
      </c>
      <c r="AD767" t="str">
        <f ca="1">f_risk_maxdownside_date(A767,参数!$B$6,参数!$B$1)</f>
        <v>20180403-20190103</v>
      </c>
    </row>
    <row r="768" spans="1:30">
      <c r="A768" s="15" t="s">
        <v>796</v>
      </c>
      <c r="B768" t="str">
        <f>f_info_name(A768)</f>
        <v>景顺长城景盛双息A</v>
      </c>
      <c r="C768" t="str">
        <f>f_info_setupdate(A768)</f>
        <v>2016-01-26</v>
      </c>
      <c r="D768" s="16">
        <f t="shared" si="11"/>
        <v>1826</v>
      </c>
      <c r="F768" s="17">
        <f>f_netasset_total(A768,参数!$B$1,100000000)</f>
        <v>0.1269971546</v>
      </c>
      <c r="G768" s="17">
        <f ca="1">f_nav_adjustedreturn(A768,参数!$B$2,参数!$B$1)</f>
        <v>1.05263157894737</v>
      </c>
      <c r="H768" s="17">
        <f ca="1">f_nav_periodreturnrankingper(A768,参数!$B$2,参数!$B$1,3)</f>
        <v>95.6603773584906</v>
      </c>
      <c r="I768" s="17">
        <f ca="1">f_nav_adjustedreturn(A768,参数!$B$3,参数!$B$2)</f>
        <v>4.20475319926872</v>
      </c>
      <c r="J768" s="17">
        <f ca="1">f_nav_periodreturnrankingper(A768,参数!$B$3,参数!$B$2,3)</f>
        <v>86.5957446808511</v>
      </c>
      <c r="K768" s="17">
        <f ca="1">f_nav_adjustedreturn(A768,参数!$B$4,参数!$B$3)</f>
        <v>1.57845868152276</v>
      </c>
      <c r="L768" s="17">
        <f ca="1">f_nav_periodreturnrankingper(A768,参数!$B$4,参数!$B$3,3)</f>
        <v>40.5727923627685</v>
      </c>
      <c r="M768" s="17">
        <f ca="1">f_nav_adjustedreturn(A768,参数!$B$5,参数!$B$4)</f>
        <v>5.57184750733139</v>
      </c>
      <c r="N768" s="17">
        <f ca="1">f_nav_periodreturnrankingper(A768,参数!$B$5,参数!$B$4,3)</f>
        <v>30.1104972375691</v>
      </c>
      <c r="O768" s="17">
        <f ca="1">f_nav_adjustedreturn(A768,参数!$B$6,参数!$B$5)</f>
        <v>2.29999999999999</v>
      </c>
      <c r="P768" s="17">
        <f ca="1">f_nav_periodreturnrankingper(A768,参数!$B$6,参数!$B$5,3)</f>
        <v>32.6271186440678</v>
      </c>
      <c r="Q768" s="25">
        <f>f_return(A768,1,参数!$B$1-365/2,参数!$B$1)</f>
        <v>3.17330356891674</v>
      </c>
      <c r="R768" s="25">
        <f ca="1">f_return(A768,1,参数!$B$4,参数!$B$1)</f>
        <v>2.26727877136079</v>
      </c>
      <c r="S768" s="25">
        <f ca="1">f_return(A768,1,参数!$B$6,参数!$B$1)</f>
        <v>2.8672290947382</v>
      </c>
      <c r="T768" t="str">
        <f>f_info_investtype(A768)</f>
        <v>混合债券型二级基金</v>
      </c>
      <c r="U768" t="str">
        <f>f_info_fundmanager(A768)</f>
        <v>何江波</v>
      </c>
      <c r="V768">
        <f>f_info_manager_onthepostdays(A768,1)</f>
        <v>728</v>
      </c>
      <c r="W768" s="25">
        <f ca="1">f_return_1w(A768,"0",参数!$B$2)</f>
        <v>-0.34965034965035</v>
      </c>
      <c r="X768" s="25">
        <f>f_return_1m(A768,"0",参数!$B$1)</f>
        <v>0.261096605744116</v>
      </c>
      <c r="Y768" s="25">
        <f>f_return_3m(A768,0,参数!$B$1)</f>
        <v>1.31926121372031</v>
      </c>
      <c r="Z768" s="25">
        <f>f_return_6m(A768,0,参数!B767)</f>
        <v>1.32042253521128</v>
      </c>
      <c r="AA768" t="str">
        <f>f_dq_status(A768,参数!$B$1)</f>
        <v>开放申购|开放赎回</v>
      </c>
      <c r="AB768" s="17">
        <f ca="1">f_risk_maxdownside(A768,参数!$B$6,参数!$B$1)</f>
        <v>-3.43839541547278</v>
      </c>
      <c r="AC768" s="17">
        <f ca="1">f_risk_maxdownside(A768,参数!$B$4,参数!$B$1)</f>
        <v>-2.22222222222222</v>
      </c>
      <c r="AD768" t="str">
        <f ca="1">f_risk_maxdownside_date(A768,参数!$B$6,参数!$B$1)</f>
        <v>20161013-20161220,20161013-20161221</v>
      </c>
    </row>
    <row r="769" spans="1:30">
      <c r="A769" s="15" t="s">
        <v>797</v>
      </c>
      <c r="B769" t="str">
        <f>f_info_name(A769)</f>
        <v>诺安精选回报</v>
      </c>
      <c r="C769" t="str">
        <f>f_info_setupdate(A769)</f>
        <v>2016-03-28</v>
      </c>
      <c r="D769" s="16">
        <f t="shared" si="11"/>
        <v>1764</v>
      </c>
      <c r="F769" s="17">
        <f>f_netasset_total(A769,参数!$B$1,100000000)</f>
        <v>6.4707678691</v>
      </c>
      <c r="G769" s="17">
        <f ca="1">f_nav_adjustedreturn(A769,参数!$B$2,参数!$B$1)</f>
        <v>49.2981007431874</v>
      </c>
      <c r="H769" s="17">
        <f ca="1">f_nav_periodreturnrankingper(A769,参数!$B$2,参数!$B$1,3)</f>
        <v>44.6267866596083</v>
      </c>
      <c r="I769" s="17">
        <f ca="1">f_nav_adjustedreturn(A769,参数!$B$3,参数!$B$2)</f>
        <v>47.5030450669915</v>
      </c>
      <c r="J769" s="17">
        <f ca="1">f_nav_periodreturnrankingper(A769,参数!$B$3,参数!$B$2,3)</f>
        <v>20.1783723522854</v>
      </c>
      <c r="K769" s="17">
        <f ca="1">f_nav_adjustedreturn(A769,参数!$B$4,参数!$B$3)</f>
        <v>-21.2092130518234</v>
      </c>
      <c r="L769" s="17">
        <f ca="1">f_nav_periodreturnrankingper(A769,参数!$B$4,参数!$B$3,3)</f>
        <v>70.410783055199</v>
      </c>
      <c r="M769" s="17">
        <f ca="1">f_nav_adjustedreturn(A769,参数!$B$5,参数!$B$4)</f>
        <v>18.2777649950836</v>
      </c>
      <c r="N769" s="17">
        <f ca="1">f_nav_periodreturnrankingper(A769,参数!$B$5,参数!$B$4,3)</f>
        <v>26.5563435776202</v>
      </c>
      <c r="O769" s="17">
        <f ca="1">f_nav_adjustedreturn(A769,参数!$B$6,参数!$B$5)</f>
        <v>0</v>
      </c>
      <c r="P769" s="17">
        <f ca="1">f_nav_periodreturnrankingper(A769,参数!$B$6,参数!$B$5,3)</f>
        <v>0</v>
      </c>
      <c r="Q769" s="25">
        <f>f_return(A769,1,参数!$B$1-365/2,参数!$B$1)</f>
        <v>41.4540461659271</v>
      </c>
      <c r="R769" s="25">
        <f ca="1">f_return(A769,1,参数!$B$4,参数!$B$1)</f>
        <v>20.1445605504885</v>
      </c>
      <c r="S769" s="25">
        <f ca="1">f_return(A769,1,参数!$B$6,参数!$B$1)</f>
        <v>0</v>
      </c>
      <c r="T769" t="str">
        <f>f_info_investtype(A769)</f>
        <v>灵活配置型基金</v>
      </c>
      <c r="U769" t="str">
        <f>f_info_fundmanager(A769)</f>
        <v>李玉良,裴禹翔</v>
      </c>
      <c r="V769">
        <f>f_info_manager_onthepostdays(A769,1)</f>
        <v>1781</v>
      </c>
      <c r="W769" s="25">
        <f ca="1">f_return_1w(A769,"0",参数!$B$2)</f>
        <v>-0.981193785772694</v>
      </c>
      <c r="X769" s="25">
        <f>f_return_1m(A769,"0",参数!$B$1)</f>
        <v>3.01994301994302</v>
      </c>
      <c r="Y769" s="25">
        <f>f_return_3m(A769,0,参数!$B$1)</f>
        <v>6.10328638497653</v>
      </c>
      <c r="Z769" s="25">
        <f>f_return_6m(A769,0,参数!B768)</f>
        <v>7.8078078078078</v>
      </c>
      <c r="AA769" t="str">
        <f>f_dq_status(A769,参数!$B$1)</f>
        <v>暂停大额申购|开放赎回</v>
      </c>
      <c r="AB769" s="17">
        <f ca="1">f_risk_maxdownside(A769,参数!$B$6,参数!$B$1)</f>
        <v>-27.3960216998192</v>
      </c>
      <c r="AC769" s="17">
        <f ca="1">f_risk_maxdownside(A769,参数!$B$4,参数!$B$1)</f>
        <v>-23.1578947368421</v>
      </c>
      <c r="AD769" t="str">
        <f ca="1">f_risk_maxdownside_date(A769,参数!$B$6,参数!$B$1)</f>
        <v>20171114-20190103</v>
      </c>
    </row>
    <row r="770" spans="1:30">
      <c r="A770" s="15" t="s">
        <v>798</v>
      </c>
      <c r="B770" t="str">
        <f>f_info_name(A770)</f>
        <v>新华鑫动力A</v>
      </c>
      <c r="C770" t="str">
        <f>f_info_setupdate(A770)</f>
        <v>2016-06-08</v>
      </c>
      <c r="D770" s="16">
        <f t="shared" si="11"/>
        <v>1692</v>
      </c>
      <c r="F770" s="17">
        <f>f_netasset_total(A770,参数!$B$1,100000000)</f>
        <v>16.1651472765</v>
      </c>
      <c r="G770" s="17">
        <f ca="1">f_nav_adjustedreturn(A770,参数!$B$2,参数!$B$1)</f>
        <v>138.20814479638</v>
      </c>
      <c r="H770" s="17">
        <f ca="1">f_nav_periodreturnrankingper(A770,参数!$B$2,参数!$B$1,3)</f>
        <v>0.42350449973531</v>
      </c>
      <c r="I770" s="17">
        <f ca="1">f_nav_adjustedreturn(A770,参数!$B$3,参数!$B$2)</f>
        <v>54.7619047619048</v>
      </c>
      <c r="J770" s="17">
        <f ca="1">f_nav_periodreturnrankingper(A770,参数!$B$3,参数!$B$2,3)</f>
        <v>12.3745819397993</v>
      </c>
      <c r="K770" s="17">
        <f ca="1">f_nav_adjustedreturn(A770,参数!$B$4,参数!$B$3)</f>
        <v>-31.1475409836066</v>
      </c>
      <c r="L770" s="17">
        <f ca="1">f_nav_periodreturnrankingper(A770,参数!$B$4,参数!$B$3,3)</f>
        <v>95.2503209242619</v>
      </c>
      <c r="M770" s="17">
        <f ca="1">f_nav_adjustedreturn(A770,参数!$B$5,参数!$B$4)</f>
        <v>4.9800796812749</v>
      </c>
      <c r="N770" s="17">
        <f ca="1">f_nav_periodreturnrankingper(A770,参数!$B$5,参数!$B$4,3)</f>
        <v>76.5957446808511</v>
      </c>
      <c r="O770" s="17">
        <f ca="1">f_nav_adjustedreturn(A770,参数!$B$6,参数!$B$5)</f>
        <v>0</v>
      </c>
      <c r="P770" s="17">
        <f ca="1">f_nav_periodreturnrankingper(A770,参数!$B$6,参数!$B$5,3)</f>
        <v>0</v>
      </c>
      <c r="Q770" s="25">
        <f>f_return(A770,1,参数!$B$1-365/2,参数!$B$1)</f>
        <v>236.863983686198</v>
      </c>
      <c r="R770" s="25">
        <f ca="1">f_return(A770,1,参数!$B$4,参数!$B$1)</f>
        <v>36.3715177907462</v>
      </c>
      <c r="S770" s="25">
        <f ca="1">f_return(A770,1,参数!$B$6,参数!$B$1)</f>
        <v>0</v>
      </c>
      <c r="T770" t="str">
        <f>f_info_investtype(A770)</f>
        <v>灵活配置型基金</v>
      </c>
      <c r="U770" t="str">
        <f>f_info_fundmanager(A770)</f>
        <v>刘彬</v>
      </c>
      <c r="V770">
        <f>f_info_manager_onthepostdays(A770,1)</f>
        <v>351</v>
      </c>
      <c r="W770" s="25">
        <f ca="1">f_return_1w(A770,"0",参数!$B$2)</f>
        <v>-0.270758122743693</v>
      </c>
      <c r="X770" s="25">
        <f>f_return_1m(A770,"0",参数!$B$1)</f>
        <v>15.1947483588621</v>
      </c>
      <c r="Y770" s="25">
        <f>f_return_3m(A770,0,参数!$B$1)</f>
        <v>61.8819188191882</v>
      </c>
      <c r="Z770" s="25">
        <f>f_return_6m(A770,0,参数!B769)</f>
        <v>62.7653997378768</v>
      </c>
      <c r="AA770" t="str">
        <f>f_dq_status(A770,参数!$B$1)</f>
        <v>开放申购|开放赎回</v>
      </c>
      <c r="AB770" s="17">
        <f ca="1">f_risk_maxdownside(A770,参数!$B$6,参数!$B$1)</f>
        <v>-37.8842676311031</v>
      </c>
      <c r="AC770" s="17">
        <f ca="1">f_risk_maxdownside(A770,参数!$B$4,参数!$B$1)</f>
        <v>-35.5534709193246</v>
      </c>
      <c r="AD770" t="str">
        <f ca="1">f_risk_maxdownside_date(A770,参数!$B$6,参数!$B$1)</f>
        <v>20171114-20190103</v>
      </c>
    </row>
    <row r="771" spans="1:30">
      <c r="A771" s="15" t="s">
        <v>799</v>
      </c>
      <c r="B771" t="str">
        <f>f_info_name(A771)</f>
        <v>长盛互联网+</v>
      </c>
      <c r="C771" t="str">
        <f>f_info_setupdate(A771)</f>
        <v>2015-12-28</v>
      </c>
      <c r="D771" s="16">
        <f t="shared" ref="D771:D834" si="12">DATEDIF(C771,"2021-1-25","d")</f>
        <v>1855</v>
      </c>
      <c r="F771" s="17">
        <f>f_netasset_total(A771,参数!$B$1,100000000)</f>
        <v>2.1415978547</v>
      </c>
      <c r="G771" s="17">
        <f ca="1">f_nav_adjustedreturn(A771,参数!$B$2,参数!$B$1)</f>
        <v>44.066237350506</v>
      </c>
      <c r="H771" s="17">
        <f ca="1">f_nav_periodreturnrankingper(A771,参数!$B$2,参数!$B$1,3)</f>
        <v>49.708840656432</v>
      </c>
      <c r="I771" s="17">
        <f ca="1">f_nav_adjustedreturn(A771,参数!$B$3,参数!$B$2)</f>
        <v>12.0618556701031</v>
      </c>
      <c r="J771" s="17">
        <f ca="1">f_nav_periodreturnrankingper(A771,参数!$B$3,参数!$B$2,3)</f>
        <v>76.4214046822743</v>
      </c>
      <c r="K771" s="17">
        <f ca="1">f_nav_adjustedreturn(A771,参数!$B$4,参数!$B$3)</f>
        <v>-25.4992319508449</v>
      </c>
      <c r="L771" s="17">
        <f ca="1">f_nav_periodreturnrankingper(A771,参数!$B$4,参数!$B$3,3)</f>
        <v>84.5956354300385</v>
      </c>
      <c r="M771" s="17">
        <f ca="1">f_nav_adjustedreturn(A771,参数!$B$5,参数!$B$4)</f>
        <v>38.2754994742376</v>
      </c>
      <c r="N771" s="17">
        <f ca="1">f_nav_periodreturnrankingper(A771,参数!$B$5,参数!$B$4,3)</f>
        <v>5.98896769109535</v>
      </c>
      <c r="O771" s="17">
        <f ca="1">f_nav_adjustedreturn(A771,参数!$B$6,参数!$B$5)</f>
        <v>-7.00389105058366</v>
      </c>
      <c r="P771" s="17">
        <f ca="1">f_nav_periodreturnrankingper(A771,参数!$B$6,参数!$B$5,3)</f>
        <v>90.6122448979592</v>
      </c>
      <c r="Q771" s="25">
        <f>f_return(A771,1,参数!$B$1-365/2,参数!$B$1)</f>
        <v>58.1268413220109</v>
      </c>
      <c r="R771" s="25">
        <f ca="1">f_return(A771,1,参数!$B$4,参数!$B$1)</f>
        <v>6.34144041435289</v>
      </c>
      <c r="S771" s="25">
        <f ca="1">f_return(A771,1,参数!$B$6,参数!$B$1)</f>
        <v>8.77264943642011</v>
      </c>
      <c r="T771" t="str">
        <f>f_info_investtype(A771)</f>
        <v>灵活配置型基金</v>
      </c>
      <c r="U771" t="str">
        <f>f_info_fundmanager(A771)</f>
        <v>赵楠</v>
      </c>
      <c r="V771">
        <f>f_info_manager_onthepostdays(A771,1)</f>
        <v>1872</v>
      </c>
      <c r="W771" s="25">
        <f ca="1">f_return_1w(A771,"0",参数!$B$2)</f>
        <v>-3.97526501766784</v>
      </c>
      <c r="X771" s="25">
        <f>f_return_1m(A771,"0",参数!$B$1)</f>
        <v>15.0624540778839</v>
      </c>
      <c r="Y771" s="25">
        <f>f_return_3m(A771,0,参数!$B$1)</f>
        <v>17.6558978211871</v>
      </c>
      <c r="Z771" s="25">
        <f>f_return_6m(A771,0,参数!B770)</f>
        <v>21.8867924528302</v>
      </c>
      <c r="AA771" t="str">
        <f>f_dq_status(A771,参数!$B$1)</f>
        <v>暂停大额申购|开放赎回</v>
      </c>
      <c r="AB771" s="17">
        <f ca="1">f_risk_maxdownside(A771,参数!$B$6,参数!$B$1)</f>
        <v>-29.0346907993967</v>
      </c>
      <c r="AC771" s="17">
        <f ca="1">f_risk_maxdownside(A771,参数!$B$4,参数!$B$1)</f>
        <v>-28.4410646387833</v>
      </c>
      <c r="AD771" t="str">
        <f ca="1">f_risk_maxdownside_date(A771,参数!$B$6,参数!$B$1)</f>
        <v>20180124-20181018</v>
      </c>
    </row>
    <row r="772" spans="1:30">
      <c r="A772" s="15" t="s">
        <v>800</v>
      </c>
      <c r="B772" t="str">
        <f>f_info_name(A772)</f>
        <v>国富新机遇A</v>
      </c>
      <c r="C772" t="str">
        <f>f_info_setupdate(A772)</f>
        <v>2015-11-19</v>
      </c>
      <c r="D772" s="16">
        <f t="shared" si="12"/>
        <v>1894</v>
      </c>
      <c r="F772" s="17">
        <f>f_netasset_total(A772,参数!$B$1,100000000)</f>
        <v>8.2005673976</v>
      </c>
      <c r="G772" s="17">
        <f ca="1">f_nav_adjustedreturn(A772,参数!$B$2,参数!$B$1)</f>
        <v>23.9516129032258</v>
      </c>
      <c r="H772" s="17">
        <f ca="1">f_nav_periodreturnrankingper(A772,参数!$B$2,参数!$B$1,3)</f>
        <v>69.8782424563261</v>
      </c>
      <c r="I772" s="17">
        <f ca="1">f_nav_adjustedreturn(A772,参数!$B$3,参数!$B$2)</f>
        <v>15.4562383612663</v>
      </c>
      <c r="J772" s="17">
        <f ca="1">f_nav_periodreturnrankingper(A772,参数!$B$3,参数!$B$2,3)</f>
        <v>68.2274247491639</v>
      </c>
      <c r="K772" s="17">
        <f ca="1">f_nav_adjustedreturn(A772,参数!$B$4,参数!$B$3)</f>
        <v>1.22525918944394</v>
      </c>
      <c r="L772" s="17">
        <f ca="1">f_nav_periodreturnrankingper(A772,参数!$B$4,参数!$B$3,3)</f>
        <v>13.7997432605905</v>
      </c>
      <c r="M772" s="17">
        <f ca="1">f_nav_adjustedreturn(A772,参数!$B$5,参数!$B$4)</f>
        <v>5.35714285714286</v>
      </c>
      <c r="N772" s="17">
        <f ca="1">f_nav_periodreturnrankingper(A772,参数!$B$5,参数!$B$4,3)</f>
        <v>75.2561071710008</v>
      </c>
      <c r="O772" s="17">
        <f ca="1">f_nav_adjustedreturn(A772,参数!$B$6,参数!$B$5)</f>
        <v>4.45565988023951</v>
      </c>
      <c r="P772" s="17">
        <f ca="1">f_nav_periodreturnrankingper(A772,参数!$B$6,参数!$B$5,3)</f>
        <v>33.7414965986395</v>
      </c>
      <c r="Q772" s="25">
        <f>f_return(A772,1,参数!$B$1-365/2,参数!$B$1)</f>
        <v>25.0857086126029</v>
      </c>
      <c r="R772" s="25">
        <f ca="1">f_return(A772,1,参数!$B$4,参数!$B$1)</f>
        <v>13.1367957568087</v>
      </c>
      <c r="S772" s="25">
        <f ca="1">f_return(A772,1,参数!$B$6,参数!$B$1)</f>
        <v>9.74501574764544</v>
      </c>
      <c r="T772" t="str">
        <f>f_info_investtype(A772)</f>
        <v>灵活配置型基金</v>
      </c>
      <c r="U772" t="str">
        <f>f_info_fundmanager(A772)</f>
        <v>刘晓,王莉</v>
      </c>
      <c r="V772">
        <f>f_info_manager_onthepostdays(A772,1)</f>
        <v>849</v>
      </c>
      <c r="W772" s="25">
        <f ca="1">f_return_1w(A772,"0",参数!$B$2)</f>
        <v>-0.561347233360068</v>
      </c>
      <c r="X772" s="25">
        <f>f_return_1m(A772,"0",参数!$B$1)</f>
        <v>4.27408412483038</v>
      </c>
      <c r="Y772" s="25">
        <f>f_return_3m(A772,0,参数!$B$1)</f>
        <v>7.70847932725997</v>
      </c>
      <c r="Z772" s="25">
        <f>f_return_6m(A772,0,参数!B771)</f>
        <v>10.7066381156317</v>
      </c>
      <c r="AA772" t="str">
        <f>f_dq_status(A772,参数!$B$1)</f>
        <v>暂停大额申购|开放赎回</v>
      </c>
      <c r="AB772" s="17">
        <f ca="1">f_risk_maxdownside(A772,参数!$B$6,参数!$B$1)</f>
        <v>-3.4375</v>
      </c>
      <c r="AC772" s="17">
        <f ca="1">f_risk_maxdownside(A772,参数!$B$4,参数!$B$1)</f>
        <v>-3.4375</v>
      </c>
      <c r="AD772" t="str">
        <f ca="1">f_risk_maxdownside_date(A772,参数!$B$6,参数!$B$1)</f>
        <v>20200306-20200319</v>
      </c>
    </row>
    <row r="773" spans="1:30">
      <c r="A773" s="15" t="s">
        <v>801</v>
      </c>
      <c r="B773" t="str">
        <f>f_info_name(A773)</f>
        <v>博时新收益A</v>
      </c>
      <c r="C773" t="str">
        <f>f_info_setupdate(A773)</f>
        <v>2016-02-04</v>
      </c>
      <c r="D773" s="16">
        <f t="shared" si="12"/>
        <v>1817</v>
      </c>
      <c r="F773" s="17">
        <f>f_netasset_total(A773,参数!$B$1,100000000)</f>
        <v>4.4326567473</v>
      </c>
      <c r="G773" s="17">
        <f ca="1">f_nav_adjustedreturn(A773,参数!$B$2,参数!$B$1)</f>
        <v>42.519855510741</v>
      </c>
      <c r="H773" s="17">
        <f ca="1">f_nav_periodreturnrankingper(A773,参数!$B$2,参数!$B$1,3)</f>
        <v>51.4557967178401</v>
      </c>
      <c r="I773" s="17">
        <f ca="1">f_nav_adjustedreturn(A773,参数!$B$3,参数!$B$2)</f>
        <v>25.8151965971411</v>
      </c>
      <c r="J773" s="17">
        <f ca="1">f_nav_periodreturnrankingper(A773,参数!$B$3,参数!$B$2,3)</f>
        <v>49.8327759197324</v>
      </c>
      <c r="K773" s="17">
        <f ca="1">f_nav_adjustedreturn(A773,参数!$B$4,参数!$B$3)</f>
        <v>2.35188371276165</v>
      </c>
      <c r="L773" s="17">
        <f ca="1">f_nav_periodreturnrankingper(A773,参数!$B$4,参数!$B$3,3)</f>
        <v>8.6007702182285</v>
      </c>
      <c r="M773" s="17">
        <f ca="1">f_nav_adjustedreturn(A773,参数!$B$5,参数!$B$4)</f>
        <v>8.5132934374831</v>
      </c>
      <c r="N773" s="17">
        <f ca="1">f_nav_periodreturnrankingper(A773,参数!$B$5,参数!$B$4,3)</f>
        <v>59.2592592592593</v>
      </c>
      <c r="O773" s="17">
        <f ca="1">f_nav_adjustedreturn(A773,参数!$B$6,参数!$B$5)</f>
        <v>0</v>
      </c>
      <c r="P773" s="17">
        <f ca="1">f_nav_periodreturnrankingper(A773,参数!$B$6,参数!$B$5,3)</f>
        <v>0</v>
      </c>
      <c r="Q773" s="25">
        <f>f_return(A773,1,参数!$B$1-365/2,参数!$B$1)</f>
        <v>74.1932923645022</v>
      </c>
      <c r="R773" s="25">
        <f ca="1">f_return(A773,1,参数!$B$4,参数!$B$1)</f>
        <v>22.4112227092371</v>
      </c>
      <c r="S773" s="25">
        <f ca="1">f_return(A773,1,参数!$B$6,参数!$B$1)</f>
        <v>0</v>
      </c>
      <c r="T773" t="str">
        <f>f_info_investtype(A773)</f>
        <v>灵活配置型基金</v>
      </c>
      <c r="U773" t="str">
        <f>f_info_fundmanager(A773)</f>
        <v>过钧</v>
      </c>
      <c r="V773">
        <f>f_info_manager_onthepostdays(A773,1)</f>
        <v>1809</v>
      </c>
      <c r="W773" s="25">
        <f ca="1">f_return_1w(A773,"0",参数!$B$2)</f>
        <v>-1.57851010800331</v>
      </c>
      <c r="X773" s="25">
        <f>f_return_1m(A773,"0",参数!$B$1)</f>
        <v>6.47453154528632</v>
      </c>
      <c r="Y773" s="25">
        <f>f_return_3m(A773,0,参数!$B$1)</f>
        <v>24.1420835464603</v>
      </c>
      <c r="Z773" s="25">
        <f>f_return_6m(A773,0,参数!B772)</f>
        <v>23.5297147140684</v>
      </c>
      <c r="AA773" t="str">
        <f>f_dq_status(A773,参数!$B$1)</f>
        <v>暂停大额申购|开放赎回</v>
      </c>
      <c r="AB773" s="17">
        <f ca="1">f_risk_maxdownside(A773,参数!$B$6,参数!$B$1)</f>
        <v>-12.3112250370848</v>
      </c>
      <c r="AC773" s="17">
        <f ca="1">f_risk_maxdownside(A773,参数!$B$4,参数!$B$1)</f>
        <v>-12.3112250370848</v>
      </c>
      <c r="AD773" t="str">
        <f ca="1">f_risk_maxdownside_date(A773,参数!$B$6,参数!$B$1)</f>
        <v>20200225-20200323</v>
      </c>
    </row>
    <row r="774" spans="1:30">
      <c r="A774" s="15" t="s">
        <v>802</v>
      </c>
      <c r="B774" t="str">
        <f>f_info_name(A774)</f>
        <v>招商康泰</v>
      </c>
      <c r="C774" t="str">
        <f>f_info_setupdate(A774)</f>
        <v>2016-02-04</v>
      </c>
      <c r="D774" s="16">
        <f t="shared" si="12"/>
        <v>1817</v>
      </c>
      <c r="F774" s="17">
        <f>f_netasset_total(A774,参数!$B$1,100000000)</f>
        <v>8.88146394</v>
      </c>
      <c r="G774" s="17">
        <f ca="1">f_nav_adjustedreturn(A774,参数!$B$2,参数!$B$1)</f>
        <v>19.1125476472984</v>
      </c>
      <c r="H774" s="17">
        <f ca="1">f_nav_periodreturnrankingper(A774,参数!$B$2,参数!$B$1,3)</f>
        <v>79.9364743250397</v>
      </c>
      <c r="I774" s="17">
        <f ca="1">f_nav_adjustedreturn(A774,参数!$B$3,参数!$B$2)</f>
        <v>10.5374656558318</v>
      </c>
      <c r="J774" s="17">
        <f ca="1">f_nav_periodreturnrankingper(A774,参数!$B$3,参数!$B$2,3)</f>
        <v>79.4871794871795</v>
      </c>
      <c r="K774" s="17">
        <f ca="1">f_nav_adjustedreturn(A774,参数!$B$4,参数!$B$3)</f>
        <v>0.383877159309021</v>
      </c>
      <c r="L774" s="17">
        <f ca="1">f_nav_periodreturnrankingper(A774,参数!$B$4,参数!$B$3,3)</f>
        <v>17.586649550706</v>
      </c>
      <c r="M774" s="17">
        <f ca="1">f_nav_adjustedreturn(A774,参数!$B$5,参数!$B$4)</f>
        <v>7.51802265705459</v>
      </c>
      <c r="N774" s="17">
        <f ca="1">f_nav_periodreturnrankingper(A774,参数!$B$5,参数!$B$4,3)</f>
        <v>64.381402679275</v>
      </c>
      <c r="O774" s="17">
        <f ca="1">f_nav_adjustedreturn(A774,参数!$B$6,参数!$B$5)</f>
        <v>0</v>
      </c>
      <c r="P774" s="17">
        <f ca="1">f_nav_periodreturnrankingper(A774,参数!$B$6,参数!$B$5,3)</f>
        <v>0</v>
      </c>
      <c r="Q774" s="25">
        <f>f_return(A774,1,参数!$B$1-365/2,参数!$B$1)</f>
        <v>20.7205332649455</v>
      </c>
      <c r="R774" s="25">
        <f ca="1">f_return(A774,1,参数!$B$4,参数!$B$1)</f>
        <v>9.73373305062932</v>
      </c>
      <c r="S774" s="25">
        <f ca="1">f_return(A774,1,参数!$B$6,参数!$B$1)</f>
        <v>0</v>
      </c>
      <c r="T774" t="str">
        <f>f_info_investtype(A774)</f>
        <v>灵活配置型基金</v>
      </c>
      <c r="U774" t="str">
        <f>f_info_fundmanager(A774)</f>
        <v>王垠,李华建</v>
      </c>
      <c r="V774">
        <f>f_info_manager_onthepostdays(A774,1)</f>
        <v>819</v>
      </c>
      <c r="W774" s="25">
        <f ca="1">f_return_1w(A774,"0",参数!$B$2)</f>
        <v>-0.465549348230922</v>
      </c>
      <c r="X774" s="25">
        <f>f_return_1m(A774,"0",参数!$B$1)</f>
        <v>3.52716873212584</v>
      </c>
      <c r="Y774" s="25">
        <f>f_return_3m(A774,0,参数!$B$1)</f>
        <v>6.15835777126101</v>
      </c>
      <c r="Z774" s="25">
        <f>f_return_6m(A774,0,参数!B773)</f>
        <v>8.20623070728205</v>
      </c>
      <c r="AA774" t="str">
        <f>f_dq_status(A774,参数!$B$1)</f>
        <v>开放申购|开放赎回</v>
      </c>
      <c r="AB774" s="17">
        <f ca="1">f_risk_maxdownside(A774,参数!$B$6,参数!$B$1)</f>
        <v>-7.20461095100864</v>
      </c>
      <c r="AC774" s="17">
        <f ca="1">f_risk_maxdownside(A774,参数!$B$4,参数!$B$1)</f>
        <v>-6.21572212065814</v>
      </c>
      <c r="AD774" t="str">
        <f ca="1">f_risk_maxdownside_date(A774,参数!$B$6,参数!$B$1)</f>
        <v>20160708-20170119</v>
      </c>
    </row>
    <row r="775" spans="1:30">
      <c r="A775" s="15" t="s">
        <v>803</v>
      </c>
      <c r="B775" t="str">
        <f>f_info_name(A775)</f>
        <v>华宝新起点</v>
      </c>
      <c r="C775" t="str">
        <f>f_info_setupdate(A775)</f>
        <v>2016-12-19</v>
      </c>
      <c r="D775" s="16">
        <f t="shared" si="12"/>
        <v>1498</v>
      </c>
      <c r="F775" s="17">
        <f>f_netasset_total(A775,参数!$B$1,100000000)</f>
        <v>7.3056024434</v>
      </c>
      <c r="G775" s="17">
        <f ca="1">f_nav_adjustedreturn(A775,参数!$B$2,参数!$B$1)</f>
        <v>18.4603886397608</v>
      </c>
      <c r="H775" s="17">
        <f ca="1">f_nav_periodreturnrankingper(A775,参数!$B$2,参数!$B$1,3)</f>
        <v>80.6246691371096</v>
      </c>
      <c r="I775" s="17">
        <f ca="1">f_nav_adjustedreturn(A775,参数!$B$3,参数!$B$2)</f>
        <v>9.76289604873442</v>
      </c>
      <c r="J775" s="17">
        <f ca="1">f_nav_periodreturnrankingper(A775,参数!$B$3,参数!$B$2,3)</f>
        <v>81.8840579710145</v>
      </c>
      <c r="K775" s="17">
        <f ca="1">f_nav_adjustedreturn(A775,参数!$B$4,参数!$B$3)</f>
        <v>-1.71731789676797</v>
      </c>
      <c r="L775" s="17">
        <f ca="1">f_nav_periodreturnrankingper(A775,参数!$B$4,参数!$B$3,3)</f>
        <v>23.8767650834403</v>
      </c>
      <c r="M775" s="17">
        <f ca="1">f_nav_adjustedreturn(A775,参数!$B$5,参数!$B$4)</f>
        <v>8.05834693266832</v>
      </c>
      <c r="N775" s="17">
        <f ca="1">f_nav_periodreturnrankingper(A775,参数!$B$5,参数!$B$4,3)</f>
        <v>62.2537431048069</v>
      </c>
      <c r="O775" s="17">
        <f ca="1">f_nav_adjustedreturn(A775,参数!$B$6,参数!$B$5)</f>
        <v>0</v>
      </c>
      <c r="P775" s="17">
        <f ca="1">f_nav_periodreturnrankingper(A775,参数!$B$6,参数!$B$5,3)</f>
        <v>0</v>
      </c>
      <c r="Q775" s="25">
        <f>f_return(A775,1,参数!$B$1-365/2,参数!$B$1)</f>
        <v>18.6235086427603</v>
      </c>
      <c r="R775" s="25">
        <f ca="1">f_return(A775,1,参数!$B$4,参数!$B$1)</f>
        <v>8.50993694186075</v>
      </c>
      <c r="S775" s="25">
        <f ca="1">f_return(A775,1,参数!$B$6,参数!$B$1)</f>
        <v>0</v>
      </c>
      <c r="T775" t="str">
        <f>f_info_investtype(A775)</f>
        <v>灵活配置型基金</v>
      </c>
      <c r="U775" t="str">
        <f>f_info_fundmanager(A775)</f>
        <v>李栋梁,高文庆</v>
      </c>
      <c r="V775">
        <f>f_info_manager_onthepostdays(A775,1)</f>
        <v>1515</v>
      </c>
      <c r="W775" s="25">
        <f ca="1">f_return_1w(A775,"0",参数!$B$2)</f>
        <v>-0.643804687359387</v>
      </c>
      <c r="X775" s="25">
        <f>f_return_1m(A775,"0",参数!$B$1)</f>
        <v>2.75526742301459</v>
      </c>
      <c r="Y775" s="25">
        <f>f_return_3m(A775,0,参数!$B$1)</f>
        <v>5.958051307763</v>
      </c>
      <c r="Z775" s="25">
        <f>f_return_6m(A775,0,参数!B774)</f>
        <v>7.82298479571902</v>
      </c>
      <c r="AA775" t="str">
        <f>f_dq_status(A775,参数!$B$1)</f>
        <v>暂停大额申购|开放赎回</v>
      </c>
      <c r="AB775" s="17">
        <f ca="1">f_risk_maxdownside(A775,参数!$B$6,参数!$B$1)</f>
        <v>-5.08658989935623</v>
      </c>
      <c r="AC775" s="17">
        <f ca="1">f_risk_maxdownside(A775,参数!$B$4,参数!$B$1)</f>
        <v>-5.08658989935623</v>
      </c>
      <c r="AD775" t="str">
        <f ca="1">f_risk_maxdownside_date(A775,参数!$B$6,参数!$B$1)</f>
        <v>20200306-20200323</v>
      </c>
    </row>
    <row r="776" spans="1:30">
      <c r="A776" s="15" t="s">
        <v>804</v>
      </c>
      <c r="B776" t="str">
        <f>f_info_name(A776)</f>
        <v>广发安享A</v>
      </c>
      <c r="C776" t="str">
        <f>f_info_setupdate(A776)</f>
        <v>2016-02-22</v>
      </c>
      <c r="D776" s="16">
        <f t="shared" si="12"/>
        <v>1799</v>
      </c>
      <c r="F776" s="17">
        <f>f_netasset_total(A776,参数!$B$1,100000000)</f>
        <v>9.0869577416</v>
      </c>
      <c r="G776" s="17">
        <f ca="1">f_nav_adjustedreturn(A776,参数!$B$2,参数!$B$1)</f>
        <v>13.5609717653326</v>
      </c>
      <c r="H776" s="17">
        <f ca="1">f_nav_periodreturnrankingper(A776,参数!$B$2,参数!$B$1,3)</f>
        <v>90.7358390682901</v>
      </c>
      <c r="I776" s="17">
        <f ca="1">f_nav_adjustedreturn(A776,参数!$B$3,参数!$B$2)</f>
        <v>7.86148951203611</v>
      </c>
      <c r="J776" s="17">
        <f ca="1">f_nav_periodreturnrankingper(A776,参数!$B$3,参数!$B$2,3)</f>
        <v>87.9598662207358</v>
      </c>
      <c r="K776" s="17">
        <f ca="1">f_nav_adjustedreturn(A776,参数!$B$4,参数!$B$3)</f>
        <v>4.67779859643707</v>
      </c>
      <c r="L776" s="17">
        <f ca="1">f_nav_periodreturnrankingper(A776,参数!$B$4,参数!$B$3,3)</f>
        <v>2.88831835686778</v>
      </c>
      <c r="M776" s="17">
        <f ca="1">f_nav_adjustedreturn(A776,参数!$B$5,参数!$B$4)</f>
        <v>8.7093335276968</v>
      </c>
      <c r="N776" s="17">
        <f ca="1">f_nav_periodreturnrankingper(A776,参数!$B$5,参数!$B$4,3)</f>
        <v>57.9984239558708</v>
      </c>
      <c r="O776" s="17">
        <f ca="1">f_nav_adjustedreturn(A776,参数!$B$6,参数!$B$5)</f>
        <v>0</v>
      </c>
      <c r="P776" s="17">
        <f ca="1">f_nav_periodreturnrankingper(A776,参数!$B$6,参数!$B$5,3)</f>
        <v>0</v>
      </c>
      <c r="Q776" s="25">
        <f>f_return(A776,1,参数!$B$1-365/2,参数!$B$1)</f>
        <v>13.5054152279985</v>
      </c>
      <c r="R776" s="25">
        <f ca="1">f_return(A776,1,参数!$B$4,参数!$B$1)</f>
        <v>8.6301885234404</v>
      </c>
      <c r="S776" s="25">
        <f ca="1">f_return(A776,1,参数!$B$6,参数!$B$1)</f>
        <v>0</v>
      </c>
      <c r="T776" t="str">
        <f>f_info_investtype(A776)</f>
        <v>灵活配置型基金</v>
      </c>
      <c r="U776" t="str">
        <f>f_info_fundmanager(A776)</f>
        <v>谢军</v>
      </c>
      <c r="V776">
        <f>f_info_manager_onthepostdays(A776,1)</f>
        <v>1816</v>
      </c>
      <c r="W776" s="25">
        <f ca="1">f_return_1w(A776,"0",参数!$B$2)</f>
        <v>0</v>
      </c>
      <c r="X776" s="25">
        <f>f_return_1m(A776,"0",参数!$B$1)</f>
        <v>2.3417172593235</v>
      </c>
      <c r="Y776" s="25">
        <f>f_return_3m(A776,0,参数!$B$1)</f>
        <v>4.05643738977073</v>
      </c>
      <c r="Z776" s="25">
        <f>f_return_6m(A776,0,参数!B775)</f>
        <v>6.36200716845878</v>
      </c>
      <c r="AA776" t="str">
        <f>f_dq_status(A776,参数!$B$1)</f>
        <v>暂停大额申购|开放赎回</v>
      </c>
      <c r="AB776" s="17">
        <f ca="1">f_risk_maxdownside(A776,参数!$B$6,参数!$B$1)</f>
        <v>-2.50481695568401</v>
      </c>
      <c r="AC776" s="17">
        <f ca="1">f_risk_maxdownside(A776,参数!$B$4,参数!$B$1)</f>
        <v>-2.20501255726407</v>
      </c>
      <c r="AD776" t="str">
        <f ca="1">f_risk_maxdownside_date(A776,参数!$B$6,参数!$B$1)</f>
        <v>20161130-20161220</v>
      </c>
    </row>
    <row r="777" spans="1:30">
      <c r="A777" s="15" t="s">
        <v>805</v>
      </c>
      <c r="B777" t="str">
        <f>f_info_name(A777)</f>
        <v>广发安盈A</v>
      </c>
      <c r="C777" t="str">
        <f>f_info_setupdate(A777)</f>
        <v>2016-12-09</v>
      </c>
      <c r="D777" s="16">
        <f t="shared" si="12"/>
        <v>1508</v>
      </c>
      <c r="F777" s="17">
        <f>f_netasset_total(A777,参数!$B$1,100000000)</f>
        <v>6.8988383977</v>
      </c>
      <c r="G777" s="17">
        <f ca="1">f_nav_adjustedreturn(A777,参数!$B$2,参数!$B$1)</f>
        <v>28.1114012184508</v>
      </c>
      <c r="H777" s="17">
        <f ca="1">f_nav_periodreturnrankingper(A777,参数!$B$2,参数!$B$1,3)</f>
        <v>65.3255690841715</v>
      </c>
      <c r="I777" s="17">
        <f ca="1">f_nav_adjustedreturn(A777,参数!$B$3,参数!$B$2)</f>
        <v>23.8146551724138</v>
      </c>
      <c r="J777" s="17">
        <f ca="1">f_nav_periodreturnrankingper(A777,参数!$B$3,参数!$B$2,3)</f>
        <v>52.8428093645485</v>
      </c>
      <c r="K777" s="17">
        <f ca="1">f_nav_adjustedreturn(A777,参数!$B$4,参数!$B$3)</f>
        <v>-20.1376936316695</v>
      </c>
      <c r="L777" s="17">
        <f ca="1">f_nav_periodreturnrankingper(A777,参数!$B$4,参数!$B$3,3)</f>
        <v>65.8536585365854</v>
      </c>
      <c r="M777" s="17">
        <f ca="1">f_nav_adjustedreturn(A777,参数!$B$5,参数!$B$4)</f>
        <v>16.1354581673307</v>
      </c>
      <c r="N777" s="17">
        <f ca="1">f_nav_periodreturnrankingper(A777,参数!$B$5,参数!$B$4,3)</f>
        <v>30.1024428684003</v>
      </c>
      <c r="O777" s="17">
        <f ca="1">f_nav_adjustedreturn(A777,参数!$B$6,参数!$B$5)</f>
        <v>0</v>
      </c>
      <c r="P777" s="17">
        <f ca="1">f_nav_periodreturnrankingper(A777,参数!$B$6,参数!$B$5,3)</f>
        <v>0</v>
      </c>
      <c r="Q777" s="25">
        <f>f_return(A777,1,参数!$B$1-365/2,参数!$B$1)</f>
        <v>24.1355033488056</v>
      </c>
      <c r="R777" s="25">
        <f ca="1">f_return(A777,1,参数!$B$4,参数!$B$1)</f>
        <v>8.19387081539027</v>
      </c>
      <c r="S777" s="25">
        <f ca="1">f_return(A777,1,参数!$B$6,参数!$B$1)</f>
        <v>0</v>
      </c>
      <c r="T777" t="str">
        <f>f_info_investtype(A777)</f>
        <v>灵活配置型基金</v>
      </c>
      <c r="U777" t="str">
        <f>f_info_fundmanager(A777)</f>
        <v>吴敌,张芊</v>
      </c>
      <c r="V777">
        <f>f_info_manager_onthepostdays(A777,1)</f>
        <v>259</v>
      </c>
      <c r="W777" s="25">
        <f ca="1">f_return_1w(A777,"0",参数!$B$2)</f>
        <v>-3.20134793597304</v>
      </c>
      <c r="X777" s="25">
        <f>f_return_1m(A777,"0",参数!$B$1)</f>
        <v>3.15346881569726</v>
      </c>
      <c r="Y777" s="25">
        <f>f_return_3m(A777,0,参数!$B$1)</f>
        <v>5.51971326164874</v>
      </c>
      <c r="Z777" s="25">
        <f>f_return_6m(A777,0,参数!B776)</f>
        <v>6.95148443157133</v>
      </c>
      <c r="AA777" t="str">
        <f>f_dq_status(A777,参数!$B$1)</f>
        <v>暂停大额申购|开放赎回</v>
      </c>
      <c r="AB777" s="17">
        <f ca="1">f_risk_maxdownside(A777,参数!$B$6,参数!$B$1)</f>
        <v>-25.1928020565553</v>
      </c>
      <c r="AC777" s="17">
        <f ca="1">f_risk_maxdownside(A777,参数!$B$4,参数!$B$1)</f>
        <v>-25.1286449399657</v>
      </c>
      <c r="AD777" t="str">
        <f ca="1">f_risk_maxdownside_date(A777,参数!$B$6,参数!$B$1)</f>
        <v>20180125-20190102,20180125-20190103</v>
      </c>
    </row>
    <row r="778" spans="1:30">
      <c r="A778" s="15" t="s">
        <v>806</v>
      </c>
      <c r="B778" t="str">
        <f>f_info_name(A778)</f>
        <v>广发安悦回报A</v>
      </c>
      <c r="C778" t="str">
        <f>f_info_setupdate(A778)</f>
        <v>2016-11-07</v>
      </c>
      <c r="D778" s="16">
        <f t="shared" si="12"/>
        <v>1540</v>
      </c>
      <c r="F778" s="17">
        <f>f_netasset_total(A778,参数!$B$1,100000000)</f>
        <v>10.9432768199</v>
      </c>
      <c r="G778" s="17">
        <f ca="1">f_nav_adjustedreturn(A778,参数!$B$2,参数!$B$1)</f>
        <v>10.3722450154192</v>
      </c>
      <c r="H778" s="17">
        <f ca="1">f_nav_periodreturnrankingper(A778,参数!$B$2,参数!$B$1,3)</f>
        <v>94.494441503441</v>
      </c>
      <c r="I778" s="17">
        <f ca="1">f_nav_adjustedreturn(A778,参数!$B$3,参数!$B$2)</f>
        <v>6.96564885496182</v>
      </c>
      <c r="J778" s="17">
        <f ca="1">f_nav_periodreturnrankingper(A778,参数!$B$3,参数!$B$2,3)</f>
        <v>90.2452619843924</v>
      </c>
      <c r="K778" s="17">
        <f ca="1">f_nav_adjustedreturn(A778,参数!$B$4,参数!$B$3)</f>
        <v>4.71953554770517</v>
      </c>
      <c r="L778" s="17">
        <f ca="1">f_nav_periodreturnrankingper(A778,参数!$B$4,参数!$B$3,3)</f>
        <v>2.56739409499358</v>
      </c>
      <c r="M778" s="17">
        <f ca="1">f_nav_adjustedreturn(A778,参数!$B$5,参数!$B$4)</f>
        <v>8.65271253761285</v>
      </c>
      <c r="N778" s="17">
        <f ca="1">f_nav_periodreturnrankingper(A778,参数!$B$5,参数!$B$4,3)</f>
        <v>58.4712371946414</v>
      </c>
      <c r="O778" s="17">
        <f ca="1">f_nav_adjustedreturn(A778,参数!$B$6,参数!$B$5)</f>
        <v>0</v>
      </c>
      <c r="P778" s="17">
        <f ca="1">f_nav_periodreturnrankingper(A778,参数!$B$6,参数!$B$5,3)</f>
        <v>0</v>
      </c>
      <c r="Q778" s="25">
        <f>f_return(A778,1,参数!$B$1-365/2,参数!$B$1)</f>
        <v>9.33914310542969</v>
      </c>
      <c r="R778" s="25">
        <f ca="1">f_return(A778,1,参数!$B$4,参数!$B$1)</f>
        <v>7.3204826720271</v>
      </c>
      <c r="S778" s="25">
        <f ca="1">f_return(A778,1,参数!$B$6,参数!$B$1)</f>
        <v>0</v>
      </c>
      <c r="T778" t="str">
        <f>f_info_investtype(A778)</f>
        <v>灵活配置型基金</v>
      </c>
      <c r="U778" t="str">
        <f>f_info_fundmanager(A778)</f>
        <v>谢军</v>
      </c>
      <c r="V778">
        <f>f_info_manager_onthepostdays(A778,1)</f>
        <v>1557</v>
      </c>
      <c r="W778" s="25">
        <f ca="1">f_return_1w(A778,"0",参数!$B$2)</f>
        <v>0</v>
      </c>
      <c r="X778" s="25">
        <f>f_return_1m(A778,"0",参数!$B$1)</f>
        <v>1.66169962972997</v>
      </c>
      <c r="Y778" s="25">
        <f>f_return_3m(A778,0,参数!$B$1)</f>
        <v>3.18056828597616</v>
      </c>
      <c r="Z778" s="25">
        <f>f_return_6m(A778,0,参数!B777)</f>
        <v>4.3238437807241</v>
      </c>
      <c r="AA778" t="str">
        <f>f_dq_status(A778,参数!$B$1)</f>
        <v>暂停大额申购|开放赎回</v>
      </c>
      <c r="AB778" s="17">
        <f ca="1">f_risk_maxdownside(A778,参数!$B$6,参数!$B$1)</f>
        <v>-1.29870129870129</v>
      </c>
      <c r="AC778" s="17">
        <f ca="1">f_risk_maxdownside(A778,参数!$B$4,参数!$B$1)</f>
        <v>-1.07334525939178</v>
      </c>
      <c r="AD778" t="str">
        <f ca="1">f_risk_maxdownside_date(A778,参数!$B$6,参数!$B$1)</f>
        <v>20161126-20161223</v>
      </c>
    </row>
    <row r="779" spans="1:30">
      <c r="A779" s="15" t="s">
        <v>807</v>
      </c>
      <c r="B779" t="str">
        <f>f_info_name(A779)</f>
        <v>广发沪港深新起点A</v>
      </c>
      <c r="C779" t="str">
        <f>f_info_setupdate(A779)</f>
        <v>2016-11-02</v>
      </c>
      <c r="D779" s="16">
        <f t="shared" si="12"/>
        <v>1545</v>
      </c>
      <c r="F779" s="17">
        <f>f_netasset_total(A779,参数!$B$1,100000000)</f>
        <v>55.4684620688</v>
      </c>
      <c r="G779" s="17">
        <f ca="1">f_nav_adjustedreturn(A779,参数!$B$2,参数!$B$1)</f>
        <v>59.9861303744799</v>
      </c>
      <c r="H779" s="17">
        <f ca="1">f_nav_periodreturnrankingper(A779,参数!$B$2,参数!$B$1,3)</f>
        <v>60.0490196078431</v>
      </c>
      <c r="I779" s="17">
        <f ca="1">f_nav_adjustedreturn(A779,参数!$B$3,参数!$B$2)</f>
        <v>28.4060552092609</v>
      </c>
      <c r="J779" s="17">
        <f ca="1">f_nav_periodreturnrankingper(A779,参数!$B$3,参数!$B$2,3)</f>
        <v>80.8259587020649</v>
      </c>
      <c r="K779" s="17">
        <f ca="1">f_nav_adjustedreturn(A779,参数!$B$4,参数!$B$3)</f>
        <v>-22.6090121640927</v>
      </c>
      <c r="L779" s="17">
        <f ca="1">f_nav_periodreturnrankingper(A779,参数!$B$4,参数!$B$3,3)</f>
        <v>44.3636363636364</v>
      </c>
      <c r="M779" s="17">
        <f ca="1">f_nav_adjustedreturn(A779,参数!$B$5,参数!$B$4)</f>
        <v>53.9823008849558</v>
      </c>
      <c r="N779" s="17">
        <f ca="1">f_nav_periodreturnrankingper(A779,参数!$B$5,参数!$B$4,3)</f>
        <v>4.41176470588235</v>
      </c>
      <c r="O779" s="17">
        <f ca="1">f_nav_adjustedreturn(A779,参数!$B$6,参数!$B$5)</f>
        <v>0</v>
      </c>
      <c r="P779" s="17">
        <f ca="1">f_nav_periodreturnrankingper(A779,参数!$B$6,参数!$B$5,3)</f>
        <v>0</v>
      </c>
      <c r="Q779" s="25">
        <f>f_return(A779,1,参数!$B$1-365/2,参数!$B$1)</f>
        <v>74.9844419525183</v>
      </c>
      <c r="R779" s="25">
        <f ca="1">f_return(A779,1,参数!$B$4,参数!$B$1)</f>
        <v>16.696590926146</v>
      </c>
      <c r="S779" s="25">
        <f ca="1">f_return(A779,1,参数!$B$6,参数!$B$1)</f>
        <v>0</v>
      </c>
      <c r="T779" t="str">
        <f>f_info_investtype(A779)</f>
        <v>普通股票型基金</v>
      </c>
      <c r="U779" t="str">
        <f>f_info_fundmanager(A779)</f>
        <v>李耀柱</v>
      </c>
      <c r="V779">
        <f>f_info_manager_onthepostdays(A779,1)</f>
        <v>1555</v>
      </c>
      <c r="W779" s="25">
        <f ca="1">f_return_1w(A779,"0",参数!$B$2)</f>
        <v>-4.69266358228685</v>
      </c>
      <c r="X779" s="25">
        <f>f_return_1m(A779,"0",参数!$B$1)</f>
        <v>19.6328562538893</v>
      </c>
      <c r="Y779" s="25">
        <f>f_return_3m(A779,0,参数!$B$1)</f>
        <v>32.0171673819742</v>
      </c>
      <c r="Z779" s="25">
        <f>f_return_6m(A779,0,参数!B778)</f>
        <v>27.1428571428571</v>
      </c>
      <c r="AA779" t="str">
        <f>f_dq_status(A779,参数!$B$1)</f>
        <v>开放申购|开放赎回</v>
      </c>
      <c r="AB779" s="17">
        <f ca="1">f_risk_maxdownside(A779,参数!$B$6,参数!$B$1)</f>
        <v>-30.3453744439519</v>
      </c>
      <c r="AC779" s="17">
        <f ca="1">f_risk_maxdownside(A779,参数!$B$4,参数!$B$1)</f>
        <v>-29.767143197318</v>
      </c>
      <c r="AD779" t="str">
        <f ca="1">f_risk_maxdownside_date(A779,参数!$B$6,参数!$B$1)</f>
        <v>20180124-20190103</v>
      </c>
    </row>
    <row r="780" spans="1:30">
      <c r="A780" s="15" t="s">
        <v>808</v>
      </c>
      <c r="B780" t="str">
        <f>f_info_name(A780)</f>
        <v>北信瑞丰外延增长</v>
      </c>
      <c r="C780" t="str">
        <f>f_info_setupdate(A780)</f>
        <v>2016-05-17</v>
      </c>
      <c r="D780" s="16">
        <f t="shared" si="12"/>
        <v>1714</v>
      </c>
      <c r="F780" s="17">
        <f>f_netasset_total(A780,参数!$B$1,100000000)</f>
        <v>0.1817543303</v>
      </c>
      <c r="G780" s="17">
        <f ca="1">f_nav_adjustedreturn(A780,参数!$B$2,参数!$B$1)</f>
        <v>29.4064748201439</v>
      </c>
      <c r="H780" s="17">
        <f ca="1">f_nav_periodreturnrankingper(A780,参数!$B$2,参数!$B$1,3)</f>
        <v>63.8433033350979</v>
      </c>
      <c r="I780" s="17">
        <f ca="1">f_nav_adjustedreturn(A780,参数!$B$3,参数!$B$2)</f>
        <v>21.6630196936543</v>
      </c>
      <c r="J780" s="17">
        <f ca="1">f_nav_periodreturnrankingper(A780,参数!$B$3,参数!$B$2,3)</f>
        <v>55.8528428093645</v>
      </c>
      <c r="K780" s="17">
        <f ca="1">f_nav_adjustedreturn(A780,参数!$B$4,参数!$B$3)</f>
        <v>-14.0169332079022</v>
      </c>
      <c r="L780" s="17">
        <f ca="1">f_nav_periodreturnrankingper(A780,参数!$B$4,参数!$B$3,3)</f>
        <v>47.9460847240051</v>
      </c>
      <c r="M780" s="17">
        <f ca="1">f_nav_adjustedreturn(A780,参数!$B$5,参数!$B$4)</f>
        <v>2.50481695568401</v>
      </c>
      <c r="N780" s="17">
        <f ca="1">f_nav_periodreturnrankingper(A780,参数!$B$5,参数!$B$4,3)</f>
        <v>86.4460204885737</v>
      </c>
      <c r="O780" s="17">
        <f ca="1">f_nav_adjustedreturn(A780,参数!$B$6,参数!$B$5)</f>
        <v>0</v>
      </c>
      <c r="P780" s="17">
        <f ca="1">f_nav_periodreturnrankingper(A780,参数!$B$6,参数!$B$5,3)</f>
        <v>0</v>
      </c>
      <c r="Q780" s="25">
        <f>f_return(A780,1,参数!$B$1-365/2,参数!$B$1)</f>
        <v>24.5962266641081</v>
      </c>
      <c r="R780" s="25">
        <f ca="1">f_return(A780,1,参数!$B$4,参数!$B$1)</f>
        <v>10.6120668680926</v>
      </c>
      <c r="S780" s="25">
        <f ca="1">f_return(A780,1,参数!$B$6,参数!$B$1)</f>
        <v>0</v>
      </c>
      <c r="T780" t="str">
        <f>f_info_investtype(A780)</f>
        <v>灵活配置型基金</v>
      </c>
      <c r="U780" t="str">
        <f>f_info_fundmanager(A780)</f>
        <v>庞文杰</v>
      </c>
      <c r="V780">
        <f>f_info_manager_onthepostdays(A780,1)</f>
        <v>255</v>
      </c>
      <c r="W780" s="25">
        <f ca="1">f_return_1w(A780,"0",参数!$B$2)</f>
        <v>-3.38835794960903</v>
      </c>
      <c r="X780" s="25">
        <f>f_return_1m(A780,"0",参数!$B$1)</f>
        <v>5.19005847953216</v>
      </c>
      <c r="Y780" s="25">
        <f>f_return_3m(A780,0,参数!$B$1)</f>
        <v>0.770308123249308</v>
      </c>
      <c r="Z780" s="25">
        <f>f_return_6m(A780,0,参数!B779)</f>
        <v>11.0782865583456</v>
      </c>
      <c r="AA780" t="str">
        <f>f_dq_status(A780,参数!$B$1)</f>
        <v>开放申购|开放赎回</v>
      </c>
      <c r="AB780" s="17">
        <f ca="1">f_risk_maxdownside(A780,参数!$B$6,参数!$B$1)</f>
        <v>-23.4578627280626</v>
      </c>
      <c r="AC780" s="17">
        <f ca="1">f_risk_maxdownside(A780,参数!$B$4,参数!$B$1)</f>
        <v>-17.1992481203008</v>
      </c>
      <c r="AD780" t="str">
        <f ca="1">f_risk_maxdownside_date(A780,参数!$B$6,参数!$B$1)</f>
        <v>20171114-20190103</v>
      </c>
    </row>
    <row r="781" spans="1:30">
      <c r="A781" s="15" t="s">
        <v>809</v>
      </c>
      <c r="B781" t="str">
        <f>f_info_name(A781)</f>
        <v>广发新兴产业精选A</v>
      </c>
      <c r="C781" t="str">
        <f>f_info_setupdate(A781)</f>
        <v>2016-01-29</v>
      </c>
      <c r="D781" s="16">
        <f t="shared" si="12"/>
        <v>1823</v>
      </c>
      <c r="F781" s="17">
        <f>f_netasset_total(A781,参数!$B$1,100000000)</f>
        <v>11.7902839814</v>
      </c>
      <c r="G781" s="17">
        <f ca="1">f_nav_adjustedreturn(A781,参数!$B$2,参数!$B$1)</f>
        <v>81.5428571428571</v>
      </c>
      <c r="H781" s="17">
        <f ca="1">f_nav_periodreturnrankingper(A781,参数!$B$2,参数!$B$1,3)</f>
        <v>15.1402858655373</v>
      </c>
      <c r="I781" s="17">
        <f ca="1">f_nav_adjustedreturn(A781,参数!$B$3,参数!$B$2)</f>
        <v>66.9847328244275</v>
      </c>
      <c r="J781" s="17">
        <f ca="1">f_nav_periodreturnrankingper(A781,参数!$B$3,参数!$B$2,3)</f>
        <v>5.74136008918618</v>
      </c>
      <c r="K781" s="17">
        <f ca="1">f_nav_adjustedreturn(A781,参数!$B$4,参数!$B$3)</f>
        <v>-31.413612565445</v>
      </c>
      <c r="L781" s="17">
        <f ca="1">f_nav_periodreturnrankingper(A781,参数!$B$4,参数!$B$3,3)</f>
        <v>95.8279845956354</v>
      </c>
      <c r="M781" s="17">
        <f ca="1">f_nav_adjustedreturn(A781,参数!$B$5,参数!$B$4)</f>
        <v>36.096256684492</v>
      </c>
      <c r="N781" s="17">
        <f ca="1">f_nav_periodreturnrankingper(A781,参数!$B$5,参数!$B$4,3)</f>
        <v>7.24980299448385</v>
      </c>
      <c r="O781" s="17">
        <f ca="1">f_nav_adjustedreturn(A781,参数!$B$6,参数!$B$5)</f>
        <v>0</v>
      </c>
      <c r="P781" s="17">
        <f ca="1">f_nav_periodreturnrankingper(A781,参数!$B$6,参数!$B$5,3)</f>
        <v>0</v>
      </c>
      <c r="Q781" s="25">
        <f>f_return(A781,1,参数!$B$1-365/2,参数!$B$1)</f>
        <v>35.3887730559435</v>
      </c>
      <c r="R781" s="25">
        <f ca="1">f_return(A781,1,参数!$B$4,参数!$B$1)</f>
        <v>27.6050720707646</v>
      </c>
      <c r="S781" s="25">
        <f ca="1">f_return(A781,1,参数!$B$6,参数!$B$1)</f>
        <v>0</v>
      </c>
      <c r="T781" t="str">
        <f>f_info_investtype(A781)</f>
        <v>灵活配置型基金</v>
      </c>
      <c r="U781" t="str">
        <f>f_info_fundmanager(A781)</f>
        <v>李巍</v>
      </c>
      <c r="V781">
        <f>f_info_manager_onthepostdays(A781,1)</f>
        <v>1840</v>
      </c>
      <c r="W781" s="25">
        <f ca="1">f_return_1w(A781,"0",参数!$B$2)</f>
        <v>-1.40845070422535</v>
      </c>
      <c r="X781" s="25">
        <f>f_return_1m(A781,"0",参数!$B$1)</f>
        <v>8.35607094133698</v>
      </c>
      <c r="Y781" s="25">
        <f>f_return_3m(A781,0,参数!$B$1)</f>
        <v>15.6955571740714</v>
      </c>
      <c r="Z781" s="25">
        <f>f_return_6m(A781,0,参数!B780)</f>
        <v>10.328317373461</v>
      </c>
      <c r="AA781" t="str">
        <f>f_dq_status(A781,参数!$B$1)</f>
        <v>开放申购|开放赎回</v>
      </c>
      <c r="AB781" s="17">
        <f ca="1">f_risk_maxdownside(A781,参数!$B$6,参数!$B$1)</f>
        <v>-39.0070921985816</v>
      </c>
      <c r="AC781" s="17">
        <f ca="1">f_risk_maxdownside(A781,参数!$B$4,参数!$B$1)</f>
        <v>-38.2506527415144</v>
      </c>
      <c r="AD781" t="str">
        <f ca="1">f_risk_maxdownside_date(A781,参数!$B$6,参数!$B$1)</f>
        <v>20180124-20190103</v>
      </c>
    </row>
    <row r="782" spans="1:30">
      <c r="A782" s="15" t="s">
        <v>810</v>
      </c>
      <c r="B782" t="str">
        <f>f_info_name(A782)</f>
        <v>广发新兴成长</v>
      </c>
      <c r="C782" t="str">
        <f>f_info_setupdate(A782)</f>
        <v>2017-09-15</v>
      </c>
      <c r="D782" s="16">
        <f t="shared" si="12"/>
        <v>1228</v>
      </c>
      <c r="F782" s="17">
        <f>f_netasset_total(A782,参数!$B$1,100000000)</f>
        <v>0.888108313</v>
      </c>
      <c r="G782" s="17">
        <f ca="1">f_nav_adjustedreturn(A782,参数!$B$2,参数!$B$1)</f>
        <v>88.1632653061225</v>
      </c>
      <c r="H782" s="17">
        <f ca="1">f_nav_periodreturnrankingper(A782,参数!$B$2,参数!$B$1,3)</f>
        <v>10.3229221810482</v>
      </c>
      <c r="I782" s="17">
        <f ca="1">f_nav_adjustedreturn(A782,参数!$B$3,参数!$B$2)</f>
        <v>48.7101669195751</v>
      </c>
      <c r="J782" s="17">
        <f ca="1">f_nav_periodreturnrankingper(A782,参数!$B$3,参数!$B$2,3)</f>
        <v>18.8405797101449</v>
      </c>
      <c r="K782" s="17">
        <f ca="1">f_nav_adjustedreturn(A782,参数!$B$4,参数!$B$3)</f>
        <v>-34.2971086739781</v>
      </c>
      <c r="L782" s="17">
        <f ca="1">f_nav_periodreturnrankingper(A782,参数!$B$4,参数!$B$3,3)</f>
        <v>98.1386392811297</v>
      </c>
      <c r="M782" s="17">
        <f ca="1">f_nav_adjustedreturn(A782,参数!$B$5,参数!$B$4)</f>
        <v>0</v>
      </c>
      <c r="N782" s="17">
        <f ca="1">f_nav_periodreturnrankingper(A782,参数!$B$5,参数!$B$4,3)</f>
        <v>0</v>
      </c>
      <c r="O782" s="17">
        <f ca="1">f_nav_adjustedreturn(A782,参数!$B$6,参数!$B$5)</f>
        <v>0</v>
      </c>
      <c r="P782" s="17">
        <f ca="1">f_nav_periodreturnrankingper(A782,参数!$B$6,参数!$B$5,3)</f>
        <v>0</v>
      </c>
      <c r="Q782" s="25">
        <f>f_return(A782,1,参数!$B$1-365/2,参数!$B$1)</f>
        <v>76.9458692438238</v>
      </c>
      <c r="R782" s="25">
        <f ca="1">f_return(A782,1,参数!$B$4,参数!$B$1)</f>
        <v>22.4821767504872</v>
      </c>
      <c r="S782" s="25">
        <f ca="1">f_return(A782,1,参数!$B$6,参数!$B$1)</f>
        <v>0</v>
      </c>
      <c r="T782" t="str">
        <f>f_info_investtype(A782)</f>
        <v>灵活配置型基金</v>
      </c>
      <c r="U782" t="str">
        <f>f_info_fundmanager(A782)</f>
        <v>刘玉</v>
      </c>
      <c r="V782">
        <f>f_info_manager_onthepostdays(A782,1)</f>
        <v>848</v>
      </c>
      <c r="W782" s="25">
        <f ca="1">f_return_1w(A782,"0",参数!$B$2)</f>
        <v>-2.39043824701195</v>
      </c>
      <c r="X782" s="25">
        <f>f_return_1m(A782,"0",参数!$B$1)</f>
        <v>14.6766169154229</v>
      </c>
      <c r="Y782" s="25">
        <f>f_return_3m(A782,0,参数!$B$1)</f>
        <v>26.9972451790634</v>
      </c>
      <c r="Z782" s="25">
        <f>f_return_6m(A782,0,参数!B781)</f>
        <v>28.7474332648871</v>
      </c>
      <c r="AA782" t="str">
        <f>f_dq_status(A782,参数!$B$1)</f>
        <v>开放申购|开放赎回</v>
      </c>
      <c r="AB782" s="17">
        <f ca="1">f_risk_maxdownside(A782,参数!$B$6,参数!$B$1)</f>
        <v>-39.8635477582846</v>
      </c>
      <c r="AC782" s="17">
        <f ca="1">f_risk_maxdownside(A782,参数!$B$4,参数!$B$1)</f>
        <v>-39.8048780487805</v>
      </c>
      <c r="AD782" t="str">
        <f ca="1">f_risk_maxdownside_date(A782,参数!$B$6,参数!$B$1)</f>
        <v>20180109-20190103</v>
      </c>
    </row>
    <row r="783" spans="1:30">
      <c r="A783" s="15" t="s">
        <v>811</v>
      </c>
      <c r="B783" t="str">
        <f>f_info_name(A783)</f>
        <v>广发鑫享</v>
      </c>
      <c r="C783" t="str">
        <f>f_info_setupdate(A783)</f>
        <v>2016-01-15</v>
      </c>
      <c r="D783" s="16">
        <f t="shared" si="12"/>
        <v>1837</v>
      </c>
      <c r="F783" s="17">
        <f>f_netasset_total(A783,参数!$B$1,100000000)</f>
        <v>12.6553917212</v>
      </c>
      <c r="G783" s="17">
        <f ca="1">f_nav_adjustedreturn(A783,参数!$B$2,参数!$B$1)</f>
        <v>115.146708961142</v>
      </c>
      <c r="H783" s="17">
        <f ca="1">f_nav_periodreturnrankingper(A783,参数!$B$2,参数!$B$1,3)</f>
        <v>1.58814187400741</v>
      </c>
      <c r="I783" s="17">
        <f ca="1">f_nav_adjustedreturn(A783,参数!$B$3,参数!$B$2)</f>
        <v>67.4634794156706</v>
      </c>
      <c r="J783" s="17">
        <f ca="1">f_nav_periodreturnrankingper(A783,参数!$B$3,参数!$B$2,3)</f>
        <v>5.51839464882943</v>
      </c>
      <c r="K783" s="17">
        <f ca="1">f_nav_adjustedreturn(A783,参数!$B$4,参数!$B$3)</f>
        <v>-32.5872873769024</v>
      </c>
      <c r="L783" s="17">
        <f ca="1">f_nav_periodreturnrankingper(A783,参数!$B$4,参数!$B$3,3)</f>
        <v>97.1116816431322</v>
      </c>
      <c r="M783" s="17">
        <f ca="1">f_nav_adjustedreturn(A783,参数!$B$5,参数!$B$4)</f>
        <v>18.6243386243386</v>
      </c>
      <c r="N783" s="17">
        <f ca="1">f_nav_periodreturnrankingper(A783,参数!$B$5,参数!$B$4,3)</f>
        <v>25.8471237194641</v>
      </c>
      <c r="O783" s="17">
        <f ca="1">f_nav_adjustedreturn(A783,参数!$B$6,参数!$B$5)</f>
        <v>-5.1</v>
      </c>
      <c r="P783" s="17">
        <f ca="1">f_nav_periodreturnrankingper(A783,参数!$B$6,参数!$B$5,3)</f>
        <v>88.4353741496599</v>
      </c>
      <c r="Q783" s="25">
        <f>f_return(A783,1,参数!$B$1-365/2,参数!$B$1)</f>
        <v>121.972936390314</v>
      </c>
      <c r="R783" s="25">
        <f ca="1">f_return(A783,1,参数!$B$4,参数!$B$1)</f>
        <v>34.3842361623251</v>
      </c>
      <c r="S783" s="25">
        <f ca="1">f_return(A783,1,参数!$B$6,参数!$B$1)</f>
        <v>22.0660974501934</v>
      </c>
      <c r="T783" t="str">
        <f>f_info_investtype(A783)</f>
        <v>灵活配置型基金</v>
      </c>
      <c r="U783" t="str">
        <f>f_info_fundmanager(A783)</f>
        <v>刘格菘,郑澄然</v>
      </c>
      <c r="V783">
        <f>f_info_manager_onthepostdays(A783,1)</f>
        <v>1190</v>
      </c>
      <c r="W783" s="25">
        <f ca="1">f_return_1w(A783,"0",参数!$B$2)</f>
        <v>2.27088402270882</v>
      </c>
      <c r="X783" s="25">
        <f>f_return_1m(A783,"0",参数!$B$1)</f>
        <v>15.4959557258408</v>
      </c>
      <c r="Y783" s="25">
        <f>f_return_3m(A783,0,参数!$B$1)</f>
        <v>38.0661577608142</v>
      </c>
      <c r="Z783" s="25">
        <f>f_return_6m(A783,0,参数!B782)</f>
        <v>40.9204602301151</v>
      </c>
      <c r="AA783" t="str">
        <f>f_dq_status(A783,参数!$B$1)</f>
        <v>开放申购|开放赎回</v>
      </c>
      <c r="AB783" s="17">
        <f ca="1">f_risk_maxdownside(A783,参数!$B$6,参数!$B$1)</f>
        <v>-37.5</v>
      </c>
      <c r="AC783" s="17">
        <f ca="1">f_risk_maxdownside(A783,参数!$B$4,参数!$B$1)</f>
        <v>-37.1097234611954</v>
      </c>
      <c r="AD783" t="str">
        <f ca="1">f_risk_maxdownside_date(A783,参数!$B$6,参数!$B$1)</f>
        <v>20171122-20181018</v>
      </c>
    </row>
    <row r="784" spans="1:30">
      <c r="A784" s="15" t="s">
        <v>812</v>
      </c>
      <c r="B784" t="str">
        <f>f_info_name(A784)</f>
        <v>广发鑫益</v>
      </c>
      <c r="C784" t="str">
        <f>f_info_setupdate(A784)</f>
        <v>2016-11-16</v>
      </c>
      <c r="D784" s="16">
        <f t="shared" si="12"/>
        <v>1531</v>
      </c>
      <c r="F784" s="17">
        <f>f_netasset_total(A784,参数!$B$1,100000000)</f>
        <v>3.6118992859</v>
      </c>
      <c r="G784" s="17">
        <f ca="1">f_nav_adjustedreturn(A784,参数!$B$2,参数!$B$1)</f>
        <v>84.7589424572317</v>
      </c>
      <c r="H784" s="17">
        <f ca="1">f_nav_periodreturnrankingper(A784,参数!$B$2,参数!$B$1,3)</f>
        <v>13.1286394917946</v>
      </c>
      <c r="I784" s="17">
        <f ca="1">f_nav_adjustedreturn(A784,参数!$B$3,参数!$B$2)</f>
        <v>51.2941176470588</v>
      </c>
      <c r="J784" s="17">
        <f ca="1">f_nav_periodreturnrankingper(A784,参数!$B$3,参数!$B$2,3)</f>
        <v>16.3322185061316</v>
      </c>
      <c r="K784" s="17">
        <f ca="1">f_nav_adjustedreturn(A784,参数!$B$4,参数!$B$3)</f>
        <v>-31.6720257234727</v>
      </c>
      <c r="L784" s="17">
        <f ca="1">f_nav_periodreturnrankingper(A784,参数!$B$4,参数!$B$3,3)</f>
        <v>96.02053915276</v>
      </c>
      <c r="M784" s="17">
        <f ca="1">f_nav_adjustedreturn(A784,参数!$B$5,参数!$B$4)</f>
        <v>19.4470924690181</v>
      </c>
      <c r="N784" s="17">
        <f ca="1">f_nav_periodreturnrankingper(A784,参数!$B$5,参数!$B$4,3)</f>
        <v>24.113475177305</v>
      </c>
      <c r="O784" s="17">
        <f ca="1">f_nav_adjustedreturn(A784,参数!$B$6,参数!$B$5)</f>
        <v>0</v>
      </c>
      <c r="P784" s="17">
        <f ca="1">f_nav_periodreturnrankingper(A784,参数!$B$6,参数!$B$5,3)</f>
        <v>0</v>
      </c>
      <c r="Q784" s="25">
        <f>f_return(A784,1,参数!$B$1-365/2,参数!$B$1)</f>
        <v>98.8931834405379</v>
      </c>
      <c r="R784" s="25">
        <f ca="1">f_return(A784,1,参数!$B$4,参数!$B$1)</f>
        <v>24.0480328897624</v>
      </c>
      <c r="S784" s="25">
        <f ca="1">f_return(A784,1,参数!$B$6,参数!$B$1)</f>
        <v>0</v>
      </c>
      <c r="T784" t="str">
        <f>f_info_investtype(A784)</f>
        <v>灵活配置型基金</v>
      </c>
      <c r="U784" t="str">
        <f>f_info_fundmanager(A784)</f>
        <v>费逸</v>
      </c>
      <c r="V784">
        <f>f_info_manager_onthepostdays(A784,1)</f>
        <v>924</v>
      </c>
      <c r="W784" s="25">
        <f ca="1">f_return_1w(A784,"0",参数!$B$2)</f>
        <v>-1.60673297628155</v>
      </c>
      <c r="X784" s="25">
        <f>f_return_1m(A784,"0",参数!$B$1)</f>
        <v>15.2279340446169</v>
      </c>
      <c r="Y784" s="25">
        <f>f_return_3m(A784,0,参数!$B$1)</f>
        <v>32.3676880222841</v>
      </c>
      <c r="Z784" s="25">
        <f>f_return_6m(A784,0,参数!B783)</f>
        <v>32.0807627593943</v>
      </c>
      <c r="AA784" t="str">
        <f>f_dq_status(A784,参数!$B$1)</f>
        <v>暂停大额申购|开放赎回</v>
      </c>
      <c r="AB784" s="17">
        <f ca="1">f_risk_maxdownside(A784,参数!$B$6,参数!$B$1)</f>
        <v>-38.5145482388974</v>
      </c>
      <c r="AC784" s="17">
        <f ca="1">f_risk_maxdownside(A784,参数!$B$4,参数!$B$1)</f>
        <v>-35.9138068635275</v>
      </c>
      <c r="AD784" t="str">
        <f ca="1">f_risk_maxdownside_date(A784,参数!$B$6,参数!$B$1)</f>
        <v>20171114-20190103</v>
      </c>
    </row>
    <row r="785" spans="1:30">
      <c r="A785" s="15" t="s">
        <v>813</v>
      </c>
      <c r="B785" t="str">
        <f>f_info_name(A785)</f>
        <v>广发鑫裕A</v>
      </c>
      <c r="C785" t="str">
        <f>f_info_setupdate(A785)</f>
        <v>2016-03-01</v>
      </c>
      <c r="D785" s="16">
        <f t="shared" si="12"/>
        <v>1791</v>
      </c>
      <c r="F785" s="17">
        <f>f_netasset_total(A785,参数!$B$1,100000000)</f>
        <v>6.8960310749</v>
      </c>
      <c r="G785" s="17">
        <f ca="1">f_nav_adjustedreturn(A785,参数!$B$2,参数!$B$1)</f>
        <v>14.4981684981685</v>
      </c>
      <c r="H785" s="17">
        <f ca="1">f_nav_periodreturnrankingper(A785,参数!$B$2,参数!$B$1,3)</f>
        <v>88.0359978824775</v>
      </c>
      <c r="I785" s="17">
        <f ca="1">f_nav_adjustedreturn(A785,参数!$B$3,参数!$B$2)</f>
        <v>12.8099173553719</v>
      </c>
      <c r="J785" s="17">
        <f ca="1">f_nav_periodreturnrankingper(A785,参数!$B$3,参数!$B$2,3)</f>
        <v>74.3032329988852</v>
      </c>
      <c r="K785" s="17">
        <f ca="1">f_nav_adjustedreturn(A785,参数!$B$4,参数!$B$3)</f>
        <v>-2.3405972558515</v>
      </c>
      <c r="L785" s="17">
        <f ca="1">f_nav_periodreturnrankingper(A785,参数!$B$4,参数!$B$3,3)</f>
        <v>25.7381258023107</v>
      </c>
      <c r="M785" s="17">
        <f ca="1">f_nav_adjustedreturn(A785,参数!$B$5,参数!$B$4)</f>
        <v>12.4206708975521</v>
      </c>
      <c r="N785" s="17">
        <f ca="1">f_nav_periodreturnrankingper(A785,参数!$B$5,参数!$B$4,3)</f>
        <v>41.2923561859732</v>
      </c>
      <c r="O785" s="17">
        <f ca="1">f_nav_adjustedreturn(A785,参数!$B$6,参数!$B$5)</f>
        <v>0</v>
      </c>
      <c r="P785" s="17">
        <f ca="1">f_nav_periodreturnrankingper(A785,参数!$B$6,参数!$B$5,3)</f>
        <v>0</v>
      </c>
      <c r="Q785" s="25">
        <f>f_return(A785,1,参数!$B$1-365/2,参数!$B$1)</f>
        <v>12.925960008249</v>
      </c>
      <c r="R785" s="25">
        <f ca="1">f_return(A785,1,参数!$B$4,参数!$B$1)</f>
        <v>8.04117195218979</v>
      </c>
      <c r="S785" s="25">
        <f ca="1">f_return(A785,1,参数!$B$6,参数!$B$1)</f>
        <v>0</v>
      </c>
      <c r="T785" t="str">
        <f>f_info_investtype(A785)</f>
        <v>灵活配置型基金</v>
      </c>
      <c r="U785" t="str">
        <f>f_info_fundmanager(A785)</f>
        <v>张芊,谢军</v>
      </c>
      <c r="V785">
        <f>f_info_manager_onthepostdays(A785,1)</f>
        <v>1808</v>
      </c>
      <c r="W785" s="25">
        <f ca="1">f_return_1w(A785,"0",参数!$B$2)</f>
        <v>-0.219298245614043</v>
      </c>
      <c r="X785" s="25">
        <f>f_return_1m(A785,"0",参数!$B$1)</f>
        <v>2.45837157466893</v>
      </c>
      <c r="Y785" s="25">
        <f>f_return_3m(A785,0,参数!$B$1)</f>
        <v>4.19333333333333</v>
      </c>
      <c r="Z785" s="25">
        <f>f_return_6m(A785,0,参数!B784)</f>
        <v>6.21457489878543</v>
      </c>
      <c r="AA785" t="str">
        <f>f_dq_status(A785,参数!$B$1)</f>
        <v>暂停大额申购|开放赎回</v>
      </c>
      <c r="AB785" s="17">
        <f ca="1">f_risk_maxdownside(A785,参数!$B$6,参数!$B$1)</f>
        <v>-5.74620909816439</v>
      </c>
      <c r="AC785" s="17">
        <f ca="1">f_risk_maxdownside(A785,参数!$B$4,参数!$B$1)</f>
        <v>-5.74620909816439</v>
      </c>
      <c r="AD785" t="str">
        <f ca="1">f_risk_maxdownside_date(A785,参数!$B$6,参数!$B$1)</f>
        <v>20180523-20181018,20180523-20181029,20180523-20181030</v>
      </c>
    </row>
    <row r="786" spans="1:30">
      <c r="A786" s="15" t="s">
        <v>814</v>
      </c>
      <c r="B786" t="str">
        <f>f_info_name(A786)</f>
        <v>广发鑫源A</v>
      </c>
      <c r="C786" t="str">
        <f>f_info_setupdate(A786)</f>
        <v>2016-11-02</v>
      </c>
      <c r="D786" s="16">
        <f t="shared" si="12"/>
        <v>1545</v>
      </c>
      <c r="F786" s="17">
        <f>f_netasset_total(A786,参数!$B$1,100000000)</f>
        <v>2.0045259964</v>
      </c>
      <c r="G786" s="17">
        <f ca="1">f_nav_adjustedreturn(A786,参数!$B$2,参数!$B$1)</f>
        <v>13.3802816901409</v>
      </c>
      <c r="H786" s="17">
        <f ca="1">f_nav_periodreturnrankingper(A786,参数!$B$2,参数!$B$1,3)</f>
        <v>91.0534674430916</v>
      </c>
      <c r="I786" s="17">
        <f ca="1">f_nav_adjustedreturn(A786,参数!$B$3,参数!$B$2)</f>
        <v>7.88224121557455</v>
      </c>
      <c r="J786" s="17">
        <f ca="1">f_nav_periodreturnrankingper(A786,参数!$B$3,参数!$B$2,3)</f>
        <v>87.7926421404682</v>
      </c>
      <c r="K786" s="17">
        <f ca="1">f_nav_adjustedreturn(A786,参数!$B$4,参数!$B$3)</f>
        <v>-3.1278748850046</v>
      </c>
      <c r="L786" s="17">
        <f ca="1">f_nav_periodreturnrankingper(A786,参数!$B$4,参数!$B$3,3)</f>
        <v>28.1771501925546</v>
      </c>
      <c r="M786" s="17">
        <f ca="1">f_nav_adjustedreturn(A786,参数!$B$5,参数!$B$4)</f>
        <v>9.11823647294589</v>
      </c>
      <c r="N786" s="17">
        <f ca="1">f_nav_periodreturnrankingper(A786,参数!$B$5,参数!$B$4,3)</f>
        <v>56.107171000788</v>
      </c>
      <c r="O786" s="17">
        <f ca="1">f_nav_adjustedreturn(A786,参数!$B$6,参数!$B$5)</f>
        <v>0</v>
      </c>
      <c r="P786" s="17">
        <f ca="1">f_nav_periodreturnrankingper(A786,参数!$B$6,参数!$B$5,3)</f>
        <v>0</v>
      </c>
      <c r="Q786" s="25">
        <f>f_return(A786,1,参数!$B$1-365/2,参数!$B$1)</f>
        <v>20.1819700106113</v>
      </c>
      <c r="R786" s="25">
        <f ca="1">f_return(A786,1,参数!$B$4,参数!$B$1)</f>
        <v>5.81316275259278</v>
      </c>
      <c r="S786" s="25">
        <f ca="1">f_return(A786,1,参数!$B$6,参数!$B$1)</f>
        <v>0</v>
      </c>
      <c r="T786" t="str">
        <f>f_info_investtype(A786)</f>
        <v>灵活配置型基金</v>
      </c>
      <c r="U786" t="str">
        <f>f_info_fundmanager(A786)</f>
        <v>马文文</v>
      </c>
      <c r="V786">
        <f>f_info_manager_onthepostdays(A786,1)</f>
        <v>259</v>
      </c>
      <c r="W786" s="25">
        <f ca="1">f_return_1w(A786,"0",参数!$B$2)</f>
        <v>-1.21739130434783</v>
      </c>
      <c r="X786" s="25">
        <f>f_return_1m(A786,"0",参数!$B$1)</f>
        <v>5.3147996729354</v>
      </c>
      <c r="Y786" s="25">
        <f>f_return_3m(A786,0,参数!$B$1)</f>
        <v>7.96311818943839</v>
      </c>
      <c r="Z786" s="25">
        <f>f_return_6m(A786,0,参数!B785)</f>
        <v>6.98653198653198</v>
      </c>
      <c r="AA786" t="str">
        <f>f_dq_status(A786,参数!$B$1)</f>
        <v>暂停大额申购|开放赎回</v>
      </c>
      <c r="AB786" s="17">
        <f ca="1">f_risk_maxdownside(A786,参数!$B$6,参数!$B$1)</f>
        <v>-6.48994515539307</v>
      </c>
      <c r="AC786" s="17">
        <f ca="1">f_risk_maxdownside(A786,参数!$B$4,参数!$B$1)</f>
        <v>-6.48994515539307</v>
      </c>
      <c r="AD786" t="str">
        <f ca="1">f_risk_maxdownside_date(A786,参数!$B$6,参数!$B$1)</f>
        <v>20180206-20180704</v>
      </c>
    </row>
    <row r="787" spans="1:30">
      <c r="A787" s="15" t="s">
        <v>815</v>
      </c>
      <c r="B787" t="str">
        <f>f_info_name(A787)</f>
        <v>诺安利鑫</v>
      </c>
      <c r="C787" t="str">
        <f>f_info_setupdate(A787)</f>
        <v>2015-12-02</v>
      </c>
      <c r="D787" s="16">
        <f t="shared" si="12"/>
        <v>1881</v>
      </c>
      <c r="F787" s="17">
        <f>f_netasset_total(A787,参数!$B$1,100000000)</f>
        <v>0.7069479934</v>
      </c>
      <c r="G787" s="17">
        <f ca="1">f_nav_adjustedreturn(A787,参数!$B$2,参数!$B$1)</f>
        <v>30.7551207581779</v>
      </c>
      <c r="H787" s="17">
        <f ca="1">f_nav_periodreturnrankingper(A787,参数!$B$2,参数!$B$1,3)</f>
        <v>62.6257278983589</v>
      </c>
      <c r="I787" s="17">
        <f ca="1">f_nav_adjustedreturn(A787,参数!$B$3,参数!$B$2)</f>
        <v>25.3496838474804</v>
      </c>
      <c r="J787" s="17">
        <f ca="1">f_nav_periodreturnrankingper(A787,参数!$B$3,参数!$B$2,3)</f>
        <v>50.5016722408027</v>
      </c>
      <c r="K787" s="17">
        <f ca="1">f_nav_adjustedreturn(A787,参数!$B$4,参数!$B$3)</f>
        <v>2.22309274312018</v>
      </c>
      <c r="L787" s="17">
        <f ca="1">f_nav_periodreturnrankingper(A787,参数!$B$4,参数!$B$3,3)</f>
        <v>9.17843388960205</v>
      </c>
      <c r="M787" s="17">
        <f ca="1">f_nav_adjustedreturn(A787,参数!$B$5,参数!$B$4)</f>
        <v>2.45983935742972</v>
      </c>
      <c r="N787" s="17">
        <f ca="1">f_nav_periodreturnrankingper(A787,参数!$B$5,参数!$B$4,3)</f>
        <v>86.9976359338062</v>
      </c>
      <c r="O787" s="17">
        <f ca="1">f_nav_adjustedreturn(A787,参数!$B$6,参数!$B$5)</f>
        <v>0.100502512562814</v>
      </c>
      <c r="P787" s="17">
        <f ca="1">f_nav_periodreturnrankingper(A787,参数!$B$6,参数!$B$5,3)</f>
        <v>74.9659863945578</v>
      </c>
      <c r="Q787" s="25">
        <f>f_return(A787,1,参数!$B$1-365/2,参数!$B$1)</f>
        <v>36.7295795063246</v>
      </c>
      <c r="R787" s="25">
        <f ca="1">f_return(A787,1,参数!$B$4,参数!$B$1)</f>
        <v>18.7523343523897</v>
      </c>
      <c r="S787" s="25">
        <f ca="1">f_return(A787,1,参数!$B$6,参数!$B$1)</f>
        <v>11.4355342038599</v>
      </c>
      <c r="T787" t="str">
        <f>f_info_investtype(A787)</f>
        <v>灵活配置型基金</v>
      </c>
      <c r="U787" t="str">
        <f>f_info_fundmanager(A787)</f>
        <v>李迪光</v>
      </c>
      <c r="V787">
        <f>f_info_manager_onthepostdays(A787,1)</f>
        <v>42</v>
      </c>
      <c r="W787" s="25">
        <f ca="1">f_return_1w(A787,"0",参数!$B$2)</f>
        <v>-1.7496433130585</v>
      </c>
      <c r="X787" s="25">
        <f>f_return_1m(A787,"0",参数!$B$1)</f>
        <v>14.3200801871033</v>
      </c>
      <c r="Y787" s="25">
        <f>f_return_3m(A787,0,参数!$B$1)</f>
        <v>17.1219278428151</v>
      </c>
      <c r="Z787" s="25">
        <f>f_return_6m(A787,0,参数!B786)</f>
        <v>13.797369449147</v>
      </c>
      <c r="AA787" t="str">
        <f>f_dq_status(A787,参数!$B$1)</f>
        <v>开放申购|开放赎回</v>
      </c>
      <c r="AB787" s="17">
        <f ca="1">f_risk_maxdownside(A787,参数!$B$6,参数!$B$1)</f>
        <v>-20.8863032392444</v>
      </c>
      <c r="AC787" s="17">
        <f ca="1">f_risk_maxdownside(A787,参数!$B$4,参数!$B$1)</f>
        <v>-20.8863032392444</v>
      </c>
      <c r="AD787" t="str">
        <f ca="1">f_risk_maxdownside_date(A787,参数!$B$6,参数!$B$1)</f>
        <v>20190420-20190809</v>
      </c>
    </row>
    <row r="788" spans="1:30">
      <c r="A788" s="15" t="s">
        <v>816</v>
      </c>
      <c r="B788" t="str">
        <f>f_info_name(A788)</f>
        <v>泓德裕泰A</v>
      </c>
      <c r="C788" t="str">
        <f>f_info_setupdate(A788)</f>
        <v>2015-12-17</v>
      </c>
      <c r="D788" s="16">
        <f t="shared" si="12"/>
        <v>1866</v>
      </c>
      <c r="F788" s="17">
        <f>f_netasset_total(A788,参数!$B$1,100000000)</f>
        <v>31.4643294403</v>
      </c>
      <c r="G788" s="17">
        <f ca="1">f_nav_adjustedreturn(A788,参数!$B$2,参数!$B$1)</f>
        <v>-3.79999999999998</v>
      </c>
      <c r="H788" s="17">
        <f ca="1">f_nav_periodreturnrankingper(A788,参数!$B$2,参数!$B$1,3)</f>
        <v>98.6792452830189</v>
      </c>
      <c r="I788" s="17">
        <f ca="1">f_nav_adjustedreturn(A788,参数!$B$3,参数!$B$2)</f>
        <v>12.2544434050514</v>
      </c>
      <c r="J788" s="17">
        <f ca="1">f_nav_periodreturnrankingper(A788,参数!$B$3,参数!$B$2,3)</f>
        <v>25.531914893617</v>
      </c>
      <c r="K788" s="17">
        <f ca="1">f_nav_adjustedreturn(A788,参数!$B$4,参数!$B$3)</f>
        <v>6.15506027214611</v>
      </c>
      <c r="L788" s="17">
        <f ca="1">f_nav_periodreturnrankingper(A788,参数!$B$4,参数!$B$3,3)</f>
        <v>7.39856801909308</v>
      </c>
      <c r="M788" s="17">
        <f ca="1">f_nav_adjustedreturn(A788,参数!$B$5,参数!$B$4)</f>
        <v>4.28571428571428</v>
      </c>
      <c r="N788" s="17">
        <f ca="1">f_nav_periodreturnrankingper(A788,参数!$B$5,参数!$B$4,3)</f>
        <v>45.3038674033149</v>
      </c>
      <c r="O788" s="17">
        <f ca="1">f_nav_adjustedreturn(A788,参数!$B$6,参数!$B$5)</f>
        <v>4.4820717131474</v>
      </c>
      <c r="P788" s="17">
        <f ca="1">f_nav_periodreturnrankingper(A788,参数!$B$6,参数!$B$5,3)</f>
        <v>14.8305084745763</v>
      </c>
      <c r="Q788" s="25">
        <f>f_return(A788,1,参数!$B$1-365/2,参数!$B$1)</f>
        <v>-7.70252672946509</v>
      </c>
      <c r="R788" s="25">
        <f ca="1">f_return(A788,1,参数!$B$4,参数!$B$1)</f>
        <v>4.6538147653655</v>
      </c>
      <c r="S788" s="25">
        <f ca="1">f_return(A788,1,参数!$B$6,参数!$B$1)</f>
        <v>4.56316182670438</v>
      </c>
      <c r="T788" t="str">
        <f>f_info_investtype(A788)</f>
        <v>混合债券型二级基金</v>
      </c>
      <c r="U788" t="str">
        <f>f_info_fundmanager(A788)</f>
        <v>李倩</v>
      </c>
      <c r="V788">
        <f>f_info_manager_onthepostdays(A788,1)</f>
        <v>1871</v>
      </c>
      <c r="W788" s="25">
        <f ca="1">f_return_1w(A788,"0",参数!$B$2)</f>
        <v>0.250626566416036</v>
      </c>
      <c r="X788" s="25">
        <f>f_return_1m(A788,"0",参数!$B$1)</f>
        <v>-0.103842159916921</v>
      </c>
      <c r="Y788" s="25">
        <f>f_return_3m(A788,0,参数!$B$1)</f>
        <v>-5.0814010853478</v>
      </c>
      <c r="Z788" s="25">
        <f>f_return_6m(A788,0,参数!B787)</f>
        <v>-4.51692815854665</v>
      </c>
      <c r="AA788" t="str">
        <f>f_dq_status(A788,参数!$B$1)</f>
        <v>开放申购|开放赎回</v>
      </c>
      <c r="AB788" s="17">
        <f ca="1">f_risk_maxdownside(A788,参数!$B$6,参数!$B$1)</f>
        <v>-6.18892508143322</v>
      </c>
      <c r="AC788" s="17">
        <f ca="1">f_risk_maxdownside(A788,参数!$B$4,参数!$B$1)</f>
        <v>-6.18892508143322</v>
      </c>
      <c r="AD788" t="str">
        <f ca="1">f_risk_maxdownside_date(A788,参数!$B$6,参数!$B$1)</f>
        <v>20200630-20201215</v>
      </c>
    </row>
    <row r="789" spans="1:30">
      <c r="A789" s="15" t="s">
        <v>817</v>
      </c>
      <c r="B789" t="str">
        <f>f_info_name(A789)</f>
        <v>博时外延增长主题</v>
      </c>
      <c r="C789" t="str">
        <f>f_info_setupdate(A789)</f>
        <v>2016-02-03</v>
      </c>
      <c r="D789" s="16">
        <f t="shared" si="12"/>
        <v>1818</v>
      </c>
      <c r="F789" s="17">
        <f>f_netasset_total(A789,参数!$B$1,100000000)</f>
        <v>9.5228635323</v>
      </c>
      <c r="G789" s="17">
        <f ca="1">f_nav_adjustedreturn(A789,参数!$B$2,参数!$B$1)</f>
        <v>71.3343108504399</v>
      </c>
      <c r="H789" s="17">
        <f ca="1">f_nav_periodreturnrankingper(A789,参数!$B$2,参数!$B$1,3)</f>
        <v>23.8221281101112</v>
      </c>
      <c r="I789" s="17">
        <f ca="1">f_nav_adjustedreturn(A789,参数!$B$3,参数!$B$2)</f>
        <v>47.1999544175103</v>
      </c>
      <c r="J789" s="17">
        <f ca="1">f_nav_periodreturnrankingper(A789,参数!$B$3,参数!$B$2,3)</f>
        <v>20.5128205128205</v>
      </c>
      <c r="K789" s="17">
        <f ca="1">f_nav_adjustedreturn(A789,参数!$B$4,参数!$B$3)</f>
        <v>-16.1984909033063</v>
      </c>
      <c r="L789" s="17">
        <f ca="1">f_nav_periodreturnrankingper(A789,参数!$B$4,参数!$B$3,3)</f>
        <v>52.7599486521181</v>
      </c>
      <c r="M789" s="17">
        <f ca="1">f_nav_adjustedreturn(A789,参数!$B$5,参数!$B$4)</f>
        <v>37.2829467439786</v>
      </c>
      <c r="N789" s="17">
        <f ca="1">f_nav_periodreturnrankingper(A789,参数!$B$5,参数!$B$4,3)</f>
        <v>6.38297872340426</v>
      </c>
      <c r="O789" s="17">
        <f ca="1">f_nav_adjustedreturn(A789,参数!$B$6,参数!$B$5)</f>
        <v>0</v>
      </c>
      <c r="P789" s="17">
        <f ca="1">f_nav_periodreturnrankingper(A789,参数!$B$6,参数!$B$5,3)</f>
        <v>0</v>
      </c>
      <c r="Q789" s="25">
        <f>f_return(A789,1,参数!$B$1-365/2,参数!$B$1)</f>
        <v>65.1103282369662</v>
      </c>
      <c r="R789" s="25">
        <f ca="1">f_return(A789,1,参数!$B$4,参数!$B$1)</f>
        <v>28.3026934435911</v>
      </c>
      <c r="S789" s="25">
        <f ca="1">f_return(A789,1,参数!$B$6,参数!$B$1)</f>
        <v>0</v>
      </c>
      <c r="T789" t="str">
        <f>f_info_investtype(A789)</f>
        <v>灵活配置型基金</v>
      </c>
      <c r="U789" t="str">
        <f>f_info_fundmanager(A789)</f>
        <v>蔡滨</v>
      </c>
      <c r="V789">
        <f>f_info_manager_onthepostdays(A789,1)</f>
        <v>1835</v>
      </c>
      <c r="W789" s="25">
        <f ca="1">f_return_1w(A789,"0",参数!$B$2)</f>
        <v>-0.437956204379562</v>
      </c>
      <c r="X789" s="25">
        <f>f_return_1m(A789,"0",参数!$B$1)</f>
        <v>13.2816286960737</v>
      </c>
      <c r="Y789" s="25">
        <f>f_return_3m(A789,0,参数!$B$1)</f>
        <v>22.420115243583</v>
      </c>
      <c r="Z789" s="25">
        <f>f_return_6m(A789,0,参数!B788)</f>
        <v>21.9897959183673</v>
      </c>
      <c r="AA789" t="str">
        <f>f_dq_status(A789,参数!$B$1)</f>
        <v>开放申购|开放赎回</v>
      </c>
      <c r="AB789" s="17">
        <f ca="1">f_risk_maxdownside(A789,参数!$B$6,参数!$B$1)</f>
        <v>-22.2085010667791</v>
      </c>
      <c r="AC789" s="17">
        <f ca="1">f_risk_maxdownside(A789,参数!$B$4,参数!$B$1)</f>
        <v>-21.9667248463185</v>
      </c>
      <c r="AD789" t="str">
        <f ca="1">f_risk_maxdownside_date(A789,参数!$B$6,参数!$B$1)</f>
        <v>20180125-20181018</v>
      </c>
    </row>
    <row r="790" spans="1:30">
      <c r="A790" s="15" t="s">
        <v>818</v>
      </c>
      <c r="B790" t="str">
        <f>f_info_name(A790)</f>
        <v>诺安景鑫</v>
      </c>
      <c r="C790" t="str">
        <f>f_info_setupdate(A790)</f>
        <v>2015-12-08</v>
      </c>
      <c r="D790" s="16">
        <f t="shared" si="12"/>
        <v>1875</v>
      </c>
      <c r="F790" s="17">
        <f>f_netasset_total(A790,参数!$B$1,100000000)</f>
        <v>0.5221605245</v>
      </c>
      <c r="G790" s="17">
        <f ca="1">f_nav_adjustedreturn(A790,参数!$B$2,参数!$B$1)</f>
        <v>48.1021514780479</v>
      </c>
      <c r="H790" s="17">
        <f ca="1">f_nav_periodreturnrankingper(A790,参数!$B$2,参数!$B$1,3)</f>
        <v>45.5267337215458</v>
      </c>
      <c r="I790" s="17">
        <f ca="1">f_nav_adjustedreturn(A790,参数!$B$3,参数!$B$2)</f>
        <v>49.1715590345727</v>
      </c>
      <c r="J790" s="17">
        <f ca="1">f_nav_periodreturnrankingper(A790,参数!$B$3,参数!$B$2,3)</f>
        <v>18.2831661092531</v>
      </c>
      <c r="K790" s="17">
        <f ca="1">f_nav_adjustedreturn(A790,参数!$B$4,参数!$B$3)</f>
        <v>-25.3069577080491</v>
      </c>
      <c r="L790" s="17">
        <f ca="1">f_nav_periodreturnrankingper(A790,参数!$B$4,参数!$B$3,3)</f>
        <v>84.017971758665</v>
      </c>
      <c r="M790" s="17">
        <f ca="1">f_nav_adjustedreturn(A790,参数!$B$5,参数!$B$4)</f>
        <v>2.94884653961885</v>
      </c>
      <c r="N790" s="17">
        <f ca="1">f_nav_periodreturnrankingper(A790,参数!$B$5,参数!$B$4,3)</f>
        <v>84.5547675334909</v>
      </c>
      <c r="O790" s="17">
        <f ca="1">f_nav_adjustedreturn(A790,参数!$B$6,参数!$B$5)</f>
        <v>0.201005025125628</v>
      </c>
      <c r="P790" s="17">
        <f ca="1">f_nav_periodreturnrankingper(A790,参数!$B$6,参数!$B$5,3)</f>
        <v>74.1496598639456</v>
      </c>
      <c r="Q790" s="25">
        <f>f_return(A790,1,参数!$B$1-365/2,参数!$B$1)</f>
        <v>46.0600245369481</v>
      </c>
      <c r="R790" s="25">
        <f ca="1">f_return(A790,1,参数!$B$4,参数!$B$1)</f>
        <v>18.1525294770212</v>
      </c>
      <c r="S790" s="25">
        <f ca="1">f_return(A790,1,参数!$B$6,参数!$B$1)</f>
        <v>11.2081802203185</v>
      </c>
      <c r="T790" t="str">
        <f>f_info_investtype(A790)</f>
        <v>灵活配置型基金</v>
      </c>
      <c r="U790" t="str">
        <f>f_info_fundmanager(A790)</f>
        <v>李玉良</v>
      </c>
      <c r="V790">
        <f>f_info_manager_onthepostdays(A790,1)</f>
        <v>945</v>
      </c>
      <c r="W790" s="25">
        <f ca="1">f_return_1w(A790,"0",参数!$B$2)</f>
        <v>-1.6091558385681</v>
      </c>
      <c r="X790" s="25">
        <f>f_return_1m(A790,"0",参数!$B$1)</f>
        <v>8.6069779374038</v>
      </c>
      <c r="Y790" s="25">
        <f>f_return_3m(A790,0,参数!$B$1)</f>
        <v>13.742611499194</v>
      </c>
      <c r="Z790" s="25">
        <f>f_return_6m(A790,0,参数!B789)</f>
        <v>5.12636322079278</v>
      </c>
      <c r="AA790" t="str">
        <f>f_dq_status(A790,参数!$B$1)</f>
        <v>开放申购|开放赎回</v>
      </c>
      <c r="AB790" s="17">
        <f ca="1">f_risk_maxdownside(A790,参数!$B$6,参数!$B$1)</f>
        <v>-28.5046283042275</v>
      </c>
      <c r="AC790" s="17">
        <f ca="1">f_risk_maxdownside(A790,参数!$B$4,参数!$B$1)</f>
        <v>-28.5046283042275</v>
      </c>
      <c r="AD790" t="str">
        <f ca="1">f_risk_maxdownside_date(A790,参数!$B$6,参数!$B$1)</f>
        <v>20180313-20190103</v>
      </c>
    </row>
    <row r="791" spans="1:30">
      <c r="A791" s="15" t="s">
        <v>819</v>
      </c>
      <c r="B791" t="str">
        <f>f_info_name(A791)</f>
        <v>长安鑫益增强A</v>
      </c>
      <c r="C791" t="str">
        <f>f_info_setupdate(A791)</f>
        <v>2016-02-22</v>
      </c>
      <c r="D791" s="16">
        <f t="shared" si="12"/>
        <v>1799</v>
      </c>
      <c r="F791" s="17">
        <f>f_netasset_total(A791,参数!$B$1,100000000)</f>
        <v>14.1884075514</v>
      </c>
      <c r="G791" s="17">
        <f ca="1">f_nav_adjustedreturn(A791,参数!$B$2,参数!$B$1)</f>
        <v>3.50295283553112</v>
      </c>
      <c r="H791" s="17">
        <f ca="1">f_nav_periodreturnrankingper(A791,参数!$B$2,参数!$B$1,3)</f>
        <v>96.2566844919786</v>
      </c>
      <c r="I791" s="17">
        <f ca="1">f_nav_adjustedreturn(A791,参数!$B$3,参数!$B$2)</f>
        <v>9.01314048857925</v>
      </c>
      <c r="J791" s="17">
        <f ca="1">f_nav_periodreturnrankingper(A791,参数!$B$3,参数!$B$2,3)</f>
        <v>57.8947368421053</v>
      </c>
      <c r="K791" s="17">
        <f ca="1">f_nav_adjustedreturn(A791,参数!$B$4,参数!$B$3)</f>
        <v>13.5262314777733</v>
      </c>
      <c r="L791" s="17">
        <f ca="1">f_nav_periodreturnrankingper(A791,参数!$B$4,参数!$B$3,3)</f>
        <v>0.444444444444444</v>
      </c>
      <c r="M791" s="17">
        <f ca="1">f_nav_adjustedreturn(A791,参数!$B$5,参数!$B$4)</f>
        <v>8.09782608695652</v>
      </c>
      <c r="N791" s="17">
        <f ca="1">f_nav_periodreturnrankingper(A791,参数!$B$5,参数!$B$4,3)</f>
        <v>35.1351351351351</v>
      </c>
      <c r="O791" s="17">
        <f ca="1">f_nav_adjustedreturn(A791,参数!$B$6,参数!$B$5)</f>
        <v>0</v>
      </c>
      <c r="P791" s="17">
        <f ca="1">f_nav_periodreturnrankingper(A791,参数!$B$6,参数!$B$5,3)</f>
        <v>0</v>
      </c>
      <c r="Q791" s="25">
        <f>f_return(A791,1,参数!$B$1-365/2,参数!$B$1)</f>
        <v>3.56596725334917</v>
      </c>
      <c r="R791" s="25">
        <f ca="1">f_return(A791,1,参数!$B$4,参数!$B$1)</f>
        <v>8.59501787286934</v>
      </c>
      <c r="S791" s="25">
        <f ca="1">f_return(A791,1,参数!$B$6,参数!$B$1)</f>
        <v>0</v>
      </c>
      <c r="T791" t="str">
        <f>f_info_investtype(A791)</f>
        <v>偏债混合型基金</v>
      </c>
      <c r="U791" t="str">
        <f>f_info_fundmanager(A791)</f>
        <v>杜振业,孟楠</v>
      </c>
      <c r="V791">
        <f>f_info_manager_onthepostdays(A791,1)</f>
        <v>1025</v>
      </c>
      <c r="W791" s="25">
        <f ca="1">f_return_1w(A791,"0",参数!$B$2)</f>
        <v>0.121496841082136</v>
      </c>
      <c r="X791" s="25">
        <f>f_return_1m(A791,"0",参数!$B$1)</f>
        <v>0.652977735819385</v>
      </c>
      <c r="Y791" s="25">
        <f>f_return_3m(A791,0,参数!$B$1)</f>
        <v>0.708438287153662</v>
      </c>
      <c r="Z791" s="25">
        <f>f_return_6m(A791,0,参数!B790)</f>
        <v>1.55493851646173</v>
      </c>
      <c r="AA791" t="str">
        <f>f_dq_status(A791,参数!$B$1)</f>
        <v>暂停大额申购|开放赎回</v>
      </c>
      <c r="AB791" s="17">
        <f ca="1">f_risk_maxdownside(A791,参数!$B$6,参数!$B$1)</f>
        <v>-16.2128475551294</v>
      </c>
      <c r="AC791" s="17">
        <f ca="1">f_risk_maxdownside(A791,参数!$B$4,参数!$B$1)</f>
        <v>-7.24987430869784</v>
      </c>
      <c r="AD791" t="str">
        <f ca="1">f_risk_maxdownside_date(A791,参数!$B$6,参数!$B$1)</f>
        <v>20161022-20170526</v>
      </c>
    </row>
    <row r="792" spans="1:30">
      <c r="A792" s="15" t="s">
        <v>820</v>
      </c>
      <c r="B792" t="str">
        <f>f_info_name(A792)</f>
        <v>国寿安保稳惠</v>
      </c>
      <c r="C792" t="str">
        <f>f_info_setupdate(A792)</f>
        <v>2015-11-26</v>
      </c>
      <c r="D792" s="16">
        <f t="shared" si="12"/>
        <v>1887</v>
      </c>
      <c r="F792" s="17">
        <f>f_netasset_total(A792,参数!$B$1,100000000)</f>
        <v>9.5666011474</v>
      </c>
      <c r="G792" s="17">
        <f ca="1">f_nav_adjustedreturn(A792,参数!$B$2,参数!$B$1)</f>
        <v>87.8468527212052</v>
      </c>
      <c r="H792" s="17">
        <f ca="1">f_nav_periodreturnrankingper(A792,参数!$B$2,参数!$B$1,3)</f>
        <v>10.6934886183166</v>
      </c>
      <c r="I792" s="17">
        <f ca="1">f_nav_adjustedreturn(A792,参数!$B$3,参数!$B$2)</f>
        <v>39.6171870680045</v>
      </c>
      <c r="J792" s="17">
        <f ca="1">f_nav_periodreturnrankingper(A792,参数!$B$3,参数!$B$2,3)</f>
        <v>30.4347826086957</v>
      </c>
      <c r="K792" s="17">
        <f ca="1">f_nav_adjustedreturn(A792,参数!$B$4,参数!$B$3)</f>
        <v>-6.8169014084507</v>
      </c>
      <c r="L792" s="17">
        <f ca="1">f_nav_periodreturnrankingper(A792,参数!$B$4,参数!$B$3,3)</f>
        <v>34.9807445442876</v>
      </c>
      <c r="M792" s="17">
        <f ca="1">f_nav_adjustedreturn(A792,参数!$B$5,参数!$B$4)</f>
        <v>13.8142816314779</v>
      </c>
      <c r="N792" s="17">
        <f ca="1">f_nav_periodreturnrankingper(A792,参数!$B$5,参数!$B$4,3)</f>
        <v>37.2734436564224</v>
      </c>
      <c r="O792" s="17">
        <f ca="1">f_nav_adjustedreturn(A792,参数!$B$6,参数!$B$5)</f>
        <v>5.24193548387097</v>
      </c>
      <c r="P792" s="17">
        <f ca="1">f_nav_periodreturnrankingper(A792,参数!$B$6,参数!$B$5,3)</f>
        <v>26.6666666666667</v>
      </c>
      <c r="Q792" s="25">
        <f>f_return(A792,1,参数!$B$1-365/2,参数!$B$1)</f>
        <v>106.679994776767</v>
      </c>
      <c r="R792" s="25">
        <f ca="1">f_return(A792,1,参数!$B$4,参数!$B$1)</f>
        <v>34.6610373594152</v>
      </c>
      <c r="S792" s="25">
        <f ca="1">f_return(A792,1,参数!$B$6,参数!$B$1)</f>
        <v>24.0078794206978</v>
      </c>
      <c r="T792" t="str">
        <f>f_info_investtype(A792)</f>
        <v>灵活配置型基金</v>
      </c>
      <c r="U792" t="str">
        <f>f_info_fundmanager(A792)</f>
        <v>吴坚</v>
      </c>
      <c r="V792">
        <f>f_info_manager_onthepostdays(A792,1)</f>
        <v>1904</v>
      </c>
      <c r="W792" s="25">
        <f ca="1">f_return_1w(A792,"0",参数!$B$2)</f>
        <v>1.87924830067972</v>
      </c>
      <c r="X792" s="25">
        <f>f_return_1m(A792,"0",参数!$B$1)</f>
        <v>6.66073352381843</v>
      </c>
      <c r="Y792" s="25">
        <f>f_return_3m(A792,0,参数!$B$1)</f>
        <v>28.8316831683168</v>
      </c>
      <c r="Z792" s="25">
        <f>f_return_6m(A792,0,参数!B791)</f>
        <v>23.8374455732946</v>
      </c>
      <c r="AA792" t="str">
        <f>f_dq_status(A792,参数!$B$1)</f>
        <v>开放申购|开放赎回</v>
      </c>
      <c r="AB792" s="17">
        <f ca="1">f_risk_maxdownside(A792,参数!$B$6,参数!$B$1)</f>
        <v>-23.7464652734671</v>
      </c>
      <c r="AC792" s="17">
        <f ca="1">f_risk_maxdownside(A792,参数!$B$4,参数!$B$1)</f>
        <v>-23.7464652734671</v>
      </c>
      <c r="AD792" t="str">
        <f ca="1">f_risk_maxdownside_date(A792,参数!$B$6,参数!$B$1)</f>
        <v>20200226-20200323</v>
      </c>
    </row>
    <row r="793" spans="1:30">
      <c r="A793" s="15" t="s">
        <v>821</v>
      </c>
      <c r="B793" t="str">
        <f>f_info_name(A793)</f>
        <v>嘉实新优选</v>
      </c>
      <c r="C793" t="str">
        <f>f_info_setupdate(A793)</f>
        <v>2016-04-08</v>
      </c>
      <c r="D793" s="16">
        <f t="shared" si="12"/>
        <v>1753</v>
      </c>
      <c r="F793" s="17">
        <f>f_netasset_total(A793,参数!$B$1,100000000)</f>
        <v>4.6168745415</v>
      </c>
      <c r="G793" s="17">
        <f ca="1">f_nav_adjustedreturn(A793,参数!$B$2,参数!$B$1)</f>
        <v>13.5964912280702</v>
      </c>
      <c r="H793" s="17">
        <f ca="1">f_nav_periodreturnrankingper(A793,参数!$B$2,参数!$B$1,3)</f>
        <v>90.5240868184224</v>
      </c>
      <c r="I793" s="17">
        <f ca="1">f_nav_adjustedreturn(A793,参数!$B$3,参数!$B$2)</f>
        <v>8.06652599718041</v>
      </c>
      <c r="J793" s="17">
        <f ca="1">f_nav_periodreturnrankingper(A793,参数!$B$3,参数!$B$2,3)</f>
        <v>87.5696767001115</v>
      </c>
      <c r="K793" s="17">
        <f ca="1">f_nav_adjustedreturn(A793,参数!$B$4,参数!$B$3)</f>
        <v>1.97217918552037</v>
      </c>
      <c r="L793" s="17">
        <f ca="1">f_nav_periodreturnrankingper(A793,参数!$B$4,参数!$B$3,3)</f>
        <v>10.7188703465982</v>
      </c>
      <c r="M793" s="17">
        <f ca="1">f_nav_adjustedreturn(A793,参数!$B$5,参数!$B$4)</f>
        <v>7.28155339805825</v>
      </c>
      <c r="N793" s="17">
        <f ca="1">f_nav_periodreturnrankingper(A793,参数!$B$5,参数!$B$4,3)</f>
        <v>66.193853427896</v>
      </c>
      <c r="O793" s="17">
        <f ca="1">f_nav_adjustedreturn(A793,参数!$B$6,参数!$B$5)</f>
        <v>0</v>
      </c>
      <c r="P793" s="17">
        <f ca="1">f_nav_periodreturnrankingper(A793,参数!$B$6,参数!$B$5,3)</f>
        <v>0</v>
      </c>
      <c r="Q793" s="25">
        <f>f_return(A793,1,参数!$B$1-365/2,参数!$B$1)</f>
        <v>33.8490386845937</v>
      </c>
      <c r="R793" s="25">
        <f ca="1">f_return(A793,1,参数!$B$4,参数!$B$1)</f>
        <v>7.76629147468755</v>
      </c>
      <c r="S793" s="25">
        <f ca="1">f_return(A793,1,参数!$B$6,参数!$B$1)</f>
        <v>0</v>
      </c>
      <c r="T793" t="str">
        <f>f_info_investtype(A793)</f>
        <v>灵活配置型基金</v>
      </c>
      <c r="U793" t="str">
        <f>f_info_fundmanager(A793)</f>
        <v>刘宁</v>
      </c>
      <c r="V793">
        <f>f_info_manager_onthepostdays(A793,1)</f>
        <v>86</v>
      </c>
      <c r="W793" s="25">
        <f ca="1">f_return_1w(A793,"0",参数!$B$2)</f>
        <v>-0.955690703735897</v>
      </c>
      <c r="X793" s="25">
        <f>f_return_1m(A793,"0",参数!$B$1)</f>
        <v>5.45602605863191</v>
      </c>
      <c r="Y793" s="25">
        <f>f_return_3m(A793,0,参数!$B$1)</f>
        <v>11.8307426597582</v>
      </c>
      <c r="Z793" s="25">
        <f>f_return_6m(A793,0,参数!B792)</f>
        <v>15.5399473222125</v>
      </c>
      <c r="AA793" t="str">
        <f>f_dq_status(A793,参数!$B$1)</f>
        <v>暂停大额申购|开放赎回</v>
      </c>
      <c r="AB793" s="17">
        <f ca="1">f_risk_maxdownside(A793,参数!$B$6,参数!$B$1)</f>
        <v>-4.58874458874458</v>
      </c>
      <c r="AC793" s="17">
        <f ca="1">f_risk_maxdownside(A793,参数!$B$4,参数!$B$1)</f>
        <v>-4.58874458874458</v>
      </c>
      <c r="AD793" t="str">
        <f ca="1">f_risk_maxdownside_date(A793,参数!$B$6,参数!$B$1)</f>
        <v>20200114-20200319,20200114-20200323</v>
      </c>
    </row>
    <row r="794" spans="1:30">
      <c r="A794" s="15" t="s">
        <v>822</v>
      </c>
      <c r="B794" t="str">
        <f>f_info_name(A794)</f>
        <v>华宝核心优势</v>
      </c>
      <c r="C794" t="str">
        <f>f_info_setupdate(A794)</f>
        <v>2016-01-21</v>
      </c>
      <c r="D794" s="16">
        <f t="shared" si="12"/>
        <v>1831</v>
      </c>
      <c r="F794" s="17">
        <f>f_netasset_total(A794,参数!$B$1,100000000)</f>
        <v>0.8308808918</v>
      </c>
      <c r="G794" s="17">
        <f ca="1">f_nav_adjustedreturn(A794,参数!$B$2,参数!$B$1)</f>
        <v>67.8995115143057</v>
      </c>
      <c r="H794" s="17">
        <f ca="1">f_nav_periodreturnrankingper(A794,参数!$B$2,参数!$B$1,3)</f>
        <v>26.7337215457914</v>
      </c>
      <c r="I794" s="17">
        <f ca="1">f_nav_adjustedreturn(A794,参数!$B$3,参数!$B$2)</f>
        <v>46.6734902763562</v>
      </c>
      <c r="J794" s="17">
        <f ca="1">f_nav_periodreturnrankingper(A794,参数!$B$3,参数!$B$2,3)</f>
        <v>21.4604236343367</v>
      </c>
      <c r="K794" s="17">
        <f ca="1">f_nav_adjustedreturn(A794,参数!$B$4,参数!$B$3)</f>
        <v>-13.2326820603908</v>
      </c>
      <c r="L794" s="17">
        <f ca="1">f_nav_periodreturnrankingper(A794,参数!$B$4,参数!$B$3,3)</f>
        <v>46.6623876765083</v>
      </c>
      <c r="M794" s="17">
        <f ca="1">f_nav_adjustedreturn(A794,参数!$B$5,参数!$B$4)</f>
        <v>16.1522633744856</v>
      </c>
      <c r="N794" s="17">
        <f ca="1">f_nav_periodreturnrankingper(A794,参数!$B$5,参数!$B$4,3)</f>
        <v>30.0236406619385</v>
      </c>
      <c r="O794" s="17">
        <f ca="1">f_nav_adjustedreturn(A794,参数!$B$6,参数!$B$5)</f>
        <v>-2.3</v>
      </c>
      <c r="P794" s="17">
        <f ca="1">f_nav_periodreturnrankingper(A794,参数!$B$6,参数!$B$5,3)</f>
        <v>82.9931972789116</v>
      </c>
      <c r="Q794" s="25">
        <f>f_return(A794,1,参数!$B$1-365/2,参数!$B$1)</f>
        <v>30.7282242929038</v>
      </c>
      <c r="R794" s="25">
        <f ca="1">f_return(A794,1,参数!$B$4,参数!$B$1)</f>
        <v>28.771212906039</v>
      </c>
      <c r="S794" s="25">
        <f ca="1">f_return(A794,1,参数!$B$6,参数!$B$1)</f>
        <v>19.1723886945699</v>
      </c>
      <c r="T794" t="str">
        <f>f_info_investtype(A794)</f>
        <v>灵活配置型基金</v>
      </c>
      <c r="U794" t="str">
        <f>f_info_fundmanager(A794)</f>
        <v>胡戈游</v>
      </c>
      <c r="V794">
        <f>f_info_manager_onthepostdays(A794,1)</f>
        <v>1848</v>
      </c>
      <c r="W794" s="25">
        <f ca="1">f_return_1w(A794,"0",参数!$B$2)</f>
        <v>-0.83044982698962</v>
      </c>
      <c r="X794" s="25">
        <f>f_return_1m(A794,"0",参数!$B$1)</f>
        <v>7.21925133689839</v>
      </c>
      <c r="Y794" s="25">
        <f>f_return_3m(A794,0,参数!$B$1)</f>
        <v>14.1907925961082</v>
      </c>
      <c r="Z794" s="25">
        <f>f_return_6m(A794,0,参数!B793)</f>
        <v>11.2978524743231</v>
      </c>
      <c r="AA794" t="str">
        <f>f_dq_status(A794,参数!$B$1)</f>
        <v>暂停大额申购|开放赎回</v>
      </c>
      <c r="AB794" s="17">
        <f ca="1">f_risk_maxdownside(A794,参数!$B$6,参数!$B$1)</f>
        <v>-25.1035625517813</v>
      </c>
      <c r="AC794" s="17">
        <f ca="1">f_risk_maxdownside(A794,参数!$B$4,参数!$B$1)</f>
        <v>-25.1035625517813</v>
      </c>
      <c r="AD794" t="str">
        <f ca="1">f_risk_maxdownside_date(A794,参数!$B$6,参数!$B$1)</f>
        <v>20180523-20181018</v>
      </c>
    </row>
    <row r="795" spans="1:30">
      <c r="A795" s="15" t="s">
        <v>823</v>
      </c>
      <c r="B795" t="str">
        <f>f_info_name(A795)</f>
        <v>国金鑫瑞</v>
      </c>
      <c r="C795" t="str">
        <f>f_info_setupdate(A795)</f>
        <v>2017-09-13</v>
      </c>
      <c r="D795" s="16">
        <f t="shared" si="12"/>
        <v>1230</v>
      </c>
      <c r="F795" s="17">
        <f>f_netasset_total(A795,参数!$B$1,100000000)</f>
        <v>0.5774499751</v>
      </c>
      <c r="G795" s="17">
        <f ca="1">f_nav_adjustedreturn(A795,参数!$B$2,参数!$B$1)</f>
        <v>0.0356254233951554</v>
      </c>
      <c r="H795" s="17">
        <f ca="1">f_nav_periodreturnrankingper(A795,参数!$B$2,参数!$B$1,3)</f>
        <v>99.6823716251985</v>
      </c>
      <c r="I795" s="17">
        <f ca="1">f_nav_adjustedreturn(A795,参数!$B$3,参数!$B$2)</f>
        <v>28.929889298893</v>
      </c>
      <c r="J795" s="17">
        <f ca="1">f_nav_periodreturnrankingper(A795,参数!$B$3,参数!$B$2,3)</f>
        <v>45.819397993311</v>
      </c>
      <c r="K795" s="17">
        <f ca="1">f_nav_adjustedreturn(A795,参数!$B$4,参数!$B$3)</f>
        <v>-14.9969870325401</v>
      </c>
      <c r="L795" s="17">
        <f ca="1">f_nav_periodreturnrankingper(A795,参数!$B$4,参数!$B$3,3)</f>
        <v>50.3209242618742</v>
      </c>
      <c r="M795" s="17">
        <f ca="1">f_nav_adjustedreturn(A795,参数!$B$5,参数!$B$4)</f>
        <v>0</v>
      </c>
      <c r="N795" s="17">
        <f ca="1">f_nav_periodreturnrankingper(A795,参数!$B$5,参数!$B$4,3)</f>
        <v>0</v>
      </c>
      <c r="O795" s="17">
        <f ca="1">f_nav_adjustedreturn(A795,参数!$B$6,参数!$B$5)</f>
        <v>0</v>
      </c>
      <c r="P795" s="17">
        <f ca="1">f_nav_periodreturnrankingper(A795,参数!$B$6,参数!$B$5,3)</f>
        <v>0</v>
      </c>
      <c r="Q795" s="25">
        <f>f_return(A795,1,参数!$B$1-365/2,参数!$B$1)</f>
        <v>-13.3926239974252</v>
      </c>
      <c r="R795" s="25">
        <f ca="1">f_return(A795,1,参数!$B$4,参数!$B$1)</f>
        <v>3.11030204847744</v>
      </c>
      <c r="S795" s="25">
        <f ca="1">f_return(A795,1,参数!$B$6,参数!$B$1)</f>
        <v>0</v>
      </c>
      <c r="T795" t="str">
        <f>f_info_investtype(A795)</f>
        <v>灵活配置型基金</v>
      </c>
      <c r="U795" t="str">
        <f>f_info_fundmanager(A795)</f>
        <v>宫雪</v>
      </c>
      <c r="V795">
        <f>f_info_manager_onthepostdays(A795,1)</f>
        <v>1247</v>
      </c>
      <c r="W795" s="25">
        <f ca="1">f_return_1w(A795,"0",参数!$B$2)</f>
        <v>-3.19797356130768</v>
      </c>
      <c r="X795" s="25">
        <f>f_return_1m(A795,"0",参数!$B$1)</f>
        <v>-0.0774668345114629</v>
      </c>
      <c r="Y795" s="25">
        <f>f_return_3m(A795,0,参数!$B$1)</f>
        <v>2.89643059152994</v>
      </c>
      <c r="Z795" s="25">
        <f>f_return_6m(A795,0,参数!B794)</f>
        <v>-1.20999479092168</v>
      </c>
      <c r="AA795" t="str">
        <f>f_dq_status(A795,参数!$B$1)</f>
        <v>开放申购|开放赎回</v>
      </c>
      <c r="AB795" s="17">
        <f ca="1">f_risk_maxdownside(A795,参数!$B$6,参数!$B$1)</f>
        <v>-25.9849490925188</v>
      </c>
      <c r="AC795" s="17">
        <f ca="1">f_risk_maxdownside(A795,参数!$B$4,参数!$B$1)</f>
        <v>-25.9849490925188</v>
      </c>
      <c r="AD795" t="str">
        <f ca="1">f_risk_maxdownside_date(A795,参数!$B$6,参数!$B$1)</f>
        <v>20180228-20181018</v>
      </c>
    </row>
    <row r="796" spans="1:30">
      <c r="A796" s="15" t="s">
        <v>824</v>
      </c>
      <c r="B796" t="str">
        <f>f_info_name(A796)</f>
        <v>长盛盛世A</v>
      </c>
      <c r="C796" t="str">
        <f>f_info_setupdate(A796)</f>
        <v>2015-12-11</v>
      </c>
      <c r="D796" s="16">
        <f t="shared" si="12"/>
        <v>1872</v>
      </c>
      <c r="F796" s="17">
        <f>f_netasset_total(A796,参数!$B$1,100000000)</f>
        <v>5.9247001063</v>
      </c>
      <c r="G796" s="17">
        <f ca="1">f_nav_adjustedreturn(A796,参数!$B$2,参数!$B$1)</f>
        <v>26.5004762891715</v>
      </c>
      <c r="H796" s="17">
        <f ca="1">f_nav_periodreturnrankingper(A796,参数!$B$2,参数!$B$1,3)</f>
        <v>67.3372154579142</v>
      </c>
      <c r="I796" s="17">
        <f ca="1">f_nav_adjustedreturn(A796,参数!$B$3,参数!$B$2)</f>
        <v>20.1603665521191</v>
      </c>
      <c r="J796" s="17">
        <f ca="1">f_nav_periodreturnrankingper(A796,参数!$B$3,参数!$B$2,3)</f>
        <v>58.974358974359</v>
      </c>
      <c r="K796" s="17">
        <f ca="1">f_nav_adjustedreturn(A796,参数!$B$4,参数!$B$3)</f>
        <v>-19.0166975881262</v>
      </c>
      <c r="L796" s="17">
        <f ca="1">f_nav_periodreturnrankingper(A796,参数!$B$4,参数!$B$3,3)</f>
        <v>61.7458279845956</v>
      </c>
      <c r="M796" s="17">
        <f ca="1">f_nav_adjustedreturn(A796,参数!$B$5,参数!$B$4)</f>
        <v>14.5258815227484</v>
      </c>
      <c r="N796" s="17">
        <f ca="1">f_nav_periodreturnrankingper(A796,参数!$B$5,参数!$B$4,3)</f>
        <v>34.6729708431836</v>
      </c>
      <c r="O796" s="17">
        <f ca="1">f_nav_adjustedreturn(A796,参数!$B$6,参数!$B$5)</f>
        <v>7.37786640079761</v>
      </c>
      <c r="P796" s="17">
        <f ca="1">f_nav_periodreturnrankingper(A796,参数!$B$6,参数!$B$5,3)</f>
        <v>20.8163265306122</v>
      </c>
      <c r="Q796" s="25">
        <f>f_return(A796,1,参数!$B$1-365/2,参数!$B$1)</f>
        <v>29.0279672623582</v>
      </c>
      <c r="R796" s="25">
        <f ca="1">f_return(A796,1,参数!$B$4,参数!$B$1)</f>
        <v>7.16562834764822</v>
      </c>
      <c r="S796" s="25">
        <f ca="1">f_return(A796,1,参数!$B$6,参数!$B$1)</f>
        <v>8.61594575876459</v>
      </c>
      <c r="T796" t="str">
        <f>f_info_investtype(A796)</f>
        <v>灵活配置型基金</v>
      </c>
      <c r="U796" t="str">
        <f>f_info_fundmanager(A796)</f>
        <v>李琪,付海宁</v>
      </c>
      <c r="V796">
        <f>f_info_manager_onthepostdays(A796,1)</f>
        <v>1613</v>
      </c>
      <c r="W796" s="25">
        <f ca="1">f_return_1w(A796,"0",参数!$B$2)</f>
        <v>-0.190294957183624</v>
      </c>
      <c r="X796" s="25">
        <f>f_return_1m(A796,"0",参数!$B$1)</f>
        <v>6.05809128630705</v>
      </c>
      <c r="Y796" s="25">
        <f>f_return_3m(A796,0,参数!$B$1)</f>
        <v>12.2664971466505</v>
      </c>
      <c r="Z796" s="25">
        <f>f_return_6m(A796,0,参数!B795)</f>
        <v>13.8307992298781</v>
      </c>
      <c r="AA796" t="str">
        <f>f_dq_status(A796,参数!$B$1)</f>
        <v>暂停大额申购|开放赎回</v>
      </c>
      <c r="AB796" s="17">
        <f ca="1">f_risk_maxdownside(A796,参数!$B$6,参数!$B$1)</f>
        <v>-23.3333333333333</v>
      </c>
      <c r="AC796" s="17">
        <f ca="1">f_risk_maxdownside(A796,参数!$B$4,参数!$B$1)</f>
        <v>-23.2622798887859</v>
      </c>
      <c r="AD796" t="str">
        <f ca="1">f_risk_maxdownside_date(A796,参数!$B$6,参数!$B$1)</f>
        <v>20180125-20190102</v>
      </c>
    </row>
    <row r="797" spans="1:30">
      <c r="A797" s="15" t="s">
        <v>825</v>
      </c>
      <c r="B797" t="str">
        <f>f_info_name(A797)</f>
        <v>东吴国企改革</v>
      </c>
      <c r="C797" t="str">
        <f>f_info_setupdate(A797)</f>
        <v>2015-12-30</v>
      </c>
      <c r="D797" s="16">
        <f t="shared" si="12"/>
        <v>1853</v>
      </c>
      <c r="F797" s="17">
        <f>f_netasset_total(A797,参数!$B$1,100000000)</f>
        <v>0.1089298751</v>
      </c>
      <c r="G797" s="17">
        <f ca="1">f_nav_adjustedreturn(A797,参数!$B$2,参数!$B$1)</f>
        <v>35.3223915592028</v>
      </c>
      <c r="H797" s="17">
        <f ca="1">f_nav_periodreturnrankingper(A797,参数!$B$2,参数!$B$1,3)</f>
        <v>58.3906829010058</v>
      </c>
      <c r="I797" s="17">
        <f ca="1">f_nav_adjustedreturn(A797,参数!$B$3,参数!$B$2)</f>
        <v>2.52403846153846</v>
      </c>
      <c r="J797" s="17">
        <f ca="1">f_nav_periodreturnrankingper(A797,参数!$B$3,参数!$B$2,3)</f>
        <v>98.0490523968785</v>
      </c>
      <c r="K797" s="17">
        <f ca="1">f_nav_adjustedreturn(A797,参数!$B$4,参数!$B$3)</f>
        <v>-18.5909980430528</v>
      </c>
      <c r="L797" s="17">
        <f ca="1">f_nav_periodreturnrankingper(A797,参数!$B$4,参数!$B$3,3)</f>
        <v>60.3337612323492</v>
      </c>
      <c r="M797" s="17">
        <f ca="1">f_nav_adjustedreturn(A797,参数!$B$5,参数!$B$4)</f>
        <v>-1.53698366954851</v>
      </c>
      <c r="N797" s="17">
        <f ca="1">f_nav_periodreturnrankingper(A797,参数!$B$5,参数!$B$4,3)</f>
        <v>94.4838455476753</v>
      </c>
      <c r="O797" s="17">
        <f ca="1">f_nav_adjustedreturn(A797,参数!$B$6,参数!$B$5)</f>
        <v>4.29999999999999</v>
      </c>
      <c r="P797" s="17">
        <f ca="1">f_nav_periodreturnrankingper(A797,参数!$B$6,参数!$B$5,3)</f>
        <v>35.1020408163265</v>
      </c>
      <c r="Q797" s="25">
        <f>f_return(A797,1,参数!$B$1-365/2,参数!$B$1)</f>
        <v>37.1684728653485</v>
      </c>
      <c r="R797" s="25">
        <f ca="1">f_return(A797,1,参数!$B$4,参数!$B$1)</f>
        <v>4.1373497651279</v>
      </c>
      <c r="S797" s="25">
        <f ca="1">f_return(A797,1,参数!$B$6,参数!$B$1)</f>
        <v>2.90822684871821</v>
      </c>
      <c r="T797" t="str">
        <f>f_info_investtype(A797)</f>
        <v>灵活配置型基金</v>
      </c>
      <c r="U797" t="str">
        <f>f_info_fundmanager(A797)</f>
        <v>周健</v>
      </c>
      <c r="V797">
        <f>f_info_manager_onthepostdays(A797,1)</f>
        <v>623</v>
      </c>
      <c r="W797" s="25">
        <f ca="1">f_return_1w(A797,"0",参数!$B$2)</f>
        <v>-0.698486612339931</v>
      </c>
      <c r="X797" s="25">
        <f>f_return_1m(A797,"0",参数!$B$1)</f>
        <v>10.7879834916979</v>
      </c>
      <c r="Y797" s="25">
        <f>f_return_3m(A797,0,参数!$B$1)</f>
        <v>13.1112199902009</v>
      </c>
      <c r="Z797" s="25">
        <f>f_return_6m(A797,0,参数!B796)</f>
        <v>16.1707882534776</v>
      </c>
      <c r="AA797" t="str">
        <f>f_dq_status(A797,参数!$B$1)</f>
        <v>开放申购|开放赎回</v>
      </c>
      <c r="AB797" s="17">
        <f ca="1">f_risk_maxdownside(A797,参数!$B$6,参数!$B$1)</f>
        <v>-32.0110701107011</v>
      </c>
      <c r="AC797" s="17">
        <f ca="1">f_risk_maxdownside(A797,参数!$B$4,参数!$B$1)</f>
        <v>-28.0975609756098</v>
      </c>
      <c r="AD797" t="str">
        <f ca="1">f_risk_maxdownside_date(A797,参数!$B$6,参数!$B$1)</f>
        <v>20170412-20200331</v>
      </c>
    </row>
    <row r="798" spans="1:30">
      <c r="A798" s="15" t="s">
        <v>826</v>
      </c>
      <c r="B798" t="str">
        <f>f_info_name(A798)</f>
        <v>南方转型驱动</v>
      </c>
      <c r="C798" t="str">
        <f>f_info_setupdate(A798)</f>
        <v>2016-03-23</v>
      </c>
      <c r="D798" s="16">
        <f t="shared" si="12"/>
        <v>1769</v>
      </c>
      <c r="F798" s="17">
        <f>f_netasset_total(A798,参数!$B$1,100000000)</f>
        <v>5.899444652</v>
      </c>
      <c r="G798" s="17">
        <f ca="1">f_nav_adjustedreturn(A798,参数!$B$2,参数!$B$1)</f>
        <v>88.0573248407644</v>
      </c>
      <c r="H798" s="17">
        <f ca="1">f_nav_periodreturnrankingper(A798,参数!$B$2,参数!$B$1,3)</f>
        <v>10.5346744309158</v>
      </c>
      <c r="I798" s="17">
        <f ca="1">f_nav_adjustedreturn(A798,参数!$B$3,参数!$B$2)</f>
        <v>68.515205724508</v>
      </c>
      <c r="J798" s="17">
        <f ca="1">f_nav_periodreturnrankingper(A798,参数!$B$3,参数!$B$2,3)</f>
        <v>5.12820512820513</v>
      </c>
      <c r="K798" s="17">
        <f ca="1">f_nav_adjustedreturn(A798,参数!$B$4,参数!$B$3)</f>
        <v>-25.6648936170213</v>
      </c>
      <c r="L798" s="17">
        <f ca="1">f_nav_periodreturnrankingper(A798,参数!$B$4,参数!$B$3,3)</f>
        <v>85.1732991014121</v>
      </c>
      <c r="M798" s="17">
        <f ca="1">f_nav_adjustedreturn(A798,参数!$B$5,参数!$B$4)</f>
        <v>40.129749768304</v>
      </c>
      <c r="N798" s="17">
        <f ca="1">f_nav_periodreturnrankingper(A798,参数!$B$5,参数!$B$4,3)</f>
        <v>4.80693459416864</v>
      </c>
      <c r="O798" s="17">
        <f ca="1">f_nav_adjustedreturn(A798,参数!$B$6,参数!$B$5)</f>
        <v>0</v>
      </c>
      <c r="P798" s="17">
        <f ca="1">f_nav_periodreturnrankingper(A798,参数!$B$6,参数!$B$5,3)</f>
        <v>0</v>
      </c>
      <c r="Q798" s="25">
        <f>f_return(A798,1,参数!$B$1-365/2,参数!$B$1)</f>
        <v>80.8740080517411</v>
      </c>
      <c r="R798" s="25">
        <f ca="1">f_return(A798,1,参数!$B$4,参数!$B$1)</f>
        <v>33.023364841993</v>
      </c>
      <c r="S798" s="25">
        <f ca="1">f_return(A798,1,参数!$B$6,参数!$B$1)</f>
        <v>0</v>
      </c>
      <c r="T798" t="str">
        <f>f_info_investtype(A798)</f>
        <v>灵活配置型基金</v>
      </c>
      <c r="U798" t="str">
        <f>f_info_fundmanager(A798)</f>
        <v>应帅</v>
      </c>
      <c r="V798">
        <f>f_info_manager_onthepostdays(A798,1)</f>
        <v>1786</v>
      </c>
      <c r="W798" s="25">
        <f ca="1">f_return_1w(A798,"0",参数!$B$2)</f>
        <v>0.856531049250524</v>
      </c>
      <c r="X798" s="25">
        <f>f_return_1m(A798,"0",参数!$B$1)</f>
        <v>13.996138996139</v>
      </c>
      <c r="Y798" s="25">
        <f>f_return_3m(A798,0,参数!$B$1)</f>
        <v>29.4483010595543</v>
      </c>
      <c r="Z798" s="25">
        <f>f_return_6m(A798,0,参数!B797)</f>
        <v>29.1268999646518</v>
      </c>
      <c r="AA798" t="str">
        <f>f_dq_status(A798,参数!$B$1)</f>
        <v>开放申购|开放赎回</v>
      </c>
      <c r="AB798" s="17">
        <f ca="1">f_risk_maxdownside(A798,参数!$B$6,参数!$B$1)</f>
        <v>-29.2328042328042</v>
      </c>
      <c r="AC798" s="17">
        <f ca="1">f_risk_maxdownside(A798,参数!$B$4,参数!$B$1)</f>
        <v>-29.2328042328042</v>
      </c>
      <c r="AD798" t="str">
        <f ca="1">f_risk_maxdownside_date(A798,参数!$B$6,参数!$B$1)</f>
        <v>20180127-20190103</v>
      </c>
    </row>
    <row r="799" spans="1:30">
      <c r="A799" s="15" t="s">
        <v>827</v>
      </c>
      <c r="B799" t="str">
        <f>f_info_name(A799)</f>
        <v>银华万物互联</v>
      </c>
      <c r="C799" t="str">
        <f>f_info_setupdate(A799)</f>
        <v>2017-05-02</v>
      </c>
      <c r="D799" s="16">
        <f t="shared" si="12"/>
        <v>1364</v>
      </c>
      <c r="F799" s="17">
        <f>f_netasset_total(A799,参数!$B$1,100000000)</f>
        <v>9.2191749308</v>
      </c>
      <c r="G799" s="17">
        <f ca="1">f_nav_adjustedreturn(A799,参数!$B$2,参数!$B$1)</f>
        <v>28.02734375</v>
      </c>
      <c r="H799" s="17">
        <f ca="1">f_nav_periodreturnrankingper(A799,参数!$B$2,参数!$B$1,3)</f>
        <v>65.5373213340392</v>
      </c>
      <c r="I799" s="17">
        <f ca="1">f_nav_adjustedreturn(A799,参数!$B$3,参数!$B$2)</f>
        <v>16.2315550510783</v>
      </c>
      <c r="J799" s="17">
        <f ca="1">f_nav_periodreturnrankingper(A799,参数!$B$3,参数!$B$2,3)</f>
        <v>66.4994425863991</v>
      </c>
      <c r="K799" s="17">
        <f ca="1">f_nav_adjustedreturn(A799,参数!$B$4,参数!$B$3)</f>
        <v>-24.9574105621806</v>
      </c>
      <c r="L799" s="17">
        <f ca="1">f_nav_periodreturnrankingper(A799,参数!$B$4,参数!$B$3,3)</f>
        <v>82.9268292682927</v>
      </c>
      <c r="M799" s="17">
        <f ca="1">f_nav_adjustedreturn(A799,参数!$B$5,参数!$B$4)</f>
        <v>0</v>
      </c>
      <c r="N799" s="17">
        <f ca="1">f_nav_periodreturnrankingper(A799,参数!$B$5,参数!$B$4,3)</f>
        <v>0</v>
      </c>
      <c r="O799" s="17">
        <f ca="1">f_nav_adjustedreturn(A799,参数!$B$6,参数!$B$5)</f>
        <v>0</v>
      </c>
      <c r="P799" s="17">
        <f ca="1">f_nav_periodreturnrankingper(A799,参数!$B$6,参数!$B$5,3)</f>
        <v>0</v>
      </c>
      <c r="Q799" s="25">
        <f>f_return(A799,1,参数!$B$1-365/2,参数!$B$1)</f>
        <v>21.1785549765817</v>
      </c>
      <c r="R799" s="25">
        <f ca="1">f_return(A799,1,参数!$B$4,参数!$B$1)</f>
        <v>3.74415068022209</v>
      </c>
      <c r="S799" s="25">
        <f ca="1">f_return(A799,1,参数!$B$6,参数!$B$1)</f>
        <v>0</v>
      </c>
      <c r="T799" t="str">
        <f>f_info_investtype(A799)</f>
        <v>灵活配置型基金</v>
      </c>
      <c r="U799" t="str">
        <f>f_info_fundmanager(A799)</f>
        <v>孙蓓琳</v>
      </c>
      <c r="V799">
        <f>f_info_manager_onthepostdays(A799,1)</f>
        <v>1175</v>
      </c>
      <c r="W799" s="25">
        <f ca="1">f_return_1w(A799,"0",参数!$B$2)</f>
        <v>-0.292112950340785</v>
      </c>
      <c r="X799" s="25">
        <f>f_return_1m(A799,"0",参数!$B$1)</f>
        <v>2.10280373831774</v>
      </c>
      <c r="Y799" s="25">
        <f>f_return_3m(A799,0,参数!$B$1)</f>
        <v>6.23987034035655</v>
      </c>
      <c r="Z799" s="25">
        <f>f_return_6m(A799,0,参数!B798)</f>
        <v>7.63546798029556</v>
      </c>
      <c r="AA799" t="str">
        <f>f_dq_status(A799,参数!$B$1)</f>
        <v>暂停大额申购|开放赎回</v>
      </c>
      <c r="AB799" s="17">
        <f ca="1">f_risk_maxdownside(A799,参数!$B$6,参数!$B$1)</f>
        <v>-29.8230834035383</v>
      </c>
      <c r="AC799" s="17">
        <f ca="1">f_risk_maxdownside(A799,参数!$B$4,参数!$B$1)</f>
        <v>-29.1666666666667</v>
      </c>
      <c r="AD799" t="str">
        <f ca="1">f_risk_maxdownside_date(A799,参数!$B$6,参数!$B$1)</f>
        <v>20180124-20190103</v>
      </c>
    </row>
    <row r="800" spans="1:30">
      <c r="A800" s="15" t="s">
        <v>828</v>
      </c>
      <c r="B800" t="str">
        <f>f_info_name(A800)</f>
        <v>南方顺康</v>
      </c>
      <c r="C800" t="str">
        <f>f_info_setupdate(A800)</f>
        <v>2015-11-26</v>
      </c>
      <c r="D800" s="16">
        <f t="shared" si="12"/>
        <v>1887</v>
      </c>
      <c r="F800" s="17">
        <f>f_netasset_total(A800,参数!$B$1,100000000)</f>
        <v>0.7254947037</v>
      </c>
      <c r="G800" s="17">
        <f ca="1">f_nav_adjustedreturn(A800,参数!$B$2,参数!$B$1)</f>
        <v>47.7328870826361</v>
      </c>
      <c r="H800" s="17">
        <f ca="1">f_nav_periodreturnrankingper(A800,参数!$B$2,参数!$B$1,3)</f>
        <v>45.9502382212811</v>
      </c>
      <c r="I800" s="17">
        <f ca="1">f_nav_adjustedreturn(A800,参数!$B$3,参数!$B$2)</f>
        <v>36.1801410743353</v>
      </c>
      <c r="J800" s="17">
        <f ca="1">f_nav_periodreturnrankingper(A800,参数!$B$3,参数!$B$2,3)</f>
        <v>35.3957636566332</v>
      </c>
      <c r="K800" s="17">
        <f ca="1">f_nav_adjustedreturn(A800,参数!$B$4,参数!$B$3)</f>
        <v>-14.5889331726759</v>
      </c>
      <c r="L800" s="17">
        <f ca="1">f_nav_periodreturnrankingper(A800,参数!$B$4,参数!$B$3,3)</f>
        <v>49.1014120667522</v>
      </c>
      <c r="M800" s="17">
        <f ca="1">f_nav_adjustedreturn(A800,参数!$B$5,参数!$B$4)</f>
        <v>5.0875486381323</v>
      </c>
      <c r="N800" s="17">
        <f ca="1">f_nav_periodreturnrankingper(A800,参数!$B$5,参数!$B$4,3)</f>
        <v>76.2017336485422</v>
      </c>
      <c r="O800" s="17">
        <f ca="1">f_nav_adjustedreturn(A800,参数!$B$6,参数!$B$5)</f>
        <v>2.89999999999999</v>
      </c>
      <c r="P800" s="17">
        <f ca="1">f_nav_periodreturnrankingper(A800,参数!$B$6,参数!$B$5,3)</f>
        <v>52.2448979591837</v>
      </c>
      <c r="Q800" s="25">
        <f>f_return(A800,1,参数!$B$1-365/2,参数!$B$1)</f>
        <v>62.3934462801417</v>
      </c>
      <c r="R800" s="25">
        <f ca="1">f_return(A800,1,参数!$B$4,参数!$B$1)</f>
        <v>19.7558855267926</v>
      </c>
      <c r="S800" s="25">
        <f ca="1">f_return(A800,1,参数!$B$6,参数!$B$1)</f>
        <v>13.124993320432</v>
      </c>
      <c r="T800" t="str">
        <f>f_info_investtype(A800)</f>
        <v>灵活配置型基金</v>
      </c>
      <c r="U800" t="str">
        <f>f_info_fundmanager(A800)</f>
        <v>黄春逢</v>
      </c>
      <c r="V800">
        <f>f_info_manager_onthepostdays(A800,1)</f>
        <v>272</v>
      </c>
      <c r="W800" s="25">
        <f ca="1">f_return_1w(A800,"0",参数!$B$2)</f>
        <v>-3.58048405685749</v>
      </c>
      <c r="X800" s="25">
        <f>f_return_1m(A800,"0",参数!$B$1)</f>
        <v>9.62038789025544</v>
      </c>
      <c r="Y800" s="25">
        <f>f_return_3m(A800,0,参数!$B$1)</f>
        <v>23.0029193205945</v>
      </c>
      <c r="Z800" s="25">
        <f>f_return_6m(A800,0,参数!B799)</f>
        <v>24.9060584085965</v>
      </c>
      <c r="AA800" t="str">
        <f>f_dq_status(A800,参数!$B$1)</f>
        <v>开放申购|开放赎回</v>
      </c>
      <c r="AB800" s="17">
        <f ca="1">f_risk_maxdownside(A800,参数!$B$6,参数!$B$1)</f>
        <v>-21.5310561880959</v>
      </c>
      <c r="AC800" s="17">
        <f ca="1">f_risk_maxdownside(A800,参数!$B$4,参数!$B$1)</f>
        <v>-21.5310561880959</v>
      </c>
      <c r="AD800" t="str">
        <f ca="1">f_risk_maxdownside_date(A800,参数!$B$6,参数!$B$1)</f>
        <v>20180127-20181029</v>
      </c>
    </row>
    <row r="801" spans="1:30">
      <c r="A801" s="15" t="s">
        <v>829</v>
      </c>
      <c r="B801" t="str">
        <f>f_info_name(A801)</f>
        <v>嘉实智能汽车</v>
      </c>
      <c r="C801" t="str">
        <f>f_info_setupdate(A801)</f>
        <v>2016-02-04</v>
      </c>
      <c r="D801" s="16">
        <f t="shared" si="12"/>
        <v>1817</v>
      </c>
      <c r="F801" s="17">
        <f>f_netasset_total(A801,参数!$B$1,100000000)</f>
        <v>47.8399806336</v>
      </c>
      <c r="G801" s="17">
        <f ca="1">f_nav_adjustedreturn(A801,参数!$B$2,参数!$B$1)</f>
        <v>85.4751354012801</v>
      </c>
      <c r="H801" s="17">
        <f ca="1">f_nav_periodreturnrankingper(A801,参数!$B$2,参数!$B$1,3)</f>
        <v>32.1078431372549</v>
      </c>
      <c r="I801" s="17">
        <f ca="1">f_nav_adjustedreturn(A801,参数!$B$3,参数!$B$2)</f>
        <v>61.1904761904762</v>
      </c>
      <c r="J801" s="17">
        <f ca="1">f_nav_periodreturnrankingper(A801,参数!$B$3,参数!$B$2,3)</f>
        <v>23.0088495575221</v>
      </c>
      <c r="K801" s="17">
        <f ca="1">f_nav_adjustedreturn(A801,参数!$B$4,参数!$B$3)</f>
        <v>-15.6061620897522</v>
      </c>
      <c r="L801" s="17">
        <f ca="1">f_nav_periodreturnrankingper(A801,参数!$B$4,参数!$B$3,3)</f>
        <v>12.3636363636364</v>
      </c>
      <c r="M801" s="17">
        <f ca="1">f_nav_adjustedreturn(A801,参数!$B$5,参数!$B$4)</f>
        <v>20.8943089430894</v>
      </c>
      <c r="N801" s="17">
        <f ca="1">f_nav_periodreturnrankingper(A801,参数!$B$5,参数!$B$4,3)</f>
        <v>52.4509803921569</v>
      </c>
      <c r="O801" s="17">
        <f ca="1">f_nav_adjustedreturn(A801,参数!$B$6,参数!$B$5)</f>
        <v>0</v>
      </c>
      <c r="P801" s="17">
        <f ca="1">f_nav_periodreturnrankingper(A801,参数!$B$6,参数!$B$5,3)</f>
        <v>0</v>
      </c>
      <c r="Q801" s="25">
        <f>f_return(A801,1,参数!$B$1-365/2,参数!$B$1)</f>
        <v>126.789920347278</v>
      </c>
      <c r="R801" s="25">
        <f ca="1">f_return(A801,1,参数!$B$4,参数!$B$1)</f>
        <v>36.0994471028461</v>
      </c>
      <c r="S801" s="25">
        <f ca="1">f_return(A801,1,参数!$B$6,参数!$B$1)</f>
        <v>0</v>
      </c>
      <c r="T801" t="str">
        <f>f_info_investtype(A801)</f>
        <v>普通股票型基金</v>
      </c>
      <c r="U801" t="str">
        <f>f_info_fundmanager(A801)</f>
        <v>姚志鹏</v>
      </c>
      <c r="V801">
        <f>f_info_manager_onthepostdays(A801,1)</f>
        <v>1748</v>
      </c>
      <c r="W801" s="25">
        <f ca="1">f_return_1w(A801,"0",参数!$B$2)</f>
        <v>1.14541832669323</v>
      </c>
      <c r="X801" s="25">
        <f>f_return_1m(A801,"0",参数!$B$1)</f>
        <v>7.10833096388968</v>
      </c>
      <c r="Y801" s="25">
        <f>f_return_3m(A801,0,参数!$B$1)</f>
        <v>37.7834674469642</v>
      </c>
      <c r="Z801" s="25">
        <f>f_return_6m(A801,0,参数!B800)</f>
        <v>32.6378539493294</v>
      </c>
      <c r="AA801" t="str">
        <f>f_dq_status(A801,参数!$B$1)</f>
        <v>开放申购|开放赎回</v>
      </c>
      <c r="AB801" s="17">
        <f ca="1">f_risk_maxdownside(A801,参数!$B$6,参数!$B$1)</f>
        <v>-40.7594936708861</v>
      </c>
      <c r="AC801" s="17">
        <f ca="1">f_risk_maxdownside(A801,参数!$B$4,参数!$B$1)</f>
        <v>-37.3074346952445</v>
      </c>
      <c r="AD801" t="str">
        <f ca="1">f_risk_maxdownside_date(A801,参数!$B$6,参数!$B$1)</f>
        <v>20171114-20181018</v>
      </c>
    </row>
    <row r="802" spans="1:30">
      <c r="A802" s="15" t="s">
        <v>830</v>
      </c>
      <c r="B802" t="str">
        <f>f_info_name(A802)</f>
        <v>东方互联网嘉</v>
      </c>
      <c r="C802" t="str">
        <f>f_info_setupdate(A802)</f>
        <v>2016-04-06</v>
      </c>
      <c r="D802" s="16">
        <f t="shared" si="12"/>
        <v>1755</v>
      </c>
      <c r="F802" s="17">
        <f>f_netasset_total(A802,参数!$B$1,100000000)</f>
        <v>1.8176026989</v>
      </c>
      <c r="G802" s="17">
        <f ca="1">f_nav_adjustedreturn(A802,参数!$B$2,参数!$B$1)</f>
        <v>60.0929708409635</v>
      </c>
      <c r="H802" s="17">
        <f ca="1">f_nav_periodreturnrankingper(A802,参数!$B$2,参数!$B$1,3)</f>
        <v>61.432777232581</v>
      </c>
      <c r="I802" s="17">
        <f ca="1">f_nav_adjustedreturn(A802,参数!$B$3,参数!$B$2)</f>
        <v>39.7991335171327</v>
      </c>
      <c r="J802" s="17">
        <f ca="1">f_nav_periodreturnrankingper(A802,参数!$B$3,参数!$B$2,3)</f>
        <v>56.4738292011019</v>
      </c>
      <c r="K802" s="17">
        <f ca="1">f_nav_adjustedreturn(A802,参数!$B$4,参数!$B$3)</f>
        <v>-35.90002524615</v>
      </c>
      <c r="L802" s="17">
        <f ca="1">f_nav_periodreturnrankingper(A802,参数!$B$4,参数!$B$3,3)</f>
        <v>95.3608247422681</v>
      </c>
      <c r="M802" s="17">
        <f ca="1">f_nav_adjustedreturn(A802,参数!$B$5,参数!$B$4)</f>
        <v>-16.6388483204673</v>
      </c>
      <c r="N802" s="17">
        <f ca="1">f_nav_periodreturnrankingper(A802,参数!$B$5,参数!$B$4,3)</f>
        <v>99.0272373540856</v>
      </c>
      <c r="O802" s="17">
        <f ca="1">f_nav_adjustedreturn(A802,参数!$B$6,参数!$B$5)</f>
        <v>0</v>
      </c>
      <c r="P802" s="17">
        <f ca="1">f_nav_periodreturnrankingper(A802,参数!$B$6,参数!$B$5,3)</f>
        <v>0</v>
      </c>
      <c r="Q802" s="25">
        <f>f_return(A802,1,参数!$B$1-365/2,参数!$B$1)</f>
        <v>89.6941053902176</v>
      </c>
      <c r="R802" s="25">
        <f ca="1">f_return(A802,1,参数!$B$4,参数!$B$1)</f>
        <v>12.7709395207824</v>
      </c>
      <c r="S802" s="25">
        <f ca="1">f_return(A802,1,参数!$B$6,参数!$B$1)</f>
        <v>0</v>
      </c>
      <c r="T802" t="str">
        <f>f_info_investtype(A802)</f>
        <v>偏股混合型基金</v>
      </c>
      <c r="U802" t="str">
        <f>f_info_fundmanager(A802)</f>
        <v>周思越</v>
      </c>
      <c r="V802">
        <f>f_info_manager_onthepostdays(A802,1)</f>
        <v>167</v>
      </c>
      <c r="W802" s="25">
        <f ca="1">f_return_1w(A802,"0",参数!$B$2)</f>
        <v>-1.89331122166944</v>
      </c>
      <c r="X802" s="25">
        <f>f_return_1m(A802,"0",参数!$B$1)</f>
        <v>15.8275580921321</v>
      </c>
      <c r="Y802" s="25">
        <f>f_return_3m(A802,0,参数!$B$1)</f>
        <v>23.9502672047115</v>
      </c>
      <c r="Z802" s="25">
        <f>f_return_6m(A802,0,参数!B801)</f>
        <v>29.5553518221407</v>
      </c>
      <c r="AA802" t="str">
        <f>f_dq_status(A802,参数!$B$1)</f>
        <v>暂停大额申购|开放赎回</v>
      </c>
      <c r="AB802" s="17">
        <f ca="1">f_risk_maxdownside(A802,参数!$B$6,参数!$B$1)</f>
        <v>-56.6173211594717</v>
      </c>
      <c r="AC802" s="17">
        <f ca="1">f_risk_maxdownside(A802,参数!$B$4,参数!$B$1)</f>
        <v>-39.3481224439212</v>
      </c>
      <c r="AD802" t="str">
        <f ca="1">f_risk_maxdownside_date(A802,参数!$B$6,参数!$B$1)</f>
        <v>20161117-20190103</v>
      </c>
    </row>
    <row r="803" spans="1:30">
      <c r="A803" s="15" t="s">
        <v>831</v>
      </c>
      <c r="B803" t="str">
        <f>f_info_name(A803)</f>
        <v>华安事件驱动量化策略</v>
      </c>
      <c r="C803" t="str">
        <f>f_info_setupdate(A803)</f>
        <v>2016-12-14</v>
      </c>
      <c r="D803" s="16">
        <f t="shared" si="12"/>
        <v>1503</v>
      </c>
      <c r="F803" s="17">
        <f>f_netasset_total(A803,参数!$B$1,100000000)</f>
        <v>0.5192184498</v>
      </c>
      <c r="G803" s="17">
        <f ca="1">f_nav_adjustedreturn(A803,参数!$B$2,参数!$B$1)</f>
        <v>68.904958677686</v>
      </c>
      <c r="H803" s="17">
        <f ca="1">f_nav_periodreturnrankingper(A803,参数!$B$2,参数!$B$1,3)</f>
        <v>48.8714425907753</v>
      </c>
      <c r="I803" s="17">
        <f ca="1">f_nav_adjustedreturn(A803,参数!$B$3,参数!$B$2)</f>
        <v>36.9165487977369</v>
      </c>
      <c r="J803" s="17">
        <f ca="1">f_nav_periodreturnrankingper(A803,参数!$B$3,参数!$B$2,3)</f>
        <v>61.5702479338843</v>
      </c>
      <c r="K803" s="17">
        <f ca="1">f_nav_adjustedreturn(A803,参数!$B$4,参数!$B$3)</f>
        <v>-31.0243902439024</v>
      </c>
      <c r="L803" s="17">
        <f ca="1">f_nav_periodreturnrankingper(A803,参数!$B$4,参数!$B$3,3)</f>
        <v>84.7079037800687</v>
      </c>
      <c r="M803" s="17">
        <f ca="1">f_nav_adjustedreturn(A803,参数!$B$5,参数!$B$4)</f>
        <v>3.6144578313253</v>
      </c>
      <c r="N803" s="17">
        <f ca="1">f_nav_periodreturnrankingper(A803,参数!$B$5,参数!$B$4,3)</f>
        <v>87.9377431906615</v>
      </c>
      <c r="O803" s="17">
        <f ca="1">f_nav_adjustedreturn(A803,参数!$B$6,参数!$B$5)</f>
        <v>0</v>
      </c>
      <c r="P803" s="17">
        <f ca="1">f_nav_periodreturnrankingper(A803,参数!$B$6,参数!$B$5,3)</f>
        <v>0</v>
      </c>
      <c r="Q803" s="25">
        <f>f_return(A803,1,参数!$B$1-365/2,参数!$B$1)</f>
        <v>69.5310034323116</v>
      </c>
      <c r="R803" s="25">
        <f ca="1">f_return(A803,1,参数!$B$4,参数!$B$1)</f>
        <v>16.8251337459556</v>
      </c>
      <c r="S803" s="25">
        <f ca="1">f_return(A803,1,参数!$B$6,参数!$B$1)</f>
        <v>0</v>
      </c>
      <c r="T803" t="str">
        <f>f_info_investtype(A803)</f>
        <v>偏股混合型基金</v>
      </c>
      <c r="U803" t="str">
        <f>f_info_fundmanager(A803)</f>
        <v>张序</v>
      </c>
      <c r="V803">
        <f>f_info_manager_onthepostdays(A803,1)</f>
        <v>269</v>
      </c>
      <c r="W803" s="25">
        <f ca="1">f_return_1w(A803,"0",参数!$B$2)</f>
        <v>-0.717948717948719</v>
      </c>
      <c r="X803" s="25">
        <f>f_return_1m(A803,"0",参数!$B$1)</f>
        <v>10.9226594301221</v>
      </c>
      <c r="Y803" s="25">
        <f>f_return_3m(A803,0,参数!$B$1)</f>
        <v>27.8342455043002</v>
      </c>
      <c r="Z803" s="25">
        <f>f_return_6m(A803,0,参数!B802)</f>
        <v>23.6920777279522</v>
      </c>
      <c r="AA803" t="str">
        <f>f_dq_status(A803,参数!$B$1)</f>
        <v>开放申购|开放赎回</v>
      </c>
      <c r="AB803" s="17">
        <f ca="1">f_risk_maxdownside(A803,参数!$B$6,参数!$B$1)</f>
        <v>-39.5522388059702</v>
      </c>
      <c r="AC803" s="17">
        <f ca="1">f_risk_maxdownside(A803,参数!$B$4,参数!$B$1)</f>
        <v>-37.2093023255814</v>
      </c>
      <c r="AD803" t="str">
        <f ca="1">f_risk_maxdownside_date(A803,参数!$B$6,参数!$B$1)</f>
        <v>20171014-20181018</v>
      </c>
    </row>
    <row r="804" spans="1:30">
      <c r="A804" s="15" t="s">
        <v>832</v>
      </c>
      <c r="B804" t="str">
        <f>f_info_name(A804)</f>
        <v>中银移动互联</v>
      </c>
      <c r="C804" t="str">
        <f>f_info_setupdate(A804)</f>
        <v>2017-07-20</v>
      </c>
      <c r="D804" s="16">
        <f t="shared" si="12"/>
        <v>1285</v>
      </c>
      <c r="F804" s="17">
        <f>f_netasset_total(A804,参数!$B$1,100000000)</f>
        <v>2.4630064425</v>
      </c>
      <c r="G804" s="17">
        <f ca="1">f_nav_adjustedreturn(A804,参数!$B$2,参数!$B$1)</f>
        <v>92.3003802281369</v>
      </c>
      <c r="H804" s="17">
        <f ca="1">f_nav_periodreturnrankingper(A804,参数!$B$2,参数!$B$1,3)</f>
        <v>8.62890418210693</v>
      </c>
      <c r="I804" s="17">
        <f ca="1">f_nav_adjustedreturn(A804,参数!$B$3,参数!$B$2)</f>
        <v>44.9035812672176</v>
      </c>
      <c r="J804" s="17">
        <f ca="1">f_nav_periodreturnrankingper(A804,参数!$B$3,参数!$B$2,3)</f>
        <v>23.5785953177258</v>
      </c>
      <c r="K804" s="17">
        <f ca="1">f_nav_adjustedreturn(A804,参数!$B$4,参数!$B$3)</f>
        <v>-29.7872340425532</v>
      </c>
      <c r="L804" s="17">
        <f ca="1">f_nav_periodreturnrankingper(A804,参数!$B$4,参数!$B$3,3)</f>
        <v>93.7098844672657</v>
      </c>
      <c r="M804" s="17">
        <f ca="1">f_nav_adjustedreturn(A804,参数!$B$5,参数!$B$4)</f>
        <v>0</v>
      </c>
      <c r="N804" s="17">
        <f ca="1">f_nav_periodreturnrankingper(A804,参数!$B$5,参数!$B$4,3)</f>
        <v>0</v>
      </c>
      <c r="O804" s="17">
        <f ca="1">f_nav_adjustedreturn(A804,参数!$B$6,参数!$B$5)</f>
        <v>0</v>
      </c>
      <c r="P804" s="17">
        <f ca="1">f_nav_periodreturnrankingper(A804,参数!$B$6,参数!$B$5,3)</f>
        <v>0</v>
      </c>
      <c r="Q804" s="25">
        <f>f_return(A804,1,参数!$B$1-365/2,参数!$B$1)</f>
        <v>81.4849771744608</v>
      </c>
      <c r="R804" s="25">
        <f ca="1">f_return(A804,1,参数!$B$4,参数!$B$1)</f>
        <v>25.0459987929007</v>
      </c>
      <c r="S804" s="25">
        <f ca="1">f_return(A804,1,参数!$B$6,参数!$B$1)</f>
        <v>0</v>
      </c>
      <c r="T804" t="str">
        <f>f_info_investtype(A804)</f>
        <v>灵活配置型基金</v>
      </c>
      <c r="U804" t="str">
        <f>f_info_fundmanager(A804)</f>
        <v>吴印</v>
      </c>
      <c r="V804">
        <f>f_info_manager_onthepostdays(A804,1)</f>
        <v>353</v>
      </c>
      <c r="W804" s="25">
        <f ca="1">f_return_1w(A804,"0",参数!$B$2)</f>
        <v>-1.86567164179105</v>
      </c>
      <c r="X804" s="25">
        <f>f_return_1m(A804,"0",参数!$B$1)</f>
        <v>14.1647855530474</v>
      </c>
      <c r="Y804" s="25">
        <f>f_return_3m(A804,0,参数!$B$1)</f>
        <v>31.1082307193779</v>
      </c>
      <c r="Z804" s="25">
        <f>f_return_6m(A804,0,参数!B803)</f>
        <v>38.5518590998043</v>
      </c>
      <c r="AA804" t="str">
        <f>f_dq_status(A804,参数!$B$1)</f>
        <v>开放申购|开放赎回</v>
      </c>
      <c r="AB804" s="17">
        <f ca="1">f_risk_maxdownside(A804,参数!$B$6,参数!$B$1)</f>
        <v>-31.8312559923298</v>
      </c>
      <c r="AC804" s="17">
        <f ca="1">f_risk_maxdownside(A804,参数!$B$4,参数!$B$1)</f>
        <v>-31.7658349328215</v>
      </c>
      <c r="AD804" t="str">
        <f ca="1">f_risk_maxdownside_date(A804,参数!$B$6,参数!$B$1)</f>
        <v>20180125-20190103</v>
      </c>
    </row>
    <row r="805" spans="1:30">
      <c r="A805" s="15" t="s">
        <v>833</v>
      </c>
      <c r="B805" t="str">
        <f>f_info_name(A805)</f>
        <v>华安大安全</v>
      </c>
      <c r="C805" t="str">
        <f>f_info_setupdate(A805)</f>
        <v>2017-08-23</v>
      </c>
      <c r="D805" s="16">
        <f t="shared" si="12"/>
        <v>1251</v>
      </c>
      <c r="F805" s="17">
        <f>f_netasset_total(A805,参数!$B$1,100000000)</f>
        <v>0.9007938444</v>
      </c>
      <c r="G805" s="17">
        <f ca="1">f_nav_adjustedreturn(A805,参数!$B$2,参数!$B$1)</f>
        <v>71.9576719576719</v>
      </c>
      <c r="H805" s="17">
        <f ca="1">f_nav_periodreturnrankingper(A805,参数!$B$2,参数!$B$1,3)</f>
        <v>22.7633668607729</v>
      </c>
      <c r="I805" s="17">
        <f ca="1">f_nav_adjustedreturn(A805,参数!$B$3,参数!$B$2)</f>
        <v>67.4683544303797</v>
      </c>
      <c r="J805" s="17">
        <f ca="1">f_nav_periodreturnrankingper(A805,参数!$B$3,参数!$B$2,3)</f>
        <v>5.46265328874025</v>
      </c>
      <c r="K805" s="17">
        <f ca="1">f_nav_adjustedreturn(A805,参数!$B$4,参数!$B$3)</f>
        <v>-22.0138203356367</v>
      </c>
      <c r="L805" s="17">
        <f ca="1">f_nav_periodreturnrankingper(A805,参数!$B$4,参数!$B$3,3)</f>
        <v>73.2991014120667</v>
      </c>
      <c r="M805" s="17">
        <f ca="1">f_nav_adjustedreturn(A805,参数!$B$5,参数!$B$4)</f>
        <v>0</v>
      </c>
      <c r="N805" s="17">
        <f ca="1">f_nav_periodreturnrankingper(A805,参数!$B$5,参数!$B$4,3)</f>
        <v>0</v>
      </c>
      <c r="O805" s="17">
        <f ca="1">f_nav_adjustedreturn(A805,参数!$B$6,参数!$B$5)</f>
        <v>0</v>
      </c>
      <c r="P805" s="17">
        <f ca="1">f_nav_periodreturnrankingper(A805,参数!$B$6,参数!$B$5,3)</f>
        <v>0</v>
      </c>
      <c r="Q805" s="25">
        <f>f_return(A805,1,参数!$B$1-365/2,参数!$B$1)</f>
        <v>80.7609969231507</v>
      </c>
      <c r="R805" s="25">
        <f ca="1">f_return(A805,1,参数!$B$4,参数!$B$1)</f>
        <v>30.9233533090855</v>
      </c>
      <c r="S805" s="25">
        <f ca="1">f_return(A805,1,参数!$B$6,参数!$B$1)</f>
        <v>0</v>
      </c>
      <c r="T805" t="str">
        <f>f_info_investtype(A805)</f>
        <v>灵活配置型基金</v>
      </c>
      <c r="U805" t="str">
        <f>f_info_fundmanager(A805)</f>
        <v>舒灏</v>
      </c>
      <c r="V805">
        <f>f_info_manager_onthepostdays(A805,1)</f>
        <v>801</v>
      </c>
      <c r="W805" s="25">
        <f ca="1">f_return_1w(A805,"0",参数!$B$2)</f>
        <v>-1.04712041884817</v>
      </c>
      <c r="X805" s="25">
        <f>f_return_1m(A805,"0",参数!$B$1)</f>
        <v>9.26993275696446</v>
      </c>
      <c r="Y805" s="25">
        <f>f_return_3m(A805,0,参数!$B$1)</f>
        <v>24.3849097867687</v>
      </c>
      <c r="Z805" s="25">
        <f>f_return_6m(A805,0,参数!B804)</f>
        <v>24.7234513274336</v>
      </c>
      <c r="AA805" t="str">
        <f>f_dq_status(A805,参数!$B$1)</f>
        <v>开放申购|开放赎回</v>
      </c>
      <c r="AB805" s="17">
        <f ca="1">f_risk_maxdownside(A805,参数!$B$6,参数!$B$1)</f>
        <v>-26.7497603068073</v>
      </c>
      <c r="AC805" s="17">
        <f ca="1">f_risk_maxdownside(A805,参数!$B$4,参数!$B$1)</f>
        <v>-26.7497603068073</v>
      </c>
      <c r="AD805" t="str">
        <f ca="1">f_risk_maxdownside_date(A805,参数!$B$6,参数!$B$1)</f>
        <v>20180420-20190103</v>
      </c>
    </row>
    <row r="806" spans="1:30">
      <c r="A806" s="15" t="s">
        <v>834</v>
      </c>
      <c r="B806" t="str">
        <f>f_info_name(A806)</f>
        <v>东兴蓝海财富</v>
      </c>
      <c r="C806" t="str">
        <f>f_info_setupdate(A806)</f>
        <v>2015-12-23</v>
      </c>
      <c r="D806" s="16">
        <f t="shared" si="12"/>
        <v>1860</v>
      </c>
      <c r="F806" s="17">
        <f>f_netasset_total(A806,参数!$B$1,100000000)</f>
        <v>0.3519909691</v>
      </c>
      <c r="G806" s="17">
        <f ca="1">f_nav_adjustedreturn(A806,参数!$B$2,参数!$B$1)</f>
        <v>33.6705202312139</v>
      </c>
      <c r="H806" s="17">
        <f ca="1">f_nav_periodreturnrankingper(A806,参数!$B$2,参数!$B$1,3)</f>
        <v>59.8200105876125</v>
      </c>
      <c r="I806" s="17">
        <f ca="1">f_nav_adjustedreturn(A806,参数!$B$3,参数!$B$2)</f>
        <v>15.1414309484193</v>
      </c>
      <c r="J806" s="17">
        <f ca="1">f_nav_periodreturnrankingper(A806,参数!$B$3,参数!$B$2,3)</f>
        <v>68.9520624303233</v>
      </c>
      <c r="K806" s="17">
        <f ca="1">f_nav_adjustedreturn(A806,参数!$B$4,参数!$B$3)</f>
        <v>-28.11004784689</v>
      </c>
      <c r="L806" s="17">
        <f ca="1">f_nav_periodreturnrankingper(A806,参数!$B$4,参数!$B$3,3)</f>
        <v>91.1424903722721</v>
      </c>
      <c r="M806" s="17">
        <f ca="1">f_nav_adjustedreturn(A806,参数!$B$5,参数!$B$4)</f>
        <v>11.4513981358189</v>
      </c>
      <c r="N806" s="17">
        <f ca="1">f_nav_periodreturnrankingper(A806,参数!$B$5,参数!$B$4,3)</f>
        <v>45.5476753349094</v>
      </c>
      <c r="O806" s="17">
        <f ca="1">f_nav_adjustedreturn(A806,参数!$B$6,参数!$B$5)</f>
        <v>-13.7772675086108</v>
      </c>
      <c r="P806" s="17">
        <f ca="1">f_nav_periodreturnrankingper(A806,参数!$B$6,参数!$B$5,3)</f>
        <v>96.8707482993197</v>
      </c>
      <c r="Q806" s="25">
        <f>f_return(A806,1,参数!$B$1-365/2,参数!$B$1)</f>
        <v>45.3752212737049</v>
      </c>
      <c r="R806" s="25">
        <f ca="1">f_return(A806,1,参数!$B$4,参数!$B$1)</f>
        <v>3.4264907581441</v>
      </c>
      <c r="S806" s="25">
        <f ca="1">f_return(A806,1,参数!$B$6,参数!$B$1)</f>
        <v>1.20896790657832</v>
      </c>
      <c r="T806" t="str">
        <f>f_info_investtype(A806)</f>
        <v>灵活配置型基金</v>
      </c>
      <c r="U806" t="str">
        <f>f_info_fundmanager(A806)</f>
        <v>李晨辉</v>
      </c>
      <c r="V806">
        <f>f_info_manager_onthepostdays(A806,1)</f>
        <v>1283</v>
      </c>
      <c r="W806" s="25">
        <f ca="1">f_return_1w(A806,"0",参数!$B$2)</f>
        <v>-2.53521126760564</v>
      </c>
      <c r="X806" s="25">
        <f>f_return_1m(A806,"0",参数!$B$1)</f>
        <v>10.1190476190476</v>
      </c>
      <c r="Y806" s="25">
        <f>f_return_3m(A806,0,参数!$B$1)</f>
        <v>14.3386897404203</v>
      </c>
      <c r="Z806" s="25">
        <f>f_return_6m(A806,0,参数!B805)</f>
        <v>17.3366834170854</v>
      </c>
      <c r="AA806" t="str">
        <f>f_dq_status(A806,参数!$B$1)</f>
        <v>暂停大额申购|开放赎回</v>
      </c>
      <c r="AB806" s="17">
        <f ca="1">f_risk_maxdownside(A806,参数!$B$6,参数!$B$1)</f>
        <v>-36.5934065934066</v>
      </c>
      <c r="AC806" s="17">
        <f ca="1">f_risk_maxdownside(A806,参数!$B$4,参数!$B$1)</f>
        <v>-31.063321385902</v>
      </c>
      <c r="AD806" t="str">
        <f ca="1">f_risk_maxdownside_date(A806,参数!$B$6,参数!$B$1)</f>
        <v>20160223-20190103</v>
      </c>
    </row>
    <row r="807" spans="1:30">
      <c r="A807" s="15" t="s">
        <v>835</v>
      </c>
      <c r="B807" t="str">
        <f>f_info_name(A807)</f>
        <v>农银汇理国企改革</v>
      </c>
      <c r="C807" t="str">
        <f>f_info_setupdate(A807)</f>
        <v>2016-06-03</v>
      </c>
      <c r="D807" s="16">
        <f t="shared" si="12"/>
        <v>1697</v>
      </c>
      <c r="F807" s="17">
        <f>f_netasset_total(A807,参数!$B$1,100000000)</f>
        <v>4.5005217993</v>
      </c>
      <c r="G807" s="17">
        <f ca="1">f_nav_adjustedreturn(A807,参数!$B$2,参数!$B$1)</f>
        <v>84.0610328638498</v>
      </c>
      <c r="H807" s="17">
        <f ca="1">f_nav_periodreturnrankingper(A807,参数!$B$2,参数!$B$1,3)</f>
        <v>13.499205929063</v>
      </c>
      <c r="I807" s="17">
        <f ca="1">f_nav_adjustedreturn(A807,参数!$B$3,参数!$B$2)</f>
        <v>44.6765155374427</v>
      </c>
      <c r="J807" s="17">
        <f ca="1">f_nav_periodreturnrankingper(A807,参数!$B$3,参数!$B$2,3)</f>
        <v>23.8573021181717</v>
      </c>
      <c r="K807" s="17">
        <f ca="1">f_nav_adjustedreturn(A807,参数!$B$4,参数!$B$3)</f>
        <v>-20.2518789356084</v>
      </c>
      <c r="L807" s="17">
        <f ca="1">f_nav_periodreturnrankingper(A807,参数!$B$4,参数!$B$3,3)</f>
        <v>66.3671373555841</v>
      </c>
      <c r="M807" s="17">
        <f ca="1">f_nav_adjustedreturn(A807,参数!$B$5,参数!$B$4)</f>
        <v>45.9144730404149</v>
      </c>
      <c r="N807" s="17">
        <f ca="1">f_nav_periodreturnrankingper(A807,参数!$B$5,参数!$B$4,3)</f>
        <v>3.15208825847124</v>
      </c>
      <c r="O807" s="17">
        <f ca="1">f_nav_adjustedreturn(A807,参数!$B$6,参数!$B$5)</f>
        <v>0</v>
      </c>
      <c r="P807" s="17">
        <f ca="1">f_nav_periodreturnrankingper(A807,参数!$B$6,参数!$B$5,3)</f>
        <v>0</v>
      </c>
      <c r="Q807" s="25">
        <f>f_return(A807,1,参数!$B$1-365/2,参数!$B$1)</f>
        <v>80.5823721296107</v>
      </c>
      <c r="R807" s="25">
        <f ca="1">f_return(A807,1,参数!$B$4,参数!$B$1)</f>
        <v>28.5071547003493</v>
      </c>
      <c r="S807" s="25">
        <f ca="1">f_return(A807,1,参数!$B$6,参数!$B$1)</f>
        <v>0</v>
      </c>
      <c r="T807" t="str">
        <f>f_info_investtype(A807)</f>
        <v>灵活配置型基金</v>
      </c>
      <c r="U807" t="str">
        <f>f_info_fundmanager(A807)</f>
        <v>张峰</v>
      </c>
      <c r="V807">
        <f>f_info_manager_onthepostdays(A807,1)</f>
        <v>1714</v>
      </c>
      <c r="W807" s="25">
        <f ca="1">f_return_1w(A807,"0",参数!$B$2)</f>
        <v>-1.491501907735</v>
      </c>
      <c r="X807" s="25">
        <f>f_return_1m(A807,"0",参数!$B$1)</f>
        <v>14.2128837260114</v>
      </c>
      <c r="Y807" s="25">
        <f>f_return_3m(A807,0,参数!$B$1)</f>
        <v>24.2384630619925</v>
      </c>
      <c r="Z807" s="25">
        <f>f_return_6m(A807,0,参数!B806)</f>
        <v>31.8274650763826</v>
      </c>
      <c r="AA807" t="str">
        <f>f_dq_status(A807,参数!$B$1)</f>
        <v>暂停大额申购|开放赎回</v>
      </c>
      <c r="AB807" s="17">
        <f ca="1">f_risk_maxdownside(A807,参数!$B$6,参数!$B$1)</f>
        <v>-26.0948293206358</v>
      </c>
      <c r="AC807" s="17">
        <f ca="1">f_risk_maxdownside(A807,参数!$B$4,参数!$B$1)</f>
        <v>-26.0948293206358</v>
      </c>
      <c r="AD807" t="str">
        <f ca="1">f_risk_maxdownside_date(A807,参数!$B$6,参数!$B$1)</f>
        <v>20180127-20190103</v>
      </c>
    </row>
    <row r="808" spans="1:30">
      <c r="A808" s="15" t="s">
        <v>836</v>
      </c>
      <c r="B808" t="str">
        <f>f_info_name(A808)</f>
        <v>农银汇理新能源主题</v>
      </c>
      <c r="C808" t="str">
        <f>f_info_setupdate(A808)</f>
        <v>2016-03-29</v>
      </c>
      <c r="D808" s="16">
        <f t="shared" si="12"/>
        <v>1763</v>
      </c>
      <c r="F808" s="17">
        <f>f_netasset_total(A808,参数!$B$1,100000000)</f>
        <v>153.1360243367</v>
      </c>
      <c r="G808" s="17">
        <f ca="1">f_nav_adjustedreturn(A808,参数!$B$2,参数!$B$1)</f>
        <v>155.702094647013</v>
      </c>
      <c r="H808" s="17">
        <f ca="1">f_nav_periodreturnrankingper(A808,参数!$B$2,参数!$B$1,3)</f>
        <v>0.158814187400741</v>
      </c>
      <c r="I808" s="17">
        <f ca="1">f_nav_adjustedreturn(A808,参数!$B$3,参数!$B$2)</f>
        <v>39.7037572254335</v>
      </c>
      <c r="J808" s="17">
        <f ca="1">f_nav_periodreturnrankingper(A808,参数!$B$3,参数!$B$2,3)</f>
        <v>30.3232998885173</v>
      </c>
      <c r="K808" s="17">
        <f ca="1">f_nav_adjustedreturn(A808,参数!$B$4,参数!$B$3)</f>
        <v>-30.9553504614617</v>
      </c>
      <c r="L808" s="17">
        <f ca="1">f_nav_periodreturnrankingper(A808,参数!$B$4,参数!$B$3,3)</f>
        <v>94.9935815147625</v>
      </c>
      <c r="M808" s="17">
        <f ca="1">f_nav_adjustedreturn(A808,参数!$B$5,参数!$B$4)</f>
        <v>22.7231097995319</v>
      </c>
      <c r="N808" s="17">
        <f ca="1">f_nav_periodreturnrankingper(A808,参数!$B$5,参数!$B$4,3)</f>
        <v>18.8337273443656</v>
      </c>
      <c r="O808" s="17">
        <f ca="1">f_nav_adjustedreturn(A808,参数!$B$6,参数!$B$5)</f>
        <v>0</v>
      </c>
      <c r="P808" s="17">
        <f ca="1">f_nav_periodreturnrankingper(A808,参数!$B$6,参数!$B$5,3)</f>
        <v>0</v>
      </c>
      <c r="Q808" s="25">
        <f>f_return(A808,1,参数!$B$1-365/2,参数!$B$1)</f>
        <v>224.57193748665</v>
      </c>
      <c r="R808" s="25">
        <f ca="1">f_return(A808,1,参数!$B$4,参数!$B$1)</f>
        <v>35.0739365761856</v>
      </c>
      <c r="S808" s="25">
        <f ca="1">f_return(A808,1,参数!$B$6,参数!$B$1)</f>
        <v>0</v>
      </c>
      <c r="T808" t="str">
        <f>f_info_investtype(A808)</f>
        <v>灵活配置型基金</v>
      </c>
      <c r="U808" t="str">
        <f>f_info_fundmanager(A808)</f>
        <v>赵诣</v>
      </c>
      <c r="V808">
        <f>f_info_manager_onthepostdays(A808,1)</f>
        <v>541</v>
      </c>
      <c r="W808" s="25">
        <f ca="1">f_return_1w(A808,"0",参数!$B$2)</f>
        <v>2.09451729296839</v>
      </c>
      <c r="X808" s="25">
        <f>f_return_1m(A808,"0",参数!$B$1)</f>
        <v>6.98211194460473</v>
      </c>
      <c r="Y808" s="25">
        <f>f_return_3m(A808,0,参数!$B$1)</f>
        <v>43.6235111842742</v>
      </c>
      <c r="Z808" s="25">
        <f>f_return_6m(A808,0,参数!B807)</f>
        <v>51.5598471986417</v>
      </c>
      <c r="AA808" t="str">
        <f>f_dq_status(A808,参数!$B$1)</f>
        <v>暂停大额申购|开放赎回</v>
      </c>
      <c r="AB808" s="17">
        <f ca="1">f_risk_maxdownside(A808,参数!$B$6,参数!$B$1)</f>
        <v>-41.6524569834134</v>
      </c>
      <c r="AC808" s="17">
        <f ca="1">f_risk_maxdownside(A808,参数!$B$4,参数!$B$1)</f>
        <v>-38.015644298065</v>
      </c>
      <c r="AD808" t="str">
        <f ca="1">f_risk_maxdownside_date(A808,参数!$B$6,参数!$B$1)</f>
        <v>20171122-20181018</v>
      </c>
    </row>
    <row r="809" spans="1:30">
      <c r="A809" s="15" t="s">
        <v>837</v>
      </c>
      <c r="B809" t="str">
        <f>f_info_name(A809)</f>
        <v>农银汇理物联网</v>
      </c>
      <c r="C809" t="str">
        <f>f_info_setupdate(A809)</f>
        <v>2016-05-04</v>
      </c>
      <c r="D809" s="16">
        <f t="shared" si="12"/>
        <v>1727</v>
      </c>
      <c r="F809" s="17">
        <f>f_netasset_total(A809,参数!$B$1,100000000)</f>
        <v>0.4656910154</v>
      </c>
      <c r="G809" s="17">
        <f ca="1">f_nav_adjustedreturn(A809,参数!$B$2,参数!$B$1)</f>
        <v>29.5910020449898</v>
      </c>
      <c r="H809" s="17">
        <f ca="1">f_nav_periodreturnrankingper(A809,参数!$B$2,参数!$B$1,3)</f>
        <v>63.5786130227634</v>
      </c>
      <c r="I809" s="17">
        <f ca="1">f_nav_adjustedreturn(A809,参数!$B$3,参数!$B$2)</f>
        <v>61.8847936437872</v>
      </c>
      <c r="J809" s="17">
        <f ca="1">f_nav_periodreturnrankingper(A809,参数!$B$3,参数!$B$2,3)</f>
        <v>8.02675585284281</v>
      </c>
      <c r="K809" s="17">
        <f ca="1">f_nav_adjustedreturn(A809,参数!$B$4,参数!$B$3)</f>
        <v>-28.2785912148793</v>
      </c>
      <c r="L809" s="17">
        <f ca="1">f_nav_periodreturnrankingper(A809,参数!$B$4,参数!$B$3,3)</f>
        <v>91.2708600770218</v>
      </c>
      <c r="M809" s="17">
        <f ca="1">f_nav_adjustedreturn(A809,参数!$B$5,参数!$B$4)</f>
        <v>33.375104427736</v>
      </c>
      <c r="N809" s="17">
        <f ca="1">f_nav_periodreturnrankingper(A809,参数!$B$5,参数!$B$4,3)</f>
        <v>9.21985815602837</v>
      </c>
      <c r="O809" s="17">
        <f ca="1">f_nav_adjustedreturn(A809,参数!$B$6,参数!$B$5)</f>
        <v>0</v>
      </c>
      <c r="P809" s="17">
        <f ca="1">f_nav_periodreturnrankingper(A809,参数!$B$6,参数!$B$5,3)</f>
        <v>0</v>
      </c>
      <c r="Q809" s="25">
        <f>f_return(A809,1,参数!$B$1-365/2,参数!$B$1)</f>
        <v>23.1149686382796</v>
      </c>
      <c r="R809" s="25">
        <f ca="1">f_return(A809,1,参数!$B$4,参数!$B$1)</f>
        <v>14.57484429536</v>
      </c>
      <c r="S809" s="25">
        <f ca="1">f_return(A809,1,参数!$B$6,参数!$B$1)</f>
        <v>0</v>
      </c>
      <c r="T809" t="str">
        <f>f_info_investtype(A809)</f>
        <v>灵活配置型基金</v>
      </c>
      <c r="U809" t="str">
        <f>f_info_fundmanager(A809)</f>
        <v>张燕</v>
      </c>
      <c r="V809">
        <f>f_info_manager_onthepostdays(A809,1)</f>
        <v>377</v>
      </c>
      <c r="W809" s="25">
        <f ca="1">f_return_1w(A809,"0",参数!$B$2)</f>
        <v>2.89682261345305</v>
      </c>
      <c r="X809" s="25">
        <f>f_return_1m(A809,"0",参数!$B$1)</f>
        <v>11.6520819874317</v>
      </c>
      <c r="Y809" s="25">
        <f>f_return_3m(A809,0,参数!$B$1)</f>
        <v>14.5862214453619</v>
      </c>
      <c r="Z809" s="25">
        <f>f_return_6m(A809,0,参数!B808)</f>
        <v>3.22654462242563</v>
      </c>
      <c r="AA809" t="str">
        <f>f_dq_status(A809,参数!$B$1)</f>
        <v>开放申购|开放赎回</v>
      </c>
      <c r="AB809" s="17">
        <f ca="1">f_risk_maxdownside(A809,参数!$B$6,参数!$B$1)</f>
        <v>-33.9013860486253</v>
      </c>
      <c r="AC809" s="17">
        <f ca="1">f_risk_maxdownside(A809,参数!$B$4,参数!$B$1)</f>
        <v>-31.6708424678985</v>
      </c>
      <c r="AD809" t="str">
        <f ca="1">f_risk_maxdownside_date(A809,参数!$B$6,参数!$B$1)</f>
        <v>20171122-20190103</v>
      </c>
    </row>
    <row r="810" spans="1:30">
      <c r="A810" s="15" t="s">
        <v>838</v>
      </c>
      <c r="B810" t="str">
        <f>f_info_name(A810)</f>
        <v>北信瑞丰稳定增强</v>
      </c>
      <c r="C810" t="str">
        <f>f_info_setupdate(A810)</f>
        <v>2016-04-13</v>
      </c>
      <c r="D810" s="16">
        <f t="shared" si="12"/>
        <v>1748</v>
      </c>
      <c r="F810" s="17">
        <f>f_netasset_total(A810,参数!$B$1,100000000)</f>
        <v>5.1193480225</v>
      </c>
      <c r="G810" s="17">
        <f ca="1">f_nav_adjustedreturn(A810,参数!$B$2,参数!$B$1)</f>
        <v>27.0058708414873</v>
      </c>
      <c r="H810" s="17">
        <f ca="1">f_nav_periodreturnrankingper(A810,参数!$B$2,参数!$B$1,3)</f>
        <v>10.6951871657754</v>
      </c>
      <c r="I810" s="17">
        <f ca="1">f_nav_adjustedreturn(A810,参数!$B$3,参数!$B$2)</f>
        <v>4.71311475409837</v>
      </c>
      <c r="J810" s="17">
        <f ca="1">f_nav_periodreturnrankingper(A810,参数!$B$3,参数!$B$2,3)</f>
        <v>86.3157894736842</v>
      </c>
      <c r="K810" s="17">
        <f ca="1">f_nav_adjustedreturn(A810,参数!$B$4,参数!$B$3)</f>
        <v>-8.44277673545967</v>
      </c>
      <c r="L810" s="17">
        <f ca="1">f_nav_periodreturnrankingper(A810,参数!$B$4,参数!$B$3,3)</f>
        <v>93.3333333333333</v>
      </c>
      <c r="M810" s="17">
        <f ca="1">f_nav_adjustedreturn(A810,参数!$B$5,参数!$B$4)</f>
        <v>5.63241106719367</v>
      </c>
      <c r="N810" s="17">
        <f ca="1">f_nav_periodreturnrankingper(A810,参数!$B$5,参数!$B$4,3)</f>
        <v>56.7567567567568</v>
      </c>
      <c r="O810" s="17">
        <f ca="1">f_nav_adjustedreturn(A810,参数!$B$6,参数!$B$5)</f>
        <v>0</v>
      </c>
      <c r="P810" s="17">
        <f ca="1">f_nav_periodreturnrankingper(A810,参数!$B$6,参数!$B$5,3)</f>
        <v>0</v>
      </c>
      <c r="Q810" s="25">
        <f>f_return(A810,1,参数!$B$1-365/2,参数!$B$1)</f>
        <v>29.3661366654009</v>
      </c>
      <c r="R810" s="25">
        <f ca="1">f_return(A810,1,参数!$B$4,参数!$B$1)</f>
        <v>6.77751766786279</v>
      </c>
      <c r="S810" s="25">
        <f ca="1">f_return(A810,1,参数!$B$6,参数!$B$1)</f>
        <v>0</v>
      </c>
      <c r="T810" t="str">
        <f>f_info_investtype(A810)</f>
        <v>偏债混合型基金</v>
      </c>
      <c r="U810" t="str">
        <f>f_info_fundmanager(A810)</f>
        <v>黄祥斌</v>
      </c>
      <c r="V810">
        <f>f_info_manager_onthepostdays(A810,1)</f>
        <v>1120</v>
      </c>
      <c r="W810" s="25">
        <f ca="1">f_return_1w(A810,"0",参数!$B$2)</f>
        <v>-0.1953125</v>
      </c>
      <c r="X810" s="25">
        <f>f_return_1m(A810,"0",参数!$B$1)</f>
        <v>5.18638573743923</v>
      </c>
      <c r="Y810" s="25">
        <f>f_return_3m(A810,0,参数!$B$1)</f>
        <v>9.72104818258664</v>
      </c>
      <c r="Z810" s="25">
        <f>f_return_6m(A810,0,参数!B809)</f>
        <v>10.7508532423208</v>
      </c>
      <c r="AA810" t="str">
        <f>f_dq_status(A810,参数!$B$1)</f>
        <v>开放申购|开放赎回</v>
      </c>
      <c r="AB810" s="17">
        <f ca="1">f_risk_maxdownside(A810,参数!$B$6,参数!$B$1)</f>
        <v>-10.1774042950514</v>
      </c>
      <c r="AC810" s="17">
        <f ca="1">f_risk_maxdownside(A810,参数!$B$4,参数!$B$1)</f>
        <v>-10.1774042950514</v>
      </c>
      <c r="AD810" t="str">
        <f ca="1">f_risk_maxdownside_date(A810,参数!$B$6,参数!$B$1)</f>
        <v>20180206-20180705</v>
      </c>
    </row>
    <row r="811" spans="1:30">
      <c r="A811" s="15" t="s">
        <v>839</v>
      </c>
      <c r="B811" t="str">
        <f>f_info_name(A811)</f>
        <v>国泰鑫策略价值灵活</v>
      </c>
      <c r="C811" t="str">
        <f>f_info_setupdate(A811)</f>
        <v>2015-12-30</v>
      </c>
      <c r="D811" s="16">
        <f t="shared" si="12"/>
        <v>1853</v>
      </c>
      <c r="F811" s="17">
        <f>f_netasset_total(A811,参数!$B$1,100000000)</f>
        <v>7.6484847924</v>
      </c>
      <c r="G811" s="17">
        <f ca="1">f_nav_adjustedreturn(A811,参数!$B$2,参数!$B$1)</f>
        <v>31.8046037603233</v>
      </c>
      <c r="H811" s="17">
        <f ca="1">f_nav_periodreturnrankingper(A811,参数!$B$2,参数!$B$1,3)</f>
        <v>61.8316569613552</v>
      </c>
      <c r="I811" s="17">
        <f ca="1">f_nav_adjustedreturn(A811,参数!$B$3,参数!$B$2)</f>
        <v>9.56873315363883</v>
      </c>
      <c r="J811" s="17">
        <f ca="1">f_nav_periodreturnrankingper(A811,参数!$B$3,参数!$B$2,3)</f>
        <v>83.0546265328874</v>
      </c>
      <c r="K811" s="17">
        <f ca="1">f_nav_adjustedreturn(A811,参数!$B$4,参数!$B$3)</f>
        <v>0.270270270270262</v>
      </c>
      <c r="L811" s="17">
        <f ca="1">f_nav_periodreturnrankingper(A811,参数!$B$4,参数!$B$3,3)</f>
        <v>18.0359435173299</v>
      </c>
      <c r="M811" s="17">
        <f ca="1">f_nav_adjustedreturn(A811,参数!$B$5,参数!$B$4)</f>
        <v>3.08151093439363</v>
      </c>
      <c r="N811" s="17">
        <f ca="1">f_nav_periodreturnrankingper(A811,参数!$B$5,参数!$B$4,3)</f>
        <v>84.0819542947202</v>
      </c>
      <c r="O811" s="17">
        <f ca="1">f_nav_adjustedreturn(A811,参数!$B$6,参数!$B$5)</f>
        <v>0.700700700700701</v>
      </c>
      <c r="P811" s="17">
        <f ca="1">f_nav_periodreturnrankingper(A811,参数!$B$6,参数!$B$5,3)</f>
        <v>71.5646258503401</v>
      </c>
      <c r="Q811" s="25">
        <f>f_return(A811,1,参数!$B$1-365/2,参数!$B$1)</f>
        <v>21.3265493644269</v>
      </c>
      <c r="R811" s="25">
        <f ca="1">f_return(A811,1,参数!$B$4,参数!$B$1)</f>
        <v>13.1221281075462</v>
      </c>
      <c r="S811" s="25">
        <f ca="1">f_return(A811,1,参数!$B$6,参数!$B$1)</f>
        <v>8.4621161982845</v>
      </c>
      <c r="T811" t="str">
        <f>f_info_investtype(A811)</f>
        <v>灵活配置型基金</v>
      </c>
      <c r="U811" t="str">
        <f>f_info_fundmanager(A811)</f>
        <v>王琳</v>
      </c>
      <c r="V811">
        <f>f_info_manager_onthepostdays(A811,1)</f>
        <v>622</v>
      </c>
      <c r="W811" s="25">
        <f ca="1">f_return_1w(A811,"0",参数!$B$2)</f>
        <v>-1.27504553734061</v>
      </c>
      <c r="X811" s="25">
        <f>f_return_1m(A811,"0",参数!$B$1)</f>
        <v>3.7698000968389</v>
      </c>
      <c r="Y811" s="25">
        <f>f_return_3m(A811,0,参数!$B$1)</f>
        <v>6.39716312056738</v>
      </c>
      <c r="Z811" s="25">
        <f>f_return_6m(A811,0,参数!B810)</f>
        <v>6.49387437150344</v>
      </c>
      <c r="AA811" t="str">
        <f>f_dq_status(A811,参数!$B$1)</f>
        <v>暂停大额申购|开放赎回</v>
      </c>
      <c r="AB811" s="17">
        <f ca="1">f_risk_maxdownside(A811,参数!$B$6,参数!$B$1)</f>
        <v>-8.36476955879942</v>
      </c>
      <c r="AC811" s="17">
        <f ca="1">f_risk_maxdownside(A811,参数!$B$4,参数!$B$1)</f>
        <v>-8.36476955879942</v>
      </c>
      <c r="AD811" t="str">
        <f ca="1">f_risk_maxdownside_date(A811,参数!$B$6,参数!$B$1)</f>
        <v>20200226-20200323</v>
      </c>
    </row>
    <row r="812" spans="1:30">
      <c r="A812" s="15" t="s">
        <v>840</v>
      </c>
      <c r="B812" t="str">
        <f>f_info_name(A812)</f>
        <v>创金合信量化多因子A</v>
      </c>
      <c r="C812" t="str">
        <f>f_info_setupdate(A812)</f>
        <v>2016-01-22</v>
      </c>
      <c r="D812" s="16">
        <f t="shared" si="12"/>
        <v>1830</v>
      </c>
      <c r="F812" s="17">
        <f>f_netasset_total(A812,参数!$B$1,100000000)</f>
        <v>2.4620874968</v>
      </c>
      <c r="G812" s="17">
        <f ca="1">f_nav_adjustedreturn(A812,参数!$B$2,参数!$B$1)</f>
        <v>40.0583333333333</v>
      </c>
      <c r="H812" s="17">
        <f ca="1">f_nav_periodreturnrankingper(A812,参数!$B$2,参数!$B$1,3)</f>
        <v>84.5588235294118</v>
      </c>
      <c r="I812" s="17">
        <f ca="1">f_nav_adjustedreturn(A812,参数!$B$3,参数!$B$2)</f>
        <v>30.6904813766064</v>
      </c>
      <c r="J812" s="17">
        <f ca="1">f_nav_periodreturnrankingper(A812,参数!$B$3,参数!$B$2,3)</f>
        <v>77.8761061946903</v>
      </c>
      <c r="K812" s="17">
        <f ca="1">f_nav_adjustedreturn(A812,参数!$B$4,参数!$B$3)</f>
        <v>-21.1168384879725</v>
      </c>
      <c r="L812" s="17">
        <f ca="1">f_nav_periodreturnrankingper(A812,参数!$B$4,参数!$B$3,3)</f>
        <v>36</v>
      </c>
      <c r="M812" s="17">
        <f ca="1">f_nav_adjustedreturn(A812,参数!$B$5,参数!$B$4)</f>
        <v>-1.71452702702703</v>
      </c>
      <c r="N812" s="17">
        <f ca="1">f_nav_periodreturnrankingper(A812,参数!$B$5,参数!$B$4,3)</f>
        <v>92.156862745098</v>
      </c>
      <c r="O812" s="17">
        <f ca="1">f_nav_adjustedreturn(A812,参数!$B$6,参数!$B$5)</f>
        <v>19</v>
      </c>
      <c r="P812" s="17">
        <f ca="1">f_nav_periodreturnrankingper(A812,参数!$B$6,参数!$B$5,3)</f>
        <v>18.4210526315789</v>
      </c>
      <c r="Q812" s="25">
        <f>f_return(A812,1,参数!$B$1-365/2,参数!$B$1)</f>
        <v>22.4455328945714</v>
      </c>
      <c r="R812" s="25">
        <f ca="1">f_return(A812,1,参数!$B$4,参数!$B$1)</f>
        <v>13.0135590906901</v>
      </c>
      <c r="S812" s="25">
        <f ca="1">f_return(A812,1,参数!$B$6,参数!$B$1)</f>
        <v>10.9299128022901</v>
      </c>
      <c r="T812" t="str">
        <f>f_info_investtype(A812)</f>
        <v>普通股票型基金</v>
      </c>
      <c r="U812" t="str">
        <f>f_info_fundmanager(A812)</f>
        <v>董梁</v>
      </c>
      <c r="V812">
        <f>f_info_manager_onthepostdays(A812,1)</f>
        <v>587</v>
      </c>
      <c r="W812" s="25">
        <f ca="1">f_return_1w(A812,"0",参数!$B$2)</f>
        <v>-2.4628139478176</v>
      </c>
      <c r="X812" s="25">
        <f>f_return_1m(A812,"0",参数!$B$1)</f>
        <v>6.16511907017877</v>
      </c>
      <c r="Y812" s="25">
        <f>f_return_3m(A812,0,参数!$B$1)</f>
        <v>6.98962378254505</v>
      </c>
      <c r="Z812" s="25">
        <f>f_return_6m(A812,0,参数!B811)</f>
        <v>1.73736877647492</v>
      </c>
      <c r="AA812" t="str">
        <f>f_dq_status(A812,参数!$B$1)</f>
        <v>开放申购|开放赎回</v>
      </c>
      <c r="AB812" s="17">
        <f ca="1">f_risk_maxdownside(A812,参数!$B$6,参数!$B$1)</f>
        <v>-39.2348087021755</v>
      </c>
      <c r="AC812" s="17">
        <f ca="1">f_risk_maxdownside(A812,参数!$B$4,参数!$B$1)</f>
        <v>-30.3944315545244</v>
      </c>
      <c r="AD812" t="str">
        <f ca="1">f_risk_maxdownside_date(A812,参数!$B$6,参数!$B$1)</f>
        <v>20161123-20181018</v>
      </c>
    </row>
    <row r="813" spans="1:30">
      <c r="A813" s="15" t="s">
        <v>841</v>
      </c>
      <c r="B813" t="str">
        <f>f_info_name(A813)</f>
        <v>嘉实新财富</v>
      </c>
      <c r="C813" t="str">
        <f>f_info_setupdate(A813)</f>
        <v>2016-03-14</v>
      </c>
      <c r="D813" s="16">
        <f t="shared" si="12"/>
        <v>1778</v>
      </c>
      <c r="F813" s="17">
        <f>f_netasset_total(A813,参数!$B$1,100000000)</f>
        <v>7.1747533632</v>
      </c>
      <c r="G813" s="17">
        <f ca="1">f_nav_adjustedreturn(A813,参数!$B$2,参数!$B$1)</f>
        <v>17.4095033855091</v>
      </c>
      <c r="H813" s="17">
        <f ca="1">f_nav_periodreturnrankingper(A813,参数!$B$2,参数!$B$1,3)</f>
        <v>82.4245632609847</v>
      </c>
      <c r="I813" s="17">
        <f ca="1">f_nav_adjustedreturn(A813,参数!$B$3,参数!$B$2)</f>
        <v>8.57933579335792</v>
      </c>
      <c r="J813" s="17">
        <f ca="1">f_nav_periodreturnrankingper(A813,参数!$B$3,参数!$B$2,3)</f>
        <v>86.231884057971</v>
      </c>
      <c r="K813" s="17">
        <f ca="1">f_nav_adjustedreturn(A813,参数!$B$4,参数!$B$3)</f>
        <v>1.99563450134772</v>
      </c>
      <c r="L813" s="17">
        <f ca="1">f_nav_periodreturnrankingper(A813,参数!$B$4,参数!$B$3,3)</f>
        <v>10.4621309370988</v>
      </c>
      <c r="M813" s="17">
        <f ca="1">f_nav_adjustedreturn(A813,参数!$B$5,参数!$B$4)</f>
        <v>7.43243243243243</v>
      </c>
      <c r="N813" s="17">
        <f ca="1">f_nav_periodreturnrankingper(A813,参数!$B$5,参数!$B$4,3)</f>
        <v>65.0118203309693</v>
      </c>
      <c r="O813" s="17">
        <f ca="1">f_nav_adjustedreturn(A813,参数!$B$6,参数!$B$5)</f>
        <v>0</v>
      </c>
      <c r="P813" s="17">
        <f ca="1">f_nav_periodreturnrankingper(A813,参数!$B$6,参数!$B$5,3)</f>
        <v>0</v>
      </c>
      <c r="Q813" s="25">
        <f>f_return(A813,1,参数!$B$1-365/2,参数!$B$1)</f>
        <v>27.4211484426479</v>
      </c>
      <c r="R813" s="25">
        <f ca="1">f_return(A813,1,参数!$B$4,参数!$B$1)</f>
        <v>9.13799993679294</v>
      </c>
      <c r="S813" s="25">
        <f ca="1">f_return(A813,1,参数!$B$6,参数!$B$1)</f>
        <v>0</v>
      </c>
      <c r="T813" t="str">
        <f>f_info_investtype(A813)</f>
        <v>灵活配置型基金</v>
      </c>
      <c r="U813" t="str">
        <f>f_info_fundmanager(A813)</f>
        <v>刘宁</v>
      </c>
      <c r="V813">
        <f>f_info_manager_onthepostdays(A813,1)</f>
        <v>86</v>
      </c>
      <c r="W813" s="25">
        <f ca="1">f_return_1w(A813,"0",参数!$B$2)</f>
        <v>-1.00925147182506</v>
      </c>
      <c r="X813" s="25">
        <f>f_return_1m(A813,"0",参数!$B$1)</f>
        <v>4.36161776367964</v>
      </c>
      <c r="Y813" s="25">
        <f>f_return_3m(A813,0,参数!$B$1)</f>
        <v>9.84974998787301</v>
      </c>
      <c r="Z813" s="25">
        <f>f_return_6m(A813,0,参数!B812)</f>
        <v>13.5595160067896</v>
      </c>
      <c r="AA813" t="str">
        <f>f_dq_status(A813,参数!$B$1)</f>
        <v>暂停大额申购|开放赎回</v>
      </c>
      <c r="AB813" s="17">
        <f ca="1">f_risk_maxdownside(A813,参数!$B$6,参数!$B$1)</f>
        <v>-4.27135678391959</v>
      </c>
      <c r="AC813" s="17">
        <f ca="1">f_risk_maxdownside(A813,参数!$B$4,参数!$B$1)</f>
        <v>-4.27135678391959</v>
      </c>
      <c r="AD813" t="str">
        <f ca="1">f_risk_maxdownside_date(A813,参数!$B$6,参数!$B$1)</f>
        <v>20200103-20200323</v>
      </c>
    </row>
    <row r="814" spans="1:30">
      <c r="A814" s="15" t="s">
        <v>842</v>
      </c>
      <c r="B814" t="str">
        <f>f_info_name(A814)</f>
        <v>嘉实新起航</v>
      </c>
      <c r="C814" t="str">
        <f>f_info_setupdate(A814)</f>
        <v>2016-03-14</v>
      </c>
      <c r="D814" s="16">
        <f t="shared" si="12"/>
        <v>1778</v>
      </c>
      <c r="F814" s="17">
        <f>f_netasset_total(A814,参数!$B$1,100000000)</f>
        <v>7.0300370707</v>
      </c>
      <c r="G814" s="17">
        <f ca="1">f_nav_adjustedreturn(A814,参数!$B$2,参数!$B$1)</f>
        <v>20.9138840070299</v>
      </c>
      <c r="H814" s="17">
        <f ca="1">f_nav_periodreturnrankingper(A814,参数!$B$2,参数!$B$1,3)</f>
        <v>75.489677077819</v>
      </c>
      <c r="I814" s="17">
        <f ca="1">f_nav_adjustedreturn(A814,参数!$B$3,参数!$B$2)</f>
        <v>7.15728348561838</v>
      </c>
      <c r="J814" s="17">
        <f ca="1">f_nav_periodreturnrankingper(A814,参数!$B$3,参数!$B$2,3)</f>
        <v>89.6878483835006</v>
      </c>
      <c r="K814" s="17">
        <f ca="1">f_nav_adjustedreturn(A814,参数!$B$4,参数!$B$3)</f>
        <v>1.99134914645104</v>
      </c>
      <c r="L814" s="17">
        <f ca="1">f_nav_periodreturnrankingper(A814,参数!$B$4,参数!$B$3,3)</f>
        <v>10.5263157894737</v>
      </c>
      <c r="M814" s="17">
        <f ca="1">f_nav_adjustedreturn(A814,参数!$B$5,参数!$B$4)</f>
        <v>7.63285024154591</v>
      </c>
      <c r="N814" s="17">
        <f ca="1">f_nav_periodreturnrankingper(A814,参数!$B$5,参数!$B$4,3)</f>
        <v>63.9873916469661</v>
      </c>
      <c r="O814" s="17">
        <f ca="1">f_nav_adjustedreturn(A814,参数!$B$6,参数!$B$5)</f>
        <v>0</v>
      </c>
      <c r="P814" s="17">
        <f ca="1">f_nav_periodreturnrankingper(A814,参数!$B$6,参数!$B$5,3)</f>
        <v>0</v>
      </c>
      <c r="Q814" s="25">
        <f>f_return(A814,1,参数!$B$1-365/2,参数!$B$1)</f>
        <v>28.6272547515628</v>
      </c>
      <c r="R814" s="25">
        <f ca="1">f_return(A814,1,参数!$B$4,参数!$B$1)</f>
        <v>9.72786157050849</v>
      </c>
      <c r="S814" s="25">
        <f ca="1">f_return(A814,1,参数!$B$6,参数!$B$1)</f>
        <v>0</v>
      </c>
      <c r="T814" t="str">
        <f>f_info_investtype(A814)</f>
        <v>灵活配置型基金</v>
      </c>
      <c r="U814" t="str">
        <f>f_info_fundmanager(A814)</f>
        <v>刘宁</v>
      </c>
      <c r="V814">
        <f>f_info_manager_onthepostdays(A814,1)</f>
        <v>86</v>
      </c>
      <c r="W814" s="25">
        <f ca="1">f_return_1w(A814,"0",参数!$B$2)</f>
        <v>-0.698080279232106</v>
      </c>
      <c r="X814" s="25">
        <f>f_return_1m(A814,"0",参数!$B$1)</f>
        <v>4.63878326996196</v>
      </c>
      <c r="Y814" s="25">
        <f>f_return_3m(A814,0,参数!$B$1)</f>
        <v>10.4333868378812</v>
      </c>
      <c r="Z814" s="25">
        <f>f_return_6m(A814,0,参数!B813)</f>
        <v>14.2269736842105</v>
      </c>
      <c r="AA814" t="str">
        <f>f_dq_status(A814,参数!$B$1)</f>
        <v>暂停大额申购|开放赎回</v>
      </c>
      <c r="AB814" s="17">
        <f ca="1">f_risk_maxdownside(A814,参数!$B$6,参数!$B$1)</f>
        <v>-4.30663221360896</v>
      </c>
      <c r="AC814" s="17">
        <f ca="1">f_risk_maxdownside(A814,参数!$B$4,参数!$B$1)</f>
        <v>-4.30663221360896</v>
      </c>
      <c r="AD814" t="str">
        <f ca="1">f_risk_maxdownside_date(A814,参数!$B$6,参数!$B$1)</f>
        <v>20200306-20200323</v>
      </c>
    </row>
    <row r="815" spans="1:30">
      <c r="A815" s="15" t="s">
        <v>843</v>
      </c>
      <c r="B815" t="str">
        <f>f_info_name(A815)</f>
        <v>中海顺鑫</v>
      </c>
      <c r="C815" t="str">
        <f>f_info_setupdate(A815)</f>
        <v>2015-12-30</v>
      </c>
      <c r="D815" s="16">
        <f t="shared" si="12"/>
        <v>1853</v>
      </c>
      <c r="F815" s="17">
        <f>f_netasset_total(A815,参数!$B$1,100000000)</f>
        <v>1.5791075889</v>
      </c>
      <c r="G815" s="17">
        <f ca="1">f_nav_adjustedreturn(A815,参数!$B$2,参数!$B$1)</f>
        <v>71.9172515700037</v>
      </c>
      <c r="H815" s="17">
        <f ca="1">f_nav_periodreturnrankingper(A815,参数!$B$2,参数!$B$1,3)</f>
        <v>22.8692429857067</v>
      </c>
      <c r="I815" s="17">
        <f ca="1">f_nav_adjustedreturn(A815,参数!$B$3,参数!$B$2)</f>
        <v>70.9828196058616</v>
      </c>
      <c r="J815" s="17">
        <f ca="1">f_nav_periodreturnrankingper(A815,参数!$B$3,参数!$B$2,3)</f>
        <v>4.34782608695652</v>
      </c>
      <c r="K815" s="17">
        <f ca="1">f_nav_adjustedreturn(A815,参数!$B$4,参数!$B$3)</f>
        <v>-20.7845491844291</v>
      </c>
      <c r="L815" s="17">
        <f ca="1">f_nav_periodreturnrankingper(A815,参数!$B$4,参数!$B$3,3)</f>
        <v>68.6136071887035</v>
      </c>
      <c r="M815" s="17">
        <f ca="1">f_nav_adjustedreturn(A815,参数!$B$5,参数!$B$4)</f>
        <v>3.16597804391215</v>
      </c>
      <c r="N815" s="17">
        <f ca="1">f_nav_periodreturnrankingper(A815,参数!$B$5,参数!$B$4,3)</f>
        <v>83.6879432624114</v>
      </c>
      <c r="O815" s="17">
        <f ca="1">f_nav_adjustedreturn(A815,参数!$B$6,参数!$B$5)</f>
        <v>0.2</v>
      </c>
      <c r="P815" s="17">
        <f ca="1">f_nav_periodreturnrankingper(A815,参数!$B$6,参数!$B$5,3)</f>
        <v>74.2857142857143</v>
      </c>
      <c r="Q815" s="25">
        <f>f_return(A815,1,参数!$B$1-365/2,参数!$B$1)</f>
        <v>55.5201077860305</v>
      </c>
      <c r="R815" s="25">
        <f ca="1">f_return(A815,1,参数!$B$4,参数!$B$1)</f>
        <v>32.5100957639643</v>
      </c>
      <c r="S815" s="25">
        <f ca="1">f_return(A815,1,参数!$B$6,参数!$B$1)</f>
        <v>19.1494987057725</v>
      </c>
      <c r="T815" t="str">
        <f>f_info_investtype(A815)</f>
        <v>灵活配置型基金</v>
      </c>
      <c r="U815" t="str">
        <f>f_info_fundmanager(A815)</f>
        <v>刘俊</v>
      </c>
      <c r="V815">
        <f>f_info_manager_onthepostdays(A815,1)</f>
        <v>1870</v>
      </c>
      <c r="W815" s="25">
        <f ca="1">f_return_1w(A815,"0",参数!$B$2)</f>
        <v>3.10809781366647</v>
      </c>
      <c r="X815" s="25">
        <f>f_return_1m(A815,"0",参数!$B$1)</f>
        <v>13.6514603887858</v>
      </c>
      <c r="Y815" s="25">
        <f>f_return_3m(A815,0,参数!$B$1)</f>
        <v>28.7358229598893</v>
      </c>
      <c r="Z815" s="25">
        <f>f_return_6m(A815,0,参数!B814)</f>
        <v>21.2583748929525</v>
      </c>
      <c r="AA815" t="str">
        <f>f_dq_status(A815,参数!$B$1)</f>
        <v>开放申购|开放赎回</v>
      </c>
      <c r="AB815" s="17">
        <f ca="1">f_risk_maxdownside(A815,参数!$B$6,参数!$B$1)</f>
        <v>-24.1064336775218</v>
      </c>
      <c r="AC815" s="17">
        <f ca="1">f_risk_maxdownside(A815,参数!$B$4,参数!$B$1)</f>
        <v>-24.1064336775218</v>
      </c>
      <c r="AD815" t="str">
        <f ca="1">f_risk_maxdownside_date(A815,参数!$B$6,参数!$B$1)</f>
        <v>20180419-20190103</v>
      </c>
    </row>
    <row r="816" spans="1:30">
      <c r="A816" s="15" t="s">
        <v>844</v>
      </c>
      <c r="B816" t="str">
        <f>f_info_name(A816)</f>
        <v>中海沪港深价值优选</v>
      </c>
      <c r="C816" t="str">
        <f>f_info_setupdate(A816)</f>
        <v>2016-04-28</v>
      </c>
      <c r="D816" s="16">
        <f t="shared" si="12"/>
        <v>1733</v>
      </c>
      <c r="F816" s="17">
        <f>f_netasset_total(A816,参数!$B$1,100000000)</f>
        <v>0.3651269053</v>
      </c>
      <c r="G816" s="17">
        <f ca="1">f_nav_adjustedreturn(A816,参数!$B$2,参数!$B$1)</f>
        <v>44.4128113879003</v>
      </c>
      <c r="H816" s="17">
        <f ca="1">f_nav_periodreturnrankingper(A816,参数!$B$2,参数!$B$1,3)</f>
        <v>49.5500264690312</v>
      </c>
      <c r="I816" s="17">
        <f ca="1">f_nav_adjustedreturn(A816,参数!$B$3,参数!$B$2)</f>
        <v>14.413680781759</v>
      </c>
      <c r="J816" s="17">
        <f ca="1">f_nav_periodreturnrankingper(A816,参数!$B$3,参数!$B$2,3)</f>
        <v>70.6243032329989</v>
      </c>
      <c r="K816" s="17">
        <f ca="1">f_nav_adjustedreturn(A816,参数!$B$4,参数!$B$3)</f>
        <v>-19.6860693263571</v>
      </c>
      <c r="L816" s="17">
        <f ca="1">f_nav_periodreturnrankingper(A816,参数!$B$4,参数!$B$3,3)</f>
        <v>64.4415917843389</v>
      </c>
      <c r="M816" s="17">
        <f ca="1">f_nav_adjustedreturn(A816,参数!$B$5,参数!$B$4)</f>
        <v>47.6975635555555</v>
      </c>
      <c r="N816" s="17">
        <f ca="1">f_nav_periodreturnrankingper(A816,参数!$B$5,参数!$B$4,3)</f>
        <v>2.60047281323877</v>
      </c>
      <c r="O816" s="17">
        <f ca="1">f_nav_adjustedreturn(A816,参数!$B$6,参数!$B$5)</f>
        <v>0</v>
      </c>
      <c r="P816" s="17">
        <f ca="1">f_nav_periodreturnrankingper(A816,参数!$B$6,参数!$B$5,3)</f>
        <v>0</v>
      </c>
      <c r="Q816" s="25">
        <f>f_return(A816,1,参数!$B$1-365/2,参数!$B$1)</f>
        <v>58.615392886057</v>
      </c>
      <c r="R816" s="25">
        <f ca="1">f_return(A816,1,参数!$B$4,参数!$B$1)</f>
        <v>9.88054797878037</v>
      </c>
      <c r="S816" s="25">
        <f ca="1">f_return(A816,1,参数!$B$6,参数!$B$1)</f>
        <v>0</v>
      </c>
      <c r="T816" t="str">
        <f>f_info_investtype(A816)</f>
        <v>灵活配置型基金</v>
      </c>
      <c r="U816" t="str">
        <f>f_info_fundmanager(A816)</f>
        <v>姚晨曦,陈玮</v>
      </c>
      <c r="V816">
        <f>f_info_manager_onthepostdays(A816,1)</f>
        <v>1750</v>
      </c>
      <c r="W816" s="25">
        <f ca="1">f_return_1w(A816,"0",参数!$B$2)</f>
        <v>-5.06756756756757</v>
      </c>
      <c r="X816" s="25">
        <f>f_return_1m(A816,"0",参数!$B$1)</f>
        <v>19.3529411764706</v>
      </c>
      <c r="Y816" s="25">
        <f>f_return_3m(A816,0,参数!$B$1)</f>
        <v>28.4177215189873</v>
      </c>
      <c r="Z816" s="25">
        <f>f_return_6m(A816,0,参数!B815)</f>
        <v>22.3644119439366</v>
      </c>
      <c r="AA816" t="str">
        <f>f_dq_status(A816,参数!$B$1)</f>
        <v>开放申购|开放赎回</v>
      </c>
      <c r="AB816" s="17">
        <f ca="1">f_risk_maxdownside(A816,参数!$B$6,参数!$B$1)</f>
        <v>-26.3258785942492</v>
      </c>
      <c r="AC816" s="17">
        <f ca="1">f_risk_maxdownside(A816,参数!$B$4,参数!$B$1)</f>
        <v>-25.5167958656331</v>
      </c>
      <c r="AD816" t="str">
        <f ca="1">f_risk_maxdownside_date(A816,参数!$B$6,参数!$B$1)</f>
        <v>20180124-20190103</v>
      </c>
    </row>
    <row r="817" spans="1:30">
      <c r="A817" s="15" t="s">
        <v>845</v>
      </c>
      <c r="B817" t="str">
        <f>f_info_name(A817)</f>
        <v>易方达量化策略A</v>
      </c>
      <c r="C817" t="str">
        <f>f_info_setupdate(A817)</f>
        <v>2017-12-19</v>
      </c>
      <c r="D817" s="16">
        <f t="shared" si="12"/>
        <v>1133</v>
      </c>
      <c r="F817" s="17">
        <f>f_netasset_total(A817,参数!$B$1,100000000)</f>
        <v>2.919226085</v>
      </c>
      <c r="G817" s="17">
        <f ca="1">f_nav_adjustedreturn(A817,参数!$B$2,参数!$B$1)</f>
        <v>75.625</v>
      </c>
      <c r="H817" s="17">
        <f ca="1">f_nav_periodreturnrankingper(A817,参数!$B$2,参数!$B$1,3)</f>
        <v>19.640021175225</v>
      </c>
      <c r="I817" s="17">
        <f ca="1">f_nav_adjustedreturn(A817,参数!$B$3,参数!$B$2)</f>
        <v>53.2147742818058</v>
      </c>
      <c r="J817" s="17">
        <f ca="1">f_nav_periodreturnrankingper(A817,参数!$B$3,参数!$B$2,3)</f>
        <v>14.2140468227425</v>
      </c>
      <c r="K817" s="17">
        <f ca="1">f_nav_adjustedreturn(A817,参数!$B$4,参数!$B$3)</f>
        <v>-26.9</v>
      </c>
      <c r="L817" s="17">
        <f ca="1">f_nav_periodreturnrankingper(A817,参数!$B$4,参数!$B$3,3)</f>
        <v>88.3183568677792</v>
      </c>
      <c r="M817" s="17">
        <f ca="1">f_nav_adjustedreturn(A817,参数!$B$5,参数!$B$4)</f>
        <v>0</v>
      </c>
      <c r="N817" s="17">
        <f ca="1">f_nav_periodreturnrankingper(A817,参数!$B$5,参数!$B$4,3)</f>
        <v>0</v>
      </c>
      <c r="O817" s="17">
        <f ca="1">f_nav_adjustedreturn(A817,参数!$B$6,参数!$B$5)</f>
        <v>0</v>
      </c>
      <c r="P817" s="17">
        <f ca="1">f_nav_periodreturnrankingper(A817,参数!$B$6,参数!$B$5,3)</f>
        <v>0</v>
      </c>
      <c r="Q817" s="25">
        <f>f_return(A817,1,参数!$B$1-365/2,参数!$B$1)</f>
        <v>76.5302268289562</v>
      </c>
      <c r="R817" s="25">
        <f ca="1">f_return(A817,1,参数!$B$4,参数!$B$1)</f>
        <v>25.2695248339823</v>
      </c>
      <c r="S817" s="25">
        <f ca="1">f_return(A817,1,参数!$B$6,参数!$B$1)</f>
        <v>0</v>
      </c>
      <c r="T817" t="str">
        <f>f_info_investtype(A817)</f>
        <v>灵活配置型基金</v>
      </c>
      <c r="U817" t="str">
        <f>f_info_fundmanager(A817)</f>
        <v>官泽帆,黄健生</v>
      </c>
      <c r="V817">
        <f>f_info_manager_onthepostdays(A817,1)</f>
        <v>1150</v>
      </c>
      <c r="W817" s="25">
        <f ca="1">f_return_1w(A817,"0",参数!$B$2)</f>
        <v>-0.089206066012479</v>
      </c>
      <c r="X817" s="25">
        <f>f_return_1m(A817,"0",参数!$B$1)</f>
        <v>10.8793686583991</v>
      </c>
      <c r="Y817" s="25">
        <f>f_return_3m(A817,0,参数!$B$1)</f>
        <v>24.2577384712571</v>
      </c>
      <c r="Z817" s="25">
        <f>f_return_6m(A817,0,参数!B816)</f>
        <v>29.928894634777</v>
      </c>
      <c r="AA817" t="str">
        <f>f_dq_status(A817,参数!$B$1)</f>
        <v>开放申购|开放赎回</v>
      </c>
      <c r="AB817" s="17">
        <f ca="1">f_risk_maxdownside(A817,参数!$B$6,参数!$B$1)</f>
        <v>-31.8725099601594</v>
      </c>
      <c r="AC817" s="17">
        <f ca="1">f_risk_maxdownside(A817,参数!$B$4,参数!$B$1)</f>
        <v>-31.8725099601594</v>
      </c>
      <c r="AD817" t="str">
        <f ca="1">f_risk_maxdownside_date(A817,参数!$B$6,参数!$B$1)</f>
        <v>20180313-20190103</v>
      </c>
    </row>
    <row r="818" spans="1:30">
      <c r="A818" s="15" t="s">
        <v>846</v>
      </c>
      <c r="B818" t="str">
        <f>f_info_name(A818)</f>
        <v>南方瑞利</v>
      </c>
      <c r="C818" t="str">
        <f>f_info_setupdate(A818)</f>
        <v>2015-12-23</v>
      </c>
      <c r="D818" s="16">
        <f t="shared" si="12"/>
        <v>1860</v>
      </c>
      <c r="F818" s="17">
        <f>f_netasset_total(A818,参数!$B$1,100000000)</f>
        <v>8.1679574563</v>
      </c>
      <c r="G818" s="17">
        <f ca="1">f_nav_adjustedreturn(A818,参数!$B$2,参数!$B$1)</f>
        <v>38.0852144879147</v>
      </c>
      <c r="H818" s="17">
        <f ca="1">f_nav_periodreturnrankingper(A818,参数!$B$2,参数!$B$1,3)</f>
        <v>55.5849655902594</v>
      </c>
      <c r="I818" s="17">
        <f ca="1">f_nav_adjustedreturn(A818,参数!$B$3,参数!$B$2)</f>
        <v>42.9445943141731</v>
      </c>
      <c r="J818" s="17">
        <f ca="1">f_nav_periodreturnrankingper(A818,参数!$B$3,参数!$B$2,3)</f>
        <v>25.6967670011148</v>
      </c>
      <c r="K818" s="17">
        <f ca="1">f_nav_adjustedreturn(A818,参数!$B$4,参数!$B$3)</f>
        <v>-13.8926114535871</v>
      </c>
      <c r="L818" s="17">
        <f ca="1">f_nav_periodreturnrankingper(A818,参数!$B$4,参数!$B$3,3)</f>
        <v>47.5609756097561</v>
      </c>
      <c r="M818" s="17">
        <f ca="1">f_nav_adjustedreturn(A818,参数!$B$5,参数!$B$4)</f>
        <v>8.39113680154142</v>
      </c>
      <c r="N818" s="17">
        <f ca="1">f_nav_periodreturnrankingper(A818,参数!$B$5,参数!$B$4,3)</f>
        <v>60.3624901497242</v>
      </c>
      <c r="O818" s="17">
        <f ca="1">f_nav_adjustedreturn(A818,参数!$B$6,参数!$B$5)</f>
        <v>4.10821643286572</v>
      </c>
      <c r="P818" s="17">
        <f ca="1">f_nav_periodreturnrankingper(A818,参数!$B$6,参数!$B$5,3)</f>
        <v>37.687074829932</v>
      </c>
      <c r="Q818" s="25">
        <f>f_return(A818,1,参数!$B$1-365/2,参数!$B$1)</f>
        <v>18.5382181160569</v>
      </c>
      <c r="R818" s="25">
        <f ca="1">f_return(A818,1,参数!$B$4,参数!$B$1)</f>
        <v>19.3204964844117</v>
      </c>
      <c r="S818" s="25">
        <f ca="1">f_return(A818,1,参数!$B$6,参数!$B$1)</f>
        <v>13.7556349830966</v>
      </c>
      <c r="T818" t="str">
        <f>f_info_investtype(A818)</f>
        <v>灵活配置型基金</v>
      </c>
      <c r="U818" t="str">
        <f>f_info_fundmanager(A818)</f>
        <v>陈乐,刘树坤</v>
      </c>
      <c r="V818">
        <f>f_info_manager_onthepostdays(A818,1)</f>
        <v>1139</v>
      </c>
      <c r="W818" s="25">
        <f ca="1">f_return_1w(A818,"0",参数!$B$2)</f>
        <v>-0.663349917081267</v>
      </c>
      <c r="X818" s="25">
        <f>f_return_1m(A818,"0",参数!$B$1)</f>
        <v>2.56631442743153</v>
      </c>
      <c r="Y818" s="25">
        <f>f_return_3m(A818,0,参数!$B$1)</f>
        <v>5.00055193729992</v>
      </c>
      <c r="Z818" s="25">
        <f>f_return_6m(A818,0,参数!B817)</f>
        <v>7.34415511216323</v>
      </c>
      <c r="AA818" t="str">
        <f>f_dq_status(A818,参数!$B$1)</f>
        <v>暂停大额申购|开放赎回</v>
      </c>
      <c r="AB818" s="17">
        <f ca="1">f_risk_maxdownside(A818,参数!$B$6,参数!$B$1)</f>
        <v>-19.1970707466981</v>
      </c>
      <c r="AC818" s="17">
        <f ca="1">f_risk_maxdownside(A818,参数!$B$4,参数!$B$1)</f>
        <v>-19.1970707466981</v>
      </c>
      <c r="AD818" t="str">
        <f ca="1">f_risk_maxdownside_date(A818,参数!$B$6,参数!$B$1)</f>
        <v>20200226-20200323</v>
      </c>
    </row>
    <row r="819" spans="1:30">
      <c r="A819" s="15" t="s">
        <v>847</v>
      </c>
      <c r="B819" t="str">
        <f>f_info_name(A819)</f>
        <v>嘉实新趋势</v>
      </c>
      <c r="C819" t="str">
        <f>f_info_setupdate(A819)</f>
        <v>2016-04-08</v>
      </c>
      <c r="D819" s="16">
        <f t="shared" si="12"/>
        <v>1753</v>
      </c>
      <c r="F819" s="17">
        <f>f_netasset_total(A819,参数!$B$1,100000000)</f>
        <v>6.681823993</v>
      </c>
      <c r="G819" s="17">
        <f ca="1">f_nav_adjustedreturn(A819,参数!$B$2,参数!$B$1)</f>
        <v>27.7915632754342</v>
      </c>
      <c r="H819" s="17">
        <f ca="1">f_nav_periodreturnrankingper(A819,参数!$B$2,参数!$B$1,3)</f>
        <v>65.9078877713076</v>
      </c>
      <c r="I819" s="17">
        <f ca="1">f_nav_adjustedreturn(A819,参数!$B$3,参数!$B$2)</f>
        <v>4.76603119584057</v>
      </c>
      <c r="J819" s="17">
        <f ca="1">f_nav_periodreturnrankingper(A819,参数!$B$3,参数!$B$2,3)</f>
        <v>93.9799331103679</v>
      </c>
      <c r="K819" s="17">
        <f ca="1">f_nav_adjustedreturn(A819,参数!$B$4,参数!$B$3)</f>
        <v>0.962379702537174</v>
      </c>
      <c r="L819" s="17">
        <f ca="1">f_nav_periodreturnrankingper(A819,参数!$B$4,参数!$B$3,3)</f>
        <v>15.3401797175866</v>
      </c>
      <c r="M819" s="17">
        <f ca="1">f_nav_adjustedreturn(A819,参数!$B$5,参数!$B$4)</f>
        <v>10.8632395732299</v>
      </c>
      <c r="N819" s="17">
        <f ca="1">f_nav_periodreturnrankingper(A819,参数!$B$5,参数!$B$4,3)</f>
        <v>48.0693459416864</v>
      </c>
      <c r="O819" s="17">
        <f ca="1">f_nav_adjustedreturn(A819,参数!$B$6,参数!$B$5)</f>
        <v>0</v>
      </c>
      <c r="P819" s="17">
        <f ca="1">f_nav_periodreturnrankingper(A819,参数!$B$6,参数!$B$5,3)</f>
        <v>0</v>
      </c>
      <c r="Q819" s="25">
        <f>f_return(A819,1,参数!$B$1-365/2,参数!$B$1)</f>
        <v>28.2264938550652</v>
      </c>
      <c r="R819" s="25">
        <f ca="1">f_return(A819,1,参数!$B$4,参数!$B$1)</f>
        <v>10.55734781067</v>
      </c>
      <c r="S819" s="25">
        <f ca="1">f_return(A819,1,参数!$B$6,参数!$B$1)</f>
        <v>0</v>
      </c>
      <c r="T819" t="str">
        <f>f_info_investtype(A819)</f>
        <v>灵活配置型基金</v>
      </c>
      <c r="U819" t="str">
        <f>f_info_fundmanager(A819)</f>
        <v>刘宁</v>
      </c>
      <c r="V819">
        <f>f_info_manager_onthepostdays(A819,1)</f>
        <v>1770</v>
      </c>
      <c r="W819" s="25">
        <f ca="1">f_return_1w(A819,"0",参数!$B$2)</f>
        <v>-0.820344544708778</v>
      </c>
      <c r="X819" s="25">
        <f>f_return_1m(A819,"0",参数!$B$1)</f>
        <v>5.17358747447242</v>
      </c>
      <c r="Y819" s="25">
        <f>f_return_3m(A819,0,参数!$B$1)</f>
        <v>9.73011363636364</v>
      </c>
      <c r="Z819" s="25">
        <f>f_return_6m(A819,0,参数!B818)</f>
        <v>12.8591954022989</v>
      </c>
      <c r="AA819" t="str">
        <f>f_dq_status(A819,参数!$B$1)</f>
        <v>暂停大额申购|开放赎回</v>
      </c>
      <c r="AB819" s="17">
        <f ca="1">f_risk_maxdownside(A819,参数!$B$6,参数!$B$1)</f>
        <v>-3.6231884057971</v>
      </c>
      <c r="AC819" s="17">
        <f ca="1">f_risk_maxdownside(A819,参数!$B$4,参数!$B$1)</f>
        <v>-3.6231884057971</v>
      </c>
      <c r="AD819" t="str">
        <f ca="1">f_risk_maxdownside_date(A819,参数!$B$6,参数!$B$1)</f>
        <v>20200306-20200323</v>
      </c>
    </row>
    <row r="820" spans="1:30">
      <c r="A820" s="15" t="s">
        <v>848</v>
      </c>
      <c r="B820" t="str">
        <f>f_info_name(A820)</f>
        <v>长城新优选A</v>
      </c>
      <c r="C820" t="str">
        <f>f_info_setupdate(A820)</f>
        <v>2016-03-22</v>
      </c>
      <c r="D820" s="16">
        <f t="shared" si="12"/>
        <v>1770</v>
      </c>
      <c r="F820" s="17">
        <f>f_netasset_total(A820,参数!$B$1,100000000)</f>
        <v>37.0769702586</v>
      </c>
      <c r="G820" s="17">
        <f ca="1">f_nav_adjustedreturn(A820,参数!$B$2,参数!$B$1)</f>
        <v>8.20007437709185</v>
      </c>
      <c r="H820" s="17">
        <f ca="1">f_nav_periodreturnrankingper(A820,参数!$B$2,参数!$B$1,3)</f>
        <v>81.283422459893</v>
      </c>
      <c r="I820" s="17">
        <f ca="1">f_nav_adjustedreturn(A820,参数!$B$3,参数!$B$2)</f>
        <v>10.8603156697612</v>
      </c>
      <c r="J820" s="17">
        <f ca="1">f_nav_periodreturnrankingper(A820,参数!$B$3,参数!$B$2,3)</f>
        <v>43.1578947368421</v>
      </c>
      <c r="K820" s="17">
        <f ca="1">f_nav_adjustedreturn(A820,参数!$B$4,参数!$B$3)</f>
        <v>2.55481983234783</v>
      </c>
      <c r="L820" s="17">
        <f ca="1">f_nav_periodreturnrankingper(A820,参数!$B$4,参数!$B$3,3)</f>
        <v>21.3333333333333</v>
      </c>
      <c r="M820" s="17">
        <f ca="1">f_nav_adjustedreturn(A820,参数!$B$5,参数!$B$4)</f>
        <v>11.1003861003861</v>
      </c>
      <c r="N820" s="17">
        <f ca="1">f_nav_periodreturnrankingper(A820,参数!$B$5,参数!$B$4,3)</f>
        <v>18.9189189189189</v>
      </c>
      <c r="O820" s="17">
        <f ca="1">f_nav_adjustedreturn(A820,参数!$B$6,参数!$B$5)</f>
        <v>0</v>
      </c>
      <c r="P820" s="17">
        <f ca="1">f_nav_periodreturnrankingper(A820,参数!$B$6,参数!$B$5,3)</f>
        <v>0</v>
      </c>
      <c r="Q820" s="25">
        <f>f_return(A820,1,参数!$B$1-365/2,参数!$B$1)</f>
        <v>9.29622674821737</v>
      </c>
      <c r="R820" s="25">
        <f ca="1">f_return(A820,1,参数!$B$4,参数!$B$1)</f>
        <v>7.14186999597091</v>
      </c>
      <c r="S820" s="25">
        <f ca="1">f_return(A820,1,参数!$B$6,参数!$B$1)</f>
        <v>0</v>
      </c>
      <c r="T820" t="str">
        <f>f_info_investtype(A820)</f>
        <v>偏债混合型基金</v>
      </c>
      <c r="U820" t="str">
        <f>f_info_fundmanager(A820)</f>
        <v>马强</v>
      </c>
      <c r="V820">
        <f>f_info_manager_onthepostdays(A820,1)</f>
        <v>1763</v>
      </c>
      <c r="W820" s="25">
        <f ca="1">f_return_1w(A820,"0",参数!$B$2)</f>
        <v>-0.231889435117339</v>
      </c>
      <c r="X820" s="25">
        <f>f_return_1m(A820,"0",参数!$B$1)</f>
        <v>2.36608320872546</v>
      </c>
      <c r="Y820" s="25">
        <f>f_return_3m(A820,0,参数!$B$1)</f>
        <v>3.95712371594461</v>
      </c>
      <c r="Z820" s="25">
        <f>f_return_6m(A820,0,参数!B819)</f>
        <v>3.72920765516005</v>
      </c>
      <c r="AA820" t="str">
        <f>f_dq_status(A820,参数!$B$1)</f>
        <v>开放申购|开放赎回</v>
      </c>
      <c r="AB820" s="17">
        <f ca="1">f_risk_maxdownside(A820,参数!$B$6,参数!$B$1)</f>
        <v>-1.81975736568457</v>
      </c>
      <c r="AC820" s="17">
        <f ca="1">f_risk_maxdownside(A820,参数!$B$4,参数!$B$1)</f>
        <v>-1.7300380228137</v>
      </c>
      <c r="AD820" t="str">
        <f ca="1">f_risk_maxdownside_date(A820,参数!$B$6,参数!$B$1)</f>
        <v>20180125-20180209</v>
      </c>
    </row>
    <row r="821" spans="1:30">
      <c r="A821" s="15" t="s">
        <v>849</v>
      </c>
      <c r="B821" t="str">
        <f>f_info_name(A821)</f>
        <v>华夏经济转型</v>
      </c>
      <c r="C821" t="str">
        <f>f_info_setupdate(A821)</f>
        <v>2016-03-15</v>
      </c>
      <c r="D821" s="16">
        <f t="shared" si="12"/>
        <v>1777</v>
      </c>
      <c r="F821" s="17">
        <f>f_netasset_total(A821,参数!$B$1,100000000)</f>
        <v>23.2750643738</v>
      </c>
      <c r="G821" s="17">
        <f ca="1">f_nav_adjustedreturn(A821,参数!$B$2,参数!$B$1)</f>
        <v>67.4936386768448</v>
      </c>
      <c r="H821" s="17">
        <f ca="1">f_nav_periodreturnrankingper(A821,参数!$B$2,参数!$B$1,3)</f>
        <v>50.9803921568627</v>
      </c>
      <c r="I821" s="17">
        <f ca="1">f_nav_adjustedreturn(A821,参数!$B$3,参数!$B$2)</f>
        <v>49.1117129024711</v>
      </c>
      <c r="J821" s="17">
        <f ca="1">f_nav_periodreturnrankingper(A821,参数!$B$3,参数!$B$2,3)</f>
        <v>44.5427728613569</v>
      </c>
      <c r="K821" s="17">
        <f ca="1">f_nav_adjustedreturn(A821,参数!$B$4,参数!$B$3)</f>
        <v>-4.67276006451613</v>
      </c>
      <c r="L821" s="17">
        <f ca="1">f_nav_periodreturnrankingper(A821,参数!$B$4,参数!$B$3,3)</f>
        <v>1.81818181818182</v>
      </c>
      <c r="M821" s="17">
        <f ca="1">f_nav_adjustedreturn(A821,参数!$B$5,参数!$B$4)</f>
        <v>20.9923664122137</v>
      </c>
      <c r="N821" s="17">
        <f ca="1">f_nav_periodreturnrankingper(A821,参数!$B$5,参数!$B$4,3)</f>
        <v>51.9607843137255</v>
      </c>
      <c r="O821" s="17">
        <f ca="1">f_nav_adjustedreturn(A821,参数!$B$6,参数!$B$5)</f>
        <v>0</v>
      </c>
      <c r="P821" s="17">
        <f ca="1">f_nav_periodreturnrankingper(A821,参数!$B$6,参数!$B$5,3)</f>
        <v>0</v>
      </c>
      <c r="Q821" s="25">
        <f>f_return(A821,1,参数!$B$1-365/2,参数!$B$1)</f>
        <v>55.3020680482882</v>
      </c>
      <c r="R821" s="25">
        <f ca="1">f_return(A821,1,参数!$B$4,参数!$B$1)</f>
        <v>33.4938080960073</v>
      </c>
      <c r="S821" s="25">
        <f ca="1">f_return(A821,1,参数!$B$6,参数!$B$1)</f>
        <v>0</v>
      </c>
      <c r="T821" t="str">
        <f>f_info_investtype(A821)</f>
        <v>普通股票型基金</v>
      </c>
      <c r="U821" t="str">
        <f>f_info_fundmanager(A821)</f>
        <v>张帆</v>
      </c>
      <c r="V821">
        <f>f_info_manager_onthepostdays(A821,1)</f>
        <v>1497</v>
      </c>
      <c r="W821" s="25">
        <f ca="1">f_return_1w(A821,"0",参数!$B$2)</f>
        <v>1.41935483870968</v>
      </c>
      <c r="X821" s="25">
        <f>f_return_1m(A821,"0",参数!$B$1)</f>
        <v>14.0814558058926</v>
      </c>
      <c r="Y821" s="25">
        <f>f_return_3m(A821,0,参数!$B$1)</f>
        <v>22.922502334267</v>
      </c>
      <c r="Z821" s="25">
        <f>f_return_6m(A821,0,参数!B820)</f>
        <v>14.5154086645824</v>
      </c>
      <c r="AA821" t="str">
        <f>f_dq_status(A821,参数!$B$1)</f>
        <v>暂停大额申购|开放赎回</v>
      </c>
      <c r="AB821" s="17">
        <f ca="1">f_risk_maxdownside(A821,参数!$B$6,参数!$B$1)</f>
        <v>-22.6925746009715</v>
      </c>
      <c r="AC821" s="17">
        <f ca="1">f_risk_maxdownside(A821,参数!$B$4,参数!$B$1)</f>
        <v>-22.6925746009715</v>
      </c>
      <c r="AD821" t="str">
        <f ca="1">f_risk_maxdownside_date(A821,参数!$B$6,参数!$B$1)</f>
        <v>20180419-20181016</v>
      </c>
    </row>
    <row r="822" spans="1:30">
      <c r="A822" s="15" t="s">
        <v>850</v>
      </c>
      <c r="B822" t="str">
        <f>f_info_name(A822)</f>
        <v>华夏新趋势A</v>
      </c>
      <c r="C822" t="str">
        <f>f_info_setupdate(A822)</f>
        <v>2015-12-10</v>
      </c>
      <c r="D822" s="16">
        <f t="shared" si="12"/>
        <v>1873</v>
      </c>
      <c r="F822" s="17">
        <f>f_netasset_total(A822,参数!$B$1,100000000)</f>
        <v>8.1053127116</v>
      </c>
      <c r="G822" s="17">
        <f ca="1">f_nav_adjustedreturn(A822,参数!$B$2,参数!$B$1)</f>
        <v>13.8333333333334</v>
      </c>
      <c r="H822" s="17">
        <f ca="1">f_nav_periodreturnrankingper(A822,参数!$B$2,参数!$B$1,3)</f>
        <v>89.6770778189518</v>
      </c>
      <c r="I822" s="17">
        <f ca="1">f_nav_adjustedreturn(A822,参数!$B$3,参数!$B$2)</f>
        <v>11.6279069767442</v>
      </c>
      <c r="J822" s="17">
        <f ca="1">f_nav_periodreturnrankingper(A822,参数!$B$3,参数!$B$2,3)</f>
        <v>77.0345596432553</v>
      </c>
      <c r="K822" s="17">
        <f ca="1">f_nav_adjustedreturn(A822,参数!$B$4,参数!$B$3)</f>
        <v>-3.67383512544803</v>
      </c>
      <c r="L822" s="17">
        <f ca="1">f_nav_periodreturnrankingper(A822,参数!$B$4,参数!$B$3,3)</f>
        <v>29.7817715019255</v>
      </c>
      <c r="M822" s="17">
        <f ca="1">f_nav_adjustedreturn(A822,参数!$B$5,参数!$B$4)</f>
        <v>11.2437810945274</v>
      </c>
      <c r="N822" s="17">
        <f ca="1">f_nav_periodreturnrankingper(A822,参数!$B$5,参数!$B$4,3)</f>
        <v>46.8873128447597</v>
      </c>
      <c r="O822" s="17">
        <f ca="1">f_nav_adjustedreturn(A822,参数!$B$6,参数!$B$5)</f>
        <v>2.29110140280561</v>
      </c>
      <c r="P822" s="17">
        <f ca="1">f_nav_periodreturnrankingper(A822,参数!$B$6,参数!$B$5,3)</f>
        <v>59.5918367346939</v>
      </c>
      <c r="Q822" s="25">
        <f>f_return(A822,1,参数!$B$1-365/2,参数!$B$1)</f>
        <v>17.3784443587873</v>
      </c>
      <c r="R822" s="25">
        <f ca="1">f_return(A822,1,参数!$B$4,参数!$B$1)</f>
        <v>6.96346649463027</v>
      </c>
      <c r="S822" s="25">
        <f ca="1">f_return(A822,1,参数!$B$6,参数!$B$1)</f>
        <v>6.82663257711178</v>
      </c>
      <c r="T822" t="str">
        <f>f_info_investtype(A822)</f>
        <v>灵活配置型基金</v>
      </c>
      <c r="U822" t="str">
        <f>f_info_fundmanager(A822)</f>
        <v>李俊</v>
      </c>
      <c r="V822">
        <f>f_info_manager_onthepostdays(A822,1)</f>
        <v>1121</v>
      </c>
      <c r="W822" s="25">
        <f ca="1">f_return_1w(A822,"0",参数!$B$2)</f>
        <v>-2.04081632653062</v>
      </c>
      <c r="X822" s="25">
        <f>f_return_1m(A822,"0",参数!$B$1)</f>
        <v>3.64188163884675</v>
      </c>
      <c r="Y822" s="25">
        <f>f_return_3m(A822,0,参数!$B$1)</f>
        <v>6.05590062111803</v>
      </c>
      <c r="Z822" s="25">
        <f>f_return_6m(A822,0,参数!B821)</f>
        <v>6.85358255451714</v>
      </c>
      <c r="AA822" t="str">
        <f>f_dq_status(A822,参数!$B$1)</f>
        <v>暂停大额申购|开放赎回</v>
      </c>
      <c r="AB822" s="17">
        <f ca="1">f_risk_maxdownside(A822,参数!$B$6,参数!$B$1)</f>
        <v>-8.84022708840227</v>
      </c>
      <c r="AC822" s="17">
        <f ca="1">f_risk_maxdownside(A822,参数!$B$4,参数!$B$1)</f>
        <v>-8.84022708840227</v>
      </c>
      <c r="AD822" t="str">
        <f ca="1">f_risk_maxdownside_date(A822,参数!$B$6,参数!$B$1)</f>
        <v>20200114-20200323</v>
      </c>
    </row>
    <row r="823" spans="1:30">
      <c r="A823" s="15" t="s">
        <v>851</v>
      </c>
      <c r="B823" t="str">
        <f>f_info_name(A823)</f>
        <v>景顺长城低碳科技主题</v>
      </c>
      <c r="C823" t="str">
        <f>f_info_setupdate(A823)</f>
        <v>2016-03-11</v>
      </c>
      <c r="D823" s="16">
        <f t="shared" si="12"/>
        <v>1781</v>
      </c>
      <c r="F823" s="17">
        <f>f_netasset_total(A823,参数!$B$1,100000000)</f>
        <v>0.9007844636</v>
      </c>
      <c r="G823" s="17">
        <f ca="1">f_nav_adjustedreturn(A823,参数!$B$2,参数!$B$1)</f>
        <v>25.9087393658159</v>
      </c>
      <c r="H823" s="17">
        <f ca="1">f_nav_periodreturnrankingper(A823,参数!$B$2,参数!$B$1,3)</f>
        <v>67.9724722075172</v>
      </c>
      <c r="I823" s="17">
        <f ca="1">f_nav_adjustedreturn(A823,参数!$B$3,参数!$B$2)</f>
        <v>51.5826494724502</v>
      </c>
      <c r="J823" s="17">
        <f ca="1">f_nav_periodreturnrankingper(A823,参数!$B$3,参数!$B$2,3)</f>
        <v>15.8862876254181</v>
      </c>
      <c r="K823" s="17">
        <f ca="1">f_nav_adjustedreturn(A823,参数!$B$4,参数!$B$3)</f>
        <v>-19.1469194312796</v>
      </c>
      <c r="L823" s="17">
        <f ca="1">f_nav_periodreturnrankingper(A823,参数!$B$4,参数!$B$3,3)</f>
        <v>62.2593068035943</v>
      </c>
      <c r="M823" s="17">
        <f ca="1">f_nav_adjustedreturn(A823,参数!$B$5,参数!$B$4)</f>
        <v>0.853889943073998</v>
      </c>
      <c r="N823" s="17">
        <f ca="1">f_nav_periodreturnrankingper(A823,参数!$B$5,参数!$B$4,3)</f>
        <v>91.5681639085894</v>
      </c>
      <c r="O823" s="17">
        <f ca="1">f_nav_adjustedreturn(A823,参数!$B$6,参数!$B$5)</f>
        <v>0</v>
      </c>
      <c r="P823" s="17">
        <f ca="1">f_nav_periodreturnrankingper(A823,参数!$B$6,参数!$B$5,3)</f>
        <v>0</v>
      </c>
      <c r="Q823" s="25">
        <f>f_return(A823,1,参数!$B$1-365/2,参数!$B$1)</f>
        <v>27.2094041171204</v>
      </c>
      <c r="R823" s="25">
        <f ca="1">f_return(A823,1,参数!$B$4,参数!$B$1)</f>
        <v>15.5429222031612</v>
      </c>
      <c r="S823" s="25">
        <f ca="1">f_return(A823,1,参数!$B$6,参数!$B$1)</f>
        <v>0</v>
      </c>
      <c r="T823" t="str">
        <f>f_info_investtype(A823)</f>
        <v>灵活配置型基金</v>
      </c>
      <c r="U823" t="str">
        <f>f_info_fundmanager(A823)</f>
        <v>李孟海</v>
      </c>
      <c r="V823">
        <f>f_info_manager_onthepostdays(A823,1)</f>
        <v>1798</v>
      </c>
      <c r="W823" s="25">
        <f ca="1">f_return_1w(A823,"0",参数!$B$2)</f>
        <v>-2.04545454545456</v>
      </c>
      <c r="X823" s="25">
        <f>f_return_1m(A823,"0",参数!$B$1)</f>
        <v>2.45437382001258</v>
      </c>
      <c r="Y823" s="25">
        <f>f_return_3m(A823,0,参数!$B$1)</f>
        <v>3.10322989233692</v>
      </c>
      <c r="Z823" s="25">
        <f>f_return_6m(A823,0,参数!B822)</f>
        <v>-4.83772198407838</v>
      </c>
      <c r="AA823" t="str">
        <f>f_dq_status(A823,参数!$B$1)</f>
        <v>开放申购|开放赎回</v>
      </c>
      <c r="AB823" s="17">
        <f ca="1">f_risk_maxdownside(A823,参数!$B$6,参数!$B$1)</f>
        <v>-35.7790601813685</v>
      </c>
      <c r="AC823" s="17">
        <f ca="1">f_risk_maxdownside(A823,参数!$B$4,参数!$B$1)</f>
        <v>-30.3842716711349</v>
      </c>
      <c r="AD823" t="str">
        <f ca="1">f_risk_maxdownside_date(A823,参数!$B$6,参数!$B$1)</f>
        <v>20161117-20181018</v>
      </c>
    </row>
    <row r="824" spans="1:30">
      <c r="A824" s="15" t="s">
        <v>852</v>
      </c>
      <c r="B824" t="str">
        <f>f_info_name(A824)</f>
        <v>招商境远</v>
      </c>
      <c r="C824" t="str">
        <f>f_info_setupdate(A824)</f>
        <v>2015-12-15</v>
      </c>
      <c r="D824" s="16">
        <f t="shared" si="12"/>
        <v>1868</v>
      </c>
      <c r="F824" s="17">
        <f>f_netasset_total(A824,参数!$B$1,100000000)</f>
        <v>3.0715256184</v>
      </c>
      <c r="G824" s="17">
        <f ca="1">f_nav_adjustedreturn(A824,参数!$B$2,参数!$B$1)</f>
        <v>106.012215762749</v>
      </c>
      <c r="H824" s="17">
        <f ca="1">f_nav_periodreturnrankingper(A824,参数!$B$2,参数!$B$1,3)</f>
        <v>3.65272631021705</v>
      </c>
      <c r="I824" s="17">
        <f ca="1">f_nav_adjustedreturn(A824,参数!$B$3,参数!$B$2)</f>
        <v>60.8165680473373</v>
      </c>
      <c r="J824" s="17">
        <f ca="1">f_nav_periodreturnrankingper(A824,参数!$B$3,参数!$B$2,3)</f>
        <v>8.75139353400223</v>
      </c>
      <c r="K824" s="17">
        <f ca="1">f_nav_adjustedreturn(A824,参数!$B$4,参数!$B$3)</f>
        <v>-21.3368087879352</v>
      </c>
      <c r="L824" s="17">
        <f ca="1">f_nav_periodreturnrankingper(A824,参数!$B$4,参数!$B$3,3)</f>
        <v>70.9884467265725</v>
      </c>
      <c r="M824" s="17">
        <f ca="1">f_nav_adjustedreturn(A824,参数!$B$5,参数!$B$4)</f>
        <v>6.04536489151873</v>
      </c>
      <c r="N824" s="17">
        <f ca="1">f_nav_periodreturnrankingper(A824,参数!$B$5,参数!$B$4,3)</f>
        <v>72.1828211189913</v>
      </c>
      <c r="O824" s="17">
        <f ca="1">f_nav_adjustedreturn(A824,参数!$B$6,参数!$B$5)</f>
        <v>1.19760479041916</v>
      </c>
      <c r="P824" s="17">
        <f ca="1">f_nav_periodreturnrankingper(A824,参数!$B$6,参数!$B$5,3)</f>
        <v>68.843537414966</v>
      </c>
      <c r="Q824" s="25">
        <f>f_return(A824,1,参数!$B$1-365/2,参数!$B$1)</f>
        <v>101.498665856911</v>
      </c>
      <c r="R824" s="25">
        <f ca="1">f_return(A824,1,参数!$B$4,参数!$B$1)</f>
        <v>37.5747045059431</v>
      </c>
      <c r="S824" s="25">
        <f ca="1">f_return(A824,1,参数!$B$6,参数!$B$1)</f>
        <v>22.7848706546818</v>
      </c>
      <c r="T824" t="str">
        <f>f_info_investtype(A824)</f>
        <v>灵活配置型基金</v>
      </c>
      <c r="U824" t="str">
        <f>f_info_fundmanager(A824)</f>
        <v>郭锐,文仲阳</v>
      </c>
      <c r="V824">
        <f>f_info_manager_onthepostdays(A824,1)</f>
        <v>1807</v>
      </c>
      <c r="W824" s="25">
        <f ca="1">f_return_1w(A824,"0",参数!$B$2)</f>
        <v>0.465769628862929</v>
      </c>
      <c r="X824" s="25">
        <f>f_return_1m(A824,"0",参数!$B$1)</f>
        <v>17.1093913407237</v>
      </c>
      <c r="Y824" s="25">
        <f>f_return_3m(A824,0,参数!$B$1)</f>
        <v>31.5554511278195</v>
      </c>
      <c r="Z824" s="25">
        <f>f_return_6m(A824,0,参数!B823)</f>
        <v>33.8778611454079</v>
      </c>
      <c r="AA824" t="str">
        <f>f_dq_status(A824,参数!$B$1)</f>
        <v>开放申购|开放赎回</v>
      </c>
      <c r="AB824" s="17">
        <f ca="1">f_risk_maxdownside(A824,参数!$B$6,参数!$B$1)</f>
        <v>-28.439177930013</v>
      </c>
      <c r="AC824" s="17">
        <f ca="1">f_risk_maxdownside(A824,参数!$B$4,参数!$B$1)</f>
        <v>-28.1130847205431</v>
      </c>
      <c r="AD824" t="str">
        <f ca="1">f_risk_maxdownside_date(A824,参数!$B$6,参数!$B$1)</f>
        <v>20180110-20181018</v>
      </c>
    </row>
    <row r="825" spans="1:30">
      <c r="A825" s="15" t="s">
        <v>853</v>
      </c>
      <c r="B825" t="str">
        <f>f_info_name(A825)</f>
        <v>华夏军工安全</v>
      </c>
      <c r="C825" t="str">
        <f>f_info_setupdate(A825)</f>
        <v>2016-03-22</v>
      </c>
      <c r="D825" s="16">
        <f t="shared" si="12"/>
        <v>1770</v>
      </c>
      <c r="F825" s="17">
        <f>f_netasset_total(A825,参数!$B$1,100000000)</f>
        <v>26.4738541042</v>
      </c>
      <c r="G825" s="17">
        <f ca="1">f_nav_adjustedreturn(A825,参数!$B$2,参数!$B$1)</f>
        <v>88.3525708289612</v>
      </c>
      <c r="H825" s="17">
        <f ca="1">f_nav_periodreturnrankingper(A825,参数!$B$2,参数!$B$1,3)</f>
        <v>10.0582318687136</v>
      </c>
      <c r="I825" s="17">
        <f ca="1">f_nav_adjustedreturn(A825,参数!$B$3,参数!$B$2)</f>
        <v>21.5561224489796</v>
      </c>
      <c r="J825" s="17">
        <f ca="1">f_nav_periodreturnrankingper(A825,参数!$B$3,参数!$B$2,3)</f>
        <v>56.1872909698997</v>
      </c>
      <c r="K825" s="17">
        <f ca="1">f_nav_adjustedreturn(A825,参数!$B$4,参数!$B$3)</f>
        <v>-14.9674620390456</v>
      </c>
      <c r="L825" s="17">
        <f ca="1">f_nav_periodreturnrankingper(A825,参数!$B$4,参数!$B$3,3)</f>
        <v>50.2567394094994</v>
      </c>
      <c r="M825" s="17">
        <f ca="1">f_nav_adjustedreturn(A825,参数!$B$5,参数!$B$4)</f>
        <v>-12.9734848484848</v>
      </c>
      <c r="N825" s="17">
        <f ca="1">f_nav_periodreturnrankingper(A825,参数!$B$5,参数!$B$4,3)</f>
        <v>98.3451536643026</v>
      </c>
      <c r="O825" s="17">
        <f ca="1">f_nav_adjustedreturn(A825,参数!$B$6,参数!$B$5)</f>
        <v>0</v>
      </c>
      <c r="P825" s="17">
        <f ca="1">f_nav_periodreturnrankingper(A825,参数!$B$6,参数!$B$5,3)</f>
        <v>0</v>
      </c>
      <c r="Q825" s="25">
        <f>f_return(A825,1,参数!$B$1-365/2,参数!$B$1)</f>
        <v>89.0746214264237</v>
      </c>
      <c r="R825" s="25">
        <f ca="1">f_return(A825,1,参数!$B$4,参数!$B$1)</f>
        <v>24.8407915983965</v>
      </c>
      <c r="S825" s="25">
        <f ca="1">f_return(A825,1,参数!$B$6,参数!$B$1)</f>
        <v>0</v>
      </c>
      <c r="T825" t="str">
        <f>f_info_investtype(A825)</f>
        <v>灵活配置型基金</v>
      </c>
      <c r="U825" t="str">
        <f>f_info_fundmanager(A825)</f>
        <v>王晓李,万方方</v>
      </c>
      <c r="V825">
        <f>f_info_manager_onthepostdays(A825,1)</f>
        <v>1787</v>
      </c>
      <c r="W825" s="25">
        <f ca="1">f_return_1w(A825,"0",参数!$B$2)</f>
        <v>-1.34575569358178</v>
      </c>
      <c r="X825" s="25">
        <f>f_return_1m(A825,"0",参数!$B$1)</f>
        <v>8.59044162129461</v>
      </c>
      <c r="Y825" s="25">
        <f>f_return_3m(A825,0,参数!$B$1)</f>
        <v>32.8645447816432</v>
      </c>
      <c r="Z825" s="25">
        <f>f_return_6m(A825,0,参数!B824)</f>
        <v>3.67741935483871</v>
      </c>
      <c r="AA825" t="str">
        <f>f_dq_status(A825,参数!$B$1)</f>
        <v>开放申购|开放赎回</v>
      </c>
      <c r="AB825" s="17">
        <f ca="1">f_risk_maxdownside(A825,参数!$B$6,参数!$B$1)</f>
        <v>-36.5832614322692</v>
      </c>
      <c r="AC825" s="17">
        <f ca="1">f_risk_maxdownside(A825,参数!$B$4,参数!$B$1)</f>
        <v>-29.1907514450867</v>
      </c>
      <c r="AD825" t="str">
        <f ca="1">f_risk_maxdownside_date(A825,参数!$B$6,参数!$B$1)</f>
        <v>20170412-20181227</v>
      </c>
    </row>
    <row r="826" spans="1:30">
      <c r="A826" s="15" t="s">
        <v>854</v>
      </c>
      <c r="B826" t="str">
        <f>f_info_name(A826)</f>
        <v>融通成长30</v>
      </c>
      <c r="C826" t="str">
        <f>f_info_setupdate(A826)</f>
        <v>2015-12-11</v>
      </c>
      <c r="D826" s="16">
        <f t="shared" si="12"/>
        <v>1872</v>
      </c>
      <c r="F826" s="17">
        <f>f_netasset_total(A826,参数!$B$1,100000000)</f>
        <v>3.4717933726</v>
      </c>
      <c r="G826" s="17">
        <f ca="1">f_nav_adjustedreturn(A826,参数!$B$2,参数!$B$1)</f>
        <v>68.8639551192146</v>
      </c>
      <c r="H826" s="17">
        <f ca="1">f_nav_periodreturnrankingper(A826,参数!$B$2,参数!$B$1,3)</f>
        <v>25.8867125463208</v>
      </c>
      <c r="I826" s="17">
        <f ca="1">f_nav_adjustedreturn(A826,参数!$B$3,参数!$B$2)</f>
        <v>62.599771949829</v>
      </c>
      <c r="J826" s="17">
        <f ca="1">f_nav_periodreturnrankingper(A826,参数!$B$3,参数!$B$2,3)</f>
        <v>7.63656633221851</v>
      </c>
      <c r="K826" s="17">
        <f ca="1">f_nav_adjustedreturn(A826,参数!$B$4,参数!$B$3)</f>
        <v>-17.5751879699248</v>
      </c>
      <c r="L826" s="17">
        <f ca="1">f_nav_periodreturnrankingper(A826,参数!$B$4,参数!$B$3,3)</f>
        <v>57.8305519897304</v>
      </c>
      <c r="M826" s="17">
        <f ca="1">f_nav_adjustedreturn(A826,参数!$B$5,参数!$B$4)</f>
        <v>11.3207547169811</v>
      </c>
      <c r="N826" s="17">
        <f ca="1">f_nav_periodreturnrankingper(A826,参数!$B$5,参数!$B$4,3)</f>
        <v>46.2568951930654</v>
      </c>
      <c r="O826" s="17">
        <f ca="1">f_nav_adjustedreturn(A826,参数!$B$6,参数!$B$5)</f>
        <v>4.48577680525163</v>
      </c>
      <c r="P826" s="17">
        <f ca="1">f_nav_periodreturnrankingper(A826,参数!$B$6,参数!$B$5,3)</f>
        <v>33.0612244897959</v>
      </c>
      <c r="Q826" s="25">
        <f>f_return(A826,1,参数!$B$1-365/2,参数!$B$1)</f>
        <v>73.1220389193065</v>
      </c>
      <c r="R826" s="25">
        <f ca="1">f_return(A826,1,参数!$B$4,参数!$B$1)</f>
        <v>31.2593965265186</v>
      </c>
      <c r="S826" s="25">
        <f ca="1">f_return(A826,1,参数!$B$6,参数!$B$1)</f>
        <v>21.3528409308451</v>
      </c>
      <c r="T826" t="str">
        <f>f_info_investtype(A826)</f>
        <v>灵活配置型基金</v>
      </c>
      <c r="U826" t="str">
        <f>f_info_fundmanager(A826)</f>
        <v>伍文友</v>
      </c>
      <c r="V826">
        <f>f_info_manager_onthepostdays(A826,1)</f>
        <v>237</v>
      </c>
      <c r="W826" s="25">
        <f ca="1">f_return_1w(A826,"0",参数!$B$2)</f>
        <v>0.564174894217208</v>
      </c>
      <c r="X826" s="25">
        <f>f_return_1m(A826,"0",参数!$B$1)</f>
        <v>10.3574702108158</v>
      </c>
      <c r="Y826" s="25">
        <f>f_return_3m(A826,0,参数!$B$1)</f>
        <v>22.2955815134586</v>
      </c>
      <c r="Z826" s="25">
        <f>f_return_6m(A826,0,参数!B825)</f>
        <v>23.0612244897959</v>
      </c>
      <c r="AA826" t="str">
        <f>f_dq_status(A826,参数!$B$1)</f>
        <v>暂停大额申购|开放赎回</v>
      </c>
      <c r="AB826" s="17">
        <f ca="1">f_risk_maxdownside(A826,参数!$B$6,参数!$B$1)</f>
        <v>-33.0236486486486</v>
      </c>
      <c r="AC826" s="17">
        <f ca="1">f_risk_maxdownside(A826,参数!$B$4,参数!$B$1)</f>
        <v>-33.0236486486486</v>
      </c>
      <c r="AD826" t="str">
        <f ca="1">f_risk_maxdownside_date(A826,参数!$B$6,参数!$B$1)</f>
        <v>20180516-20181018</v>
      </c>
    </row>
    <row r="827" spans="1:30">
      <c r="A827" s="15" t="s">
        <v>855</v>
      </c>
      <c r="B827" t="str">
        <f>f_info_name(A827)</f>
        <v>金信行业优选</v>
      </c>
      <c r="C827" t="str">
        <f>f_info_setupdate(A827)</f>
        <v>2016-04-01</v>
      </c>
      <c r="D827" s="16">
        <f t="shared" si="12"/>
        <v>1760</v>
      </c>
      <c r="F827" s="17">
        <f>f_netasset_total(A827,参数!$B$1,100000000)</f>
        <v>0.146243873</v>
      </c>
      <c r="G827" s="17">
        <f ca="1">f_nav_adjustedreturn(A827,参数!$B$2,参数!$B$1)</f>
        <v>93.0276981852913</v>
      </c>
      <c r="H827" s="17">
        <f ca="1">f_nav_periodreturnrankingper(A827,参数!$B$2,参数!$B$1,3)</f>
        <v>8.04658549497088</v>
      </c>
      <c r="I827" s="17">
        <f ca="1">f_nav_adjustedreturn(A827,参数!$B$3,参数!$B$2)</f>
        <v>51.9593613933237</v>
      </c>
      <c r="J827" s="17">
        <f ca="1">f_nav_periodreturnrankingper(A827,参数!$B$3,参数!$B$2,3)</f>
        <v>15.6075808249721</v>
      </c>
      <c r="K827" s="17">
        <f ca="1">f_nav_adjustedreturn(A827,参数!$B$4,参数!$B$3)</f>
        <v>-31.3060817547358</v>
      </c>
      <c r="L827" s="17">
        <f ca="1">f_nav_periodreturnrankingper(A827,参数!$B$4,参数!$B$3,3)</f>
        <v>95.5712451861361</v>
      </c>
      <c r="M827" s="17">
        <f ca="1">f_nav_adjustedreturn(A827,参数!$B$5,参数!$B$4)</f>
        <v>5.37974683544304</v>
      </c>
      <c r="N827" s="17">
        <f ca="1">f_nav_periodreturnrankingper(A827,参数!$B$5,参数!$B$4,3)</f>
        <v>75.0197005516154</v>
      </c>
      <c r="O827" s="17">
        <f ca="1">f_nav_adjustedreturn(A827,参数!$B$6,参数!$B$5)</f>
        <v>0</v>
      </c>
      <c r="P827" s="17">
        <f ca="1">f_nav_periodreturnrankingper(A827,参数!$B$6,参数!$B$5,3)</f>
        <v>0</v>
      </c>
      <c r="Q827" s="25">
        <f>f_return(A827,1,参数!$B$1-365/2,参数!$B$1)</f>
        <v>86.2735603076066</v>
      </c>
      <c r="R827" s="25">
        <f ca="1">f_return(A827,1,参数!$B$4,参数!$B$1)</f>
        <v>26.2784537345043</v>
      </c>
      <c r="S827" s="25">
        <f ca="1">f_return(A827,1,参数!$B$6,参数!$B$1)</f>
        <v>0</v>
      </c>
      <c r="T827" t="str">
        <f>f_info_investtype(A827)</f>
        <v>灵活配置型基金</v>
      </c>
      <c r="U827" t="str">
        <f>f_info_fundmanager(A827)</f>
        <v>孔学兵</v>
      </c>
      <c r="V827">
        <f>f_info_manager_onthepostdays(A827,1)</f>
        <v>135</v>
      </c>
      <c r="W827" s="25">
        <f ca="1">f_return_1w(A827,"0",参数!$B$2)</f>
        <v>-2.96570898980538</v>
      </c>
      <c r="X827" s="25">
        <f>f_return_1m(A827,"0",参数!$B$1)</f>
        <v>13.5393258426966</v>
      </c>
      <c r="Y827" s="25">
        <f>f_return_3m(A827,0,参数!$B$1)</f>
        <v>30.1352221506761</v>
      </c>
      <c r="Z827" s="25">
        <f>f_return_6m(A827,0,参数!B826)</f>
        <v>25.5346727154893</v>
      </c>
      <c r="AA827" t="str">
        <f>f_dq_status(A827,参数!$B$1)</f>
        <v>开放申购|开放赎回</v>
      </c>
      <c r="AB827" s="17">
        <f ca="1">f_risk_maxdownside(A827,参数!$B$6,参数!$B$1)</f>
        <v>-42.8964252978918</v>
      </c>
      <c r="AC827" s="17">
        <f ca="1">f_risk_maxdownside(A827,参数!$B$4,参数!$B$1)</f>
        <v>-37.6376376376376</v>
      </c>
      <c r="AD827" t="str">
        <f ca="1">f_risk_maxdownside_date(A827,参数!$B$6,参数!$B$1)</f>
        <v>20171114-20190103</v>
      </c>
    </row>
    <row r="828" spans="1:30">
      <c r="A828" s="15" t="s">
        <v>856</v>
      </c>
      <c r="B828" t="str">
        <f>f_info_name(A828)</f>
        <v>大成国企改革</v>
      </c>
      <c r="C828" t="str">
        <f>f_info_setupdate(A828)</f>
        <v>2017-09-21</v>
      </c>
      <c r="D828" s="16">
        <f t="shared" si="12"/>
        <v>1222</v>
      </c>
      <c r="F828" s="17">
        <f>f_netasset_total(A828,参数!$B$1,100000000)</f>
        <v>0.5457053662</v>
      </c>
      <c r="G828" s="17">
        <f ca="1">f_nav_adjustedreturn(A828,参数!$B$2,参数!$B$1)</f>
        <v>67.0204081632653</v>
      </c>
      <c r="H828" s="17">
        <f ca="1">f_nav_periodreturnrankingper(A828,参数!$B$2,参数!$B$1,3)</f>
        <v>27.633668607729</v>
      </c>
      <c r="I828" s="17">
        <f ca="1">f_nav_adjustedreturn(A828,参数!$B$3,参数!$B$2)</f>
        <v>46.3560334528077</v>
      </c>
      <c r="J828" s="17">
        <f ca="1">f_nav_periodreturnrankingper(A828,参数!$B$3,参数!$B$2,3)</f>
        <v>21.9063545150502</v>
      </c>
      <c r="K828" s="17">
        <f ca="1">f_nav_adjustedreturn(A828,参数!$B$4,参数!$B$3)</f>
        <v>-23.3516483516484</v>
      </c>
      <c r="L828" s="17">
        <f ca="1">f_nav_periodreturnrankingper(A828,参数!$B$4,参数!$B$3,3)</f>
        <v>78.2413350449294</v>
      </c>
      <c r="M828" s="17">
        <f ca="1">f_nav_adjustedreturn(A828,参数!$B$5,参数!$B$4)</f>
        <v>0</v>
      </c>
      <c r="N828" s="17">
        <f ca="1">f_nav_periodreturnrankingper(A828,参数!$B$5,参数!$B$4,3)</f>
        <v>0</v>
      </c>
      <c r="O828" s="17">
        <f ca="1">f_nav_adjustedreturn(A828,参数!$B$6,参数!$B$5)</f>
        <v>0</v>
      </c>
      <c r="P828" s="17">
        <f ca="1">f_nav_periodreturnrankingper(A828,参数!$B$6,参数!$B$5,3)</f>
        <v>0</v>
      </c>
      <c r="Q828" s="25">
        <f>f_return(A828,1,参数!$B$1-365/2,参数!$B$1)</f>
        <v>55.4563972969703</v>
      </c>
      <c r="R828" s="25">
        <f ca="1">f_return(A828,1,参数!$B$4,参数!$B$1)</f>
        <v>23.2569445127835</v>
      </c>
      <c r="S828" s="25">
        <f ca="1">f_return(A828,1,参数!$B$6,参数!$B$1)</f>
        <v>0</v>
      </c>
      <c r="T828" t="str">
        <f>f_info_investtype(A828)</f>
        <v>灵活配置型基金</v>
      </c>
      <c r="U828" t="str">
        <f>f_info_fundmanager(A828)</f>
        <v>张烨,韩创</v>
      </c>
      <c r="V828">
        <f>f_info_manager_onthepostdays(A828,1)</f>
        <v>1234</v>
      </c>
      <c r="W828" s="25">
        <f ca="1">f_return_1w(A828,"0",参数!$B$2)</f>
        <v>-1.76423416198877</v>
      </c>
      <c r="X828" s="25">
        <f>f_return_1m(A828,"0",参数!$B$1)</f>
        <v>9.00372935535428</v>
      </c>
      <c r="Y828" s="25">
        <f>f_return_3m(A828,0,参数!$B$1)</f>
        <v>20.7792207792208</v>
      </c>
      <c r="Z828" s="25">
        <f>f_return_6m(A828,0,参数!B827)</f>
        <v>25.4982415005862</v>
      </c>
      <c r="AA828" t="str">
        <f>f_dq_status(A828,参数!$B$1)</f>
        <v>开放申购|开放赎回</v>
      </c>
      <c r="AB828" s="17">
        <f ca="1">f_risk_maxdownside(A828,参数!$B$6,参数!$B$1)</f>
        <v>-29.94555353902</v>
      </c>
      <c r="AC828" s="17">
        <f ca="1">f_risk_maxdownside(A828,参数!$B$4,参数!$B$1)</f>
        <v>-29.10927456382</v>
      </c>
      <c r="AD828" t="str">
        <f ca="1">f_risk_maxdownside_date(A828,参数!$B$6,参数!$B$1)</f>
        <v>20180124-20181029</v>
      </c>
    </row>
    <row r="829" spans="1:30">
      <c r="A829" s="15" t="s">
        <v>857</v>
      </c>
      <c r="B829" t="str">
        <f>f_info_name(A829)</f>
        <v>鹏华健康环保</v>
      </c>
      <c r="C829" t="str">
        <f>f_info_setupdate(A829)</f>
        <v>2016-01-20</v>
      </c>
      <c r="D829" s="16">
        <f t="shared" si="12"/>
        <v>1832</v>
      </c>
      <c r="F829" s="17">
        <f>f_netasset_total(A829,参数!$B$1,100000000)</f>
        <v>5.6631914502</v>
      </c>
      <c r="G829" s="17">
        <f ca="1">f_nav_adjustedreturn(A829,参数!$B$2,参数!$B$1)</f>
        <v>94.3913320586361</v>
      </c>
      <c r="H829" s="17">
        <f ca="1">f_nav_periodreturnrankingper(A829,参数!$B$2,参数!$B$1,3)</f>
        <v>7.51720487030175</v>
      </c>
      <c r="I829" s="17">
        <f ca="1">f_nav_adjustedreturn(A829,参数!$B$3,参数!$B$2)</f>
        <v>56.1194029850746</v>
      </c>
      <c r="J829" s="17">
        <f ca="1">f_nav_periodreturnrankingper(A829,参数!$B$3,参数!$B$2,3)</f>
        <v>11.3154960981048</v>
      </c>
      <c r="K829" s="17">
        <f ca="1">f_nav_adjustedreturn(A829,参数!$B$4,参数!$B$3)</f>
        <v>-23.4577303884235</v>
      </c>
      <c r="L829" s="17">
        <f ca="1">f_nav_periodreturnrankingper(A829,参数!$B$4,参数!$B$3,3)</f>
        <v>78.818998716303</v>
      </c>
      <c r="M829" s="17">
        <f ca="1">f_nav_adjustedreturn(A829,参数!$B$5,参数!$B$4)</f>
        <v>28.0582524271845</v>
      </c>
      <c r="N829" s="17">
        <f ca="1">f_nav_periodreturnrankingper(A829,参数!$B$5,参数!$B$4,3)</f>
        <v>12.5295508274232</v>
      </c>
      <c r="O829" s="17">
        <f ca="1">f_nav_adjustedreturn(A829,参数!$B$6,参数!$B$5)</f>
        <v>3.09999999999999</v>
      </c>
      <c r="P829" s="17">
        <f ca="1">f_nav_periodreturnrankingper(A829,参数!$B$6,参数!$B$5,3)</f>
        <v>49.9319727891156</v>
      </c>
      <c r="Q829" s="25">
        <f>f_return(A829,1,参数!$B$1-365/2,参数!$B$1)</f>
        <v>85.7805894524802</v>
      </c>
      <c r="R829" s="25">
        <f ca="1">f_return(A829,1,参数!$B$4,参数!$B$1)</f>
        <v>32.4037787508615</v>
      </c>
      <c r="S829" s="25">
        <f ca="1">f_return(A829,1,参数!$B$6,参数!$B$1)</f>
        <v>24.9550855427731</v>
      </c>
      <c r="T829" t="str">
        <f>f_info_investtype(A829)</f>
        <v>灵活配置型基金</v>
      </c>
      <c r="U829" t="str">
        <f>f_info_fundmanager(A829)</f>
        <v>蒋鑫</v>
      </c>
      <c r="V829">
        <f>f_info_manager_onthepostdays(A829,1)</f>
        <v>1693</v>
      </c>
      <c r="W829" s="25">
        <f ca="1">f_return_1w(A829,"0",参数!$B$2)</f>
        <v>-1.13421550094518</v>
      </c>
      <c r="X829" s="25">
        <f>f_return_1m(A829,"0",参数!$B$1)</f>
        <v>14.6616541353383</v>
      </c>
      <c r="Y829" s="25">
        <f>f_return_3m(A829,0,参数!$B$1)</f>
        <v>34.1248900615655</v>
      </c>
      <c r="Z829" s="25">
        <f>f_return_6m(A829,0,参数!B828)</f>
        <v>25.4038772213247</v>
      </c>
      <c r="AA829" t="str">
        <f>f_dq_status(A829,参数!$B$1)</f>
        <v>开放申购|开放赎回</v>
      </c>
      <c r="AB829" s="17">
        <f ca="1">f_risk_maxdownside(A829,参数!$B$6,参数!$B$1)</f>
        <v>-31.8809005083515</v>
      </c>
      <c r="AC829" s="17">
        <f ca="1">f_risk_maxdownside(A829,参数!$B$4,参数!$B$1)</f>
        <v>-31.1812179016875</v>
      </c>
      <c r="AD829" t="str">
        <f ca="1">f_risk_maxdownside_date(A829,参数!$B$6,参数!$B$1)</f>
        <v>20171114-20190103</v>
      </c>
    </row>
    <row r="830" spans="1:30">
      <c r="A830" s="15" t="s">
        <v>858</v>
      </c>
      <c r="B830" t="str">
        <f>f_info_name(A830)</f>
        <v>中银宝利A</v>
      </c>
      <c r="C830" t="str">
        <f>f_info_setupdate(A830)</f>
        <v>2016-02-04</v>
      </c>
      <c r="D830" s="16">
        <f t="shared" si="12"/>
        <v>1817</v>
      </c>
      <c r="F830" s="17">
        <f>f_netasset_total(A830,参数!$B$1,100000000)</f>
        <v>7.418566053</v>
      </c>
      <c r="G830" s="17">
        <f ca="1">f_nav_adjustedreturn(A830,参数!$B$2,参数!$B$1)</f>
        <v>13.9652035161066</v>
      </c>
      <c r="H830" s="17">
        <f ca="1">f_nav_periodreturnrankingper(A830,参数!$B$2,参数!$B$1,3)</f>
        <v>89.3594494441503</v>
      </c>
      <c r="I830" s="17">
        <f ca="1">f_nav_adjustedreturn(A830,参数!$B$3,参数!$B$2)</f>
        <v>18.8485994787482</v>
      </c>
      <c r="J830" s="17">
        <f ca="1">f_nav_periodreturnrankingper(A830,参数!$B$3,参数!$B$2,3)</f>
        <v>61.7614269788183</v>
      </c>
      <c r="K830" s="17">
        <f ca="1">f_nav_adjustedreturn(A830,参数!$B$4,参数!$B$3)</f>
        <v>1.79812971111192</v>
      </c>
      <c r="L830" s="17">
        <f ca="1">f_nav_periodreturnrankingper(A830,参数!$B$4,参数!$B$3,3)</f>
        <v>11.4249037227214</v>
      </c>
      <c r="M830" s="17">
        <f ca="1">f_nav_adjustedreturn(A830,参数!$B$5,参数!$B$4)</f>
        <v>9.95301550387595</v>
      </c>
      <c r="N830" s="17">
        <f ca="1">f_nav_periodreturnrankingper(A830,参数!$B$5,参数!$B$4,3)</f>
        <v>52.7186761229314</v>
      </c>
      <c r="O830" s="17">
        <f ca="1">f_nav_adjustedreturn(A830,参数!$B$6,参数!$B$5)</f>
        <v>0</v>
      </c>
      <c r="P830" s="17">
        <f ca="1">f_nav_periodreturnrankingper(A830,参数!$B$6,参数!$B$5,3)</f>
        <v>0</v>
      </c>
      <c r="Q830" s="25">
        <f>f_return(A830,1,参数!$B$1-365/2,参数!$B$1)</f>
        <v>16.2884787133234</v>
      </c>
      <c r="R830" s="25">
        <f ca="1">f_return(A830,1,参数!$B$4,参数!$B$1)</f>
        <v>11.2908903906147</v>
      </c>
      <c r="S830" s="25">
        <f ca="1">f_return(A830,1,参数!$B$6,参数!$B$1)</f>
        <v>0</v>
      </c>
      <c r="T830" t="str">
        <f>f_info_investtype(A830)</f>
        <v>灵活配置型基金</v>
      </c>
      <c r="U830" t="str">
        <f>f_info_fundmanager(A830)</f>
        <v>宋殿宇</v>
      </c>
      <c r="V830">
        <f>f_info_manager_onthepostdays(A830,1)</f>
        <v>764</v>
      </c>
      <c r="W830" s="25">
        <f ca="1">f_return_1w(A830,"0",参数!$B$2)</f>
        <v>0.739371534195927</v>
      </c>
      <c r="X830" s="25">
        <f>f_return_1m(A830,"0",参数!$B$1)</f>
        <v>3.13364055299539</v>
      </c>
      <c r="Y830" s="25">
        <f>f_return_3m(A830,0,参数!$B$1)</f>
        <v>6.01446839115985</v>
      </c>
      <c r="Z830" s="25">
        <f>f_return_6m(A830,0,参数!B829)</f>
        <v>7.4744033274195</v>
      </c>
      <c r="AA830" t="str">
        <f>f_dq_status(A830,参数!$B$1)</f>
        <v>开放申购|开放赎回</v>
      </c>
      <c r="AB830" s="17">
        <f ca="1">f_risk_maxdownside(A830,参数!$B$6,参数!$B$1)</f>
        <v>-5.24399475483964</v>
      </c>
      <c r="AC830" s="17">
        <f ca="1">f_risk_maxdownside(A830,参数!$B$4,参数!$B$1)</f>
        <v>-5.24399475483964</v>
      </c>
      <c r="AD830" t="str">
        <f ca="1">f_risk_maxdownside_date(A830,参数!$B$6,参数!$B$1)</f>
        <v>20200226-20200323</v>
      </c>
    </row>
    <row r="831" spans="1:30">
      <c r="A831" s="15" t="s">
        <v>859</v>
      </c>
      <c r="B831" t="str">
        <f>f_info_name(A831)</f>
        <v>泰达宏利同顺大数据A</v>
      </c>
      <c r="C831" t="str">
        <f>f_info_setupdate(A831)</f>
        <v>2016-02-23</v>
      </c>
      <c r="D831" s="16">
        <f t="shared" si="12"/>
        <v>1798</v>
      </c>
      <c r="F831" s="17">
        <f>f_netasset_total(A831,参数!$B$1,100000000)</f>
        <v>0.438176318</v>
      </c>
      <c r="G831" s="17">
        <f ca="1">f_nav_adjustedreturn(A831,参数!$B$2,参数!$B$1)</f>
        <v>58.3006338665862</v>
      </c>
      <c r="H831" s="17">
        <f ca="1">f_nav_periodreturnrankingper(A831,参数!$B$2,参数!$B$1,3)</f>
        <v>36.4213869772366</v>
      </c>
      <c r="I831" s="17">
        <f ca="1">f_nav_adjustedreturn(A831,参数!$B$3,参数!$B$2)</f>
        <v>31.1559778305622</v>
      </c>
      <c r="J831" s="17">
        <f ca="1">f_nav_periodreturnrankingper(A831,参数!$B$3,参数!$B$2,3)</f>
        <v>42.6421404682274</v>
      </c>
      <c r="K831" s="17">
        <f ca="1">f_nav_adjustedreturn(A831,参数!$B$4,参数!$B$3)</f>
        <v>-21.946697566628</v>
      </c>
      <c r="L831" s="17">
        <f ca="1">f_nav_periodreturnrankingper(A831,参数!$B$4,参数!$B$3,3)</f>
        <v>72.9139922978177</v>
      </c>
      <c r="M831" s="17">
        <f ca="1">f_nav_adjustedreturn(A831,参数!$B$5,参数!$B$4)</f>
        <v>14.3623570800352</v>
      </c>
      <c r="N831" s="17">
        <f ca="1">f_nav_periodreturnrankingper(A831,参数!$B$5,参数!$B$4,3)</f>
        <v>35.3821907013396</v>
      </c>
      <c r="O831" s="17">
        <f ca="1">f_nav_adjustedreturn(A831,参数!$B$6,参数!$B$5)</f>
        <v>0</v>
      </c>
      <c r="P831" s="17">
        <f ca="1">f_nav_periodreturnrankingper(A831,参数!$B$6,参数!$B$5,3)</f>
        <v>0</v>
      </c>
      <c r="Q831" s="25">
        <f>f_return(A831,1,参数!$B$1-365/2,参数!$B$1)</f>
        <v>35.1744288564765</v>
      </c>
      <c r="R831" s="25">
        <f ca="1">f_return(A831,1,参数!$B$4,参数!$B$1)</f>
        <v>17.4420372493709</v>
      </c>
      <c r="S831" s="25">
        <f ca="1">f_return(A831,1,参数!$B$6,参数!$B$1)</f>
        <v>0</v>
      </c>
      <c r="T831" t="str">
        <f>f_info_investtype(A831)</f>
        <v>灵活配置型基金</v>
      </c>
      <c r="U831" t="str">
        <f>f_info_fundmanager(A831)</f>
        <v>刘欣</v>
      </c>
      <c r="V831">
        <f>f_info_manager_onthepostdays(A831,1)</f>
        <v>1815</v>
      </c>
      <c r="W831" s="25">
        <f ca="1">f_return_1w(A831,"0",参数!$B$2)</f>
        <v>-2.44405182567728</v>
      </c>
      <c r="X831" s="25">
        <f>f_return_1m(A831,"0",参数!$B$1)</f>
        <v>12.3139522432809</v>
      </c>
      <c r="Y831" s="25">
        <f>f_return_3m(A831,0,参数!$B$1)</f>
        <v>14.9794464236777</v>
      </c>
      <c r="Z831" s="25">
        <f>f_return_6m(A831,0,参数!B830)</f>
        <v>12.7257366142148</v>
      </c>
      <c r="AA831" t="str">
        <f>f_dq_status(A831,参数!$B$1)</f>
        <v>开放申购|开放赎回</v>
      </c>
      <c r="AB831" s="17">
        <f ca="1">f_risk_maxdownside(A831,参数!$B$6,参数!$B$1)</f>
        <v>-27.9383723590878</v>
      </c>
      <c r="AC831" s="17">
        <f ca="1">f_risk_maxdownside(A831,参数!$B$4,参数!$B$1)</f>
        <v>-27.3398446512343</v>
      </c>
      <c r="AD831" t="str">
        <f ca="1">f_risk_maxdownside_date(A831,参数!$B$6,参数!$B$1)</f>
        <v>20171027-20190103</v>
      </c>
    </row>
    <row r="832" spans="1:30">
      <c r="A832" s="15" t="s">
        <v>860</v>
      </c>
      <c r="B832" t="str">
        <f>f_info_name(A832)</f>
        <v>华夏乐享健康</v>
      </c>
      <c r="C832" t="str">
        <f>f_info_setupdate(A832)</f>
        <v>2016-08-03</v>
      </c>
      <c r="D832" s="16">
        <f t="shared" si="12"/>
        <v>1636</v>
      </c>
      <c r="F832" s="17">
        <f>f_netasset_total(A832,参数!$B$1,100000000)</f>
        <v>16.2015954366</v>
      </c>
      <c r="G832" s="17">
        <f ca="1">f_nav_adjustedreturn(A832,参数!$B$2,参数!$B$1)</f>
        <v>54.5221295702373</v>
      </c>
      <c r="H832" s="17">
        <f ca="1">f_nav_periodreturnrankingper(A832,参数!$B$2,参数!$B$1,3)</f>
        <v>39.9152991000529</v>
      </c>
      <c r="I832" s="17">
        <f ca="1">f_nav_adjustedreturn(A832,参数!$B$3,参数!$B$2)</f>
        <v>76.9580022701475</v>
      </c>
      <c r="J832" s="17">
        <f ca="1">f_nav_periodreturnrankingper(A832,参数!$B$3,参数!$B$2,3)</f>
        <v>3.17725752508361</v>
      </c>
      <c r="K832" s="17">
        <f ca="1">f_nav_adjustedreturn(A832,参数!$B$4,参数!$B$3)</f>
        <v>-20.1269265639166</v>
      </c>
      <c r="L832" s="17">
        <f ca="1">f_nav_periodreturnrankingper(A832,参数!$B$4,参数!$B$3,3)</f>
        <v>65.7894736842105</v>
      </c>
      <c r="M832" s="17">
        <f ca="1">f_nav_adjustedreturn(A832,参数!$B$5,参数!$B$4)</f>
        <v>11.8661257606491</v>
      </c>
      <c r="N832" s="17">
        <f ca="1">f_nav_periodreturnrankingper(A832,参数!$B$5,参数!$B$4,3)</f>
        <v>43.3412135539795</v>
      </c>
      <c r="O832" s="17">
        <f ca="1">f_nav_adjustedreturn(A832,参数!$B$6,参数!$B$5)</f>
        <v>0</v>
      </c>
      <c r="P832" s="17">
        <f ca="1">f_nav_periodreturnrankingper(A832,参数!$B$6,参数!$B$5,3)</f>
        <v>0</v>
      </c>
      <c r="Q832" s="25">
        <f>f_return(A832,1,参数!$B$1-365/2,参数!$B$1)</f>
        <v>-0.655512193350505</v>
      </c>
      <c r="R832" s="25">
        <f ca="1">f_return(A832,1,参数!$B$4,参数!$B$1)</f>
        <v>29.7131225738031</v>
      </c>
      <c r="S832" s="25">
        <f ca="1">f_return(A832,1,参数!$B$6,参数!$B$1)</f>
        <v>0</v>
      </c>
      <c r="T832" t="str">
        <f>f_info_investtype(A832)</f>
        <v>灵活配置型基金</v>
      </c>
      <c r="U832" t="str">
        <f>f_info_fundmanager(A832)</f>
        <v>陈斌,王骊鹏</v>
      </c>
      <c r="V832">
        <f>f_info_manager_onthepostdays(A832,1)</f>
        <v>1653</v>
      </c>
      <c r="W832" s="25">
        <f ca="1">f_return_1w(A832,"0",参数!$B$2)</f>
        <v>0.906148867313917</v>
      </c>
      <c r="X832" s="25">
        <f>f_return_1m(A832,"0",参数!$B$1)</f>
        <v>8.61136158701532</v>
      </c>
      <c r="Y832" s="25">
        <f>f_return_3m(A832,0,参数!$B$1)</f>
        <v>10.6060606060606</v>
      </c>
      <c r="Z832" s="25">
        <f>f_return_6m(A832,0,参数!B831)</f>
        <v>-4.99025341130605</v>
      </c>
      <c r="AA832" t="str">
        <f>f_dq_status(A832,参数!$B$1)</f>
        <v>开放申购|开放赎回</v>
      </c>
      <c r="AB832" s="17">
        <f ca="1">f_risk_maxdownside(A832,参数!$B$6,参数!$B$1)</f>
        <v>-36.2307692307692</v>
      </c>
      <c r="AC832" s="17">
        <f ca="1">f_risk_maxdownside(A832,参数!$B$4,参数!$B$1)</f>
        <v>-36.2307692307692</v>
      </c>
      <c r="AD832" t="str">
        <f ca="1">f_risk_maxdownside_date(A832,参数!$B$6,参数!$B$1)</f>
        <v>20180529-20190103</v>
      </c>
    </row>
    <row r="833" spans="1:30">
      <c r="A833" s="15" t="s">
        <v>861</v>
      </c>
      <c r="B833" t="str">
        <f>f_info_name(A833)</f>
        <v>银华大数据</v>
      </c>
      <c r="C833" t="str">
        <f>f_info_setupdate(A833)</f>
        <v>2016-04-07</v>
      </c>
      <c r="D833" s="16">
        <f t="shared" si="12"/>
        <v>1754</v>
      </c>
      <c r="F833" s="17">
        <f>f_netasset_total(A833,参数!$B$1,100000000)</f>
        <v>30.4745140282</v>
      </c>
      <c r="G833" s="17">
        <f ca="1">f_nav_adjustedreturn(A833,参数!$B$2,参数!$B$1)</f>
        <v>58.0528846153846</v>
      </c>
      <c r="H833" s="17">
        <f ca="1">f_nav_periodreturnrankingper(A833,参数!$B$2,参数!$B$1,3)</f>
        <v>36.791953414505</v>
      </c>
      <c r="I833" s="17">
        <f ca="1">f_nav_adjustedreturn(A833,参数!$B$3,参数!$B$2)</f>
        <v>16.3636363636364</v>
      </c>
      <c r="J833" s="17">
        <f ca="1">f_nav_periodreturnrankingper(A833,参数!$B$3,参数!$B$2,3)</f>
        <v>66.3322185061315</v>
      </c>
      <c r="K833" s="17">
        <f ca="1">f_nav_adjustedreturn(A833,参数!$B$4,参数!$B$3)</f>
        <v>-27.8506559031282</v>
      </c>
      <c r="L833" s="17">
        <f ca="1">f_nav_periodreturnrankingper(A833,参数!$B$4,参数!$B$3,3)</f>
        <v>90.4364569961489</v>
      </c>
      <c r="M833" s="17">
        <f ca="1">f_nav_adjustedreturn(A833,参数!$B$5,参数!$B$4)</f>
        <v>8.26985854189336</v>
      </c>
      <c r="N833" s="17">
        <f ca="1">f_nav_periodreturnrankingper(A833,参数!$B$5,参数!$B$4,3)</f>
        <v>61.0717100078802</v>
      </c>
      <c r="O833" s="17">
        <f ca="1">f_nav_adjustedreturn(A833,参数!$B$6,参数!$B$5)</f>
        <v>0</v>
      </c>
      <c r="P833" s="17">
        <f ca="1">f_nav_periodreturnrankingper(A833,参数!$B$6,参数!$B$5,3)</f>
        <v>0</v>
      </c>
      <c r="Q833" s="25">
        <f>f_return(A833,1,参数!$B$1-365/2,参数!$B$1)</f>
        <v>44.8370616315528</v>
      </c>
      <c r="R833" s="25">
        <f ca="1">f_return(A833,1,参数!$B$4,参数!$B$1)</f>
        <v>9.87865525056715</v>
      </c>
      <c r="S833" s="25">
        <f ca="1">f_return(A833,1,参数!$B$6,参数!$B$1)</f>
        <v>0</v>
      </c>
      <c r="T833" t="str">
        <f>f_info_investtype(A833)</f>
        <v>灵活配置型基金</v>
      </c>
      <c r="U833" t="str">
        <f>f_info_fundmanager(A833)</f>
        <v>张凯,孙蓓琳</v>
      </c>
      <c r="V833">
        <f>f_info_manager_onthepostdays(A833,1)</f>
        <v>1771</v>
      </c>
      <c r="W833" s="25">
        <f ca="1">f_return_1w(A833,"0",参数!$B$2)</f>
        <v>-3.14318975552969</v>
      </c>
      <c r="X833" s="25">
        <f>f_return_1m(A833,"0",参数!$B$1)</f>
        <v>5.87761674718196</v>
      </c>
      <c r="Y833" s="25">
        <f>f_return_3m(A833,0,参数!$B$1)</f>
        <v>20.0913242009132</v>
      </c>
      <c r="Z833" s="25">
        <f>f_return_6m(A833,0,参数!B832)</f>
        <v>14.9684400360685</v>
      </c>
      <c r="AA833" t="str">
        <f>f_dq_status(A833,参数!$B$1)</f>
        <v>开放申购|开放赎回</v>
      </c>
      <c r="AB833" s="17">
        <f ca="1">f_risk_maxdownside(A833,参数!$B$6,参数!$B$1)</f>
        <v>-30.938123752495</v>
      </c>
      <c r="AC833" s="17">
        <f ca="1">f_risk_maxdownside(A833,参数!$B$4,参数!$B$1)</f>
        <v>-30.4522613065327</v>
      </c>
      <c r="AD833" t="str">
        <f ca="1">f_risk_maxdownside_date(A833,参数!$B$6,参数!$B$1)</f>
        <v>20160416-20190104</v>
      </c>
    </row>
    <row r="834" spans="1:30">
      <c r="A834" s="15" t="s">
        <v>862</v>
      </c>
      <c r="B834" t="str">
        <f>f_info_name(A834)</f>
        <v>东吴安盈量化</v>
      </c>
      <c r="C834" t="str">
        <f>f_info_setupdate(A834)</f>
        <v>2016-02-03</v>
      </c>
      <c r="D834" s="16">
        <f t="shared" si="12"/>
        <v>1818</v>
      </c>
      <c r="F834" s="17">
        <f>f_netasset_total(A834,参数!$B$1,100000000)</f>
        <v>5.0704865458</v>
      </c>
      <c r="G834" s="17">
        <f ca="1">f_nav_adjustedreturn(A834,参数!$B$2,参数!$B$1)</f>
        <v>50.5677949907114</v>
      </c>
      <c r="H834" s="17">
        <f ca="1">f_nav_periodreturnrankingper(A834,参数!$B$2,参数!$B$1,3)</f>
        <v>43.7268395976707</v>
      </c>
      <c r="I834" s="17">
        <f ca="1">f_nav_adjustedreturn(A834,参数!$B$3,参数!$B$2)</f>
        <v>29.2464878671775</v>
      </c>
      <c r="J834" s="17">
        <f ca="1">f_nav_periodreturnrankingper(A834,参数!$B$3,参数!$B$2,3)</f>
        <v>45.4849498327759</v>
      </c>
      <c r="K834" s="17">
        <f ca="1">f_nav_adjustedreturn(A834,参数!$B$4,参数!$B$3)</f>
        <v>-24.5664739884393</v>
      </c>
      <c r="L834" s="17">
        <f ca="1">f_nav_periodreturnrankingper(A834,参数!$B$4,参数!$B$3,3)</f>
        <v>82.0282413350449</v>
      </c>
      <c r="M834" s="17">
        <f ca="1">f_nav_adjustedreturn(A834,参数!$B$5,参数!$B$4)</f>
        <v>-0.286532951289388</v>
      </c>
      <c r="N834" s="17">
        <f ca="1">f_nav_periodreturnrankingper(A834,参数!$B$5,参数!$B$4,3)</f>
        <v>93.3018124507486</v>
      </c>
      <c r="O834" s="17">
        <f ca="1">f_nav_adjustedreturn(A834,参数!$B$6,参数!$B$5)</f>
        <v>0</v>
      </c>
      <c r="P834" s="17">
        <f ca="1">f_nav_periodreturnrankingper(A834,参数!$B$6,参数!$B$5,3)</f>
        <v>0</v>
      </c>
      <c r="Q834" s="25">
        <f>f_return(A834,1,参数!$B$1-365/2,参数!$B$1)</f>
        <v>54.0133683928842</v>
      </c>
      <c r="R834" s="25">
        <f ca="1">f_return(A834,1,参数!$B$4,参数!$B$1)</f>
        <v>13.637336426506</v>
      </c>
      <c r="S834" s="25">
        <f ca="1">f_return(A834,1,参数!$B$6,参数!$B$1)</f>
        <v>0</v>
      </c>
      <c r="T834" t="str">
        <f>f_info_investtype(A834)</f>
        <v>灵活配置型基金</v>
      </c>
      <c r="U834" t="str">
        <f>f_info_fundmanager(A834)</f>
        <v>徐嶒</v>
      </c>
      <c r="V834">
        <f>f_info_manager_onthepostdays(A834,1)</f>
        <v>852</v>
      </c>
      <c r="W834" s="25">
        <f ca="1">f_return_1w(A834,"0",参数!$B$2)</f>
        <v>-1.26829268292682</v>
      </c>
      <c r="X834" s="25">
        <f>f_return_1m(A834,"0",参数!$B$1)</f>
        <v>5.58334559364426</v>
      </c>
      <c r="Y834" s="25">
        <f>f_return_3m(A834,0,参数!$B$1)</f>
        <v>14.7970470919414</v>
      </c>
      <c r="Z834" s="25">
        <f>f_return_6m(A834,0,参数!B833)</f>
        <v>12.1854651898105</v>
      </c>
      <c r="AA834" t="str">
        <f>f_dq_status(A834,参数!$B$1)</f>
        <v>开放申购|开放赎回</v>
      </c>
      <c r="AB834" s="17">
        <f ca="1">f_risk_maxdownside(A834,参数!$B$6,参数!$B$1)</f>
        <v>-31.6559926806953</v>
      </c>
      <c r="AC834" s="17">
        <f ca="1">f_risk_maxdownside(A834,参数!$B$4,参数!$B$1)</f>
        <v>-28.448275862069</v>
      </c>
      <c r="AD834" t="str">
        <f ca="1">f_risk_maxdownside_date(A834,参数!$B$6,参数!$B$1)</f>
        <v>20161123-20190103</v>
      </c>
    </row>
    <row r="835" spans="1:30">
      <c r="A835" s="15" t="s">
        <v>863</v>
      </c>
      <c r="B835" t="str">
        <f>f_info_name(A835)</f>
        <v>招商安弘灵活配置</v>
      </c>
      <c r="C835" t="str">
        <f>f_info_setupdate(A835)</f>
        <v>2015-12-29</v>
      </c>
      <c r="D835" s="16">
        <f t="shared" ref="D835:D898" si="13">DATEDIF(C835,"2021-1-25","d")</f>
        <v>1854</v>
      </c>
      <c r="F835" s="17">
        <f>f_netasset_total(A835,参数!$B$1,100000000)</f>
        <v>0.7792295478</v>
      </c>
      <c r="G835" s="17">
        <f ca="1">f_nav_adjustedreturn(A835,参数!$B$2,参数!$B$1)</f>
        <v>46.6819659590744</v>
      </c>
      <c r="H835" s="17">
        <f ca="1">f_nav_periodreturnrankingper(A835,参数!$B$2,参数!$B$1,3)</f>
        <v>47.2736897829539</v>
      </c>
      <c r="I835" s="17">
        <f ca="1">f_nav_adjustedreturn(A835,参数!$B$3,参数!$B$2)</f>
        <v>43.3912248628885</v>
      </c>
      <c r="J835" s="17">
        <f ca="1">f_nav_periodreturnrankingper(A835,参数!$B$3,参数!$B$2,3)</f>
        <v>24.9163879598662</v>
      </c>
      <c r="K835" s="17">
        <f ca="1">f_nav_adjustedreturn(A835,参数!$B$4,参数!$B$3)</f>
        <v>3.50047303689689</v>
      </c>
      <c r="L835" s="17">
        <f ca="1">f_nav_periodreturnrankingper(A835,参数!$B$4,参数!$B$3,3)</f>
        <v>5.71245186136072</v>
      </c>
      <c r="M835" s="17">
        <f ca="1">f_nav_adjustedreturn(A835,参数!$B$5,参数!$B$4)</f>
        <v>4.03146509341201</v>
      </c>
      <c r="N835" s="17">
        <f ca="1">f_nav_periodreturnrankingper(A835,参数!$B$5,参数!$B$4,3)</f>
        <v>80.220646178093</v>
      </c>
      <c r="O835" s="17">
        <f ca="1">f_nav_adjustedreturn(A835,参数!$B$6,参数!$B$5)</f>
        <v>1.5984015984016</v>
      </c>
      <c r="P835" s="17">
        <f ca="1">f_nav_periodreturnrankingper(A835,参数!$B$6,参数!$B$5,3)</f>
        <v>66.9387755102041</v>
      </c>
      <c r="Q835" s="25">
        <f>f_return(A835,1,参数!$B$1-365/2,参数!$B$1)</f>
        <v>50.2749364068877</v>
      </c>
      <c r="R835" s="25">
        <f ca="1">f_return(A835,1,参数!$B$4,参数!$B$1)</f>
        <v>29.5719895249108</v>
      </c>
      <c r="S835" s="25">
        <f ca="1">f_return(A835,1,参数!$B$6,参数!$B$1)</f>
        <v>18.0911538152476</v>
      </c>
      <c r="T835" t="str">
        <f>f_info_investtype(A835)</f>
        <v>灵活配置型基金</v>
      </c>
      <c r="U835" t="str">
        <f>f_info_fundmanager(A835)</f>
        <v>王景,张瀚宇</v>
      </c>
      <c r="V835">
        <f>f_info_manager_onthepostdays(A835,1)</f>
        <v>1871</v>
      </c>
      <c r="W835" s="25">
        <f ca="1">f_return_1w(A835,"0",参数!$B$2)</f>
        <v>1.02395672333849</v>
      </c>
      <c r="X835" s="25">
        <f>f_return_1m(A835,"0",参数!$B$1)</f>
        <v>14.2559213466409</v>
      </c>
      <c r="Y835" s="25">
        <f>f_return_3m(A835,0,参数!$B$1)</f>
        <v>24.6073865482508</v>
      </c>
      <c r="Z835" s="25">
        <f>f_return_6m(A835,0,参数!B834)</f>
        <v>14.5209431897323</v>
      </c>
      <c r="AA835" t="str">
        <f>f_dq_status(A835,参数!$B$1)</f>
        <v>开放申购|开放赎回</v>
      </c>
      <c r="AB835" s="17">
        <f ca="1">f_risk_maxdownside(A835,参数!$B$6,参数!$B$1)</f>
        <v>-22.9016456601904</v>
      </c>
      <c r="AC835" s="17">
        <f ca="1">f_risk_maxdownside(A835,参数!$B$4,参数!$B$1)</f>
        <v>-22.9016456601904</v>
      </c>
      <c r="AD835" t="str">
        <f ca="1">f_risk_maxdownside_date(A835,参数!$B$6,参数!$B$1)</f>
        <v>20200226-20200323</v>
      </c>
    </row>
    <row r="836" spans="1:30">
      <c r="A836" s="15" t="s">
        <v>864</v>
      </c>
      <c r="B836" t="str">
        <f>f_info_name(A836)</f>
        <v>新华科技创新主题</v>
      </c>
      <c r="C836" t="str">
        <f>f_info_setupdate(A836)</f>
        <v>2016-03-22</v>
      </c>
      <c r="D836" s="16">
        <f t="shared" si="13"/>
        <v>1770</v>
      </c>
      <c r="F836" s="17">
        <f>f_netasset_total(A836,参数!$B$1,100000000)</f>
        <v>2.3882594606</v>
      </c>
      <c r="G836" s="17">
        <f ca="1">f_nav_adjustedreturn(A836,参数!$B$2,参数!$B$1)</f>
        <v>98.3617021276596</v>
      </c>
      <c r="H836" s="17">
        <f ca="1">f_nav_periodreturnrankingper(A836,参数!$B$2,参数!$B$1,3)</f>
        <v>6.40550555849656</v>
      </c>
      <c r="I836" s="17">
        <f ca="1">f_nav_adjustedreturn(A836,参数!$B$3,参数!$B$2)</f>
        <v>10.1992966002345</v>
      </c>
      <c r="J836" s="17">
        <f ca="1">f_nav_periodreturnrankingper(A836,参数!$B$3,参数!$B$2,3)</f>
        <v>80.2675585284281</v>
      </c>
      <c r="K836" s="17">
        <f ca="1">f_nav_adjustedreturn(A836,参数!$B$4,参数!$B$3)</f>
        <v>-21.7431192660551</v>
      </c>
      <c r="L836" s="17">
        <f ca="1">f_nav_periodreturnrankingper(A836,参数!$B$4,参数!$B$3,3)</f>
        <v>72.1437740693196</v>
      </c>
      <c r="M836" s="17">
        <f ca="1">f_nav_adjustedreturn(A836,参数!$B$5,参数!$B$4)</f>
        <v>11.8246687054026</v>
      </c>
      <c r="N836" s="17">
        <f ca="1">f_nav_periodreturnrankingper(A836,参数!$B$5,参数!$B$4,3)</f>
        <v>43.6564223798266</v>
      </c>
      <c r="O836" s="17">
        <f ca="1">f_nav_adjustedreturn(A836,参数!$B$6,参数!$B$5)</f>
        <v>0</v>
      </c>
      <c r="P836" s="17">
        <f ca="1">f_nav_periodreturnrankingper(A836,参数!$B$6,参数!$B$5,3)</f>
        <v>0</v>
      </c>
      <c r="Q836" s="25">
        <f>f_return(A836,1,参数!$B$1-365/2,参数!$B$1)</f>
        <v>139.711099107371</v>
      </c>
      <c r="R836" s="25">
        <f ca="1">f_return(A836,1,参数!$B$4,参数!$B$1)</f>
        <v>19.5773198595038</v>
      </c>
      <c r="S836" s="25">
        <f ca="1">f_return(A836,1,参数!$B$6,参数!$B$1)</f>
        <v>0</v>
      </c>
      <c r="T836" t="str">
        <f>f_info_investtype(A836)</f>
        <v>灵活配置型基金</v>
      </c>
      <c r="U836" t="str">
        <f>f_info_fundmanager(A836)</f>
        <v>刘彬</v>
      </c>
      <c r="V836">
        <f>f_info_manager_onthepostdays(A836,1)</f>
        <v>351</v>
      </c>
      <c r="W836" s="25">
        <f ca="1">f_return_1w(A836,"0",参数!$B$2)</f>
        <v>-1.26050420168067</v>
      </c>
      <c r="X836" s="25">
        <f>f_return_1m(A836,"0",参数!$B$1)</f>
        <v>14.7446153846154</v>
      </c>
      <c r="Y836" s="25">
        <f>f_return_3m(A836,0,参数!$B$1)</f>
        <v>40.8308157099698</v>
      </c>
      <c r="Z836" s="25">
        <f>f_return_6m(A836,0,参数!B835)</f>
        <v>40.7880220646178</v>
      </c>
      <c r="AA836" t="str">
        <f>f_dq_status(A836,参数!$B$1)</f>
        <v>开放申购|开放赎回</v>
      </c>
      <c r="AB836" s="17">
        <f ca="1">f_risk_maxdownside(A836,参数!$B$6,参数!$B$1)</f>
        <v>-29.2938099389712</v>
      </c>
      <c r="AC836" s="17">
        <f ca="1">f_risk_maxdownside(A836,参数!$B$4,参数!$B$1)</f>
        <v>-26.0711030082042</v>
      </c>
      <c r="AD836" t="str">
        <f ca="1">f_risk_maxdownside_date(A836,参数!$B$6,参数!$B$1)</f>
        <v>20171123-20180917</v>
      </c>
    </row>
    <row r="837" spans="1:30">
      <c r="A837" s="15" t="s">
        <v>865</v>
      </c>
      <c r="B837" t="str">
        <f>f_info_name(A837)</f>
        <v>华富安享</v>
      </c>
      <c r="C837" t="str">
        <f>f_info_setupdate(A837)</f>
        <v>2016-01-21</v>
      </c>
      <c r="D837" s="16">
        <f t="shared" si="13"/>
        <v>1831</v>
      </c>
      <c r="F837" s="17">
        <f>f_netasset_total(A837,参数!$B$1,100000000)</f>
        <v>1.3992971205</v>
      </c>
      <c r="G837" s="17">
        <f ca="1">f_nav_adjustedreturn(A837,参数!$B$2,参数!$B$1)</f>
        <v>12.2386579621519</v>
      </c>
      <c r="H837" s="17">
        <f ca="1">f_nav_periodreturnrankingper(A837,参数!$B$2,参数!$B$1,3)</f>
        <v>35.6603773584906</v>
      </c>
      <c r="I837" s="17">
        <f ca="1">f_nav_adjustedreturn(A837,参数!$B$3,参数!$B$2)</f>
        <v>16.4677574590953</v>
      </c>
      <c r="J837" s="17">
        <f ca="1">f_nav_periodreturnrankingper(A837,参数!$B$3,参数!$B$2,3)</f>
        <v>12.5531914893617</v>
      </c>
      <c r="K837" s="17">
        <f ca="1">f_nav_adjustedreturn(A837,参数!$B$4,参数!$B$3)</f>
        <v>-0.478927203065145</v>
      </c>
      <c r="L837" s="17">
        <f ca="1">f_nav_periodreturnrankingper(A837,参数!$B$4,参数!$B$3,3)</f>
        <v>55.1312649164678</v>
      </c>
      <c r="M837" s="17">
        <f ca="1">f_nav_adjustedreturn(A837,参数!$B$5,参数!$B$4)</f>
        <v>3.06021717670288</v>
      </c>
      <c r="N837" s="17">
        <f ca="1">f_nav_periodreturnrankingper(A837,参数!$B$5,参数!$B$4,3)</f>
        <v>61.3259668508287</v>
      </c>
      <c r="O837" s="17">
        <f ca="1">f_nav_adjustedreturn(A837,参数!$B$6,参数!$B$5)</f>
        <v>1.29999999999999</v>
      </c>
      <c r="P837" s="17">
        <f ca="1">f_nav_periodreturnrankingper(A837,参数!$B$6,参数!$B$5,3)</f>
        <v>53.8135593220339</v>
      </c>
      <c r="Q837" s="25">
        <f>f_return(A837,1,参数!$B$1-365/2,参数!$B$1)</f>
        <v>17.60277476597</v>
      </c>
      <c r="R837" s="25">
        <f ca="1">f_return(A837,1,参数!$B$4,参数!$B$1)</f>
        <v>9.15735178151045</v>
      </c>
      <c r="S837" s="25">
        <f ca="1">f_return(A837,1,参数!$B$6,参数!$B$1)</f>
        <v>6.30743373508669</v>
      </c>
      <c r="T837" t="str">
        <f>f_info_investtype(A837)</f>
        <v>混合债券型二级基金</v>
      </c>
      <c r="U837" t="str">
        <f>f_info_fundmanager(A837)</f>
        <v>张惠,尹培俊</v>
      </c>
      <c r="V837">
        <f>f_info_manager_onthepostdays(A837,1)</f>
        <v>1848</v>
      </c>
      <c r="W837" s="25">
        <f ca="1">f_return_1w(A837,"0",参数!$B$2)</f>
        <v>-0.803344536437415</v>
      </c>
      <c r="X837" s="25">
        <f>f_return_1m(A837,"0",参数!$B$1)</f>
        <v>1.71497041863253</v>
      </c>
      <c r="Y837" s="25">
        <f>f_return_3m(A837,0,参数!$B$1)</f>
        <v>3.79824226213222</v>
      </c>
      <c r="Z837" s="25">
        <f>f_return_6m(A837,0,参数!B836)</f>
        <v>-1.20018115942029</v>
      </c>
      <c r="AA837" t="str">
        <f>f_dq_status(A837,参数!$B$1)</f>
        <v>开放申购|开放赎回</v>
      </c>
      <c r="AB837" s="17">
        <f ca="1">f_risk_maxdownside(A837,参数!$B$6,参数!$B$1)</f>
        <v>-9.29608585858587</v>
      </c>
      <c r="AC837" s="17">
        <f ca="1">f_risk_maxdownside(A837,参数!$B$4,参数!$B$1)</f>
        <v>-9.29608585858587</v>
      </c>
      <c r="AD837" t="str">
        <f ca="1">f_risk_maxdownside_date(A837,参数!$B$6,参数!$B$1)</f>
        <v>20200225-20200525</v>
      </c>
    </row>
    <row r="838" spans="1:30">
      <c r="A838" s="15" t="s">
        <v>866</v>
      </c>
      <c r="B838" t="str">
        <f>f_info_name(A838)</f>
        <v>建信裕利</v>
      </c>
      <c r="C838" t="str">
        <f>f_info_setupdate(A838)</f>
        <v>2016-01-04</v>
      </c>
      <c r="D838" s="16">
        <f t="shared" si="13"/>
        <v>1848</v>
      </c>
      <c r="F838" s="17">
        <f>f_netasset_total(A838,参数!$B$1,100000000)</f>
        <v>1.0052039432</v>
      </c>
      <c r="G838" s="17">
        <f ca="1">f_nav_adjustedreturn(A838,参数!$B$2,参数!$B$1)</f>
        <v>65.7159063284985</v>
      </c>
      <c r="H838" s="17">
        <f ca="1">f_nav_periodreturnrankingper(A838,参数!$B$2,参数!$B$1,3)</f>
        <v>28.7453679195341</v>
      </c>
      <c r="I838" s="17">
        <f ca="1">f_nav_adjustedreturn(A838,参数!$B$3,参数!$B$2)</f>
        <v>42.3414071510957</v>
      </c>
      <c r="J838" s="17">
        <f ca="1">f_nav_periodreturnrankingper(A838,参数!$B$3,参数!$B$2,3)</f>
        <v>26.8673355629877</v>
      </c>
      <c r="K838" s="17">
        <f ca="1">f_nav_adjustedreturn(A838,参数!$B$4,参数!$B$3)</f>
        <v>-16.6746756367131</v>
      </c>
      <c r="L838" s="17">
        <f ca="1">f_nav_periodreturnrankingper(A838,参数!$B$4,参数!$B$3,3)</f>
        <v>54.9422336328626</v>
      </c>
      <c r="M838" s="17">
        <f ca="1">f_nav_adjustedreturn(A838,参数!$B$5,参数!$B$4)</f>
        <v>3.08225966303272</v>
      </c>
      <c r="N838" s="17">
        <f ca="1">f_nav_periodreturnrankingper(A838,参数!$B$5,参数!$B$4,3)</f>
        <v>84.0031520882585</v>
      </c>
      <c r="O838" s="17">
        <f ca="1">f_nav_adjustedreturn(A838,参数!$B$6,参数!$B$5)</f>
        <v>0.89999999999999</v>
      </c>
      <c r="P838" s="17">
        <f ca="1">f_nav_periodreturnrankingper(A838,参数!$B$6,参数!$B$5,3)</f>
        <v>70.4761904761905</v>
      </c>
      <c r="Q838" s="25">
        <f>f_return(A838,1,参数!$B$1-365/2,参数!$B$1)</f>
        <v>111.595063713284</v>
      </c>
      <c r="R838" s="25">
        <f ca="1">f_return(A838,1,参数!$B$4,参数!$B$1)</f>
        <v>25.2376469229305</v>
      </c>
      <c r="S838" s="25">
        <f ca="1">f_return(A838,1,参数!$B$6,参数!$B$1)</f>
        <v>15.3652157151724</v>
      </c>
      <c r="T838" t="str">
        <f>f_info_investtype(A838)</f>
        <v>灵活配置型基金</v>
      </c>
      <c r="U838" t="str">
        <f>f_info_fundmanager(A838)</f>
        <v>邵卓,江映德</v>
      </c>
      <c r="V838">
        <f>f_info_manager_onthepostdays(A838,1)</f>
        <v>1150</v>
      </c>
      <c r="W838" s="25">
        <f ca="1">f_return_1w(A838,"0",参数!$B$2)</f>
        <v>0.406801724839305</v>
      </c>
      <c r="X838" s="25">
        <f>f_return_1m(A838,"0",参数!$B$1)</f>
        <v>12.8517823639775</v>
      </c>
      <c r="Y838" s="25">
        <f>f_return_3m(A838,0,参数!$B$1)</f>
        <v>36.131265393064</v>
      </c>
      <c r="Z838" s="25">
        <f>f_return_6m(A838,0,参数!B837)</f>
        <v>33.6760061815494</v>
      </c>
      <c r="AA838" t="str">
        <f>f_dq_status(A838,参数!$B$1)</f>
        <v>开放申购|开放赎回</v>
      </c>
      <c r="AB838" s="17">
        <f ca="1">f_risk_maxdownside(A838,参数!$B$6,参数!$B$1)</f>
        <v>-20.6611570247934</v>
      </c>
      <c r="AC838" s="17">
        <f ca="1">f_risk_maxdownside(A838,参数!$B$4,参数!$B$1)</f>
        <v>-20.6230170175945</v>
      </c>
      <c r="AD838" t="str">
        <f ca="1">f_risk_maxdownside_date(A838,参数!$B$6,参数!$B$1)</f>
        <v>20180125-20181018</v>
      </c>
    </row>
    <row r="839" spans="1:30">
      <c r="A839" s="15" t="s">
        <v>867</v>
      </c>
      <c r="B839" t="str">
        <f>f_info_name(A839)</f>
        <v>平安安享灵活配置A</v>
      </c>
      <c r="C839" t="str">
        <f>f_info_setupdate(A839)</f>
        <v>2016-02-03</v>
      </c>
      <c r="D839" s="16">
        <f t="shared" si="13"/>
        <v>1818</v>
      </c>
      <c r="F839" s="17">
        <f>f_netasset_total(A839,参数!$B$1,100000000)</f>
        <v>6.1807362386</v>
      </c>
      <c r="G839" s="17">
        <f ca="1">f_nav_adjustedreturn(A839,参数!$B$2,参数!$B$1)</f>
        <v>19.5452084461288</v>
      </c>
      <c r="H839" s="17">
        <f ca="1">f_nav_periodreturnrankingper(A839,参数!$B$2,参数!$B$1,3)</f>
        <v>78.2424563260985</v>
      </c>
      <c r="I839" s="17">
        <f ca="1">f_nav_adjustedreturn(A839,参数!$B$3,参数!$B$2)</f>
        <v>5.84527220630374</v>
      </c>
      <c r="J839" s="17">
        <f ca="1">f_nav_periodreturnrankingper(A839,参数!$B$3,参数!$B$2,3)</f>
        <v>91.9732441471572</v>
      </c>
      <c r="K839" s="17">
        <f ca="1">f_nav_adjustedreturn(A839,参数!$B$4,参数!$B$3)</f>
        <v>2.34604105571848</v>
      </c>
      <c r="L839" s="17">
        <f ca="1">f_nav_periodreturnrankingper(A839,参数!$B$4,参数!$B$3,3)</f>
        <v>8.72913992297818</v>
      </c>
      <c r="M839" s="17">
        <f ca="1">f_nav_adjustedreturn(A839,参数!$B$5,参数!$B$4)</f>
        <v>1.28840436075323</v>
      </c>
      <c r="N839" s="17">
        <f ca="1">f_nav_periodreturnrankingper(A839,参数!$B$5,参数!$B$4,3)</f>
        <v>90.8589440504334</v>
      </c>
      <c r="O839" s="17">
        <f ca="1">f_nav_adjustedreturn(A839,参数!$B$6,参数!$B$5)</f>
        <v>0</v>
      </c>
      <c r="P839" s="17">
        <f ca="1">f_nav_periodreturnrankingper(A839,参数!$B$6,参数!$B$5,3)</f>
        <v>0</v>
      </c>
      <c r="Q839" s="25">
        <f>f_return(A839,1,参数!$B$1-365/2,参数!$B$1)</f>
        <v>18.4909033623538</v>
      </c>
      <c r="R839" s="25">
        <f ca="1">f_return(A839,1,参数!$B$4,参数!$B$1)</f>
        <v>8.99102789631716</v>
      </c>
      <c r="S839" s="25">
        <f ca="1">f_return(A839,1,参数!$B$6,参数!$B$1)</f>
        <v>0</v>
      </c>
      <c r="T839" t="str">
        <f>f_info_investtype(A839)</f>
        <v>灵活配置型基金</v>
      </c>
      <c r="U839" t="str">
        <f>f_info_fundmanager(A839)</f>
        <v>毛时超</v>
      </c>
      <c r="V839">
        <f>f_info_manager_onthepostdays(A839,1)</f>
        <v>278</v>
      </c>
      <c r="W839" s="25">
        <f ca="1">f_return_1w(A839,"0",参数!$B$2)</f>
        <v>-0.690025987991739</v>
      </c>
      <c r="X839" s="25">
        <f>f_return_1m(A839,"0",参数!$B$1)</f>
        <v>3.32241459990641</v>
      </c>
      <c r="Y839" s="25">
        <f>f_return_3m(A839,0,参数!$B$1)</f>
        <v>5.93315208699824</v>
      </c>
      <c r="Z839" s="25">
        <f>f_return_6m(A839,0,参数!B838)</f>
        <v>8.65071614583334</v>
      </c>
      <c r="AA839" t="str">
        <f>f_dq_status(A839,参数!$B$1)</f>
        <v>暂停大额申购|开放赎回</v>
      </c>
      <c r="AB839" s="17">
        <f ca="1">f_risk_maxdownside(A839,参数!$B$6,参数!$B$1)</f>
        <v>-12.8202952655693</v>
      </c>
      <c r="AC839" s="17">
        <f ca="1">f_risk_maxdownside(A839,参数!$B$4,参数!$B$1)</f>
        <v>-12.8202952655693</v>
      </c>
      <c r="AD839" t="str">
        <f ca="1">f_risk_maxdownside_date(A839,参数!$B$6,参数!$B$1)</f>
        <v>20190405-20190604</v>
      </c>
    </row>
    <row r="840" spans="1:30">
      <c r="A840" s="15" t="s">
        <v>868</v>
      </c>
      <c r="B840" t="str">
        <f>f_info_name(A840)</f>
        <v>中银稳进策略</v>
      </c>
      <c r="C840" t="str">
        <f>f_info_setupdate(A840)</f>
        <v>2016-01-29</v>
      </c>
      <c r="D840" s="16">
        <f t="shared" si="13"/>
        <v>1823</v>
      </c>
      <c r="F840" s="17">
        <f>f_netasset_total(A840,参数!$B$1,100000000)</f>
        <v>1.1845554947</v>
      </c>
      <c r="G840" s="17">
        <f ca="1">f_nav_adjustedreturn(A840,参数!$B$2,参数!$B$1)</f>
        <v>38.5404888231713</v>
      </c>
      <c r="H840" s="17">
        <f ca="1">f_nav_periodreturnrankingper(A840,参数!$B$2,参数!$B$1,3)</f>
        <v>54.8438327157226</v>
      </c>
      <c r="I840" s="17">
        <f ca="1">f_nav_adjustedreturn(A840,参数!$B$3,参数!$B$2)</f>
        <v>15.377292340884</v>
      </c>
      <c r="J840" s="17">
        <f ca="1">f_nav_periodreturnrankingper(A840,参数!$B$3,参数!$B$2,3)</f>
        <v>68.5061315496098</v>
      </c>
      <c r="K840" s="17">
        <f ca="1">f_nav_adjustedreturn(A840,参数!$B$4,参数!$B$3)</f>
        <v>1.59027128157157</v>
      </c>
      <c r="L840" s="17">
        <f ca="1">f_nav_periodreturnrankingper(A840,参数!$B$4,参数!$B$3,3)</f>
        <v>12.7086007702182</v>
      </c>
      <c r="M840" s="17">
        <f ca="1">f_nav_adjustedreturn(A840,参数!$B$5,参数!$B$4)</f>
        <v>5.11307767944937</v>
      </c>
      <c r="N840" s="17">
        <f ca="1">f_nav_periodreturnrankingper(A840,参数!$B$5,参数!$B$4,3)</f>
        <v>76.1229314420804</v>
      </c>
      <c r="O840" s="17">
        <f ca="1">f_nav_adjustedreturn(A840,参数!$B$6,参数!$B$5)</f>
        <v>0</v>
      </c>
      <c r="P840" s="17">
        <f ca="1">f_nav_periodreturnrankingper(A840,参数!$B$6,参数!$B$5,3)</f>
        <v>0</v>
      </c>
      <c r="Q840" s="25">
        <f>f_return(A840,1,参数!$B$1-365/2,参数!$B$1)</f>
        <v>62.4753331374143</v>
      </c>
      <c r="R840" s="25">
        <f ca="1">f_return(A840,1,参数!$B$4,参数!$B$1)</f>
        <v>17.5219594490812</v>
      </c>
      <c r="S840" s="25">
        <f ca="1">f_return(A840,1,参数!$B$6,参数!$B$1)</f>
        <v>0</v>
      </c>
      <c r="T840" t="str">
        <f>f_info_investtype(A840)</f>
        <v>灵活配置型基金</v>
      </c>
      <c r="U840" t="str">
        <f>f_info_fundmanager(A840)</f>
        <v>涂海强</v>
      </c>
      <c r="V840">
        <f>f_info_manager_onthepostdays(A840,1)</f>
        <v>1840</v>
      </c>
      <c r="W840" s="25">
        <f ca="1">f_return_1w(A840,"0",参数!$B$2)</f>
        <v>-1.5499229320089</v>
      </c>
      <c r="X840" s="25">
        <f>f_return_1m(A840,"0",参数!$B$1)</f>
        <v>8.57532379004772</v>
      </c>
      <c r="Y840" s="25">
        <f>f_return_3m(A840,0,参数!$B$1)</f>
        <v>23.6934068494214</v>
      </c>
      <c r="Z840" s="25">
        <f>f_return_6m(A840,0,参数!B839)</f>
        <v>21.0861394492598</v>
      </c>
      <c r="AA840" t="str">
        <f>f_dq_status(A840,参数!$B$1)</f>
        <v>开放申购|开放赎回</v>
      </c>
      <c r="AB840" s="17">
        <f ca="1">f_risk_maxdownside(A840,参数!$B$6,参数!$B$1)</f>
        <v>-8.01740669715295</v>
      </c>
      <c r="AC840" s="17">
        <f ca="1">f_risk_maxdownside(A840,参数!$B$4,参数!$B$1)</f>
        <v>-8.01740669715295</v>
      </c>
      <c r="AD840" t="str">
        <f ca="1">f_risk_maxdownside_date(A840,参数!$B$6,参数!$B$1)</f>
        <v>20200714-20200724</v>
      </c>
    </row>
    <row r="841" spans="1:30">
      <c r="A841" s="15" t="s">
        <v>869</v>
      </c>
      <c r="B841" t="str">
        <f>f_info_name(A841)</f>
        <v>华商改革创新</v>
      </c>
      <c r="C841" t="str">
        <f>f_info_setupdate(A841)</f>
        <v>2018-03-02</v>
      </c>
      <c r="D841" s="16">
        <f t="shared" si="13"/>
        <v>1060</v>
      </c>
      <c r="F841" s="17">
        <f>f_netasset_total(A841,参数!$B$1,100000000)</f>
        <v>0.9018601925</v>
      </c>
      <c r="G841" s="17">
        <f ca="1">f_nav_adjustedreturn(A841,参数!$B$2,参数!$B$1)</f>
        <v>49.1149795201872</v>
      </c>
      <c r="H841" s="17">
        <f ca="1">f_nav_periodreturnrankingper(A841,参数!$B$2,参数!$B$1,3)</f>
        <v>73.7745098039216</v>
      </c>
      <c r="I841" s="17">
        <f ca="1">f_nav_adjustedreturn(A841,参数!$B$3,参数!$B$2)</f>
        <v>56.3407661520869</v>
      </c>
      <c r="J841" s="17">
        <f ca="1">f_nav_periodreturnrankingper(A841,参数!$B$3,参数!$B$2,3)</f>
        <v>33.3333333333333</v>
      </c>
      <c r="K841" s="17">
        <f ca="1">f_nav_adjustedreturn(A841,参数!$B$4,参数!$B$3)</f>
        <v>0</v>
      </c>
      <c r="L841" s="17">
        <f ca="1">f_nav_periodreturnrankingper(A841,参数!$B$4,参数!$B$3,3)</f>
        <v>0</v>
      </c>
      <c r="M841" s="17">
        <f ca="1">f_nav_adjustedreturn(A841,参数!$B$5,参数!$B$4)</f>
        <v>0</v>
      </c>
      <c r="N841" s="17">
        <f ca="1">f_nav_periodreturnrankingper(A841,参数!$B$5,参数!$B$4,3)</f>
        <v>0</v>
      </c>
      <c r="O841" s="17">
        <f ca="1">f_nav_adjustedreturn(A841,参数!$B$6,参数!$B$5)</f>
        <v>0</v>
      </c>
      <c r="P841" s="17">
        <f ca="1">f_nav_periodreturnrankingper(A841,参数!$B$6,参数!$B$5,3)</f>
        <v>0</v>
      </c>
      <c r="Q841" s="25">
        <f>f_return(A841,1,参数!$B$1-365/2,参数!$B$1)</f>
        <v>35.7628439325928</v>
      </c>
      <c r="R841" s="25">
        <f ca="1">f_return(A841,1,参数!$B$4,参数!$B$1)</f>
        <v>0</v>
      </c>
      <c r="S841" s="25">
        <f ca="1">f_return(A841,1,参数!$B$6,参数!$B$1)</f>
        <v>0</v>
      </c>
      <c r="T841" t="str">
        <f>f_info_investtype(A841)</f>
        <v>普通股票型基金</v>
      </c>
      <c r="U841" t="str">
        <f>f_info_fundmanager(A841)</f>
        <v>李双全</v>
      </c>
      <c r="V841">
        <f>f_info_manager_onthepostdays(A841,1)</f>
        <v>1077</v>
      </c>
      <c r="W841" s="25">
        <f ca="1">f_return_1w(A841,"0",参数!$B$2)</f>
        <v>-1.42043406157618</v>
      </c>
      <c r="X841" s="25">
        <f>f_return_1m(A841,"0",参数!$B$1)</f>
        <v>9.13227343289973</v>
      </c>
      <c r="Y841" s="25">
        <f>f_return_3m(A841,0,参数!$B$1)</f>
        <v>16.3575138405342</v>
      </c>
      <c r="Z841" s="25">
        <f>f_return_6m(A841,0,参数!B840)</f>
        <v>4.52355460385438</v>
      </c>
      <c r="AA841" t="str">
        <f>f_dq_status(A841,参数!$B$1)</f>
        <v>开放申购|开放赎回</v>
      </c>
      <c r="AB841" s="17">
        <f ca="1">f_risk_maxdownside(A841,参数!$B$6,参数!$B$1)</f>
        <v>-23.3546071001197</v>
      </c>
      <c r="AC841" s="17">
        <f ca="1">f_risk_maxdownside(A841,参数!$B$4,参数!$B$1)</f>
        <v>-23.3546071001197</v>
      </c>
      <c r="AD841" t="str">
        <f ca="1">f_risk_maxdownside_date(A841,参数!$B$6,参数!$B$1)</f>
        <v>20180412-20181016</v>
      </c>
    </row>
    <row r="842" spans="1:30">
      <c r="A842" s="15" t="s">
        <v>870</v>
      </c>
      <c r="B842" t="str">
        <f>f_info_name(A842)</f>
        <v>诺安安鑫</v>
      </c>
      <c r="C842" t="str">
        <f>f_info_setupdate(A842)</f>
        <v>2016-02-16</v>
      </c>
      <c r="D842" s="16">
        <f t="shared" si="13"/>
        <v>1805</v>
      </c>
      <c r="F842" s="17">
        <f>f_netasset_total(A842,参数!$B$1,100000000)</f>
        <v>1.9253210502</v>
      </c>
      <c r="G842" s="17">
        <f ca="1">f_nav_adjustedreturn(A842,参数!$B$2,参数!$B$1)</f>
        <v>92.1127427759356</v>
      </c>
      <c r="H842" s="17">
        <f ca="1">f_nav_periodreturnrankingper(A842,参数!$B$2,参数!$B$1,3)</f>
        <v>8.68184224457385</v>
      </c>
      <c r="I842" s="17">
        <f ca="1">f_nav_adjustedreturn(A842,参数!$B$3,参数!$B$2)</f>
        <v>51.109520400859</v>
      </c>
      <c r="J842" s="17">
        <f ca="1">f_nav_periodreturnrankingper(A842,参数!$B$3,参数!$B$2,3)</f>
        <v>16.4994425863991</v>
      </c>
      <c r="K842" s="17">
        <f ca="1">f_nav_adjustedreturn(A842,参数!$B$4,参数!$B$3)</f>
        <v>-17.8235294117647</v>
      </c>
      <c r="L842" s="17">
        <f ca="1">f_nav_periodreturnrankingper(A842,参数!$B$4,参数!$B$3,3)</f>
        <v>58.4724005134788</v>
      </c>
      <c r="M842" s="17">
        <f ca="1">f_nav_adjustedreturn(A842,参数!$B$5,参数!$B$4)</f>
        <v>2.30692076228686</v>
      </c>
      <c r="N842" s="17">
        <f ca="1">f_nav_periodreturnrankingper(A842,参数!$B$5,参数!$B$4,3)</f>
        <v>87.4704491725768</v>
      </c>
      <c r="O842" s="17">
        <f ca="1">f_nav_adjustedreturn(A842,参数!$B$6,参数!$B$5)</f>
        <v>0</v>
      </c>
      <c r="P842" s="17">
        <f ca="1">f_nav_periodreturnrankingper(A842,参数!$B$6,参数!$B$5,3)</f>
        <v>0</v>
      </c>
      <c r="Q842" s="25">
        <f>f_return(A842,1,参数!$B$1-365/2,参数!$B$1)</f>
        <v>69.6908759577605</v>
      </c>
      <c r="R842" s="25">
        <f ca="1">f_return(A842,1,参数!$B$4,参数!$B$1)</f>
        <v>33.5827319007941</v>
      </c>
      <c r="S842" s="25">
        <f ca="1">f_return(A842,1,参数!$B$6,参数!$B$1)</f>
        <v>0</v>
      </c>
      <c r="T842" t="str">
        <f>f_info_investtype(A842)</f>
        <v>灵活配置型基金</v>
      </c>
      <c r="U842" t="str">
        <f>f_info_fundmanager(A842)</f>
        <v>王创练</v>
      </c>
      <c r="V842">
        <f>f_info_manager_onthepostdays(A842,1)</f>
        <v>1066</v>
      </c>
      <c r="W842" s="25">
        <f ca="1">f_return_1w(A842,"0",参数!$B$2)</f>
        <v>-5.038236617184</v>
      </c>
      <c r="X842" s="25">
        <f>f_return_1m(A842,"0",参数!$B$1)</f>
        <v>15.0061442480386</v>
      </c>
      <c r="Y842" s="25">
        <f>f_return_3m(A842,0,参数!$B$1)</f>
        <v>29.575589754513</v>
      </c>
      <c r="Z842" s="25">
        <f>f_return_6m(A842,0,参数!B841)</f>
        <v>27.4408513276165</v>
      </c>
      <c r="AA842" t="str">
        <f>f_dq_status(A842,参数!$B$1)</f>
        <v>开放申购|开放赎回</v>
      </c>
      <c r="AB842" s="17">
        <f ca="1">f_risk_maxdownside(A842,参数!$B$6,参数!$B$1)</f>
        <v>-27.4351102428133</v>
      </c>
      <c r="AC842" s="17">
        <f ca="1">f_risk_maxdownside(A842,参数!$B$4,参数!$B$1)</f>
        <v>-27.4351102428133</v>
      </c>
      <c r="AD842" t="str">
        <f ca="1">f_risk_maxdownside_date(A842,参数!$B$6,参数!$B$1)</f>
        <v>20180613-20181030</v>
      </c>
    </row>
    <row r="843" spans="1:30">
      <c r="A843" s="15" t="s">
        <v>871</v>
      </c>
      <c r="B843" t="str">
        <f>f_info_name(A843)</f>
        <v>诺安益鑫</v>
      </c>
      <c r="C843" t="str">
        <f>f_info_setupdate(A843)</f>
        <v>2016-01-22</v>
      </c>
      <c r="D843" s="16">
        <f t="shared" si="13"/>
        <v>1830</v>
      </c>
      <c r="F843" s="17">
        <f>f_netasset_total(A843,参数!$B$1,100000000)</f>
        <v>0.3618454342</v>
      </c>
      <c r="G843" s="17">
        <f ca="1">f_nav_adjustedreturn(A843,参数!$B$2,参数!$B$1)</f>
        <v>36.2743245796335</v>
      </c>
      <c r="H843" s="17">
        <f ca="1">f_nav_periodreturnrankingper(A843,参数!$B$2,参数!$B$1,3)</f>
        <v>57.3319216516675</v>
      </c>
      <c r="I843" s="17">
        <f ca="1">f_nav_adjustedreturn(A843,参数!$B$3,参数!$B$2)</f>
        <v>7.09155285786545</v>
      </c>
      <c r="J843" s="17">
        <f ca="1">f_nav_periodreturnrankingper(A843,参数!$B$3,参数!$B$2,3)</f>
        <v>89.7993311036789</v>
      </c>
      <c r="K843" s="17">
        <f ca="1">f_nav_adjustedreturn(A843,参数!$B$4,参数!$B$3)</f>
        <v>-4.76878612716763</v>
      </c>
      <c r="L843" s="17">
        <f ca="1">f_nav_periodreturnrankingper(A843,参数!$B$4,参数!$B$3,3)</f>
        <v>31.0654685494223</v>
      </c>
      <c r="M843" s="17">
        <f ca="1">f_nav_adjustedreturn(A843,参数!$B$5,参数!$B$4)</f>
        <v>3.18091451292247</v>
      </c>
      <c r="N843" s="17">
        <f ca="1">f_nav_periodreturnrankingper(A843,参数!$B$5,参数!$B$4,3)</f>
        <v>83.5303388494878</v>
      </c>
      <c r="O843" s="17">
        <f ca="1">f_nav_adjustedreturn(A843,参数!$B$6,参数!$B$5)</f>
        <v>0.499999999999989</v>
      </c>
      <c r="P843" s="17">
        <f ca="1">f_nav_periodreturnrankingper(A843,参数!$B$6,参数!$B$5,3)</f>
        <v>72.108843537415</v>
      </c>
      <c r="Q843" s="25">
        <f>f_return(A843,1,参数!$B$1-365/2,参数!$B$1)</f>
        <v>43.3990008871562</v>
      </c>
      <c r="R843" s="25">
        <f ca="1">f_return(A843,1,参数!$B$4,参数!$B$1)</f>
        <v>11.5850593961312</v>
      </c>
      <c r="S843" s="25">
        <f ca="1">f_return(A843,1,参数!$B$6,参数!$B$1)</f>
        <v>7.59555806678283</v>
      </c>
      <c r="T843" t="str">
        <f>f_info_investtype(A843)</f>
        <v>灵活配置型基金</v>
      </c>
      <c r="U843" t="str">
        <f>f_info_fundmanager(A843)</f>
        <v>陈衍鹏</v>
      </c>
      <c r="V843">
        <f>f_info_manager_onthepostdays(A843,1)</f>
        <v>216</v>
      </c>
      <c r="W843" s="25">
        <f ca="1">f_return_1w(A843,"0",参数!$B$2)</f>
        <v>-4.07756433490394</v>
      </c>
      <c r="X843" s="25">
        <f>f_return_1m(A843,"0",参数!$B$1)</f>
        <v>7.36027387065567</v>
      </c>
      <c r="Y843" s="25">
        <f>f_return_3m(A843,0,参数!$B$1)</f>
        <v>21.6870518768452</v>
      </c>
      <c r="Z843" s="25">
        <f>f_return_6m(A843,0,参数!B842)</f>
        <v>2.11644254278729</v>
      </c>
      <c r="AA843" t="str">
        <f>f_dq_status(A843,参数!$B$1)</f>
        <v>开放申购|开放赎回</v>
      </c>
      <c r="AB843" s="17">
        <f ca="1">f_risk_maxdownside(A843,参数!$B$6,参数!$B$1)</f>
        <v>-14.1240940427789</v>
      </c>
      <c r="AC843" s="17">
        <f ca="1">f_risk_maxdownside(A843,参数!$B$4,参数!$B$1)</f>
        <v>-14.1240940427789</v>
      </c>
      <c r="AD843" t="str">
        <f ca="1">f_risk_maxdownside_date(A843,参数!$B$6,参数!$B$1)</f>
        <v>20190410-20200323</v>
      </c>
    </row>
    <row r="844" spans="1:30">
      <c r="A844" s="15" t="s">
        <v>872</v>
      </c>
      <c r="B844" t="str">
        <f>f_info_name(A844)</f>
        <v>南方益和灵活配置</v>
      </c>
      <c r="C844" t="str">
        <f>f_info_setupdate(A844)</f>
        <v>2016-01-11</v>
      </c>
      <c r="D844" s="16">
        <f t="shared" si="13"/>
        <v>1841</v>
      </c>
      <c r="F844" s="17">
        <f>f_netasset_total(A844,参数!$B$1,100000000)</f>
        <v>2.0549955533</v>
      </c>
      <c r="G844" s="17">
        <f ca="1">f_nav_adjustedreturn(A844,参数!$B$2,参数!$B$1)</f>
        <v>73.1328602543385</v>
      </c>
      <c r="H844" s="17">
        <f ca="1">f_nav_periodreturnrankingper(A844,参数!$B$2,参数!$B$1,3)</f>
        <v>21.5987294865008</v>
      </c>
      <c r="I844" s="17">
        <f ca="1">f_nav_adjustedreturn(A844,参数!$B$3,参数!$B$2)</f>
        <v>32.0437888486873</v>
      </c>
      <c r="J844" s="17">
        <f ca="1">f_nav_periodreturnrankingper(A844,参数!$B$3,参数!$B$2,3)</f>
        <v>41.304347826087</v>
      </c>
      <c r="K844" s="17">
        <f ca="1">f_nav_adjustedreturn(A844,参数!$B$4,参数!$B$3)</f>
        <v>-0.654377880184321</v>
      </c>
      <c r="L844" s="17">
        <f ca="1">f_nav_periodreturnrankingper(A844,参数!$B$4,参数!$B$3,3)</f>
        <v>20.9242618741977</v>
      </c>
      <c r="M844" s="17">
        <f ca="1">f_nav_adjustedreturn(A844,参数!$B$5,参数!$B$4)</f>
        <v>5.63654033041789</v>
      </c>
      <c r="N844" s="17">
        <f ca="1">f_nav_periodreturnrankingper(A844,参数!$B$5,参数!$B$4,3)</f>
        <v>74.3104806934594</v>
      </c>
      <c r="O844" s="17">
        <f ca="1">f_nav_adjustedreturn(A844,参数!$B$6,参数!$B$5)</f>
        <v>3</v>
      </c>
      <c r="P844" s="17">
        <f ca="1">f_nav_periodreturnrankingper(A844,参数!$B$6,参数!$B$5,3)</f>
        <v>51.156462585034</v>
      </c>
      <c r="Q844" s="25">
        <f>f_return(A844,1,参数!$B$1-365/2,参数!$B$1)</f>
        <v>72.0458555190819</v>
      </c>
      <c r="R844" s="25">
        <f ca="1">f_return(A844,1,参数!$B$4,参数!$B$1)</f>
        <v>31.4136236791899</v>
      </c>
      <c r="S844" s="25">
        <f ca="1">f_return(A844,1,参数!$B$6,参数!$B$1)</f>
        <v>19.7428078872868</v>
      </c>
      <c r="T844" t="str">
        <f>f_info_investtype(A844)</f>
        <v>灵活配置型基金</v>
      </c>
      <c r="U844" t="str">
        <f>f_info_fundmanager(A844)</f>
        <v>黄春逢</v>
      </c>
      <c r="V844">
        <f>f_info_manager_onthepostdays(A844,1)</f>
        <v>748</v>
      </c>
      <c r="W844" s="25">
        <f ca="1">f_return_1w(A844,"0",参数!$B$2)</f>
        <v>-1.76007730535616</v>
      </c>
      <c r="X844" s="25">
        <f>f_return_1m(A844,"0",参数!$B$1)</f>
        <v>11.0700441720004</v>
      </c>
      <c r="Y844" s="25">
        <f>f_return_3m(A844,0,参数!$B$1)</f>
        <v>23.0684712580532</v>
      </c>
      <c r="Z844" s="25">
        <f>f_return_6m(A844,0,参数!B843)</f>
        <v>30.6067508800994</v>
      </c>
      <c r="AA844" t="str">
        <f>f_dq_status(A844,参数!$B$1)</f>
        <v>开放申购|开放赎回</v>
      </c>
      <c r="AB844" s="17">
        <f ca="1">f_risk_maxdownside(A844,参数!$B$6,参数!$B$1)</f>
        <v>-16.7120446000259</v>
      </c>
      <c r="AC844" s="17">
        <f ca="1">f_risk_maxdownside(A844,参数!$B$4,参数!$B$1)</f>
        <v>-16.7120446000259</v>
      </c>
      <c r="AD844" t="str">
        <f ca="1">f_risk_maxdownside_date(A844,参数!$B$6,参数!$B$1)</f>
        <v>20200226-20200323</v>
      </c>
    </row>
    <row r="845" spans="1:30">
      <c r="A845" s="15" t="s">
        <v>873</v>
      </c>
      <c r="B845" t="str">
        <f>f_info_name(A845)</f>
        <v>广发稳安A</v>
      </c>
      <c r="C845" t="str">
        <f>f_info_setupdate(A845)</f>
        <v>2016-02-04</v>
      </c>
      <c r="D845" s="16">
        <f t="shared" si="13"/>
        <v>1817</v>
      </c>
      <c r="F845" s="17">
        <f>f_netasset_total(A845,参数!$B$1,100000000)</f>
        <v>2.3968750351</v>
      </c>
      <c r="G845" s="17">
        <f ca="1">f_nav_adjustedreturn(A845,参数!$B$2,参数!$B$1)</f>
        <v>77.8478316435205</v>
      </c>
      <c r="H845" s="17">
        <f ca="1">f_nav_periodreturnrankingper(A845,参数!$B$2,参数!$B$1,3)</f>
        <v>17.9460031762837</v>
      </c>
      <c r="I845" s="17">
        <f ca="1">f_nav_adjustedreturn(A845,参数!$B$3,参数!$B$2)</f>
        <v>8.07550644567218</v>
      </c>
      <c r="J845" s="17">
        <f ca="1">f_nav_periodreturnrankingper(A845,参数!$B$3,参数!$B$2,3)</f>
        <v>87.5139353400223</v>
      </c>
      <c r="K845" s="17">
        <f ca="1">f_nav_adjustedreturn(A845,参数!$B$4,参数!$B$3)</f>
        <v>1.30597014925373</v>
      </c>
      <c r="L845" s="17">
        <f ca="1">f_nav_periodreturnrankingper(A845,参数!$B$4,参数!$B$3,3)</f>
        <v>13.6713735558408</v>
      </c>
      <c r="M845" s="17">
        <f ca="1">f_nav_adjustedreturn(A845,参数!$B$5,参数!$B$4)</f>
        <v>6.02766798418972</v>
      </c>
      <c r="N845" s="17">
        <f ca="1">f_nav_periodreturnrankingper(A845,参数!$B$5,参数!$B$4,3)</f>
        <v>72.4192277383767</v>
      </c>
      <c r="O845" s="17">
        <f ca="1">f_nav_adjustedreturn(A845,参数!$B$6,参数!$B$5)</f>
        <v>0</v>
      </c>
      <c r="P845" s="17">
        <f ca="1">f_nav_periodreturnrankingper(A845,参数!$B$6,参数!$B$5,3)</f>
        <v>0</v>
      </c>
      <c r="Q845" s="25">
        <f>f_return(A845,1,参数!$B$1-365/2,参数!$B$1)</f>
        <v>73.0975705769812</v>
      </c>
      <c r="R845" s="25">
        <f ca="1">f_return(A845,1,参数!$B$4,参数!$B$1)</f>
        <v>24.8481977841361</v>
      </c>
      <c r="S845" s="25">
        <f ca="1">f_return(A845,1,参数!$B$6,参数!$B$1)</f>
        <v>0</v>
      </c>
      <c r="T845" t="str">
        <f>f_info_investtype(A845)</f>
        <v>灵活配置型基金</v>
      </c>
      <c r="U845" t="str">
        <f>f_info_fundmanager(A845)</f>
        <v>王颂</v>
      </c>
      <c r="V845">
        <f>f_info_manager_onthepostdays(A845,1)</f>
        <v>262</v>
      </c>
      <c r="W845" s="25">
        <f ca="1">f_return_1w(A845,"0",参数!$B$2)</f>
        <v>-1.56001006458106</v>
      </c>
      <c r="X845" s="25">
        <f>f_return_1m(A845,"0",参数!$B$1)</f>
        <v>12.9423222594957</v>
      </c>
      <c r="Y845" s="25">
        <f>f_return_3m(A845,0,参数!$B$1)</f>
        <v>27.6853437729386</v>
      </c>
      <c r="Z845" s="25">
        <f>f_return_6m(A845,0,参数!B844)</f>
        <v>23.3918837068443</v>
      </c>
      <c r="AA845" t="str">
        <f>f_dq_status(A845,参数!$B$1)</f>
        <v>开放申购|开放赎回</v>
      </c>
      <c r="AB845" s="17">
        <f ca="1">f_risk_maxdownside(A845,参数!$B$6,参数!$B$1)</f>
        <v>-13.5281041600508</v>
      </c>
      <c r="AC845" s="17">
        <f ca="1">f_risk_maxdownside(A845,参数!$B$4,参数!$B$1)</f>
        <v>-13.5281041600508</v>
      </c>
      <c r="AD845" t="str">
        <f ca="1">f_risk_maxdownside_date(A845,参数!$B$6,参数!$B$1)</f>
        <v>20200306-20200318</v>
      </c>
    </row>
    <row r="846" spans="1:30">
      <c r="A846" s="15" t="s">
        <v>874</v>
      </c>
      <c r="B846" t="str">
        <f>f_info_name(A846)</f>
        <v>长城行业轮动</v>
      </c>
      <c r="C846" t="str">
        <f>f_info_setupdate(A846)</f>
        <v>2016-01-12</v>
      </c>
      <c r="D846" s="16">
        <f t="shared" si="13"/>
        <v>1840</v>
      </c>
      <c r="F846" s="17">
        <f>f_netasset_total(A846,参数!$B$1,100000000)</f>
        <v>0.6105504962</v>
      </c>
      <c r="G846" s="17">
        <f ca="1">f_nav_adjustedreturn(A846,参数!$B$2,参数!$B$1)</f>
        <v>31.547969393761</v>
      </c>
      <c r="H846" s="17">
        <f ca="1">f_nav_periodreturnrankingper(A846,参数!$B$2,参数!$B$1,3)</f>
        <v>61.990471148756</v>
      </c>
      <c r="I846" s="17">
        <f ca="1">f_nav_adjustedreturn(A846,参数!$B$3,参数!$B$2)</f>
        <v>10.9835759611795</v>
      </c>
      <c r="J846" s="17">
        <f ca="1">f_nav_periodreturnrankingper(A846,参数!$B$3,参数!$B$2,3)</f>
        <v>78.2051282051282</v>
      </c>
      <c r="K846" s="17">
        <f ca="1">f_nav_adjustedreturn(A846,参数!$B$4,参数!$B$3)</f>
        <v>-1.59779614325068</v>
      </c>
      <c r="L846" s="17">
        <f ca="1">f_nav_periodreturnrankingper(A846,参数!$B$4,参数!$B$3,3)</f>
        <v>23.6842105263158</v>
      </c>
      <c r="M846" s="17">
        <f ca="1">f_nav_adjustedreturn(A846,参数!$B$5,参数!$B$4)</f>
        <v>6.85602350636631</v>
      </c>
      <c r="N846" s="17">
        <f ca="1">f_nav_periodreturnrankingper(A846,参数!$B$5,参数!$B$4,3)</f>
        <v>67.7698975571316</v>
      </c>
      <c r="O846" s="17">
        <f ca="1">f_nav_adjustedreturn(A846,参数!$B$6,参数!$B$5)</f>
        <v>2.09999999999999</v>
      </c>
      <c r="P846" s="17">
        <f ca="1">f_nav_periodreturnrankingper(A846,参数!$B$6,参数!$B$5,3)</f>
        <v>62.4489795918367</v>
      </c>
      <c r="Q846" s="25">
        <f>f_return(A846,1,参数!$B$1-365/2,参数!$B$1)</f>
        <v>56.3260948270897</v>
      </c>
      <c r="R846" s="25">
        <f ca="1">f_return(A846,1,参数!$B$4,参数!$B$1)</f>
        <v>12.8239691389144</v>
      </c>
      <c r="S846" s="25">
        <f ca="1">f_return(A846,1,参数!$B$6,参数!$B$1)</f>
        <v>9.35346714504144</v>
      </c>
      <c r="T846" t="str">
        <f>f_info_investtype(A846)</f>
        <v>灵活配置型基金</v>
      </c>
      <c r="U846" t="str">
        <f>f_info_fundmanager(A846)</f>
        <v>刘疆</v>
      </c>
      <c r="V846">
        <f>f_info_manager_onthepostdays(A846,1)</f>
        <v>239</v>
      </c>
      <c r="W846" s="25">
        <f ca="1">f_return_1w(A846,"0",参数!$B$2)</f>
        <v>-2.49241616791014</v>
      </c>
      <c r="X846" s="25">
        <f>f_return_1m(A846,"0",参数!$B$1)</f>
        <v>11.6782068670141</v>
      </c>
      <c r="Y846" s="25">
        <f>f_return_3m(A846,0,参数!$B$1)</f>
        <v>23.2569132592768</v>
      </c>
      <c r="Z846" s="25">
        <f>f_return_6m(A846,0,参数!B845)</f>
        <v>13.2168294294735</v>
      </c>
      <c r="AA846" t="str">
        <f>f_dq_status(A846,参数!$B$1)</f>
        <v>开放申购|开放赎回</v>
      </c>
      <c r="AB846" s="17">
        <f ca="1">f_risk_maxdownside(A846,参数!$B$6,参数!$B$1)</f>
        <v>-10.4703447291414</v>
      </c>
      <c r="AC846" s="17">
        <f ca="1">f_risk_maxdownside(A846,参数!$B$4,参数!$B$1)</f>
        <v>-10.4703447291414</v>
      </c>
      <c r="AD846" t="str">
        <f ca="1">f_risk_maxdownside_date(A846,参数!$B$6,参数!$B$1)</f>
        <v>20200902-20200910</v>
      </c>
    </row>
    <row r="847" spans="1:30">
      <c r="A847" s="15" t="s">
        <v>875</v>
      </c>
      <c r="B847" t="str">
        <f>f_info_name(A847)</f>
        <v>长盛医疗行业</v>
      </c>
      <c r="C847" t="str">
        <f>f_info_setupdate(A847)</f>
        <v>2016-02-03</v>
      </c>
      <c r="D847" s="16">
        <f t="shared" si="13"/>
        <v>1818</v>
      </c>
      <c r="F847" s="17">
        <f>f_netasset_total(A847,参数!$B$1,100000000)</f>
        <v>1.2407247512</v>
      </c>
      <c r="G847" s="17">
        <f ca="1">f_nav_adjustedreturn(A847,参数!$B$2,参数!$B$1)</f>
        <v>106.151645207439</v>
      </c>
      <c r="H847" s="17">
        <f ca="1">f_nav_periodreturnrankingper(A847,参数!$B$2,参数!$B$1,3)</f>
        <v>12.9901960784314</v>
      </c>
      <c r="I847" s="17">
        <f ca="1">f_nav_adjustedreturn(A847,参数!$B$3,参数!$B$2)</f>
        <v>59.5890410958904</v>
      </c>
      <c r="J847" s="17">
        <f ca="1">f_nav_periodreturnrankingper(A847,参数!$B$3,参数!$B$2,3)</f>
        <v>26.2536873156342</v>
      </c>
      <c r="K847" s="17">
        <f ca="1">f_nav_adjustedreturn(A847,参数!$B$4,参数!$B$3)</f>
        <v>-19.5592286501377</v>
      </c>
      <c r="L847" s="17">
        <f ca="1">f_nav_periodreturnrankingper(A847,参数!$B$4,参数!$B$3,3)</f>
        <v>26.9090909090909</v>
      </c>
      <c r="M847" s="17">
        <f ca="1">f_nav_adjustedreturn(A847,参数!$B$5,参数!$B$4)</f>
        <v>14.0771637122002</v>
      </c>
      <c r="N847" s="17">
        <f ca="1">f_nav_periodreturnrankingper(A847,参数!$B$5,参数!$B$4,3)</f>
        <v>65.6862745098039</v>
      </c>
      <c r="O847" s="17">
        <f ca="1">f_nav_adjustedreturn(A847,参数!$B$6,参数!$B$5)</f>
        <v>0</v>
      </c>
      <c r="P847" s="17">
        <f ca="1">f_nav_periodreturnrankingper(A847,参数!$B$6,参数!$B$5,3)</f>
        <v>0</v>
      </c>
      <c r="Q847" s="25">
        <f>f_return(A847,1,参数!$B$1-365/2,参数!$B$1)</f>
        <v>72.8766702828826</v>
      </c>
      <c r="R847" s="25">
        <f ca="1">f_return(A847,1,参数!$B$4,参数!$B$1)</f>
        <v>38.2802483387475</v>
      </c>
      <c r="S847" s="25">
        <f ca="1">f_return(A847,1,参数!$B$6,参数!$B$1)</f>
        <v>0</v>
      </c>
      <c r="T847" t="str">
        <f>f_info_investtype(A847)</f>
        <v>普通股票型基金</v>
      </c>
      <c r="U847" t="str">
        <f>f_info_fundmanager(A847)</f>
        <v>周思聪</v>
      </c>
      <c r="V847">
        <f>f_info_manager_onthepostdays(A847,1)</f>
        <v>631</v>
      </c>
      <c r="W847" s="25">
        <f ca="1">f_return_1w(A847,"0",参数!$B$2)</f>
        <v>-0.568990042674254</v>
      </c>
      <c r="X847" s="25">
        <f>f_return_1m(A847,"0",参数!$B$1)</f>
        <v>17.9697093737208</v>
      </c>
      <c r="Y847" s="25">
        <f>f_return_3m(A847,0,参数!$B$1)</f>
        <v>30.5253623188406</v>
      </c>
      <c r="Z847" s="25">
        <f>f_return_6m(A847,0,参数!B846)</f>
        <v>27.7729636048527</v>
      </c>
      <c r="AA847" t="str">
        <f>f_dq_status(A847,参数!$B$1)</f>
        <v>开放申购|开放赎回</v>
      </c>
      <c r="AB847" s="17">
        <f ca="1">f_risk_maxdownside(A847,参数!$B$6,参数!$B$1)</f>
        <v>-34.5125786163522</v>
      </c>
      <c r="AC847" s="17">
        <f ca="1">f_risk_maxdownside(A847,参数!$B$4,参数!$B$1)</f>
        <v>-34.5125786163522</v>
      </c>
      <c r="AD847" t="str">
        <f ca="1">f_risk_maxdownside_date(A847,参数!$B$6,参数!$B$1)</f>
        <v>20180529-20190103</v>
      </c>
    </row>
    <row r="848" spans="1:30">
      <c r="A848" s="15" t="s">
        <v>876</v>
      </c>
      <c r="B848" t="str">
        <f>f_info_name(A848)</f>
        <v>金鹰智慧生活</v>
      </c>
      <c r="C848" t="str">
        <f>f_info_setupdate(A848)</f>
        <v>2016-03-23</v>
      </c>
      <c r="D848" s="16">
        <f t="shared" si="13"/>
        <v>1769</v>
      </c>
      <c r="F848" s="17">
        <f>f_netasset_total(A848,参数!$B$1,100000000)</f>
        <v>0.1375164757</v>
      </c>
      <c r="G848" s="17">
        <f ca="1">f_nav_adjustedreturn(A848,参数!$B$2,参数!$B$1)</f>
        <v>71.957671957672</v>
      </c>
      <c r="H848" s="17">
        <f ca="1">f_nav_periodreturnrankingper(A848,参数!$B$2,参数!$B$1,3)</f>
        <v>22.710428798306</v>
      </c>
      <c r="I848" s="17">
        <f ca="1">f_nav_adjustedreturn(A848,参数!$B$3,参数!$B$2)</f>
        <v>31.0982658959537</v>
      </c>
      <c r="J848" s="17">
        <f ca="1">f_nav_periodreturnrankingper(A848,参数!$B$3,参数!$B$2,3)</f>
        <v>42.8651059085842</v>
      </c>
      <c r="K848" s="17">
        <f ca="1">f_nav_adjustedreturn(A848,参数!$B$4,参数!$B$3)</f>
        <v>-16.5057915057915</v>
      </c>
      <c r="L848" s="17">
        <f ca="1">f_nav_periodreturnrankingper(A848,参数!$B$4,参数!$B$3,3)</f>
        <v>54.4929396662388</v>
      </c>
      <c r="M848" s="17">
        <f ca="1">f_nav_adjustedreturn(A848,参数!$B$5,参数!$B$4)</f>
        <v>11.4316239316239</v>
      </c>
      <c r="N848" s="17">
        <f ca="1">f_nav_periodreturnrankingper(A848,参数!$B$5,参数!$B$4,3)</f>
        <v>45.6264775413712</v>
      </c>
      <c r="O848" s="17">
        <f ca="1">f_nav_adjustedreturn(A848,参数!$B$6,参数!$B$5)</f>
        <v>0</v>
      </c>
      <c r="P848" s="17">
        <f ca="1">f_nav_periodreturnrankingper(A848,参数!$B$6,参数!$B$5,3)</f>
        <v>0</v>
      </c>
      <c r="Q848" s="25">
        <f>f_return(A848,1,参数!$B$1-365/2,参数!$B$1)</f>
        <v>49.9097216130988</v>
      </c>
      <c r="R848" s="25">
        <f ca="1">f_return(A848,1,参数!$B$4,参数!$B$1)</f>
        <v>23.4453532340662</v>
      </c>
      <c r="S848" s="25">
        <f ca="1">f_return(A848,1,参数!$B$6,参数!$B$1)</f>
        <v>0</v>
      </c>
      <c r="T848" t="str">
        <f>f_info_investtype(A848)</f>
        <v>灵活配置型基金</v>
      </c>
      <c r="U848" t="str">
        <f>f_info_fundmanager(A848)</f>
        <v>王喆</v>
      </c>
      <c r="V848">
        <f>f_info_manager_onthepostdays(A848,1)</f>
        <v>404</v>
      </c>
      <c r="W848" s="25">
        <f ca="1">f_return_1w(A848,"0",参数!$B$2)</f>
        <v>-3.48936170212767</v>
      </c>
      <c r="X848" s="25">
        <f>f_return_1m(A848,"0",参数!$B$1)</f>
        <v>5.06465517241379</v>
      </c>
      <c r="Y848" s="25">
        <f>f_return_3m(A848,0,参数!$B$1)</f>
        <v>14.3695014662757</v>
      </c>
      <c r="Z848" s="25">
        <f>f_return_6m(A848,0,参数!B847)</f>
        <v>2.13256484149855</v>
      </c>
      <c r="AA848" t="str">
        <f>f_dq_status(A848,参数!$B$1)</f>
        <v>开放申购|开放赎回</v>
      </c>
      <c r="AB848" s="17">
        <f ca="1">f_risk_maxdownside(A848,参数!$B$6,参数!$B$1)</f>
        <v>-29.4376098418278</v>
      </c>
      <c r="AC848" s="17">
        <f ca="1">f_risk_maxdownside(A848,参数!$B$4,参数!$B$1)</f>
        <v>-23.3778625954198</v>
      </c>
      <c r="AD848" t="str">
        <f ca="1">f_risk_maxdownside_date(A848,参数!$B$6,参数!$B$1)</f>
        <v>20171111-20181018</v>
      </c>
    </row>
    <row r="849" spans="1:30">
      <c r="A849" s="15" t="s">
        <v>877</v>
      </c>
      <c r="B849" t="str">
        <f>f_info_name(A849)</f>
        <v>平安安心灵活配置A</v>
      </c>
      <c r="C849" t="str">
        <f>f_info_setupdate(A849)</f>
        <v>2016-01-15</v>
      </c>
      <c r="D849" s="16">
        <f t="shared" si="13"/>
        <v>1837</v>
      </c>
      <c r="F849" s="17">
        <f>f_netasset_total(A849,参数!$B$1,100000000)</f>
        <v>0.2780025813</v>
      </c>
      <c r="G849" s="17">
        <f ca="1">f_nav_adjustedreturn(A849,参数!$B$2,参数!$B$1)</f>
        <v>65.7935708398205</v>
      </c>
      <c r="H849" s="17">
        <f ca="1">f_nav_periodreturnrankingper(A849,参数!$B$2,参数!$B$1,3)</f>
        <v>28.4806776071996</v>
      </c>
      <c r="I849" s="17">
        <f ca="1">f_nav_adjustedreturn(A849,参数!$B$3,参数!$B$2)</f>
        <v>6.04059434786831</v>
      </c>
      <c r="J849" s="17">
        <f ca="1">f_nav_periodreturnrankingper(A849,参数!$B$3,参数!$B$2,3)</f>
        <v>91.6945373467113</v>
      </c>
      <c r="K849" s="17">
        <f ca="1">f_nav_adjustedreturn(A849,参数!$B$4,参数!$B$3)</f>
        <v>-0.126091173617833</v>
      </c>
      <c r="L849" s="17">
        <f ca="1">f_nav_periodreturnrankingper(A849,参数!$B$4,参数!$B$3,3)</f>
        <v>19.5121951219512</v>
      </c>
      <c r="M849" s="17">
        <f ca="1">f_nav_adjustedreturn(A849,参数!$B$5,参数!$B$4)</f>
        <v>1.87932739861525</v>
      </c>
      <c r="N849" s="17">
        <f ca="1">f_nav_periodreturnrankingper(A849,参数!$B$5,参数!$B$4,3)</f>
        <v>89.7557131599685</v>
      </c>
      <c r="O849" s="17">
        <f ca="1">f_nav_adjustedreturn(A849,参数!$B$6,参数!$B$5)</f>
        <v>1.09999999999999</v>
      </c>
      <c r="P849" s="17">
        <f ca="1">f_nav_periodreturnrankingper(A849,参数!$B$6,参数!$B$5,3)</f>
        <v>69.2517006802721</v>
      </c>
      <c r="Q849" s="25">
        <f>f_return(A849,1,参数!$B$1-365/2,参数!$B$1)</f>
        <v>93.728576846215</v>
      </c>
      <c r="R849" s="25">
        <f ca="1">f_return(A849,1,参数!$B$4,参数!$B$1)</f>
        <v>20.6210033031865</v>
      </c>
      <c r="S849" s="25">
        <f ca="1">f_return(A849,1,参数!$B$6,参数!$B$1)</f>
        <v>12.5884081559716</v>
      </c>
      <c r="T849" t="str">
        <f>f_info_investtype(A849)</f>
        <v>灵活配置型基金</v>
      </c>
      <c r="U849" t="str">
        <f>f_info_fundmanager(A849)</f>
        <v>丁琳</v>
      </c>
      <c r="V849">
        <f>f_info_manager_onthepostdays(A849,1)</f>
        <v>183</v>
      </c>
      <c r="W849" s="25">
        <f ca="1">f_return_1w(A849,"0",参数!$B$2)</f>
        <v>-0.0549199084668132</v>
      </c>
      <c r="X849" s="25">
        <f>f_return_1m(A849,"0",参数!$B$1)</f>
        <v>16.089521610876</v>
      </c>
      <c r="Y849" s="25">
        <f>f_return_3m(A849,0,参数!$B$1)</f>
        <v>35.6233143542104</v>
      </c>
      <c r="Z849" s="25">
        <f>f_return_6m(A849,0,参数!B848)</f>
        <v>39.7744859606456</v>
      </c>
      <c r="AA849" t="str">
        <f>f_dq_status(A849,参数!$B$1)</f>
        <v>暂停大额申购|开放赎回</v>
      </c>
      <c r="AB849" s="17">
        <f ca="1">f_risk_maxdownside(A849,参数!$B$6,参数!$B$1)</f>
        <v>-9.41200771137427</v>
      </c>
      <c r="AC849" s="17">
        <f ca="1">f_risk_maxdownside(A849,参数!$B$4,参数!$B$1)</f>
        <v>-9.41200771137427</v>
      </c>
      <c r="AD849" t="str">
        <f ca="1">f_risk_maxdownside_date(A849,参数!$B$6,参数!$B$1)</f>
        <v>20200829-20200909</v>
      </c>
    </row>
    <row r="850" spans="1:30">
      <c r="A850" s="15" t="s">
        <v>878</v>
      </c>
      <c r="B850" t="str">
        <f>f_info_name(A850)</f>
        <v>光大风格轮动A</v>
      </c>
      <c r="C850" t="str">
        <f>f_info_setupdate(A850)</f>
        <v>2016-02-04</v>
      </c>
      <c r="D850" s="16">
        <f t="shared" si="13"/>
        <v>1817</v>
      </c>
      <c r="F850" s="17">
        <f>f_netasset_total(A850,参数!$B$1,100000000)</f>
        <v>2.9143801414</v>
      </c>
      <c r="G850" s="17">
        <f ca="1">f_nav_adjustedreturn(A850,参数!$B$2,参数!$B$1)</f>
        <v>46.1361014994233</v>
      </c>
      <c r="H850" s="17">
        <f ca="1">f_nav_periodreturnrankingper(A850,参数!$B$2,参数!$B$1,3)</f>
        <v>82.8263002944063</v>
      </c>
      <c r="I850" s="17">
        <f ca="1">f_nav_adjustedreturn(A850,参数!$B$3,参数!$B$2)</f>
        <v>40.064620355412</v>
      </c>
      <c r="J850" s="17">
        <f ca="1">f_nav_periodreturnrankingper(A850,参数!$B$3,参数!$B$2,3)</f>
        <v>55.5096418732782</v>
      </c>
      <c r="K850" s="17">
        <f ca="1">f_nav_adjustedreturn(A850,参数!$B$4,参数!$B$3)</f>
        <v>-29.0137614678899</v>
      </c>
      <c r="L850" s="17">
        <f ca="1">f_nav_periodreturnrankingper(A850,参数!$B$4,参数!$B$3,3)</f>
        <v>76.1168384879725</v>
      </c>
      <c r="M850" s="17">
        <f ca="1">f_nav_adjustedreturn(A850,参数!$B$5,参数!$B$4)</f>
        <v>-16.2523900573614</v>
      </c>
      <c r="N850" s="17">
        <f ca="1">f_nav_periodreturnrankingper(A850,参数!$B$5,参数!$B$4,3)</f>
        <v>98.8326848249027</v>
      </c>
      <c r="O850" s="17">
        <f ca="1">f_nav_adjustedreturn(A850,参数!$B$6,参数!$B$5)</f>
        <v>0</v>
      </c>
      <c r="P850" s="17">
        <f ca="1">f_nav_periodreturnrankingper(A850,参数!$B$6,参数!$B$5,3)</f>
        <v>0</v>
      </c>
      <c r="Q850" s="25">
        <f>f_return(A850,1,参数!$B$1-365/2,参数!$B$1)</f>
        <v>41.3948312235048</v>
      </c>
      <c r="R850" s="25">
        <f ca="1">f_return(A850,1,参数!$B$4,参数!$B$1)</f>
        <v>13.249778376516</v>
      </c>
      <c r="S850" s="25">
        <f ca="1">f_return(A850,1,参数!$B$6,参数!$B$1)</f>
        <v>0</v>
      </c>
      <c r="T850" t="str">
        <f>f_info_investtype(A850)</f>
        <v>偏股混合型基金</v>
      </c>
      <c r="U850" t="str">
        <f>f_info_fundmanager(A850)</f>
        <v>翟云飞,金昉毅</v>
      </c>
      <c r="V850">
        <f>f_info_manager_onthepostdays(A850,1)</f>
        <v>1834</v>
      </c>
      <c r="W850" s="25">
        <f ca="1">f_return_1w(A850,"0",参数!$B$2)</f>
        <v>-0.800915331807781</v>
      </c>
      <c r="X850" s="25">
        <f>f_return_1m(A850,"0",参数!$B$1)</f>
        <v>8.94239036973344</v>
      </c>
      <c r="Y850" s="25">
        <f>f_return_3m(A850,0,参数!$B$1)</f>
        <v>11.2379280070237</v>
      </c>
      <c r="Z850" s="25">
        <f>f_return_6m(A850,0,参数!B849)</f>
        <v>9.06735751295337</v>
      </c>
      <c r="AA850" t="str">
        <f>f_dq_status(A850,参数!$B$1)</f>
        <v>暂停大额申购|开放赎回</v>
      </c>
      <c r="AB850" s="17">
        <f ca="1">f_risk_maxdownside(A850,参数!$B$6,参数!$B$1)</f>
        <v>-51.0460251046025</v>
      </c>
      <c r="AC850" s="17">
        <f ca="1">f_risk_maxdownside(A850,参数!$B$4,参数!$B$1)</f>
        <v>-33.2953249714937</v>
      </c>
      <c r="AD850" t="str">
        <f ca="1">f_risk_maxdownside_date(A850,参数!$B$6,参数!$B$1)</f>
        <v>20161123-20190103</v>
      </c>
    </row>
    <row r="851" spans="1:30">
      <c r="A851" s="15" t="s">
        <v>879</v>
      </c>
      <c r="B851" t="str">
        <f>f_info_name(A851)</f>
        <v>银华多元视野</v>
      </c>
      <c r="C851" t="str">
        <f>f_info_setupdate(A851)</f>
        <v>2016-05-19</v>
      </c>
      <c r="D851" s="16">
        <f t="shared" si="13"/>
        <v>1712</v>
      </c>
      <c r="F851" s="17">
        <f>f_netasset_total(A851,参数!$B$1,100000000)</f>
        <v>6.6862388015</v>
      </c>
      <c r="G851" s="17">
        <f ca="1">f_nav_adjustedreturn(A851,参数!$B$2,参数!$B$1)</f>
        <v>87.6452599388379</v>
      </c>
      <c r="H851" s="17">
        <f ca="1">f_nav_periodreturnrankingper(A851,参数!$B$2,参数!$B$1,3)</f>
        <v>10.9052408681842</v>
      </c>
      <c r="I851" s="17">
        <f ca="1">f_nav_adjustedreturn(A851,参数!$B$3,参数!$B$2)</f>
        <v>52.9466791393826</v>
      </c>
      <c r="J851" s="17">
        <f ca="1">f_nav_periodreturnrankingper(A851,参数!$B$3,参数!$B$2,3)</f>
        <v>14.38127090301</v>
      </c>
      <c r="K851" s="17">
        <f ca="1">f_nav_adjustedreturn(A851,参数!$B$4,参数!$B$3)</f>
        <v>-20.2833706189411</v>
      </c>
      <c r="L851" s="17">
        <f ca="1">f_nav_periodreturnrankingper(A851,参数!$B$4,参数!$B$3,3)</f>
        <v>66.4955070603338</v>
      </c>
      <c r="M851" s="17">
        <f ca="1">f_nav_adjustedreturn(A851,参数!$B$5,参数!$B$4)</f>
        <v>26.5478424015009</v>
      </c>
      <c r="N851" s="17">
        <f ca="1">f_nav_periodreturnrankingper(A851,参数!$B$5,参数!$B$4,3)</f>
        <v>13.2387706855792</v>
      </c>
      <c r="O851" s="17">
        <f ca="1">f_nav_adjustedreturn(A851,参数!$B$6,参数!$B$5)</f>
        <v>0</v>
      </c>
      <c r="P851" s="17">
        <f ca="1">f_nav_periodreturnrankingper(A851,参数!$B$6,参数!$B$5,3)</f>
        <v>0</v>
      </c>
      <c r="Q851" s="25">
        <f>f_return(A851,1,参数!$B$1-365/2,参数!$B$1)</f>
        <v>82.0896575097918</v>
      </c>
      <c r="R851" s="25">
        <f ca="1">f_return(A851,1,参数!$B$4,参数!$B$1)</f>
        <v>31.7345051805376</v>
      </c>
      <c r="S851" s="25">
        <f ca="1">f_return(A851,1,参数!$B$6,参数!$B$1)</f>
        <v>0</v>
      </c>
      <c r="T851" t="str">
        <f>f_info_investtype(A851)</f>
        <v>灵活配置型基金</v>
      </c>
      <c r="U851" t="str">
        <f>f_info_fundmanager(A851)</f>
        <v>贾鹏,郭思捷</v>
      </c>
      <c r="V851">
        <f>f_info_manager_onthepostdays(A851,1)</f>
        <v>1729</v>
      </c>
      <c r="W851" s="25">
        <f ca="1">f_return_1w(A851,"0",参数!$B$2)</f>
        <v>-0.848999393571862</v>
      </c>
      <c r="X851" s="25">
        <f>f_return_1m(A851,"0",参数!$B$1)</f>
        <v>12.0525931336742</v>
      </c>
      <c r="Y851" s="25">
        <f>f_return_3m(A851,0,参数!$B$1)</f>
        <v>29.1789473684211</v>
      </c>
      <c r="Z851" s="25">
        <f>f_return_6m(A851,0,参数!B850)</f>
        <v>29.6220213640098</v>
      </c>
      <c r="AA851" t="str">
        <f>f_dq_status(A851,参数!$B$1)</f>
        <v>开放申购|开放赎回</v>
      </c>
      <c r="AB851" s="17">
        <f ca="1">f_risk_maxdownside(A851,参数!$B$6,参数!$B$1)</f>
        <v>-23.6471460340993</v>
      </c>
      <c r="AC851" s="17">
        <f ca="1">f_risk_maxdownside(A851,参数!$B$4,参数!$B$1)</f>
        <v>-23.6471460340993</v>
      </c>
      <c r="AD851" t="str">
        <f ca="1">f_risk_maxdownside_date(A851,参数!$B$6,参数!$B$1)</f>
        <v>20180127-20190103</v>
      </c>
    </row>
    <row r="852" spans="1:30">
      <c r="A852" s="15" t="s">
        <v>880</v>
      </c>
      <c r="B852" t="str">
        <f>f_info_name(A852)</f>
        <v>招商睿逸</v>
      </c>
      <c r="C852" t="str">
        <f>f_info_setupdate(A852)</f>
        <v>2016-04-13</v>
      </c>
      <c r="D852" s="16">
        <f t="shared" si="13"/>
        <v>1748</v>
      </c>
      <c r="F852" s="17">
        <f>f_netasset_total(A852,参数!$B$1,100000000)</f>
        <v>3.5920906653</v>
      </c>
      <c r="G852" s="17">
        <f ca="1">f_nav_adjustedreturn(A852,参数!$B$2,参数!$B$1)</f>
        <v>37.5925925925926</v>
      </c>
      <c r="H852" s="17">
        <f ca="1">f_nav_periodreturnrankingper(A852,参数!$B$2,参数!$B$1,3)</f>
        <v>3.47593582887701</v>
      </c>
      <c r="I852" s="17">
        <f ca="1">f_nav_adjustedreturn(A852,参数!$B$3,参数!$B$2)</f>
        <v>14.406779661017</v>
      </c>
      <c r="J852" s="17">
        <f ca="1">f_nav_periodreturnrankingper(A852,参数!$B$3,参数!$B$2,3)</f>
        <v>18.9473684210526</v>
      </c>
      <c r="K852" s="17">
        <f ca="1">f_nav_adjustedreturn(A852,参数!$B$4,参数!$B$3)</f>
        <v>-10.7750472589792</v>
      </c>
      <c r="L852" s="17">
        <f ca="1">f_nav_periodreturnrankingper(A852,参数!$B$4,参数!$B$3,3)</f>
        <v>96</v>
      </c>
      <c r="M852" s="17">
        <f ca="1">f_nav_adjustedreturn(A852,参数!$B$5,参数!$B$4)</f>
        <v>6.10610610610611</v>
      </c>
      <c r="N852" s="17">
        <f ca="1">f_nav_periodreturnrankingper(A852,参数!$B$5,参数!$B$4,3)</f>
        <v>52.2522522522522</v>
      </c>
      <c r="O852" s="17">
        <f ca="1">f_nav_adjustedreturn(A852,参数!$B$6,参数!$B$5)</f>
        <v>0</v>
      </c>
      <c r="P852" s="17">
        <f ca="1">f_nav_periodreturnrankingper(A852,参数!$B$6,参数!$B$5,3)</f>
        <v>0</v>
      </c>
      <c r="Q852" s="25">
        <f>f_return(A852,1,参数!$B$1-365/2,参数!$B$1)</f>
        <v>28.6057231902308</v>
      </c>
      <c r="R852" s="25">
        <f ca="1">f_return(A852,1,参数!$B$4,参数!$B$1)</f>
        <v>11.9780353975607</v>
      </c>
      <c r="S852" s="25">
        <f ca="1">f_return(A852,1,参数!$B$6,参数!$B$1)</f>
        <v>0</v>
      </c>
      <c r="T852" t="str">
        <f>f_info_investtype(A852)</f>
        <v>偏债混合型基金</v>
      </c>
      <c r="U852" t="str">
        <f>f_info_fundmanager(A852)</f>
        <v>李崟</v>
      </c>
      <c r="V852">
        <f>f_info_manager_onthepostdays(A852,1)</f>
        <v>600</v>
      </c>
      <c r="W852" s="25">
        <f ca="1">f_return_1w(A852,"0",参数!$B$2)</f>
        <v>-1.18938700823421</v>
      </c>
      <c r="X852" s="25">
        <f>f_return_1m(A852,"0",参数!$B$1)</f>
        <v>6.82961897915169</v>
      </c>
      <c r="Y852" s="25">
        <f>f_return_3m(A852,0,参数!$B$1)</f>
        <v>8.1513828238719</v>
      </c>
      <c r="Z852" s="25">
        <f>f_return_6m(A852,0,参数!B851)</f>
        <v>12.5735294117647</v>
      </c>
      <c r="AA852" t="str">
        <f>f_dq_status(A852,参数!$B$1)</f>
        <v>开放申购|开放赎回</v>
      </c>
      <c r="AB852" s="17">
        <f ca="1">f_risk_maxdownside(A852,参数!$B$6,参数!$B$1)</f>
        <v>-12.4882629107981</v>
      </c>
      <c r="AC852" s="17">
        <f ca="1">f_risk_maxdownside(A852,参数!$B$4,参数!$B$1)</f>
        <v>-12.0754716981132</v>
      </c>
      <c r="AD852" t="str">
        <f ca="1">f_risk_maxdownside_date(A852,参数!$B$6,参数!$B$1)</f>
        <v>20180124-20181018</v>
      </c>
    </row>
    <row r="853" spans="1:30">
      <c r="A853" s="15" t="s">
        <v>881</v>
      </c>
      <c r="B853" t="str">
        <f>f_info_name(A853)</f>
        <v>大成一带一路</v>
      </c>
      <c r="C853" t="str">
        <f>f_info_setupdate(A853)</f>
        <v>2017-06-02</v>
      </c>
      <c r="D853" s="16">
        <f t="shared" si="13"/>
        <v>1333</v>
      </c>
      <c r="F853" s="17">
        <f>f_netasset_total(A853,参数!$B$1,100000000)</f>
        <v>1.4526134937</v>
      </c>
      <c r="G853" s="17">
        <f ca="1">f_nav_adjustedreturn(A853,参数!$B$2,参数!$B$1)</f>
        <v>54.5454545454545</v>
      </c>
      <c r="H853" s="17">
        <f ca="1">f_nav_periodreturnrankingper(A853,参数!$B$2,参数!$B$1,3)</f>
        <v>39.862361037586</v>
      </c>
      <c r="I853" s="17">
        <f ca="1">f_nav_adjustedreturn(A853,参数!$B$3,参数!$B$2)</f>
        <v>31.664853101197</v>
      </c>
      <c r="J853" s="17">
        <f ca="1">f_nav_periodreturnrankingper(A853,参数!$B$3,参数!$B$2,3)</f>
        <v>41.8617614269788</v>
      </c>
      <c r="K853" s="17">
        <f ca="1">f_nav_adjustedreturn(A853,参数!$B$4,参数!$B$3)</f>
        <v>-15.6913163822526</v>
      </c>
      <c r="L853" s="17">
        <f ca="1">f_nav_periodreturnrankingper(A853,参数!$B$4,参数!$B$3,3)</f>
        <v>51.7329910141207</v>
      </c>
      <c r="M853" s="17">
        <f ca="1">f_nav_adjustedreturn(A853,参数!$B$5,参数!$B$4)</f>
        <v>0</v>
      </c>
      <c r="N853" s="17">
        <f ca="1">f_nav_periodreturnrankingper(A853,参数!$B$5,参数!$B$4,3)</f>
        <v>0</v>
      </c>
      <c r="O853" s="17">
        <f ca="1">f_nav_adjustedreturn(A853,参数!$B$6,参数!$B$5)</f>
        <v>0</v>
      </c>
      <c r="P853" s="17">
        <f ca="1">f_nav_periodreturnrankingper(A853,参数!$B$6,参数!$B$5,3)</f>
        <v>0</v>
      </c>
      <c r="Q853" s="25">
        <f>f_return(A853,1,参数!$B$1-365/2,参数!$B$1)</f>
        <v>27.5683920424875</v>
      </c>
      <c r="R853" s="25">
        <f ca="1">f_return(A853,1,参数!$B$4,参数!$B$1)</f>
        <v>19.6910045904693</v>
      </c>
      <c r="S853" s="25">
        <f ca="1">f_return(A853,1,参数!$B$6,参数!$B$1)</f>
        <v>0</v>
      </c>
      <c r="T853" t="str">
        <f>f_info_investtype(A853)</f>
        <v>灵活配置型基金</v>
      </c>
      <c r="U853" t="str">
        <f>f_info_fundmanager(A853)</f>
        <v>戴军</v>
      </c>
      <c r="V853">
        <f>f_info_manager_onthepostdays(A853,1)</f>
        <v>1350</v>
      </c>
      <c r="W853" s="25">
        <f ca="1">f_return_1w(A853,"0",参数!$B$2)</f>
        <v>-3.50877192982456</v>
      </c>
      <c r="X853" s="25">
        <f>f_return_1m(A853,"0",参数!$B$1)</f>
        <v>5.82908885116016</v>
      </c>
      <c r="Y853" s="25">
        <f>f_return_3m(A853,0,参数!$B$1)</f>
        <v>6.25</v>
      </c>
      <c r="Z853" s="25">
        <f>f_return_6m(A853,0,参数!B852)</f>
        <v>9.11136107986502</v>
      </c>
      <c r="AA853" t="str">
        <f>f_dq_status(A853,参数!$B$1)</f>
        <v>开放申购|开放赎回</v>
      </c>
      <c r="AB853" s="17">
        <f ca="1">f_risk_maxdownside(A853,参数!$B$6,参数!$B$1)</f>
        <v>-21.3503649635036</v>
      </c>
      <c r="AC853" s="17">
        <f ca="1">f_risk_maxdownside(A853,参数!$B$4,参数!$B$1)</f>
        <v>-21.3503649635036</v>
      </c>
      <c r="AD853" t="str">
        <f ca="1">f_risk_maxdownside_date(A853,参数!$B$6,参数!$B$1)</f>
        <v>20180606-20190103</v>
      </c>
    </row>
    <row r="854" spans="1:30">
      <c r="A854" s="15" t="s">
        <v>882</v>
      </c>
      <c r="B854" t="str">
        <f>f_info_name(A854)</f>
        <v>兴业聚宝</v>
      </c>
      <c r="C854" t="str">
        <f>f_info_setupdate(A854)</f>
        <v>2016-02-03</v>
      </c>
      <c r="D854" s="16">
        <f t="shared" si="13"/>
        <v>1818</v>
      </c>
      <c r="F854" s="17">
        <f>f_netasset_total(A854,参数!$B$1,100000000)</f>
        <v>4.130276311</v>
      </c>
      <c r="G854" s="17">
        <f ca="1">f_nav_adjustedreturn(A854,参数!$B$2,参数!$B$1)</f>
        <v>25.7012888551933</v>
      </c>
      <c r="H854" s="17">
        <f ca="1">f_nav_periodreturnrankingper(A854,参数!$B$2,参数!$B$1,3)</f>
        <v>68.2371625198518</v>
      </c>
      <c r="I854" s="17">
        <f ca="1">f_nav_adjustedreturn(A854,参数!$B$3,参数!$B$2)</f>
        <v>36.1197110423117</v>
      </c>
      <c r="J854" s="17">
        <f ca="1">f_nav_periodreturnrankingper(A854,参数!$B$3,参数!$B$2,3)</f>
        <v>35.5072463768116</v>
      </c>
      <c r="K854" s="17">
        <f ca="1">f_nav_adjustedreturn(A854,参数!$B$4,参数!$B$3)</f>
        <v>-9.86046511627907</v>
      </c>
      <c r="L854" s="17">
        <f ca="1">f_nav_periodreturnrankingper(A854,参数!$B$4,参数!$B$3,3)</f>
        <v>40.5006418485237</v>
      </c>
      <c r="M854" s="17">
        <f ca="1">f_nav_adjustedreturn(A854,参数!$B$5,参数!$B$4)</f>
        <v>6.67330677290836</v>
      </c>
      <c r="N854" s="17">
        <f ca="1">f_nav_periodreturnrankingper(A854,参数!$B$5,参数!$B$4,3)</f>
        <v>68.7943262411348</v>
      </c>
      <c r="O854" s="17">
        <f ca="1">f_nav_adjustedreturn(A854,参数!$B$6,参数!$B$5)</f>
        <v>0</v>
      </c>
      <c r="P854" s="17">
        <f ca="1">f_nav_periodreturnrankingper(A854,参数!$B$6,参数!$B$5,3)</f>
        <v>0</v>
      </c>
      <c r="Q854" s="25">
        <f>f_return(A854,1,参数!$B$1-365/2,参数!$B$1)</f>
        <v>23.4417366113115</v>
      </c>
      <c r="R854" s="25">
        <f ca="1">f_return(A854,1,参数!$B$4,参数!$B$1)</f>
        <v>15.5229107093958</v>
      </c>
      <c r="S854" s="25">
        <f ca="1">f_return(A854,1,参数!$B$6,参数!$B$1)</f>
        <v>0</v>
      </c>
      <c r="T854" t="str">
        <f>f_info_investtype(A854)</f>
        <v>灵活配置型基金</v>
      </c>
      <c r="U854" t="str">
        <f>f_info_fundmanager(A854)</f>
        <v>冯烜,张诗悦</v>
      </c>
      <c r="V854">
        <f>f_info_manager_onthepostdays(A854,1)</f>
        <v>1296</v>
      </c>
      <c r="W854" s="25">
        <f ca="1">f_return_1w(A854,"0",参数!$B$2)</f>
        <v>-1.56716417910449</v>
      </c>
      <c r="X854" s="25">
        <f>f_return_1m(A854,"0",参数!$B$1)</f>
        <v>4.67171717171716</v>
      </c>
      <c r="Y854" s="25">
        <f>f_return_3m(A854,0,参数!$B$1)</f>
        <v>3.88471177944861</v>
      </c>
      <c r="Z854" s="25">
        <f>f_return_6m(A854,0,参数!B853)</f>
        <v>6.42260757867695</v>
      </c>
      <c r="AA854" t="str">
        <f>f_dq_status(A854,参数!$B$1)</f>
        <v>开放申购|开放赎回</v>
      </c>
      <c r="AB854" s="17">
        <f ca="1">f_risk_maxdownside(A854,参数!$B$6,参数!$B$1)</f>
        <v>-20.0179533213645</v>
      </c>
      <c r="AC854" s="17">
        <f ca="1">f_risk_maxdownside(A854,参数!$B$4,参数!$B$1)</f>
        <v>-20.0179533213645</v>
      </c>
      <c r="AD854" t="str">
        <f ca="1">f_risk_maxdownside_date(A854,参数!$B$6,参数!$B$1)</f>
        <v>20180313-20181018</v>
      </c>
    </row>
    <row r="855" spans="1:30">
      <c r="A855" s="15" t="s">
        <v>883</v>
      </c>
      <c r="B855" t="str">
        <f>f_info_name(A855)</f>
        <v>泰康安泰回报</v>
      </c>
      <c r="C855" t="str">
        <f>f_info_setupdate(A855)</f>
        <v>2016-03-23</v>
      </c>
      <c r="D855" s="16">
        <f t="shared" si="13"/>
        <v>1769</v>
      </c>
      <c r="F855" s="17">
        <f>f_netasset_total(A855,参数!$B$1,100000000)</f>
        <v>7.9876099199</v>
      </c>
      <c r="G855" s="17">
        <f ca="1">f_nav_adjustedreturn(A855,参数!$B$2,参数!$B$1)</f>
        <v>24.4018296973962</v>
      </c>
      <c r="H855" s="17">
        <f ca="1">f_nav_periodreturnrankingper(A855,参数!$B$2,参数!$B$1,3)</f>
        <v>14.9732620320856</v>
      </c>
      <c r="I855" s="17">
        <f ca="1">f_nav_adjustedreturn(A855,参数!$B$3,参数!$B$2)</f>
        <v>11.0264674284598</v>
      </c>
      <c r="J855" s="17">
        <f ca="1">f_nav_periodreturnrankingper(A855,参数!$B$3,参数!$B$2,3)</f>
        <v>40.7017543859649</v>
      </c>
      <c r="K855" s="17">
        <f ca="1">f_nav_adjustedreturn(A855,参数!$B$4,参数!$B$3)</f>
        <v>-0.957632037144517</v>
      </c>
      <c r="L855" s="17">
        <f ca="1">f_nav_periodreturnrankingper(A855,参数!$B$4,参数!$B$3,3)</f>
        <v>58.2222222222222</v>
      </c>
      <c r="M855" s="17">
        <f ca="1">f_nav_adjustedreturn(A855,参数!$B$5,参数!$B$4)</f>
        <v>1.95289499509323</v>
      </c>
      <c r="N855" s="17">
        <f ca="1">f_nav_periodreturnrankingper(A855,参数!$B$5,参数!$B$4,3)</f>
        <v>90.990990990991</v>
      </c>
      <c r="O855" s="17">
        <f ca="1">f_nav_adjustedreturn(A855,参数!$B$6,参数!$B$5)</f>
        <v>0</v>
      </c>
      <c r="P855" s="17">
        <f ca="1">f_nav_periodreturnrankingper(A855,参数!$B$6,参数!$B$5,3)</f>
        <v>0</v>
      </c>
      <c r="Q855" s="25">
        <f>f_return(A855,1,参数!$B$1-365/2,参数!$B$1)</f>
        <v>27.255102114684</v>
      </c>
      <c r="R855" s="25">
        <f ca="1">f_return(A855,1,参数!$B$4,参数!$B$1)</f>
        <v>10.9983994688771</v>
      </c>
      <c r="S855" s="25">
        <f ca="1">f_return(A855,1,参数!$B$6,参数!$B$1)</f>
        <v>0</v>
      </c>
      <c r="T855" t="str">
        <f>f_info_investtype(A855)</f>
        <v>偏债混合型基金</v>
      </c>
      <c r="U855" t="str">
        <f>f_info_fundmanager(A855)</f>
        <v>陈怡,任翀</v>
      </c>
      <c r="V855">
        <f>f_info_manager_onthepostdays(A855,1)</f>
        <v>1786</v>
      </c>
      <c r="W855" s="25">
        <f ca="1">f_return_1w(A855,"0",参数!$B$2)</f>
        <v>-0.542432195975502</v>
      </c>
      <c r="X855" s="25">
        <f>f_return_1m(A855,"0",参数!$B$1)</f>
        <v>5.55306762203312</v>
      </c>
      <c r="Y855" s="25">
        <f>f_return_3m(A855,0,参数!$B$1)</f>
        <v>9.01942645698427</v>
      </c>
      <c r="Z855" s="25">
        <f>f_return_6m(A855,0,参数!B854)</f>
        <v>12.7416451436174</v>
      </c>
      <c r="AA855" t="str">
        <f>f_dq_status(A855,参数!$B$1)</f>
        <v>暂停大额申购|开放赎回</v>
      </c>
      <c r="AB855" s="17">
        <f ca="1">f_risk_maxdownside(A855,参数!$B$6,参数!$B$1)</f>
        <v>-5.22210918955577</v>
      </c>
      <c r="AC855" s="17">
        <f ca="1">f_risk_maxdownside(A855,参数!$B$4,参数!$B$1)</f>
        <v>-5.22210918955577</v>
      </c>
      <c r="AD855" t="str">
        <f ca="1">f_risk_maxdownside_date(A855,参数!$B$6,参数!$B$1)</f>
        <v>20200306-20200323</v>
      </c>
    </row>
    <row r="856" spans="1:30">
      <c r="A856" s="15" t="s">
        <v>884</v>
      </c>
      <c r="B856" t="str">
        <f>f_info_name(A856)</f>
        <v>汇丰晋信沪港深A</v>
      </c>
      <c r="C856" t="str">
        <f>f_info_setupdate(A856)</f>
        <v>2016-11-10</v>
      </c>
      <c r="D856" s="16">
        <f t="shared" si="13"/>
        <v>1537</v>
      </c>
      <c r="F856" s="17">
        <f>f_netasset_total(A856,参数!$B$1,100000000)</f>
        <v>14.5451368507</v>
      </c>
      <c r="G856" s="17">
        <f ca="1">f_nav_adjustedreturn(A856,参数!$B$2,参数!$B$1)</f>
        <v>71.492437225244</v>
      </c>
      <c r="H856" s="17">
        <f ca="1">f_nav_periodreturnrankingper(A856,参数!$B$2,参数!$B$1,3)</f>
        <v>46.078431372549</v>
      </c>
      <c r="I856" s="17">
        <f ca="1">f_nav_adjustedreturn(A856,参数!$B$3,参数!$B$2)</f>
        <v>43.8786449399657</v>
      </c>
      <c r="J856" s="17">
        <f ca="1">f_nav_periodreturnrankingper(A856,参数!$B$3,参数!$B$2,3)</f>
        <v>52.5073746312684</v>
      </c>
      <c r="K856" s="17">
        <f ca="1">f_nav_adjustedreturn(A856,参数!$B$4,参数!$B$3)</f>
        <v>-26.8338611928044</v>
      </c>
      <c r="L856" s="17">
        <f ca="1">f_nav_periodreturnrankingper(A856,参数!$B$4,参数!$B$3,3)</f>
        <v>65.8181818181818</v>
      </c>
      <c r="M856" s="17">
        <f ca="1">f_nav_adjustedreturn(A856,参数!$B$5,参数!$B$4)</f>
        <v>31.8755503375404</v>
      </c>
      <c r="N856" s="17">
        <f ca="1">f_nav_periodreturnrankingper(A856,参数!$B$5,参数!$B$4,3)</f>
        <v>28.921568627451</v>
      </c>
      <c r="O856" s="17">
        <f ca="1">f_nav_adjustedreturn(A856,参数!$B$6,参数!$B$5)</f>
        <v>0</v>
      </c>
      <c r="P856" s="17">
        <f ca="1">f_nav_periodreturnrankingper(A856,参数!$B$6,参数!$B$5,3)</f>
        <v>0</v>
      </c>
      <c r="Q856" s="25">
        <f>f_return(A856,1,参数!$B$1-365/2,参数!$B$1)</f>
        <v>127.559358356075</v>
      </c>
      <c r="R856" s="25">
        <f ca="1">f_return(A856,1,参数!$B$4,参数!$B$1)</f>
        <v>21.7416329554038</v>
      </c>
      <c r="S856" s="25">
        <f ca="1">f_return(A856,1,参数!$B$6,参数!$B$1)</f>
        <v>0</v>
      </c>
      <c r="T856" t="str">
        <f>f_info_investtype(A856)</f>
        <v>普通股票型基金</v>
      </c>
      <c r="U856" t="str">
        <f>f_info_fundmanager(A856)</f>
        <v>程彧</v>
      </c>
      <c r="V856">
        <f>f_info_manager_onthepostdays(A856,1)</f>
        <v>1554</v>
      </c>
      <c r="W856" s="25">
        <f ca="1">f_return_1w(A856,"0",参数!$B$2)</f>
        <v>-2.62642385547413</v>
      </c>
      <c r="X856" s="25">
        <f>f_return_1m(A856,"0",参数!$B$1)</f>
        <v>23.6023844047044</v>
      </c>
      <c r="Y856" s="25">
        <f>f_return_3m(A856,0,参数!$B$1)</f>
        <v>46.7108618052014</v>
      </c>
      <c r="Z856" s="25">
        <f>f_return_6m(A856,0,参数!B855)</f>
        <v>40.2717493866768</v>
      </c>
      <c r="AA856" t="str">
        <f>f_dq_status(A856,参数!$B$1)</f>
        <v>开放申购|开放赎回</v>
      </c>
      <c r="AB856" s="17">
        <f ca="1">f_risk_maxdownside(A856,参数!$B$6,参数!$B$1)</f>
        <v>-33.8891445510927</v>
      </c>
      <c r="AC856" s="17">
        <f ca="1">f_risk_maxdownside(A856,参数!$B$4,参数!$B$1)</f>
        <v>-33.5703371021589</v>
      </c>
      <c r="AD856" t="str">
        <f ca="1">f_risk_maxdownside_date(A856,参数!$B$6,参数!$B$1)</f>
        <v>20180124-20190103</v>
      </c>
    </row>
    <row r="857" spans="1:30">
      <c r="A857" s="15" t="s">
        <v>885</v>
      </c>
      <c r="B857" t="str">
        <f>f_info_name(A857)</f>
        <v>汇丰晋信大盘波动精选A</v>
      </c>
      <c r="C857" t="str">
        <f>f_info_setupdate(A857)</f>
        <v>2016-03-11</v>
      </c>
      <c r="D857" s="16">
        <f t="shared" si="13"/>
        <v>1781</v>
      </c>
      <c r="F857" s="17">
        <f>f_netasset_total(A857,参数!$B$1,100000000)</f>
        <v>0.2247822016</v>
      </c>
      <c r="G857" s="17">
        <f ca="1">f_nav_adjustedreturn(A857,参数!$B$2,参数!$B$1)</f>
        <v>15.2420574886536</v>
      </c>
      <c r="H857" s="17">
        <f ca="1">f_nav_periodreturnrankingper(A857,参数!$B$2,参数!$B$1,3)</f>
        <v>98.5294117647059</v>
      </c>
      <c r="I857" s="17">
        <f ca="1">f_nav_adjustedreturn(A857,参数!$B$3,参数!$B$2)</f>
        <v>13.4082525521146</v>
      </c>
      <c r="J857" s="17">
        <f ca="1">f_nav_periodreturnrankingper(A857,参数!$B$3,参数!$B$2,3)</f>
        <v>97.0501474926254</v>
      </c>
      <c r="K857" s="17">
        <f ca="1">f_nav_adjustedreturn(A857,参数!$B$4,参数!$B$3)</f>
        <v>-19.0373663008751</v>
      </c>
      <c r="L857" s="17">
        <f ca="1">f_nav_periodreturnrankingper(A857,参数!$B$4,参数!$B$3,3)</f>
        <v>23.2727272727273</v>
      </c>
      <c r="M857" s="17">
        <f ca="1">f_nav_adjustedreturn(A857,参数!$B$5,参数!$B$4)</f>
        <v>23.9326518340349</v>
      </c>
      <c r="N857" s="17">
        <f ca="1">f_nav_periodreturnrankingper(A857,参数!$B$5,参数!$B$4,3)</f>
        <v>43.6274509803922</v>
      </c>
      <c r="O857" s="17">
        <f ca="1">f_nav_adjustedreturn(A857,参数!$B$6,参数!$B$5)</f>
        <v>0</v>
      </c>
      <c r="P857" s="17">
        <f ca="1">f_nav_periodreturnrankingper(A857,参数!$B$6,参数!$B$5,3)</f>
        <v>0</v>
      </c>
      <c r="Q857" s="25">
        <f>f_return(A857,1,参数!$B$1-365/2,参数!$B$1)</f>
        <v>20.1057900288327</v>
      </c>
      <c r="R857" s="25">
        <f ca="1">f_return(A857,1,参数!$B$4,参数!$B$1)</f>
        <v>1.89963604795955</v>
      </c>
      <c r="S857" s="25">
        <f ca="1">f_return(A857,1,参数!$B$6,参数!$B$1)</f>
        <v>0</v>
      </c>
      <c r="T857" t="str">
        <f>f_info_investtype(A857)</f>
        <v>普通股票型基金</v>
      </c>
      <c r="U857" t="str">
        <f>f_info_fundmanager(A857)</f>
        <v>方磊</v>
      </c>
      <c r="V857">
        <f>f_info_manager_onthepostdays(A857,1)</f>
        <v>1798</v>
      </c>
      <c r="W857" s="25">
        <f ca="1">f_return_1w(A857,"0",参数!$B$2)</f>
        <v>-2.52175195398909</v>
      </c>
      <c r="X857" s="25">
        <f>f_return_1m(A857,"0",参数!$B$1)</f>
        <v>4.10687440207736</v>
      </c>
      <c r="Y857" s="25">
        <f>f_return_3m(A857,0,参数!$B$1)</f>
        <v>7.25851872711912</v>
      </c>
      <c r="Z857" s="25">
        <f>f_return_6m(A857,0,参数!B856)</f>
        <v>7.93750435934994</v>
      </c>
      <c r="AA857" t="str">
        <f>f_dq_status(A857,参数!$B$1)</f>
        <v>开放申购|开放赎回</v>
      </c>
      <c r="AB857" s="17">
        <f ca="1">f_risk_maxdownside(A857,参数!$B$6,参数!$B$1)</f>
        <v>-23.5945721406813</v>
      </c>
      <c r="AC857" s="17">
        <f ca="1">f_risk_maxdownside(A857,参数!$B$4,参数!$B$1)</f>
        <v>-23.5045400984266</v>
      </c>
      <c r="AD857" t="str">
        <f ca="1">f_risk_maxdownside_date(A857,参数!$B$6,参数!$B$1)</f>
        <v>20180125-20181018</v>
      </c>
    </row>
    <row r="858" spans="1:30">
      <c r="A858" s="15" t="s">
        <v>886</v>
      </c>
      <c r="B858" t="str">
        <f>f_info_name(A858)</f>
        <v>富国价值优势</v>
      </c>
      <c r="C858" t="str">
        <f>f_info_setupdate(A858)</f>
        <v>2016-04-08</v>
      </c>
      <c r="D858" s="16">
        <f t="shared" si="13"/>
        <v>1753</v>
      </c>
      <c r="F858" s="17">
        <f>f_netasset_total(A858,参数!$B$1,100000000)</f>
        <v>12.0824470636</v>
      </c>
      <c r="G858" s="17">
        <f ca="1">f_nav_adjustedreturn(A858,参数!$B$2,参数!$B$1)</f>
        <v>107.18629076838</v>
      </c>
      <c r="H858" s="17">
        <f ca="1">f_nav_periodreturnrankingper(A858,参数!$B$2,参数!$B$1,3)</f>
        <v>6.37880274779195</v>
      </c>
      <c r="I858" s="17">
        <f ca="1">f_nav_adjustedreturn(A858,参数!$B$3,参数!$B$2)</f>
        <v>67.1903881700554</v>
      </c>
      <c r="J858" s="17">
        <f ca="1">f_nav_periodreturnrankingper(A858,参数!$B$3,参数!$B$2,3)</f>
        <v>10.7438016528926</v>
      </c>
      <c r="K858" s="17">
        <f ca="1">f_nav_adjustedreturn(A858,参数!$B$4,参数!$B$3)</f>
        <v>-27.1380471380471</v>
      </c>
      <c r="L858" s="17">
        <f ca="1">f_nav_periodreturnrankingper(A858,参数!$B$4,参数!$B$3,3)</f>
        <v>67.5257731958763</v>
      </c>
      <c r="M858" s="17">
        <f ca="1">f_nav_adjustedreturn(A858,参数!$B$5,参数!$B$4)</f>
        <v>34.9048050770626</v>
      </c>
      <c r="N858" s="17">
        <f ca="1">f_nav_periodreturnrankingper(A858,参数!$B$5,参数!$B$4,3)</f>
        <v>19.2607003891051</v>
      </c>
      <c r="O858" s="17">
        <f ca="1">f_nav_adjustedreturn(A858,参数!$B$6,参数!$B$5)</f>
        <v>0</v>
      </c>
      <c r="P858" s="17">
        <f ca="1">f_nav_periodreturnrankingper(A858,参数!$B$6,参数!$B$5,3)</f>
        <v>0</v>
      </c>
      <c r="Q858" s="25">
        <f>f_return(A858,1,参数!$B$1-365/2,参数!$B$1)</f>
        <v>93.9410455870203</v>
      </c>
      <c r="R858" s="25">
        <f ca="1">f_return(A858,1,参数!$B$4,参数!$B$1)</f>
        <v>36.1137788334398</v>
      </c>
      <c r="S858" s="25">
        <f ca="1">f_return(A858,1,参数!$B$6,参数!$B$1)</f>
        <v>0</v>
      </c>
      <c r="T858" t="str">
        <f>f_info_investtype(A858)</f>
        <v>偏股混合型基金</v>
      </c>
      <c r="U858" t="str">
        <f>f_info_fundmanager(A858)</f>
        <v>孙彬</v>
      </c>
      <c r="V858">
        <f>f_info_manager_onthepostdays(A858,1)</f>
        <v>630</v>
      </c>
      <c r="W858" s="25">
        <f ca="1">f_return_1w(A858,"0",参数!$B$2)</f>
        <v>-1.73818576860402</v>
      </c>
      <c r="X858" s="25">
        <f>f_return_1m(A858,"0",参数!$B$1)</f>
        <v>16.651104886399</v>
      </c>
      <c r="Y858" s="25">
        <f>f_return_3m(A858,0,参数!$B$1)</f>
        <v>30.6378529104217</v>
      </c>
      <c r="Z858" s="25">
        <f>f_return_6m(A858,0,参数!B857)</f>
        <v>34.5614035087719</v>
      </c>
      <c r="AA858" t="str">
        <f>f_dq_status(A858,参数!$B$1)</f>
        <v>暂停大额申购|开放赎回</v>
      </c>
      <c r="AB858" s="17">
        <f ca="1">f_risk_maxdownside(A858,参数!$B$6,参数!$B$1)</f>
        <v>-32.2214809873249</v>
      </c>
      <c r="AC858" s="17">
        <f ca="1">f_risk_maxdownside(A858,参数!$B$4,参数!$B$1)</f>
        <v>-32.0401337792642</v>
      </c>
      <c r="AD858" t="str">
        <f ca="1">f_risk_maxdownside_date(A858,参数!$B$6,参数!$B$1)</f>
        <v>20180124-20190103</v>
      </c>
    </row>
    <row r="859" spans="1:30">
      <c r="A859" s="15" t="s">
        <v>887</v>
      </c>
      <c r="B859" t="str">
        <f>f_info_name(A859)</f>
        <v>华夏高端制造</v>
      </c>
      <c r="C859" t="str">
        <f>f_info_setupdate(A859)</f>
        <v>2016-05-11</v>
      </c>
      <c r="D859" s="16">
        <f t="shared" si="13"/>
        <v>1720</v>
      </c>
      <c r="F859" s="17">
        <f>f_netasset_total(A859,参数!$B$1,100000000)</f>
        <v>4.7633356897</v>
      </c>
      <c r="G859" s="17">
        <f ca="1">f_nav_adjustedreturn(A859,参数!$B$2,参数!$B$1)</f>
        <v>102.588235294118</v>
      </c>
      <c r="H859" s="17">
        <f ca="1">f_nav_periodreturnrankingper(A859,参数!$B$2,参数!$B$1,3)</f>
        <v>4.55267337215458</v>
      </c>
      <c r="I859" s="17">
        <f ca="1">f_nav_adjustedreturn(A859,参数!$B$3,参数!$B$2)</f>
        <v>34.0694006309148</v>
      </c>
      <c r="J859" s="17">
        <f ca="1">f_nav_periodreturnrankingper(A859,参数!$B$3,参数!$B$2,3)</f>
        <v>37.9598662207358</v>
      </c>
      <c r="K859" s="17">
        <f ca="1">f_nav_adjustedreturn(A859,参数!$B$4,参数!$B$3)</f>
        <v>-27.5428571428571</v>
      </c>
      <c r="L859" s="17">
        <f ca="1">f_nav_periodreturnrankingper(A859,参数!$B$4,参数!$B$3,3)</f>
        <v>89.9229781771502</v>
      </c>
      <c r="M859" s="17">
        <f ca="1">f_nav_adjustedreturn(A859,参数!$B$5,参数!$B$4)</f>
        <v>-12.0879120879121</v>
      </c>
      <c r="N859" s="17">
        <f ca="1">f_nav_periodreturnrankingper(A859,参数!$B$5,参数!$B$4,3)</f>
        <v>98.187549251379</v>
      </c>
      <c r="O859" s="17">
        <f ca="1">f_nav_adjustedreturn(A859,参数!$B$6,参数!$B$5)</f>
        <v>0</v>
      </c>
      <c r="P859" s="17">
        <f ca="1">f_nav_periodreturnrankingper(A859,参数!$B$6,参数!$B$5,3)</f>
        <v>0</v>
      </c>
      <c r="Q859" s="25">
        <f>f_return(A859,1,参数!$B$1-365/2,参数!$B$1)</f>
        <v>148.179487632958</v>
      </c>
      <c r="R859" s="25">
        <f ca="1">f_return(A859,1,参数!$B$4,参数!$B$1)</f>
        <v>25.2907303949013</v>
      </c>
      <c r="S859" s="25">
        <f ca="1">f_return(A859,1,参数!$B$6,参数!$B$1)</f>
        <v>0</v>
      </c>
      <c r="T859" t="str">
        <f>f_info_investtype(A859)</f>
        <v>灵活配置型基金</v>
      </c>
      <c r="U859" t="str">
        <f>f_info_fundmanager(A859)</f>
        <v>吴昊</v>
      </c>
      <c r="V859">
        <f>f_info_manager_onthepostdays(A859,1)</f>
        <v>244</v>
      </c>
      <c r="W859" s="25">
        <f ca="1">f_return_1w(A859,"0",参数!$B$2)</f>
        <v>-0.468384074941452</v>
      </c>
      <c r="X859" s="25">
        <f>f_return_1m(A859,"0",参数!$B$1)</f>
        <v>13.5883905013193</v>
      </c>
      <c r="Y859" s="25">
        <f>f_return_3m(A859,0,参数!$B$1)</f>
        <v>49.8694516971279</v>
      </c>
      <c r="Z859" s="25">
        <f>f_return_6m(A859,0,参数!B858)</f>
        <v>32.2213181448332</v>
      </c>
      <c r="AA859" t="str">
        <f>f_dq_status(A859,参数!$B$1)</f>
        <v>开放申购|开放赎回</v>
      </c>
      <c r="AB859" s="17">
        <f ca="1">f_risk_maxdownside(A859,参数!$B$6,参数!$B$1)</f>
        <v>-49.4232475598935</v>
      </c>
      <c r="AC859" s="17">
        <f ca="1">f_risk_maxdownside(A859,参数!$B$4,参数!$B$1)</f>
        <v>-35.2272727272727</v>
      </c>
      <c r="AD859" t="str">
        <f ca="1">f_risk_maxdownside_date(A859,参数!$B$6,参数!$B$1)</f>
        <v>20170322-20181018</v>
      </c>
    </row>
    <row r="860" spans="1:30">
      <c r="A860" s="15" t="s">
        <v>888</v>
      </c>
      <c r="B860" t="str">
        <f>f_info_name(A860)</f>
        <v>华安安华</v>
      </c>
      <c r="C860" t="str">
        <f>f_info_setupdate(A860)</f>
        <v>2016-02-03</v>
      </c>
      <c r="D860" s="16">
        <f t="shared" si="13"/>
        <v>1818</v>
      </c>
      <c r="F860" s="17">
        <f>f_netasset_total(A860,参数!$B$1,100000000)</f>
        <v>12.3613631069</v>
      </c>
      <c r="G860" s="17">
        <f ca="1">f_nav_adjustedreturn(A860,参数!$B$2,参数!$B$1)</f>
        <v>37.7255672681794</v>
      </c>
      <c r="H860" s="17">
        <f ca="1">f_nav_periodreturnrankingper(A860,参数!$B$2,参数!$B$1,3)</f>
        <v>55.9025939650609</v>
      </c>
      <c r="I860" s="17">
        <f ca="1">f_nav_adjustedreturn(A860,参数!$B$3,参数!$B$2)</f>
        <v>6.59937148842967</v>
      </c>
      <c r="J860" s="17">
        <f ca="1">f_nav_periodreturnrankingper(A860,参数!$B$3,参数!$B$2,3)</f>
        <v>90.7469342251951</v>
      </c>
      <c r="K860" s="17">
        <f ca="1">f_nav_adjustedreturn(A860,参数!$B$4,参数!$B$3)</f>
        <v>0.104861773117264</v>
      </c>
      <c r="L860" s="17">
        <f ca="1">f_nav_periodreturnrankingper(A860,参数!$B$4,参数!$B$3,3)</f>
        <v>18.4852374839538</v>
      </c>
      <c r="M860" s="17">
        <f ca="1">f_nav_adjustedreturn(A860,参数!$B$5,参数!$B$4)</f>
        <v>3.34975369458128</v>
      </c>
      <c r="N860" s="17">
        <f ca="1">f_nav_periodreturnrankingper(A860,参数!$B$5,参数!$B$4,3)</f>
        <v>82.6635145784082</v>
      </c>
      <c r="O860" s="17">
        <f ca="1">f_nav_adjustedreturn(A860,参数!$B$6,参数!$B$5)</f>
        <v>0</v>
      </c>
      <c r="P860" s="17">
        <f ca="1">f_nav_periodreturnrankingper(A860,参数!$B$6,参数!$B$5,3)</f>
        <v>0</v>
      </c>
      <c r="Q860" s="25">
        <f>f_return(A860,1,参数!$B$1-365/2,参数!$B$1)</f>
        <v>20.0709559057567</v>
      </c>
      <c r="R860" s="25">
        <f ca="1">f_return(A860,1,参数!$B$4,参数!$B$1)</f>
        <v>13.6817112514994</v>
      </c>
      <c r="S860" s="25">
        <f ca="1">f_return(A860,1,参数!$B$6,参数!$B$1)</f>
        <v>0</v>
      </c>
      <c r="T860" t="str">
        <f>f_info_investtype(A860)</f>
        <v>灵活配置型基金</v>
      </c>
      <c r="U860" t="str">
        <f>f_info_fundmanager(A860)</f>
        <v>谢昌旭,高钥群</v>
      </c>
      <c r="V860">
        <f>f_info_manager_onthepostdays(A860,1)</f>
        <v>461</v>
      </c>
      <c r="W860" s="25">
        <f ca="1">f_return_1w(A860,"0",参数!$B$2)</f>
        <v>-1.77255177255177</v>
      </c>
      <c r="X860" s="25">
        <f>f_return_1m(A860,"0",参数!$B$1)</f>
        <v>4.02132109844141</v>
      </c>
      <c r="Y860" s="25">
        <f>f_return_3m(A860,0,参数!$B$1)</f>
        <v>7.36820112821228</v>
      </c>
      <c r="Z860" s="25">
        <f>f_return_6m(A860,0,参数!B859)</f>
        <v>8.13920853213583</v>
      </c>
      <c r="AA860" t="str">
        <f>f_dq_status(A860,参数!$B$1)</f>
        <v>暂停大额申购|开放赎回</v>
      </c>
      <c r="AB860" s="17">
        <f ca="1">f_risk_maxdownside(A860,参数!$B$6,参数!$B$1)</f>
        <v>-7.60092967203237</v>
      </c>
      <c r="AC860" s="17">
        <f ca="1">f_risk_maxdownside(A860,参数!$B$4,参数!$B$1)</f>
        <v>-7.60092967203237</v>
      </c>
      <c r="AD860" t="str">
        <f ca="1">f_risk_maxdownside_date(A860,参数!$B$6,参数!$B$1)</f>
        <v>20200306-20200323</v>
      </c>
    </row>
    <row r="861" spans="1:30">
      <c r="A861" s="15" t="s">
        <v>889</v>
      </c>
      <c r="B861" t="str">
        <f>f_info_name(A861)</f>
        <v>易方达裕祥回报</v>
      </c>
      <c r="C861" t="str">
        <f>f_info_setupdate(A861)</f>
        <v>2016-01-22</v>
      </c>
      <c r="D861" s="16">
        <f t="shared" si="13"/>
        <v>1830</v>
      </c>
      <c r="F861" s="17">
        <f>f_netasset_total(A861,参数!$B$1,100000000)</f>
        <v>239.8429897733</v>
      </c>
      <c r="G861" s="17">
        <f ca="1">f_nav_adjustedreturn(A861,参数!$B$2,参数!$B$1)</f>
        <v>15.8640226628895</v>
      </c>
      <c r="H861" s="17">
        <f ca="1">f_nav_periodreturnrankingper(A861,参数!$B$2,参数!$B$1,3)</f>
        <v>22.6415094339623</v>
      </c>
      <c r="I861" s="17">
        <f ca="1">f_nav_adjustedreturn(A861,参数!$B$3,参数!$B$2)</f>
        <v>21.4101461736887</v>
      </c>
      <c r="J861" s="17">
        <f ca="1">f_nav_periodreturnrankingper(A861,参数!$B$3,参数!$B$2,3)</f>
        <v>8.29787234042553</v>
      </c>
      <c r="K861" s="17">
        <f ca="1">f_nav_adjustedreturn(A861,参数!$B$4,参数!$B$3)</f>
        <v>4.30493273542601</v>
      </c>
      <c r="L861" s="17">
        <f ca="1">f_nav_periodreturnrankingper(A861,参数!$B$4,参数!$B$3,3)</f>
        <v>19.3317422434368</v>
      </c>
      <c r="M861" s="17">
        <f ca="1">f_nav_adjustedreturn(A861,参数!$B$5,参数!$B$4)</f>
        <v>8.88671875</v>
      </c>
      <c r="N861" s="17">
        <f ca="1">f_nav_periodreturnrankingper(A861,参数!$B$5,参数!$B$4,3)</f>
        <v>10.2209944751381</v>
      </c>
      <c r="O861" s="17">
        <f ca="1">f_nav_adjustedreturn(A861,参数!$B$6,参数!$B$5)</f>
        <v>2.29999999999999</v>
      </c>
      <c r="P861" s="17">
        <f ca="1">f_nav_periodreturnrankingper(A861,参数!$B$6,参数!$B$5,3)</f>
        <v>32.6271186440678</v>
      </c>
      <c r="Q861" s="25">
        <f>f_return(A861,1,参数!$B$1-365/2,参数!$B$1)</f>
        <v>22.3203075271524</v>
      </c>
      <c r="R861" s="25">
        <f ca="1">f_return(A861,1,参数!$B$4,参数!$B$1)</f>
        <v>13.6193157248411</v>
      </c>
      <c r="S861" s="25">
        <f ca="1">f_return(A861,1,参数!$B$6,参数!$B$1)</f>
        <v>10.3341248325328</v>
      </c>
      <c r="T861" t="str">
        <f>f_info_investtype(A861)</f>
        <v>混合债券型二级基金</v>
      </c>
      <c r="U861" t="str">
        <f>f_info_fundmanager(A861)</f>
        <v>张清华,林森</v>
      </c>
      <c r="V861">
        <f>f_info_manager_onthepostdays(A861,1)</f>
        <v>1847</v>
      </c>
      <c r="W861" s="25">
        <f ca="1">f_return_1w(A861,"0",参数!$B$2)</f>
        <v>-0.0707714083510341</v>
      </c>
      <c r="X861" s="25">
        <f>f_return_1m(A861,"0",参数!$B$1)</f>
        <v>3.47881087919038</v>
      </c>
      <c r="Y861" s="25">
        <f>f_return_3m(A861,0,参数!$B$1)</f>
        <v>6.57980456026059</v>
      </c>
      <c r="Z861" s="25">
        <f>f_return_6m(A861,0,参数!B860)</f>
        <v>7.43198407431985</v>
      </c>
      <c r="AA861" t="str">
        <f>f_dq_status(A861,参数!$B$1)</f>
        <v>开放申购|开放赎回</v>
      </c>
      <c r="AB861" s="17">
        <f ca="1">f_risk_maxdownside(A861,参数!$B$6,参数!$B$1)</f>
        <v>-6.04203152364273</v>
      </c>
      <c r="AC861" s="17">
        <f ca="1">f_risk_maxdownside(A861,参数!$B$4,参数!$B$1)</f>
        <v>-6.04203152364273</v>
      </c>
      <c r="AD861" t="str">
        <f ca="1">f_risk_maxdownside_date(A861,参数!$B$6,参数!$B$1)</f>
        <v>20180523-20181016</v>
      </c>
    </row>
    <row r="862" spans="1:30">
      <c r="A862" s="15" t="s">
        <v>890</v>
      </c>
      <c r="B862" t="str">
        <f>f_info_name(A862)</f>
        <v>国投瑞银岁赢利</v>
      </c>
      <c r="C862" t="str">
        <f>f_info_setupdate(A862)</f>
        <v>2016-03-29</v>
      </c>
      <c r="D862" s="16">
        <f t="shared" si="13"/>
        <v>1763</v>
      </c>
      <c r="F862" s="17">
        <f>f_netasset_total(A862,参数!$B$1,100000000)</f>
        <v>0.0610959963</v>
      </c>
      <c r="G862" s="17">
        <f ca="1">f_nav_adjustedreturn(A862,参数!$B$2,参数!$B$1)</f>
        <v>1.07430617726051</v>
      </c>
      <c r="H862" s="17">
        <f ca="1">f_nav_periodreturnrankingper(A862,参数!$B$2,参数!$B$1,3)</f>
        <v>95.2830188679245</v>
      </c>
      <c r="I862" s="17">
        <f ca="1">f_nav_adjustedreturn(A862,参数!$B$3,参数!$B$2)</f>
        <v>6.88995215311007</v>
      </c>
      <c r="J862" s="17">
        <f ca="1">f_nav_periodreturnrankingper(A862,参数!$B$3,参数!$B$2,3)</f>
        <v>62.3404255319149</v>
      </c>
      <c r="K862" s="17">
        <f ca="1">f_nav_adjustedreturn(A862,参数!$B$4,参数!$B$3)</f>
        <v>-0.286259541984752</v>
      </c>
      <c r="L862" s="17">
        <f ca="1">f_nav_periodreturnrankingper(A862,参数!$B$4,参数!$B$3,3)</f>
        <v>54.4152744630072</v>
      </c>
      <c r="M862" s="17">
        <f ca="1">f_nav_adjustedreturn(A862,参数!$B$5,参数!$B$4)</f>
        <v>5.07280354330708</v>
      </c>
      <c r="N862" s="17">
        <f ca="1">f_nav_periodreturnrankingper(A862,参数!$B$5,参数!$B$4,3)</f>
        <v>35.0828729281768</v>
      </c>
      <c r="O862" s="17">
        <f ca="1">f_nav_adjustedreturn(A862,参数!$B$6,参数!$B$5)</f>
        <v>0</v>
      </c>
      <c r="P862" s="17">
        <f ca="1">f_nav_periodreturnrankingper(A862,参数!$B$6,参数!$B$5,3)</f>
        <v>0</v>
      </c>
      <c r="Q862" s="25">
        <f>f_return(A862,1,参数!$B$1-365/2,参数!$B$1)</f>
        <v>0.706547433536997</v>
      </c>
      <c r="R862" s="25">
        <f ca="1">f_return(A862,1,参数!$B$4,参数!$B$1)</f>
        <v>2.5103507625422</v>
      </c>
      <c r="S862" s="25">
        <f ca="1">f_return(A862,1,参数!$B$6,参数!$B$1)</f>
        <v>0</v>
      </c>
      <c r="T862" t="str">
        <f>f_info_investtype(A862)</f>
        <v>混合债券型二级基金</v>
      </c>
      <c r="U862" t="str">
        <f>f_info_fundmanager(A862)</f>
        <v>吴潇</v>
      </c>
      <c r="V862">
        <f>f_info_manager_onthepostdays(A862,1)</f>
        <v>1377</v>
      </c>
      <c r="W862" s="25">
        <f ca="1">f_return_1w(A862,"0",参数!$B$2)</f>
        <v>0.089605734767031</v>
      </c>
      <c r="X862" s="25">
        <f>f_return_1m(A862,"0",参数!$B$1)</f>
        <v>0.266429840142114</v>
      </c>
      <c r="Y862" s="25">
        <f>f_return_3m(A862,0,参数!$B$1)</f>
        <v>0.623885918003548</v>
      </c>
      <c r="Z862" s="25">
        <f>f_return_6m(A862,0,参数!B861)</f>
        <v>0.177935943060471</v>
      </c>
      <c r="AA862" t="str">
        <f>f_dq_status(A862,参数!$B$1)</f>
        <v>开放申购|开放赎回</v>
      </c>
      <c r="AB862" s="17">
        <f ca="1">f_risk_maxdownside(A862,参数!$B$6,参数!$B$1)</f>
        <v>-3.90334572490706</v>
      </c>
      <c r="AC862" s="17">
        <f ca="1">f_risk_maxdownside(A862,参数!$B$4,参数!$B$1)</f>
        <v>-3.90334572490706</v>
      </c>
      <c r="AD862" t="str">
        <f ca="1">f_risk_maxdownside_date(A862,参数!$B$6,参数!$B$1)</f>
        <v>20180412-20181012</v>
      </c>
    </row>
    <row r="863" spans="1:30">
      <c r="A863" s="15" t="s">
        <v>891</v>
      </c>
      <c r="B863" t="str">
        <f>f_info_name(A863)</f>
        <v>国投瑞银瑞祥</v>
      </c>
      <c r="C863" t="str">
        <f>f_info_setupdate(A863)</f>
        <v>2016-03-02</v>
      </c>
      <c r="D863" s="16">
        <f t="shared" si="13"/>
        <v>1790</v>
      </c>
      <c r="F863" s="17">
        <f>f_netasset_total(A863,参数!$B$1,100000000)</f>
        <v>6.0421848406</v>
      </c>
      <c r="G863" s="17">
        <f ca="1">f_nav_adjustedreturn(A863,参数!$B$2,参数!$B$1)</f>
        <v>25.2749842866122</v>
      </c>
      <c r="H863" s="17">
        <f ca="1">f_nav_periodreturnrankingper(A863,参数!$B$2,参数!$B$1,3)</f>
        <v>68.3959767072525</v>
      </c>
      <c r="I863" s="17">
        <f ca="1">f_nav_adjustedreturn(A863,参数!$B$3,参数!$B$2)</f>
        <v>19.9622997172479</v>
      </c>
      <c r="J863" s="17">
        <f ca="1">f_nav_periodreturnrankingper(A863,参数!$B$3,参数!$B$2,3)</f>
        <v>59.2530657748049</v>
      </c>
      <c r="K863" s="17">
        <f ca="1">f_nav_adjustedreturn(A863,参数!$B$4,参数!$B$3)</f>
        <v>1.72579098753596</v>
      </c>
      <c r="L863" s="17">
        <f ca="1">f_nav_periodreturnrankingper(A863,参数!$B$4,参数!$B$3,3)</f>
        <v>12.0667522464698</v>
      </c>
      <c r="M863" s="17">
        <f ca="1">f_nav_adjustedreturn(A863,参数!$B$5,参数!$B$4)</f>
        <v>2.65486725663718</v>
      </c>
      <c r="N863" s="17">
        <f ca="1">f_nav_periodreturnrankingper(A863,参数!$B$5,参数!$B$4,3)</f>
        <v>85.8156028368794</v>
      </c>
      <c r="O863" s="17">
        <f ca="1">f_nav_adjustedreturn(A863,参数!$B$6,参数!$B$5)</f>
        <v>0</v>
      </c>
      <c r="P863" s="17">
        <f ca="1">f_nav_periodreturnrankingper(A863,参数!$B$6,参数!$B$5,3)</f>
        <v>0</v>
      </c>
      <c r="Q863" s="25">
        <f>f_return(A863,1,参数!$B$1-365/2,参数!$B$1)</f>
        <v>21.4837488064185</v>
      </c>
      <c r="R863" s="25">
        <f ca="1">f_return(A863,1,参数!$B$4,参数!$B$1)</f>
        <v>15.183606842916</v>
      </c>
      <c r="S863" s="25">
        <f ca="1">f_return(A863,1,参数!$B$6,参数!$B$1)</f>
        <v>0</v>
      </c>
      <c r="T863" t="str">
        <f>f_info_investtype(A863)</f>
        <v>灵活配置型基金</v>
      </c>
      <c r="U863" t="str">
        <f>f_info_fundmanager(A863)</f>
        <v>桑俊</v>
      </c>
      <c r="V863">
        <f>f_info_manager_onthepostdays(A863,1)</f>
        <v>673</v>
      </c>
      <c r="W863" s="25">
        <f ca="1">f_return_1w(A863,"0",参数!$B$2)</f>
        <v>-0.70988376628443</v>
      </c>
      <c r="X863" s="25">
        <f>f_return_1m(A863,"0",参数!$B$1)</f>
        <v>2.85769578118952</v>
      </c>
      <c r="Y863" s="25">
        <f>f_return_3m(A863,0,参数!$B$1)</f>
        <v>5.92572909054673</v>
      </c>
      <c r="Z863" s="25">
        <f>f_return_6m(A863,0,参数!B862)</f>
        <v>8.0300874161415</v>
      </c>
      <c r="AA863" t="str">
        <f>f_dq_status(A863,参数!$B$1)</f>
        <v>暂停大额申购|开放赎回</v>
      </c>
      <c r="AB863" s="17">
        <f ca="1">f_risk_maxdownside(A863,参数!$B$6,参数!$B$1)</f>
        <v>-8.80484988452655</v>
      </c>
      <c r="AC863" s="17">
        <f ca="1">f_risk_maxdownside(A863,参数!$B$4,参数!$B$1)</f>
        <v>-8.80484988452655</v>
      </c>
      <c r="AD863" t="str">
        <f ca="1">f_risk_maxdownside_date(A863,参数!$B$6,参数!$B$1)</f>
        <v>20200306-20200323</v>
      </c>
    </row>
    <row r="864" spans="1:30">
      <c r="A864" s="15" t="s">
        <v>892</v>
      </c>
      <c r="B864" t="str">
        <f>f_info_name(A864)</f>
        <v>国富恒瑞A</v>
      </c>
      <c r="C864" t="str">
        <f>f_info_setupdate(A864)</f>
        <v>2016-02-04</v>
      </c>
      <c r="D864" s="16">
        <f t="shared" si="13"/>
        <v>1817</v>
      </c>
      <c r="F864" s="17">
        <f>f_netasset_total(A864,参数!$B$1,100000000)</f>
        <v>5.7699733249</v>
      </c>
      <c r="G864" s="17">
        <f ca="1">f_nav_adjustedreturn(A864,参数!$B$2,参数!$B$1)</f>
        <v>11.5131578947369</v>
      </c>
      <c r="H864" s="17">
        <f ca="1">f_nav_periodreturnrankingper(A864,参数!$B$2,参数!$B$1,3)</f>
        <v>38.8679245283019</v>
      </c>
      <c r="I864" s="17">
        <f ca="1">f_nav_adjustedreturn(A864,参数!$B$3,参数!$B$2)</f>
        <v>7.80141843971631</v>
      </c>
      <c r="J864" s="17">
        <f ca="1">f_nav_periodreturnrankingper(A864,参数!$B$3,参数!$B$2,3)</f>
        <v>54.468085106383</v>
      </c>
      <c r="K864" s="17">
        <f ca="1">f_nav_adjustedreturn(A864,参数!$B$4,参数!$B$3)</f>
        <v>1.98915009041591</v>
      </c>
      <c r="L864" s="17">
        <f ca="1">f_nav_periodreturnrankingper(A864,参数!$B$4,参数!$B$3,3)</f>
        <v>37.4701670644391</v>
      </c>
      <c r="M864" s="17">
        <f ca="1">f_nav_adjustedreturn(A864,参数!$B$5,参数!$B$4)</f>
        <v>7.19796060037523</v>
      </c>
      <c r="N864" s="17">
        <f ca="1">f_nav_periodreturnrankingper(A864,参数!$B$5,参数!$B$4,3)</f>
        <v>17.9558011049724</v>
      </c>
      <c r="O864" s="17">
        <f ca="1">f_nav_adjustedreturn(A864,参数!$B$6,参数!$B$5)</f>
        <v>0</v>
      </c>
      <c r="P864" s="17">
        <f ca="1">f_nav_periodreturnrankingper(A864,参数!$B$6,参数!$B$5,3)</f>
        <v>0</v>
      </c>
      <c r="Q864" s="25">
        <f>f_return(A864,1,参数!$B$1-365/2,参数!$B$1)</f>
        <v>16.9655204026964</v>
      </c>
      <c r="R864" s="25">
        <f ca="1">f_return(A864,1,参数!$B$4,参数!$B$1)</f>
        <v>7.0223796733379</v>
      </c>
      <c r="S864" s="25">
        <f ca="1">f_return(A864,1,参数!$B$6,参数!$B$1)</f>
        <v>0</v>
      </c>
      <c r="T864" t="str">
        <f>f_info_investtype(A864)</f>
        <v>混合债券型二级基金</v>
      </c>
      <c r="U864" t="str">
        <f>f_info_fundmanager(A864)</f>
        <v>赵晓东</v>
      </c>
      <c r="V864">
        <f>f_info_manager_onthepostdays(A864,1)</f>
        <v>1834</v>
      </c>
      <c r="W864" s="25">
        <f ca="1">f_return_1w(A864,"0",参数!$B$2)</f>
        <v>-0.572363041700748</v>
      </c>
      <c r="X864" s="25">
        <f>f_return_1m(A864,"0",参数!$B$1)</f>
        <v>4.06753645433617</v>
      </c>
      <c r="Y864" s="25">
        <f>f_return_3m(A864,0,参数!$B$1)</f>
        <v>6.10328638497653</v>
      </c>
      <c r="Z864" s="25">
        <f>f_return_6m(A864,0,参数!B863)</f>
        <v>8.79556259904913</v>
      </c>
      <c r="AA864" t="str">
        <f>f_dq_status(A864,参数!$B$1)</f>
        <v>开放申购|开放赎回</v>
      </c>
      <c r="AB864" s="17">
        <f ca="1">f_risk_maxdownside(A864,参数!$B$6,参数!$B$1)</f>
        <v>-3.16815597075549</v>
      </c>
      <c r="AC864" s="17">
        <f ca="1">f_risk_maxdownside(A864,参数!$B$4,参数!$B$1)</f>
        <v>-3.16815597075549</v>
      </c>
      <c r="AD864" t="str">
        <f ca="1">f_risk_maxdownside_date(A864,参数!$B$6,参数!$B$1)</f>
        <v>20200306-20200323</v>
      </c>
    </row>
    <row r="865" spans="1:30">
      <c r="A865" s="15" t="s">
        <v>893</v>
      </c>
      <c r="B865" t="str">
        <f>f_info_name(A865)</f>
        <v>华安安康A</v>
      </c>
      <c r="C865" t="str">
        <f>f_info_setupdate(A865)</f>
        <v>2016-02-01</v>
      </c>
      <c r="D865" s="16">
        <f t="shared" si="13"/>
        <v>1820</v>
      </c>
      <c r="F865" s="17">
        <f>f_netasset_total(A865,参数!$B$1,100000000)</f>
        <v>17.9232496756</v>
      </c>
      <c r="G865" s="17">
        <f ca="1">f_nav_adjustedreturn(A865,参数!$B$2,参数!$B$1)</f>
        <v>19.166605423679</v>
      </c>
      <c r="H865" s="17">
        <f ca="1">f_nav_periodreturnrankingper(A865,参数!$B$2,参数!$B$1,3)</f>
        <v>79.5659078877713</v>
      </c>
      <c r="I865" s="17">
        <f ca="1">f_nav_adjustedreturn(A865,参数!$B$3,参数!$B$2)</f>
        <v>23.9817767653759</v>
      </c>
      <c r="J865" s="17">
        <f ca="1">f_nav_periodreturnrankingper(A865,参数!$B$3,参数!$B$2,3)</f>
        <v>52.5083612040134</v>
      </c>
      <c r="K865" s="17">
        <f ca="1">f_nav_adjustedreturn(A865,参数!$B$4,参数!$B$3)</f>
        <v>5.32629558541266</v>
      </c>
      <c r="L865" s="17">
        <f ca="1">f_nav_periodreturnrankingper(A865,参数!$B$4,参数!$B$3,3)</f>
        <v>1.60462130937099</v>
      </c>
      <c r="M865" s="17">
        <f ca="1">f_nav_adjustedreturn(A865,参数!$B$5,参数!$B$4)</f>
        <v>2.86278381046398</v>
      </c>
      <c r="N865" s="17">
        <f ca="1">f_nav_periodreturnrankingper(A865,参数!$B$5,参数!$B$4,3)</f>
        <v>84.7911741528763</v>
      </c>
      <c r="O865" s="17">
        <f ca="1">f_nav_adjustedreturn(A865,参数!$B$6,参数!$B$5)</f>
        <v>0</v>
      </c>
      <c r="P865" s="17">
        <f ca="1">f_nav_periodreturnrankingper(A865,参数!$B$6,参数!$B$5,3)</f>
        <v>0</v>
      </c>
      <c r="Q865" s="25">
        <f>f_return(A865,1,参数!$B$1-365/2,参数!$B$1)</f>
        <v>18.503240444443</v>
      </c>
      <c r="R865" s="25">
        <f ca="1">f_return(A865,1,参数!$B$4,参数!$B$1)</f>
        <v>15.8665303775053</v>
      </c>
      <c r="S865" s="25">
        <f ca="1">f_return(A865,1,参数!$B$6,参数!$B$1)</f>
        <v>0</v>
      </c>
      <c r="T865" t="str">
        <f>f_info_investtype(A865)</f>
        <v>灵活配置型基金</v>
      </c>
      <c r="U865" t="str">
        <f>f_info_fundmanager(A865)</f>
        <v>石雨欣,陆奔</v>
      </c>
      <c r="V865">
        <f>f_info_manager_onthepostdays(A865,1)</f>
        <v>1837</v>
      </c>
      <c r="W865" s="25">
        <f ca="1">f_return_1w(A865,"0",参数!$B$2)</f>
        <v>-0.649824766355134</v>
      </c>
      <c r="X865" s="25">
        <f>f_return_1m(A865,"0",参数!$B$1)</f>
        <v>1.92343956251178</v>
      </c>
      <c r="Y865" s="25">
        <f>f_return_3m(A865,0,参数!$B$1)</f>
        <v>3.00470080040655</v>
      </c>
      <c r="Z865" s="25">
        <f>f_return_6m(A865,0,参数!B864)</f>
        <v>3.64341085271318</v>
      </c>
      <c r="AA865" t="str">
        <f>f_dq_status(A865,参数!$B$1)</f>
        <v>开放申购|开放赎回</v>
      </c>
      <c r="AB865" s="17">
        <f ca="1">f_risk_maxdownside(A865,参数!$B$6,参数!$B$1)</f>
        <v>-3.77435064935065</v>
      </c>
      <c r="AC865" s="17">
        <f ca="1">f_risk_maxdownside(A865,参数!$B$4,参数!$B$1)</f>
        <v>-3.77435064935065</v>
      </c>
      <c r="AD865" t="str">
        <f ca="1">f_risk_maxdownside_date(A865,参数!$B$6,参数!$B$1)</f>
        <v>20190411-20190506</v>
      </c>
    </row>
    <row r="866" spans="1:30">
      <c r="A866" s="15" t="s">
        <v>894</v>
      </c>
      <c r="B866" t="str">
        <f>f_info_name(A866)</f>
        <v>国联安安稳</v>
      </c>
      <c r="C866" t="str">
        <f>f_info_setupdate(A866)</f>
        <v>2016-03-11</v>
      </c>
      <c r="D866" s="16">
        <f t="shared" si="13"/>
        <v>1781</v>
      </c>
      <c r="F866" s="17">
        <f>f_netasset_total(A866,参数!$B$1,100000000)</f>
        <v>4.9665183467</v>
      </c>
      <c r="G866" s="17">
        <f ca="1">f_nav_adjustedreturn(A866,参数!$B$2,参数!$B$1)</f>
        <v>46.8092920760261</v>
      </c>
      <c r="H866" s="17">
        <f ca="1">f_nav_periodreturnrankingper(A866,参数!$B$2,参数!$B$1,3)</f>
        <v>47.220751720487</v>
      </c>
      <c r="I866" s="17">
        <f ca="1">f_nav_adjustedreturn(A866,参数!$B$3,参数!$B$2)</f>
        <v>31.804429384001</v>
      </c>
      <c r="J866" s="17">
        <f ca="1">f_nav_periodreturnrankingper(A866,参数!$B$3,参数!$B$2,3)</f>
        <v>41.6387959866221</v>
      </c>
      <c r="K866" s="17">
        <f ca="1">f_nav_adjustedreturn(A866,参数!$B$4,参数!$B$3)</f>
        <v>-18.7911547911548</v>
      </c>
      <c r="L866" s="17">
        <f ca="1">f_nav_periodreturnrankingper(A866,参数!$B$4,参数!$B$3,3)</f>
        <v>61.0397946084724</v>
      </c>
      <c r="M866" s="17">
        <f ca="1">f_nav_adjustedreturn(A866,参数!$B$5,参数!$B$4)</f>
        <v>1.56686626746507</v>
      </c>
      <c r="N866" s="17">
        <f ca="1">f_nav_periodreturnrankingper(A866,参数!$B$5,参数!$B$4,3)</f>
        <v>90.2285263987392</v>
      </c>
      <c r="O866" s="17">
        <f ca="1">f_nav_adjustedreturn(A866,参数!$B$6,参数!$B$5)</f>
        <v>0</v>
      </c>
      <c r="P866" s="17">
        <f ca="1">f_nav_periodreturnrankingper(A866,参数!$B$6,参数!$B$5,3)</f>
        <v>0</v>
      </c>
      <c r="Q866" s="25">
        <f>f_return(A866,1,参数!$B$1-365/2,参数!$B$1)</f>
        <v>32.9044562882932</v>
      </c>
      <c r="R866" s="25">
        <f ca="1">f_return(A866,1,参数!$B$4,参数!$B$1)</f>
        <v>16.2436568040589</v>
      </c>
      <c r="S866" s="25">
        <f ca="1">f_return(A866,1,参数!$B$6,参数!$B$1)</f>
        <v>0</v>
      </c>
      <c r="T866" t="str">
        <f>f_info_investtype(A866)</f>
        <v>灵活配置型基金</v>
      </c>
      <c r="U866" t="str">
        <f>f_info_fundmanager(A866)</f>
        <v>邹新进</v>
      </c>
      <c r="V866">
        <f>f_info_manager_onthepostdays(A866,1)</f>
        <v>1059</v>
      </c>
      <c r="W866" s="25">
        <f ca="1">f_return_1w(A866,"0",参数!$B$2)</f>
        <v>-2.90630293304805</v>
      </c>
      <c r="X866" s="25">
        <f>f_return_1m(A866,"0",参数!$B$1)</f>
        <v>2.81653912931645</v>
      </c>
      <c r="Y866" s="25">
        <f>f_return_3m(A866,0,参数!$B$1)</f>
        <v>6.38057218895543</v>
      </c>
      <c r="Z866" s="25">
        <f>f_return_6m(A866,0,参数!B865)</f>
        <v>4.90112344786808</v>
      </c>
      <c r="AA866" t="str">
        <f>f_dq_status(A866,参数!$B$1)</f>
        <v>开放申购|开放赎回</v>
      </c>
      <c r="AB866" s="17">
        <f ca="1">f_risk_maxdownside(A866,参数!$B$6,参数!$B$1)</f>
        <v>-24.6788633709615</v>
      </c>
      <c r="AC866" s="17">
        <f ca="1">f_risk_maxdownside(A866,参数!$B$4,参数!$B$1)</f>
        <v>-24.6788633709615</v>
      </c>
      <c r="AD866" t="str">
        <f ca="1">f_risk_maxdownside_date(A866,参数!$B$6,参数!$B$1)</f>
        <v>20180522-20181018</v>
      </c>
    </row>
    <row r="867" spans="1:30">
      <c r="A867" s="15" t="s">
        <v>895</v>
      </c>
      <c r="B867" t="str">
        <f>f_info_name(A867)</f>
        <v>国寿安保核心产业</v>
      </c>
      <c r="C867" t="str">
        <f>f_info_setupdate(A867)</f>
        <v>2016-02-03</v>
      </c>
      <c r="D867" s="16">
        <f t="shared" si="13"/>
        <v>1818</v>
      </c>
      <c r="F867" s="17">
        <f>f_netasset_total(A867,参数!$B$1,100000000)</f>
        <v>6.0923722035</v>
      </c>
      <c r="G867" s="17">
        <f ca="1">f_nav_adjustedreturn(A867,参数!$B$2,参数!$B$1)</f>
        <v>33.2455059171286</v>
      </c>
      <c r="H867" s="17">
        <f ca="1">f_nav_periodreturnrankingper(A867,参数!$B$2,参数!$B$1,3)</f>
        <v>60.3493912122816</v>
      </c>
      <c r="I867" s="17">
        <f ca="1">f_nav_adjustedreturn(A867,参数!$B$3,参数!$B$2)</f>
        <v>41.256157635468</v>
      </c>
      <c r="J867" s="17">
        <f ca="1">f_nav_periodreturnrankingper(A867,参数!$B$3,参数!$B$2,3)</f>
        <v>27.9821627647715</v>
      </c>
      <c r="K867" s="17">
        <f ca="1">f_nav_adjustedreturn(A867,参数!$B$4,参数!$B$3)</f>
        <v>-28.3318623124448</v>
      </c>
      <c r="L867" s="17">
        <f ca="1">f_nav_periodreturnrankingper(A867,参数!$B$4,参数!$B$3,3)</f>
        <v>91.3992297817715</v>
      </c>
      <c r="M867" s="17">
        <f ca="1">f_nav_adjustedreturn(A867,参数!$B$5,参数!$B$4)</f>
        <v>20.1399459223301</v>
      </c>
      <c r="N867" s="17">
        <f ca="1">f_nav_periodreturnrankingper(A867,参数!$B$5,参数!$B$4,3)</f>
        <v>22.6950354609929</v>
      </c>
      <c r="O867" s="17">
        <f ca="1">f_nav_adjustedreturn(A867,参数!$B$6,参数!$B$5)</f>
        <v>0</v>
      </c>
      <c r="P867" s="17">
        <f ca="1">f_nav_periodreturnrankingper(A867,参数!$B$6,参数!$B$5,3)</f>
        <v>0</v>
      </c>
      <c r="Q867" s="25">
        <f>f_return(A867,1,参数!$B$1-365/2,参数!$B$1)</f>
        <v>63.2358134208484</v>
      </c>
      <c r="R867" s="25">
        <f ca="1">f_return(A867,1,参数!$B$4,参数!$B$1)</f>
        <v>10.4813975423293</v>
      </c>
      <c r="S867" s="25">
        <f ca="1">f_return(A867,1,参数!$B$6,参数!$B$1)</f>
        <v>0</v>
      </c>
      <c r="T867" t="str">
        <f>f_info_investtype(A867)</f>
        <v>灵活配置型基金</v>
      </c>
      <c r="U867" t="str">
        <f>f_info_fundmanager(A867)</f>
        <v>李丹</v>
      </c>
      <c r="V867">
        <f>f_info_manager_onthepostdays(A867,1)</f>
        <v>1835</v>
      </c>
      <c r="W867" s="25">
        <f ca="1">f_return_1w(A867,"0",参数!$B$2)</f>
        <v>-1.96581196581197</v>
      </c>
      <c r="X867" s="25">
        <f>f_return_1m(A867,"0",参数!$B$1)</f>
        <v>6.95130553556757</v>
      </c>
      <c r="Y867" s="25">
        <f>f_return_3m(A867,0,参数!$B$1)</f>
        <v>16.6129155881855</v>
      </c>
      <c r="Z867" s="25">
        <f>f_return_6m(A867,0,参数!B866)</f>
        <v>17.5354404990552</v>
      </c>
      <c r="AA867" t="str">
        <f>f_dq_status(A867,参数!$B$1)</f>
        <v>开放申购|开放赎回</v>
      </c>
      <c r="AB867" s="17">
        <f ca="1">f_risk_maxdownside(A867,参数!$B$6,参数!$B$1)</f>
        <v>-34.1207349081365</v>
      </c>
      <c r="AC867" s="17">
        <f ca="1">f_risk_maxdownside(A867,参数!$B$4,参数!$B$1)</f>
        <v>-33.7730870712401</v>
      </c>
      <c r="AD867" t="str">
        <f ca="1">f_risk_maxdownside_date(A867,参数!$B$6,参数!$B$1)</f>
        <v>20180124-20181029</v>
      </c>
    </row>
    <row r="868" spans="1:30">
      <c r="A868" s="15" t="s">
        <v>896</v>
      </c>
      <c r="B868" t="str">
        <f>f_info_name(A868)</f>
        <v>建信弘利</v>
      </c>
      <c r="C868" t="str">
        <f>f_info_setupdate(A868)</f>
        <v>2016-02-04</v>
      </c>
      <c r="D868" s="16">
        <f t="shared" si="13"/>
        <v>1817</v>
      </c>
      <c r="F868" s="17">
        <f>f_netasset_total(A868,参数!$B$1,100000000)</f>
        <v>1.3988467428</v>
      </c>
      <c r="G868" s="17">
        <f ca="1">f_nav_adjustedreturn(A868,参数!$B$2,参数!$B$1)</f>
        <v>87.2236394557823</v>
      </c>
      <c r="H868" s="17">
        <f ca="1">f_nav_periodreturnrankingper(A868,参数!$B$2,参数!$B$1,3)</f>
        <v>11.064055055585</v>
      </c>
      <c r="I868" s="17">
        <f ca="1">f_nav_adjustedreturn(A868,参数!$B$3,参数!$B$2)</f>
        <v>57.4824238366254</v>
      </c>
      <c r="J868" s="17">
        <f ca="1">f_nav_periodreturnrankingper(A868,参数!$B$3,参数!$B$2,3)</f>
        <v>10.479375696767</v>
      </c>
      <c r="K868" s="17">
        <f ca="1">f_nav_adjustedreturn(A868,参数!$B$4,参数!$B$3)</f>
        <v>-14.819391634981</v>
      </c>
      <c r="L868" s="17">
        <f ca="1">f_nav_periodreturnrankingper(A868,参数!$B$4,参数!$B$3,3)</f>
        <v>49.8716302952503</v>
      </c>
      <c r="M868" s="17">
        <f ca="1">f_nav_adjustedreturn(A868,参数!$B$5,参数!$B$4)</f>
        <v>3.44149459193708</v>
      </c>
      <c r="N868" s="17">
        <f ca="1">f_nav_periodreturnrankingper(A868,参数!$B$5,参数!$B$4,3)</f>
        <v>82.3483057525611</v>
      </c>
      <c r="O868" s="17">
        <f ca="1">f_nav_adjustedreturn(A868,参数!$B$6,参数!$B$5)</f>
        <v>0</v>
      </c>
      <c r="P868" s="17">
        <f ca="1">f_nav_periodreturnrankingper(A868,参数!$B$6,参数!$B$5,3)</f>
        <v>0</v>
      </c>
      <c r="Q868" s="25">
        <f>f_return(A868,1,参数!$B$1-365/2,参数!$B$1)</f>
        <v>103.065944570704</v>
      </c>
      <c r="R868" s="25">
        <f ca="1">f_return(A868,1,参数!$B$4,参数!$B$1)</f>
        <v>35.8906375299777</v>
      </c>
      <c r="S868" s="25">
        <f ca="1">f_return(A868,1,参数!$B$6,参数!$B$1)</f>
        <v>0</v>
      </c>
      <c r="T868" t="str">
        <f>f_info_investtype(A868)</f>
        <v>灵活配置型基金</v>
      </c>
      <c r="U868" t="str">
        <f>f_info_fundmanager(A868)</f>
        <v>吴尚伟</v>
      </c>
      <c r="V868">
        <f>f_info_manager_onthepostdays(A868,1)</f>
        <v>1108</v>
      </c>
      <c r="W868" s="25">
        <f ca="1">f_return_1w(A868,"0",参数!$B$2)</f>
        <v>-0.353057477757371</v>
      </c>
      <c r="X868" s="25">
        <f>f_return_1m(A868,"0",参数!$B$1)</f>
        <v>12.5207614667178</v>
      </c>
      <c r="Y868" s="25">
        <f>f_return_3m(A868,0,参数!$B$1)</f>
        <v>28.8829268292683</v>
      </c>
      <c r="Z868" s="25">
        <f>f_return_6m(A868,0,参数!B867)</f>
        <v>33.5856917839541</v>
      </c>
      <c r="AA868" t="str">
        <f>f_dq_status(A868,参数!$B$1)</f>
        <v>开放申购|开放赎回</v>
      </c>
      <c r="AB868" s="17">
        <f ca="1">f_risk_maxdownside(A868,参数!$B$6,参数!$B$1)</f>
        <v>-17.3749882728211</v>
      </c>
      <c r="AC868" s="17">
        <f ca="1">f_risk_maxdownside(A868,参数!$B$4,参数!$B$1)</f>
        <v>-17.3749882728211</v>
      </c>
      <c r="AD868" t="str">
        <f ca="1">f_risk_maxdownside_date(A868,参数!$B$6,参数!$B$1)</f>
        <v>20180606-20190103</v>
      </c>
    </row>
    <row r="869" spans="1:30">
      <c r="A869" s="15" t="s">
        <v>897</v>
      </c>
      <c r="B869" t="str">
        <f>f_info_name(A869)</f>
        <v>大成趋势回报</v>
      </c>
      <c r="C869" t="str">
        <f>f_info_setupdate(A869)</f>
        <v>2016-03-22</v>
      </c>
      <c r="D869" s="16">
        <f t="shared" si="13"/>
        <v>1770</v>
      </c>
      <c r="F869" s="17">
        <f>f_netasset_total(A869,参数!$B$1,100000000)</f>
        <v>7.2630156296</v>
      </c>
      <c r="G869" s="17">
        <f ca="1">f_nav_adjustedreturn(A869,参数!$B$2,参数!$B$1)</f>
        <v>27.9644268774703</v>
      </c>
      <c r="H869" s="17">
        <f ca="1">f_nav_periodreturnrankingper(A869,参数!$B$2,参数!$B$1,3)</f>
        <v>65.643197458973</v>
      </c>
      <c r="I869" s="17">
        <f ca="1">f_nav_adjustedreturn(A869,参数!$B$3,参数!$B$2)</f>
        <v>18.9189189189189</v>
      </c>
      <c r="J869" s="17">
        <f ca="1">f_nav_periodreturnrankingper(A869,参数!$B$3,参数!$B$2,3)</f>
        <v>61.4827201783724</v>
      </c>
      <c r="K869" s="17">
        <f ca="1">f_nav_adjustedreturn(A869,参数!$B$4,参数!$B$3)</f>
        <v>-11.9958634953464</v>
      </c>
      <c r="L869" s="17">
        <f ca="1">f_nav_periodreturnrankingper(A869,参数!$B$4,参数!$B$3,3)</f>
        <v>44.6084724005135</v>
      </c>
      <c r="M869" s="17">
        <f ca="1">f_nav_adjustedreturn(A869,参数!$B$5,参数!$B$4)</f>
        <v>7.46102449888641</v>
      </c>
      <c r="N869" s="17">
        <f ca="1">f_nav_periodreturnrankingper(A869,参数!$B$5,参数!$B$4,3)</f>
        <v>64.9330181245075</v>
      </c>
      <c r="O869" s="17">
        <f ca="1">f_nav_adjustedreturn(A869,参数!$B$6,参数!$B$5)</f>
        <v>0</v>
      </c>
      <c r="P869" s="17">
        <f ca="1">f_nav_periodreturnrankingper(A869,参数!$B$6,参数!$B$5,3)</f>
        <v>0</v>
      </c>
      <c r="Q869" s="25">
        <f>f_return(A869,1,参数!$B$1-365/2,参数!$B$1)</f>
        <v>16.8944857867715</v>
      </c>
      <c r="R869" s="25">
        <f ca="1">f_return(A869,1,参数!$B$4,参数!$B$1)</f>
        <v>10.2154607325038</v>
      </c>
      <c r="S869" s="25">
        <f ca="1">f_return(A869,1,参数!$B$6,参数!$B$1)</f>
        <v>0</v>
      </c>
      <c r="T869" t="str">
        <f>f_info_investtype(A869)</f>
        <v>灵活配置型基金</v>
      </c>
      <c r="U869" t="str">
        <f>f_info_fundmanager(A869)</f>
        <v>黄万青,李富强</v>
      </c>
      <c r="V869">
        <f>f_info_manager_onthepostdays(A869,1)</f>
        <v>287</v>
      </c>
      <c r="W869" s="25">
        <f ca="1">f_return_1w(A869,"0",参数!$B$2)</f>
        <v>0.696517412935335</v>
      </c>
      <c r="X869" s="25">
        <f>f_return_1m(A869,"0",参数!$B$1)</f>
        <v>4.68876313662084</v>
      </c>
      <c r="Y869" s="25">
        <f>f_return_3m(A869,0,参数!$B$1)</f>
        <v>7.55813953488372</v>
      </c>
      <c r="Z869" s="25">
        <f>f_return_6m(A869,0,参数!B868)</f>
        <v>3.90243902439025</v>
      </c>
      <c r="AA869" t="str">
        <f>f_dq_status(A869,参数!$B$1)</f>
        <v>暂停大额申购|开放赎回</v>
      </c>
      <c r="AB869" s="17">
        <f ca="1">f_risk_maxdownside(A869,参数!$B$6,参数!$B$1)</f>
        <v>-20.9393346379648</v>
      </c>
      <c r="AC869" s="17">
        <f ca="1">f_risk_maxdownside(A869,参数!$B$4,参数!$B$1)</f>
        <v>-20.7843137254902</v>
      </c>
      <c r="AD869" t="str">
        <f ca="1">f_risk_maxdownside_date(A869,参数!$B$6,参数!$B$1)</f>
        <v>20160707-20181018</v>
      </c>
    </row>
    <row r="870" spans="1:30">
      <c r="A870" s="15" t="s">
        <v>898</v>
      </c>
      <c r="B870" t="str">
        <f>f_info_name(A870)</f>
        <v>九泰鸿祥服务升级</v>
      </c>
      <c r="C870" t="str">
        <f>f_info_setupdate(A870)</f>
        <v>2017-08-16</v>
      </c>
      <c r="D870" s="16">
        <f t="shared" si="13"/>
        <v>1258</v>
      </c>
      <c r="F870" s="17">
        <f>f_netasset_total(A870,参数!$B$1,100000000)</f>
        <v>0.0037714993</v>
      </c>
      <c r="G870" s="17">
        <f ca="1">f_nav_adjustedreturn(A870,参数!$B$2,参数!$B$1)</f>
        <v>15.1747655583973</v>
      </c>
      <c r="H870" s="17">
        <f ca="1">f_nav_periodreturnrankingper(A870,参数!$B$2,参数!$B$1,3)</f>
        <v>86.8184224457385</v>
      </c>
      <c r="I870" s="17">
        <f ca="1">f_nav_adjustedreturn(A870,参数!$B$3,参数!$B$2)</f>
        <v>16.0237388724036</v>
      </c>
      <c r="J870" s="17">
        <f ca="1">f_nav_periodreturnrankingper(A870,参数!$B$3,参数!$B$2,3)</f>
        <v>67.1683389074693</v>
      </c>
      <c r="K870" s="17">
        <f ca="1">f_nav_adjustedreturn(A870,参数!$B$4,参数!$B$3)</f>
        <v>-3.8058991436727</v>
      </c>
      <c r="L870" s="17">
        <f ca="1">f_nav_periodreturnrankingper(A870,参数!$B$4,参数!$B$3,3)</f>
        <v>30.0385109114249</v>
      </c>
      <c r="M870" s="17">
        <f ca="1">f_nav_adjustedreturn(A870,参数!$B$5,参数!$B$4)</f>
        <v>0</v>
      </c>
      <c r="N870" s="17">
        <f ca="1">f_nav_periodreturnrankingper(A870,参数!$B$5,参数!$B$4,3)</f>
        <v>0</v>
      </c>
      <c r="O870" s="17">
        <f ca="1">f_nav_adjustedreturn(A870,参数!$B$6,参数!$B$5)</f>
        <v>0</v>
      </c>
      <c r="P870" s="17">
        <f ca="1">f_nav_periodreturnrankingper(A870,参数!$B$6,参数!$B$5,3)</f>
        <v>0</v>
      </c>
      <c r="Q870" s="25">
        <f>f_return(A870,1,参数!$B$1-365/2,参数!$B$1)</f>
        <v>23.8300766420003</v>
      </c>
      <c r="R870" s="25">
        <f ca="1">f_return(A870,1,参数!$B$4,参数!$B$1)</f>
        <v>8.72206957637209</v>
      </c>
      <c r="S870" s="25">
        <f ca="1">f_return(A870,1,参数!$B$6,参数!$B$1)</f>
        <v>0</v>
      </c>
      <c r="T870" t="str">
        <f>f_info_investtype(A870)</f>
        <v>灵活配置型基金</v>
      </c>
      <c r="U870" t="str">
        <f>f_info_fundmanager(A870)</f>
        <v>李响</v>
      </c>
      <c r="V870">
        <f>f_info_manager_onthepostdays(A870,1)</f>
        <v>414</v>
      </c>
      <c r="W870" s="25">
        <f ca="1">f_return_1w(A870,"0",参数!$B$2)</f>
        <v>-1.26262626262625</v>
      </c>
      <c r="X870" s="25">
        <f>f_return_1m(A870,"0",参数!$B$1)</f>
        <v>6.46178092986604</v>
      </c>
      <c r="Y870" s="25">
        <f>f_return_3m(A870,0,参数!$B$1)</f>
        <v>8.42696629213483</v>
      </c>
      <c r="Z870" s="25">
        <f>f_return_6m(A870,0,参数!B869)</f>
        <v>13.8211382113821</v>
      </c>
      <c r="AA870" t="str">
        <f>f_dq_status(A870,参数!$B$1)</f>
        <v>开放申购|开放赎回</v>
      </c>
      <c r="AB870" s="17">
        <f ca="1">f_risk_maxdownside(A870,参数!$B$6,参数!$B$1)</f>
        <v>-7.01421800947867</v>
      </c>
      <c r="AC870" s="17">
        <f ca="1">f_risk_maxdownside(A870,参数!$B$4,参数!$B$1)</f>
        <v>-7.01421800947867</v>
      </c>
      <c r="AD870" t="str">
        <f ca="1">f_risk_maxdownside_date(A870,参数!$B$6,参数!$B$1)</f>
        <v>20180206-20180704</v>
      </c>
    </row>
    <row r="871" spans="1:30">
      <c r="A871" s="15" t="s">
        <v>899</v>
      </c>
      <c r="B871" t="str">
        <f>f_info_name(A871)</f>
        <v>工银瑞信沪港深A</v>
      </c>
      <c r="C871" t="str">
        <f>f_info_setupdate(A871)</f>
        <v>2016-04-20</v>
      </c>
      <c r="D871" s="16">
        <f t="shared" si="13"/>
        <v>1741</v>
      </c>
      <c r="F871" s="17">
        <f>f_netasset_total(A871,参数!$B$1,100000000)</f>
        <v>13.2634950692</v>
      </c>
      <c r="G871" s="17">
        <f ca="1">f_nav_adjustedreturn(A871,参数!$B$2,参数!$B$1)</f>
        <v>51.1683910096325</v>
      </c>
      <c r="H871" s="17">
        <f ca="1">f_nav_periodreturnrankingper(A871,参数!$B$2,参数!$B$1,3)</f>
        <v>71.078431372549</v>
      </c>
      <c r="I871" s="17">
        <f ca="1">f_nav_adjustedreturn(A871,参数!$B$3,参数!$B$2)</f>
        <v>10.0294406280668</v>
      </c>
      <c r="J871" s="17">
        <f ca="1">f_nav_periodreturnrankingper(A871,参数!$B$3,参数!$B$2,3)</f>
        <v>98.8200589970501</v>
      </c>
      <c r="K871" s="17">
        <f ca="1">f_nav_adjustedreturn(A871,参数!$B$4,参数!$B$3)</f>
        <v>-18.7728380916604</v>
      </c>
      <c r="L871" s="17">
        <f ca="1">f_nav_periodreturnrankingper(A871,参数!$B$4,参数!$B$3,3)</f>
        <v>22.1818181818182</v>
      </c>
      <c r="M871" s="17">
        <f ca="1">f_nav_adjustedreturn(A871,参数!$B$5,参数!$B$4)</f>
        <v>40</v>
      </c>
      <c r="N871" s="17">
        <f ca="1">f_nav_periodreturnrankingper(A871,参数!$B$5,参数!$B$4,3)</f>
        <v>15.1960784313725</v>
      </c>
      <c r="O871" s="17">
        <f ca="1">f_nav_adjustedreturn(A871,参数!$B$6,参数!$B$5)</f>
        <v>0</v>
      </c>
      <c r="P871" s="17">
        <f ca="1">f_nav_periodreturnrankingper(A871,参数!$B$6,参数!$B$5,3)</f>
        <v>0</v>
      </c>
      <c r="Q871" s="25">
        <f>f_return(A871,1,参数!$B$1-365/2,参数!$B$1)</f>
        <v>73.5643688746628</v>
      </c>
      <c r="R871" s="25">
        <f ca="1">f_return(A871,1,参数!$B$4,参数!$B$1)</f>
        <v>10.5394543442156</v>
      </c>
      <c r="S871" s="25">
        <f ca="1">f_return(A871,1,参数!$B$6,参数!$B$1)</f>
        <v>0</v>
      </c>
      <c r="T871" t="str">
        <f>f_info_investtype(A871)</f>
        <v>普通股票型基金</v>
      </c>
      <c r="U871" t="str">
        <f>f_info_fundmanager(A871)</f>
        <v>赵宪成</v>
      </c>
      <c r="V871">
        <f>f_info_manager_onthepostdays(A871,1)</f>
        <v>59</v>
      </c>
      <c r="W871" s="25">
        <f ca="1">f_return_1w(A871,"0",参数!$B$2)</f>
        <v>-4.39972714870396</v>
      </c>
      <c r="X871" s="25">
        <f>f_return_1m(A871,"0",参数!$B$1)</f>
        <v>22.1725654148346</v>
      </c>
      <c r="Y871" s="25">
        <f>f_return_3m(A871,0,参数!$B$1)</f>
        <v>30.4572044334975</v>
      </c>
      <c r="Z871" s="25">
        <f>f_return_6m(A871,0,参数!B870)</f>
        <v>25.6705561448704</v>
      </c>
      <c r="AA871" t="str">
        <f>f_dq_status(A871,参数!$B$1)</f>
        <v>开放申购|开放赎回</v>
      </c>
      <c r="AB871" s="17">
        <f ca="1">f_risk_maxdownside(A871,参数!$B$6,参数!$B$1)</f>
        <v>-28.6802097191426</v>
      </c>
      <c r="AC871" s="17">
        <f ca="1">f_risk_maxdownside(A871,参数!$B$4,参数!$B$1)</f>
        <v>-28.2026218377976</v>
      </c>
      <c r="AD871" t="str">
        <f ca="1">f_risk_maxdownside_date(A871,参数!$B$6,参数!$B$1)</f>
        <v>20180124-20200319</v>
      </c>
    </row>
    <row r="872" spans="1:30">
      <c r="A872" s="15" t="s">
        <v>900</v>
      </c>
      <c r="B872" t="str">
        <f>f_info_name(A872)</f>
        <v>天弘裕利A</v>
      </c>
      <c r="C872" t="str">
        <f>f_info_setupdate(A872)</f>
        <v>2016-01-29</v>
      </c>
      <c r="D872" s="16">
        <f t="shared" si="13"/>
        <v>1823</v>
      </c>
      <c r="F872" s="17">
        <f>f_netasset_total(A872,参数!$B$1,100000000)</f>
        <v>4.2962683241</v>
      </c>
      <c r="G872" s="17">
        <f ca="1">f_nav_adjustedreturn(A872,参数!$B$2,参数!$B$1)</f>
        <v>3.41622924016868</v>
      </c>
      <c r="H872" s="17">
        <f ca="1">f_nav_periodreturnrankingper(A872,参数!$B$2,参数!$B$1,3)</f>
        <v>98.7294865007941</v>
      </c>
      <c r="I872" s="17">
        <f ca="1">f_nav_adjustedreturn(A872,参数!$B$3,参数!$B$2)</f>
        <v>2.41473517229222</v>
      </c>
      <c r="J872" s="17">
        <f ca="1">f_nav_periodreturnrankingper(A872,参数!$B$3,参数!$B$2,3)</f>
        <v>98.2720178372352</v>
      </c>
      <c r="K872" s="17">
        <f ca="1">f_nav_adjustedreturn(A872,参数!$B$4,参数!$B$3)</f>
        <v>3.92929107895217</v>
      </c>
      <c r="L872" s="17">
        <f ca="1">f_nav_periodreturnrankingper(A872,参数!$B$4,参数!$B$3,3)</f>
        <v>4.8780487804878</v>
      </c>
      <c r="M872" s="17">
        <f ca="1">f_nav_adjustedreturn(A872,参数!$B$5,参数!$B$4)</f>
        <v>8.22780474882259</v>
      </c>
      <c r="N872" s="17">
        <f ca="1">f_nav_periodreturnrankingper(A872,参数!$B$5,参数!$B$4,3)</f>
        <v>61.2293144208038</v>
      </c>
      <c r="O872" s="17">
        <f ca="1">f_nav_adjustedreturn(A872,参数!$B$6,参数!$B$5)</f>
        <v>0</v>
      </c>
      <c r="P872" s="17">
        <f ca="1">f_nav_periodreturnrankingper(A872,参数!$B$6,参数!$B$5,3)</f>
        <v>0</v>
      </c>
      <c r="Q872" s="25">
        <f>f_return(A872,1,参数!$B$1-365/2,参数!$B$1)</f>
        <v>5.96610948063461</v>
      </c>
      <c r="R872" s="25">
        <f ca="1">f_return(A872,1,参数!$B$4,参数!$B$1)</f>
        <v>3.24848569126799</v>
      </c>
      <c r="S872" s="25">
        <f ca="1">f_return(A872,1,参数!$B$6,参数!$B$1)</f>
        <v>0</v>
      </c>
      <c r="T872" t="str">
        <f>f_info_investtype(A872)</f>
        <v>灵活配置型基金</v>
      </c>
      <c r="U872" t="str">
        <f>f_info_fundmanager(A872)</f>
        <v>张寓,彭玮</v>
      </c>
      <c r="V872">
        <f>f_info_manager_onthepostdays(A872,1)</f>
        <v>152</v>
      </c>
      <c r="W872" s="25">
        <f ca="1">f_return_1w(A872,"0",参数!$B$2)</f>
        <v>0.172398931126625</v>
      </c>
      <c r="X872" s="25">
        <f>f_return_1m(A872,"0",参数!$B$1)</f>
        <v>2.71794871794873</v>
      </c>
      <c r="Y872" s="25">
        <f>f_return_3m(A872,0,参数!$B$1)</f>
        <v>2.78823126924393</v>
      </c>
      <c r="Z872" s="25">
        <f>f_return_6m(A872,0,参数!B871)</f>
        <v>3.01163586584531</v>
      </c>
      <c r="AA872" t="str">
        <f>f_dq_status(A872,参数!$B$1)</f>
        <v>开放申购|开放赎回</v>
      </c>
      <c r="AB872" s="17">
        <f ca="1">f_risk_maxdownside(A872,参数!$B$6,参数!$B$1)</f>
        <v>-3.56034325360597</v>
      </c>
      <c r="AC872" s="17">
        <f ca="1">f_risk_maxdownside(A872,参数!$B$4,参数!$B$1)</f>
        <v>-3.56034325360597</v>
      </c>
      <c r="AD872" t="str">
        <f ca="1">f_risk_maxdownside_date(A872,参数!$B$6,参数!$B$1)</f>
        <v>20180206-20180323</v>
      </c>
    </row>
    <row r="873" spans="1:30">
      <c r="A873" s="15" t="s">
        <v>901</v>
      </c>
      <c r="B873" t="str">
        <f>f_info_name(A873)</f>
        <v>招商安德灵活配置A</v>
      </c>
      <c r="C873" t="str">
        <f>f_info_setupdate(A873)</f>
        <v>2016-02-18</v>
      </c>
      <c r="D873" s="16">
        <f t="shared" si="13"/>
        <v>1803</v>
      </c>
      <c r="F873" s="17">
        <f>f_netasset_total(A873,参数!$B$1,100000000)</f>
        <v>8.1032276716</v>
      </c>
      <c r="G873" s="17">
        <f ca="1">f_nav_adjustedreturn(A873,参数!$B$2,参数!$B$1)</f>
        <v>18.0929095354523</v>
      </c>
      <c r="H873" s="17">
        <f ca="1">f_nav_periodreturnrankingper(A873,参数!$B$2,参数!$B$1,3)</f>
        <v>81.3128639491795</v>
      </c>
      <c r="I873" s="17">
        <f ca="1">f_nav_adjustedreturn(A873,参数!$B$3,参数!$B$2)</f>
        <v>8.19495065166664</v>
      </c>
      <c r="J873" s="17">
        <f ca="1">f_nav_periodreturnrankingper(A873,参数!$B$3,参数!$B$2,3)</f>
        <v>87.2352285395764</v>
      </c>
      <c r="K873" s="17">
        <f ca="1">f_nav_adjustedreturn(A873,参数!$B$4,参数!$B$3)</f>
        <v>2.85714285714286</v>
      </c>
      <c r="L873" s="17">
        <f ca="1">f_nav_periodreturnrankingper(A873,参数!$B$4,参数!$B$3,3)</f>
        <v>7.06033376123235</v>
      </c>
      <c r="M873" s="17">
        <f ca="1">f_nav_adjustedreturn(A873,参数!$B$5,参数!$B$4)</f>
        <v>3.75494071146245</v>
      </c>
      <c r="N873" s="17">
        <f ca="1">f_nav_periodreturnrankingper(A873,参数!$B$5,参数!$B$4,3)</f>
        <v>81.0086682427108</v>
      </c>
      <c r="O873" s="17">
        <f ca="1">f_nav_adjustedreturn(A873,参数!$B$6,参数!$B$5)</f>
        <v>0</v>
      </c>
      <c r="P873" s="17">
        <f ca="1">f_nav_periodreturnrankingper(A873,参数!$B$6,参数!$B$5,3)</f>
        <v>0</v>
      </c>
      <c r="Q873" s="25">
        <f>f_return(A873,1,参数!$B$1-365/2,参数!$B$1)</f>
        <v>15.7181425279512</v>
      </c>
      <c r="R873" s="25">
        <f ca="1">f_return(A873,1,参数!$B$4,参数!$B$1)</f>
        <v>9.52644720872249</v>
      </c>
      <c r="S873" s="25">
        <f ca="1">f_return(A873,1,参数!$B$6,参数!$B$1)</f>
        <v>0</v>
      </c>
      <c r="T873" t="str">
        <f>f_info_investtype(A873)</f>
        <v>灵活配置型基金</v>
      </c>
      <c r="U873" t="str">
        <f>f_info_fundmanager(A873)</f>
        <v>侯杰,王刚</v>
      </c>
      <c r="V873">
        <f>f_info_manager_onthepostdays(A873,1)</f>
        <v>783</v>
      </c>
      <c r="W873" s="25">
        <f ca="1">f_return_1w(A873,"0",参数!$B$2)</f>
        <v>-0.85772888308783</v>
      </c>
      <c r="X873" s="25">
        <f>f_return_1m(A873,"0",参数!$B$1)</f>
        <v>3.06959947472096</v>
      </c>
      <c r="Y873" s="25">
        <f>f_return_3m(A873,0,参数!$B$1)</f>
        <v>4.40638510142999</v>
      </c>
      <c r="Z873" s="25">
        <f>f_return_6m(A873,0,参数!B872)</f>
        <v>7.20651897122486</v>
      </c>
      <c r="AA873" t="str">
        <f>f_dq_status(A873,参数!$B$1)</f>
        <v>暂停大额申购|开放赎回</v>
      </c>
      <c r="AB873" s="17">
        <f ca="1">f_risk_maxdownside(A873,参数!$B$6,参数!$B$1)</f>
        <v>-3.10435492892745</v>
      </c>
      <c r="AC873" s="17">
        <f ca="1">f_risk_maxdownside(A873,参数!$B$4,参数!$B$1)</f>
        <v>-3.10435492892745</v>
      </c>
      <c r="AD873" t="str">
        <f ca="1">f_risk_maxdownside_date(A873,参数!$B$6,参数!$B$1)</f>
        <v>20190405-20190809</v>
      </c>
    </row>
    <row r="874" spans="1:30">
      <c r="A874" s="15" t="s">
        <v>902</v>
      </c>
      <c r="B874" t="str">
        <f>f_info_name(A874)</f>
        <v>华安安禧灵活A</v>
      </c>
      <c r="C874" t="str">
        <f>f_info_setupdate(A874)</f>
        <v>2016-04-13</v>
      </c>
      <c r="D874" s="16">
        <f t="shared" si="13"/>
        <v>1748</v>
      </c>
      <c r="F874" s="17">
        <f>f_netasset_total(A874,参数!$B$1,100000000)</f>
        <v>7.8038175877</v>
      </c>
      <c r="G874" s="17">
        <f ca="1">f_nav_adjustedreturn(A874,参数!$B$2,参数!$B$1)</f>
        <v>14.1374954889931</v>
      </c>
      <c r="H874" s="17">
        <f ca="1">f_nav_periodreturnrankingper(A874,参数!$B$2,参数!$B$1,3)</f>
        <v>88.935944944415</v>
      </c>
      <c r="I874" s="17">
        <f ca="1">f_nav_adjustedreturn(A874,参数!$B$3,参数!$B$2)</f>
        <v>4.95218255846985</v>
      </c>
      <c r="J874" s="17">
        <f ca="1">f_nav_periodreturnrankingper(A874,参数!$B$3,参数!$B$2,3)</f>
        <v>93.8127090301003</v>
      </c>
      <c r="K874" s="17">
        <f ca="1">f_nav_adjustedreturn(A874,参数!$B$4,参数!$B$3)</f>
        <v>2.58208522918617</v>
      </c>
      <c r="L874" s="17">
        <f ca="1">f_nav_periodreturnrankingper(A874,参数!$B$4,参数!$B$3,3)</f>
        <v>8.08729139922978</v>
      </c>
      <c r="M874" s="17">
        <f ca="1">f_nav_adjustedreturn(A874,参数!$B$5,参数!$B$4)</f>
        <v>6.46766169154231</v>
      </c>
      <c r="N874" s="17">
        <f ca="1">f_nav_periodreturnrankingper(A874,参数!$B$5,参数!$B$4,3)</f>
        <v>69.7399527186761</v>
      </c>
      <c r="O874" s="17">
        <f ca="1">f_nav_adjustedreturn(A874,参数!$B$6,参数!$B$5)</f>
        <v>0</v>
      </c>
      <c r="P874" s="17">
        <f ca="1">f_nav_periodreturnrankingper(A874,参数!$B$6,参数!$B$5,3)</f>
        <v>0</v>
      </c>
      <c r="Q874" s="25">
        <f>f_return(A874,1,参数!$B$1-365/2,参数!$B$1)</f>
        <v>24.6285416161505</v>
      </c>
      <c r="R874" s="25">
        <f ca="1">f_return(A874,1,参数!$B$4,参数!$B$1)</f>
        <v>7.10339261153858</v>
      </c>
      <c r="S874" s="25">
        <f ca="1">f_return(A874,1,参数!$B$6,参数!$B$1)</f>
        <v>0</v>
      </c>
      <c r="T874" t="str">
        <f>f_info_investtype(A874)</f>
        <v>灵活配置型基金</v>
      </c>
      <c r="U874" t="str">
        <f>f_info_fundmanager(A874)</f>
        <v>朱才敏,陆秋渊,谢昌旭</v>
      </c>
      <c r="V874">
        <f>f_info_manager_onthepostdays(A874,1)</f>
        <v>1765</v>
      </c>
      <c r="W874" s="25">
        <f ca="1">f_return_1w(A874,"0",参数!$B$2)</f>
        <v>-0.591928251121065</v>
      </c>
      <c r="X874" s="25">
        <f>f_return_1m(A874,"0",参数!$B$1)</f>
        <v>3.95234182415776</v>
      </c>
      <c r="Y874" s="25">
        <f>f_return_3m(A874,0,参数!$B$1)</f>
        <v>8.37830891801592</v>
      </c>
      <c r="Z874" s="25">
        <f>f_return_6m(A874,0,参数!B873)</f>
        <v>11.6710182767624</v>
      </c>
      <c r="AA874" t="str">
        <f>f_dq_status(A874,参数!$B$1)</f>
        <v>暂停大额申购|开放赎回</v>
      </c>
      <c r="AB874" s="17">
        <f ca="1">f_risk_maxdownside(A874,参数!$B$6,参数!$B$1)</f>
        <v>-2.40694345025053</v>
      </c>
      <c r="AC874" s="17">
        <f ca="1">f_risk_maxdownside(A874,参数!$B$4,参数!$B$1)</f>
        <v>-2.40694345025053</v>
      </c>
      <c r="AD874" t="str">
        <f ca="1">f_risk_maxdownside_date(A874,参数!$B$6,参数!$B$1)</f>
        <v>20200121-20200203</v>
      </c>
    </row>
    <row r="875" spans="1:30">
      <c r="A875" s="15" t="s">
        <v>903</v>
      </c>
      <c r="B875" t="str">
        <f>f_info_name(A875)</f>
        <v>前海开源恒远</v>
      </c>
      <c r="C875" t="str">
        <f>f_info_setupdate(A875)</f>
        <v>2016-03-28</v>
      </c>
      <c r="D875" s="16">
        <f t="shared" si="13"/>
        <v>1764</v>
      </c>
      <c r="F875" s="17">
        <f>f_netasset_total(A875,参数!$B$1,100000000)</f>
        <v>2.8880014081</v>
      </c>
      <c r="G875" s="17">
        <f ca="1">f_nav_adjustedreturn(A875,参数!$B$2,参数!$B$1)</f>
        <v>21.5852265198472</v>
      </c>
      <c r="H875" s="17">
        <f ca="1">f_nav_periodreturnrankingper(A875,参数!$B$2,参数!$B$1,3)</f>
        <v>74.3779777660138</v>
      </c>
      <c r="I875" s="17">
        <f ca="1">f_nav_adjustedreturn(A875,参数!$B$3,参数!$B$2)</f>
        <v>60.0306870394973</v>
      </c>
      <c r="J875" s="17">
        <f ca="1">f_nav_periodreturnrankingper(A875,参数!$B$3,参数!$B$2,3)</f>
        <v>9.14158305462653</v>
      </c>
      <c r="K875" s="17">
        <f ca="1">f_nav_adjustedreturn(A875,参数!$B$4,参数!$B$3)</f>
        <v>3.53159851301116</v>
      </c>
      <c r="L875" s="17">
        <f ca="1">f_nav_periodreturnrankingper(A875,参数!$B$4,参数!$B$3,3)</f>
        <v>5.58408215661104</v>
      </c>
      <c r="M875" s="17">
        <f ca="1">f_nav_adjustedreturn(A875,参数!$B$5,参数!$B$4)</f>
        <v>3.757225433526</v>
      </c>
      <c r="N875" s="17">
        <f ca="1">f_nav_periodreturnrankingper(A875,参数!$B$5,参数!$B$4,3)</f>
        <v>80.929866036249</v>
      </c>
      <c r="O875" s="17">
        <f ca="1">f_nav_adjustedreturn(A875,参数!$B$6,参数!$B$5)</f>
        <v>0</v>
      </c>
      <c r="P875" s="17">
        <f ca="1">f_nav_periodreturnrankingper(A875,参数!$B$6,参数!$B$5,3)</f>
        <v>0</v>
      </c>
      <c r="Q875" s="25">
        <f>f_return(A875,1,参数!$B$1-365/2,参数!$B$1)</f>
        <v>12.4192909929422</v>
      </c>
      <c r="R875" s="25">
        <f ca="1">f_return(A875,1,参数!$B$4,参数!$B$1)</f>
        <v>26.2679590254595</v>
      </c>
      <c r="S875" s="25">
        <f ca="1">f_return(A875,1,参数!$B$6,参数!$B$1)</f>
        <v>0</v>
      </c>
      <c r="T875" t="str">
        <f>f_info_investtype(A875)</f>
        <v>灵活配置型基金</v>
      </c>
      <c r="U875" t="str">
        <f>f_info_fundmanager(A875)</f>
        <v>邱杰,谭荐丰,肖立强</v>
      </c>
      <c r="V875">
        <f>f_info_manager_onthepostdays(A875,1)</f>
        <v>1781</v>
      </c>
      <c r="W875" s="25">
        <f ca="1">f_return_1w(A875,"0",参数!$B$2)</f>
        <v>-2.93333333333334</v>
      </c>
      <c r="X875" s="25">
        <f>f_return_1m(A875,"0",参数!$B$1)</f>
        <v>2.40307206556956</v>
      </c>
      <c r="Y875" s="25">
        <f>f_return_3m(A875,0,参数!$B$1)</f>
        <v>5.98946877725495</v>
      </c>
      <c r="Z875" s="25">
        <f>f_return_6m(A875,0,参数!B874)</f>
        <v>1.82959263913926</v>
      </c>
      <c r="AA875" t="str">
        <f>f_dq_status(A875,参数!$B$1)</f>
        <v>开放申购|开放赎回</v>
      </c>
      <c r="AB875" s="17">
        <f ca="1">f_risk_maxdownside(A875,参数!$B$6,参数!$B$1)</f>
        <v>-13.1062479413657</v>
      </c>
      <c r="AC875" s="17">
        <f ca="1">f_risk_maxdownside(A875,参数!$B$4,参数!$B$1)</f>
        <v>-13.1062479413657</v>
      </c>
      <c r="AD875" t="str">
        <f ca="1">f_risk_maxdownside_date(A875,参数!$B$6,参数!$B$1)</f>
        <v>20190405-20190606</v>
      </c>
    </row>
    <row r="876" spans="1:30">
      <c r="A876" s="15" t="s">
        <v>904</v>
      </c>
      <c r="B876" t="str">
        <f>f_info_name(A876)</f>
        <v>中信建投医改A</v>
      </c>
      <c r="C876" t="str">
        <f>f_info_setupdate(A876)</f>
        <v>2016-04-06</v>
      </c>
      <c r="D876" s="16">
        <f t="shared" si="13"/>
        <v>1755</v>
      </c>
      <c r="F876" s="17">
        <f>f_netasset_total(A876,参数!$B$1,100000000)</f>
        <v>6.0766995797</v>
      </c>
      <c r="G876" s="17">
        <f ca="1">f_nav_adjustedreturn(A876,参数!$B$2,参数!$B$1)</f>
        <v>103.849372384937</v>
      </c>
      <c r="H876" s="17">
        <f ca="1">f_nav_periodreturnrankingper(A876,参数!$B$2,参数!$B$1,3)</f>
        <v>4.18210693488618</v>
      </c>
      <c r="I876" s="17">
        <f ca="1">f_nav_adjustedreturn(A876,参数!$B$3,参数!$B$2)</f>
        <v>62.2171945701357</v>
      </c>
      <c r="J876" s="17">
        <f ca="1">f_nav_periodreturnrankingper(A876,参数!$B$3,参数!$B$2,3)</f>
        <v>7.80379041248606</v>
      </c>
      <c r="K876" s="17">
        <f ca="1">f_nav_adjustedreturn(A876,参数!$B$4,参数!$B$3)</f>
        <v>-21.0714285714286</v>
      </c>
      <c r="L876" s="17">
        <f ca="1">f_nav_periodreturnrankingper(A876,参数!$B$4,参数!$B$3,3)</f>
        <v>69.8973042362003</v>
      </c>
      <c r="M876" s="17">
        <f ca="1">f_nav_adjustedreturn(A876,参数!$B$5,参数!$B$4)</f>
        <v>10.6719367588933</v>
      </c>
      <c r="N876" s="17">
        <f ca="1">f_nav_periodreturnrankingper(A876,参数!$B$5,参数!$B$4,3)</f>
        <v>48.6997635933806</v>
      </c>
      <c r="O876" s="17">
        <f ca="1">f_nav_adjustedreturn(A876,参数!$B$6,参数!$B$5)</f>
        <v>0</v>
      </c>
      <c r="P876" s="17">
        <f ca="1">f_nav_periodreturnrankingper(A876,参数!$B$6,参数!$B$5,3)</f>
        <v>0</v>
      </c>
      <c r="Q876" s="25">
        <f>f_return(A876,1,参数!$B$1-365/2,参数!$B$1)</f>
        <v>63.1606276954551</v>
      </c>
      <c r="R876" s="25">
        <f ca="1">f_return(A876,1,参数!$B$4,参数!$B$1)</f>
        <v>37.6427857225912</v>
      </c>
      <c r="S876" s="25">
        <f ca="1">f_return(A876,1,参数!$B$6,参数!$B$1)</f>
        <v>0</v>
      </c>
      <c r="T876" t="str">
        <f>f_info_investtype(A876)</f>
        <v>灵活配置型基金</v>
      </c>
      <c r="U876" t="str">
        <f>f_info_fundmanager(A876)</f>
        <v>谢玮</v>
      </c>
      <c r="V876">
        <f>f_info_manager_onthepostdays(A876,1)</f>
        <v>672</v>
      </c>
      <c r="W876" s="25">
        <f ca="1">f_return_1w(A876,"0",参数!$B$2)</f>
        <v>0.139664804469274</v>
      </c>
      <c r="X876" s="25">
        <f>f_return_1m(A876,"0",参数!$B$1)</f>
        <v>16.7738585067711</v>
      </c>
      <c r="Y876" s="25">
        <f>f_return_3m(A876,0,参数!$B$1)</f>
        <v>30.4825246618756</v>
      </c>
      <c r="Z876" s="25">
        <f>f_return_6m(A876,0,参数!B875)</f>
        <v>26.8676167654601</v>
      </c>
      <c r="AA876" t="str">
        <f>f_dq_status(A876,参数!$B$1)</f>
        <v>开放申购|开放赎回</v>
      </c>
      <c r="AB876" s="17">
        <f ca="1">f_risk_maxdownside(A876,参数!$B$6,参数!$B$1)</f>
        <v>-35.3954581049334</v>
      </c>
      <c r="AC876" s="17">
        <f ca="1">f_risk_maxdownside(A876,参数!$B$4,参数!$B$1)</f>
        <v>-35.3954581049334</v>
      </c>
      <c r="AD876" t="str">
        <f ca="1">f_risk_maxdownside_date(A876,参数!$B$6,参数!$B$1)</f>
        <v>20180529-20190103</v>
      </c>
    </row>
    <row r="877" spans="1:30">
      <c r="A877" s="15" t="s">
        <v>905</v>
      </c>
      <c r="B877" t="str">
        <f>f_info_name(A877)</f>
        <v>华夏新活力A</v>
      </c>
      <c r="C877" t="str">
        <f>f_info_setupdate(A877)</f>
        <v>2016-02-23</v>
      </c>
      <c r="D877" s="16">
        <f t="shared" si="13"/>
        <v>1798</v>
      </c>
      <c r="F877" s="17">
        <f>f_netasset_total(A877,参数!$B$1,100000000)</f>
        <v>4.6434537172</v>
      </c>
      <c r="G877" s="17">
        <f ca="1">f_nav_adjustedreturn(A877,参数!$B$2,参数!$B$1)</f>
        <v>13.0170316164384</v>
      </c>
      <c r="H877" s="17">
        <f ca="1">f_nav_periodreturnrankingper(A877,参数!$B$2,参数!$B$1,3)</f>
        <v>91.8475383800953</v>
      </c>
      <c r="I877" s="17">
        <f ca="1">f_nav_adjustedreturn(A877,参数!$B$3,参数!$B$2)</f>
        <v>4.75336322869955</v>
      </c>
      <c r="J877" s="17">
        <f ca="1">f_nav_periodreturnrankingper(A877,参数!$B$3,参数!$B$2,3)</f>
        <v>94.0356744704571</v>
      </c>
      <c r="K877" s="17">
        <f ca="1">f_nav_adjustedreturn(A877,参数!$B$4,参数!$B$3)</f>
        <v>0.36003600360036</v>
      </c>
      <c r="L877" s="17">
        <f ca="1">f_nav_periodreturnrankingper(A877,参数!$B$4,参数!$B$3,3)</f>
        <v>17.6508344030809</v>
      </c>
      <c r="M877" s="17">
        <f ca="1">f_nav_adjustedreturn(A877,参数!$B$5,参数!$B$4)</f>
        <v>10.6256206554121</v>
      </c>
      <c r="N877" s="17">
        <f ca="1">f_nav_periodreturnrankingper(A877,参数!$B$5,参数!$B$4,3)</f>
        <v>49.0937746256895</v>
      </c>
      <c r="O877" s="17">
        <f ca="1">f_nav_adjustedreturn(A877,参数!$B$6,参数!$B$5)</f>
        <v>0</v>
      </c>
      <c r="P877" s="17">
        <f ca="1">f_nav_periodreturnrankingper(A877,参数!$B$6,参数!$B$5,3)</f>
        <v>0</v>
      </c>
      <c r="Q877" s="25">
        <f>f_return(A877,1,参数!$B$1-365/2,参数!$B$1)</f>
        <v>13.0297364491906</v>
      </c>
      <c r="R877" s="25">
        <f ca="1">f_return(A877,1,参数!$B$4,参数!$B$1)</f>
        <v>5.9094685046237</v>
      </c>
      <c r="S877" s="25">
        <f ca="1">f_return(A877,1,参数!$B$6,参数!$B$1)</f>
        <v>0</v>
      </c>
      <c r="T877" t="str">
        <f>f_info_investtype(A877)</f>
        <v>灵活配置型基金</v>
      </c>
      <c r="U877" t="str">
        <f>f_info_fundmanager(A877)</f>
        <v>陈伟彦</v>
      </c>
      <c r="V877">
        <f>f_info_manager_onthepostdays(A877,1)</f>
        <v>1437</v>
      </c>
      <c r="W877" s="25">
        <f ca="1">f_return_1w(A877,"0",参数!$B$2)</f>
        <v>-0.680272108843538</v>
      </c>
      <c r="X877" s="25">
        <f>f_return_1m(A877,"0",参数!$B$1)</f>
        <v>1.24895920066609</v>
      </c>
      <c r="Y877" s="25">
        <f>f_return_3m(A877,0,参数!$B$1)</f>
        <v>3.99562091766988</v>
      </c>
      <c r="Z877" s="25">
        <f>f_return_6m(A877,0,参数!B876)</f>
        <v>3.69893937284145</v>
      </c>
      <c r="AA877" t="str">
        <f>f_dq_status(A877,参数!$B$1)</f>
        <v>暂停大额申购|开放赎回</v>
      </c>
      <c r="AB877" s="17">
        <f ca="1">f_risk_maxdownside(A877,参数!$B$6,参数!$B$1)</f>
        <v>-5.45454545454545</v>
      </c>
      <c r="AC877" s="17">
        <f ca="1">f_risk_maxdownside(A877,参数!$B$4,参数!$B$1)</f>
        <v>-5.45454545454545</v>
      </c>
      <c r="AD877" t="str">
        <f ca="1">f_risk_maxdownside_date(A877,参数!$B$6,参数!$B$1)</f>
        <v>20190411-20190606</v>
      </c>
    </row>
    <row r="878" spans="1:30">
      <c r="A878" s="15" t="s">
        <v>906</v>
      </c>
      <c r="B878" t="str">
        <f>f_info_name(A878)</f>
        <v>华夏新机遇A</v>
      </c>
      <c r="C878" t="str">
        <f>f_info_setupdate(A878)</f>
        <v>2016-03-30</v>
      </c>
      <c r="D878" s="16">
        <f t="shared" si="13"/>
        <v>1762</v>
      </c>
      <c r="F878" s="17">
        <f>f_netasset_total(A878,参数!$B$1,100000000)</f>
        <v>7.4866201731</v>
      </c>
      <c r="G878" s="17">
        <f ca="1">f_nav_adjustedreturn(A878,参数!$B$2,参数!$B$1)</f>
        <v>16.0855058578963</v>
      </c>
      <c r="H878" s="17">
        <f ca="1">f_nav_periodreturnrankingper(A878,参数!$B$2,参数!$B$1,3)</f>
        <v>85.0185283218634</v>
      </c>
      <c r="I878" s="17">
        <f ca="1">f_nav_adjustedreturn(A878,参数!$B$3,参数!$B$2)</f>
        <v>20.9526692557585</v>
      </c>
      <c r="J878" s="17">
        <f ca="1">f_nav_periodreturnrankingper(A878,参数!$B$3,参数!$B$2,3)</f>
        <v>57.8037904124861</v>
      </c>
      <c r="K878" s="17">
        <f ca="1">f_nav_adjustedreturn(A878,参数!$B$4,参数!$B$3)</f>
        <v>-5.18378887841659</v>
      </c>
      <c r="L878" s="17">
        <f ca="1">f_nav_periodreturnrankingper(A878,参数!$B$4,参数!$B$3,3)</f>
        <v>31.9640564826701</v>
      </c>
      <c r="M878" s="17">
        <f ca="1">f_nav_adjustedreturn(A878,参数!$B$5,参数!$B$4)</f>
        <v>12.614522310757</v>
      </c>
      <c r="N878" s="17">
        <f ca="1">f_nav_periodreturnrankingper(A878,参数!$B$5,参数!$B$4,3)</f>
        <v>40.5831363278172</v>
      </c>
      <c r="O878" s="17">
        <f ca="1">f_nav_adjustedreturn(A878,参数!$B$6,参数!$B$5)</f>
        <v>0</v>
      </c>
      <c r="P878" s="17">
        <f ca="1">f_nav_periodreturnrankingper(A878,参数!$B$6,参数!$B$5,3)</f>
        <v>0</v>
      </c>
      <c r="Q878" s="25">
        <f>f_return(A878,1,参数!$B$1-365/2,参数!$B$1)</f>
        <v>14.7838366258419</v>
      </c>
      <c r="R878" s="25">
        <f ca="1">f_return(A878,1,参数!$B$4,参数!$B$1)</f>
        <v>9.9987003274522</v>
      </c>
      <c r="S878" s="25">
        <f ca="1">f_return(A878,1,参数!$B$6,参数!$B$1)</f>
        <v>0</v>
      </c>
      <c r="T878" t="str">
        <f>f_info_investtype(A878)</f>
        <v>灵活配置型基金</v>
      </c>
      <c r="U878" t="str">
        <f>f_info_fundmanager(A878)</f>
        <v>董阳阳</v>
      </c>
      <c r="V878">
        <f>f_info_manager_onthepostdays(A878,1)</f>
        <v>1252</v>
      </c>
      <c r="W878" s="25">
        <f ca="1">f_return_1w(A878,"0",参数!$B$2)</f>
        <v>-0.339847068819034</v>
      </c>
      <c r="X878" s="25">
        <f>f_return_1m(A878,"0",参数!$B$1)</f>
        <v>2.45700245700244</v>
      </c>
      <c r="Y878" s="25">
        <f>f_return_3m(A878,0,参数!$B$1)</f>
        <v>4.3369474562135</v>
      </c>
      <c r="Z878" s="25">
        <f>f_return_6m(A878,0,参数!B877)</f>
        <v>7.14285714285714</v>
      </c>
      <c r="AA878" t="str">
        <f>f_dq_status(A878,参数!$B$1)</f>
        <v>暂停大额申购|开放赎回</v>
      </c>
      <c r="AB878" s="17">
        <f ca="1">f_risk_maxdownside(A878,参数!$B$6,参数!$B$1)</f>
        <v>-11.2338858195212</v>
      </c>
      <c r="AC878" s="17">
        <f ca="1">f_risk_maxdownside(A878,参数!$B$4,参数!$B$1)</f>
        <v>-11.2338858195212</v>
      </c>
      <c r="AD878" t="str">
        <f ca="1">f_risk_maxdownside_date(A878,参数!$B$6,参数!$B$1)</f>
        <v>20180313-20180705</v>
      </c>
    </row>
    <row r="879" spans="1:30">
      <c r="A879" s="15" t="s">
        <v>907</v>
      </c>
      <c r="B879" t="str">
        <f>f_info_name(A879)</f>
        <v>华富安福</v>
      </c>
      <c r="C879" t="str">
        <f>f_info_setupdate(A879)</f>
        <v>2016-03-23</v>
      </c>
      <c r="D879" s="16">
        <f t="shared" si="13"/>
        <v>1769</v>
      </c>
      <c r="F879" s="17">
        <f>f_netasset_total(A879,参数!$B$1,100000000)</f>
        <v>0.0633899652</v>
      </c>
      <c r="G879" s="17">
        <f ca="1">f_nav_adjustedreturn(A879,参数!$B$2,参数!$B$1)</f>
        <v>11.4543466375068</v>
      </c>
      <c r="H879" s="17">
        <f ca="1">f_nav_periodreturnrankingper(A879,参数!$B$2,参数!$B$1,3)</f>
        <v>39.0566037735849</v>
      </c>
      <c r="I879" s="17">
        <f ca="1">f_nav_adjustedreturn(A879,参数!$B$3,参数!$B$2)</f>
        <v>7.37769080234833</v>
      </c>
      <c r="J879" s="17">
        <f ca="1">f_nav_periodreturnrankingper(A879,参数!$B$3,参数!$B$2,3)</f>
        <v>57.6595744680851</v>
      </c>
      <c r="K879" s="17">
        <f ca="1">f_nav_adjustedreturn(A879,参数!$B$4,参数!$B$3)</f>
        <v>0.788954635108482</v>
      </c>
      <c r="L879" s="17">
        <f ca="1">f_nav_periodreturnrankingper(A879,参数!$B$4,参数!$B$3,3)</f>
        <v>49.6420047732697</v>
      </c>
      <c r="M879" s="17">
        <f ca="1">f_nav_adjustedreturn(A879,参数!$B$5,参数!$B$4)</f>
        <v>0.995024875621892</v>
      </c>
      <c r="N879" s="17">
        <f ca="1">f_nav_periodreturnrankingper(A879,参数!$B$5,参数!$B$4,3)</f>
        <v>87.0165745856354</v>
      </c>
      <c r="O879" s="17">
        <f ca="1">f_nav_adjustedreturn(A879,参数!$B$6,参数!$B$5)</f>
        <v>0</v>
      </c>
      <c r="P879" s="17">
        <f ca="1">f_nav_periodreturnrankingper(A879,参数!$B$6,参数!$B$5,3)</f>
        <v>0</v>
      </c>
      <c r="Q879" s="25">
        <f>f_return(A879,1,参数!$B$1-365/2,参数!$B$1)</f>
        <v>20.3627142597095</v>
      </c>
      <c r="R879" s="25">
        <f ca="1">f_return(A879,1,参数!$B$4,参数!$B$1)</f>
        <v>6.44286931940201</v>
      </c>
      <c r="S879" s="25">
        <f ca="1">f_return(A879,1,参数!$B$6,参数!$B$1)</f>
        <v>0</v>
      </c>
      <c r="T879" t="str">
        <f>f_info_investtype(A879)</f>
        <v>混合债券型二级基金</v>
      </c>
      <c r="U879" t="str">
        <f>f_info_fundmanager(A879)</f>
        <v>张惠</v>
      </c>
      <c r="V879">
        <f>f_info_manager_onthepostdays(A879,1)</f>
        <v>898</v>
      </c>
      <c r="W879" s="25">
        <f ca="1">f_return_1w(A879,"0",参数!$B$2)</f>
        <v>-0.795516181522341</v>
      </c>
      <c r="X879" s="25">
        <f>f_return_1m(A879,"0",参数!$B$1)</f>
        <v>4.32446264073695</v>
      </c>
      <c r="Y879" s="25">
        <f>f_return_3m(A879,0,参数!$B$1)</f>
        <v>6.07059231636459</v>
      </c>
      <c r="Z879" s="25">
        <f>f_return_6m(A879,0,参数!B878)</f>
        <v>1.59719849675435</v>
      </c>
      <c r="AA879" t="str">
        <f>f_dq_status(A879,参数!$B$1)</f>
        <v>开放申购|开放赎回</v>
      </c>
      <c r="AB879" s="17">
        <f ca="1">f_risk_maxdownside(A879,参数!$B$6,参数!$B$1)</f>
        <v>-9.27653582115826</v>
      </c>
      <c r="AC879" s="17">
        <f ca="1">f_risk_maxdownside(A879,参数!$B$4,参数!$B$1)</f>
        <v>-9.27653582115826</v>
      </c>
      <c r="AD879" t="str">
        <f ca="1">f_risk_maxdownside_date(A879,参数!$B$6,参数!$B$1)</f>
        <v>20200225-20200525</v>
      </c>
    </row>
    <row r="880" spans="1:30">
      <c r="A880" s="15" t="s">
        <v>908</v>
      </c>
      <c r="B880" t="str">
        <f>f_info_name(A880)</f>
        <v>中银瑞利A</v>
      </c>
      <c r="C880" t="str">
        <f>f_info_setupdate(A880)</f>
        <v>2016-02-04</v>
      </c>
      <c r="D880" s="16">
        <f t="shared" si="13"/>
        <v>1817</v>
      </c>
      <c r="F880" s="17">
        <f>f_netasset_total(A880,参数!$B$1,100000000)</f>
        <v>7.0365864728</v>
      </c>
      <c r="G880" s="17">
        <f ca="1">f_nav_adjustedreturn(A880,参数!$B$2,参数!$B$1)</f>
        <v>17.2904535049451</v>
      </c>
      <c r="H880" s="17">
        <f ca="1">f_nav_periodreturnrankingper(A880,参数!$B$2,参数!$B$1,3)</f>
        <v>82.6363155108523</v>
      </c>
      <c r="I880" s="17">
        <f ca="1">f_nav_adjustedreturn(A880,参数!$B$3,参数!$B$2)</f>
        <v>18.2519697151202</v>
      </c>
      <c r="J880" s="17">
        <f ca="1">f_nav_periodreturnrankingper(A880,参数!$B$3,参数!$B$2,3)</f>
        <v>62.6532887402453</v>
      </c>
      <c r="K880" s="17">
        <f ca="1">f_nav_adjustedreturn(A880,参数!$B$4,参数!$B$3)</f>
        <v>-2.73833399408434</v>
      </c>
      <c r="L880" s="17">
        <f ca="1">f_nav_periodreturnrankingper(A880,参数!$B$4,参数!$B$3,3)</f>
        <v>27.0860077021823</v>
      </c>
      <c r="M880" s="17">
        <f ca="1">f_nav_adjustedreturn(A880,参数!$B$5,参数!$B$4)</f>
        <v>10.3376285160039</v>
      </c>
      <c r="N880" s="17">
        <f ca="1">f_nav_periodreturnrankingper(A880,参数!$B$5,参数!$B$4,3)</f>
        <v>50.4334121355398</v>
      </c>
      <c r="O880" s="17">
        <f ca="1">f_nav_adjustedreturn(A880,参数!$B$6,参数!$B$5)</f>
        <v>0</v>
      </c>
      <c r="P880" s="17">
        <f ca="1">f_nav_periodreturnrankingper(A880,参数!$B$6,参数!$B$5,3)</f>
        <v>0</v>
      </c>
      <c r="Q880" s="25">
        <f>f_return(A880,1,参数!$B$1-365/2,参数!$B$1)</f>
        <v>18.9431455801572</v>
      </c>
      <c r="R880" s="25">
        <f ca="1">f_return(A880,1,参数!$B$4,参数!$B$1)</f>
        <v>10.4836574931592</v>
      </c>
      <c r="S880" s="25">
        <f ca="1">f_return(A880,1,参数!$B$6,参数!$B$1)</f>
        <v>0</v>
      </c>
      <c r="T880" t="str">
        <f>f_info_investtype(A880)</f>
        <v>灵活配置型基金</v>
      </c>
      <c r="U880" t="str">
        <f>f_info_fundmanager(A880)</f>
        <v>苗婷</v>
      </c>
      <c r="V880">
        <f>f_info_manager_onthepostdays(A880,1)</f>
        <v>1640</v>
      </c>
      <c r="W880" s="25">
        <f ca="1">f_return_1w(A880,"0",参数!$B$2)</f>
        <v>0.1762114537445</v>
      </c>
      <c r="X880" s="25">
        <f>f_return_1m(A880,"0",参数!$B$1)</f>
        <v>4.52127659574468</v>
      </c>
      <c r="Y880" s="25">
        <f>f_return_3m(A880,0,参数!$B$1)</f>
        <v>7.15792523792706</v>
      </c>
      <c r="Z880" s="25">
        <f>f_return_6m(A880,0,参数!B879)</f>
        <v>8.45028530245529</v>
      </c>
      <c r="AA880" t="str">
        <f>f_dq_status(A880,参数!$B$1)</f>
        <v>开放申购|开放赎回</v>
      </c>
      <c r="AB880" s="17">
        <f ca="1">f_risk_maxdownside(A880,参数!$B$6,参数!$B$1)</f>
        <v>-5.64354147021539</v>
      </c>
      <c r="AC880" s="17">
        <f ca="1">f_risk_maxdownside(A880,参数!$B$4,参数!$B$1)</f>
        <v>-5.27852615675395</v>
      </c>
      <c r="AD880" t="str">
        <f ca="1">f_risk_maxdownside_date(A880,参数!$B$6,参数!$B$1)</f>
        <v>20180124-20181221,20180124-20190102,20180124-20190103</v>
      </c>
    </row>
    <row r="881" spans="1:30">
      <c r="A881" s="15" t="s">
        <v>909</v>
      </c>
      <c r="B881" t="str">
        <f>f_info_name(A881)</f>
        <v>融通通盈</v>
      </c>
      <c r="C881" t="str">
        <f>f_info_setupdate(A881)</f>
        <v>2016-03-15</v>
      </c>
      <c r="D881" s="16">
        <f t="shared" si="13"/>
        <v>1777</v>
      </c>
      <c r="F881" s="17">
        <f>f_netasset_total(A881,参数!$B$1,100000000)</f>
        <v>8.3137050236</v>
      </c>
      <c r="G881" s="17">
        <f ca="1">f_nav_adjustedreturn(A881,参数!$B$2,参数!$B$1)</f>
        <v>16.051209945978</v>
      </c>
      <c r="H881" s="17">
        <f ca="1">f_nav_periodreturnrankingper(A881,参数!$B$2,参数!$B$1,3)</f>
        <v>85.0714663843303</v>
      </c>
      <c r="I881" s="17">
        <f ca="1">f_nav_adjustedreturn(A881,参数!$B$3,参数!$B$2)</f>
        <v>23.858845096242</v>
      </c>
      <c r="J881" s="17">
        <f ca="1">f_nav_periodreturnrankingper(A881,参数!$B$3,参数!$B$2,3)</f>
        <v>52.7870680044593</v>
      </c>
      <c r="K881" s="17">
        <f ca="1">f_nav_adjustedreturn(A881,参数!$B$4,参数!$B$3)</f>
        <v>2.82752120640905</v>
      </c>
      <c r="L881" s="17">
        <f ca="1">f_nav_periodreturnrankingper(A881,参数!$B$4,参数!$B$3,3)</f>
        <v>7.18870346598203</v>
      </c>
      <c r="M881" s="17">
        <f ca="1">f_nav_adjustedreturn(A881,参数!$B$5,参数!$B$4)</f>
        <v>4.9407114624506</v>
      </c>
      <c r="N881" s="17">
        <f ca="1">f_nav_periodreturnrankingper(A881,参数!$B$5,参数!$B$4,3)</f>
        <v>77.1473601260835</v>
      </c>
      <c r="O881" s="17">
        <f ca="1">f_nav_adjustedreturn(A881,参数!$B$6,参数!$B$5)</f>
        <v>0</v>
      </c>
      <c r="P881" s="17">
        <f ca="1">f_nav_periodreturnrankingper(A881,参数!$B$6,参数!$B$5,3)</f>
        <v>0</v>
      </c>
      <c r="Q881" s="25">
        <f>f_return(A881,1,参数!$B$1-365/2,参数!$B$1)</f>
        <v>17.1068027581261</v>
      </c>
      <c r="R881" s="25">
        <f ca="1">f_return(A881,1,参数!$B$4,参数!$B$1)</f>
        <v>13.8965093425275</v>
      </c>
      <c r="S881" s="25">
        <f ca="1">f_return(A881,1,参数!$B$6,参数!$B$1)</f>
        <v>0</v>
      </c>
      <c r="T881" t="str">
        <f>f_info_investtype(A881)</f>
        <v>灵活配置型基金</v>
      </c>
      <c r="U881" t="str">
        <f>f_info_fundmanager(A881)</f>
        <v>张一格</v>
      </c>
      <c r="V881">
        <f>f_info_manager_onthepostdays(A881,1)</f>
        <v>1794</v>
      </c>
      <c r="W881" s="25">
        <f ca="1">f_return_1w(A881,"0",参数!$B$2)</f>
        <v>-1.77364250926801</v>
      </c>
      <c r="X881" s="25">
        <f>f_return_1m(A881,"0",参数!$B$1)</f>
        <v>2.67120597093099</v>
      </c>
      <c r="Y881" s="25">
        <f>f_return_3m(A881,0,参数!$B$1)</f>
        <v>4.86125041792043</v>
      </c>
      <c r="Z881" s="25">
        <f>f_return_6m(A881,0,参数!B880)</f>
        <v>6.62229165251648</v>
      </c>
      <c r="AA881" t="str">
        <f>f_dq_status(A881,参数!$B$1)</f>
        <v>暂停大额申购|开放赎回</v>
      </c>
      <c r="AB881" s="17">
        <f ca="1">f_risk_maxdownside(A881,参数!$B$6,参数!$B$1)</f>
        <v>-10.1329730498471</v>
      </c>
      <c r="AC881" s="17">
        <f ca="1">f_risk_maxdownside(A881,参数!$B$4,参数!$B$1)</f>
        <v>-10.1329730498471</v>
      </c>
      <c r="AD881" t="str">
        <f ca="1">f_risk_maxdownside_date(A881,参数!$B$6,参数!$B$1)</f>
        <v>20200306-20200323</v>
      </c>
    </row>
    <row r="882" spans="1:30">
      <c r="A882" s="15" t="s">
        <v>910</v>
      </c>
      <c r="B882" t="str">
        <f>f_info_name(A882)</f>
        <v>汇添富盈安</v>
      </c>
      <c r="C882" t="str">
        <f>f_info_setupdate(A882)</f>
        <v>2016-04-19</v>
      </c>
      <c r="D882" s="16">
        <f t="shared" si="13"/>
        <v>1742</v>
      </c>
      <c r="F882" s="17">
        <f>f_netasset_total(A882,参数!$B$1,100000000)</f>
        <v>3.4536765529</v>
      </c>
      <c r="G882" s="17">
        <f ca="1">f_nav_adjustedreturn(A882,参数!$B$2,参数!$B$1)</f>
        <v>76.0229132569558</v>
      </c>
      <c r="H882" s="17">
        <f ca="1">f_nav_periodreturnrankingper(A882,参数!$B$2,参数!$B$1,3)</f>
        <v>19.1106405505558</v>
      </c>
      <c r="I882" s="17">
        <f ca="1">f_nav_adjustedreturn(A882,参数!$B$3,参数!$B$2)</f>
        <v>14.8496240601504</v>
      </c>
      <c r="J882" s="17">
        <f ca="1">f_nav_periodreturnrankingper(A882,参数!$B$3,参数!$B$2,3)</f>
        <v>69.5094760312152</v>
      </c>
      <c r="K882" s="17">
        <f ca="1">f_nav_adjustedreturn(A882,参数!$B$4,参数!$B$3)</f>
        <v>-1.11524163568772</v>
      </c>
      <c r="L882" s="17">
        <f ca="1">f_nav_periodreturnrankingper(A882,参数!$B$4,参数!$B$3,3)</f>
        <v>22.3363286264442</v>
      </c>
      <c r="M882" s="17">
        <f ca="1">f_nav_adjustedreturn(A882,参数!$B$5,参数!$B$4)</f>
        <v>8.85921504950496</v>
      </c>
      <c r="N882" s="17">
        <f ca="1">f_nav_periodreturnrankingper(A882,参数!$B$5,参数!$B$4,3)</f>
        <v>57.2892040977147</v>
      </c>
      <c r="O882" s="17">
        <f ca="1">f_nav_adjustedreturn(A882,参数!$B$6,参数!$B$5)</f>
        <v>0</v>
      </c>
      <c r="P882" s="17">
        <f ca="1">f_nav_periodreturnrankingper(A882,参数!$B$6,参数!$B$5,3)</f>
        <v>0</v>
      </c>
      <c r="Q882" s="25">
        <f>f_return(A882,1,参数!$B$1-365/2,参数!$B$1)</f>
        <v>78.7546708898346</v>
      </c>
      <c r="R882" s="25">
        <f ca="1">f_return(A882,1,参数!$B$4,参数!$B$1)</f>
        <v>25.9460506324811</v>
      </c>
      <c r="S882" s="25">
        <f ca="1">f_return(A882,1,参数!$B$6,参数!$B$1)</f>
        <v>0</v>
      </c>
      <c r="T882" t="str">
        <f>f_info_investtype(A882)</f>
        <v>灵活配置型基金</v>
      </c>
      <c r="U882" t="str">
        <f>f_info_fundmanager(A882)</f>
        <v>马翔,沈若雨</v>
      </c>
      <c r="V882">
        <f>f_info_manager_onthepostdays(A882,1)</f>
        <v>329</v>
      </c>
      <c r="W882" s="25">
        <f ca="1">f_return_1w(A882,"0",参数!$B$2)</f>
        <v>-1.13268608414239</v>
      </c>
      <c r="X882" s="25">
        <f>f_return_1m(A882,"0",参数!$B$1)</f>
        <v>16.1447084233261</v>
      </c>
      <c r="Y882" s="25">
        <f>f_return_3m(A882,0,参数!$B$1)</f>
        <v>32.0441988950276</v>
      </c>
      <c r="Z882" s="25">
        <f>f_return_6m(A882,0,参数!B881)</f>
        <v>16.7439165701043</v>
      </c>
      <c r="AA882" t="str">
        <f>f_dq_status(A882,参数!$B$1)</f>
        <v>开放申购|开放赎回</v>
      </c>
      <c r="AB882" s="17">
        <f ca="1">f_risk_maxdownside(A882,参数!$B$6,参数!$B$1)</f>
        <v>-9.17901938426453</v>
      </c>
      <c r="AC882" s="17">
        <f ca="1">f_risk_maxdownside(A882,参数!$B$4,参数!$B$1)</f>
        <v>-9.17901938426453</v>
      </c>
      <c r="AD882" t="str">
        <f ca="1">f_risk_maxdownside_date(A882,参数!$B$6,参数!$B$1)</f>
        <v>20200903-20200910</v>
      </c>
    </row>
    <row r="883" spans="1:30">
      <c r="A883" s="15" t="s">
        <v>911</v>
      </c>
      <c r="B883" t="str">
        <f>f_info_name(A883)</f>
        <v>汇添富盈鑫灵活配置</v>
      </c>
      <c r="C883" t="str">
        <f>f_info_setupdate(A883)</f>
        <v>2016-03-11</v>
      </c>
      <c r="D883" s="16">
        <f t="shared" si="13"/>
        <v>1781</v>
      </c>
      <c r="F883" s="17">
        <f>f_netasset_total(A883,参数!$B$1,100000000)</f>
        <v>2.9168789534</v>
      </c>
      <c r="G883" s="17">
        <f ca="1">f_nav_adjustedreturn(A883,参数!$B$2,参数!$B$1)</f>
        <v>57.605421686747</v>
      </c>
      <c r="H883" s="17">
        <f ca="1">f_nav_periodreturnrankingper(A883,参数!$B$2,参数!$B$1,3)</f>
        <v>37.1095817893065</v>
      </c>
      <c r="I883" s="17">
        <f ca="1">f_nav_adjustedreturn(A883,参数!$B$3,参数!$B$2)</f>
        <v>22.1711131554738</v>
      </c>
      <c r="J883" s="17">
        <f ca="1">f_nav_periodreturnrankingper(A883,参数!$B$3,参数!$B$2,3)</f>
        <v>54.7380156075808</v>
      </c>
      <c r="K883" s="17">
        <f ca="1">f_nav_adjustedreturn(A883,参数!$B$4,参数!$B$3)</f>
        <v>-0.548947849954255</v>
      </c>
      <c r="L883" s="17">
        <f ca="1">f_nav_periodreturnrankingper(A883,参数!$B$4,参数!$B$3,3)</f>
        <v>20.6033376123235</v>
      </c>
      <c r="M883" s="17">
        <f ca="1">f_nav_adjustedreturn(A883,参数!$B$5,参数!$B$4)</f>
        <v>9.5</v>
      </c>
      <c r="N883" s="17">
        <f ca="1">f_nav_periodreturnrankingper(A883,参数!$B$5,参数!$B$4,3)</f>
        <v>54.2947202521671</v>
      </c>
      <c r="O883" s="17">
        <f ca="1">f_nav_adjustedreturn(A883,参数!$B$6,参数!$B$5)</f>
        <v>0</v>
      </c>
      <c r="P883" s="17">
        <f ca="1">f_nav_periodreturnrankingper(A883,参数!$B$6,参数!$B$5,3)</f>
        <v>0</v>
      </c>
      <c r="Q883" s="25">
        <f>f_return(A883,1,参数!$B$1-365/2,参数!$B$1)</f>
        <v>61.2505345818192</v>
      </c>
      <c r="R883" s="25">
        <f ca="1">f_return(A883,1,参数!$B$4,参数!$B$1)</f>
        <v>24.1549035969999</v>
      </c>
      <c r="S883" s="25">
        <f ca="1">f_return(A883,1,参数!$B$6,参数!$B$1)</f>
        <v>0</v>
      </c>
      <c r="T883" t="str">
        <f>f_info_investtype(A883)</f>
        <v>灵活配置型基金</v>
      </c>
      <c r="U883" t="str">
        <f>f_info_fundmanager(A883)</f>
        <v>赵鹏程</v>
      </c>
      <c r="V883">
        <f>f_info_manager_onthepostdays(A883,1)</f>
        <v>246</v>
      </c>
      <c r="W883" s="25">
        <f ca="1">f_return_1w(A883,"0",参数!$B$2)</f>
        <v>-1.04321907600596</v>
      </c>
      <c r="X883" s="25">
        <f>f_return_1m(A883,"0",参数!$B$1)</f>
        <v>17.3206278026906</v>
      </c>
      <c r="Y883" s="25">
        <f>f_return_3m(A883,0,参数!$B$1)</f>
        <v>26.0843373493976</v>
      </c>
      <c r="Z883" s="25">
        <f>f_return_6m(A883,0,参数!B882)</f>
        <v>28.1959378733572</v>
      </c>
      <c r="AA883" t="str">
        <f>f_dq_status(A883,参数!$B$1)</f>
        <v>开放申购|开放赎回</v>
      </c>
      <c r="AB883" s="17">
        <f ca="1">f_risk_maxdownside(A883,参数!$B$6,参数!$B$1)</f>
        <v>-12.3474515434314</v>
      </c>
      <c r="AC883" s="17">
        <f ca="1">f_risk_maxdownside(A883,参数!$B$4,参数!$B$1)</f>
        <v>-12.3474515434314</v>
      </c>
      <c r="AD883" t="str">
        <f ca="1">f_risk_maxdownside_date(A883,参数!$B$6,参数!$B$1)</f>
        <v>20200306-20200323</v>
      </c>
    </row>
    <row r="884" spans="1:30">
      <c r="A884" s="15" t="s">
        <v>912</v>
      </c>
      <c r="B884" t="str">
        <f>f_info_name(A884)</f>
        <v>新华增强A</v>
      </c>
      <c r="C884" t="str">
        <f>f_info_setupdate(A884)</f>
        <v>2016-04-13</v>
      </c>
      <c r="D884" s="16">
        <f t="shared" si="13"/>
        <v>1748</v>
      </c>
      <c r="F884" s="17">
        <f>f_netasset_total(A884,参数!$B$1,100000000)</f>
        <v>0.1271542795</v>
      </c>
      <c r="G884" s="17">
        <f ca="1">f_nav_adjustedreturn(A884,参数!$B$2,参数!$B$1)</f>
        <v>4.09466874129881</v>
      </c>
      <c r="H884" s="17">
        <f ca="1">f_nav_periodreturnrankingper(A884,参数!$B$2,参数!$B$1,3)</f>
        <v>80.9433962264151</v>
      </c>
      <c r="I884" s="17">
        <f ca="1">f_nav_adjustedreturn(A884,参数!$B$3,参数!$B$2)</f>
        <v>10.9788239571026</v>
      </c>
      <c r="J884" s="17">
        <f ca="1">f_nav_periodreturnrankingper(A884,参数!$B$3,参数!$B$2,3)</f>
        <v>32.5531914893617</v>
      </c>
      <c r="K884" s="17">
        <f ca="1">f_nav_adjustedreturn(A884,参数!$B$4,参数!$B$3)</f>
        <v>-5.17107644574679</v>
      </c>
      <c r="L884" s="17">
        <f ca="1">f_nav_periodreturnrankingper(A884,参数!$B$4,参数!$B$3,3)</f>
        <v>82.5775656324582</v>
      </c>
      <c r="M884" s="17">
        <f ca="1">f_nav_adjustedreturn(A884,参数!$B$5,参数!$B$4)</f>
        <v>9.76392823418321</v>
      </c>
      <c r="N884" s="17">
        <f ca="1">f_nav_periodreturnrankingper(A884,参数!$B$5,参数!$B$4,3)</f>
        <v>6.9060773480663</v>
      </c>
      <c r="O884" s="17">
        <f ca="1">f_nav_adjustedreturn(A884,参数!$B$6,参数!$B$5)</f>
        <v>0</v>
      </c>
      <c r="P884" s="17">
        <f ca="1">f_nav_periodreturnrankingper(A884,参数!$B$6,参数!$B$5,3)</f>
        <v>0</v>
      </c>
      <c r="Q884" s="25">
        <f>f_return(A884,1,参数!$B$1-365/2,参数!$B$1)</f>
        <v>4.50096033905569</v>
      </c>
      <c r="R884" s="25">
        <f ca="1">f_return(A884,1,参数!$B$4,参数!$B$1)</f>
        <v>3.08396041524741</v>
      </c>
      <c r="S884" s="25">
        <f ca="1">f_return(A884,1,参数!$B$6,参数!$B$1)</f>
        <v>0</v>
      </c>
      <c r="T884" t="str">
        <f>f_info_investtype(A884)</f>
        <v>混合债券型二级基金</v>
      </c>
      <c r="U884" t="str">
        <f>f_info_fundmanager(A884)</f>
        <v>王滨,李洁</v>
      </c>
      <c r="V884">
        <f>f_info_manager_onthepostdays(A884,1)</f>
        <v>331</v>
      </c>
      <c r="W884" s="25">
        <f ca="1">f_return_1w(A884,"0",参数!$B$2)</f>
        <v>-0.261373846279496</v>
      </c>
      <c r="X884" s="25">
        <f>f_return_1m(A884,"0",参数!$B$1)</f>
        <v>3.3582696373394</v>
      </c>
      <c r="Y884" s="25">
        <f>f_return_3m(A884,0,参数!$B$1)</f>
        <v>1.55800575263661</v>
      </c>
      <c r="Z884" s="25">
        <f>f_return_6m(A884,0,参数!B883)</f>
        <v>1.3085454400383</v>
      </c>
      <c r="AA884" t="str">
        <f>f_dq_status(A884,参数!$B$1)</f>
        <v>开放申购|开放赎回</v>
      </c>
      <c r="AB884" s="17">
        <f ca="1">f_risk_maxdownside(A884,参数!$B$6,参数!$B$1)</f>
        <v>-6.60724997857571</v>
      </c>
      <c r="AC884" s="17">
        <f ca="1">f_risk_maxdownside(A884,参数!$B$4,参数!$B$1)</f>
        <v>-6.60724997857571</v>
      </c>
      <c r="AD884" t="str">
        <f ca="1">f_risk_maxdownside_date(A884,参数!$B$6,参数!$B$1)</f>
        <v>20180206-20190115</v>
      </c>
    </row>
    <row r="885" spans="1:30">
      <c r="A885" s="15" t="s">
        <v>913</v>
      </c>
      <c r="B885" t="str">
        <f>f_info_name(A885)</f>
        <v>博时文体娱乐主题</v>
      </c>
      <c r="C885" t="str">
        <f>f_info_setupdate(A885)</f>
        <v>2017-05-25</v>
      </c>
      <c r="D885" s="16">
        <f t="shared" si="13"/>
        <v>1341</v>
      </c>
      <c r="F885" s="17">
        <f>f_netasset_total(A885,参数!$B$1,100000000)</f>
        <v>0.5887250926</v>
      </c>
      <c r="G885" s="17">
        <f ca="1">f_nav_adjustedreturn(A885,参数!$B$2,参数!$B$1)</f>
        <v>58.6798679867987</v>
      </c>
      <c r="H885" s="17">
        <f ca="1">f_nav_periodreturnrankingper(A885,参数!$B$2,参数!$B$1,3)</f>
        <v>63.5917566241413</v>
      </c>
      <c r="I885" s="17">
        <f ca="1">f_nav_adjustedreturn(A885,参数!$B$3,参数!$B$2)</f>
        <v>69.8430493273543</v>
      </c>
      <c r="J885" s="17">
        <f ca="1">f_nav_periodreturnrankingper(A885,参数!$B$3,参数!$B$2,3)</f>
        <v>9.366391184573</v>
      </c>
      <c r="K885" s="17">
        <f ca="1">f_nav_adjustedreturn(A885,参数!$B$4,参数!$B$3)</f>
        <v>-21.5479331574318</v>
      </c>
      <c r="L885" s="17">
        <f ca="1">f_nav_periodreturnrankingper(A885,参数!$B$4,参数!$B$3,3)</f>
        <v>36.426116838488</v>
      </c>
      <c r="M885" s="17">
        <f ca="1">f_nav_adjustedreturn(A885,参数!$B$5,参数!$B$4)</f>
        <v>0</v>
      </c>
      <c r="N885" s="17">
        <f ca="1">f_nav_periodreturnrankingper(A885,参数!$B$5,参数!$B$4,3)</f>
        <v>0</v>
      </c>
      <c r="O885" s="17">
        <f ca="1">f_nav_adjustedreturn(A885,参数!$B$6,参数!$B$5)</f>
        <v>0</v>
      </c>
      <c r="P885" s="17">
        <f ca="1">f_nav_periodreturnrankingper(A885,参数!$B$6,参数!$B$5,3)</f>
        <v>0</v>
      </c>
      <c r="Q885" s="25">
        <f>f_return(A885,1,参数!$B$1-365/2,参数!$B$1)</f>
        <v>66.8848965956221</v>
      </c>
      <c r="R885" s="25">
        <f ca="1">f_return(A885,1,参数!$B$4,参数!$B$1)</f>
        <v>28.319434103557</v>
      </c>
      <c r="S885" s="25">
        <f ca="1">f_return(A885,1,参数!$B$6,参数!$B$1)</f>
        <v>0</v>
      </c>
      <c r="T885" t="str">
        <f>f_info_investtype(A885)</f>
        <v>偏股混合型基金</v>
      </c>
      <c r="U885" t="str">
        <f>f_info_fundmanager(A885)</f>
        <v>蒋娜</v>
      </c>
      <c r="V885">
        <f>f_info_manager_onthepostdays(A885,1)</f>
        <v>1358</v>
      </c>
      <c r="W885" s="25">
        <f ca="1">f_return_1w(A885,"0",参数!$B$2)</f>
        <v>0.731382978723398</v>
      </c>
      <c r="X885" s="25">
        <f>f_return_1m(A885,"0",参数!$B$1)</f>
        <v>18.6574531095755</v>
      </c>
      <c r="Y885" s="25">
        <f>f_return_3m(A885,0,参数!$B$1)</f>
        <v>30.7943416757345</v>
      </c>
      <c r="Z885" s="25">
        <f>f_return_6m(A885,0,参数!B884)</f>
        <v>23.9026969857218</v>
      </c>
      <c r="AA885" t="str">
        <f>f_dq_status(A885,参数!$B$1)</f>
        <v>开放申购|开放赎回</v>
      </c>
      <c r="AB885" s="17">
        <f ca="1">f_risk_maxdownside(A885,参数!$B$6,参数!$B$1)</f>
        <v>-31.7596566523605</v>
      </c>
      <c r="AC885" s="17">
        <f ca="1">f_risk_maxdownside(A885,参数!$B$4,参数!$B$1)</f>
        <v>-31.7596566523605</v>
      </c>
      <c r="AD885" t="str">
        <f ca="1">f_risk_maxdownside_date(A885,参数!$B$6,参数!$B$1)</f>
        <v>20180313-20181018</v>
      </c>
    </row>
    <row r="886" spans="1:30">
      <c r="A886" s="15" t="s">
        <v>914</v>
      </c>
      <c r="B886" t="str">
        <f>f_info_name(A886)</f>
        <v>中银丰利A</v>
      </c>
      <c r="C886" t="str">
        <f>f_info_setupdate(A886)</f>
        <v>2016-08-11</v>
      </c>
      <c r="D886" s="16">
        <f t="shared" si="13"/>
        <v>1628</v>
      </c>
      <c r="F886" s="17">
        <f>f_netasset_total(A886,参数!$B$1,100000000)</f>
        <v>13.288779707</v>
      </c>
      <c r="G886" s="17">
        <f ca="1">f_nav_adjustedreturn(A886,参数!$B$2,参数!$B$1)</f>
        <v>22.0089171629587</v>
      </c>
      <c r="H886" s="17">
        <f ca="1">f_nav_periodreturnrankingper(A886,参数!$B$2,参数!$B$1,3)</f>
        <v>73.636844891477</v>
      </c>
      <c r="I886" s="17">
        <f ca="1">f_nav_adjustedreturn(A886,参数!$B$3,参数!$B$2)</f>
        <v>21.7797638988766</v>
      </c>
      <c r="J886" s="17">
        <f ca="1">f_nav_periodreturnrankingper(A886,参数!$B$3,参数!$B$2,3)</f>
        <v>55.6298773690078</v>
      </c>
      <c r="K886" s="17">
        <f ca="1">f_nav_adjustedreturn(A886,参数!$B$4,参数!$B$3)</f>
        <v>-1.97963147877471</v>
      </c>
      <c r="L886" s="17">
        <f ca="1">f_nav_periodreturnrankingper(A886,参数!$B$4,参数!$B$3,3)</f>
        <v>24.5827984595635</v>
      </c>
      <c r="M886" s="17">
        <f ca="1">f_nav_adjustedreturn(A886,参数!$B$5,参数!$B$4)</f>
        <v>10.657620758483</v>
      </c>
      <c r="N886" s="17">
        <f ca="1">f_nav_periodreturnrankingper(A886,参数!$B$5,参数!$B$4,3)</f>
        <v>48.8573680063042</v>
      </c>
      <c r="O886" s="17">
        <f ca="1">f_nav_adjustedreturn(A886,参数!$B$6,参数!$B$5)</f>
        <v>0</v>
      </c>
      <c r="P886" s="17">
        <f ca="1">f_nav_periodreturnrankingper(A886,参数!$B$6,参数!$B$5,3)</f>
        <v>0</v>
      </c>
      <c r="Q886" s="25">
        <f>f_return(A886,1,参数!$B$1-365/2,参数!$B$1)</f>
        <v>20.3919109993009</v>
      </c>
      <c r="R886" s="25">
        <f ca="1">f_return(A886,1,参数!$B$4,参数!$B$1)</f>
        <v>13.3386451706941</v>
      </c>
      <c r="S886" s="25">
        <f ca="1">f_return(A886,1,参数!$B$6,参数!$B$1)</f>
        <v>0</v>
      </c>
      <c r="T886" t="str">
        <f>f_info_investtype(A886)</f>
        <v>灵活配置型基金</v>
      </c>
      <c r="U886" t="str">
        <f>f_info_fundmanager(A886)</f>
        <v>杨成</v>
      </c>
      <c r="V886">
        <f>f_info_manager_onthepostdays(A886,1)</f>
        <v>1645</v>
      </c>
      <c r="W886" s="25">
        <f ca="1">f_return_1w(A886,"0",参数!$B$2)</f>
        <v>0.364298724954458</v>
      </c>
      <c r="X886" s="25">
        <f>f_return_1m(A886,"0",参数!$B$1)</f>
        <v>2.29885057471265</v>
      </c>
      <c r="Y886" s="25">
        <f>f_return_3m(A886,0,参数!$B$1)</f>
        <v>6.8183615505441</v>
      </c>
      <c r="Z886" s="25">
        <f>f_return_6m(A886,0,参数!B885)</f>
        <v>7.29878752783137</v>
      </c>
      <c r="AA886" t="str">
        <f>f_dq_status(A886,参数!$B$1)</f>
        <v>开放申购|开放赎回</v>
      </c>
      <c r="AB886" s="17">
        <f ca="1">f_risk_maxdownside(A886,参数!$B$6,参数!$B$1)</f>
        <v>-6.08352872702453</v>
      </c>
      <c r="AC886" s="17">
        <f ca="1">f_risk_maxdownside(A886,参数!$B$4,参数!$B$1)</f>
        <v>-6.08352872702453</v>
      </c>
      <c r="AD886" t="str">
        <f ca="1">f_risk_maxdownside_date(A886,参数!$B$6,参数!$B$1)</f>
        <v>20200226-20200323</v>
      </c>
    </row>
    <row r="887" spans="1:30">
      <c r="A887" s="15" t="s">
        <v>915</v>
      </c>
      <c r="B887" t="str">
        <f>f_info_name(A887)</f>
        <v>中银宏利A</v>
      </c>
      <c r="C887" t="str">
        <f>f_info_setupdate(A887)</f>
        <v>2016-08-01</v>
      </c>
      <c r="D887" s="16">
        <f t="shared" si="13"/>
        <v>1638</v>
      </c>
      <c r="F887" s="17">
        <f>f_netasset_total(A887,参数!$B$1,100000000)</f>
        <v>7.5710507641</v>
      </c>
      <c r="G887" s="17">
        <f ca="1">f_nav_adjustedreturn(A887,参数!$B$2,参数!$B$1)</f>
        <v>13.9848003439819</v>
      </c>
      <c r="H887" s="17">
        <f ca="1">f_nav_periodreturnrankingper(A887,参数!$B$2,参数!$B$1,3)</f>
        <v>89.3065113816834</v>
      </c>
      <c r="I887" s="17">
        <f ca="1">f_nav_adjustedreturn(A887,参数!$B$3,参数!$B$2)</f>
        <v>18.8584559784988</v>
      </c>
      <c r="J887" s="17">
        <f ca="1">f_nav_periodreturnrankingper(A887,参数!$B$3,参数!$B$2,3)</f>
        <v>61.6499442586399</v>
      </c>
      <c r="K887" s="17">
        <f ca="1">f_nav_adjustedreturn(A887,参数!$B$4,参数!$B$3)</f>
        <v>2.20002460212173</v>
      </c>
      <c r="L887" s="17">
        <f ca="1">f_nav_periodreturnrankingper(A887,参数!$B$4,参数!$B$3,3)</f>
        <v>9.43517329910141</v>
      </c>
      <c r="M887" s="17">
        <f ca="1">f_nav_adjustedreturn(A887,参数!$B$5,参数!$B$4)</f>
        <v>9.76283143418467</v>
      </c>
      <c r="N887" s="17">
        <f ca="1">f_nav_periodreturnrankingper(A887,参数!$B$5,参数!$B$4,3)</f>
        <v>53.3490937746257</v>
      </c>
      <c r="O887" s="17">
        <f ca="1">f_nav_adjustedreturn(A887,参数!$B$6,参数!$B$5)</f>
        <v>0</v>
      </c>
      <c r="P887" s="17">
        <f ca="1">f_nav_periodreturnrankingper(A887,参数!$B$6,参数!$B$5,3)</f>
        <v>0</v>
      </c>
      <c r="Q887" s="25">
        <f>f_return(A887,1,参数!$B$1-365/2,参数!$B$1)</f>
        <v>15.24734010282</v>
      </c>
      <c r="R887" s="25">
        <f ca="1">f_return(A887,1,参数!$B$4,参数!$B$1)</f>
        <v>11.4464809068286</v>
      </c>
      <c r="S887" s="25">
        <f ca="1">f_return(A887,1,参数!$B$6,参数!$B$1)</f>
        <v>0</v>
      </c>
      <c r="T887" t="str">
        <f>f_info_investtype(A887)</f>
        <v>灵活配置型基金</v>
      </c>
      <c r="U887" t="str">
        <f>f_info_fundmanager(A887)</f>
        <v>宋殿宇</v>
      </c>
      <c r="V887">
        <f>f_info_manager_onthepostdays(A887,1)</f>
        <v>764</v>
      </c>
      <c r="W887" s="25">
        <f ca="1">f_return_1w(A887,"0",参数!$B$2)</f>
        <v>0.456204379562025</v>
      </c>
      <c r="X887" s="25">
        <f>f_return_1m(A887,"0",参数!$B$1)</f>
        <v>2.95202952029521</v>
      </c>
      <c r="Y887" s="25">
        <f>f_return_3m(A887,0,参数!$B$1)</f>
        <v>5.53838440900557</v>
      </c>
      <c r="Z887" s="25">
        <f>f_return_6m(A887,0,参数!B886)</f>
        <v>7.08700848715718</v>
      </c>
      <c r="AA887" t="str">
        <f>f_dq_status(A887,参数!$B$1)</f>
        <v>开放申购|开放赎回</v>
      </c>
      <c r="AB887" s="17">
        <f ca="1">f_risk_maxdownside(A887,参数!$B$6,参数!$B$1)</f>
        <v>-5.02062708828754</v>
      </c>
      <c r="AC887" s="17">
        <f ca="1">f_risk_maxdownside(A887,参数!$B$4,参数!$B$1)</f>
        <v>-5.02062708828754</v>
      </c>
      <c r="AD887" t="str">
        <f ca="1">f_risk_maxdownside_date(A887,参数!$B$6,参数!$B$1)</f>
        <v>20200222-20200323</v>
      </c>
    </row>
    <row r="888" spans="1:30">
      <c r="A888" s="15" t="s">
        <v>916</v>
      </c>
      <c r="B888" t="str">
        <f>f_info_name(A888)</f>
        <v>中加瑞盈</v>
      </c>
      <c r="C888" t="str">
        <f>f_info_setupdate(A888)</f>
        <v>2016-03-23</v>
      </c>
      <c r="D888" s="16">
        <f t="shared" si="13"/>
        <v>1769</v>
      </c>
      <c r="F888" s="17">
        <f>f_netasset_total(A888,参数!$B$1,100000000)</f>
        <v>0.1931130637</v>
      </c>
      <c r="G888" s="17">
        <f ca="1">f_nav_adjustedreturn(A888,参数!$B$2,参数!$B$1)</f>
        <v>3.06140198295357</v>
      </c>
      <c r="H888" s="17">
        <f ca="1">f_nav_periodreturnrankingper(A888,参数!$B$2,参数!$B$1,3)</f>
        <v>85.4716981132076</v>
      </c>
      <c r="I888" s="17">
        <f ca="1">f_nav_adjustedreturn(A888,参数!$B$3,参数!$B$2)</f>
        <v>6.12885360900868</v>
      </c>
      <c r="J888" s="17">
        <f ca="1">f_nav_periodreturnrankingper(A888,参数!$B$3,参数!$B$2,3)</f>
        <v>69.1489361702128</v>
      </c>
      <c r="K888" s="17">
        <f ca="1">f_nav_adjustedreturn(A888,参数!$B$4,参数!$B$3)</f>
        <v>4.67632850241546</v>
      </c>
      <c r="L888" s="17">
        <f ca="1">f_nav_periodreturnrankingper(A888,参数!$B$4,参数!$B$3,3)</f>
        <v>15.9904534606205</v>
      </c>
      <c r="M888" s="17">
        <f ca="1">f_nav_adjustedreturn(A888,参数!$B$5,参数!$B$4)</f>
        <v>1.8095987411487</v>
      </c>
      <c r="N888" s="17">
        <f ca="1">f_nav_periodreturnrankingper(A888,参数!$B$5,参数!$B$4,3)</f>
        <v>77.6243093922652</v>
      </c>
      <c r="O888" s="17">
        <f ca="1">f_nav_adjustedreturn(A888,参数!$B$6,参数!$B$5)</f>
        <v>0</v>
      </c>
      <c r="P888" s="17">
        <f ca="1">f_nav_periodreturnrankingper(A888,参数!$B$6,参数!$B$5,3)</f>
        <v>0</v>
      </c>
      <c r="Q888" s="25">
        <f>f_return(A888,1,参数!$B$1-365/2,参数!$B$1)</f>
        <v>0.268381246251304</v>
      </c>
      <c r="R888" s="25">
        <f ca="1">f_return(A888,1,参数!$B$4,参数!$B$1)</f>
        <v>4.61038256420347</v>
      </c>
      <c r="S888" s="25">
        <f ca="1">f_return(A888,1,参数!$B$6,参数!$B$1)</f>
        <v>0</v>
      </c>
      <c r="T888" t="str">
        <f>f_info_investtype(A888)</f>
        <v>混合债券型二级基金</v>
      </c>
      <c r="U888" t="str">
        <f>f_info_fundmanager(A888)</f>
        <v>王霈</v>
      </c>
      <c r="V888">
        <f>f_info_manager_onthepostdays(A888,1)</f>
        <v>211</v>
      </c>
      <c r="W888" s="25">
        <f ca="1">f_return_1w(A888,"0",参数!$B$2)</f>
        <v>-0.0695289414218785</v>
      </c>
      <c r="X888" s="25">
        <f>f_return_1m(A888,"0",参数!$B$1)</f>
        <v>-0.17690169320192</v>
      </c>
      <c r="Y888" s="25">
        <f>f_return_3m(A888,0,参数!$B$1)</f>
        <v>0.211416490486253</v>
      </c>
      <c r="Z888" s="25">
        <f>f_return_6m(A888,0,参数!B887)</f>
        <v>-0.540175557056059</v>
      </c>
      <c r="AA888" t="str">
        <f>f_dq_status(A888,参数!$B$1)</f>
        <v>开放申购|开放赎回</v>
      </c>
      <c r="AB888" s="17">
        <f ca="1">f_risk_maxdownside(A888,参数!$B$6,参数!$B$1)</f>
        <v>-3.41367184149583</v>
      </c>
      <c r="AC888" s="17">
        <f ca="1">f_risk_maxdownside(A888,参数!$B$4,参数!$B$1)</f>
        <v>-3.41367184149583</v>
      </c>
      <c r="AD888" t="str">
        <f ca="1">f_risk_maxdownside_date(A888,参数!$B$6,参数!$B$1)</f>
        <v>20200410-20200605</v>
      </c>
    </row>
    <row r="889" spans="1:30">
      <c r="A889" s="15" t="s">
        <v>917</v>
      </c>
      <c r="B889" t="str">
        <f>f_info_name(A889)</f>
        <v>前海开源沪港深龙头精选</v>
      </c>
      <c r="C889" t="str">
        <f>f_info_setupdate(A889)</f>
        <v>2016-07-04</v>
      </c>
      <c r="D889" s="16">
        <f t="shared" si="13"/>
        <v>1666</v>
      </c>
      <c r="F889" s="17">
        <f>f_netasset_total(A889,参数!$B$1,100000000)</f>
        <v>0.9660109365</v>
      </c>
      <c r="G889" s="17">
        <f ca="1">f_nav_adjustedreturn(A889,参数!$B$2,参数!$B$1)</f>
        <v>84.4408427876823</v>
      </c>
      <c r="H889" s="17">
        <f ca="1">f_nav_periodreturnrankingper(A889,参数!$B$2,参数!$B$1,3)</f>
        <v>13.3403917416623</v>
      </c>
      <c r="I889" s="17">
        <f ca="1">f_nav_adjustedreturn(A889,参数!$B$3,参数!$B$2)</f>
        <v>25.1521298174442</v>
      </c>
      <c r="J889" s="17">
        <f ca="1">f_nav_periodreturnrankingper(A889,参数!$B$3,参数!$B$2,3)</f>
        <v>50.8361204013378</v>
      </c>
      <c r="K889" s="17">
        <f ca="1">f_nav_adjustedreturn(A889,参数!$B$4,参数!$B$3)</f>
        <v>-24.9619482496195</v>
      </c>
      <c r="L889" s="17">
        <f ca="1">f_nav_periodreturnrankingper(A889,参数!$B$4,参数!$B$3,3)</f>
        <v>82.9910141206675</v>
      </c>
      <c r="M889" s="17">
        <f ca="1">f_nav_adjustedreturn(A889,参数!$B$5,参数!$B$4)</f>
        <v>37.5776790594498</v>
      </c>
      <c r="N889" s="17">
        <f ca="1">f_nav_periodreturnrankingper(A889,参数!$B$5,参数!$B$4,3)</f>
        <v>6.14657210401891</v>
      </c>
      <c r="O889" s="17">
        <f ca="1">f_nav_adjustedreturn(A889,参数!$B$6,参数!$B$5)</f>
        <v>0</v>
      </c>
      <c r="P889" s="17">
        <f ca="1">f_nav_periodreturnrankingper(A889,参数!$B$6,参数!$B$5,3)</f>
        <v>0</v>
      </c>
      <c r="Q889" s="25">
        <f>f_return(A889,1,参数!$B$1-365/2,参数!$B$1)</f>
        <v>129.276230876899</v>
      </c>
      <c r="R889" s="25">
        <f ca="1">f_return(A889,1,参数!$B$4,参数!$B$1)</f>
        <v>20.0751315063854</v>
      </c>
      <c r="S889" s="25">
        <f ca="1">f_return(A889,1,参数!$B$6,参数!$B$1)</f>
        <v>0</v>
      </c>
      <c r="T889" t="str">
        <f>f_info_investtype(A889)</f>
        <v>灵活配置型基金</v>
      </c>
      <c r="U889" t="str">
        <f>f_info_fundmanager(A889)</f>
        <v>刘小明</v>
      </c>
      <c r="V889">
        <f>f_info_manager_onthepostdays(A889,1)</f>
        <v>434</v>
      </c>
      <c r="W889" s="25">
        <f ca="1">f_return_1w(A889,"0",参数!$B$2)</f>
        <v>-2.6813880126183</v>
      </c>
      <c r="X889" s="25">
        <f>f_return_1m(A889,"0",参数!$B$1)</f>
        <v>21.1282597126131</v>
      </c>
      <c r="Y889" s="25">
        <f>f_return_3m(A889,0,参数!$B$1)</f>
        <v>41.1910669975186</v>
      </c>
      <c r="Z889" s="25">
        <f>f_return_6m(A889,0,参数!B888)</f>
        <v>50.5410566518142</v>
      </c>
      <c r="AA889" t="str">
        <f>f_dq_status(A889,参数!$B$1)</f>
        <v>开放申购|开放赎回</v>
      </c>
      <c r="AB889" s="17">
        <f ca="1">f_risk_maxdownside(A889,参数!$B$6,参数!$B$1)</f>
        <v>-31.7979197622585</v>
      </c>
      <c r="AC889" s="17">
        <f ca="1">f_risk_maxdownside(A889,参数!$B$4,参数!$B$1)</f>
        <v>-30.9255079006772</v>
      </c>
      <c r="AD889" t="str">
        <f ca="1">f_risk_maxdownside_date(A889,参数!$B$6,参数!$B$1)</f>
        <v>20180124-20190102</v>
      </c>
    </row>
    <row r="890" spans="1:30">
      <c r="A890" s="15" t="s">
        <v>918</v>
      </c>
      <c r="B890" t="str">
        <f>f_info_name(A890)</f>
        <v>广发利鑫A</v>
      </c>
      <c r="C890" t="str">
        <f>f_info_setupdate(A890)</f>
        <v>2016-03-21</v>
      </c>
      <c r="D890" s="16">
        <f t="shared" si="13"/>
        <v>1771</v>
      </c>
      <c r="F890" s="17">
        <f>f_netasset_total(A890,参数!$B$1,100000000)</f>
        <v>17.4298125408</v>
      </c>
      <c r="G890" s="17">
        <f ca="1">f_nav_adjustedreturn(A890,参数!$B$2,参数!$B$1)</f>
        <v>111.871508379888</v>
      </c>
      <c r="H890" s="17">
        <f ca="1">f_nav_periodreturnrankingper(A890,参数!$B$2,参数!$B$1,3)</f>
        <v>2.3292747485442</v>
      </c>
      <c r="I890" s="17">
        <f ca="1">f_nav_adjustedreturn(A890,参数!$B$3,参数!$B$2)</f>
        <v>32.8385899814471</v>
      </c>
      <c r="J890" s="17">
        <f ca="1">f_nav_periodreturnrankingper(A890,参数!$B$3,参数!$B$2,3)</f>
        <v>39.6321070234114</v>
      </c>
      <c r="K890" s="17">
        <f ca="1">f_nav_adjustedreturn(A890,参数!$B$4,参数!$B$3)</f>
        <v>-0.0926784059314078</v>
      </c>
      <c r="L890" s="17">
        <f ca="1">f_nav_periodreturnrankingper(A890,参数!$B$4,参数!$B$3,3)</f>
        <v>19.4480102695764</v>
      </c>
      <c r="M890" s="17">
        <f ca="1">f_nav_adjustedreturn(A890,参数!$B$5,参数!$B$4)</f>
        <v>6.62055335968379</v>
      </c>
      <c r="N890" s="17">
        <f ca="1">f_nav_periodreturnrankingper(A890,参数!$B$5,参数!$B$4,3)</f>
        <v>69.1883372734437</v>
      </c>
      <c r="O890" s="17">
        <f ca="1">f_nav_adjustedreturn(A890,参数!$B$6,参数!$B$5)</f>
        <v>0</v>
      </c>
      <c r="P890" s="17">
        <f ca="1">f_nav_periodreturnrankingper(A890,参数!$B$6,参数!$B$5,3)</f>
        <v>0</v>
      </c>
      <c r="Q890" s="25">
        <f>f_return(A890,1,参数!$B$1-365/2,参数!$B$1)</f>
        <v>65.7118675177075</v>
      </c>
      <c r="R890" s="25">
        <f ca="1">f_return(A890,1,参数!$B$4,参数!$B$1)</f>
        <v>41.100370849023</v>
      </c>
      <c r="S890" s="25">
        <f ca="1">f_return(A890,1,参数!$B$6,参数!$B$1)</f>
        <v>0</v>
      </c>
      <c r="T890" t="str">
        <f>f_info_investtype(A890)</f>
        <v>灵活配置型基金</v>
      </c>
      <c r="U890" t="str">
        <f>f_info_fundmanager(A890)</f>
        <v>李巍,段涛</v>
      </c>
      <c r="V890">
        <f>f_info_manager_onthepostdays(A890,1)</f>
        <v>1788</v>
      </c>
      <c r="W890" s="25">
        <f ca="1">f_return_1w(A890,"0",参数!$B$2)</f>
        <v>-2.78343516632723</v>
      </c>
      <c r="X890" s="25">
        <f>f_return_1m(A890,"0",参数!$B$1)</f>
        <v>11.3394495412844</v>
      </c>
      <c r="Y890" s="25">
        <f>f_return_3m(A890,0,参数!$B$1)</f>
        <v>23.6852833265389</v>
      </c>
      <c r="Z890" s="25">
        <f>f_return_6m(A890,0,参数!B889)</f>
        <v>24.179829890644</v>
      </c>
      <c r="AA890" t="str">
        <f>f_dq_status(A890,参数!$B$1)</f>
        <v>开放申购|开放赎回</v>
      </c>
      <c r="AB890" s="17">
        <f ca="1">f_risk_maxdownside(A890,参数!$B$6,参数!$B$1)</f>
        <v>-13.5542168674699</v>
      </c>
      <c r="AC890" s="17">
        <f ca="1">f_risk_maxdownside(A890,参数!$B$4,参数!$B$1)</f>
        <v>-13.5542168674699</v>
      </c>
      <c r="AD890" t="str">
        <f ca="1">f_risk_maxdownside_date(A890,参数!$B$6,参数!$B$1)</f>
        <v>20200306-20200323</v>
      </c>
    </row>
    <row r="891" spans="1:30">
      <c r="A891" s="15" t="s">
        <v>919</v>
      </c>
      <c r="B891" t="str">
        <f>f_info_name(A891)</f>
        <v>民生加银量化中国</v>
      </c>
      <c r="C891" t="str">
        <f>f_info_setupdate(A891)</f>
        <v>2016-05-19</v>
      </c>
      <c r="D891" s="16">
        <f t="shared" si="13"/>
        <v>1712</v>
      </c>
      <c r="F891" s="17">
        <f>f_netasset_total(A891,参数!$B$1,100000000)</f>
        <v>5.0856788012</v>
      </c>
      <c r="G891" s="17">
        <f ca="1">f_nav_adjustedreturn(A891,参数!$B$2,参数!$B$1)</f>
        <v>28.0645161290323</v>
      </c>
      <c r="H891" s="17">
        <f ca="1">f_nav_periodreturnrankingper(A891,参数!$B$2,参数!$B$1,3)</f>
        <v>65.4843832715723</v>
      </c>
      <c r="I891" s="17">
        <f ca="1">f_nav_adjustedreturn(A891,参数!$B$3,参数!$B$2)</f>
        <v>12.4546553808948</v>
      </c>
      <c r="J891" s="17">
        <f ca="1">f_nav_periodreturnrankingper(A891,参数!$B$3,参数!$B$2,3)</f>
        <v>75.5852842809365</v>
      </c>
      <c r="K891" s="17">
        <f ca="1">f_nav_adjustedreturn(A891,参数!$B$4,参数!$B$3)</f>
        <v>-28.9518900343643</v>
      </c>
      <c r="L891" s="17">
        <f ca="1">f_nav_periodreturnrankingper(A891,参数!$B$4,参数!$B$3,3)</f>
        <v>92.811296534018</v>
      </c>
      <c r="M891" s="17">
        <f ca="1">f_nav_adjustedreturn(A891,参数!$B$5,参数!$B$4)</f>
        <v>15.004935834156</v>
      </c>
      <c r="N891" s="17">
        <f ca="1">f_nav_periodreturnrankingper(A891,参数!$B$5,参数!$B$4,3)</f>
        <v>32.9393223010244</v>
      </c>
      <c r="O891" s="17">
        <f ca="1">f_nav_adjustedreturn(A891,参数!$B$6,参数!$B$5)</f>
        <v>0</v>
      </c>
      <c r="P891" s="17">
        <f ca="1">f_nav_periodreturnrankingper(A891,参数!$B$6,参数!$B$5,3)</f>
        <v>0</v>
      </c>
      <c r="Q891" s="25">
        <f>f_return(A891,1,参数!$B$1-365/2,参数!$B$1)</f>
        <v>30.8569730510529</v>
      </c>
      <c r="R891" s="25">
        <f ca="1">f_return(A891,1,参数!$B$4,参数!$B$1)</f>
        <v>0.766590664605937</v>
      </c>
      <c r="S891" s="25">
        <f ca="1">f_return(A891,1,参数!$B$6,参数!$B$1)</f>
        <v>0</v>
      </c>
      <c r="T891" t="str">
        <f>f_info_investtype(A891)</f>
        <v>灵活配置型基金</v>
      </c>
      <c r="U891" t="str">
        <f>f_info_fundmanager(A891)</f>
        <v>蔡晓,刘昊</v>
      </c>
      <c r="V891">
        <f>f_info_manager_onthepostdays(A891,1)</f>
        <v>1729</v>
      </c>
      <c r="W891" s="25">
        <f ca="1">f_return_1w(A891,"0",参数!$B$2)</f>
        <v>-2.10526315789473</v>
      </c>
      <c r="X891" s="25">
        <f>f_return_1m(A891,"0",参数!$B$1)</f>
        <v>5.58510638297874</v>
      </c>
      <c r="Y891" s="25">
        <f>f_return_3m(A891,0,参数!$B$1)</f>
        <v>12.4645892351275</v>
      </c>
      <c r="Z891" s="25">
        <f>f_return_6m(A891,0,参数!B890)</f>
        <v>10.4779411764706</v>
      </c>
      <c r="AA891" t="str">
        <f>f_dq_status(A891,参数!$B$1)</f>
        <v>暂停大额申购|开放赎回</v>
      </c>
      <c r="AB891" s="17">
        <f ca="1">f_risk_maxdownside(A891,参数!$B$6,参数!$B$1)</f>
        <v>-31.6738197424893</v>
      </c>
      <c r="AC891" s="17">
        <f ca="1">f_risk_maxdownside(A891,参数!$B$4,参数!$B$1)</f>
        <v>-31.6738197424893</v>
      </c>
      <c r="AD891" t="str">
        <f ca="1">f_risk_maxdownside_date(A891,参数!$B$6,参数!$B$1)</f>
        <v>20180127-20181018</v>
      </c>
    </row>
    <row r="892" spans="1:30">
      <c r="A892" s="15" t="s">
        <v>920</v>
      </c>
      <c r="B892" t="str">
        <f>f_info_name(A892)</f>
        <v>平安睿享文娱A</v>
      </c>
      <c r="C892" t="str">
        <f>f_info_setupdate(A892)</f>
        <v>2016-03-29</v>
      </c>
      <c r="D892" s="16">
        <f t="shared" si="13"/>
        <v>1763</v>
      </c>
      <c r="F892" s="17">
        <f>f_netasset_total(A892,参数!$B$1,100000000)</f>
        <v>9.9142411778</v>
      </c>
      <c r="G892" s="17">
        <f ca="1">f_nav_adjustedreturn(A892,参数!$B$2,参数!$B$1)</f>
        <v>70.720629082353</v>
      </c>
      <c r="H892" s="17">
        <f ca="1">f_nav_periodreturnrankingper(A892,参数!$B$2,参数!$B$1,3)</f>
        <v>24.4573848597141</v>
      </c>
      <c r="I892" s="17">
        <f ca="1">f_nav_adjustedreturn(A892,参数!$B$3,参数!$B$2)</f>
        <v>63.162705667276</v>
      </c>
      <c r="J892" s="17">
        <f ca="1">f_nav_periodreturnrankingper(A892,参数!$B$3,参数!$B$2,3)</f>
        <v>7.2463768115942</v>
      </c>
      <c r="K892" s="17">
        <f ca="1">f_nav_adjustedreturn(A892,参数!$B$4,参数!$B$3)</f>
        <v>-9.51199338296112</v>
      </c>
      <c r="L892" s="17">
        <f ca="1">f_nav_periodreturnrankingper(A892,参数!$B$4,参数!$B$3,3)</f>
        <v>40.0513478818999</v>
      </c>
      <c r="M892" s="17">
        <f ca="1">f_nav_adjustedreturn(A892,参数!$B$5,参数!$B$4)</f>
        <v>30.8189655172414</v>
      </c>
      <c r="N892" s="17">
        <f ca="1">f_nav_periodreturnrankingper(A892,参数!$B$5,参数!$B$4,3)</f>
        <v>10.1654846335697</v>
      </c>
      <c r="O892" s="17">
        <f ca="1">f_nav_adjustedreturn(A892,参数!$B$6,参数!$B$5)</f>
        <v>0</v>
      </c>
      <c r="P892" s="17">
        <f ca="1">f_nav_periodreturnrankingper(A892,参数!$B$6,参数!$B$5,3)</f>
        <v>0</v>
      </c>
      <c r="Q892" s="25">
        <f>f_return(A892,1,参数!$B$1-365/2,参数!$B$1)</f>
        <v>67.8700315048128</v>
      </c>
      <c r="R892" s="25">
        <f ca="1">f_return(A892,1,参数!$B$4,参数!$B$1)</f>
        <v>36.0537543881216</v>
      </c>
      <c r="S892" s="25">
        <f ca="1">f_return(A892,1,参数!$B$6,参数!$B$1)</f>
        <v>0</v>
      </c>
      <c r="T892" t="str">
        <f>f_info_investtype(A892)</f>
        <v>灵活配置型基金</v>
      </c>
      <c r="U892" t="str">
        <f>f_info_fundmanager(A892)</f>
        <v>黄维</v>
      </c>
      <c r="V892">
        <f>f_info_manager_onthepostdays(A892,1)</f>
        <v>1632</v>
      </c>
      <c r="W892" s="25">
        <f ca="1">f_return_1w(A892,"0",参数!$B$2)</f>
        <v>0.168350168350162</v>
      </c>
      <c r="X892" s="25">
        <f>f_return_1m(A892,"0",参数!$B$1)</f>
        <v>17.8408054570766</v>
      </c>
      <c r="Y892" s="25">
        <f>f_return_3m(A892,0,参数!$B$1)</f>
        <v>32.8985272184911</v>
      </c>
      <c r="Z892" s="25">
        <f>f_return_6m(A892,0,参数!B891)</f>
        <v>22.2120288404884</v>
      </c>
      <c r="AA892" t="str">
        <f>f_dq_status(A892,参数!$B$1)</f>
        <v>开放申购|开放赎回</v>
      </c>
      <c r="AB892" s="17">
        <f ca="1">f_risk_maxdownside(A892,参数!$B$6,参数!$B$1)</f>
        <v>-17.1084337349398</v>
      </c>
      <c r="AC892" s="17">
        <f ca="1">f_risk_maxdownside(A892,参数!$B$4,参数!$B$1)</f>
        <v>-17.1084337349398</v>
      </c>
      <c r="AD892" t="str">
        <f ca="1">f_risk_maxdownside_date(A892,参数!$B$6,参数!$B$1)</f>
        <v>20180523-20190103</v>
      </c>
    </row>
    <row r="893" spans="1:30">
      <c r="A893" s="15" t="s">
        <v>921</v>
      </c>
      <c r="B893" t="str">
        <f>f_info_name(A893)</f>
        <v>九泰久稳A</v>
      </c>
      <c r="C893" t="str">
        <f>f_info_setupdate(A893)</f>
        <v>2016-04-22</v>
      </c>
      <c r="D893" s="16">
        <f t="shared" si="13"/>
        <v>1739</v>
      </c>
      <c r="F893" s="17">
        <f>f_netasset_total(A893,参数!$B$1,100000000)</f>
        <v>0.1566398084</v>
      </c>
      <c r="G893" s="17">
        <f ca="1">f_nav_adjustedreturn(A893,参数!$B$2,参数!$B$1)</f>
        <v>12.316715542522</v>
      </c>
      <c r="H893" s="17">
        <f ca="1">f_nav_periodreturnrankingper(A893,参数!$B$2,参数!$B$1,3)</f>
        <v>92.641609317099</v>
      </c>
      <c r="I893" s="17">
        <f ca="1">f_nav_adjustedreturn(A893,参数!$B$3,参数!$B$2)</f>
        <v>5.46391752577319</v>
      </c>
      <c r="J893" s="17">
        <f ca="1">f_nav_periodreturnrankingper(A893,参数!$B$3,参数!$B$2,3)</f>
        <v>92.809364548495</v>
      </c>
      <c r="K893" s="17">
        <f ca="1">f_nav_adjustedreturn(A893,参数!$B$4,参数!$B$3)</f>
        <v>-6.37065637065638</v>
      </c>
      <c r="L893" s="17">
        <f ca="1">f_nav_periodreturnrankingper(A893,参数!$B$4,参数!$B$3,3)</f>
        <v>34.3388960205392</v>
      </c>
      <c r="M893" s="17">
        <f ca="1">f_nav_adjustedreturn(A893,参数!$B$5,参数!$B$4)</f>
        <v>3.08151093439363</v>
      </c>
      <c r="N893" s="17">
        <f ca="1">f_nav_periodreturnrankingper(A893,参数!$B$5,参数!$B$4,3)</f>
        <v>84.0819542947202</v>
      </c>
      <c r="O893" s="17">
        <f ca="1">f_nav_adjustedreturn(A893,参数!$B$6,参数!$B$5)</f>
        <v>0</v>
      </c>
      <c r="P893" s="17">
        <f ca="1">f_nav_periodreturnrankingper(A893,参数!$B$6,参数!$B$5,3)</f>
        <v>0</v>
      </c>
      <c r="Q893" s="25">
        <f>f_return(A893,1,参数!$B$1-365/2,参数!$B$1)</f>
        <v>16.2527621910694</v>
      </c>
      <c r="R893" s="25">
        <f ca="1">f_return(A893,1,参数!$B$4,参数!$B$1)</f>
        <v>3.50780136130295</v>
      </c>
      <c r="S893" s="25">
        <f ca="1">f_return(A893,1,参数!$B$6,参数!$B$1)</f>
        <v>0</v>
      </c>
      <c r="T893" t="str">
        <f>f_info_investtype(A893)</f>
        <v>灵活配置型基金</v>
      </c>
      <c r="U893" t="str">
        <f>f_info_fundmanager(A893)</f>
        <v>刘源</v>
      </c>
      <c r="V893">
        <f>f_info_manager_onthepostdays(A893,1)</f>
        <v>162</v>
      </c>
      <c r="W893" s="25">
        <f ca="1">f_return_1w(A893,"0",参数!$B$2)</f>
        <v>-0.389483933787732</v>
      </c>
      <c r="X893" s="25">
        <f>f_return_1m(A893,"0",参数!$B$1)</f>
        <v>6.48748841519927</v>
      </c>
      <c r="Y893" s="25">
        <f>f_return_3m(A893,0,参数!$B$1)</f>
        <v>12.8683693516699</v>
      </c>
      <c r="Z893" s="25">
        <f>f_return_6m(A893,0,参数!B892)</f>
        <v>6.17283950617286</v>
      </c>
      <c r="AA893" t="str">
        <f>f_dq_status(A893,参数!$B$1)</f>
        <v>开放申购|开放赎回</v>
      </c>
      <c r="AB893" s="17">
        <f ca="1">f_risk_maxdownside(A893,参数!$B$6,参数!$B$1)</f>
        <v>-11.8942731277533</v>
      </c>
      <c r="AC893" s="17">
        <f ca="1">f_risk_maxdownside(A893,参数!$B$4,参数!$B$1)</f>
        <v>-11.8942731277533</v>
      </c>
      <c r="AD893" t="str">
        <f ca="1">f_risk_maxdownside_date(A893,参数!$B$6,参数!$B$1)</f>
        <v>20200714-20200925</v>
      </c>
    </row>
    <row r="894" spans="1:30">
      <c r="A894" s="15" t="s">
        <v>922</v>
      </c>
      <c r="B894" t="str">
        <f>f_info_name(A894)</f>
        <v>民生加银鑫喜</v>
      </c>
      <c r="C894" t="str">
        <f>f_info_setupdate(A894)</f>
        <v>2016-12-09</v>
      </c>
      <c r="D894" s="16">
        <f t="shared" si="13"/>
        <v>1508</v>
      </c>
      <c r="F894" s="17">
        <f>f_netasset_total(A894,参数!$B$1,100000000)</f>
        <v>9.2944646292</v>
      </c>
      <c r="G894" s="17">
        <f ca="1">f_nav_adjustedreturn(A894,参数!$B$2,参数!$B$1)</f>
        <v>20.1851515701579</v>
      </c>
      <c r="H894" s="17">
        <f ca="1">f_nav_periodreturnrankingper(A894,参数!$B$2,参数!$B$1,3)</f>
        <v>77.0778189518264</v>
      </c>
      <c r="I894" s="17">
        <f ca="1">f_nav_adjustedreturn(A894,参数!$B$3,参数!$B$2)</f>
        <v>12.715693018436</v>
      </c>
      <c r="J894" s="17">
        <f ca="1">f_nav_periodreturnrankingper(A894,参数!$B$3,参数!$B$2,3)</f>
        <v>74.5261984392419</v>
      </c>
      <c r="K894" s="17">
        <f ca="1">f_nav_adjustedreturn(A894,参数!$B$4,参数!$B$3)</f>
        <v>4.7621961474842</v>
      </c>
      <c r="L894" s="17">
        <f ca="1">f_nav_periodreturnrankingper(A894,参数!$B$4,参数!$B$3,3)</f>
        <v>2.37483953786906</v>
      </c>
      <c r="M894" s="17">
        <f ca="1">f_nav_adjustedreturn(A894,参数!$B$5,参数!$B$4)</f>
        <v>8.08006894150418</v>
      </c>
      <c r="N894" s="17">
        <f ca="1">f_nav_periodreturnrankingper(A894,参数!$B$5,参数!$B$4,3)</f>
        <v>62.1749408983452</v>
      </c>
      <c r="O894" s="17">
        <f ca="1">f_nav_adjustedreturn(A894,参数!$B$6,参数!$B$5)</f>
        <v>0</v>
      </c>
      <c r="P894" s="17">
        <f ca="1">f_nav_periodreturnrankingper(A894,参数!$B$6,参数!$B$5,3)</f>
        <v>0</v>
      </c>
      <c r="Q894" s="25">
        <f>f_return(A894,1,参数!$B$1-365/2,参数!$B$1)</f>
        <v>19.6889020156551</v>
      </c>
      <c r="R894" s="25">
        <f ca="1">f_return(A894,1,参数!$B$4,参数!$B$1)</f>
        <v>12.3656816957939</v>
      </c>
      <c r="S894" s="25">
        <f ca="1">f_return(A894,1,参数!$B$6,参数!$B$1)</f>
        <v>0</v>
      </c>
      <c r="T894" t="str">
        <f>f_info_investtype(A894)</f>
        <v>灵活配置型基金</v>
      </c>
      <c r="U894" t="str">
        <f>f_info_fundmanager(A894)</f>
        <v>邱世磊</v>
      </c>
      <c r="V894">
        <f>f_info_manager_onthepostdays(A894,1)</f>
        <v>1525</v>
      </c>
      <c r="W894" s="25">
        <f ca="1">f_return_1w(A894,"0",参数!$B$2)</f>
        <v>-0.235421948569369</v>
      </c>
      <c r="X894" s="25">
        <f>f_return_1m(A894,"0",参数!$B$1)</f>
        <v>2.80257743963978</v>
      </c>
      <c r="Y894" s="25">
        <f>f_return_3m(A894,0,参数!$B$1)</f>
        <v>6.56687590535975</v>
      </c>
      <c r="Z894" s="25">
        <f>f_return_6m(A894,0,参数!B893)</f>
        <v>8.18374673629243</v>
      </c>
      <c r="AA894" t="str">
        <f>f_dq_status(A894,参数!$B$1)</f>
        <v>暂停大额申购|开放赎回</v>
      </c>
      <c r="AB894" s="17">
        <f ca="1">f_risk_maxdownside(A894,参数!$B$6,参数!$B$1)</f>
        <v>-3.57327809425169</v>
      </c>
      <c r="AC894" s="17">
        <f ca="1">f_risk_maxdownside(A894,参数!$B$4,参数!$B$1)</f>
        <v>-3.57327809425169</v>
      </c>
      <c r="AD894" t="str">
        <f ca="1">f_risk_maxdownside_date(A894,参数!$B$6,参数!$B$1)</f>
        <v>20200226-20200319</v>
      </c>
    </row>
    <row r="895" spans="1:30">
      <c r="A895" s="15" t="s">
        <v>923</v>
      </c>
      <c r="B895" t="str">
        <f>f_info_name(A895)</f>
        <v>招商安元灵活配置A</v>
      </c>
      <c r="C895" t="str">
        <f>f_info_setupdate(A895)</f>
        <v>2016-03-01</v>
      </c>
      <c r="D895" s="16">
        <f t="shared" si="13"/>
        <v>1791</v>
      </c>
      <c r="F895" s="17">
        <f>f_netasset_total(A895,参数!$B$1,100000000)</f>
        <v>6.5499562849</v>
      </c>
      <c r="G895" s="17">
        <f ca="1">f_nav_adjustedreturn(A895,参数!$B$2,参数!$B$1)</f>
        <v>23.6023094902289</v>
      </c>
      <c r="H895" s="17">
        <f ca="1">f_nav_periodreturnrankingper(A895,参数!$B$2,参数!$B$1,3)</f>
        <v>70.1958708311276</v>
      </c>
      <c r="I895" s="17">
        <f ca="1">f_nav_adjustedreturn(A895,参数!$B$3,参数!$B$2)</f>
        <v>15.3187930209039</v>
      </c>
      <c r="J895" s="17">
        <f ca="1">f_nav_periodreturnrankingper(A895,参数!$B$3,参数!$B$2,3)</f>
        <v>68.561872909699</v>
      </c>
      <c r="K895" s="17">
        <f ca="1">f_nav_adjustedreturn(A895,参数!$B$4,参数!$B$3)</f>
        <v>-0.654817586529457</v>
      </c>
      <c r="L895" s="17">
        <f ca="1">f_nav_periodreturnrankingper(A895,参数!$B$4,参数!$B$3,3)</f>
        <v>20.9884467265725</v>
      </c>
      <c r="M895" s="17">
        <f ca="1">f_nav_adjustedreturn(A895,参数!$B$5,参数!$B$4)</f>
        <v>5.83580613254205</v>
      </c>
      <c r="N895" s="17">
        <f ca="1">f_nav_periodreturnrankingper(A895,参数!$B$5,参数!$B$4,3)</f>
        <v>73.9164696611505</v>
      </c>
      <c r="O895" s="17">
        <f ca="1">f_nav_adjustedreturn(A895,参数!$B$6,参数!$B$5)</f>
        <v>0</v>
      </c>
      <c r="P895" s="17">
        <f ca="1">f_nav_periodreturnrankingper(A895,参数!$B$6,参数!$B$5,3)</f>
        <v>0</v>
      </c>
      <c r="Q895" s="25">
        <f>f_return(A895,1,参数!$B$1-365/2,参数!$B$1)</f>
        <v>21.7853411113355</v>
      </c>
      <c r="R895" s="25">
        <f ca="1">f_return(A895,1,参数!$B$4,参数!$B$1)</f>
        <v>12.2824502979281</v>
      </c>
      <c r="S895" s="25">
        <f ca="1">f_return(A895,1,参数!$B$6,参数!$B$1)</f>
        <v>0</v>
      </c>
      <c r="T895" t="str">
        <f>f_info_investtype(A895)</f>
        <v>灵活配置型基金</v>
      </c>
      <c r="U895" t="str">
        <f>f_info_fundmanager(A895)</f>
        <v>张韵,姚爽</v>
      </c>
      <c r="V895">
        <f>f_info_manager_onthepostdays(A895,1)</f>
        <v>1808</v>
      </c>
      <c r="W895" s="25">
        <f ca="1">f_return_1w(A895,"0",参数!$B$2)</f>
        <v>0.5272564789991</v>
      </c>
      <c r="X895" s="25">
        <f>f_return_1m(A895,"0",参数!$B$1)</f>
        <v>4.09540910800214</v>
      </c>
      <c r="Y895" s="25">
        <f>f_return_3m(A895,0,参数!$B$1)</f>
        <v>7.30897425758932</v>
      </c>
      <c r="Z895" s="25">
        <f>f_return_6m(A895,0,参数!B894)</f>
        <v>8.6559390732532</v>
      </c>
      <c r="AA895" t="str">
        <f>f_dq_status(A895,参数!$B$1)</f>
        <v>暂停大额申购|开放赎回</v>
      </c>
      <c r="AB895" s="17">
        <f ca="1">f_risk_maxdownside(A895,参数!$B$6,参数!$B$1)</f>
        <v>-10.5838815789474</v>
      </c>
      <c r="AC895" s="17">
        <f ca="1">f_risk_maxdownside(A895,参数!$B$4,参数!$B$1)</f>
        <v>-10.5838815789474</v>
      </c>
      <c r="AD895" t="str">
        <f ca="1">f_risk_maxdownside_date(A895,参数!$B$6,参数!$B$1)</f>
        <v>20200226-20200323</v>
      </c>
    </row>
    <row r="896" spans="1:30">
      <c r="A896" s="15" t="s">
        <v>924</v>
      </c>
      <c r="B896" t="str">
        <f>f_info_name(A896)</f>
        <v>国泰民利策略收益</v>
      </c>
      <c r="C896" t="str">
        <f>f_info_setupdate(A896)</f>
        <v>2016-07-19</v>
      </c>
      <c r="D896" s="16">
        <f t="shared" si="13"/>
        <v>1651</v>
      </c>
      <c r="F896" s="17">
        <f>f_netasset_total(A896,参数!$B$1,100000000)</f>
        <v>8.1260093529</v>
      </c>
      <c r="G896" s="17">
        <f ca="1">f_nav_adjustedreturn(A896,参数!$B$2,参数!$B$1)</f>
        <v>27.3622402890696</v>
      </c>
      <c r="H896" s="17">
        <f ca="1">f_nav_periodreturnrankingper(A896,参数!$B$2,参数!$B$1,3)</f>
        <v>66.6490206458444</v>
      </c>
      <c r="I896" s="17">
        <f ca="1">f_nav_adjustedreturn(A896,参数!$B$3,参数!$B$2)</f>
        <v>5.62977099236641</v>
      </c>
      <c r="J896" s="17">
        <f ca="1">f_nav_periodreturnrankingper(A896,参数!$B$3,参数!$B$2,3)</f>
        <v>92.5306577480491</v>
      </c>
      <c r="K896" s="17">
        <f ca="1">f_nav_adjustedreturn(A896,参数!$B$4,参数!$B$3)</f>
        <v>1.84645286686104</v>
      </c>
      <c r="L896" s="17">
        <f ca="1">f_nav_periodreturnrankingper(A896,参数!$B$4,参数!$B$3,3)</f>
        <v>11.2965340179718</v>
      </c>
      <c r="M896" s="17">
        <f ca="1">f_nav_adjustedreturn(A896,参数!$B$5,参数!$B$4)</f>
        <v>3.41708542713567</v>
      </c>
      <c r="N896" s="17">
        <f ca="1">f_nav_periodreturnrankingper(A896,参数!$B$5,参数!$B$4,3)</f>
        <v>82.4271079590228</v>
      </c>
      <c r="O896" s="17">
        <f ca="1">f_nav_adjustedreturn(A896,参数!$B$6,参数!$B$5)</f>
        <v>0</v>
      </c>
      <c r="P896" s="17">
        <f ca="1">f_nav_periodreturnrankingper(A896,参数!$B$6,参数!$B$5,3)</f>
        <v>0</v>
      </c>
      <c r="Q896" s="25">
        <f>f_return(A896,1,参数!$B$1-365/2,参数!$B$1)</f>
        <v>27.9436660151553</v>
      </c>
      <c r="R896" s="25">
        <f ca="1">f_return(A896,1,参数!$B$4,参数!$B$1)</f>
        <v>11.0578805313228</v>
      </c>
      <c r="S896" s="25">
        <f ca="1">f_return(A896,1,参数!$B$6,参数!$B$1)</f>
        <v>0</v>
      </c>
      <c r="T896" t="str">
        <f>f_info_investtype(A896)</f>
        <v>灵活配置型基金</v>
      </c>
      <c r="U896" t="str">
        <f>f_info_fundmanager(A896)</f>
        <v>戴计辉</v>
      </c>
      <c r="V896">
        <f>f_info_manager_onthepostdays(A896,1)</f>
        <v>545</v>
      </c>
      <c r="W896" s="25">
        <f ca="1">f_return_1w(A896,"0",参数!$B$2)</f>
        <v>-0.681858962856635</v>
      </c>
      <c r="X896" s="25">
        <f>f_return_1m(A896,"0",参数!$B$1)</f>
        <v>3.4788990825688</v>
      </c>
      <c r="Y896" s="25">
        <f>f_return_3m(A896,0,参数!$B$1)</f>
        <v>6.29523522316043</v>
      </c>
      <c r="Z896" s="25">
        <f>f_return_6m(A896,0,参数!B895)</f>
        <v>10.3284557907846</v>
      </c>
      <c r="AA896" t="str">
        <f>f_dq_status(A896,参数!$B$1)</f>
        <v>暂停大额申购|开放赎回</v>
      </c>
      <c r="AB896" s="17">
        <f ca="1">f_risk_maxdownside(A896,参数!$B$6,参数!$B$1)</f>
        <v>-4.54266958424508</v>
      </c>
      <c r="AC896" s="17">
        <f ca="1">f_risk_maxdownside(A896,参数!$B$4,参数!$B$1)</f>
        <v>-4.54266958424508</v>
      </c>
      <c r="AD896" t="str">
        <f ca="1">f_risk_maxdownside_date(A896,参数!$B$6,参数!$B$1)</f>
        <v>20200306-20200319</v>
      </c>
    </row>
    <row r="897" spans="1:30">
      <c r="A897" s="15" t="s">
        <v>925</v>
      </c>
      <c r="B897" t="str">
        <f>f_info_name(A897)</f>
        <v>华夏鼎利A</v>
      </c>
      <c r="C897" t="str">
        <f>f_info_setupdate(A897)</f>
        <v>2016-11-18</v>
      </c>
      <c r="D897" s="16">
        <f t="shared" si="13"/>
        <v>1529</v>
      </c>
      <c r="F897" s="17">
        <f>f_netasset_total(A897,参数!$B$1,100000000)</f>
        <v>25.7913238127</v>
      </c>
      <c r="G897" s="17">
        <f ca="1">f_nav_adjustedreturn(A897,参数!$B$2,参数!$B$1)</f>
        <v>25.0182780453757</v>
      </c>
      <c r="H897" s="17">
        <f ca="1">f_nav_periodreturnrankingper(A897,参数!$B$2,参数!$B$1,3)</f>
        <v>7.92452830188679</v>
      </c>
      <c r="I897" s="17">
        <f ca="1">f_nav_adjustedreturn(A897,参数!$B$3,参数!$B$2)</f>
        <v>18.8288919980598</v>
      </c>
      <c r="J897" s="17">
        <f ca="1">f_nav_periodreturnrankingper(A897,参数!$B$3,参数!$B$2,3)</f>
        <v>10</v>
      </c>
      <c r="K897" s="17">
        <f ca="1">f_nav_adjustedreturn(A897,参数!$B$4,参数!$B$3)</f>
        <v>1.09775628197893</v>
      </c>
      <c r="L897" s="17">
        <f ca="1">f_nav_periodreturnrankingper(A897,参数!$B$4,参数!$B$3,3)</f>
        <v>46.3007159904535</v>
      </c>
      <c r="M897" s="17">
        <f ca="1">f_nav_adjustedreturn(A897,参数!$B$5,参数!$B$4)</f>
        <v>8.9988001994018</v>
      </c>
      <c r="N897" s="17">
        <f ca="1">f_nav_periodreturnrankingper(A897,参数!$B$5,参数!$B$4,3)</f>
        <v>9.66850828729282</v>
      </c>
      <c r="O897" s="17">
        <f ca="1">f_nav_adjustedreturn(A897,参数!$B$6,参数!$B$5)</f>
        <v>0</v>
      </c>
      <c r="P897" s="17">
        <f ca="1">f_nav_periodreturnrankingper(A897,参数!$B$6,参数!$B$5,3)</f>
        <v>0</v>
      </c>
      <c r="Q897" s="25">
        <f>f_return(A897,1,参数!$B$1-365/2,参数!$B$1)</f>
        <v>16.2598183340628</v>
      </c>
      <c r="R897" s="25">
        <f ca="1">f_return(A897,1,参数!$B$4,参数!$B$1)</f>
        <v>14.5052249102343</v>
      </c>
      <c r="S897" s="25">
        <f ca="1">f_return(A897,1,参数!$B$6,参数!$B$1)</f>
        <v>0</v>
      </c>
      <c r="T897" t="str">
        <f>f_info_investtype(A897)</f>
        <v>混合债券型二级基金</v>
      </c>
      <c r="U897" t="str">
        <f>f_info_fundmanager(A897)</f>
        <v>何家琪,董阳阳</v>
      </c>
      <c r="V897">
        <f>f_info_manager_onthepostdays(A897,1)</f>
        <v>1546</v>
      </c>
      <c r="W897" s="25">
        <f ca="1">f_return_1w(A897,"0",参数!$B$2)</f>
        <v>-0.608779581833343</v>
      </c>
      <c r="X897" s="25">
        <f>f_return_1m(A897,"0",参数!$B$1)</f>
        <v>3.44569288389514</v>
      </c>
      <c r="Y897" s="25">
        <f>f_return_3m(A897,0,参数!$B$1)</f>
        <v>6.64092664092665</v>
      </c>
      <c r="Z897" s="25">
        <f>f_return_6m(A897,0,参数!B896)</f>
        <v>2.55063765941486</v>
      </c>
      <c r="AA897" t="str">
        <f>f_dq_status(A897,参数!$B$1)</f>
        <v>开放申购|开放赎回</v>
      </c>
      <c r="AB897" s="17">
        <f ca="1">f_risk_maxdownside(A897,参数!$B$6,参数!$B$1)</f>
        <v>-8.85789698109959</v>
      </c>
      <c r="AC897" s="17">
        <f ca="1">f_risk_maxdownside(A897,参数!$B$4,参数!$B$1)</f>
        <v>-8.85789698109959</v>
      </c>
      <c r="AD897" t="str">
        <f ca="1">f_risk_maxdownside_date(A897,参数!$B$6,参数!$B$1)</f>
        <v>20190405-20190606</v>
      </c>
    </row>
    <row r="898" spans="1:30">
      <c r="A898" s="15" t="s">
        <v>926</v>
      </c>
      <c r="B898" t="str">
        <f>f_info_name(A898)</f>
        <v>中银珍利A</v>
      </c>
      <c r="C898" t="str">
        <f>f_info_setupdate(A898)</f>
        <v>2016-03-10</v>
      </c>
      <c r="D898" s="16">
        <f t="shared" si="13"/>
        <v>1782</v>
      </c>
      <c r="F898" s="17">
        <f>f_netasset_total(A898,参数!$B$1,100000000)</f>
        <v>7.5787257199</v>
      </c>
      <c r="G898" s="17">
        <f ca="1">f_nav_adjustedreturn(A898,参数!$B$2,参数!$B$1)</f>
        <v>17.1164954409517</v>
      </c>
      <c r="H898" s="17">
        <f ca="1">f_nav_periodreturnrankingper(A898,参数!$B$2,参数!$B$1,3)</f>
        <v>83.1127580730545</v>
      </c>
      <c r="I898" s="17">
        <f ca="1">f_nav_adjustedreturn(A898,参数!$B$3,参数!$B$2)</f>
        <v>15.6221680510532</v>
      </c>
      <c r="J898" s="17">
        <f ca="1">f_nav_periodreturnrankingper(A898,参数!$B$3,参数!$B$2,3)</f>
        <v>67.8372352285396</v>
      </c>
      <c r="K898" s="17">
        <f ca="1">f_nav_adjustedreturn(A898,参数!$B$4,参数!$B$3)</f>
        <v>1.10589701341876</v>
      </c>
      <c r="L898" s="17">
        <f ca="1">f_nav_periodreturnrankingper(A898,参数!$B$4,参数!$B$3,3)</f>
        <v>14.5057766367137</v>
      </c>
      <c r="M898" s="17">
        <f ca="1">f_nav_adjustedreturn(A898,参数!$B$5,参数!$B$4)</f>
        <v>9.20759922405433</v>
      </c>
      <c r="N898" s="17">
        <f ca="1">f_nav_periodreturnrankingper(A898,参数!$B$5,参数!$B$4,3)</f>
        <v>55.8707643814027</v>
      </c>
      <c r="O898" s="17">
        <f ca="1">f_nav_adjustedreturn(A898,参数!$B$6,参数!$B$5)</f>
        <v>0</v>
      </c>
      <c r="P898" s="17">
        <f ca="1">f_nav_periodreturnrankingper(A898,参数!$B$6,参数!$B$5,3)</f>
        <v>0</v>
      </c>
      <c r="Q898" s="25">
        <f>f_return(A898,1,参数!$B$1-365/2,参数!$B$1)</f>
        <v>20.6270292877512</v>
      </c>
      <c r="R898" s="25">
        <f ca="1">f_return(A898,1,参数!$B$4,参数!$B$1)</f>
        <v>11.0291613597165</v>
      </c>
      <c r="S898" s="25">
        <f ca="1">f_return(A898,1,参数!$B$6,参数!$B$1)</f>
        <v>0</v>
      </c>
      <c r="T898" t="str">
        <f>f_info_investtype(A898)</f>
        <v>灵活配置型基金</v>
      </c>
      <c r="U898" t="str">
        <f>f_info_fundmanager(A898)</f>
        <v>苗婷</v>
      </c>
      <c r="V898">
        <f>f_info_manager_onthepostdays(A898,1)</f>
        <v>1640</v>
      </c>
      <c r="W898" s="25">
        <f ca="1">f_return_1w(A898,"0",参数!$B$2)</f>
        <v>0.0939849624060133</v>
      </c>
      <c r="X898" s="25">
        <f>f_return_1m(A898,"0",参数!$B$1)</f>
        <v>3.92857142857141</v>
      </c>
      <c r="Y898" s="25">
        <f>f_return_3m(A898,0,参数!$B$1)</f>
        <v>7.38007380073799</v>
      </c>
      <c r="Z898" s="25">
        <f>f_return_6m(A898,0,参数!B897)</f>
        <v>8.74418604651163</v>
      </c>
      <c r="AA898" t="str">
        <f>f_dq_status(A898,参数!$B$1)</f>
        <v>开放申购|开放赎回</v>
      </c>
      <c r="AB898" s="17">
        <f ca="1">f_risk_maxdownside(A898,参数!$B$6,参数!$B$1)</f>
        <v>-4.63942942373874</v>
      </c>
      <c r="AC898" s="17">
        <f ca="1">f_risk_maxdownside(A898,参数!$B$4,参数!$B$1)</f>
        <v>-4.63942942373874</v>
      </c>
      <c r="AD898" t="str">
        <f ca="1">f_risk_maxdownside_date(A898,参数!$B$6,参数!$B$1)</f>
        <v>20200222-20200323</v>
      </c>
    </row>
    <row r="899" spans="1:30">
      <c r="A899" s="15" t="s">
        <v>927</v>
      </c>
      <c r="B899" t="str">
        <f>f_info_name(A899)</f>
        <v>创金合信价值红利A</v>
      </c>
      <c r="C899" t="str">
        <f>f_info_setupdate(A899)</f>
        <v>2018-04-23</v>
      </c>
      <c r="D899" s="16">
        <f t="shared" ref="D899:D962" si="14">DATEDIF(C899,"2021-1-25","d")</f>
        <v>1008</v>
      </c>
      <c r="F899" s="17">
        <f>f_netasset_total(A899,参数!$B$1,100000000)</f>
        <v>5.6009949023</v>
      </c>
      <c r="G899" s="17">
        <f ca="1">f_nav_adjustedreturn(A899,参数!$B$2,参数!$B$1)</f>
        <v>28.6582809224319</v>
      </c>
      <c r="H899" s="17">
        <f ca="1">f_nav_periodreturnrankingper(A899,参数!$B$2,参数!$B$1,3)</f>
        <v>64.9550026469031</v>
      </c>
      <c r="I899" s="17">
        <f ca="1">f_nav_adjustedreturn(A899,参数!$B$3,参数!$B$2)</f>
        <v>4.51358457493427</v>
      </c>
      <c r="J899" s="17">
        <f ca="1">f_nav_periodreturnrankingper(A899,参数!$B$3,参数!$B$2,3)</f>
        <v>94.5930880713489</v>
      </c>
      <c r="K899" s="17">
        <f ca="1">f_nav_adjustedreturn(A899,参数!$B$4,参数!$B$3)</f>
        <v>0</v>
      </c>
      <c r="L899" s="17">
        <f ca="1">f_nav_periodreturnrankingper(A899,参数!$B$4,参数!$B$3,3)</f>
        <v>0</v>
      </c>
      <c r="M899" s="17">
        <f ca="1">f_nav_adjustedreturn(A899,参数!$B$5,参数!$B$4)</f>
        <v>0</v>
      </c>
      <c r="N899" s="17">
        <f ca="1">f_nav_periodreturnrankingper(A899,参数!$B$5,参数!$B$4,3)</f>
        <v>0</v>
      </c>
      <c r="O899" s="17">
        <f ca="1">f_nav_adjustedreturn(A899,参数!$B$6,参数!$B$5)</f>
        <v>0</v>
      </c>
      <c r="P899" s="17">
        <f ca="1">f_nav_periodreturnrankingper(A899,参数!$B$6,参数!$B$5,3)</f>
        <v>0</v>
      </c>
      <c r="Q899" s="25">
        <f>f_return(A899,1,参数!$B$1-365/2,参数!$B$1)</f>
        <v>26.1412398911032</v>
      </c>
      <c r="R899" s="25">
        <f ca="1">f_return(A899,1,参数!$B$4,参数!$B$1)</f>
        <v>0</v>
      </c>
      <c r="S899" s="25">
        <f ca="1">f_return(A899,1,参数!$B$6,参数!$B$1)</f>
        <v>0</v>
      </c>
      <c r="T899" t="str">
        <f>f_info_investtype(A899)</f>
        <v>灵活配置型基金</v>
      </c>
      <c r="U899" t="str">
        <f>f_info_fundmanager(A899)</f>
        <v>黄弢</v>
      </c>
      <c r="V899">
        <f>f_info_manager_onthepostdays(A899,1)</f>
        <v>279</v>
      </c>
      <c r="W899" s="25">
        <f ca="1">f_return_1w(A899,"0",参数!$B$2)</f>
        <v>-0.427930278676547</v>
      </c>
      <c r="X899" s="25">
        <f>f_return_1m(A899,"0",参数!$B$1)</f>
        <v>3.36</v>
      </c>
      <c r="Y899" s="25">
        <f>f_return_3m(A899,0,参数!$B$1)</f>
        <v>5.78298715849349</v>
      </c>
      <c r="Z899" s="25">
        <f>f_return_6m(A899,0,参数!B898)</f>
        <v>7.96452406041447</v>
      </c>
      <c r="AA899" t="str">
        <f>f_dq_status(A899,参数!$B$1)</f>
        <v>暂停大额申购|开放赎回</v>
      </c>
      <c r="AB899" s="17">
        <f ca="1">f_risk_maxdownside(A899,参数!$B$6,参数!$B$1)</f>
        <v>-18.4406281568555</v>
      </c>
      <c r="AC899" s="17">
        <f ca="1">f_risk_maxdownside(A899,参数!$B$4,参数!$B$1)</f>
        <v>-18.4406281568555</v>
      </c>
      <c r="AD899" t="str">
        <f ca="1">f_risk_maxdownside_date(A899,参数!$B$6,参数!$B$1)</f>
        <v>20190313-20200323</v>
      </c>
    </row>
    <row r="900" spans="1:30">
      <c r="A900" s="15" t="s">
        <v>928</v>
      </c>
      <c r="B900" t="str">
        <f>f_info_name(A900)</f>
        <v>东兴众智优选</v>
      </c>
      <c r="C900" t="str">
        <f>f_info_setupdate(A900)</f>
        <v>2016-06-13</v>
      </c>
      <c r="D900" s="16">
        <f t="shared" si="14"/>
        <v>1687</v>
      </c>
      <c r="F900" s="17">
        <f>f_netasset_total(A900,参数!$B$1,100000000)</f>
        <v>0.0147993276</v>
      </c>
      <c r="G900" s="17">
        <f ca="1">f_nav_adjustedreturn(A900,参数!$B$2,参数!$B$1)</f>
        <v>33.6879432624114</v>
      </c>
      <c r="H900" s="17">
        <f ca="1">f_nav_periodreturnrankingper(A900,参数!$B$2,参数!$B$1,3)</f>
        <v>59.7670725251456</v>
      </c>
      <c r="I900" s="17">
        <f ca="1">f_nav_adjustedreturn(A900,参数!$B$3,参数!$B$2)</f>
        <v>-0.118063754427391</v>
      </c>
      <c r="J900" s="17">
        <f ca="1">f_nav_periodreturnrankingper(A900,参数!$B$3,参数!$B$2,3)</f>
        <v>99.2753623188406</v>
      </c>
      <c r="K900" s="17">
        <f ca="1">f_nav_adjustedreturn(A900,参数!$B$4,参数!$B$3)</f>
        <v>-20.3198494825964</v>
      </c>
      <c r="L900" s="17">
        <f ca="1">f_nav_periodreturnrankingper(A900,参数!$B$4,参数!$B$3,3)</f>
        <v>66.7522464698331</v>
      </c>
      <c r="M900" s="17">
        <f ca="1">f_nav_adjustedreturn(A900,参数!$B$5,参数!$B$4)</f>
        <v>12.0126448893572</v>
      </c>
      <c r="N900" s="17">
        <f ca="1">f_nav_periodreturnrankingper(A900,参数!$B$5,参数!$B$4,3)</f>
        <v>42.8684003152088</v>
      </c>
      <c r="O900" s="17">
        <f ca="1">f_nav_adjustedreturn(A900,参数!$B$6,参数!$B$5)</f>
        <v>0</v>
      </c>
      <c r="P900" s="17">
        <f ca="1">f_nav_periodreturnrankingper(A900,参数!$B$6,参数!$B$5,3)</f>
        <v>0</v>
      </c>
      <c r="Q900" s="25">
        <f>f_return(A900,1,参数!$B$1-365/2,参数!$B$1)</f>
        <v>29.7099577063267</v>
      </c>
      <c r="R900" s="25">
        <f ca="1">f_return(A900,1,参数!$B$4,参数!$B$1)</f>
        <v>2.08648640771794</v>
      </c>
      <c r="S900" s="25">
        <f ca="1">f_return(A900,1,参数!$B$6,参数!$B$1)</f>
        <v>0</v>
      </c>
      <c r="T900" t="str">
        <f>f_info_investtype(A900)</f>
        <v>灵活配置型基金</v>
      </c>
      <c r="U900" t="str">
        <f>f_info_fundmanager(A900)</f>
        <v>李晨辉,孙继青</v>
      </c>
      <c r="V900">
        <f>f_info_manager_onthepostdays(A900,1)</f>
        <v>531</v>
      </c>
      <c r="W900" s="25">
        <f ca="1">f_return_1w(A900,"0",参数!$B$2)</f>
        <v>-2.19653179190752</v>
      </c>
      <c r="X900" s="25">
        <f>f_return_1m(A900,"0",参数!$B$1)</f>
        <v>8.02292263610316</v>
      </c>
      <c r="Y900" s="25">
        <f>f_return_3m(A900,0,参数!$B$1)</f>
        <v>9.59302325581395</v>
      </c>
      <c r="Z900" s="25">
        <f>f_return_6m(A900,0,参数!B899)</f>
        <v>8.91472868217055</v>
      </c>
      <c r="AA900" t="str">
        <f>f_dq_status(A900,参数!$B$1)</f>
        <v>开放申购|开放赎回</v>
      </c>
      <c r="AB900" s="17">
        <f ca="1">f_risk_maxdownside(A900,参数!$B$6,参数!$B$1)</f>
        <v>-32.0397111913357</v>
      </c>
      <c r="AC900" s="17">
        <f ca="1">f_risk_maxdownside(A900,参数!$B$4,参数!$B$1)</f>
        <v>-29.6261682242991</v>
      </c>
      <c r="AD900" t="str">
        <f ca="1">f_risk_maxdownside_date(A900,参数!$B$6,参数!$B$1)</f>
        <v>20180112-20190606</v>
      </c>
    </row>
    <row r="901" spans="1:30">
      <c r="A901" s="15" t="s">
        <v>929</v>
      </c>
      <c r="B901" t="str">
        <f>f_info_name(A901)</f>
        <v>光大先进服务业</v>
      </c>
      <c r="C901" t="str">
        <f>f_info_setupdate(A901)</f>
        <v>2017-09-20</v>
      </c>
      <c r="D901" s="16">
        <f t="shared" si="14"/>
        <v>1223</v>
      </c>
      <c r="F901" s="17">
        <f>f_netasset_total(A901,参数!$B$1,100000000)</f>
        <v>2.2161317345</v>
      </c>
      <c r="G901" s="17">
        <f ca="1">f_nav_adjustedreturn(A901,参数!$B$2,参数!$B$1)</f>
        <v>112.402028584601</v>
      </c>
      <c r="H901" s="17">
        <f ca="1">f_nav_periodreturnrankingper(A901,参数!$B$2,参数!$B$1,3)</f>
        <v>2.06458443620963</v>
      </c>
      <c r="I901" s="17">
        <f ca="1">f_nav_adjustedreturn(A901,参数!$B$3,参数!$B$2)</f>
        <v>15.6645780562592</v>
      </c>
      <c r="J901" s="17">
        <f ca="1">f_nav_periodreturnrankingper(A901,参数!$B$3,参数!$B$2,3)</f>
        <v>67.7814938684504</v>
      </c>
      <c r="K901" s="17">
        <f ca="1">f_nav_adjustedreturn(A901,参数!$B$4,参数!$B$3)</f>
        <v>-27.5825448928365</v>
      </c>
      <c r="L901" s="17">
        <f ca="1">f_nav_periodreturnrankingper(A901,参数!$B$4,参数!$B$3,3)</f>
        <v>89.987163029525</v>
      </c>
      <c r="M901" s="17">
        <f ca="1">f_nav_adjustedreturn(A901,参数!$B$5,参数!$B$4)</f>
        <v>0</v>
      </c>
      <c r="N901" s="17">
        <f ca="1">f_nav_periodreturnrankingper(A901,参数!$B$5,参数!$B$4,3)</f>
        <v>0</v>
      </c>
      <c r="O901" s="17">
        <f ca="1">f_nav_adjustedreturn(A901,参数!$B$6,参数!$B$5)</f>
        <v>0</v>
      </c>
      <c r="P901" s="17">
        <f ca="1">f_nav_periodreturnrankingper(A901,参数!$B$6,参数!$B$5,3)</f>
        <v>0</v>
      </c>
      <c r="Q901" s="25">
        <f>f_return(A901,1,参数!$B$1-365/2,参数!$B$1)</f>
        <v>98.9506970971231</v>
      </c>
      <c r="R901" s="25">
        <f ca="1">f_return(A901,1,参数!$B$4,参数!$B$1)</f>
        <v>21.1503491362856</v>
      </c>
      <c r="S901" s="25">
        <f ca="1">f_return(A901,1,参数!$B$6,参数!$B$1)</f>
        <v>0</v>
      </c>
      <c r="T901" t="str">
        <f>f_info_investtype(A901)</f>
        <v>灵活配置型基金</v>
      </c>
      <c r="U901" t="str">
        <f>f_info_fundmanager(A901)</f>
        <v>詹佳</v>
      </c>
      <c r="V901">
        <f>f_info_manager_onthepostdays(A901,1)</f>
        <v>411</v>
      </c>
      <c r="W901" s="25">
        <f ca="1">f_return_1w(A901,"0",参数!$B$2)</f>
        <v>-2.60440053884149</v>
      </c>
      <c r="X901" s="25">
        <f>f_return_1m(A901,"0",参数!$B$1)</f>
        <v>13.619828596091</v>
      </c>
      <c r="Y901" s="25">
        <f>f_return_3m(A901,0,参数!$B$1)</f>
        <v>29.0566566286154</v>
      </c>
      <c r="Z901" s="25">
        <f>f_return_6m(A901,0,参数!B900)</f>
        <v>41.691241521675</v>
      </c>
      <c r="AA901" t="str">
        <f>f_dq_status(A901,参数!$B$1)</f>
        <v>开放申购|开放赎回</v>
      </c>
      <c r="AB901" s="17">
        <f ca="1">f_risk_maxdownside(A901,参数!$B$6,参数!$B$1)</f>
        <v>-31.6191014410851</v>
      </c>
      <c r="AC901" s="17">
        <f ca="1">f_risk_maxdownside(A901,参数!$B$4,参数!$B$1)</f>
        <v>-31.6191014410851</v>
      </c>
      <c r="AD901" t="str">
        <f ca="1">f_risk_maxdownside_date(A901,参数!$B$6,参数!$B$1)</f>
        <v>20180313-20190102</v>
      </c>
    </row>
    <row r="902" spans="1:30">
      <c r="A902" s="15" t="s">
        <v>930</v>
      </c>
      <c r="B902" t="str">
        <f>f_info_name(A902)</f>
        <v>中邮睿信增强</v>
      </c>
      <c r="C902" t="str">
        <f>f_info_setupdate(A902)</f>
        <v>2016-08-25</v>
      </c>
      <c r="D902" s="16">
        <f t="shared" si="14"/>
        <v>1614</v>
      </c>
      <c r="F902" s="17">
        <f>f_netasset_total(A902,参数!$B$1,100000000)</f>
        <v>27.3856507577</v>
      </c>
      <c r="G902" s="17">
        <f ca="1">f_nav_adjustedreturn(A902,参数!$B$2,参数!$B$1)</f>
        <v>9.89932885906041</v>
      </c>
      <c r="H902" s="17">
        <f ca="1">f_nav_periodreturnrankingper(A902,参数!$B$2,参数!$B$1,3)</f>
        <v>47.9245283018868</v>
      </c>
      <c r="I902" s="17">
        <f ca="1">f_nav_adjustedreturn(A902,参数!$B$3,参数!$B$2)</f>
        <v>10.5751391465677</v>
      </c>
      <c r="J902" s="17">
        <f ca="1">f_nav_periodreturnrankingper(A902,参数!$B$3,参数!$B$2,3)</f>
        <v>36.1702127659575</v>
      </c>
      <c r="K902" s="17">
        <f ca="1">f_nav_adjustedreturn(A902,参数!$B$4,参数!$B$3)</f>
        <v>2.56898192197908</v>
      </c>
      <c r="L902" s="17">
        <f ca="1">f_nav_periodreturnrankingper(A902,参数!$B$4,参数!$B$3,3)</f>
        <v>32.9355608591885</v>
      </c>
      <c r="M902" s="17">
        <f ca="1">f_nav_adjustedreturn(A902,参数!$B$5,参数!$B$4)</f>
        <v>6.47773279352227</v>
      </c>
      <c r="N902" s="17">
        <f ca="1">f_nav_periodreturnrankingper(A902,参数!$B$5,参数!$B$4,3)</f>
        <v>23.7569060773481</v>
      </c>
      <c r="O902" s="17">
        <f ca="1">f_nav_adjustedreturn(A902,参数!$B$6,参数!$B$5)</f>
        <v>0</v>
      </c>
      <c r="P902" s="17">
        <f ca="1">f_nav_periodreturnrankingper(A902,参数!$B$6,参数!$B$5,3)</f>
        <v>0</v>
      </c>
      <c r="Q902" s="25">
        <f>f_return(A902,1,参数!$B$1-365/2,参数!$B$1)</f>
        <v>9.74647703091518</v>
      </c>
      <c r="R902" s="25">
        <f ca="1">f_return(A902,1,参数!$B$4,参数!$B$1)</f>
        <v>7.61193242897504</v>
      </c>
      <c r="S902" s="25">
        <f ca="1">f_return(A902,1,参数!$B$6,参数!$B$1)</f>
        <v>0</v>
      </c>
      <c r="T902" t="str">
        <f>f_info_investtype(A902)</f>
        <v>混合债券型二级基金</v>
      </c>
      <c r="U902" t="str">
        <f>f_info_fundmanager(A902)</f>
        <v>杨欢,闫宜乘</v>
      </c>
      <c r="V902">
        <f>f_info_manager_onthepostdays(A902,1)</f>
        <v>804</v>
      </c>
      <c r="W902" s="25">
        <f ca="1">f_return_1w(A902,"0",参数!$B$2)</f>
        <v>-0.0838222967309398</v>
      </c>
      <c r="X902" s="25">
        <f>f_return_1m(A902,"0",参数!$B$1)</f>
        <v>1.62916989914664</v>
      </c>
      <c r="Y902" s="25">
        <f>f_return_3m(A902,0,参数!$B$1)</f>
        <v>5.39018503620273</v>
      </c>
      <c r="Z902" s="25">
        <f>f_return_6m(A902,0,参数!B901)</f>
        <v>1.41955835962145</v>
      </c>
      <c r="AA902" t="str">
        <f>f_dq_status(A902,参数!$B$1)</f>
        <v>开放申购|开放赎回</v>
      </c>
      <c r="AB902" s="17">
        <f ca="1">f_risk_maxdownside(A902,参数!$B$6,参数!$B$1)</f>
        <v>-5.44815465729348</v>
      </c>
      <c r="AC902" s="17">
        <f ca="1">f_risk_maxdownside(A902,参数!$B$4,参数!$B$1)</f>
        <v>-5.44815465729348</v>
      </c>
      <c r="AD902" t="str">
        <f ca="1">f_risk_maxdownside_date(A902,参数!$B$6,参数!$B$1)</f>
        <v>20190403-20190606</v>
      </c>
    </row>
    <row r="903" spans="1:30">
      <c r="A903" s="15" t="s">
        <v>931</v>
      </c>
      <c r="B903" t="str">
        <f>f_info_name(A903)</f>
        <v>中邮睿利增强</v>
      </c>
      <c r="C903" t="str">
        <f>f_info_setupdate(A903)</f>
        <v>2017-08-17</v>
      </c>
      <c r="D903" s="16">
        <f t="shared" si="14"/>
        <v>1257</v>
      </c>
      <c r="F903" s="17">
        <f>f_netasset_total(A903,参数!$B$1,100000000)</f>
        <v>0.0691974842</v>
      </c>
      <c r="G903" s="17">
        <f ca="1">f_nav_adjustedreturn(A903,参数!$B$2,参数!$B$1)</f>
        <v>-0.934579439252337</v>
      </c>
      <c r="H903" s="17">
        <f ca="1">f_nav_periodreturnrankingper(A903,参数!$B$2,参数!$B$1,3)</f>
        <v>98.1132075471698</v>
      </c>
      <c r="I903" s="17">
        <f ca="1">f_nav_adjustedreturn(A903,参数!$B$3,参数!$B$2)</f>
        <v>-0.619195046439629</v>
      </c>
      <c r="J903" s="17">
        <f ca="1">f_nav_periodreturnrankingper(A903,参数!$B$3,参数!$B$2,3)</f>
        <v>99.3617021276596</v>
      </c>
      <c r="K903" s="17">
        <f ca="1">f_nav_adjustedreturn(A903,参数!$B$4,参数!$B$3)</f>
        <v>-2.51509054325956</v>
      </c>
      <c r="L903" s="17">
        <f ca="1">f_nav_periodreturnrankingper(A903,参数!$B$4,参数!$B$3,3)</f>
        <v>69.6897374701671</v>
      </c>
      <c r="M903" s="17">
        <f ca="1">f_nav_adjustedreturn(A903,参数!$B$5,参数!$B$4)</f>
        <v>0</v>
      </c>
      <c r="N903" s="17">
        <f ca="1">f_nav_periodreturnrankingper(A903,参数!$B$5,参数!$B$4,3)</f>
        <v>0</v>
      </c>
      <c r="O903" s="17">
        <f ca="1">f_nav_adjustedreturn(A903,参数!$B$6,参数!$B$5)</f>
        <v>0</v>
      </c>
      <c r="P903" s="17">
        <f ca="1">f_nav_periodreturnrankingper(A903,参数!$B$6,参数!$B$5,3)</f>
        <v>0</v>
      </c>
      <c r="Q903" s="25">
        <f>f_return(A903,1,参数!$B$1-365/2,参数!$B$1)</f>
        <v>-0.826564406776009</v>
      </c>
      <c r="R903" s="25">
        <f ca="1">f_return(A903,1,参数!$B$4,参数!$B$1)</f>
        <v>-1.35855583271974</v>
      </c>
      <c r="S903" s="25">
        <f ca="1">f_return(A903,1,参数!$B$6,参数!$B$1)</f>
        <v>0</v>
      </c>
      <c r="T903" t="str">
        <f>f_info_investtype(A903)</f>
        <v>混合债券型二级基金</v>
      </c>
      <c r="U903" t="str">
        <f>f_info_fundmanager(A903)</f>
        <v>国晓雯</v>
      </c>
      <c r="V903">
        <f>f_info_manager_onthepostdays(A903,1)</f>
        <v>804</v>
      </c>
      <c r="W903" s="25">
        <f ca="1">f_return_1w(A903,"0",参数!$B$2)</f>
        <v>0</v>
      </c>
      <c r="X903" s="25">
        <f>f_return_1m(A903,"0",参数!$B$1)</f>
        <v>0</v>
      </c>
      <c r="Y903" s="25">
        <f>f_return_3m(A903,0,参数!$B$1)</f>
        <v>-0.104712041884817</v>
      </c>
      <c r="Z903" s="25">
        <f>f_return_6m(A903,0,参数!B902)</f>
        <v>-0.626304801670147</v>
      </c>
      <c r="AA903" t="str">
        <f>f_dq_status(A903,参数!$B$1)</f>
        <v>暂停申购|开放赎回</v>
      </c>
      <c r="AB903" s="17">
        <f ca="1">f_risk_maxdownside(A903,参数!$B$6,参数!$B$1)</f>
        <v>-6.56219392752203</v>
      </c>
      <c r="AC903" s="17">
        <f ca="1">f_risk_maxdownside(A903,参数!$B$4,参数!$B$1)</f>
        <v>-6.56219392752203</v>
      </c>
      <c r="AD903" t="str">
        <f ca="1">f_risk_maxdownside_date(A903,参数!$B$6,参数!$B$1)</f>
        <v>20181205-20201118,20181205-20201119,20181205-20201120,20181205-20201123,20181205-20201124,20181205-20201125,20181205-20201126,20181205-20201127,20181205-20201130,20181205-20201201,20181205-20201202,20181205-20201203,20181205-20201204,20181205-20201207,20181205-20201208,20181205-20201209,20181205-20201210,20181205-20201211,20181205-20201214,20181205-20201215,20181205-20201216,20181205-20201217,20181205-20201218,20181205-20201221,20181205-20201222,20181205-20201223,20181205-20201224,20181205-20201225,20181205-20201228,20181205-20201229,20181205-20210104,20181205-20210105,20181205-20210106,20181205-20210107,20181205-20210111,20181205-20210112,20181205-20210113,20181205-20210114,20181205-20210115,20181205-20210118,20181205-20210119,20181205-20210120,20181205-20210121,20181205-20210122,20181205-20210125</v>
      </c>
    </row>
    <row r="904" spans="1:30">
      <c r="A904" s="15" t="s">
        <v>932</v>
      </c>
      <c r="B904" t="str">
        <f>f_info_name(A904)</f>
        <v>宝盈互联网沪港深</v>
      </c>
      <c r="C904" t="str">
        <f>f_info_setupdate(A904)</f>
        <v>2016-06-16</v>
      </c>
      <c r="D904" s="16">
        <f t="shared" si="14"/>
        <v>1684</v>
      </c>
      <c r="F904" s="17">
        <f>f_netasset_total(A904,参数!$B$1,100000000)</f>
        <v>10.1698357009</v>
      </c>
      <c r="G904" s="17">
        <f ca="1">f_nav_adjustedreturn(A904,参数!$B$2,参数!$B$1)</f>
        <v>74.4444444444445</v>
      </c>
      <c r="H904" s="17">
        <f ca="1">f_nav_periodreturnrankingper(A904,参数!$B$2,参数!$B$1,3)</f>
        <v>20.275277924828</v>
      </c>
      <c r="I904" s="17">
        <f ca="1">f_nav_adjustedreturn(A904,参数!$B$3,参数!$B$2)</f>
        <v>98.1981981981982</v>
      </c>
      <c r="J904" s="17">
        <f ca="1">f_nav_periodreturnrankingper(A904,参数!$B$3,参数!$B$2,3)</f>
        <v>0.278706800445931</v>
      </c>
      <c r="K904" s="17">
        <f ca="1">f_nav_adjustedreturn(A904,参数!$B$4,参数!$B$3)</f>
        <v>-14.1014617368874</v>
      </c>
      <c r="L904" s="17">
        <f ca="1">f_nav_periodreturnrankingper(A904,参数!$B$4,参数!$B$3,3)</f>
        <v>48.2028241335045</v>
      </c>
      <c r="M904" s="17">
        <f ca="1">f_nav_adjustedreturn(A904,参数!$B$5,参数!$B$4)</f>
        <v>26.7837541163557</v>
      </c>
      <c r="N904" s="17">
        <f ca="1">f_nav_periodreturnrankingper(A904,参数!$B$5,参数!$B$4,3)</f>
        <v>13.0023640661939</v>
      </c>
      <c r="O904" s="17">
        <f ca="1">f_nav_adjustedreturn(A904,参数!$B$6,参数!$B$5)</f>
        <v>0</v>
      </c>
      <c r="P904" s="17">
        <f ca="1">f_nav_periodreturnrankingper(A904,参数!$B$6,参数!$B$5,3)</f>
        <v>0</v>
      </c>
      <c r="Q904" s="25">
        <f>f_return(A904,1,参数!$B$1-365/2,参数!$B$1)</f>
        <v>75.6656494923558</v>
      </c>
      <c r="R904" s="25">
        <f ca="1">f_return(A904,1,参数!$B$4,参数!$B$1)</f>
        <v>43.6934905610943</v>
      </c>
      <c r="S904" s="25">
        <f ca="1">f_return(A904,1,参数!$B$6,参数!$B$1)</f>
        <v>0</v>
      </c>
      <c r="T904" t="str">
        <f>f_info_investtype(A904)</f>
        <v>灵活配置型基金</v>
      </c>
      <c r="U904" t="str">
        <f>f_info_fundmanager(A904)</f>
        <v>张仲维</v>
      </c>
      <c r="V904">
        <f>f_info_manager_onthepostdays(A904,1)</f>
        <v>1604</v>
      </c>
      <c r="W904" s="25">
        <f ca="1">f_return_1w(A904,"0",参数!$B$2)</f>
        <v>3.125</v>
      </c>
      <c r="X904" s="25">
        <f>f_return_1m(A904,"0",参数!$B$1)</f>
        <v>19.7227036395147</v>
      </c>
      <c r="Y904" s="25">
        <f>f_return_3m(A904,0,参数!$B$1)</f>
        <v>32.7440430438125</v>
      </c>
      <c r="Z904" s="25">
        <f>f_return_6m(A904,0,参数!B903)</f>
        <v>19.7392249185078</v>
      </c>
      <c r="AA904" t="str">
        <f>f_dq_status(A904,参数!$B$1)</f>
        <v>开放申购|开放赎回</v>
      </c>
      <c r="AB904" s="17">
        <f ca="1">f_risk_maxdownside(A904,参数!$B$6,参数!$B$1)</f>
        <v>-29.1634689178818</v>
      </c>
      <c r="AC904" s="17">
        <f ca="1">f_risk_maxdownside(A904,参数!$B$4,参数!$B$1)</f>
        <v>-26.2779552715655</v>
      </c>
      <c r="AD904" t="str">
        <f ca="1">f_risk_maxdownside_date(A904,参数!$B$6,参数!$B$1)</f>
        <v>20171114-20181018</v>
      </c>
    </row>
    <row r="905" spans="1:30">
      <c r="A905" s="15" t="s">
        <v>933</v>
      </c>
      <c r="B905" t="str">
        <f>f_info_name(A905)</f>
        <v>国泰民福策略价值</v>
      </c>
      <c r="C905" t="str">
        <f>f_info_setupdate(A905)</f>
        <v>2016-03-29</v>
      </c>
      <c r="D905" s="16">
        <f t="shared" si="14"/>
        <v>1763</v>
      </c>
      <c r="F905" s="17">
        <f>f_netasset_total(A905,参数!$B$1,100000000)</f>
        <v>8.7039266899</v>
      </c>
      <c r="G905" s="17">
        <f ca="1">f_nav_adjustedreturn(A905,参数!$B$2,参数!$B$1)</f>
        <v>24.0922141530147</v>
      </c>
      <c r="H905" s="17">
        <f ca="1">f_nav_periodreturnrankingper(A905,参数!$B$2,参数!$B$1,3)</f>
        <v>69.5606140815246</v>
      </c>
      <c r="I905" s="17">
        <f ca="1">f_nav_adjustedreturn(A905,参数!$B$3,参数!$B$2)</f>
        <v>12.6736441484301</v>
      </c>
      <c r="J905" s="17">
        <f ca="1">f_nav_periodreturnrankingper(A905,参数!$B$3,参数!$B$2,3)</f>
        <v>74.6376811594203</v>
      </c>
      <c r="K905" s="17">
        <f ca="1">f_nav_adjustedreturn(A905,参数!$B$4,参数!$B$3)</f>
        <v>1.64410058027078</v>
      </c>
      <c r="L905" s="17">
        <f ca="1">f_nav_periodreturnrankingper(A905,参数!$B$4,参数!$B$3,3)</f>
        <v>12.4518613607189</v>
      </c>
      <c r="M905" s="17">
        <f ca="1">f_nav_adjustedreturn(A905,参数!$B$5,参数!$B$4)</f>
        <v>2.98804780876494</v>
      </c>
      <c r="N905" s="17">
        <f ca="1">f_nav_periodreturnrankingper(A905,参数!$B$5,参数!$B$4,3)</f>
        <v>84.3971631205674</v>
      </c>
      <c r="O905" s="17">
        <f ca="1">f_nav_adjustedreturn(A905,参数!$B$6,参数!$B$5)</f>
        <v>0</v>
      </c>
      <c r="P905" s="17">
        <f ca="1">f_nav_periodreturnrankingper(A905,参数!$B$6,参数!$B$5,3)</f>
        <v>0</v>
      </c>
      <c r="Q905" s="25">
        <f>f_return(A905,1,参数!$B$1-365/2,参数!$B$1)</f>
        <v>23.5319212855706</v>
      </c>
      <c r="R905" s="25">
        <f ca="1">f_return(A905,1,参数!$B$4,参数!$B$1)</f>
        <v>12.4181906454828</v>
      </c>
      <c r="S905" s="25">
        <f ca="1">f_return(A905,1,参数!$B$6,参数!$B$1)</f>
        <v>0</v>
      </c>
      <c r="T905" t="str">
        <f>f_info_investtype(A905)</f>
        <v>灵活配置型基金</v>
      </c>
      <c r="U905" t="str">
        <f>f_info_fundmanager(A905)</f>
        <v>戴计辉</v>
      </c>
      <c r="V905">
        <f>f_info_manager_onthepostdays(A905,1)</f>
        <v>545</v>
      </c>
      <c r="W905" s="25">
        <f ca="1">f_return_1w(A905,"0",参数!$B$2)</f>
        <v>-0.712668734803402</v>
      </c>
      <c r="X905" s="25">
        <f>f_return_1m(A905,"0",参数!$B$1)</f>
        <v>3.42036737279189</v>
      </c>
      <c r="Y905" s="25">
        <f>f_return_3m(A905,0,参数!$B$1)</f>
        <v>5.32540137614679</v>
      </c>
      <c r="Z905" s="25">
        <f>f_return_6m(A905,0,参数!B904)</f>
        <v>8.64515180474895</v>
      </c>
      <c r="AA905" t="str">
        <f>f_dq_status(A905,参数!$B$1)</f>
        <v>暂停大额申购|开放赎回</v>
      </c>
      <c r="AB905" s="17">
        <f ca="1">f_risk_maxdownside(A905,参数!$B$6,参数!$B$1)</f>
        <v>-6.35973784286755</v>
      </c>
      <c r="AC905" s="17">
        <f ca="1">f_risk_maxdownside(A905,参数!$B$4,参数!$B$1)</f>
        <v>-6.35973784286755</v>
      </c>
      <c r="AD905" t="str">
        <f ca="1">f_risk_maxdownside_date(A905,参数!$B$6,参数!$B$1)</f>
        <v>20200306-20200319</v>
      </c>
    </row>
    <row r="906" spans="1:30">
      <c r="A906" s="15" t="s">
        <v>934</v>
      </c>
      <c r="B906" t="str">
        <f>f_info_name(A906)</f>
        <v>兴业聚盈</v>
      </c>
      <c r="C906" t="str">
        <f>f_info_setupdate(A906)</f>
        <v>2016-04-08</v>
      </c>
      <c r="D906" s="16">
        <f t="shared" si="14"/>
        <v>1753</v>
      </c>
      <c r="F906" s="17">
        <f>f_netasset_total(A906,参数!$B$1,100000000)</f>
        <v>11.2056086344</v>
      </c>
      <c r="G906" s="17">
        <f ca="1">f_nav_adjustedreturn(A906,参数!$B$2,参数!$B$1)</f>
        <v>18.4166666666667</v>
      </c>
      <c r="H906" s="17">
        <f ca="1">f_nav_periodreturnrankingper(A906,参数!$B$2,参数!$B$1,3)</f>
        <v>80.7834833245103</v>
      </c>
      <c r="I906" s="17">
        <f ca="1">f_nav_adjustedreturn(A906,参数!$B$3,参数!$B$2)</f>
        <v>10.7011070110701</v>
      </c>
      <c r="J906" s="17">
        <f ca="1">f_nav_periodreturnrankingper(A906,参数!$B$3,参数!$B$2,3)</f>
        <v>78.9855072463768</v>
      </c>
      <c r="K906" s="17">
        <f ca="1">f_nav_adjustedreturn(A906,参数!$B$4,参数!$B$3)</f>
        <v>0.184842883548984</v>
      </c>
      <c r="L906" s="17">
        <f ca="1">f_nav_periodreturnrankingper(A906,参数!$B$4,参数!$B$3,3)</f>
        <v>18.2926829268293</v>
      </c>
      <c r="M906" s="17">
        <f ca="1">f_nav_adjustedreturn(A906,参数!$B$5,参数!$B$4)</f>
        <v>4.84496124031008</v>
      </c>
      <c r="N906" s="17">
        <f ca="1">f_nav_periodreturnrankingper(A906,参数!$B$5,参数!$B$4,3)</f>
        <v>77.5413711583924</v>
      </c>
      <c r="O906" s="17">
        <f ca="1">f_nav_adjustedreturn(A906,参数!$B$6,参数!$B$5)</f>
        <v>0</v>
      </c>
      <c r="P906" s="17">
        <f ca="1">f_nav_periodreturnrankingper(A906,参数!$B$6,参数!$B$5,3)</f>
        <v>0</v>
      </c>
      <c r="Q906" s="25">
        <f>f_return(A906,1,参数!$B$1-365/2,参数!$B$1)</f>
        <v>16.0979445799758</v>
      </c>
      <c r="R906" s="25">
        <f ca="1">f_return(A906,1,参数!$B$4,参数!$B$1)</f>
        <v>9.50138343831912</v>
      </c>
      <c r="S906" s="25">
        <f ca="1">f_return(A906,1,参数!$B$6,参数!$B$1)</f>
        <v>0</v>
      </c>
      <c r="T906" t="str">
        <f>f_info_investtype(A906)</f>
        <v>灵活配置型基金</v>
      </c>
      <c r="U906" t="str">
        <f>f_info_fundmanager(A906)</f>
        <v>腊博</v>
      </c>
      <c r="V906">
        <f>f_info_manager_onthepostdays(A906,1)</f>
        <v>1770</v>
      </c>
      <c r="W906" s="25">
        <f ca="1">f_return_1w(A906,"0",参数!$B$2)</f>
        <v>0</v>
      </c>
      <c r="X906" s="25">
        <f>f_return_1m(A906,"0",参数!$B$1)</f>
        <v>3.34545454545455</v>
      </c>
      <c r="Y906" s="25">
        <f>f_return_3m(A906,0,参数!$B$1)</f>
        <v>5.02586844050259</v>
      </c>
      <c r="Z906" s="25">
        <f>f_return_6m(A906,0,参数!B905)</f>
        <v>5.27881040892193</v>
      </c>
      <c r="AA906" t="str">
        <f>f_dq_status(A906,参数!$B$1)</f>
        <v>暂停大额申购|开放赎回</v>
      </c>
      <c r="AB906" s="17">
        <f ca="1">f_risk_maxdownside(A906,参数!$B$6,参数!$B$1)</f>
        <v>-3.63636363636364</v>
      </c>
      <c r="AC906" s="17">
        <f ca="1">f_risk_maxdownside(A906,参数!$B$4,参数!$B$1)</f>
        <v>-3.63636363636364</v>
      </c>
      <c r="AD906" t="str">
        <f ca="1">f_risk_maxdownside_date(A906,参数!$B$6,参数!$B$1)</f>
        <v>20180419-20181018</v>
      </c>
    </row>
    <row r="907" spans="1:30">
      <c r="A907" s="15" t="s">
        <v>935</v>
      </c>
      <c r="B907" t="str">
        <f>f_info_name(A907)</f>
        <v>前海开源量化优选A</v>
      </c>
      <c r="C907" t="str">
        <f>f_info_setupdate(A907)</f>
        <v>2017-07-03</v>
      </c>
      <c r="D907" s="16">
        <f t="shared" si="14"/>
        <v>1302</v>
      </c>
      <c r="F907" s="17">
        <f>f_netasset_total(A907,参数!$B$1,100000000)</f>
        <v>0.6540391452</v>
      </c>
      <c r="G907" s="17">
        <f ca="1">f_nav_adjustedreturn(A907,参数!$B$2,参数!$B$1)</f>
        <v>73.7357259380098</v>
      </c>
      <c r="H907" s="17">
        <f ca="1">f_nav_periodreturnrankingper(A907,参数!$B$2,参数!$B$1,3)</f>
        <v>21.1222869242986</v>
      </c>
      <c r="I907" s="17">
        <f ca="1">f_nav_adjustedreturn(A907,参数!$B$3,参数!$B$2)</f>
        <v>27.3104880581516</v>
      </c>
      <c r="J907" s="17">
        <f ca="1">f_nav_periodreturnrankingper(A907,参数!$B$3,参数!$B$2,3)</f>
        <v>47.603121516165</v>
      </c>
      <c r="K907" s="17">
        <f ca="1">f_nav_adjustedreturn(A907,参数!$B$4,参数!$B$3)</f>
        <v>-7.93499043977056</v>
      </c>
      <c r="L907" s="17">
        <f ca="1">f_nav_periodreturnrankingper(A907,参数!$B$4,参数!$B$3,3)</f>
        <v>37.6765083440308</v>
      </c>
      <c r="M907" s="17">
        <f ca="1">f_nav_adjustedreturn(A907,参数!$B$5,参数!$B$4)</f>
        <v>0</v>
      </c>
      <c r="N907" s="17">
        <f ca="1">f_nav_periodreturnrankingper(A907,参数!$B$5,参数!$B$4,3)</f>
        <v>0</v>
      </c>
      <c r="O907" s="17">
        <f ca="1">f_nav_adjustedreturn(A907,参数!$B$6,参数!$B$5)</f>
        <v>0</v>
      </c>
      <c r="P907" s="17">
        <f ca="1">f_nav_periodreturnrankingper(A907,参数!$B$6,参数!$B$5,3)</f>
        <v>0</v>
      </c>
      <c r="Q907" s="25">
        <f>f_return(A907,1,参数!$B$1-365/2,参数!$B$1)</f>
        <v>77.0557818309686</v>
      </c>
      <c r="R907" s="25">
        <f ca="1">f_return(A907,1,参数!$B$4,参数!$B$1)</f>
        <v>26.7229792061693</v>
      </c>
      <c r="S907" s="25">
        <f ca="1">f_return(A907,1,参数!$B$6,参数!$B$1)</f>
        <v>0</v>
      </c>
      <c r="T907" t="str">
        <f>f_info_investtype(A907)</f>
        <v>灵活配置型基金</v>
      </c>
      <c r="U907" t="str">
        <f>f_info_fundmanager(A907)</f>
        <v>黄玥</v>
      </c>
      <c r="V907">
        <f>f_info_manager_onthepostdays(A907,1)</f>
        <v>1319</v>
      </c>
      <c r="W907" s="25">
        <f ca="1">f_return_1w(A907,"0",参数!$B$2)</f>
        <v>-3.08300395256916</v>
      </c>
      <c r="X907" s="25">
        <f>f_return_1m(A907,"0",参数!$B$1)</f>
        <v>12.7580730545262</v>
      </c>
      <c r="Y907" s="25">
        <f>f_return_3m(A907,0,参数!$B$1)</f>
        <v>26.3345195729537</v>
      </c>
      <c r="Z907" s="25">
        <f>f_return_6m(A907,0,参数!B906)</f>
        <v>30.8972073677956</v>
      </c>
      <c r="AA907" t="str">
        <f>f_dq_status(A907,参数!$B$1)</f>
        <v>开放申购|开放赎回</v>
      </c>
      <c r="AB907" s="17">
        <f ca="1">f_risk_maxdownside(A907,参数!$B$6,参数!$B$1)</f>
        <v>-19.1403081914031</v>
      </c>
      <c r="AC907" s="17">
        <f ca="1">f_risk_maxdownside(A907,参数!$B$4,参数!$B$1)</f>
        <v>-19.1403081914031</v>
      </c>
      <c r="AD907" t="str">
        <f ca="1">f_risk_maxdownside_date(A907,参数!$B$6,参数!$B$1)</f>
        <v>20190404-20190606</v>
      </c>
    </row>
    <row r="908" spans="1:30">
      <c r="A908" s="15" t="s">
        <v>936</v>
      </c>
      <c r="B908" t="str">
        <f>f_info_name(A908)</f>
        <v>东方盛世A</v>
      </c>
      <c r="C908" t="str">
        <f>f_info_setupdate(A908)</f>
        <v>2016-04-15</v>
      </c>
      <c r="D908" s="16">
        <f t="shared" si="14"/>
        <v>1746</v>
      </c>
      <c r="F908" s="17">
        <f>f_netasset_total(A908,参数!$B$1,100000000)</f>
        <v>3.4306360907</v>
      </c>
      <c r="G908" s="17">
        <f ca="1">f_nav_adjustedreturn(A908,参数!$B$2,参数!$B$1)</f>
        <v>22.8709466098919</v>
      </c>
      <c r="H908" s="17">
        <f ca="1">f_nav_periodreturnrankingper(A908,参数!$B$2,参数!$B$1,3)</f>
        <v>71.8898888300688</v>
      </c>
      <c r="I908" s="17">
        <f ca="1">f_nav_adjustedreturn(A908,参数!$B$3,参数!$B$2)</f>
        <v>9.02597982323006</v>
      </c>
      <c r="J908" s="17">
        <f ca="1">f_nav_periodreturnrankingper(A908,参数!$B$3,参数!$B$2,3)</f>
        <v>85.0613154960981</v>
      </c>
      <c r="K908" s="17">
        <f ca="1">f_nav_adjustedreturn(A908,参数!$B$4,参数!$B$3)</f>
        <v>1.45833333333333</v>
      </c>
      <c r="L908" s="17">
        <f ca="1">f_nav_periodreturnrankingper(A908,参数!$B$4,参数!$B$3,3)</f>
        <v>13.0937098844673</v>
      </c>
      <c r="M908" s="17">
        <f ca="1">f_nav_adjustedreturn(A908,参数!$B$5,参数!$B$4)</f>
        <v>7.71178188899709</v>
      </c>
      <c r="N908" s="17">
        <f ca="1">f_nav_periodreturnrankingper(A908,参数!$B$5,参数!$B$4,3)</f>
        <v>63.4357762017337</v>
      </c>
      <c r="O908" s="17">
        <f ca="1">f_nav_adjustedreturn(A908,参数!$B$6,参数!$B$5)</f>
        <v>0</v>
      </c>
      <c r="P908" s="17">
        <f ca="1">f_nav_periodreturnrankingper(A908,参数!$B$6,参数!$B$5,3)</f>
        <v>0</v>
      </c>
      <c r="Q908" s="25">
        <f>f_return(A908,1,参数!$B$1-365/2,参数!$B$1)</f>
        <v>26.8999113658849</v>
      </c>
      <c r="R908" s="25">
        <f ca="1">f_return(A908,1,参数!$B$4,参数!$B$1)</f>
        <v>10.7597017153294</v>
      </c>
      <c r="S908" s="25">
        <f ca="1">f_return(A908,1,参数!$B$6,参数!$B$1)</f>
        <v>0</v>
      </c>
      <c r="T908" t="str">
        <f>f_info_investtype(A908)</f>
        <v>灵活配置型基金</v>
      </c>
      <c r="U908" t="str">
        <f>f_info_fundmanager(A908)</f>
        <v>王然</v>
      </c>
      <c r="V908">
        <f>f_info_manager_onthepostdays(A908,1)</f>
        <v>1763</v>
      </c>
      <c r="W908" s="25">
        <f ca="1">f_return_1w(A908,"0",参数!$B$2)</f>
        <v>-0.84443000974342</v>
      </c>
      <c r="X908" s="25">
        <f>f_return_1m(A908,"0",参数!$B$1)</f>
        <v>4.37534780189204</v>
      </c>
      <c r="Y908" s="25">
        <f>f_return_3m(A908,0,参数!$B$1)</f>
        <v>8.64528274563753</v>
      </c>
      <c r="Z908" s="25">
        <f>f_return_6m(A908,0,参数!B907)</f>
        <v>11.9362017804154</v>
      </c>
      <c r="AA908" t="str">
        <f>f_dq_status(A908,参数!$B$1)</f>
        <v>暂停大额申购|开放赎回</v>
      </c>
      <c r="AB908" s="17">
        <f ca="1">f_risk_maxdownside(A908,参数!$B$6,参数!$B$1)</f>
        <v>-6.17084778575462</v>
      </c>
      <c r="AC908" s="17">
        <f ca="1">f_risk_maxdownside(A908,参数!$B$4,参数!$B$1)</f>
        <v>-6.17084778575462</v>
      </c>
      <c r="AD908" t="str">
        <f ca="1">f_risk_maxdownside_date(A908,参数!$B$6,参数!$B$1)</f>
        <v>20200221-20200323</v>
      </c>
    </row>
    <row r="909" spans="1:30">
      <c r="A909" s="15" t="s">
        <v>937</v>
      </c>
      <c r="B909" t="str">
        <f>f_info_name(A909)</f>
        <v>兴业聚鑫A</v>
      </c>
      <c r="C909" t="str">
        <f>f_info_setupdate(A909)</f>
        <v>2016-04-25</v>
      </c>
      <c r="D909" s="16">
        <f t="shared" si="14"/>
        <v>1736</v>
      </c>
      <c r="F909" s="17">
        <f>f_netasset_total(A909,参数!$B$1,100000000)</f>
        <v>12.1516036181</v>
      </c>
      <c r="G909" s="17">
        <f ca="1">f_nav_adjustedreturn(A909,参数!$B$2,参数!$B$1)</f>
        <v>16.4609053497942</v>
      </c>
      <c r="H909" s="17">
        <f ca="1">f_nav_periodreturnrankingper(A909,参数!$B$2,参数!$B$1,3)</f>
        <v>84.3303335097935</v>
      </c>
      <c r="I909" s="17">
        <f ca="1">f_nav_adjustedreturn(A909,参数!$B$3,参数!$B$2)</f>
        <v>17.2779922779923</v>
      </c>
      <c r="J909" s="17">
        <f ca="1">f_nav_periodreturnrankingper(A909,参数!$B$3,参数!$B$2,3)</f>
        <v>64.4370122630992</v>
      </c>
      <c r="K909" s="17">
        <f ca="1">f_nav_adjustedreturn(A909,参数!$B$4,参数!$B$3)</f>
        <v>-5.56061987237921</v>
      </c>
      <c r="L909" s="17">
        <f ca="1">f_nav_periodreturnrankingper(A909,参数!$B$4,参数!$B$3,3)</f>
        <v>32.7342747111682</v>
      </c>
      <c r="M909" s="17">
        <f ca="1">f_nav_adjustedreturn(A909,参数!$B$5,参数!$B$4)</f>
        <v>9.23535253227411</v>
      </c>
      <c r="N909" s="17">
        <f ca="1">f_nav_periodreturnrankingper(A909,参数!$B$5,参数!$B$4,3)</f>
        <v>55.7131599684791</v>
      </c>
      <c r="O909" s="17">
        <f ca="1">f_nav_adjustedreturn(A909,参数!$B$6,参数!$B$5)</f>
        <v>0</v>
      </c>
      <c r="P909" s="17">
        <f ca="1">f_nav_periodreturnrankingper(A909,参数!$B$6,参数!$B$5,3)</f>
        <v>0</v>
      </c>
      <c r="Q909" s="25">
        <f>f_return(A909,1,参数!$B$1-365/2,参数!$B$1)</f>
        <v>15.1275377210585</v>
      </c>
      <c r="R909" s="25">
        <f ca="1">f_return(A909,1,参数!$B$4,参数!$B$1)</f>
        <v>8.84696279196771</v>
      </c>
      <c r="S909" s="25">
        <f ca="1">f_return(A909,1,参数!$B$6,参数!$B$1)</f>
        <v>0</v>
      </c>
      <c r="T909" t="str">
        <f>f_info_investtype(A909)</f>
        <v>灵活配置型基金</v>
      </c>
      <c r="U909" t="str">
        <f>f_info_fundmanager(A909)</f>
        <v>腊博</v>
      </c>
      <c r="V909">
        <f>f_info_manager_onthepostdays(A909,1)</f>
        <v>1753</v>
      </c>
      <c r="W909" s="25">
        <f ca="1">f_return_1w(A909,"0",参数!$B$2)</f>
        <v>-0.0822368421052647</v>
      </c>
      <c r="X909" s="25">
        <f>f_return_1m(A909,"0",参数!$B$1)</f>
        <v>3.20933625091174</v>
      </c>
      <c r="Y909" s="25">
        <f>f_return_3m(A909,0,参数!$B$1)</f>
        <v>4.58240946045825</v>
      </c>
      <c r="Z909" s="25">
        <f>f_return_6m(A909,0,参数!B908)</f>
        <v>4.75482912332836</v>
      </c>
      <c r="AA909" t="str">
        <f>f_dq_status(A909,参数!$B$1)</f>
        <v>暂停大额申购|开放赎回</v>
      </c>
      <c r="AB909" s="17">
        <f ca="1">f_risk_maxdownside(A909,参数!$B$6,参数!$B$1)</f>
        <v>-9.39177101967802</v>
      </c>
      <c r="AC909" s="17">
        <f ca="1">f_risk_maxdownside(A909,参数!$B$4,参数!$B$1)</f>
        <v>-9.39177101967802</v>
      </c>
      <c r="AD909" t="str">
        <f ca="1">f_risk_maxdownside_date(A909,参数!$B$6,参数!$B$1)</f>
        <v>20180516-20181221,20180516-20181226,20180516-20181227</v>
      </c>
    </row>
    <row r="910" spans="1:30">
      <c r="A910" s="15" t="s">
        <v>938</v>
      </c>
      <c r="B910" t="str">
        <f>f_info_name(A910)</f>
        <v>银华远景</v>
      </c>
      <c r="C910" t="str">
        <f>f_info_setupdate(A910)</f>
        <v>2016-04-01</v>
      </c>
      <c r="D910" s="16">
        <f t="shared" si="14"/>
        <v>1760</v>
      </c>
      <c r="F910" s="17">
        <f>f_netasset_total(A910,参数!$B$1,100000000)</f>
        <v>103.5845676</v>
      </c>
      <c r="G910" s="17">
        <f ca="1">f_nav_adjustedreturn(A910,参数!$B$2,参数!$B$1)</f>
        <v>12.8448212514148</v>
      </c>
      <c r="H910" s="17">
        <f ca="1">f_nav_periodreturnrankingper(A910,参数!$B$2,参数!$B$1,3)</f>
        <v>32.4528301886792</v>
      </c>
      <c r="I910" s="17">
        <f ca="1">f_nav_adjustedreturn(A910,参数!$B$3,参数!$B$2)</f>
        <v>12.9274033479504</v>
      </c>
      <c r="J910" s="17">
        <f ca="1">f_nav_periodreturnrankingper(A910,参数!$B$3,参数!$B$2,3)</f>
        <v>23.6170212765957</v>
      </c>
      <c r="K910" s="17">
        <f ca="1">f_nav_adjustedreturn(A910,参数!$B$4,参数!$B$3)</f>
        <v>0</v>
      </c>
      <c r="L910" s="17">
        <f ca="1">f_nav_periodreturnrankingper(A910,参数!$B$4,参数!$B$3,3)</f>
        <v>53.4606205250597</v>
      </c>
      <c r="M910" s="17">
        <f ca="1">f_nav_adjustedreturn(A910,参数!$B$5,参数!$B$4)</f>
        <v>3.64891518737672</v>
      </c>
      <c r="N910" s="17">
        <f ca="1">f_nav_periodreturnrankingper(A910,参数!$B$5,参数!$B$4,3)</f>
        <v>53.5911602209945</v>
      </c>
      <c r="O910" s="17">
        <f ca="1">f_nav_adjustedreturn(A910,参数!$B$6,参数!$B$5)</f>
        <v>0</v>
      </c>
      <c r="P910" s="17">
        <f ca="1">f_nav_periodreturnrankingper(A910,参数!$B$6,参数!$B$5,3)</f>
        <v>0</v>
      </c>
      <c r="Q910" s="25">
        <f>f_return(A910,1,参数!$B$1-365/2,参数!$B$1)</f>
        <v>13.235993050068</v>
      </c>
      <c r="R910" s="25">
        <f ca="1">f_return(A910,1,参数!$B$4,参数!$B$1)</f>
        <v>8.40807646084509</v>
      </c>
      <c r="S910" s="25">
        <f ca="1">f_return(A910,1,参数!$B$6,参数!$B$1)</f>
        <v>0</v>
      </c>
      <c r="T910" t="str">
        <f>f_info_investtype(A910)</f>
        <v>混合债券型二级基金</v>
      </c>
      <c r="U910" t="str">
        <f>f_info_fundmanager(A910)</f>
        <v>孙慧,贾鹏</v>
      </c>
      <c r="V910">
        <f>f_info_manager_onthepostdays(A910,1)</f>
        <v>1512</v>
      </c>
      <c r="W910" s="25">
        <f ca="1">f_return_1w(A910,"0",参数!$B$2)</f>
        <v>-0.0897666068222776</v>
      </c>
      <c r="X910" s="25">
        <f>f_return_1m(A910,"0",参数!$B$1)</f>
        <v>3.21180555555557</v>
      </c>
      <c r="Y910" s="25">
        <f>f_return_3m(A910,0,参数!$B$1)</f>
        <v>5.46323253100902</v>
      </c>
      <c r="Z910" s="25">
        <f>f_return_6m(A910,0,参数!B909)</f>
        <v>4.3905607057769</v>
      </c>
      <c r="AA910" t="str">
        <f>f_dq_status(A910,参数!$B$1)</f>
        <v>开放申购|开放赎回</v>
      </c>
      <c r="AB910" s="17">
        <f ca="1">f_risk_maxdownside(A910,参数!$B$6,参数!$B$1)</f>
        <v>-4.6551724137931</v>
      </c>
      <c r="AC910" s="17">
        <f ca="1">f_risk_maxdownside(A910,参数!$B$4,参数!$B$1)</f>
        <v>-4.6551724137931</v>
      </c>
      <c r="AD910" t="str">
        <f ca="1">f_risk_maxdownside_date(A910,参数!$B$6,参数!$B$1)</f>
        <v>20200226-20200323</v>
      </c>
    </row>
    <row r="911" spans="1:30">
      <c r="A911" s="15" t="s">
        <v>939</v>
      </c>
      <c r="B911" t="str">
        <f>f_info_name(A911)</f>
        <v>中银腾利A</v>
      </c>
      <c r="C911" t="str">
        <f>f_info_setupdate(A911)</f>
        <v>2016-06-21</v>
      </c>
      <c r="D911" s="16">
        <f t="shared" si="14"/>
        <v>1679</v>
      </c>
      <c r="F911" s="17">
        <f>f_netasset_total(A911,参数!$B$1,100000000)</f>
        <v>8.4390599319</v>
      </c>
      <c r="G911" s="17">
        <f ca="1">f_nav_adjustedreturn(A911,参数!$B$2,参数!$B$1)</f>
        <v>18.5085560087269</v>
      </c>
      <c r="H911" s="17">
        <f ca="1">f_nav_periodreturnrankingper(A911,参数!$B$2,参数!$B$1,3)</f>
        <v>80.5717310746427</v>
      </c>
      <c r="I911" s="17">
        <f ca="1">f_nav_adjustedreturn(A911,参数!$B$3,参数!$B$2)</f>
        <v>15.8744845008249</v>
      </c>
      <c r="J911" s="17">
        <f ca="1">f_nav_periodreturnrankingper(A911,参数!$B$3,参数!$B$2,3)</f>
        <v>67.5027870680045</v>
      </c>
      <c r="K911" s="17">
        <f ca="1">f_nav_adjustedreturn(A911,参数!$B$4,参数!$B$3)</f>
        <v>-2.23907683921471</v>
      </c>
      <c r="L911" s="17">
        <f ca="1">f_nav_periodreturnrankingper(A911,参数!$B$4,参数!$B$3,3)</f>
        <v>25.1604621309371</v>
      </c>
      <c r="M911" s="17">
        <f ca="1">f_nav_adjustedreturn(A911,参数!$B$5,参数!$B$4)</f>
        <v>9.6474930417495</v>
      </c>
      <c r="N911" s="17">
        <f ca="1">f_nav_periodreturnrankingper(A911,参数!$B$5,参数!$B$4,3)</f>
        <v>53.6643026004728</v>
      </c>
      <c r="O911" s="17">
        <f ca="1">f_nav_adjustedreturn(A911,参数!$B$6,参数!$B$5)</f>
        <v>0</v>
      </c>
      <c r="P911" s="17">
        <f ca="1">f_nav_periodreturnrankingper(A911,参数!$B$6,参数!$B$5,3)</f>
        <v>0</v>
      </c>
      <c r="Q911" s="25">
        <f>f_return(A911,1,参数!$B$1-365/2,参数!$B$1)</f>
        <v>21.6023025443639</v>
      </c>
      <c r="R911" s="25">
        <f ca="1">f_return(A911,1,参数!$B$4,参数!$B$1)</f>
        <v>10.3050439343022</v>
      </c>
      <c r="S911" s="25">
        <f ca="1">f_return(A911,1,参数!$B$6,参数!$B$1)</f>
        <v>0</v>
      </c>
      <c r="T911" t="str">
        <f>f_info_investtype(A911)</f>
        <v>灵活配置型基金</v>
      </c>
      <c r="U911" t="str">
        <f>f_info_fundmanager(A911)</f>
        <v>苗婷</v>
      </c>
      <c r="V911">
        <f>f_info_manager_onthepostdays(A911,1)</f>
        <v>1640</v>
      </c>
      <c r="W911" s="25">
        <f ca="1">f_return_1w(A911,"0",参数!$B$2)</f>
        <v>0.0940733772342504</v>
      </c>
      <c r="X911" s="25">
        <f>f_return_1m(A911,"0",参数!$B$1)</f>
        <v>4.04040404040404</v>
      </c>
      <c r="Y911" s="25">
        <f>f_return_3m(A911,0,参数!$B$1)</f>
        <v>7.51929080053572</v>
      </c>
      <c r="Z911" s="25">
        <f>f_return_6m(A911,0,参数!B910)</f>
        <v>8.69373985486535</v>
      </c>
      <c r="AA911" t="str">
        <f>f_dq_status(A911,参数!$B$1)</f>
        <v>开放申购|开放赎回</v>
      </c>
      <c r="AB911" s="17">
        <f ca="1">f_risk_maxdownside(A911,参数!$B$6,参数!$B$1)</f>
        <v>-4.86677638262689</v>
      </c>
      <c r="AC911" s="17">
        <f ca="1">f_risk_maxdownside(A911,参数!$B$4,参数!$B$1)</f>
        <v>-4.72712956518403</v>
      </c>
      <c r="AD911" t="str">
        <f ca="1">f_risk_maxdownside_date(A911,参数!$B$6,参数!$B$1)</f>
        <v>20180124-20181221,20180124-20190102,20180124-20190103</v>
      </c>
    </row>
    <row r="912" spans="1:30">
      <c r="A912" s="15" t="s">
        <v>940</v>
      </c>
      <c r="B912" t="str">
        <f>f_info_name(A912)</f>
        <v>鹏华金鼎灵活配置A</v>
      </c>
      <c r="C912" t="str">
        <f>f_info_setupdate(A912)</f>
        <v>2016-04-13</v>
      </c>
      <c r="D912" s="16">
        <f t="shared" si="14"/>
        <v>1748</v>
      </c>
      <c r="F912" s="17">
        <f>f_netasset_total(A912,参数!$B$1,100000000)</f>
        <v>6.1006378764</v>
      </c>
      <c r="G912" s="17">
        <f ca="1">f_nav_adjustedreturn(A912,参数!$B$2,参数!$B$1)</f>
        <v>32.8892589508743</v>
      </c>
      <c r="H912" s="17">
        <f ca="1">f_nav_periodreturnrankingper(A912,参数!$B$2,参数!$B$1,3)</f>
        <v>60.4552673372155</v>
      </c>
      <c r="I912" s="17">
        <f ca="1">f_nav_adjustedreturn(A912,参数!$B$3,参数!$B$2)</f>
        <v>16.3759689922481</v>
      </c>
      <c r="J912" s="17">
        <f ca="1">f_nav_periodreturnrankingper(A912,参数!$B$3,参数!$B$2,3)</f>
        <v>66.2764771460424</v>
      </c>
      <c r="K912" s="17">
        <f ca="1">f_nav_adjustedreturn(A912,参数!$B$4,参数!$B$3)</f>
        <v>5.3061224489796</v>
      </c>
      <c r="L912" s="17">
        <f ca="1">f_nav_periodreturnrankingper(A912,参数!$B$4,参数!$B$3,3)</f>
        <v>1.66880616174583</v>
      </c>
      <c r="M912" s="17">
        <f ca="1">f_nav_adjustedreturn(A912,参数!$B$5,参数!$B$4)</f>
        <v>-0.203458799593083</v>
      </c>
      <c r="N912" s="17">
        <f ca="1">f_nav_periodreturnrankingper(A912,参数!$B$5,参数!$B$4,3)</f>
        <v>93.2230102442868</v>
      </c>
      <c r="O912" s="17">
        <f ca="1">f_nav_adjustedreturn(A912,参数!$B$6,参数!$B$5)</f>
        <v>0</v>
      </c>
      <c r="P912" s="17">
        <f ca="1">f_nav_periodreturnrankingper(A912,参数!$B$6,参数!$B$5,3)</f>
        <v>0</v>
      </c>
      <c r="Q912" s="25">
        <f>f_return(A912,1,参数!$B$1-365/2,参数!$B$1)</f>
        <v>28.2250907126986</v>
      </c>
      <c r="R912" s="25">
        <f ca="1">f_return(A912,1,参数!$B$4,参数!$B$1)</f>
        <v>17.6353509031773</v>
      </c>
      <c r="S912" s="25">
        <f ca="1">f_return(A912,1,参数!$B$6,参数!$B$1)</f>
        <v>0</v>
      </c>
      <c r="T912" t="str">
        <f>f_info_investtype(A912)</f>
        <v>灵活配置型基金</v>
      </c>
      <c r="U912" t="str">
        <f>f_info_fundmanager(A912)</f>
        <v>戴钢</v>
      </c>
      <c r="V912">
        <f>f_info_manager_onthepostdays(A912,1)</f>
        <v>1765</v>
      </c>
      <c r="W912" s="25">
        <f ca="1">f_return_1w(A912,"0",参数!$B$2)</f>
        <v>-3.91999999999999</v>
      </c>
      <c r="X912" s="25">
        <f>f_return_1m(A912,"0",参数!$B$1)</f>
        <v>7.91075050709939</v>
      </c>
      <c r="Y912" s="25">
        <f>f_return_3m(A912,0,参数!$B$1)</f>
        <v>13.5135135135135</v>
      </c>
      <c r="Z912" s="25">
        <f>f_return_6m(A912,0,参数!B911)</f>
        <v>9.16387959866219</v>
      </c>
      <c r="AA912" t="str">
        <f>f_dq_status(A912,参数!$B$1)</f>
        <v>暂停大额申购|开放赎回</v>
      </c>
      <c r="AB912" s="17">
        <f ca="1">f_risk_maxdownside(A912,参数!$B$6,参数!$B$1)</f>
        <v>-16.0493827160494</v>
      </c>
      <c r="AC912" s="17">
        <f ca="1">f_risk_maxdownside(A912,参数!$B$4,参数!$B$1)</f>
        <v>-16.0493827160494</v>
      </c>
      <c r="AD912" t="str">
        <f ca="1">f_risk_maxdownside_date(A912,参数!$B$6,参数!$B$1)</f>
        <v>20200306-20200323</v>
      </c>
    </row>
    <row r="913" spans="1:30">
      <c r="A913" s="15" t="s">
        <v>941</v>
      </c>
      <c r="B913" t="str">
        <f>f_info_name(A913)</f>
        <v>长城久润</v>
      </c>
      <c r="C913" t="str">
        <f>f_info_setupdate(A913)</f>
        <v>2016-04-26</v>
      </c>
      <c r="D913" s="16">
        <f t="shared" si="14"/>
        <v>1735</v>
      </c>
      <c r="F913" s="17">
        <f>f_netasset_total(A913,参数!$B$1,100000000)</f>
        <v>0.6212702646</v>
      </c>
      <c r="G913" s="17">
        <f ca="1">f_nav_adjustedreturn(A913,参数!$B$2,参数!$B$1)</f>
        <v>50.8256731473196</v>
      </c>
      <c r="H913" s="17">
        <f ca="1">f_nav_periodreturnrankingper(A913,参数!$B$2,参数!$B$1,3)</f>
        <v>43.3033350979354</v>
      </c>
      <c r="I913" s="17">
        <f ca="1">f_nav_adjustedreturn(A913,参数!$B$3,参数!$B$2)</f>
        <v>19.9551131928181</v>
      </c>
      <c r="J913" s="17">
        <f ca="1">f_nav_periodreturnrankingper(A913,参数!$B$3,参数!$B$2,3)</f>
        <v>59.3088071348941</v>
      </c>
      <c r="K913" s="17">
        <f ca="1">f_nav_adjustedreturn(A913,参数!$B$4,参数!$B$3)</f>
        <v>-0.889748549323027</v>
      </c>
      <c r="L913" s="17">
        <f ca="1">f_nav_periodreturnrankingper(A913,参数!$B$4,参数!$B$3,3)</f>
        <v>21.7586649550706</v>
      </c>
      <c r="M913" s="17">
        <f ca="1">f_nav_adjustedreturn(A913,参数!$B$5,参数!$B$4)</f>
        <v>2.57936507936508</v>
      </c>
      <c r="N913" s="17">
        <f ca="1">f_nav_periodreturnrankingper(A913,参数!$B$5,参数!$B$4,3)</f>
        <v>86.1308116627266</v>
      </c>
      <c r="O913" s="17">
        <f ca="1">f_nav_adjustedreturn(A913,参数!$B$6,参数!$B$5)</f>
        <v>0</v>
      </c>
      <c r="P913" s="17">
        <f ca="1">f_nav_periodreturnrankingper(A913,参数!$B$6,参数!$B$5,3)</f>
        <v>0</v>
      </c>
      <c r="Q913" s="25">
        <f>f_return(A913,1,参数!$B$1-365/2,参数!$B$1)</f>
        <v>43.1464998023799</v>
      </c>
      <c r="R913" s="25">
        <f ca="1">f_return(A913,1,参数!$B$4,参数!$B$1)</f>
        <v>21.4675874039241</v>
      </c>
      <c r="S913" s="25">
        <f ca="1">f_return(A913,1,参数!$B$6,参数!$B$1)</f>
        <v>0</v>
      </c>
      <c r="T913" t="str">
        <f>f_info_investtype(A913)</f>
        <v>灵活配置型基金</v>
      </c>
      <c r="U913" t="str">
        <f>f_info_fundmanager(A913)</f>
        <v>余欢</v>
      </c>
      <c r="V913">
        <f>f_info_manager_onthepostdays(A913,1)</f>
        <v>64</v>
      </c>
      <c r="W913" s="25">
        <f ca="1">f_return_1w(A913,"0",参数!$B$2)</f>
        <v>0.498691955526487</v>
      </c>
      <c r="X913" s="25">
        <f>f_return_1m(A913,"0",参数!$B$1)</f>
        <v>13.8672234846159</v>
      </c>
      <c r="Y913" s="25">
        <f>f_return_3m(A913,0,参数!$B$1)</f>
        <v>25.6590986106405</v>
      </c>
      <c r="Z913" s="25">
        <f>f_return_6m(A913,0,参数!B912)</f>
        <v>15.8813579799444</v>
      </c>
      <c r="AA913" t="str">
        <f>f_dq_status(A913,参数!$B$1)</f>
        <v>开放申购|开放赎回</v>
      </c>
      <c r="AB913" s="17">
        <f ca="1">f_risk_maxdownside(A913,参数!$B$6,参数!$B$1)</f>
        <v>-16.7692839847804</v>
      </c>
      <c r="AC913" s="17">
        <f ca="1">f_risk_maxdownside(A913,参数!$B$4,参数!$B$1)</f>
        <v>-16.7692839847804</v>
      </c>
      <c r="AD913" t="str">
        <f ca="1">f_risk_maxdownside_date(A913,参数!$B$6,参数!$B$1)</f>
        <v>20200226-20200323</v>
      </c>
    </row>
    <row r="914" spans="1:30">
      <c r="A914" s="15" t="s">
        <v>942</v>
      </c>
      <c r="B914" t="str">
        <f>f_info_name(A914)</f>
        <v>招商丰益A</v>
      </c>
      <c r="C914" t="str">
        <f>f_info_setupdate(A914)</f>
        <v>2016-08-24</v>
      </c>
      <c r="D914" s="16">
        <f t="shared" si="14"/>
        <v>1615</v>
      </c>
      <c r="F914" s="17">
        <f>f_netasset_total(A914,参数!$B$1,100000000)</f>
        <v>4.672773612</v>
      </c>
      <c r="G914" s="17">
        <f ca="1">f_nav_adjustedreturn(A914,参数!$B$2,参数!$B$1)</f>
        <v>35.9957789173439</v>
      </c>
      <c r="H914" s="17">
        <f ca="1">f_nav_periodreturnrankingper(A914,参数!$B$2,参数!$B$1,3)</f>
        <v>57.5966119640021</v>
      </c>
      <c r="I914" s="17">
        <f ca="1">f_nav_adjustedreturn(A914,参数!$B$3,参数!$B$2)</f>
        <v>15.8803472448125</v>
      </c>
      <c r="J914" s="17">
        <f ca="1">f_nav_periodreturnrankingper(A914,参数!$B$3,参数!$B$2,3)</f>
        <v>67.4470457079153</v>
      </c>
      <c r="K914" s="17">
        <f ca="1">f_nav_adjustedreturn(A914,参数!$B$4,参数!$B$3)</f>
        <v>-7.33333333333331</v>
      </c>
      <c r="L914" s="17">
        <f ca="1">f_nav_periodreturnrankingper(A914,参数!$B$4,参数!$B$3,3)</f>
        <v>36.6495507060334</v>
      </c>
      <c r="M914" s="17">
        <f ca="1">f_nav_adjustedreturn(A914,参数!$B$5,参数!$B$4)</f>
        <v>13.4095323943662</v>
      </c>
      <c r="N914" s="17">
        <f ca="1">f_nav_periodreturnrankingper(A914,参数!$B$5,参数!$B$4,3)</f>
        <v>38.3766745468873</v>
      </c>
      <c r="O914" s="17">
        <f ca="1">f_nav_adjustedreturn(A914,参数!$B$6,参数!$B$5)</f>
        <v>0</v>
      </c>
      <c r="P914" s="17">
        <f ca="1">f_nav_periodreturnrankingper(A914,参数!$B$6,参数!$B$5,3)</f>
        <v>0</v>
      </c>
      <c r="Q914" s="25">
        <f>f_return(A914,1,参数!$B$1-365/2,参数!$B$1)</f>
        <v>39.6462419451884</v>
      </c>
      <c r="R914" s="25">
        <f ca="1">f_return(A914,1,参数!$B$4,参数!$B$1)</f>
        <v>13.440875110955</v>
      </c>
      <c r="S914" s="25">
        <f ca="1">f_return(A914,1,参数!$B$6,参数!$B$1)</f>
        <v>0</v>
      </c>
      <c r="T914" t="str">
        <f>f_info_investtype(A914)</f>
        <v>灵活配置型基金</v>
      </c>
      <c r="U914" t="str">
        <f>f_info_fundmanager(A914)</f>
        <v>张磊</v>
      </c>
      <c r="V914">
        <f>f_info_manager_onthepostdays(A914,1)</f>
        <v>390</v>
      </c>
      <c r="W914" s="25">
        <f ca="1">f_return_1w(A914,"0",参数!$B$2)</f>
        <v>-1.00334448160535</v>
      </c>
      <c r="X914" s="25">
        <f>f_return_1m(A914,"0",参数!$B$1)</f>
        <v>5.54722638680659</v>
      </c>
      <c r="Y914" s="25">
        <f>f_return_3m(A914,0,参数!$B$1)</f>
        <v>12.8303767167052</v>
      </c>
      <c r="Z914" s="25">
        <f>f_return_6m(A914,0,参数!B913)</f>
        <v>18.6469270947984</v>
      </c>
      <c r="AA914" t="str">
        <f>f_dq_status(A914,参数!$B$1)</f>
        <v>暂停大额申购|开放赎回</v>
      </c>
      <c r="AB914" s="17">
        <f ca="1">f_risk_maxdownside(A914,参数!$B$6,参数!$B$1)</f>
        <v>-8.63787375415281</v>
      </c>
      <c r="AC914" s="17">
        <f ca="1">f_risk_maxdownside(A914,参数!$B$4,参数!$B$1)</f>
        <v>-8.63787375415281</v>
      </c>
      <c r="AD914" t="str">
        <f ca="1">f_risk_maxdownside_date(A914,参数!$B$6,参数!$B$1)</f>
        <v>20180127-20181018</v>
      </c>
    </row>
    <row r="915" spans="1:30">
      <c r="A915" s="15" t="s">
        <v>943</v>
      </c>
      <c r="B915" t="str">
        <f>f_info_name(A915)</f>
        <v>民生加银鑫福A</v>
      </c>
      <c r="C915" t="str">
        <f>f_info_setupdate(A915)</f>
        <v>2016-08-22</v>
      </c>
      <c r="D915" s="16">
        <f t="shared" si="14"/>
        <v>1617</v>
      </c>
      <c r="F915" s="17">
        <f>f_netasset_total(A915,参数!$B$1,100000000)</f>
        <v>7.220839265</v>
      </c>
      <c r="G915" s="17">
        <f ca="1">f_nav_adjustedreturn(A915,参数!$B$2,参数!$B$1)</f>
        <v>17.6991150442478</v>
      </c>
      <c r="H915" s="17">
        <f ca="1">f_nav_periodreturnrankingper(A915,参数!$B$2,参数!$B$1,3)</f>
        <v>81.8422445738486</v>
      </c>
      <c r="I915" s="17">
        <f ca="1">f_nav_adjustedreturn(A915,参数!$B$3,参数!$B$2)</f>
        <v>5.70626753975678</v>
      </c>
      <c r="J915" s="17">
        <f ca="1">f_nav_periodreturnrankingper(A915,参数!$B$3,参数!$B$2,3)</f>
        <v>92.4749163879599</v>
      </c>
      <c r="K915" s="17">
        <f ca="1">f_nav_adjustedreturn(A915,参数!$B$4,参数!$B$3)</f>
        <v>-2.28519195612433</v>
      </c>
      <c r="L915" s="17">
        <f ca="1">f_nav_periodreturnrankingper(A915,参数!$B$4,参数!$B$3,3)</f>
        <v>25.5455712451861</v>
      </c>
      <c r="M915" s="17">
        <f ca="1">f_nav_adjustedreturn(A915,参数!$B$5,参数!$B$4)</f>
        <v>8.63952333664352</v>
      </c>
      <c r="N915" s="17">
        <f ca="1">f_nav_periodreturnrankingper(A915,参数!$B$5,参数!$B$4,3)</f>
        <v>58.8652482269503</v>
      </c>
      <c r="O915" s="17">
        <f ca="1">f_nav_adjustedreturn(A915,参数!$B$6,参数!$B$5)</f>
        <v>0</v>
      </c>
      <c r="P915" s="17">
        <f ca="1">f_nav_periodreturnrankingper(A915,参数!$B$6,参数!$B$5,3)</f>
        <v>0</v>
      </c>
      <c r="Q915" s="25">
        <f>f_return(A915,1,参数!$B$1-365/2,参数!$B$1)</f>
        <v>19.6493564060862</v>
      </c>
      <c r="R915" s="25">
        <f ca="1">f_return(A915,1,参数!$B$4,参数!$B$1)</f>
        <v>6.72159445768297</v>
      </c>
      <c r="S915" s="25">
        <f ca="1">f_return(A915,1,参数!$B$6,参数!$B$1)</f>
        <v>0</v>
      </c>
      <c r="T915" t="str">
        <f>f_info_investtype(A915)</f>
        <v>灵活配置型基金</v>
      </c>
      <c r="U915" t="str">
        <f>f_info_fundmanager(A915)</f>
        <v>邱世磊</v>
      </c>
      <c r="V915">
        <f>f_info_manager_onthepostdays(A915,1)</f>
        <v>1634</v>
      </c>
      <c r="W915" s="25">
        <f ca="1">f_return_1w(A915,"0",参数!$B$2)</f>
        <v>-0.08841732979665</v>
      </c>
      <c r="X915" s="25">
        <f>f_return_1m(A915,"0",参数!$B$1)</f>
        <v>3.66328916601716</v>
      </c>
      <c r="Y915" s="25">
        <f>f_return_3m(A915,0,参数!$B$1)</f>
        <v>6.99919549477071</v>
      </c>
      <c r="Z915" s="25">
        <f>f_return_6m(A915,0,参数!B914)</f>
        <v>8.3739837398374</v>
      </c>
      <c r="AA915" t="str">
        <f>f_dq_status(A915,参数!$B$1)</f>
        <v>暂停大额申购|开放赎回</v>
      </c>
      <c r="AB915" s="17">
        <f ca="1">f_risk_maxdownside(A915,参数!$B$6,参数!$B$1)</f>
        <v>-5.93065693430658</v>
      </c>
      <c r="AC915" s="17">
        <f ca="1">f_risk_maxdownside(A915,参数!$B$4,参数!$B$1)</f>
        <v>-5.75868372943329</v>
      </c>
      <c r="AD915" t="str">
        <f ca="1">f_risk_maxdownside_date(A915,参数!$B$6,参数!$B$1)</f>
        <v>20180124-20190131</v>
      </c>
    </row>
    <row r="916" spans="1:30">
      <c r="A916" s="15" t="s">
        <v>944</v>
      </c>
      <c r="B916" t="str">
        <f>f_info_name(A916)</f>
        <v>永赢双利A</v>
      </c>
      <c r="C916" t="str">
        <f>f_info_setupdate(A916)</f>
        <v>2016-05-25</v>
      </c>
      <c r="D916" s="16">
        <f t="shared" si="14"/>
        <v>1706</v>
      </c>
      <c r="F916" s="17">
        <f>f_netasset_total(A916,参数!$B$1,100000000)</f>
        <v>46.0122624715</v>
      </c>
      <c r="G916" s="17">
        <f ca="1">f_nav_adjustedreturn(A916,参数!$B$2,参数!$B$1)</f>
        <v>8.8485777550673</v>
      </c>
      <c r="H916" s="17">
        <f ca="1">f_nav_periodreturnrankingper(A916,参数!$B$2,参数!$B$1,3)</f>
        <v>53.5849056603774</v>
      </c>
      <c r="I916" s="17">
        <f ca="1">f_nav_adjustedreturn(A916,参数!$B$3,参数!$B$2)</f>
        <v>15.1176470588235</v>
      </c>
      <c r="J916" s="17">
        <f ca="1">f_nav_periodreturnrankingper(A916,参数!$B$3,参数!$B$2,3)</f>
        <v>15.1063829787234</v>
      </c>
      <c r="K916" s="17">
        <f ca="1">f_nav_adjustedreturn(A916,参数!$B$4,参数!$B$3)</f>
        <v>0.912363348217502</v>
      </c>
      <c r="L916" s="17">
        <f ca="1">f_nav_periodreturnrankingper(A916,参数!$B$4,参数!$B$3,3)</f>
        <v>47.9713603818616</v>
      </c>
      <c r="M916" s="17">
        <f ca="1">f_nav_adjustedreturn(A916,参数!$B$5,参数!$B$4)</f>
        <v>2.34555984555985</v>
      </c>
      <c r="N916" s="17">
        <f ca="1">f_nav_periodreturnrankingper(A916,参数!$B$5,参数!$B$4,3)</f>
        <v>70.9944751381215</v>
      </c>
      <c r="O916" s="17">
        <f ca="1">f_nav_adjustedreturn(A916,参数!$B$6,参数!$B$5)</f>
        <v>0</v>
      </c>
      <c r="P916" s="17">
        <f ca="1">f_nav_periodreturnrankingper(A916,参数!$B$6,参数!$B$5,3)</f>
        <v>0</v>
      </c>
      <c r="Q916" s="25">
        <f>f_return(A916,1,参数!$B$1-365/2,参数!$B$1)</f>
        <v>11.8581670859114</v>
      </c>
      <c r="R916" s="25">
        <f ca="1">f_return(A916,1,参数!$B$4,参数!$B$1)</f>
        <v>8.12812842793369</v>
      </c>
      <c r="S916" s="25">
        <f ca="1">f_return(A916,1,参数!$B$6,参数!$B$1)</f>
        <v>0</v>
      </c>
      <c r="T916" t="str">
        <f>f_info_investtype(A916)</f>
        <v>混合债券型二级基金</v>
      </c>
      <c r="U916" t="str">
        <f>f_info_fundmanager(A916)</f>
        <v>李永兴,乔嘉麒</v>
      </c>
      <c r="V916">
        <f>f_info_manager_onthepostdays(A916,1)</f>
        <v>1168</v>
      </c>
      <c r="W916" s="25">
        <f ca="1">f_return_1w(A916,"0",参数!$B$2)</f>
        <v>-0.516817758197068</v>
      </c>
      <c r="X916" s="25">
        <f>f_return_1m(A916,"0",参数!$B$1)</f>
        <v>2.31348062760167</v>
      </c>
      <c r="Y916" s="25">
        <f>f_return_3m(A916,0,参数!$B$1)</f>
        <v>3.21408382459824</v>
      </c>
      <c r="Z916" s="25">
        <f>f_return_6m(A916,0,参数!B915)</f>
        <v>4.96326530612244</v>
      </c>
      <c r="AA916" t="str">
        <f>f_dq_status(A916,参数!$B$1)</f>
        <v>开放申购|开放赎回</v>
      </c>
      <c r="AB916" s="17">
        <f ca="1">f_risk_maxdownside(A916,参数!$B$6,参数!$B$1)</f>
        <v>-4.7340144063116</v>
      </c>
      <c r="AC916" s="17">
        <f ca="1">f_risk_maxdownside(A916,参数!$B$4,参数!$B$1)</f>
        <v>-4.7340144063116</v>
      </c>
      <c r="AD916" t="str">
        <f ca="1">f_risk_maxdownside_date(A916,参数!$B$6,参数!$B$1)</f>
        <v>20180519-20181018</v>
      </c>
    </row>
    <row r="917" spans="1:30">
      <c r="A917" s="15" t="s">
        <v>945</v>
      </c>
      <c r="B917" t="str">
        <f>f_info_name(A917)</f>
        <v>中银鑫利A</v>
      </c>
      <c r="C917" t="str">
        <f>f_info_setupdate(A917)</f>
        <v>2016-03-24</v>
      </c>
      <c r="D917" s="16">
        <f t="shared" si="14"/>
        <v>1768</v>
      </c>
      <c r="F917" s="17">
        <f>f_netasset_total(A917,参数!$B$1,100000000)</f>
        <v>5.3938368081</v>
      </c>
      <c r="G917" s="17">
        <f ca="1">f_nav_adjustedreturn(A917,参数!$B$2,参数!$B$1)</f>
        <v>13.8146167557932</v>
      </c>
      <c r="H917" s="17">
        <f ca="1">f_nav_periodreturnrankingper(A917,参数!$B$2,参数!$B$1,3)</f>
        <v>89.8358920063526</v>
      </c>
      <c r="I917" s="17">
        <f ca="1">f_nav_adjustedreturn(A917,参数!$B$3,参数!$B$2)</f>
        <v>17.1779506022908</v>
      </c>
      <c r="J917" s="17">
        <f ca="1">f_nav_periodreturnrankingper(A917,参数!$B$3,参数!$B$2,3)</f>
        <v>64.659977703456</v>
      </c>
      <c r="K917" s="17">
        <f ca="1">f_nav_adjustedreturn(A917,参数!$B$4,参数!$B$3)</f>
        <v>-1.9946670843776</v>
      </c>
      <c r="L917" s="17">
        <f ca="1">f_nav_periodreturnrankingper(A917,参数!$B$4,参数!$B$3,3)</f>
        <v>24.6469833119384</v>
      </c>
      <c r="M917" s="17">
        <f ca="1">f_nav_adjustedreturn(A917,参数!$B$5,参数!$B$4)</f>
        <v>15.9883720930233</v>
      </c>
      <c r="N917" s="17">
        <f ca="1">f_nav_periodreturnrankingper(A917,参数!$B$5,参数!$B$4,3)</f>
        <v>30.575256107171</v>
      </c>
      <c r="O917" s="17">
        <f ca="1">f_nav_adjustedreturn(A917,参数!$B$6,参数!$B$5)</f>
        <v>0</v>
      </c>
      <c r="P917" s="17">
        <f ca="1">f_nav_periodreturnrankingper(A917,参数!$B$6,参数!$B$5,3)</f>
        <v>0</v>
      </c>
      <c r="Q917" s="25">
        <f>f_return(A917,1,参数!$B$1-365/2,参数!$B$1)</f>
        <v>20.1765634685062</v>
      </c>
      <c r="R917" s="25">
        <f ca="1">f_return(A917,1,参数!$B$4,参数!$B$1)</f>
        <v>9.32744024156209</v>
      </c>
      <c r="S917" s="25">
        <f ca="1">f_return(A917,1,参数!$B$6,参数!$B$1)</f>
        <v>0</v>
      </c>
      <c r="T917" t="str">
        <f>f_info_investtype(A917)</f>
        <v>灵活配置型基金</v>
      </c>
      <c r="U917" t="str">
        <f>f_info_fundmanager(A917)</f>
        <v>涂海强</v>
      </c>
      <c r="V917">
        <f>f_info_manager_onthepostdays(A917,1)</f>
        <v>1785</v>
      </c>
      <c r="W917" s="25">
        <f ca="1">f_return_1w(A917,"0",参数!$B$2)</f>
        <v>-0.970873786407762</v>
      </c>
      <c r="X917" s="25">
        <f>f_return_1m(A917,"0",参数!$B$1)</f>
        <v>3.48460291734197</v>
      </c>
      <c r="Y917" s="25">
        <f>f_return_3m(A917,0,参数!$B$1)</f>
        <v>8.58843537414965</v>
      </c>
      <c r="Z917" s="25">
        <f>f_return_6m(A917,0,参数!B916)</f>
        <v>7.54877014418999</v>
      </c>
      <c r="AA917" t="str">
        <f>f_dq_status(A917,参数!$B$1)</f>
        <v>开放申购|开放赎回</v>
      </c>
      <c r="AB917" s="17">
        <f ca="1">f_risk_maxdownside(A917,参数!$B$6,参数!$B$1)</f>
        <v>-11.2992191640378</v>
      </c>
      <c r="AC917" s="17">
        <f ca="1">f_risk_maxdownside(A917,参数!$B$4,参数!$B$1)</f>
        <v>-11.2992191640378</v>
      </c>
      <c r="AD917" t="str">
        <f ca="1">f_risk_maxdownside_date(A917,参数!$B$6,参数!$B$1)</f>
        <v>20180313-20180705,20180313-20180706</v>
      </c>
    </row>
    <row r="918" spans="1:30">
      <c r="A918" s="15" t="s">
        <v>946</v>
      </c>
      <c r="B918" t="str">
        <f>f_info_name(A918)</f>
        <v>平安安盈灵活配置</v>
      </c>
      <c r="C918" t="str">
        <f>f_info_setupdate(A918)</f>
        <v>2016-04-22</v>
      </c>
      <c r="D918" s="16">
        <f t="shared" si="14"/>
        <v>1739</v>
      </c>
      <c r="F918" s="17">
        <f>f_netasset_total(A918,参数!$B$1,100000000)</f>
        <v>2.6625880702</v>
      </c>
      <c r="G918" s="17">
        <f ca="1">f_nav_adjustedreturn(A918,参数!$B$2,参数!$B$1)</f>
        <v>83.099653248907</v>
      </c>
      <c r="H918" s="17">
        <f ca="1">f_nav_periodreturnrankingper(A918,参数!$B$2,参数!$B$1,3)</f>
        <v>14.134462678666</v>
      </c>
      <c r="I918" s="17">
        <f ca="1">f_nav_adjustedreturn(A918,参数!$B$3,参数!$B$2)</f>
        <v>27.6804619826757</v>
      </c>
      <c r="J918" s="17">
        <f ca="1">f_nav_periodreturnrankingper(A918,参数!$B$3,参数!$B$2,3)</f>
        <v>47.3801560758083</v>
      </c>
      <c r="K918" s="17">
        <f ca="1">f_nav_adjustedreturn(A918,参数!$B$4,参数!$B$3)</f>
        <v>1.36585365853659</v>
      </c>
      <c r="L918" s="17">
        <f ca="1">f_nav_periodreturnrankingper(A918,参数!$B$4,参数!$B$3,3)</f>
        <v>13.3504492939666</v>
      </c>
      <c r="M918" s="17">
        <f ca="1">f_nav_adjustedreturn(A918,参数!$B$5,参数!$B$4)</f>
        <v>1.8886679920477</v>
      </c>
      <c r="N918" s="17">
        <f ca="1">f_nav_periodreturnrankingper(A918,参数!$B$5,参数!$B$4,3)</f>
        <v>89.5981087470449</v>
      </c>
      <c r="O918" s="17">
        <f ca="1">f_nav_adjustedreturn(A918,参数!$B$6,参数!$B$5)</f>
        <v>0</v>
      </c>
      <c r="P918" s="17">
        <f ca="1">f_nav_periodreturnrankingper(A918,参数!$B$6,参数!$B$5,3)</f>
        <v>0</v>
      </c>
      <c r="Q918" s="25">
        <f>f_return(A918,1,参数!$B$1-365/2,参数!$B$1)</f>
        <v>86.7275710197944</v>
      </c>
      <c r="R918" s="25">
        <f ca="1">f_return(A918,1,参数!$B$4,参数!$B$1)</f>
        <v>33.2868350263598</v>
      </c>
      <c r="S918" s="25">
        <f ca="1">f_return(A918,1,参数!$B$6,参数!$B$1)</f>
        <v>0</v>
      </c>
      <c r="T918" t="str">
        <f>f_info_investtype(A918)</f>
        <v>灵活配置型基金</v>
      </c>
      <c r="U918" t="str">
        <f>f_info_fundmanager(A918)</f>
        <v>薛冀颖</v>
      </c>
      <c r="V918">
        <f>f_info_manager_onthepostdays(A918,1)</f>
        <v>100</v>
      </c>
      <c r="W918" s="25">
        <f ca="1">f_return_1w(A918,"0",参数!$B$2)</f>
        <v>-0.315599639314697</v>
      </c>
      <c r="X918" s="25">
        <f>f_return_1m(A918,"0",参数!$B$1)</f>
        <v>14.499858583954</v>
      </c>
      <c r="Y918" s="25">
        <f>f_return_3m(A918,0,参数!$B$1)</f>
        <v>38.2312770316412</v>
      </c>
      <c r="Z918" s="25">
        <f>f_return_6m(A918,0,参数!B917)</f>
        <v>28.6195984852415</v>
      </c>
      <c r="AA918" t="str">
        <f>f_dq_status(A918,参数!$B$1)</f>
        <v>开放申购|开放赎回</v>
      </c>
      <c r="AB918" s="17">
        <f ca="1">f_risk_maxdownside(A918,参数!$B$6,参数!$B$1)</f>
        <v>-17.9623783214943</v>
      </c>
      <c r="AC918" s="17">
        <f ca="1">f_risk_maxdownside(A918,参数!$B$4,参数!$B$1)</f>
        <v>-17.9623783214943</v>
      </c>
      <c r="AD918" t="str">
        <f ca="1">f_risk_maxdownside_date(A918,参数!$B$6,参数!$B$1)</f>
        <v>20200226-20200323</v>
      </c>
    </row>
    <row r="919" spans="1:30">
      <c r="A919" s="15" t="s">
        <v>947</v>
      </c>
      <c r="B919" t="str">
        <f>f_info_name(A919)</f>
        <v>长城久鼎</v>
      </c>
      <c r="C919" t="str">
        <f>f_info_setupdate(A919)</f>
        <v>2016-07-21</v>
      </c>
      <c r="D919" s="16">
        <f t="shared" si="14"/>
        <v>1649</v>
      </c>
      <c r="F919" s="17">
        <f>f_netasset_total(A919,参数!$B$1,100000000)</f>
        <v>10.4238161041</v>
      </c>
      <c r="G919" s="17">
        <f ca="1">f_nav_adjustedreturn(A919,参数!$B$2,参数!$B$1)</f>
        <v>106.247500199984</v>
      </c>
      <c r="H919" s="17">
        <f ca="1">f_nav_periodreturnrankingper(A919,参数!$B$2,参数!$B$1,3)</f>
        <v>3.54685018528322</v>
      </c>
      <c r="I919" s="17">
        <f ca="1">f_nav_adjustedreturn(A919,参数!$B$3,参数!$B$2)</f>
        <v>18.1010864430798</v>
      </c>
      <c r="J919" s="17">
        <f ca="1">f_nav_periodreturnrankingper(A919,参数!$B$3,参数!$B$2,3)</f>
        <v>62.9319955406912</v>
      </c>
      <c r="K919" s="17">
        <f ca="1">f_nav_adjustedreturn(A919,参数!$B$4,参数!$B$3)</f>
        <v>0.426944971536997</v>
      </c>
      <c r="L919" s="17">
        <f ca="1">f_nav_periodreturnrankingper(A919,参数!$B$4,参数!$B$3,3)</f>
        <v>17.2657252888318</v>
      </c>
      <c r="M919" s="17">
        <f ca="1">f_nav_adjustedreturn(A919,参数!$B$5,参数!$B$4)</f>
        <v>5.70570570570571</v>
      </c>
      <c r="N919" s="17">
        <f ca="1">f_nav_periodreturnrankingper(A919,参数!$B$5,参数!$B$4,3)</f>
        <v>74.2316784869976</v>
      </c>
      <c r="O919" s="17">
        <f ca="1">f_nav_adjustedreturn(A919,参数!$B$6,参数!$B$5)</f>
        <v>0</v>
      </c>
      <c r="P919" s="17">
        <f ca="1">f_nav_periodreturnrankingper(A919,参数!$B$6,参数!$B$5,3)</f>
        <v>0</v>
      </c>
      <c r="Q919" s="25">
        <f>f_return(A919,1,参数!$B$1-365/2,参数!$B$1)</f>
        <v>52.5186756119927</v>
      </c>
      <c r="R919" s="25">
        <f ca="1">f_return(A919,1,参数!$B$4,参数!$B$1)</f>
        <v>34.7036791778765</v>
      </c>
      <c r="S919" s="25">
        <f ca="1">f_return(A919,1,参数!$B$6,参数!$B$1)</f>
        <v>0</v>
      </c>
      <c r="T919" t="str">
        <f>f_info_investtype(A919)</f>
        <v>灵活配置型基金</v>
      </c>
      <c r="U919" t="str">
        <f>f_info_fundmanager(A919)</f>
        <v>廖瀚博</v>
      </c>
      <c r="V919">
        <f>f_info_manager_onthepostdays(A919,1)</f>
        <v>566</v>
      </c>
      <c r="W919" s="25">
        <f ca="1">f_return_1w(A919,"0",参数!$B$2)</f>
        <v>-2.41217798594847</v>
      </c>
      <c r="X919" s="25">
        <f>f_return_1m(A919,"0",参数!$B$1)</f>
        <v>10.127285152913</v>
      </c>
      <c r="Y919" s="25">
        <f>f_return_3m(A919,0,参数!$B$1)</f>
        <v>18.821143831513</v>
      </c>
      <c r="Z919" s="25">
        <f>f_return_6m(A919,0,参数!B918)</f>
        <v>12.5392388733606</v>
      </c>
      <c r="AA919" t="str">
        <f>f_dq_status(A919,参数!$B$1)</f>
        <v>暂停大额申购|开放赎回</v>
      </c>
      <c r="AB919" s="17">
        <f ca="1">f_risk_maxdownside(A919,参数!$B$6,参数!$B$1)</f>
        <v>-17.1630727762803</v>
      </c>
      <c r="AC919" s="17">
        <f ca="1">f_risk_maxdownside(A919,参数!$B$4,参数!$B$1)</f>
        <v>-17.1630727762803</v>
      </c>
      <c r="AD919" t="str">
        <f ca="1">f_risk_maxdownside_date(A919,参数!$B$6,参数!$B$1)</f>
        <v>20200305-20200323</v>
      </c>
    </row>
    <row r="920" spans="1:30">
      <c r="A920" s="15" t="s">
        <v>948</v>
      </c>
      <c r="B920" t="str">
        <f>f_info_name(A920)</f>
        <v>长城久益灵活配置A</v>
      </c>
      <c r="C920" t="str">
        <f>f_info_setupdate(A920)</f>
        <v>2016-04-28</v>
      </c>
      <c r="D920" s="16">
        <f t="shared" si="14"/>
        <v>1733</v>
      </c>
      <c r="F920" s="17">
        <f>f_netasset_total(A920,参数!$B$1,100000000)</f>
        <v>0.5300608457</v>
      </c>
      <c r="G920" s="17">
        <f ca="1">f_nav_adjustedreturn(A920,参数!$B$2,参数!$B$1)</f>
        <v>46.9132540730956</v>
      </c>
      <c r="H920" s="17">
        <f ca="1">f_nav_periodreturnrankingper(A920,参数!$B$2,参数!$B$1,3)</f>
        <v>46.9560614081525</v>
      </c>
      <c r="I920" s="17">
        <f ca="1">f_nav_adjustedreturn(A920,参数!$B$3,参数!$B$2)</f>
        <v>7.01159174441618</v>
      </c>
      <c r="J920" s="17">
        <f ca="1">f_nav_periodreturnrankingper(A920,参数!$B$3,参数!$B$2,3)</f>
        <v>90.0222965440357</v>
      </c>
      <c r="K920" s="17">
        <f ca="1">f_nav_adjustedreturn(A920,参数!$B$4,参数!$B$3)</f>
        <v>2.32401157184185</v>
      </c>
      <c r="L920" s="17">
        <f ca="1">f_nav_periodreturnrankingper(A920,参数!$B$4,参数!$B$3,3)</f>
        <v>8.79332477535302</v>
      </c>
      <c r="M920" s="17">
        <f ca="1">f_nav_adjustedreturn(A920,参数!$B$5,参数!$B$4)</f>
        <v>2.47035573122529</v>
      </c>
      <c r="N920" s="17">
        <f ca="1">f_nav_periodreturnrankingper(A920,参数!$B$5,参数!$B$4,3)</f>
        <v>86.8400315208826</v>
      </c>
      <c r="O920" s="17">
        <f ca="1">f_nav_adjustedreturn(A920,参数!$B$6,参数!$B$5)</f>
        <v>0</v>
      </c>
      <c r="P920" s="17">
        <f ca="1">f_nav_periodreturnrankingper(A920,参数!$B$6,参数!$B$5,3)</f>
        <v>0</v>
      </c>
      <c r="Q920" s="25">
        <f>f_return(A920,1,参数!$B$1-365/2,参数!$B$1)</f>
        <v>57.8477807751639</v>
      </c>
      <c r="R920" s="25">
        <f ca="1">f_return(A920,1,参数!$B$4,参数!$B$1)</f>
        <v>17.1548643036159</v>
      </c>
      <c r="S920" s="25">
        <f ca="1">f_return(A920,1,参数!$B$6,参数!$B$1)</f>
        <v>0</v>
      </c>
      <c r="T920" t="str">
        <f>f_info_investtype(A920)</f>
        <v>灵活配置型基金</v>
      </c>
      <c r="U920" t="str">
        <f>f_info_fundmanager(A920)</f>
        <v>马强</v>
      </c>
      <c r="V920">
        <f>f_info_manager_onthepostdays(A920,1)</f>
        <v>1750</v>
      </c>
      <c r="W920" s="25">
        <f ca="1">f_return_1w(A920,"0",参数!$B$2)</f>
        <v>-1.04575163398693</v>
      </c>
      <c r="X920" s="25">
        <f>f_return_1m(A920,"0",参数!$B$1)</f>
        <v>12.7314501959724</v>
      </c>
      <c r="Y920" s="25">
        <f>f_return_3m(A920,0,参数!$B$1)</f>
        <v>19.1656546896207</v>
      </c>
      <c r="Z920" s="25">
        <f>f_return_6m(A920,0,参数!B919)</f>
        <v>18.0616740088106</v>
      </c>
      <c r="AA920" t="str">
        <f>f_dq_status(A920,参数!$B$1)</f>
        <v>开放申购|开放赎回</v>
      </c>
      <c r="AB920" s="17">
        <f ca="1">f_risk_maxdownside(A920,参数!$B$6,参数!$B$1)</f>
        <v>-9.93888983194704</v>
      </c>
      <c r="AC920" s="17">
        <f ca="1">f_risk_maxdownside(A920,参数!$B$4,参数!$B$1)</f>
        <v>-9.93888983194704</v>
      </c>
      <c r="AD920" t="str">
        <f ca="1">f_risk_maxdownside_date(A920,参数!$B$6,参数!$B$1)</f>
        <v>20200306-20200323</v>
      </c>
    </row>
    <row r="921" spans="1:30">
      <c r="A921" s="15" t="s">
        <v>949</v>
      </c>
      <c r="B921" t="str">
        <f>f_info_name(A921)</f>
        <v>东方岳</v>
      </c>
      <c r="C921" t="str">
        <f>f_info_setupdate(A921)</f>
        <v>2016-09-22</v>
      </c>
      <c r="D921" s="16">
        <f t="shared" si="14"/>
        <v>1586</v>
      </c>
      <c r="F921" s="17">
        <f>f_netasset_total(A921,参数!$B$1,100000000)</f>
        <v>2.5809209157</v>
      </c>
      <c r="G921" s="17">
        <f ca="1">f_nav_adjustedreturn(A921,参数!$B$2,参数!$B$1)</f>
        <v>52.9565321182058</v>
      </c>
      <c r="H921" s="17">
        <f ca="1">f_nav_periodreturnrankingper(A921,参数!$B$2,参数!$B$1,3)</f>
        <v>41.2916887241927</v>
      </c>
      <c r="I921" s="17">
        <f ca="1">f_nav_adjustedreturn(A921,参数!$B$3,参数!$B$2)</f>
        <v>42.1300760741455</v>
      </c>
      <c r="J921" s="17">
        <f ca="1">f_nav_periodreturnrankingper(A921,参数!$B$3,参数!$B$2,3)</f>
        <v>27.1460423634337</v>
      </c>
      <c r="K921" s="17">
        <f ca="1">f_nav_adjustedreturn(A921,参数!$B$4,参数!$B$3)</f>
        <v>-22.6952704381678</v>
      </c>
      <c r="L921" s="17">
        <f ca="1">f_nav_periodreturnrankingper(A921,参数!$B$4,参数!$B$3,3)</f>
        <v>76.0590500641848</v>
      </c>
      <c r="M921" s="17">
        <f ca="1">f_nav_adjustedreturn(A921,参数!$B$5,参数!$B$4)</f>
        <v>23.2082952119549</v>
      </c>
      <c r="N921" s="17">
        <f ca="1">f_nav_periodreturnrankingper(A921,参数!$B$5,参数!$B$4,3)</f>
        <v>17.7304964539007</v>
      </c>
      <c r="O921" s="17">
        <f ca="1">f_nav_adjustedreturn(A921,参数!$B$6,参数!$B$5)</f>
        <v>0</v>
      </c>
      <c r="P921" s="17">
        <f ca="1">f_nav_periodreturnrankingper(A921,参数!$B$6,参数!$B$5,3)</f>
        <v>0</v>
      </c>
      <c r="Q921" s="25">
        <f>f_return(A921,1,参数!$B$1-365/2,参数!$B$1)</f>
        <v>54.4860685751858</v>
      </c>
      <c r="R921" s="25">
        <f ca="1">f_return(A921,1,参数!$B$4,参数!$B$1)</f>
        <v>18.8734289197772</v>
      </c>
      <c r="S921" s="25">
        <f ca="1">f_return(A921,1,参数!$B$6,参数!$B$1)</f>
        <v>0</v>
      </c>
      <c r="T921" t="str">
        <f>f_info_investtype(A921)</f>
        <v>灵活配置型基金</v>
      </c>
      <c r="U921" t="str">
        <f>f_info_fundmanager(A921)</f>
        <v>盛泽</v>
      </c>
      <c r="V921">
        <f>f_info_manager_onthepostdays(A921,1)</f>
        <v>883</v>
      </c>
      <c r="W921" s="25">
        <f ca="1">f_return_1w(A921,"0",参数!$B$2)</f>
        <v>-2.02378314498856</v>
      </c>
      <c r="X921" s="25">
        <f>f_return_1m(A921,"0",参数!$B$1)</f>
        <v>13.4585510521113</v>
      </c>
      <c r="Y921" s="25">
        <f>f_return_3m(A921,0,参数!$B$1)</f>
        <v>19.5127760233257</v>
      </c>
      <c r="Z921" s="25">
        <f>f_return_6m(A921,0,参数!B920)</f>
        <v>19.202524784</v>
      </c>
      <c r="AA921" t="str">
        <f>f_dq_status(A921,参数!$B$1)</f>
        <v>暂停大额申购|开放赎回</v>
      </c>
      <c r="AB921" s="17">
        <f ca="1">f_risk_maxdownside(A921,参数!$B$6,参数!$B$1)</f>
        <v>-28.0959050836286</v>
      </c>
      <c r="AC921" s="17">
        <f ca="1">f_risk_maxdownside(A921,参数!$B$4,参数!$B$1)</f>
        <v>-27.9950495049505</v>
      </c>
      <c r="AD921" t="str">
        <f ca="1">f_risk_maxdownside_date(A921,参数!$B$6,参数!$B$1)</f>
        <v>20180125-20190103</v>
      </c>
    </row>
    <row r="922" spans="1:30">
      <c r="A922" s="15" t="s">
        <v>950</v>
      </c>
      <c r="B922" t="str">
        <f>f_info_name(A922)</f>
        <v>民生加银养老服务</v>
      </c>
      <c r="C922" t="str">
        <f>f_info_setupdate(A922)</f>
        <v>2016-10-21</v>
      </c>
      <c r="D922" s="16">
        <f t="shared" si="14"/>
        <v>1557</v>
      </c>
      <c r="F922" s="17">
        <f>f_netasset_total(A922,参数!$B$1,100000000)</f>
        <v>4.6382457351</v>
      </c>
      <c r="G922" s="17">
        <f ca="1">f_nav_adjustedreturn(A922,参数!$B$2,参数!$B$1)</f>
        <v>91.0702560735391</v>
      </c>
      <c r="H922" s="17">
        <f ca="1">f_nav_periodreturnrankingper(A922,参数!$B$2,参数!$B$1,3)</f>
        <v>8.99947061937533</v>
      </c>
      <c r="I922" s="17">
        <f ca="1">f_nav_adjustedreturn(A922,参数!$B$3,参数!$B$2)</f>
        <v>52.1478521478522</v>
      </c>
      <c r="J922" s="17">
        <f ca="1">f_nav_periodreturnrankingper(A922,参数!$B$3,参数!$B$2,3)</f>
        <v>15.2173913043478</v>
      </c>
      <c r="K922" s="17">
        <f ca="1">f_nav_adjustedreturn(A922,参数!$B$4,参数!$B$3)</f>
        <v>-19.4041867954912</v>
      </c>
      <c r="L922" s="17">
        <f ca="1">f_nav_periodreturnrankingper(A922,参数!$B$4,参数!$B$3,3)</f>
        <v>63.4788189987163</v>
      </c>
      <c r="M922" s="17">
        <f ca="1">f_nav_adjustedreturn(A922,参数!$B$5,参数!$B$4)</f>
        <v>24.251497005988</v>
      </c>
      <c r="N922" s="17">
        <f ca="1">f_nav_periodreturnrankingper(A922,参数!$B$5,参数!$B$4,3)</f>
        <v>16.3120567375887</v>
      </c>
      <c r="O922" s="17">
        <f ca="1">f_nav_adjustedreturn(A922,参数!$B$6,参数!$B$5)</f>
        <v>0</v>
      </c>
      <c r="P922" s="17">
        <f ca="1">f_nav_periodreturnrankingper(A922,参数!$B$6,参数!$B$5,3)</f>
        <v>0</v>
      </c>
      <c r="Q922" s="25">
        <f>f_return(A922,1,参数!$B$1-365/2,参数!$B$1)</f>
        <v>104.888724198009</v>
      </c>
      <c r="R922" s="25">
        <f ca="1">f_return(A922,1,参数!$B$4,参数!$B$1)</f>
        <v>32.7836706867587</v>
      </c>
      <c r="S922" s="25">
        <f ca="1">f_return(A922,1,参数!$B$6,参数!$B$1)</f>
        <v>0</v>
      </c>
      <c r="T922" t="str">
        <f>f_info_investtype(A922)</f>
        <v>灵活配置型基金</v>
      </c>
      <c r="U922" t="str">
        <f>f_info_fundmanager(A922)</f>
        <v>高松</v>
      </c>
      <c r="V922">
        <f>f_info_manager_onthepostdays(A922,1)</f>
        <v>1529</v>
      </c>
      <c r="W922" s="25">
        <f ca="1">f_return_1w(A922,"0",参数!$B$2)</f>
        <v>-3.24015247776367</v>
      </c>
      <c r="X922" s="25">
        <f>f_return_1m(A922,"0",参数!$B$1)</f>
        <v>12.7906976744186</v>
      </c>
      <c r="Y922" s="25">
        <f>f_return_3m(A922,0,参数!$B$1)</f>
        <v>32.0926009986382</v>
      </c>
      <c r="Z922" s="25">
        <f>f_return_6m(A922,0,参数!B921)</f>
        <v>36.1020881670534</v>
      </c>
      <c r="AA922" t="str">
        <f>f_dq_status(A922,参数!$B$1)</f>
        <v>暂停大额申购|开放赎回</v>
      </c>
      <c r="AB922" s="17">
        <f ca="1">f_risk_maxdownside(A922,参数!$B$6,参数!$B$1)</f>
        <v>-25.3993610223642</v>
      </c>
      <c r="AC922" s="17">
        <f ca="1">f_risk_maxdownside(A922,参数!$B$4,参数!$B$1)</f>
        <v>-25.0401284109149</v>
      </c>
      <c r="AD922" t="str">
        <f ca="1">f_risk_maxdownside_date(A922,参数!$B$6,参数!$B$1)</f>
        <v>20180123-20190103</v>
      </c>
    </row>
    <row r="923" spans="1:30">
      <c r="A923" s="15" t="s">
        <v>951</v>
      </c>
      <c r="B923" t="str">
        <f>f_info_name(A923)</f>
        <v>博时鑫瑞A</v>
      </c>
      <c r="C923" t="str">
        <f>f_info_setupdate(A923)</f>
        <v>2016-10-13</v>
      </c>
      <c r="D923" s="16">
        <f t="shared" si="14"/>
        <v>1565</v>
      </c>
      <c r="F923" s="17">
        <f>f_netasset_total(A923,参数!$B$1,100000000)</f>
        <v>8.0973904145</v>
      </c>
      <c r="G923" s="17">
        <f ca="1">f_nav_adjustedreturn(A923,参数!$B$2,参数!$B$1)</f>
        <v>30</v>
      </c>
      <c r="H923" s="17">
        <f ca="1">f_nav_periodreturnrankingper(A923,参数!$B$2,参数!$B$1,3)</f>
        <v>63.1551085230281</v>
      </c>
      <c r="I923" s="17">
        <f ca="1">f_nav_adjustedreturn(A923,参数!$B$3,参数!$B$2)</f>
        <v>36.3244176013805</v>
      </c>
      <c r="J923" s="17">
        <f ca="1">f_nav_periodreturnrankingper(A923,参数!$B$3,参数!$B$2,3)</f>
        <v>35.0055741360089</v>
      </c>
      <c r="K923" s="17">
        <f ca="1">f_nav_adjustedreturn(A923,参数!$B$4,参数!$B$3)</f>
        <v>7.71375464684014</v>
      </c>
      <c r="L923" s="17">
        <f ca="1">f_nav_periodreturnrankingper(A923,参数!$B$4,参数!$B$3,3)</f>
        <v>0.385109114249037</v>
      </c>
      <c r="M923" s="17">
        <f ca="1">f_nav_adjustedreturn(A923,参数!$B$5,参数!$B$4)</f>
        <v>11.4551083591331</v>
      </c>
      <c r="N923" s="17">
        <f ca="1">f_nav_periodreturnrankingper(A923,参数!$B$5,参数!$B$4,3)</f>
        <v>45.4688731284476</v>
      </c>
      <c r="O923" s="17">
        <f ca="1">f_nav_adjustedreturn(A923,参数!$B$6,参数!$B$5)</f>
        <v>0</v>
      </c>
      <c r="P923" s="17">
        <f ca="1">f_nav_periodreturnrankingper(A923,参数!$B$6,参数!$B$5,3)</f>
        <v>0</v>
      </c>
      <c r="Q923" s="25">
        <f>f_return(A923,1,参数!$B$1-365/2,参数!$B$1)</f>
        <v>34.3385455200208</v>
      </c>
      <c r="R923" s="25">
        <f ca="1">f_return(A923,1,参数!$B$4,参数!$B$1)</f>
        <v>24.0254062091043</v>
      </c>
      <c r="S923" s="25">
        <f ca="1">f_return(A923,1,参数!$B$6,参数!$B$1)</f>
        <v>0</v>
      </c>
      <c r="T923" t="str">
        <f>f_info_investtype(A923)</f>
        <v>灵活配置型基金</v>
      </c>
      <c r="U923" t="str">
        <f>f_info_fundmanager(A923)</f>
        <v>王曦</v>
      </c>
      <c r="V923">
        <f>f_info_manager_onthepostdays(A923,1)</f>
        <v>1582</v>
      </c>
      <c r="W923" s="25">
        <f ca="1">f_return_1w(A923,"0",参数!$B$2)</f>
        <v>-3.18627450980391</v>
      </c>
      <c r="X923" s="25">
        <f>f_return_1m(A923,"0",参数!$B$1)</f>
        <v>4.05268490374873</v>
      </c>
      <c r="Y923" s="25">
        <f>f_return_3m(A923,0,参数!$B$1)</f>
        <v>10.1931330472103</v>
      </c>
      <c r="Z923" s="25">
        <f>f_return_6m(A923,0,参数!B922)</f>
        <v>13.4458356015242</v>
      </c>
      <c r="AA923" t="str">
        <f>f_dq_status(A923,参数!$B$1)</f>
        <v>暂停大额申购|开放赎回</v>
      </c>
      <c r="AB923" s="17">
        <f ca="1">f_risk_maxdownside(A923,参数!$B$6,参数!$B$1)</f>
        <v>-18.9504373177843</v>
      </c>
      <c r="AC923" s="17">
        <f ca="1">f_risk_maxdownside(A923,参数!$B$4,参数!$B$1)</f>
        <v>-18.9504373177843</v>
      </c>
      <c r="AD923" t="str">
        <f ca="1">f_risk_maxdownside_date(A923,参数!$B$6,参数!$B$1)</f>
        <v>20200222-20200323</v>
      </c>
    </row>
    <row r="924" spans="1:30">
      <c r="A924" s="15" t="s">
        <v>952</v>
      </c>
      <c r="B924" t="str">
        <f>f_info_name(A924)</f>
        <v>诺安和鑫</v>
      </c>
      <c r="C924" t="str">
        <f>f_info_setupdate(A924)</f>
        <v>2016-04-28</v>
      </c>
      <c r="D924" s="16">
        <f t="shared" si="14"/>
        <v>1733</v>
      </c>
      <c r="F924" s="17">
        <f>f_netasset_total(A924,参数!$B$1,100000000)</f>
        <v>82.167181368</v>
      </c>
      <c r="G924" s="17">
        <f ca="1">f_nav_adjustedreturn(A924,参数!$B$2,参数!$B$1)</f>
        <v>35.3331150761172</v>
      </c>
      <c r="H924" s="17">
        <f ca="1">f_nav_periodreturnrankingper(A924,参数!$B$2,参数!$B$1,3)</f>
        <v>58.3377448385389</v>
      </c>
      <c r="I924" s="17">
        <f ca="1">f_nav_adjustedreturn(A924,参数!$B$3,参数!$B$2)</f>
        <v>68.9435840707965</v>
      </c>
      <c r="J924" s="17">
        <f ca="1">f_nav_periodreturnrankingper(A924,参数!$B$3,参数!$B$2,3)</f>
        <v>5.07246376811594</v>
      </c>
      <c r="K924" s="17">
        <f ca="1">f_nav_adjustedreturn(A924,参数!$B$4,参数!$B$3)</f>
        <v>-29.375</v>
      </c>
      <c r="L924" s="17">
        <f ca="1">f_nav_periodreturnrankingper(A924,参数!$B$4,参数!$B$3,3)</f>
        <v>93.3247753530167</v>
      </c>
      <c r="M924" s="17">
        <f ca="1">f_nav_adjustedreturn(A924,参数!$B$5,参数!$B$4)</f>
        <v>2.81124497991968</v>
      </c>
      <c r="N924" s="17">
        <f ca="1">f_nav_periodreturnrankingper(A924,参数!$B$5,参数!$B$4,3)</f>
        <v>85.1063829787234</v>
      </c>
      <c r="O924" s="17">
        <f ca="1">f_nav_adjustedreturn(A924,参数!$B$6,参数!$B$5)</f>
        <v>0</v>
      </c>
      <c r="P924" s="17">
        <f ca="1">f_nav_periodreturnrankingper(A924,参数!$B$6,参数!$B$5,3)</f>
        <v>0</v>
      </c>
      <c r="Q924" s="25">
        <f>f_return(A924,1,参数!$B$1-365/2,参数!$B$1)</f>
        <v>6.75528499699252</v>
      </c>
      <c r="R924" s="25">
        <f ca="1">f_return(A924,1,参数!$B$4,参数!$B$1)</f>
        <v>17.3018303577424</v>
      </c>
      <c r="S924" s="25">
        <f ca="1">f_return(A924,1,参数!$B$6,参数!$B$1)</f>
        <v>0</v>
      </c>
      <c r="T924" t="str">
        <f>f_info_investtype(A924)</f>
        <v>灵活配置型基金</v>
      </c>
      <c r="U924" t="str">
        <f>f_info_fundmanager(A924)</f>
        <v>蔡嵩松</v>
      </c>
      <c r="V924">
        <f>f_info_manager_onthepostdays(A924,1)</f>
        <v>700</v>
      </c>
      <c r="W924" s="25">
        <f ca="1">f_return_1w(A924,"0",参数!$B$2)</f>
        <v>5.74692747100571</v>
      </c>
      <c r="X924" s="25">
        <f>f_return_1m(A924,"0",参数!$B$1)</f>
        <v>16.3780968468468</v>
      </c>
      <c r="Y924" s="25">
        <f>f_return_3m(A924,0,参数!$B$1)</f>
        <v>24.4168547780286</v>
      </c>
      <c r="Z924" s="25">
        <f>f_return_6m(A924,0,参数!B923)</f>
        <v>-12.8489641739952</v>
      </c>
      <c r="AA924" t="str">
        <f>f_dq_status(A924,参数!$B$1)</f>
        <v>开放申购|开放赎回</v>
      </c>
      <c r="AB924" s="17">
        <f ca="1">f_risk_maxdownside(A924,参数!$B$6,参数!$B$1)</f>
        <v>-36.3478930152011</v>
      </c>
      <c r="AC924" s="17">
        <f ca="1">f_risk_maxdownside(A924,参数!$B$4,参数!$B$1)</f>
        <v>-36.3478930152011</v>
      </c>
      <c r="AD924" t="str">
        <f ca="1">f_risk_maxdownside_date(A924,参数!$B$6,参数!$B$1)</f>
        <v>20180511-20190807</v>
      </c>
    </row>
    <row r="925" spans="1:30">
      <c r="A925" s="15" t="s">
        <v>953</v>
      </c>
      <c r="B925" t="str">
        <f>f_info_name(A925)</f>
        <v>东吴安鑫量化</v>
      </c>
      <c r="C925" t="str">
        <f>f_info_setupdate(A925)</f>
        <v>2016-06-03</v>
      </c>
      <c r="D925" s="16">
        <f t="shared" si="14"/>
        <v>1697</v>
      </c>
      <c r="F925" s="17">
        <f>f_netasset_total(A925,参数!$B$1,100000000)</f>
        <v>4.1505341167</v>
      </c>
      <c r="G925" s="17">
        <f ca="1">f_nav_adjustedreturn(A925,参数!$B$2,参数!$B$1)</f>
        <v>12.5198938992042</v>
      </c>
      <c r="H925" s="17">
        <f ca="1">f_nav_periodreturnrankingper(A925,参数!$B$2,参数!$B$1,3)</f>
        <v>92.3239809422975</v>
      </c>
      <c r="I925" s="17">
        <f ca="1">f_nav_adjustedreturn(A925,参数!$B$3,参数!$B$2)</f>
        <v>28.0860702151755</v>
      </c>
      <c r="J925" s="17">
        <f ca="1">f_nav_periodreturnrankingper(A925,参数!$B$3,参数!$B$2,3)</f>
        <v>46.4882943143813</v>
      </c>
      <c r="K925" s="17">
        <f ca="1">f_nav_adjustedreturn(A925,参数!$B$4,参数!$B$3)</f>
        <v>-13.76953125</v>
      </c>
      <c r="L925" s="17">
        <f ca="1">f_nav_periodreturnrankingper(A925,参数!$B$4,参数!$B$3,3)</f>
        <v>47.4326059050064</v>
      </c>
      <c r="M925" s="17">
        <f ca="1">f_nav_adjustedreturn(A925,参数!$B$5,参数!$B$4)</f>
        <v>14.820368373494</v>
      </c>
      <c r="N925" s="17">
        <f ca="1">f_nav_periodreturnrankingper(A925,参数!$B$5,参数!$B$4,3)</f>
        <v>33.6485421591805</v>
      </c>
      <c r="O925" s="17">
        <f ca="1">f_nav_adjustedreturn(A925,参数!$B$6,参数!$B$5)</f>
        <v>0</v>
      </c>
      <c r="P925" s="17">
        <f ca="1">f_nav_periodreturnrankingper(A925,参数!$B$6,参数!$B$5,3)</f>
        <v>0</v>
      </c>
      <c r="Q925" s="25">
        <f>f_return(A925,1,参数!$B$1-365/2,参数!$B$1)</f>
        <v>34.6407861662287</v>
      </c>
      <c r="R925" s="25">
        <f ca="1">f_return(A925,1,参数!$B$4,参数!$B$1)</f>
        <v>7.50663770281321</v>
      </c>
      <c r="S925" s="25">
        <f ca="1">f_return(A925,1,参数!$B$6,参数!$B$1)</f>
        <v>0</v>
      </c>
      <c r="T925" t="str">
        <f>f_info_investtype(A925)</f>
        <v>灵活配置型基金</v>
      </c>
      <c r="U925" t="str">
        <f>f_info_fundmanager(A925)</f>
        <v>周健</v>
      </c>
      <c r="V925">
        <f>f_info_manager_onthepostdays(A925,1)</f>
        <v>203</v>
      </c>
      <c r="W925" s="25">
        <f ca="1">f_return_1w(A925,"0",参数!$B$2)</f>
        <v>-2.24719101123595</v>
      </c>
      <c r="X925" s="25">
        <f>f_return_1m(A925,"0",参数!$B$1)</f>
        <v>3.75020381542476</v>
      </c>
      <c r="Y925" s="25">
        <f>f_return_3m(A925,0,参数!$B$1)</f>
        <v>5.48740053050399</v>
      </c>
      <c r="Z925" s="25">
        <f>f_return_6m(A925,0,参数!B924)</f>
        <v>4.32684442990351</v>
      </c>
      <c r="AA925" t="str">
        <f>f_dq_status(A925,参数!$B$1)</f>
        <v>开放申购|开放赎回</v>
      </c>
      <c r="AB925" s="17">
        <f ca="1">f_risk_maxdownside(A925,参数!$B$6,参数!$B$1)</f>
        <v>-14.8003894839338</v>
      </c>
      <c r="AC925" s="17">
        <f ca="1">f_risk_maxdownside(A925,参数!$B$4,参数!$B$1)</f>
        <v>-14.2997061704211</v>
      </c>
      <c r="AD925" t="str">
        <f ca="1">f_risk_maxdownside_date(A925,参数!$B$6,参数!$B$1)</f>
        <v>20180125-20190114</v>
      </c>
    </row>
    <row r="926" spans="1:30">
      <c r="A926" s="15" t="s">
        <v>954</v>
      </c>
      <c r="B926" t="str">
        <f>f_info_name(A926)</f>
        <v>泓德泓益</v>
      </c>
      <c r="C926" t="str">
        <f>f_info_setupdate(A926)</f>
        <v>2016-04-26</v>
      </c>
      <c r="D926" s="16">
        <f t="shared" si="14"/>
        <v>1735</v>
      </c>
      <c r="F926" s="17">
        <f>f_netasset_total(A926,参数!$B$1,100000000)</f>
        <v>13.1889582275</v>
      </c>
      <c r="G926" s="17">
        <f ca="1">f_nav_adjustedreturn(A926,参数!$B$2,参数!$B$1)</f>
        <v>89.181162099838</v>
      </c>
      <c r="H926" s="17">
        <f ca="1">f_nav_periodreturnrankingper(A926,参数!$B$2,参数!$B$1,3)</f>
        <v>19.4308145240432</v>
      </c>
      <c r="I926" s="17">
        <f ca="1">f_nav_adjustedreturn(A926,参数!$B$3,参数!$B$2)</f>
        <v>48.8096650889541</v>
      </c>
      <c r="J926" s="17">
        <f ca="1">f_nav_periodreturnrankingper(A926,参数!$B$3,参数!$B$2,3)</f>
        <v>37.3278236914601</v>
      </c>
      <c r="K926" s="17">
        <f ca="1">f_nav_adjustedreturn(A926,参数!$B$4,参数!$B$3)</f>
        <v>-21.7291507268554</v>
      </c>
      <c r="L926" s="17">
        <f ca="1">f_nav_periodreturnrankingper(A926,参数!$B$4,参数!$B$3,3)</f>
        <v>37.8006872852234</v>
      </c>
      <c r="M926" s="17">
        <f ca="1">f_nav_adjustedreturn(A926,参数!$B$5,参数!$B$4)</f>
        <v>22.1495327102804</v>
      </c>
      <c r="N926" s="17">
        <f ca="1">f_nav_periodreturnrankingper(A926,参数!$B$5,参数!$B$4,3)</f>
        <v>47.0817120622568</v>
      </c>
      <c r="O926" s="17">
        <f ca="1">f_nav_adjustedreturn(A926,参数!$B$6,参数!$B$5)</f>
        <v>0</v>
      </c>
      <c r="P926" s="17">
        <f ca="1">f_nav_periodreturnrankingper(A926,参数!$B$6,参数!$B$5,3)</f>
        <v>0</v>
      </c>
      <c r="Q926" s="25">
        <f>f_return(A926,1,参数!$B$1-365/2,参数!$B$1)</f>
        <v>106.368477908694</v>
      </c>
      <c r="R926" s="25">
        <f ca="1">f_return(A926,1,参数!$B$4,参数!$B$1)</f>
        <v>30.0964181253402</v>
      </c>
      <c r="S926" s="25">
        <f ca="1">f_return(A926,1,参数!$B$6,参数!$B$1)</f>
        <v>0</v>
      </c>
      <c r="T926" t="str">
        <f>f_info_investtype(A926)</f>
        <v>偏股混合型基金</v>
      </c>
      <c r="U926" t="str">
        <f>f_info_fundmanager(A926)</f>
        <v>苏昌景</v>
      </c>
      <c r="V926">
        <f>f_info_manager_onthepostdays(A926,1)</f>
        <v>1749</v>
      </c>
      <c r="W926" s="25">
        <f ca="1">f_return_1w(A926,"0",参数!$B$2)</f>
        <v>-2.54826254826253</v>
      </c>
      <c r="X926" s="25">
        <f>f_return_1m(A926,"0",参数!$B$1)</f>
        <v>13.2681594885642</v>
      </c>
      <c r="Y926" s="25">
        <f>f_return_3m(A926,0,参数!$B$1)</f>
        <v>30.050455697786</v>
      </c>
      <c r="Z926" s="25">
        <f>f_return_6m(A926,0,参数!B925)</f>
        <v>39.5106813473932</v>
      </c>
      <c r="AA926" t="str">
        <f>f_dq_status(A926,参数!$B$1)</f>
        <v>开放申购|开放赎回</v>
      </c>
      <c r="AB926" s="17">
        <f ca="1">f_risk_maxdownside(A926,参数!$B$6,参数!$B$1)</f>
        <v>-28.2889733840304</v>
      </c>
      <c r="AC926" s="17">
        <f ca="1">f_risk_maxdownside(A926,参数!$B$4,参数!$B$1)</f>
        <v>-27.8500382555471</v>
      </c>
      <c r="AD926" t="str">
        <f ca="1">f_risk_maxdownside_date(A926,参数!$B$6,参数!$B$1)</f>
        <v>20180125-20190103</v>
      </c>
    </row>
    <row r="927" spans="1:30">
      <c r="A927" s="15" t="s">
        <v>955</v>
      </c>
      <c r="B927" t="str">
        <f>f_info_name(A927)</f>
        <v>泓德泓汇</v>
      </c>
      <c r="C927" t="str">
        <f>f_info_setupdate(A927)</f>
        <v>2016-11-16</v>
      </c>
      <c r="D927" s="16">
        <f t="shared" si="14"/>
        <v>1531</v>
      </c>
      <c r="F927" s="17">
        <f>f_netasset_total(A927,参数!$B$1,100000000)</f>
        <v>10.5224171004</v>
      </c>
      <c r="G927" s="17">
        <f ca="1">f_nav_adjustedreturn(A927,参数!$B$2,参数!$B$1)</f>
        <v>88.3023702754645</v>
      </c>
      <c r="H927" s="17">
        <f ca="1">f_nav_periodreturnrankingper(A927,参数!$B$2,参数!$B$1,3)</f>
        <v>10.1111699311805</v>
      </c>
      <c r="I927" s="17">
        <f ca="1">f_nav_adjustedreturn(A927,参数!$B$3,参数!$B$2)</f>
        <v>51.9961051606621</v>
      </c>
      <c r="J927" s="17">
        <f ca="1">f_nav_periodreturnrankingper(A927,参数!$B$3,参数!$B$2,3)</f>
        <v>15.5518394648829</v>
      </c>
      <c r="K927" s="17">
        <f ca="1">f_nav_adjustedreturn(A927,参数!$B$4,参数!$B$3)</f>
        <v>-10.7732406602954</v>
      </c>
      <c r="L927" s="17">
        <f ca="1">f_nav_periodreturnrankingper(A927,参数!$B$4,参数!$B$3,3)</f>
        <v>42.6829268292683</v>
      </c>
      <c r="M927" s="17">
        <f ca="1">f_nav_adjustedreturn(A927,参数!$B$5,参数!$B$4)</f>
        <v>17.8571428571429</v>
      </c>
      <c r="N927" s="17">
        <f ca="1">f_nav_periodreturnrankingper(A927,参数!$B$5,参数!$B$4,3)</f>
        <v>27.344365642238</v>
      </c>
      <c r="O927" s="17">
        <f ca="1">f_nav_adjustedreturn(A927,参数!$B$6,参数!$B$5)</f>
        <v>0</v>
      </c>
      <c r="P927" s="17">
        <f ca="1">f_nav_periodreturnrankingper(A927,参数!$B$6,参数!$B$5,3)</f>
        <v>0</v>
      </c>
      <c r="Q927" s="25">
        <f>f_return(A927,1,参数!$B$1-365/2,参数!$B$1)</f>
        <v>96.1436277698112</v>
      </c>
      <c r="R927" s="25">
        <f ca="1">f_return(A927,1,参数!$B$4,参数!$B$1)</f>
        <v>36.6482107596245</v>
      </c>
      <c r="S927" s="25">
        <f ca="1">f_return(A927,1,参数!$B$6,参数!$B$1)</f>
        <v>0</v>
      </c>
      <c r="T927" t="str">
        <f>f_info_investtype(A927)</f>
        <v>灵活配置型基金</v>
      </c>
      <c r="U927" t="str">
        <f>f_info_fundmanager(A927)</f>
        <v>于浩成,蔡丞丰</v>
      </c>
      <c r="V927">
        <f>f_info_manager_onthepostdays(A927,1)</f>
        <v>21</v>
      </c>
      <c r="W927" s="25">
        <f ca="1">f_return_1w(A927,"0",参数!$B$2)</f>
        <v>0.385852090032155</v>
      </c>
      <c r="X927" s="25">
        <f>f_return_1m(A927,"0",参数!$B$1)</f>
        <v>14.1869318623262</v>
      </c>
      <c r="Y927" s="25">
        <f>f_return_3m(A927,0,参数!$B$1)</f>
        <v>30.3387726144023</v>
      </c>
      <c r="Z927" s="25">
        <f>f_return_6m(A927,0,参数!B926)</f>
        <v>37.5374149659864</v>
      </c>
      <c r="AA927" t="str">
        <f>f_dq_status(A927,参数!$B$1)</f>
        <v>开放申购|开放赎回</v>
      </c>
      <c r="AB927" s="17">
        <f ca="1">f_risk_maxdownside(A927,参数!$B$6,参数!$B$1)</f>
        <v>-19.4042553191489</v>
      </c>
      <c r="AC927" s="17">
        <f ca="1">f_risk_maxdownside(A927,参数!$B$4,参数!$B$1)</f>
        <v>-19.4042553191489</v>
      </c>
      <c r="AD927" t="str">
        <f ca="1">f_risk_maxdownside_date(A927,参数!$B$6,参数!$B$1)</f>
        <v>20180523-20190103</v>
      </c>
    </row>
    <row r="928" spans="1:30">
      <c r="A928" s="15" t="s">
        <v>956</v>
      </c>
      <c r="B928" t="str">
        <f>f_info_name(A928)</f>
        <v>新沃通盈</v>
      </c>
      <c r="C928" t="str">
        <f>f_info_setupdate(A928)</f>
        <v>2016-09-22</v>
      </c>
      <c r="D928" s="16">
        <f t="shared" si="14"/>
        <v>1586</v>
      </c>
      <c r="F928" s="17">
        <f>f_netasset_total(A928,参数!$B$1,100000000)</f>
        <v>0.1333915459</v>
      </c>
      <c r="G928" s="17">
        <f ca="1">f_nav_adjustedreturn(A928,参数!$B$2,参数!$B$1)</f>
        <v>66.6666666666666</v>
      </c>
      <c r="H928" s="17">
        <f ca="1">f_nav_periodreturnrankingper(A928,参数!$B$2,参数!$B$1,3)</f>
        <v>27.7924827951297</v>
      </c>
      <c r="I928" s="17">
        <f ca="1">f_nav_adjustedreturn(A928,参数!$B$3,参数!$B$2)</f>
        <v>47.3094170403588</v>
      </c>
      <c r="J928" s="17">
        <f ca="1">f_nav_periodreturnrankingper(A928,参数!$B$3,参数!$B$2,3)</f>
        <v>20.4570791527313</v>
      </c>
      <c r="K928" s="17">
        <f ca="1">f_nav_adjustedreturn(A928,参数!$B$4,参数!$B$3)</f>
        <v>-11.4200595829195</v>
      </c>
      <c r="L928" s="17">
        <f ca="1">f_nav_periodreturnrankingper(A928,参数!$B$4,参数!$B$3,3)</f>
        <v>43.3889602053915</v>
      </c>
      <c r="M928" s="17">
        <f ca="1">f_nav_adjustedreturn(A928,参数!$B$5,参数!$B$4)</f>
        <v>-4.92890995260664</v>
      </c>
      <c r="N928" s="17">
        <f ca="1">f_nav_periodreturnrankingper(A928,参数!$B$5,参数!$B$4,3)</f>
        <v>96.059889676911</v>
      </c>
      <c r="O928" s="17">
        <f ca="1">f_nav_adjustedreturn(A928,参数!$B$6,参数!$B$5)</f>
        <v>0</v>
      </c>
      <c r="P928" s="17">
        <f ca="1">f_nav_periodreturnrankingper(A928,参数!$B$6,参数!$B$5,3)</f>
        <v>0</v>
      </c>
      <c r="Q928" s="25">
        <f>f_return(A928,1,参数!$B$1-365/2,参数!$B$1)</f>
        <v>93.5228368274993</v>
      </c>
      <c r="R928" s="25">
        <f ca="1">f_return(A928,1,参数!$B$4,参数!$B$1)</f>
        <v>29.5295712739374</v>
      </c>
      <c r="S928" s="25">
        <f ca="1">f_return(A928,1,参数!$B$6,参数!$B$1)</f>
        <v>0</v>
      </c>
      <c r="T928" t="str">
        <f>f_info_investtype(A928)</f>
        <v>灵活配置型基金</v>
      </c>
      <c r="U928" t="str">
        <f>f_info_fundmanager(A928)</f>
        <v>陈乐华</v>
      </c>
      <c r="V928">
        <f>f_info_manager_onthepostdays(A928,1)</f>
        <v>500</v>
      </c>
      <c r="W928" s="25">
        <f ca="1">f_return_1w(A928,"0",参数!$B$2)</f>
        <v>2.89741581832421</v>
      </c>
      <c r="X928" s="25">
        <f>f_return_1m(A928,"0",参数!$B$1)</f>
        <v>20.1975850713502</v>
      </c>
      <c r="Y928" s="25">
        <f>f_return_3m(A928,0,参数!$B$1)</f>
        <v>46.6845277963831</v>
      </c>
      <c r="Z928" s="25">
        <f>f_return_6m(A928,0,参数!B927)</f>
        <v>27.5</v>
      </c>
      <c r="AA928" t="str">
        <f>f_dq_status(A928,参数!$B$1)</f>
        <v>开放申购|开放赎回</v>
      </c>
      <c r="AB928" s="17">
        <f ca="1">f_risk_maxdownside(A928,参数!$B$6,参数!$B$1)</f>
        <v>-31.9204152249135</v>
      </c>
      <c r="AC928" s="17">
        <f ca="1">f_risk_maxdownside(A928,参数!$B$4,参数!$B$1)</f>
        <v>-28.035043804756</v>
      </c>
      <c r="AD928" t="str">
        <f ca="1">f_risk_maxdownside_date(A928,参数!$B$6,参数!$B$1)</f>
        <v>20170914-20181018</v>
      </c>
    </row>
    <row r="929" spans="1:30">
      <c r="A929" s="15" t="s">
        <v>957</v>
      </c>
      <c r="B929" t="str">
        <f>f_info_name(A929)</f>
        <v>大成国家安全</v>
      </c>
      <c r="C929" t="str">
        <f>f_info_setupdate(A929)</f>
        <v>2016-05-04</v>
      </c>
      <c r="D929" s="16">
        <f t="shared" si="14"/>
        <v>1727</v>
      </c>
      <c r="F929" s="17">
        <f>f_netasset_total(A929,参数!$B$1,100000000)</f>
        <v>0.2565128191</v>
      </c>
      <c r="G929" s="17">
        <f ca="1">f_nav_adjustedreturn(A929,参数!$B$2,参数!$B$1)</f>
        <v>65.395614871306</v>
      </c>
      <c r="H929" s="17">
        <f ca="1">f_nav_periodreturnrankingper(A929,参数!$B$2,参数!$B$1,3)</f>
        <v>29.1159343568025</v>
      </c>
      <c r="I929" s="17">
        <f ca="1">f_nav_adjustedreturn(A929,参数!$B$3,参数!$B$2)</f>
        <v>48.3734087694484</v>
      </c>
      <c r="J929" s="17">
        <f ca="1">f_nav_periodreturnrankingper(A929,参数!$B$3,参数!$B$2,3)</f>
        <v>19.1192865105909</v>
      </c>
      <c r="K929" s="17">
        <f ca="1">f_nav_adjustedreturn(A929,参数!$B$4,参数!$B$3)</f>
        <v>-32.6666666666667</v>
      </c>
      <c r="L929" s="17">
        <f ca="1">f_nav_periodreturnrankingper(A929,参数!$B$4,参数!$B$3,3)</f>
        <v>97.1758664955071</v>
      </c>
      <c r="M929" s="17">
        <f ca="1">f_nav_adjustedreturn(A929,参数!$B$5,参数!$B$4)</f>
        <v>18.961625282167</v>
      </c>
      <c r="N929" s="17">
        <f ca="1">f_nav_periodreturnrankingper(A929,参数!$B$5,参数!$B$4,3)</f>
        <v>24.822695035461</v>
      </c>
      <c r="O929" s="17">
        <f ca="1">f_nav_adjustedreturn(A929,参数!$B$6,参数!$B$5)</f>
        <v>0</v>
      </c>
      <c r="P929" s="17">
        <f ca="1">f_nav_periodreturnrankingper(A929,参数!$B$6,参数!$B$5,3)</f>
        <v>0</v>
      </c>
      <c r="Q929" s="25">
        <f>f_return(A929,1,参数!$B$1-365/2,参数!$B$1)</f>
        <v>45.3285799532355</v>
      </c>
      <c r="R929" s="25">
        <f ca="1">f_return(A929,1,参数!$B$4,参数!$B$1)</f>
        <v>18.2053295556527</v>
      </c>
      <c r="S929" s="25">
        <f ca="1">f_return(A929,1,参数!$B$6,参数!$B$1)</f>
        <v>0</v>
      </c>
      <c r="T929" t="str">
        <f>f_info_investtype(A929)</f>
        <v>灵活配置型基金</v>
      </c>
      <c r="U929" t="str">
        <f>f_info_fundmanager(A929)</f>
        <v>李林益</v>
      </c>
      <c r="V929">
        <f>f_info_manager_onthepostdays(A929,1)</f>
        <v>119</v>
      </c>
      <c r="W929" s="25">
        <f ca="1">f_return_1w(A929,"0",参数!$B$2)</f>
        <v>0.478927203065124</v>
      </c>
      <c r="X929" s="25">
        <f>f_return_1m(A929,"0",参数!$B$1)</f>
        <v>9.05091137649278</v>
      </c>
      <c r="Y929" s="25">
        <f>f_return_3m(A929,0,参数!$B$1)</f>
        <v>22.6148409893993</v>
      </c>
      <c r="Z929" s="25">
        <f>f_return_6m(A929,0,参数!B928)</f>
        <v>7.22408026755852</v>
      </c>
      <c r="AA929" t="str">
        <f>f_dq_status(A929,参数!$B$1)</f>
        <v>开放申购|开放赎回</v>
      </c>
      <c r="AB929" s="17">
        <f ca="1">f_risk_maxdownside(A929,参数!$B$6,参数!$B$1)</f>
        <v>-37.2802960222017</v>
      </c>
      <c r="AC929" s="17">
        <f ca="1">f_risk_maxdownside(A929,参数!$B$4,参数!$B$1)</f>
        <v>-35.673624288425</v>
      </c>
      <c r="AD929" t="str">
        <f ca="1">f_risk_maxdownside_date(A929,参数!$B$6,参数!$B$1)</f>
        <v>20180109-20190103</v>
      </c>
    </row>
    <row r="930" spans="1:30">
      <c r="A930" s="15" t="s">
        <v>958</v>
      </c>
      <c r="B930" t="str">
        <f>f_info_name(A930)</f>
        <v>建信汇利</v>
      </c>
      <c r="C930" t="str">
        <f>f_info_setupdate(A930)</f>
        <v>2016-04-28</v>
      </c>
      <c r="D930" s="16">
        <f t="shared" si="14"/>
        <v>1733</v>
      </c>
      <c r="F930" s="17">
        <f>f_netasset_total(A930,参数!$B$1,100000000)</f>
        <v>1.0723974768</v>
      </c>
      <c r="G930" s="17">
        <f ca="1">f_nav_adjustedreturn(A930,参数!$B$2,参数!$B$1)</f>
        <v>57.5635504931241</v>
      </c>
      <c r="H930" s="17">
        <f ca="1">f_nav_periodreturnrankingper(A930,参数!$B$2,参数!$B$1,3)</f>
        <v>37.2154579142403</v>
      </c>
      <c r="I930" s="17">
        <f ca="1">f_nav_adjustedreturn(A930,参数!$B$3,参数!$B$2)</f>
        <v>46.0984271943176</v>
      </c>
      <c r="J930" s="17">
        <f ca="1">f_nav_periodreturnrankingper(A930,参数!$B$3,参数!$B$2,3)</f>
        <v>22.3522853957637</v>
      </c>
      <c r="K930" s="17">
        <f ca="1">f_nav_adjustedreturn(A930,参数!$B$4,参数!$B$3)</f>
        <v>-4.13424124513619</v>
      </c>
      <c r="L930" s="17">
        <f ca="1">f_nav_periodreturnrankingper(A930,参数!$B$4,参数!$B$3,3)</f>
        <v>30.1668806161746</v>
      </c>
      <c r="M930" s="17">
        <f ca="1">f_nav_adjustedreturn(A930,参数!$B$5,参数!$B$4)</f>
        <v>2.49252243270191</v>
      </c>
      <c r="N930" s="17">
        <f ca="1">f_nav_periodreturnrankingper(A930,参数!$B$5,参数!$B$4,3)</f>
        <v>86.6036249014972</v>
      </c>
      <c r="O930" s="17">
        <f ca="1">f_nav_adjustedreturn(A930,参数!$B$6,参数!$B$5)</f>
        <v>0</v>
      </c>
      <c r="P930" s="17">
        <f ca="1">f_nav_periodreturnrankingper(A930,参数!$B$6,参数!$B$5,3)</f>
        <v>0</v>
      </c>
      <c r="Q930" s="25">
        <f>f_return(A930,1,参数!$B$1-365/2,参数!$B$1)</f>
        <v>48.1381923612803</v>
      </c>
      <c r="R930" s="25">
        <f ca="1">f_return(A930,1,参数!$B$4,参数!$B$1)</f>
        <v>30.1618521143062</v>
      </c>
      <c r="S930" s="25">
        <f ca="1">f_return(A930,1,参数!$B$6,参数!$B$1)</f>
        <v>0</v>
      </c>
      <c r="T930" t="str">
        <f>f_info_investtype(A930)</f>
        <v>灵活配置型基金</v>
      </c>
      <c r="U930" t="str">
        <f>f_info_fundmanager(A930)</f>
        <v>邱宇航</v>
      </c>
      <c r="V930">
        <f>f_info_manager_onthepostdays(A930,1)</f>
        <v>1015</v>
      </c>
      <c r="W930" s="25">
        <f ca="1">f_return_1w(A930,"0",参数!$B$2)</f>
        <v>-2.22735298112182</v>
      </c>
      <c r="X930" s="25">
        <f>f_return_1m(A930,"0",参数!$B$1)</f>
        <v>8.46760698063592</v>
      </c>
      <c r="Y930" s="25">
        <f>f_return_3m(A930,0,参数!$B$1)</f>
        <v>17.8677196446199</v>
      </c>
      <c r="Z930" s="25">
        <f>f_return_6m(A930,0,参数!B929)</f>
        <v>15.4703224481413</v>
      </c>
      <c r="AA930" t="str">
        <f>f_dq_status(A930,参数!$B$1)</f>
        <v>开放申购|开放赎回</v>
      </c>
      <c r="AB930" s="17">
        <f ca="1">f_risk_maxdownside(A930,参数!$B$6,参数!$B$1)</f>
        <v>-12.601277913181</v>
      </c>
      <c r="AC930" s="17">
        <f ca="1">f_risk_maxdownside(A930,参数!$B$4,参数!$B$1)</f>
        <v>-12.601277913181</v>
      </c>
      <c r="AD930" t="str">
        <f ca="1">f_risk_maxdownside_date(A930,参数!$B$6,参数!$B$1)</f>
        <v>20200306-20200323</v>
      </c>
    </row>
    <row r="931" spans="1:30">
      <c r="A931" s="15" t="s">
        <v>959</v>
      </c>
      <c r="B931" t="str">
        <f>f_info_name(A931)</f>
        <v>招商瑞庆A</v>
      </c>
      <c r="C931" t="str">
        <f>f_info_setupdate(A931)</f>
        <v>2016-08-24</v>
      </c>
      <c r="D931" s="16">
        <f t="shared" si="14"/>
        <v>1615</v>
      </c>
      <c r="F931" s="17">
        <f>f_netasset_total(A931,参数!$B$1,100000000)</f>
        <v>22.6907886659</v>
      </c>
      <c r="G931" s="17">
        <f ca="1">f_nav_adjustedreturn(A931,参数!$B$2,参数!$B$1)</f>
        <v>13.4380190167413</v>
      </c>
      <c r="H931" s="17">
        <f ca="1">f_nav_periodreturnrankingper(A931,参数!$B$2,参数!$B$1,3)</f>
        <v>91.0005293806247</v>
      </c>
      <c r="I931" s="17">
        <f ca="1">f_nav_adjustedreturn(A931,参数!$B$3,参数!$B$2)</f>
        <v>14.6767676767677</v>
      </c>
      <c r="J931" s="17">
        <f ca="1">f_nav_periodreturnrankingper(A931,参数!$B$3,参数!$B$2,3)</f>
        <v>70.066889632107</v>
      </c>
      <c r="K931" s="17">
        <f ca="1">f_nav_adjustedreturn(A931,参数!$B$4,参数!$B$3)</f>
        <v>3.08473641304346</v>
      </c>
      <c r="L931" s="17">
        <f ca="1">f_nav_periodreturnrankingper(A931,参数!$B$4,参数!$B$3,3)</f>
        <v>6.67522464698331</v>
      </c>
      <c r="M931" s="17">
        <f ca="1">f_nav_adjustedreturn(A931,参数!$B$5,参数!$B$4)</f>
        <v>11.4803625377643</v>
      </c>
      <c r="N931" s="17">
        <f ca="1">f_nav_periodreturnrankingper(A931,参数!$B$5,参数!$B$4,3)</f>
        <v>45.1536643026005</v>
      </c>
      <c r="O931" s="17">
        <f ca="1">f_nav_adjustedreturn(A931,参数!$B$6,参数!$B$5)</f>
        <v>0</v>
      </c>
      <c r="P931" s="17">
        <f ca="1">f_nav_periodreturnrankingper(A931,参数!$B$6,参数!$B$5,3)</f>
        <v>0</v>
      </c>
      <c r="Q931" s="25">
        <f>f_return(A931,1,参数!$B$1-365/2,参数!$B$1)</f>
        <v>10.7313043297221</v>
      </c>
      <c r="R931" s="25">
        <f ca="1">f_return(A931,1,参数!$B$4,参数!$B$1)</f>
        <v>10.2649263327751</v>
      </c>
      <c r="S931" s="25">
        <f ca="1">f_return(A931,1,参数!$B$6,参数!$B$1)</f>
        <v>0</v>
      </c>
      <c r="T931" t="str">
        <f>f_info_investtype(A931)</f>
        <v>灵活配置型基金</v>
      </c>
      <c r="U931" t="str">
        <f>f_info_fundmanager(A931)</f>
        <v>余芽芳,王垠</v>
      </c>
      <c r="V931">
        <f>f_info_manager_onthepostdays(A931,1)</f>
        <v>1400</v>
      </c>
      <c r="W931" s="25">
        <f ca="1">f_return_1w(A931,"0",参数!$B$2)</f>
        <v>-0.394806106334441</v>
      </c>
      <c r="X931" s="25">
        <f>f_return_1m(A931,"0",参数!$B$1)</f>
        <v>1.62122996105426</v>
      </c>
      <c r="Y931" s="25">
        <f>f_return_3m(A931,0,参数!$B$1)</f>
        <v>2.36292309095886</v>
      </c>
      <c r="Z931" s="25">
        <f>f_return_6m(A931,0,参数!B930)</f>
        <v>3.51215038972948</v>
      </c>
      <c r="AA931" t="str">
        <f>f_dq_status(A931,参数!$B$1)</f>
        <v>暂停大额申购|开放赎回</v>
      </c>
      <c r="AB931" s="17">
        <f ca="1">f_risk_maxdownside(A931,参数!$B$6,参数!$B$1)</f>
        <v>-6.14035087719298</v>
      </c>
      <c r="AC931" s="17">
        <f ca="1">f_risk_maxdownside(A931,参数!$B$4,参数!$B$1)</f>
        <v>-6.14035087719298</v>
      </c>
      <c r="AD931" t="str">
        <f ca="1">f_risk_maxdownside_date(A931,参数!$B$6,参数!$B$1)</f>
        <v>20180726-20181018</v>
      </c>
    </row>
    <row r="932" spans="1:30">
      <c r="A932" s="15" t="s">
        <v>960</v>
      </c>
      <c r="B932" t="str">
        <f>f_info_name(A932)</f>
        <v>南方新兴龙头</v>
      </c>
      <c r="C932" t="str">
        <f>f_info_setupdate(A932)</f>
        <v>2016-05-03</v>
      </c>
      <c r="D932" s="16">
        <f t="shared" si="14"/>
        <v>1728</v>
      </c>
      <c r="F932" s="17">
        <f>f_netasset_total(A932,参数!$B$1,100000000)</f>
        <v>4.0355791552</v>
      </c>
      <c r="G932" s="17">
        <f ca="1">f_nav_adjustedreturn(A932,参数!$B$2,参数!$B$1)</f>
        <v>67.5024108003857</v>
      </c>
      <c r="H932" s="17">
        <f ca="1">f_nav_periodreturnrankingper(A932,参数!$B$2,参数!$B$1,3)</f>
        <v>27.1042879830598</v>
      </c>
      <c r="I932" s="17">
        <f ca="1">f_nav_adjustedreturn(A932,参数!$B$3,参数!$B$2)</f>
        <v>63.3070866141732</v>
      </c>
      <c r="J932" s="17">
        <f ca="1">f_nav_periodreturnrankingper(A932,参数!$B$3,参数!$B$2,3)</f>
        <v>7.19063545150502</v>
      </c>
      <c r="K932" s="17">
        <f ca="1">f_nav_adjustedreturn(A932,参数!$B$4,参数!$B$3)</f>
        <v>-17.4252275682705</v>
      </c>
      <c r="L932" s="17">
        <f ca="1">f_nav_periodreturnrankingper(A932,参数!$B$4,参数!$B$3,3)</f>
        <v>57.5096277278562</v>
      </c>
      <c r="M932" s="17">
        <f ca="1">f_nav_adjustedreturn(A932,参数!$B$5,参数!$B$4)</f>
        <v>-16.1220043572985</v>
      </c>
      <c r="N932" s="17">
        <f ca="1">f_nav_periodreturnrankingper(A932,参数!$B$5,参数!$B$4,3)</f>
        <v>99.0543735224586</v>
      </c>
      <c r="O932" s="17">
        <f ca="1">f_nav_adjustedreturn(A932,参数!$B$6,参数!$B$5)</f>
        <v>0</v>
      </c>
      <c r="P932" s="17">
        <f ca="1">f_nav_periodreturnrankingper(A932,参数!$B$6,参数!$B$5,3)</f>
        <v>0</v>
      </c>
      <c r="Q932" s="25">
        <f>f_return(A932,1,参数!$B$1-365/2,参数!$B$1)</f>
        <v>60.1319021887737</v>
      </c>
      <c r="R932" s="25">
        <f ca="1">f_return(A932,1,参数!$B$4,参数!$B$1)</f>
        <v>31.1747364964548</v>
      </c>
      <c r="S932" s="25">
        <f ca="1">f_return(A932,1,参数!$B$6,参数!$B$1)</f>
        <v>0</v>
      </c>
      <c r="T932" t="str">
        <f>f_info_investtype(A932)</f>
        <v>灵活配置型基金</v>
      </c>
      <c r="U932" t="str">
        <f>f_info_fundmanager(A932)</f>
        <v>罗安安</v>
      </c>
      <c r="V932">
        <f>f_info_manager_onthepostdays(A932,1)</f>
        <v>1154</v>
      </c>
      <c r="W932" s="25">
        <f ca="1">f_return_1w(A932,"0",参数!$B$2)</f>
        <v>-0.0963391136801649</v>
      </c>
      <c r="X932" s="25">
        <f>f_return_1m(A932,"0",参数!$B$1)</f>
        <v>14.1261498028909</v>
      </c>
      <c r="Y932" s="25">
        <f>f_return_3m(A932,0,参数!$B$1)</f>
        <v>23.7179487179487</v>
      </c>
      <c r="Z932" s="25">
        <f>f_return_6m(A932,0,参数!B931)</f>
        <v>19.9861207494795</v>
      </c>
      <c r="AA932" t="str">
        <f>f_dq_status(A932,参数!$B$1)</f>
        <v>开放申购|开放赎回</v>
      </c>
      <c r="AB932" s="17">
        <f ca="1">f_risk_maxdownside(A932,参数!$B$6,参数!$B$1)</f>
        <v>-42.8305400372439</v>
      </c>
      <c r="AC932" s="17">
        <f ca="1">f_risk_maxdownside(A932,参数!$B$4,参数!$B$1)</f>
        <v>-20.3631647211414</v>
      </c>
      <c r="AD932" t="str">
        <f ca="1">f_risk_maxdownside_date(A932,参数!$B$6,参数!$B$1)</f>
        <v>20161123-20190103</v>
      </c>
    </row>
    <row r="933" spans="1:30">
      <c r="A933" s="15" t="s">
        <v>961</v>
      </c>
      <c r="B933" t="str">
        <f>f_info_name(A933)</f>
        <v>招商丰凯A</v>
      </c>
      <c r="C933" t="str">
        <f>f_info_setupdate(A933)</f>
        <v>2016-08-24</v>
      </c>
      <c r="D933" s="16">
        <f t="shared" si="14"/>
        <v>1615</v>
      </c>
      <c r="F933" s="17">
        <f>f_netasset_total(A933,参数!$B$1,100000000)</f>
        <v>5.1790097531</v>
      </c>
      <c r="G933" s="17">
        <f ca="1">f_nav_adjustedreturn(A933,参数!$B$2,参数!$B$1)</f>
        <v>32.260659694288</v>
      </c>
      <c r="H933" s="17">
        <f ca="1">f_nav_periodreturnrankingper(A933,参数!$B$2,参数!$B$1,3)</f>
        <v>61.0905240868184</v>
      </c>
      <c r="I933" s="17">
        <f ca="1">f_nav_adjustedreturn(A933,参数!$B$3,参数!$B$2)</f>
        <v>12.082957619477</v>
      </c>
      <c r="J933" s="17">
        <f ca="1">f_nav_periodreturnrankingper(A933,参数!$B$3,参数!$B$2,3)</f>
        <v>76.3656633221851</v>
      </c>
      <c r="K933" s="17">
        <f ca="1">f_nav_adjustedreturn(A933,参数!$B$4,参数!$B$3)</f>
        <v>-8.34710743801652</v>
      </c>
      <c r="L933" s="17">
        <f ca="1">f_nav_periodreturnrankingper(A933,参数!$B$4,参数!$B$3,3)</f>
        <v>38.1899871630295</v>
      </c>
      <c r="M933" s="17">
        <f ca="1">f_nav_adjustedreturn(A933,参数!$B$5,参数!$B$4)</f>
        <v>14.9743392354125</v>
      </c>
      <c r="N933" s="17">
        <f ca="1">f_nav_periodreturnrankingper(A933,参数!$B$5,参数!$B$4,3)</f>
        <v>33.1757289204098</v>
      </c>
      <c r="O933" s="17">
        <f ca="1">f_nav_adjustedreturn(A933,参数!$B$6,参数!$B$5)</f>
        <v>0</v>
      </c>
      <c r="P933" s="17">
        <f ca="1">f_nav_periodreturnrankingper(A933,参数!$B$6,参数!$B$5,3)</f>
        <v>0</v>
      </c>
      <c r="Q933" s="25">
        <f>f_return(A933,1,参数!$B$1-365/2,参数!$B$1)</f>
        <v>37.5339572608206</v>
      </c>
      <c r="R933" s="25">
        <f ca="1">f_return(A933,1,参数!$B$4,参数!$B$1)</f>
        <v>10.7469213418521</v>
      </c>
      <c r="S933" s="25">
        <f ca="1">f_return(A933,1,参数!$B$6,参数!$B$1)</f>
        <v>0</v>
      </c>
      <c r="T933" t="str">
        <f>f_info_investtype(A933)</f>
        <v>灵活配置型基金</v>
      </c>
      <c r="U933" t="str">
        <f>f_info_fundmanager(A933)</f>
        <v>张磊</v>
      </c>
      <c r="V933">
        <f>f_info_manager_onthepostdays(A933,1)</f>
        <v>385</v>
      </c>
      <c r="W933" s="25">
        <f ca="1">f_return_1w(A933,"0",参数!$B$2)</f>
        <v>-0.559999999999995</v>
      </c>
      <c r="X933" s="25">
        <f>f_return_1m(A933,"0",参数!$B$1)</f>
        <v>5.85962652929814</v>
      </c>
      <c r="Y933" s="25">
        <f>f_return_3m(A933,0,参数!$B$1)</f>
        <v>12.5256673511294</v>
      </c>
      <c r="Z933" s="25">
        <f>f_return_6m(A933,0,参数!B932)</f>
        <v>18.2389937106918</v>
      </c>
      <c r="AA933" t="str">
        <f>f_dq_status(A933,参数!$B$1)</f>
        <v>暂停大额申购|开放赎回</v>
      </c>
      <c r="AB933" s="17">
        <f ca="1">f_risk_maxdownside(A933,参数!$B$6,参数!$B$1)</f>
        <v>-9.68801313628899</v>
      </c>
      <c r="AC933" s="17">
        <f ca="1">f_risk_maxdownside(A933,参数!$B$4,参数!$B$1)</f>
        <v>-9.68801313628899</v>
      </c>
      <c r="AD933" t="str">
        <f ca="1">f_risk_maxdownside_date(A933,参数!$B$6,参数!$B$1)</f>
        <v>20180124-20181221</v>
      </c>
    </row>
    <row r="934" spans="1:30">
      <c r="A934" s="15" t="s">
        <v>962</v>
      </c>
      <c r="B934" t="str">
        <f>f_info_name(A934)</f>
        <v>富安达长盈</v>
      </c>
      <c r="C934" t="str">
        <f>f_info_setupdate(A934)</f>
        <v>2016-05-11</v>
      </c>
      <c r="D934" s="16">
        <f t="shared" si="14"/>
        <v>1720</v>
      </c>
      <c r="F934" s="17">
        <f>f_netasset_total(A934,参数!$B$1,100000000)</f>
        <v>0.0512852783</v>
      </c>
      <c r="G934" s="17">
        <f ca="1">f_nav_adjustedreturn(A934,参数!$B$2,参数!$B$1)</f>
        <v>32.3444976076555</v>
      </c>
      <c r="H934" s="17">
        <f ca="1">f_nav_periodreturnrankingper(A934,参数!$B$2,参数!$B$1,3)</f>
        <v>60.9846479618846</v>
      </c>
      <c r="I934" s="17">
        <f ca="1">f_nav_adjustedreturn(A934,参数!$B$3,参数!$B$2)</f>
        <v>15.5973451327434</v>
      </c>
      <c r="J934" s="17">
        <f ca="1">f_nav_periodreturnrankingper(A934,参数!$B$3,参数!$B$2,3)</f>
        <v>67.948717948718</v>
      </c>
      <c r="K934" s="17">
        <f ca="1">f_nav_adjustedreturn(A934,参数!$B$4,参数!$B$3)</f>
        <v>-8.68635499515033</v>
      </c>
      <c r="L934" s="17">
        <f ca="1">f_nav_periodreturnrankingper(A934,参数!$B$4,参数!$B$3,3)</f>
        <v>38.8960205391528</v>
      </c>
      <c r="M934" s="17">
        <f ca="1">f_nav_adjustedreturn(A934,参数!$B$5,参数!$B$4)</f>
        <v>4.35222672064777</v>
      </c>
      <c r="N934" s="17">
        <f ca="1">f_nav_periodreturnrankingper(A934,参数!$B$5,参数!$B$4,3)</f>
        <v>79.511426319937</v>
      </c>
      <c r="O934" s="17">
        <f ca="1">f_nav_adjustedreturn(A934,参数!$B$6,参数!$B$5)</f>
        <v>0</v>
      </c>
      <c r="P934" s="17">
        <f ca="1">f_nav_periodreturnrankingper(A934,参数!$B$6,参数!$B$5,3)</f>
        <v>0</v>
      </c>
      <c r="Q934" s="25">
        <f>f_return(A934,1,参数!$B$1-365/2,参数!$B$1)</f>
        <v>26.3876578161993</v>
      </c>
      <c r="R934" s="25">
        <f ca="1">f_return(A934,1,参数!$B$4,参数!$B$1)</f>
        <v>11.7769664164915</v>
      </c>
      <c r="S934" s="25">
        <f ca="1">f_return(A934,1,参数!$B$6,参数!$B$1)</f>
        <v>0</v>
      </c>
      <c r="T934" t="str">
        <f>f_info_investtype(A934)</f>
        <v>灵活配置型基金</v>
      </c>
      <c r="U934" t="str">
        <f>f_info_fundmanager(A934)</f>
        <v>朱义</v>
      </c>
      <c r="V934">
        <f>f_info_manager_onthepostdays(A934,1)</f>
        <v>1035</v>
      </c>
      <c r="W934" s="25">
        <f ca="1">f_return_1w(A934,"0",参数!$B$2)</f>
        <v>-1.32200188857412</v>
      </c>
      <c r="X934" s="25">
        <f>f_return_1m(A934,"0",参数!$B$1)</f>
        <v>10.0238663484487</v>
      </c>
      <c r="Y934" s="25">
        <f>f_return_3m(A934,0,参数!$B$1)</f>
        <v>10.9951845906902</v>
      </c>
      <c r="Z934" s="25">
        <f>f_return_6m(A934,0,参数!B933)</f>
        <v>7.88863109048725</v>
      </c>
      <c r="AA934" t="str">
        <f>f_dq_status(A934,参数!$B$1)</f>
        <v>开放申购|开放赎回</v>
      </c>
      <c r="AB934" s="17">
        <f ca="1">f_risk_maxdownside(A934,参数!$B$6,参数!$B$1)</f>
        <v>-12.7056672760512</v>
      </c>
      <c r="AC934" s="17">
        <f ca="1">f_risk_maxdownside(A934,参数!$B$4,参数!$B$1)</f>
        <v>-12.7056672760512</v>
      </c>
      <c r="AD934" t="str">
        <f ca="1">f_risk_maxdownside_date(A934,参数!$B$6,参数!$B$1)</f>
        <v>20190411-20190606</v>
      </c>
    </row>
    <row r="935" spans="1:30">
      <c r="A935" s="15" t="s">
        <v>963</v>
      </c>
      <c r="B935" t="str">
        <f>f_info_name(A935)</f>
        <v>建信兴利</v>
      </c>
      <c r="C935" t="str">
        <f>f_info_setupdate(A935)</f>
        <v>2016-06-08</v>
      </c>
      <c r="D935" s="16">
        <f t="shared" si="14"/>
        <v>1692</v>
      </c>
      <c r="F935" s="17">
        <f>f_netasset_total(A935,参数!$B$1,100000000)</f>
        <v>0.5420202356</v>
      </c>
      <c r="G935" s="17">
        <f ca="1">f_nav_adjustedreturn(A935,参数!$B$2,参数!$B$1)</f>
        <v>43.8647255628899</v>
      </c>
      <c r="H935" s="17">
        <f ca="1">f_nav_periodreturnrankingper(A935,参数!$B$2,参数!$B$1,3)</f>
        <v>50.0264690312335</v>
      </c>
      <c r="I935" s="17">
        <f ca="1">f_nav_adjustedreturn(A935,参数!$B$3,参数!$B$2)</f>
        <v>5.74679671065214</v>
      </c>
      <c r="J935" s="17">
        <f ca="1">f_nav_periodreturnrankingper(A935,参数!$B$3,参数!$B$2,3)</f>
        <v>92.3076923076923</v>
      </c>
      <c r="K935" s="17">
        <f ca="1">f_nav_adjustedreturn(A935,参数!$B$4,参数!$B$3)</f>
        <v>0.0765550239234578</v>
      </c>
      <c r="L935" s="17">
        <f ca="1">f_nav_periodreturnrankingper(A935,参数!$B$4,参数!$B$3,3)</f>
        <v>18.6777920410783</v>
      </c>
      <c r="M935" s="17">
        <f ca="1">f_nav_adjustedreturn(A935,参数!$B$5,参数!$B$4)</f>
        <v>3.67063492063491</v>
      </c>
      <c r="N935" s="17">
        <f ca="1">f_nav_periodreturnrankingper(A935,参数!$B$5,参数!$B$4,3)</f>
        <v>81.4026792750197</v>
      </c>
      <c r="O935" s="17">
        <f ca="1">f_nav_adjustedreturn(A935,参数!$B$6,参数!$B$5)</f>
        <v>0</v>
      </c>
      <c r="P935" s="17">
        <f ca="1">f_nav_periodreturnrankingper(A935,参数!$B$6,参数!$B$5,3)</f>
        <v>0</v>
      </c>
      <c r="Q935" s="25">
        <f>f_return(A935,1,参数!$B$1-365/2,参数!$B$1)</f>
        <v>67.9643379951657</v>
      </c>
      <c r="R935" s="25">
        <f ca="1">f_return(A935,1,参数!$B$4,参数!$B$1)</f>
        <v>15.0259357908609</v>
      </c>
      <c r="S935" s="25">
        <f ca="1">f_return(A935,1,参数!$B$6,参数!$B$1)</f>
        <v>0</v>
      </c>
      <c r="T935" t="str">
        <f>f_info_investtype(A935)</f>
        <v>灵活配置型基金</v>
      </c>
      <c r="U935" t="str">
        <f>f_info_fundmanager(A935)</f>
        <v>牛兴华,吴尚伟</v>
      </c>
      <c r="V935">
        <f>f_info_manager_onthepostdays(A935,1)</f>
        <v>307</v>
      </c>
      <c r="W935" s="25">
        <f ca="1">f_return_1w(A935,"0",参数!$B$2)</f>
        <v>-0.709283533848069</v>
      </c>
      <c r="X935" s="25">
        <f>f_return_1m(A935,"0",参数!$B$1)</f>
        <v>8.35660287407206</v>
      </c>
      <c r="Y935" s="25">
        <f>f_return_3m(A935,0,参数!$B$1)</f>
        <v>19.0511822807543</v>
      </c>
      <c r="Z935" s="25">
        <f>f_return_6m(A935,0,参数!B934)</f>
        <v>23.2545354590434</v>
      </c>
      <c r="AA935" t="str">
        <f>f_dq_status(A935,参数!$B$1)</f>
        <v>开放申购|开放赎回</v>
      </c>
      <c r="AB935" s="17">
        <f ca="1">f_risk_maxdownside(A935,参数!$B$6,参数!$B$1)</f>
        <v>-13.2887836237523</v>
      </c>
      <c r="AC935" s="17">
        <f ca="1">f_risk_maxdownside(A935,参数!$B$4,参数!$B$1)</f>
        <v>-13.2887836237523</v>
      </c>
      <c r="AD935" t="str">
        <f ca="1">f_risk_maxdownside_date(A935,参数!$B$6,参数!$B$1)</f>
        <v>20190405-20200401</v>
      </c>
    </row>
    <row r="936" spans="1:30">
      <c r="A936" s="15" t="s">
        <v>964</v>
      </c>
      <c r="B936" t="str">
        <f>f_info_name(A936)</f>
        <v>富国美丽中国</v>
      </c>
      <c r="C936" t="str">
        <f>f_info_setupdate(A936)</f>
        <v>2016-05-19</v>
      </c>
      <c r="D936" s="16">
        <f t="shared" si="14"/>
        <v>1712</v>
      </c>
      <c r="F936" s="17">
        <f>f_netasset_total(A936,参数!$B$1,100000000)</f>
        <v>33.9429557089</v>
      </c>
      <c r="G936" s="17">
        <f ca="1">f_nav_adjustedreturn(A936,参数!$B$2,参数!$B$1)</f>
        <v>83.73063170441</v>
      </c>
      <c r="H936" s="17">
        <f ca="1">f_nav_periodreturnrankingper(A936,参数!$B$2,参数!$B$1,3)</f>
        <v>26.2021589793916</v>
      </c>
      <c r="I936" s="17">
        <f ca="1">f_nav_adjustedreturn(A936,参数!$B$3,参数!$B$2)</f>
        <v>46.2946817785527</v>
      </c>
      <c r="J936" s="17">
        <f ca="1">f_nav_periodreturnrankingper(A936,参数!$B$3,参数!$B$2,3)</f>
        <v>42.4242424242424</v>
      </c>
      <c r="K936" s="17">
        <f ca="1">f_nav_adjustedreturn(A936,参数!$B$4,参数!$B$3)</f>
        <v>-14.4668158090977</v>
      </c>
      <c r="L936" s="17">
        <f ca="1">f_nav_periodreturnrankingper(A936,参数!$B$4,参数!$B$3,3)</f>
        <v>10.6529209621993</v>
      </c>
      <c r="M936" s="17">
        <f ca="1">f_nav_adjustedreturn(A936,参数!$B$5,参数!$B$4)</f>
        <v>38.3429543909348</v>
      </c>
      <c r="N936" s="17">
        <f ca="1">f_nav_periodreturnrankingper(A936,参数!$B$5,参数!$B$4,3)</f>
        <v>12.2568093385214</v>
      </c>
      <c r="O936" s="17">
        <f ca="1">f_nav_adjustedreturn(A936,参数!$B$6,参数!$B$5)</f>
        <v>0</v>
      </c>
      <c r="P936" s="17">
        <f ca="1">f_nav_periodreturnrankingper(A936,参数!$B$6,参数!$B$5,3)</f>
        <v>0</v>
      </c>
      <c r="Q936" s="25">
        <f>f_return(A936,1,参数!$B$1-365/2,参数!$B$1)</f>
        <v>97.9731561449307</v>
      </c>
      <c r="R936" s="25">
        <f ca="1">f_return(A936,1,参数!$B$4,参数!$B$1)</f>
        <v>31.9486516887092</v>
      </c>
      <c r="S936" s="25">
        <f ca="1">f_return(A936,1,参数!$B$6,参数!$B$1)</f>
        <v>0</v>
      </c>
      <c r="T936" t="str">
        <f>f_info_investtype(A936)</f>
        <v>偏股混合型基金</v>
      </c>
      <c r="U936" t="str">
        <f>f_info_fundmanager(A936)</f>
        <v>张啸伟</v>
      </c>
      <c r="V936">
        <f>f_info_manager_onthepostdays(A936,1)</f>
        <v>1729</v>
      </c>
      <c r="W936" s="25">
        <f ca="1">f_return_1w(A936,"0",参数!$B$2)</f>
        <v>-2.49854735618827</v>
      </c>
      <c r="X936" s="25">
        <f>f_return_1m(A936,"0",参数!$B$1)</f>
        <v>15.5114275009367</v>
      </c>
      <c r="Y936" s="25">
        <f>f_return_3m(A936,0,参数!$B$1)</f>
        <v>24.5153473344103</v>
      </c>
      <c r="Z936" s="25">
        <f>f_return_6m(A936,0,参数!B935)</f>
        <v>31.9765002098195</v>
      </c>
      <c r="AA936" t="str">
        <f>f_dq_status(A936,参数!$B$1)</f>
        <v>暂停大额申购|开放赎回</v>
      </c>
      <c r="AB936" s="17">
        <f ca="1">f_risk_maxdownside(A936,参数!$B$6,参数!$B$1)</f>
        <v>-19.4526627218935</v>
      </c>
      <c r="AC936" s="17">
        <f ca="1">f_risk_maxdownside(A936,参数!$B$4,参数!$B$1)</f>
        <v>-18.7919463087248</v>
      </c>
      <c r="AD936" t="str">
        <f ca="1">f_risk_maxdownside_date(A936,参数!$B$6,参数!$B$1)</f>
        <v>20180124-20190103</v>
      </c>
    </row>
    <row r="937" spans="1:30">
      <c r="A937" s="15" t="s">
        <v>965</v>
      </c>
      <c r="B937" t="str">
        <f>f_info_name(A937)</f>
        <v>工银瑞信现代服务业</v>
      </c>
      <c r="C937" t="str">
        <f>f_info_setupdate(A937)</f>
        <v>2016-10-27</v>
      </c>
      <c r="D937" s="16">
        <f t="shared" si="14"/>
        <v>1551</v>
      </c>
      <c r="F937" s="17">
        <f>f_netasset_total(A937,参数!$B$1,100000000)</f>
        <v>2.2446339515</v>
      </c>
      <c r="G937" s="17">
        <f ca="1">f_nav_adjustedreturn(A937,参数!$B$2,参数!$B$1)</f>
        <v>92.9450369155045</v>
      </c>
      <c r="H937" s="17">
        <f ca="1">f_nav_periodreturnrankingper(A937,参数!$B$2,参数!$B$1,3)</f>
        <v>8.0995235574378</v>
      </c>
      <c r="I937" s="17">
        <f ca="1">f_nav_adjustedreturn(A937,参数!$B$3,参数!$B$2)</f>
        <v>21.5353938185444</v>
      </c>
      <c r="J937" s="17">
        <f ca="1">f_nav_periodreturnrankingper(A937,参数!$B$3,参数!$B$2,3)</f>
        <v>56.2430323299888</v>
      </c>
      <c r="K937" s="17">
        <f ca="1">f_nav_adjustedreturn(A937,参数!$B$4,参数!$B$3)</f>
        <v>-16.2771285475793</v>
      </c>
      <c r="L937" s="17">
        <f ca="1">f_nav_periodreturnrankingper(A937,参数!$B$4,参数!$B$3,3)</f>
        <v>53.0166880616175</v>
      </c>
      <c r="M937" s="17">
        <f ca="1">f_nav_adjustedreturn(A937,参数!$B$5,参数!$B$4)</f>
        <v>20.2797202797203</v>
      </c>
      <c r="N937" s="17">
        <f ca="1">f_nav_periodreturnrankingper(A937,参数!$B$5,参数!$B$4,3)</f>
        <v>22.301024428684</v>
      </c>
      <c r="O937" s="17">
        <f ca="1">f_nav_adjustedreturn(A937,参数!$B$6,参数!$B$5)</f>
        <v>0</v>
      </c>
      <c r="P937" s="17">
        <f ca="1">f_nav_periodreturnrankingper(A937,参数!$B$6,参数!$B$5,3)</f>
        <v>0</v>
      </c>
      <c r="Q937" s="25">
        <f>f_return(A937,1,参数!$B$1-365/2,参数!$B$1)</f>
        <v>74.7772466856596</v>
      </c>
      <c r="R937" s="25">
        <f ca="1">f_return(A937,1,参数!$B$4,参数!$B$1)</f>
        <v>25.1904096269815</v>
      </c>
      <c r="S937" s="25">
        <f ca="1">f_return(A937,1,参数!$B$6,参数!$B$1)</f>
        <v>0</v>
      </c>
      <c r="T937" t="str">
        <f>f_info_investtype(A937)</f>
        <v>灵活配置型基金</v>
      </c>
      <c r="U937" t="str">
        <f>f_info_fundmanager(A937)</f>
        <v>王筱苓,胡志利</v>
      </c>
      <c r="V937">
        <f>f_info_manager_onthepostdays(A937,1)</f>
        <v>1568</v>
      </c>
      <c r="W937" s="25">
        <f ca="1">f_return_1w(A937,"0",参数!$B$2)</f>
        <v>-1.85185185185184</v>
      </c>
      <c r="X937" s="25">
        <f>f_return_1m(A937,"0",参数!$B$1)</f>
        <v>10.267229254571</v>
      </c>
      <c r="Y937" s="25">
        <f>f_return_3m(A937,0,参数!$B$1)</f>
        <v>23.4645669291339</v>
      </c>
      <c r="Z937" s="25">
        <f>f_return_6m(A937,0,参数!B936)</f>
        <v>27.3173391494002</v>
      </c>
      <c r="AA937" t="str">
        <f>f_dq_status(A937,参数!$B$1)</f>
        <v>开放申购|开放赎回</v>
      </c>
      <c r="AB937" s="17">
        <f ca="1">f_risk_maxdownside(A937,参数!$B$6,参数!$B$1)</f>
        <v>-19.2691029900332</v>
      </c>
      <c r="AC937" s="17">
        <f ca="1">f_risk_maxdownside(A937,参数!$B$4,参数!$B$1)</f>
        <v>-19.2691029900332</v>
      </c>
      <c r="AD937" t="str">
        <f ca="1">f_risk_maxdownside_date(A937,参数!$B$6,参数!$B$1)</f>
        <v>20180127-20181018</v>
      </c>
    </row>
    <row r="938" spans="1:30">
      <c r="A938" s="15" t="s">
        <v>966</v>
      </c>
      <c r="B938" t="str">
        <f>f_info_name(A938)</f>
        <v>博时工业4.0</v>
      </c>
      <c r="C938" t="str">
        <f>f_info_setupdate(A938)</f>
        <v>2016-06-08</v>
      </c>
      <c r="D938" s="16">
        <f t="shared" si="14"/>
        <v>1692</v>
      </c>
      <c r="F938" s="17">
        <f>f_netasset_total(A938,参数!$B$1,100000000)</f>
        <v>0.882069205</v>
      </c>
      <c r="G938" s="17">
        <f ca="1">f_nav_adjustedreturn(A938,参数!$B$2,参数!$B$1)</f>
        <v>66.1558109833972</v>
      </c>
      <c r="H938" s="17">
        <f ca="1">f_nav_periodreturnrankingper(A938,参数!$B$2,参数!$B$1,3)</f>
        <v>52.4509803921569</v>
      </c>
      <c r="I938" s="17">
        <f ca="1">f_nav_adjustedreturn(A938,参数!$B$3,参数!$B$2)</f>
        <v>58.6626139817629</v>
      </c>
      <c r="J938" s="17">
        <f ca="1">f_nav_periodreturnrankingper(A938,参数!$B$3,参数!$B$2,3)</f>
        <v>27.4336283185841</v>
      </c>
      <c r="K938" s="17">
        <f ca="1">f_nav_adjustedreturn(A938,参数!$B$4,参数!$B$3)</f>
        <v>-22.8303362001564</v>
      </c>
      <c r="L938" s="17">
        <f ca="1">f_nav_periodreturnrankingper(A938,参数!$B$4,参数!$B$3,3)</f>
        <v>46.5454545454545</v>
      </c>
      <c r="M938" s="17">
        <f ca="1">f_nav_adjustedreturn(A938,参数!$B$5,参数!$B$4)</f>
        <v>23.0401529636711</v>
      </c>
      <c r="N938" s="17">
        <f ca="1">f_nav_periodreturnrankingper(A938,参数!$B$5,参数!$B$4,3)</f>
        <v>47.5490196078431</v>
      </c>
      <c r="O938" s="17">
        <f ca="1">f_nav_adjustedreturn(A938,参数!$B$6,参数!$B$5)</f>
        <v>0</v>
      </c>
      <c r="P938" s="17">
        <f ca="1">f_nav_periodreturnrankingper(A938,参数!$B$6,参数!$B$5,3)</f>
        <v>0</v>
      </c>
      <c r="Q938" s="25">
        <f>f_return(A938,1,参数!$B$1-365/2,参数!$B$1)</f>
        <v>81.4364964991757</v>
      </c>
      <c r="R938" s="25">
        <f ca="1">f_return(A938,1,参数!$B$4,参数!$B$1)</f>
        <v>26.683030055086</v>
      </c>
      <c r="S938" s="25">
        <f ca="1">f_return(A938,1,参数!$B$6,参数!$B$1)</f>
        <v>0</v>
      </c>
      <c r="T938" t="str">
        <f>f_info_investtype(A938)</f>
        <v>普通股票型基金</v>
      </c>
      <c r="U938" t="str">
        <f>f_info_fundmanager(A938)</f>
        <v>兰乔</v>
      </c>
      <c r="V938">
        <f>f_info_manager_onthepostdays(A938,1)</f>
        <v>1683</v>
      </c>
      <c r="W938" s="25">
        <f ca="1">f_return_1w(A938,"0",参数!$B$2)</f>
        <v>-1.4474512271869</v>
      </c>
      <c r="X938" s="25">
        <f>f_return_1m(A938,"0",参数!$B$1)</f>
        <v>14.1728828433523</v>
      </c>
      <c r="Y938" s="25">
        <f>f_return_3m(A938,0,参数!$B$1)</f>
        <v>29.7755610972569</v>
      </c>
      <c r="Z938" s="25">
        <f>f_return_6m(A938,0,参数!B937)</f>
        <v>21.1645101663586</v>
      </c>
      <c r="AA938" t="str">
        <f>f_dq_status(A938,参数!$B$1)</f>
        <v>开放申购|开放赎回</v>
      </c>
      <c r="AB938" s="17">
        <f ca="1">f_risk_maxdownside(A938,参数!$B$6,参数!$B$1)</f>
        <v>-28.7374128582494</v>
      </c>
      <c r="AC938" s="17">
        <f ca="1">f_risk_maxdownside(A938,参数!$B$4,参数!$B$1)</f>
        <v>-28.5159285159285</v>
      </c>
      <c r="AD938" t="str">
        <f ca="1">f_risk_maxdownside_date(A938,参数!$B$6,参数!$B$1)</f>
        <v>20180124-20181018</v>
      </c>
    </row>
    <row r="939" spans="1:30">
      <c r="A939" s="15" t="s">
        <v>967</v>
      </c>
      <c r="B939" t="str">
        <f>f_info_name(A939)</f>
        <v>兴业成长动力</v>
      </c>
      <c r="C939" t="str">
        <f>f_info_setupdate(A939)</f>
        <v>2016-06-03</v>
      </c>
      <c r="D939" s="16">
        <f t="shared" si="14"/>
        <v>1697</v>
      </c>
      <c r="F939" s="17">
        <f>f_netasset_total(A939,参数!$B$1,100000000)</f>
        <v>5.6289461129</v>
      </c>
      <c r="G939" s="17">
        <f ca="1">f_nav_adjustedreturn(A939,参数!$B$2,参数!$B$1)</f>
        <v>45.6107832705351</v>
      </c>
      <c r="H939" s="17">
        <f ca="1">f_nav_periodreturnrankingper(A939,参数!$B$2,参数!$B$1,3)</f>
        <v>48.3853890947591</v>
      </c>
      <c r="I939" s="17">
        <f ca="1">f_nav_adjustedreturn(A939,参数!$B$3,参数!$B$2)</f>
        <v>42.2293676312969</v>
      </c>
      <c r="J939" s="17">
        <f ca="1">f_nav_periodreturnrankingper(A939,参数!$B$3,参数!$B$2,3)</f>
        <v>26.9788182831661</v>
      </c>
      <c r="K939" s="17">
        <f ca="1">f_nav_adjustedreturn(A939,参数!$B$4,参数!$B$3)</f>
        <v>-17.9419525065963</v>
      </c>
      <c r="L939" s="17">
        <f ca="1">f_nav_periodreturnrankingper(A939,参数!$B$4,参数!$B$3,3)</f>
        <v>58.7291399229782</v>
      </c>
      <c r="M939" s="17">
        <f ca="1">f_nav_adjustedreturn(A939,参数!$B$5,参数!$B$4)</f>
        <v>18.0310880829016</v>
      </c>
      <c r="N939" s="17">
        <f ca="1">f_nav_periodreturnrankingper(A939,参数!$B$5,参数!$B$4,3)</f>
        <v>27.1079590228526</v>
      </c>
      <c r="O939" s="17">
        <f ca="1">f_nav_adjustedreturn(A939,参数!$B$6,参数!$B$5)</f>
        <v>0</v>
      </c>
      <c r="P939" s="17">
        <f ca="1">f_nav_periodreturnrankingper(A939,参数!$B$6,参数!$B$5,3)</f>
        <v>0</v>
      </c>
      <c r="Q939" s="25">
        <f>f_return(A939,1,参数!$B$1-365/2,参数!$B$1)</f>
        <v>96.3904849794843</v>
      </c>
      <c r="R939" s="25">
        <f ca="1">f_return(A939,1,参数!$B$4,参数!$B$1)</f>
        <v>19.3157993008434</v>
      </c>
      <c r="S939" s="25">
        <f ca="1">f_return(A939,1,参数!$B$6,参数!$B$1)</f>
        <v>0</v>
      </c>
      <c r="T939" t="str">
        <f>f_info_investtype(A939)</f>
        <v>灵活配置型基金</v>
      </c>
      <c r="U939" t="str">
        <f>f_info_fundmanager(A939)</f>
        <v>高圣</v>
      </c>
      <c r="V939">
        <f>f_info_manager_onthepostdays(A939,1)</f>
        <v>1077</v>
      </c>
      <c r="W939" s="25">
        <f ca="1">f_return_1w(A939,"0",参数!$B$2)</f>
        <v>1.37509549274255</v>
      </c>
      <c r="X939" s="25">
        <f>f_return_1m(A939,"0",参数!$B$1)</f>
        <v>18.7639612807148</v>
      </c>
      <c r="Y939" s="25">
        <f>f_return_3m(A939,0,参数!$B$1)</f>
        <v>34.4856661045531</v>
      </c>
      <c r="Z939" s="25">
        <f>f_return_6m(A939,0,参数!B938)</f>
        <v>36.493288590604</v>
      </c>
      <c r="AA939" t="str">
        <f>f_dq_status(A939,参数!$B$1)</f>
        <v>开放申购|开放赎回</v>
      </c>
      <c r="AB939" s="17">
        <f ca="1">f_risk_maxdownside(A939,参数!$B$6,参数!$B$1)</f>
        <v>-21.7202432667246</v>
      </c>
      <c r="AC939" s="17">
        <f ca="1">f_risk_maxdownside(A939,参数!$B$4,参数!$B$1)</f>
        <v>-20.8955223880597</v>
      </c>
      <c r="AD939" t="str">
        <f ca="1">f_risk_maxdownside_date(A939,参数!$B$6,参数!$B$1)</f>
        <v>20171114-20190103</v>
      </c>
    </row>
    <row r="940" spans="1:30">
      <c r="A940" s="15" t="s">
        <v>968</v>
      </c>
      <c r="B940" t="str">
        <f>f_info_name(A940)</f>
        <v>平安消费精选A</v>
      </c>
      <c r="C940" t="str">
        <f>f_info_setupdate(A940)</f>
        <v>2016-06-08</v>
      </c>
      <c r="D940" s="16">
        <f t="shared" si="14"/>
        <v>1692</v>
      </c>
      <c r="F940" s="17">
        <f>f_netasset_total(A940,参数!$B$1,100000000)</f>
        <v>0.2027382633</v>
      </c>
      <c r="G940" s="17">
        <f ca="1">f_nav_adjustedreturn(A940,参数!$B$2,参数!$B$1)</f>
        <v>61.2556962025316</v>
      </c>
      <c r="H940" s="17">
        <f ca="1">f_nav_periodreturnrankingper(A940,参数!$B$2,参数!$B$1,3)</f>
        <v>59.7644749754661</v>
      </c>
      <c r="I940" s="17">
        <f ca="1">f_nav_adjustedreturn(A940,参数!$B$3,参数!$B$2)</f>
        <v>23.6587889363354</v>
      </c>
      <c r="J940" s="17">
        <f ca="1">f_nav_periodreturnrankingper(A940,参数!$B$3,参数!$B$2,3)</f>
        <v>87.465564738292</v>
      </c>
      <c r="K940" s="17">
        <f ca="1">f_nav_adjustedreturn(A940,参数!$B$4,参数!$B$3)</f>
        <v>-31.0492505353319</v>
      </c>
      <c r="L940" s="17">
        <f ca="1">f_nav_periodreturnrankingper(A940,参数!$B$4,参数!$B$3,3)</f>
        <v>84.8797250859106</v>
      </c>
      <c r="M940" s="17">
        <f ca="1">f_nav_adjustedreturn(A940,参数!$B$5,参数!$B$4)</f>
        <v>-0.106496272630458</v>
      </c>
      <c r="N940" s="17">
        <f ca="1">f_nav_periodreturnrankingper(A940,参数!$B$5,参数!$B$4,3)</f>
        <v>93.1906614785992</v>
      </c>
      <c r="O940" s="17">
        <f ca="1">f_nav_adjustedreturn(A940,参数!$B$6,参数!$B$5)</f>
        <v>0</v>
      </c>
      <c r="P940" s="17">
        <f ca="1">f_nav_periodreturnrankingper(A940,参数!$B$6,参数!$B$5,3)</f>
        <v>0</v>
      </c>
      <c r="Q940" s="25">
        <f>f_return(A940,1,参数!$B$1-365/2,参数!$B$1)</f>
        <v>53.3385506051926</v>
      </c>
      <c r="R940" s="25">
        <f ca="1">f_return(A940,1,参数!$B$4,参数!$B$1)</f>
        <v>11.1862183205863</v>
      </c>
      <c r="S940" s="25">
        <f ca="1">f_return(A940,1,参数!$B$6,参数!$B$1)</f>
        <v>0</v>
      </c>
      <c r="T940" t="str">
        <f>f_info_investtype(A940)</f>
        <v>偏股混合型基金</v>
      </c>
      <c r="U940" t="str">
        <f>f_info_fundmanager(A940)</f>
        <v>丁琳</v>
      </c>
      <c r="V940">
        <f>f_info_manager_onthepostdays(A940,1)</f>
        <v>37</v>
      </c>
      <c r="W940" s="25">
        <f ca="1">f_return_1w(A940,"0",参数!$B$2)</f>
        <v>-2.65181388012617</v>
      </c>
      <c r="X940" s="25">
        <f>f_return_1m(A940,"0",参数!$B$1)</f>
        <v>9.56378147791387</v>
      </c>
      <c r="Y940" s="25">
        <f>f_return_3m(A940,0,参数!$B$1)</f>
        <v>17.0538077036166</v>
      </c>
      <c r="Z940" s="25">
        <f>f_return_6m(A940,0,参数!B939)</f>
        <v>19.9357601713062</v>
      </c>
      <c r="AA940" t="str">
        <f>f_dq_status(A940,参数!$B$1)</f>
        <v>开放申购|开放赎回</v>
      </c>
      <c r="AB940" s="17">
        <f ca="1">f_risk_maxdownside(A940,参数!$B$6,参数!$B$1)</f>
        <v>-39.041095890411</v>
      </c>
      <c r="AC940" s="17">
        <f ca="1">f_risk_maxdownside(A940,参数!$B$4,参数!$B$1)</f>
        <v>-33.5820895522388</v>
      </c>
      <c r="AD940" t="str">
        <f ca="1">f_risk_maxdownside_date(A940,参数!$B$6,参数!$B$1)</f>
        <v>20161115-20190103</v>
      </c>
    </row>
    <row r="941" spans="1:30">
      <c r="A941" s="15" t="s">
        <v>969</v>
      </c>
      <c r="B941" t="str">
        <f>f_info_name(A941)</f>
        <v>中银证券价值精选</v>
      </c>
      <c r="C941" t="str">
        <f>f_info_setupdate(A941)</f>
        <v>2016-04-29</v>
      </c>
      <c r="D941" s="16">
        <f t="shared" si="14"/>
        <v>1732</v>
      </c>
      <c r="F941" s="17">
        <f>f_netasset_total(A941,参数!$B$1,100000000)</f>
        <v>1.2841156451</v>
      </c>
      <c r="G941" s="17">
        <f ca="1">f_nav_adjustedreturn(A941,参数!$B$2,参数!$B$1)</f>
        <v>17.2201610713963</v>
      </c>
      <c r="H941" s="17">
        <f ca="1">f_nav_periodreturnrankingper(A941,参数!$B$2,参数!$B$1,3)</f>
        <v>82.795129698253</v>
      </c>
      <c r="I941" s="17">
        <f ca="1">f_nav_adjustedreturn(A941,参数!$B$3,参数!$B$2)</f>
        <v>7.29126213592232</v>
      </c>
      <c r="J941" s="17">
        <f ca="1">f_nav_periodreturnrankingper(A941,参数!$B$3,参数!$B$2,3)</f>
        <v>89.2419175027871</v>
      </c>
      <c r="K941" s="17">
        <f ca="1">f_nav_adjustedreturn(A941,参数!$B$4,参数!$B$3)</f>
        <v>0.782778864970646</v>
      </c>
      <c r="L941" s="17">
        <f ca="1">f_nav_periodreturnrankingper(A941,参数!$B$4,参数!$B$3,3)</f>
        <v>16.2387676508344</v>
      </c>
      <c r="M941" s="17">
        <f ca="1">f_nav_adjustedreturn(A941,参数!$B$5,参数!$B$4)</f>
        <v>1.33835630018837</v>
      </c>
      <c r="N941" s="17">
        <f ca="1">f_nav_periodreturnrankingper(A941,参数!$B$5,参数!$B$4,3)</f>
        <v>90.7013396375098</v>
      </c>
      <c r="O941" s="17">
        <f ca="1">f_nav_adjustedreturn(A941,参数!$B$6,参数!$B$5)</f>
        <v>0</v>
      </c>
      <c r="P941" s="17">
        <f ca="1">f_nav_periodreturnrankingper(A941,参数!$B$6,参数!$B$5,3)</f>
        <v>0</v>
      </c>
      <c r="Q941" s="25">
        <f>f_return(A941,1,参数!$B$1-365/2,参数!$B$1)</f>
        <v>16.1946134042304</v>
      </c>
      <c r="R941" s="25">
        <f ca="1">f_return(A941,1,参数!$B$4,参数!$B$1)</f>
        <v>8.21472344687526</v>
      </c>
      <c r="S941" s="25">
        <f ca="1">f_return(A941,1,参数!$B$6,参数!$B$1)</f>
        <v>0</v>
      </c>
      <c r="T941" t="str">
        <f>f_info_investtype(A941)</f>
        <v>灵活配置型基金</v>
      </c>
      <c r="U941" t="str">
        <f>f_info_fundmanager(A941)</f>
        <v>白冰洋</v>
      </c>
      <c r="V941">
        <f>f_info_manager_onthepostdays(A941,1)</f>
        <v>156</v>
      </c>
      <c r="W941" s="25">
        <f ca="1">f_return_1w(A941,"0",参数!$B$2)</f>
        <v>-1.45354021758516</v>
      </c>
      <c r="X941" s="25">
        <f>f_return_1m(A941,"0",参数!$B$1)</f>
        <v>-0.758446334176036</v>
      </c>
      <c r="Y941" s="25">
        <f>f_return_3m(A941,0,参数!$B$1)</f>
        <v>11.6820415553065</v>
      </c>
      <c r="Z941" s="25">
        <f>f_return_6m(A941,0,参数!B940)</f>
        <v>3.03805564438759</v>
      </c>
      <c r="AA941" t="str">
        <f>f_dq_status(A941,参数!$B$1)</f>
        <v>开放申购|开放赎回</v>
      </c>
      <c r="AB941" s="17">
        <f ca="1">f_risk_maxdownside(A941,参数!$B$6,参数!$B$1)</f>
        <v>-22.7379461490294</v>
      </c>
      <c r="AC941" s="17">
        <f ca="1">f_risk_maxdownside(A941,参数!$B$4,参数!$B$1)</f>
        <v>-22.7379461490294</v>
      </c>
      <c r="AD941" t="str">
        <f ca="1">f_risk_maxdownside_date(A941,参数!$B$6,参数!$B$1)</f>
        <v>20200226-20200331</v>
      </c>
    </row>
    <row r="942" spans="1:30">
      <c r="A942" s="15" t="s">
        <v>970</v>
      </c>
      <c r="B942" t="str">
        <f>f_info_name(A942)</f>
        <v>易方达丰惠</v>
      </c>
      <c r="C942" t="str">
        <f>f_info_setupdate(A942)</f>
        <v>2017-03-24</v>
      </c>
      <c r="D942" s="16">
        <f t="shared" si="14"/>
        <v>1403</v>
      </c>
      <c r="F942" s="17">
        <f>f_netasset_total(A942,参数!$B$1,100000000)</f>
        <v>8.7469539517</v>
      </c>
      <c r="G942" s="17">
        <f ca="1">f_nav_adjustedreturn(A942,参数!$B$2,参数!$B$1)</f>
        <v>3.28305235137533</v>
      </c>
      <c r="H942" s="17">
        <f ca="1">f_nav_periodreturnrankingper(A942,参数!$B$2,参数!$B$1,3)</f>
        <v>96.524064171123</v>
      </c>
      <c r="I942" s="17">
        <f ca="1">f_nav_adjustedreturn(A942,参数!$B$3,参数!$B$2)</f>
        <v>21.1827956989247</v>
      </c>
      <c r="J942" s="17">
        <f ca="1">f_nav_periodreturnrankingper(A942,参数!$B$3,参数!$B$2,3)</f>
        <v>7.36842105263158</v>
      </c>
      <c r="K942" s="17">
        <f ca="1">f_nav_adjustedreturn(A942,参数!$B$4,参数!$B$3)</f>
        <v>-10.0580270793037</v>
      </c>
      <c r="L942" s="17">
        <f ca="1">f_nav_periodreturnrankingper(A942,参数!$B$4,参数!$B$3,3)</f>
        <v>94.2222222222222</v>
      </c>
      <c r="M942" s="17">
        <f ca="1">f_nav_adjustedreturn(A942,参数!$B$5,参数!$B$4)</f>
        <v>0</v>
      </c>
      <c r="N942" s="17">
        <f ca="1">f_nav_periodreturnrankingper(A942,参数!$B$5,参数!$B$4,3)</f>
        <v>0</v>
      </c>
      <c r="O942" s="17">
        <f ca="1">f_nav_adjustedreturn(A942,参数!$B$6,参数!$B$5)</f>
        <v>0</v>
      </c>
      <c r="P942" s="17">
        <f ca="1">f_nav_periodreturnrankingper(A942,参数!$B$6,参数!$B$5,3)</f>
        <v>0</v>
      </c>
      <c r="Q942" s="25">
        <f>f_return(A942,1,参数!$B$1-365/2,参数!$B$1)</f>
        <v>15.3820687620766</v>
      </c>
      <c r="R942" s="25">
        <f ca="1">f_return(A942,1,参数!$B$4,参数!$B$1)</f>
        <v>4.02279164984753</v>
      </c>
      <c r="S942" s="25">
        <f ca="1">f_return(A942,1,参数!$B$6,参数!$B$1)</f>
        <v>0</v>
      </c>
      <c r="T942" t="str">
        <f>f_info_investtype(A942)</f>
        <v>偏债混合型基金</v>
      </c>
      <c r="U942" t="str">
        <f>f_info_fundmanager(A942)</f>
        <v>韩阅川</v>
      </c>
      <c r="V942">
        <f>f_info_manager_onthepostdays(A942,1)</f>
        <v>259</v>
      </c>
      <c r="W942" s="25">
        <f ca="1">f_return_1w(A942,"0",参数!$B$2)</f>
        <v>-1.65794066317626</v>
      </c>
      <c r="X942" s="25">
        <f>f_return_1m(A942,"0",参数!$B$1)</f>
        <v>2.19490781387181</v>
      </c>
      <c r="Y942" s="25">
        <f>f_return_3m(A942,0,参数!$B$1)</f>
        <v>3.83586083853701</v>
      </c>
      <c r="Z942" s="25">
        <f>f_return_6m(A942,0,参数!B941)</f>
        <v>6.65451230628988</v>
      </c>
      <c r="AA942" t="str">
        <f>f_dq_status(A942,参数!$B$1)</f>
        <v>暂停大额申购|开放赎回</v>
      </c>
      <c r="AB942" s="17">
        <f ca="1">f_risk_maxdownside(A942,参数!$B$6,参数!$B$1)</f>
        <v>-16.6824644549763</v>
      </c>
      <c r="AC942" s="17">
        <f ca="1">f_risk_maxdownside(A942,参数!$B$4,参数!$B$1)</f>
        <v>-16.6824644549763</v>
      </c>
      <c r="AD942" t="str">
        <f ca="1">f_risk_maxdownside_date(A942,参数!$B$6,参数!$B$1)</f>
        <v>20180516-20181018</v>
      </c>
    </row>
    <row r="943" spans="1:30">
      <c r="A943" s="15" t="s">
        <v>971</v>
      </c>
      <c r="B943" t="str">
        <f>f_info_name(A943)</f>
        <v>华夏新起点A</v>
      </c>
      <c r="C943" t="str">
        <f>f_info_setupdate(A943)</f>
        <v>2016-06-30</v>
      </c>
      <c r="D943" s="16">
        <f t="shared" si="14"/>
        <v>1670</v>
      </c>
      <c r="F943" s="17">
        <f>f_netasset_total(A943,参数!$B$1,100000000)</f>
        <v>0.9876305912</v>
      </c>
      <c r="G943" s="17">
        <f ca="1">f_nav_adjustedreturn(A943,参数!$B$2,参数!$B$1)</f>
        <v>59.1433278418451</v>
      </c>
      <c r="H943" s="17">
        <f ca="1">f_nav_periodreturnrankingper(A943,参数!$B$2,参数!$B$1,3)</f>
        <v>35.8390682901006</v>
      </c>
      <c r="I943" s="17">
        <f ca="1">f_nav_adjustedreturn(A943,参数!$B$3,参数!$B$2)</f>
        <v>30.5376344086021</v>
      </c>
      <c r="J943" s="17">
        <f ca="1">f_nav_periodreturnrankingper(A943,参数!$B$3,参数!$B$2,3)</f>
        <v>43.7569676700112</v>
      </c>
      <c r="K943" s="17">
        <f ca="1">f_nav_adjustedreturn(A943,参数!$B$4,参数!$B$3)</f>
        <v>-19.6197061365601</v>
      </c>
      <c r="L943" s="17">
        <f ca="1">f_nav_periodreturnrankingper(A943,参数!$B$4,参数!$B$3,3)</f>
        <v>64.1848523748395</v>
      </c>
      <c r="M943" s="17">
        <f ca="1">f_nav_adjustedreturn(A943,参数!$B$5,参数!$B$4)</f>
        <v>17.2727272727273</v>
      </c>
      <c r="N943" s="17">
        <f ca="1">f_nav_periodreturnrankingper(A943,参数!$B$5,参数!$B$4,3)</f>
        <v>28.3687943262411</v>
      </c>
      <c r="O943" s="17">
        <f ca="1">f_nav_adjustedreturn(A943,参数!$B$6,参数!$B$5)</f>
        <v>0</v>
      </c>
      <c r="P943" s="17">
        <f ca="1">f_nav_periodreturnrankingper(A943,参数!$B$6,参数!$B$5,3)</f>
        <v>0</v>
      </c>
      <c r="Q943" s="25">
        <f>f_return(A943,1,参数!$B$1-365/2,参数!$B$1)</f>
        <v>45.1780263767861</v>
      </c>
      <c r="R943" s="25">
        <f ca="1">f_return(A943,1,参数!$B$4,参数!$B$1)</f>
        <v>18.6197118038832</v>
      </c>
      <c r="S943" s="25">
        <f ca="1">f_return(A943,1,参数!$B$6,参数!$B$1)</f>
        <v>0</v>
      </c>
      <c r="T943" t="str">
        <f>f_info_investtype(A943)</f>
        <v>灵活配置型基金</v>
      </c>
      <c r="U943" t="str">
        <f>f_info_fundmanager(A943)</f>
        <v>王劲松</v>
      </c>
      <c r="V943">
        <f>f_info_manager_onthepostdays(A943,1)</f>
        <v>269</v>
      </c>
      <c r="W943" s="25">
        <f ca="1">f_return_1w(A943,"0",参数!$B$2)</f>
        <v>-3.18979266347688</v>
      </c>
      <c r="X943" s="25">
        <f>f_return_1m(A943,"0",参数!$B$1)</f>
        <v>8.53932584269662</v>
      </c>
      <c r="Y943" s="25">
        <f>f_return_3m(A943,0,参数!$B$1)</f>
        <v>19.4805194805195</v>
      </c>
      <c r="Z943" s="25">
        <f>f_return_6m(A943,0,参数!B942)</f>
        <v>4.7890535917902</v>
      </c>
      <c r="AA943" t="str">
        <f>f_dq_status(A943,参数!$B$1)</f>
        <v>开放申购|开放赎回</v>
      </c>
      <c r="AB943" s="17">
        <f ca="1">f_risk_maxdownside(A943,参数!$B$6,参数!$B$1)</f>
        <v>-23.9448751076658</v>
      </c>
      <c r="AC943" s="17">
        <f ca="1">f_risk_maxdownside(A943,参数!$B$4,参数!$B$1)</f>
        <v>-23.9448751076658</v>
      </c>
      <c r="AD943" t="str">
        <f ca="1">f_risk_maxdownside_date(A943,参数!$B$6,参数!$B$1)</f>
        <v>20180127-20181018,20180127-20190103</v>
      </c>
    </row>
    <row r="944" spans="1:30">
      <c r="A944" s="15" t="s">
        <v>972</v>
      </c>
      <c r="B944" t="str">
        <f>f_info_name(A944)</f>
        <v>融通新消费</v>
      </c>
      <c r="C944" t="str">
        <f>f_info_setupdate(A944)</f>
        <v>2016-05-27</v>
      </c>
      <c r="D944" s="16">
        <f t="shared" si="14"/>
        <v>1704</v>
      </c>
      <c r="F944" s="17">
        <f>f_netasset_total(A944,参数!$B$1,100000000)</f>
        <v>6.6430970379</v>
      </c>
      <c r="G944" s="17">
        <f ca="1">f_nav_adjustedreturn(A944,参数!$B$2,参数!$B$1)</f>
        <v>20.2944942381562</v>
      </c>
      <c r="H944" s="17">
        <f ca="1">f_nav_periodreturnrankingper(A944,参数!$B$2,参数!$B$1,3)</f>
        <v>76.5484383271572</v>
      </c>
      <c r="I944" s="17">
        <f ca="1">f_nav_adjustedreturn(A944,参数!$B$3,参数!$B$2)</f>
        <v>36.0627177700349</v>
      </c>
      <c r="J944" s="17">
        <f ca="1">f_nav_periodreturnrankingper(A944,参数!$B$3,参数!$B$2,3)</f>
        <v>35.61872909699</v>
      </c>
      <c r="K944" s="17">
        <f ca="1">f_nav_adjustedreturn(A944,参数!$B$4,参数!$B$3)</f>
        <v>-19.7763801537387</v>
      </c>
      <c r="L944" s="17">
        <f ca="1">f_nav_periodreturnrankingper(A944,参数!$B$4,参数!$B$3,3)</f>
        <v>64.6341463414634</v>
      </c>
      <c r="M944" s="17">
        <f ca="1">f_nav_adjustedreturn(A944,参数!$B$5,参数!$B$4)</f>
        <v>39.6501457725948</v>
      </c>
      <c r="N944" s="17">
        <f ca="1">f_nav_periodreturnrankingper(A944,参数!$B$5,参数!$B$4,3)</f>
        <v>5.27974783293932</v>
      </c>
      <c r="O944" s="17">
        <f ca="1">f_nav_adjustedreturn(A944,参数!$B$6,参数!$B$5)</f>
        <v>0</v>
      </c>
      <c r="P944" s="17">
        <f ca="1">f_nav_periodreturnrankingper(A944,参数!$B$6,参数!$B$5,3)</f>
        <v>0</v>
      </c>
      <c r="Q944" s="25">
        <f>f_return(A944,1,参数!$B$1-365/2,参数!$B$1)</f>
        <v>21.1188045818314</v>
      </c>
      <c r="R944" s="25">
        <f ca="1">f_return(A944,1,参数!$B$4,参数!$B$1)</f>
        <v>9.4946937851031</v>
      </c>
      <c r="S944" s="25">
        <f ca="1">f_return(A944,1,参数!$B$6,参数!$B$1)</f>
        <v>0</v>
      </c>
      <c r="T944" t="str">
        <f>f_info_investtype(A944)</f>
        <v>灵活配置型基金</v>
      </c>
      <c r="U944" t="str">
        <f>f_info_fundmanager(A944)</f>
        <v>关山,余志勇,黄浩荣</v>
      </c>
      <c r="V944">
        <f>f_info_manager_onthepostdays(A944,1)</f>
        <v>1714</v>
      </c>
      <c r="W944" s="25">
        <f ca="1">f_return_1w(A944,"0",参数!$B$2)</f>
        <v>-0.572883513685544</v>
      </c>
      <c r="X944" s="25">
        <f>f_return_1m(A944,"0",参数!$B$1)</f>
        <v>4.15742793791574</v>
      </c>
      <c r="Y944" s="25">
        <f>f_return_3m(A944,0,参数!$B$1)</f>
        <v>7.98850574712644</v>
      </c>
      <c r="Z944" s="25">
        <f>f_return_6m(A944,0,参数!B943)</f>
        <v>9.20069005175388</v>
      </c>
      <c r="AA944" t="str">
        <f>f_dq_status(A944,参数!$B$1)</f>
        <v>暂停大额申购|开放赎回</v>
      </c>
      <c r="AB944" s="17">
        <f ca="1">f_risk_maxdownside(A944,参数!$B$6,参数!$B$1)</f>
        <v>-23.312456506611</v>
      </c>
      <c r="AC944" s="17">
        <f ca="1">f_risk_maxdownside(A944,参数!$B$4,参数!$B$1)</f>
        <v>-23.312456506611</v>
      </c>
      <c r="AD944" t="str">
        <f ca="1">f_risk_maxdownside_date(A944,参数!$B$6,参数!$B$1)</f>
        <v>20180127-20190103</v>
      </c>
    </row>
    <row r="945" spans="1:30">
      <c r="A945" s="15" t="s">
        <v>973</v>
      </c>
      <c r="B945" t="str">
        <f>f_info_name(A945)</f>
        <v>融通通慧A</v>
      </c>
      <c r="C945" t="str">
        <f>f_info_setupdate(A945)</f>
        <v>2016-09-20</v>
      </c>
      <c r="D945" s="16">
        <f t="shared" si="14"/>
        <v>1588</v>
      </c>
      <c r="F945" s="17">
        <f>f_netasset_total(A945,参数!$B$1,100000000)</f>
        <v>5.6122122199</v>
      </c>
      <c r="G945" s="17">
        <f ca="1">f_nav_adjustedreturn(A945,参数!$B$2,参数!$B$1)</f>
        <v>25.8862983072501</v>
      </c>
      <c r="H945" s="17">
        <f ca="1">f_nav_periodreturnrankingper(A945,参数!$B$2,参数!$B$1,3)</f>
        <v>81.3333333333333</v>
      </c>
      <c r="I945" s="17">
        <f ca="1">f_nav_adjustedreturn(A945,参数!$B$3,参数!$B$2)</f>
        <v>49.2729439809297</v>
      </c>
      <c r="J945" s="17">
        <f ca="1">f_nav_periodreturnrankingper(A945,参数!$B$3,参数!$B$2,3)</f>
        <v>2.38095238095238</v>
      </c>
      <c r="K945" s="17">
        <f ca="1">f_nav_adjustedreturn(A945,参数!$B$4,参数!$B$3)</f>
        <v>-24.7533632286996</v>
      </c>
      <c r="L945" s="17">
        <f ca="1">f_nav_periodreturnrankingper(A945,参数!$B$4,参数!$B$3,3)</f>
        <v>78.7878787878788</v>
      </c>
      <c r="M945" s="17">
        <f ca="1">f_nav_adjustedreturn(A945,参数!$B$5,参数!$B$4)</f>
        <v>12.2613065326633</v>
      </c>
      <c r="N945" s="17">
        <f ca="1">f_nav_periodreturnrankingper(A945,参数!$B$5,参数!$B$4,3)</f>
        <v>73.3333333333333</v>
      </c>
      <c r="O945" s="17">
        <f ca="1">f_nav_adjustedreturn(A945,参数!$B$6,参数!$B$5)</f>
        <v>0</v>
      </c>
      <c r="P945" s="17">
        <f ca="1">f_nav_periodreturnrankingper(A945,参数!$B$6,参数!$B$5,3)</f>
        <v>0</v>
      </c>
      <c r="Q945" s="25">
        <f>f_return(A945,1,参数!$B$1-365/2,参数!$B$1)</f>
        <v>21.8678529672119</v>
      </c>
      <c r="R945" s="25">
        <f ca="1">f_return(A945,1,参数!$B$4,参数!$B$1)</f>
        <v>12.2284923277805</v>
      </c>
      <c r="S945" s="25">
        <f ca="1">f_return(A945,1,参数!$B$6,参数!$B$1)</f>
        <v>0</v>
      </c>
      <c r="T945" t="str">
        <f>f_info_investtype(A945)</f>
        <v>平衡混合型基金</v>
      </c>
      <c r="U945" t="str">
        <f>f_info_fundmanager(A945)</f>
        <v>余志勇,黄浩荣</v>
      </c>
      <c r="V945">
        <f>f_info_manager_onthepostdays(A945,1)</f>
        <v>637</v>
      </c>
      <c r="W945" s="25">
        <f ca="1">f_return_1w(A945,"0",参数!$B$2)</f>
        <v>-0.524225575853847</v>
      </c>
      <c r="X945" s="25">
        <f>f_return_1m(A945,"0",参数!$B$1)</f>
        <v>4.31388116977636</v>
      </c>
      <c r="Y945" s="25">
        <f>f_return_3m(A945,0,参数!$B$1)</f>
        <v>7.46370390566423</v>
      </c>
      <c r="Z945" s="25">
        <f>f_return_6m(A945,0,参数!B944)</f>
        <v>9.29273489586913</v>
      </c>
      <c r="AA945" t="str">
        <f>f_dq_status(A945,参数!$B$1)</f>
        <v>暂停大额申购|开放赎回</v>
      </c>
      <c r="AB945" s="17">
        <f ca="1">f_risk_maxdownside(A945,参数!$B$6,参数!$B$1)</f>
        <v>-31.5555555555556</v>
      </c>
      <c r="AC945" s="17">
        <f ca="1">f_risk_maxdownside(A945,参数!$B$4,参数!$B$1)</f>
        <v>-31.0653536257833</v>
      </c>
      <c r="AD945" t="str">
        <f ca="1">f_risk_maxdownside_date(A945,参数!$B$6,参数!$B$1)</f>
        <v>20180124-20190103</v>
      </c>
    </row>
    <row r="946" spans="1:30">
      <c r="A946" s="15" t="s">
        <v>974</v>
      </c>
      <c r="B946" t="str">
        <f>f_info_name(A946)</f>
        <v>中银颐利A</v>
      </c>
      <c r="C946" t="str">
        <f>f_info_setupdate(A946)</f>
        <v>2016-08-09</v>
      </c>
      <c r="D946" s="16">
        <f t="shared" si="14"/>
        <v>1630</v>
      </c>
      <c r="F946" s="17">
        <f>f_netasset_total(A946,参数!$B$1,100000000)</f>
        <v>6.4607968121</v>
      </c>
      <c r="G946" s="17">
        <f ca="1">f_nav_adjustedreturn(A946,参数!$B$2,参数!$B$1)</f>
        <v>17.3369079535299</v>
      </c>
      <c r="H946" s="17">
        <f ca="1">f_nav_periodreturnrankingper(A946,参数!$B$2,参数!$B$1,3)</f>
        <v>82.4775013234516</v>
      </c>
      <c r="I946" s="17">
        <f ca="1">f_nav_adjustedreturn(A946,参数!$B$3,参数!$B$2)</f>
        <v>16.9278996865204</v>
      </c>
      <c r="J946" s="17">
        <f ca="1">f_nav_periodreturnrankingper(A946,参数!$B$3,参数!$B$2,3)</f>
        <v>65.1616499442586</v>
      </c>
      <c r="K946" s="17">
        <f ca="1">f_nav_adjustedreturn(A946,参数!$B$4,参数!$B$3)</f>
        <v>-5.41102608222348</v>
      </c>
      <c r="L946" s="17">
        <f ca="1">f_nav_periodreturnrankingper(A946,参数!$B$4,参数!$B$3,3)</f>
        <v>32.5417201540436</v>
      </c>
      <c r="M946" s="17">
        <f ca="1">f_nav_adjustedreturn(A946,参数!$B$5,参数!$B$4)</f>
        <v>10.3833612204724</v>
      </c>
      <c r="N946" s="17">
        <f ca="1">f_nav_periodreturnrankingper(A946,参数!$B$5,参数!$B$4,3)</f>
        <v>50.354609929078</v>
      </c>
      <c r="O946" s="17">
        <f ca="1">f_nav_adjustedreturn(A946,参数!$B$6,参数!$B$5)</f>
        <v>0</v>
      </c>
      <c r="P946" s="17">
        <f ca="1">f_nav_periodreturnrankingper(A946,参数!$B$6,参数!$B$5,3)</f>
        <v>0</v>
      </c>
      <c r="Q946" s="25">
        <f>f_return(A946,1,参数!$B$1-365/2,参数!$B$1)</f>
        <v>16.8253202541565</v>
      </c>
      <c r="R946" s="25">
        <f ca="1">f_return(A946,1,参数!$B$4,参数!$B$1)</f>
        <v>9.06783053979703</v>
      </c>
      <c r="S946" s="25">
        <f ca="1">f_return(A946,1,参数!$B$6,参数!$B$1)</f>
        <v>0</v>
      </c>
      <c r="T946" t="str">
        <f>f_info_investtype(A946)</f>
        <v>灵活配置型基金</v>
      </c>
      <c r="U946" t="str">
        <f>f_info_fundmanager(A946)</f>
        <v>宋殿宇</v>
      </c>
      <c r="V946">
        <f>f_info_manager_onthepostdays(A946,1)</f>
        <v>1096</v>
      </c>
      <c r="W946" s="25">
        <f ca="1">f_return_1w(A946,"0",参数!$B$2)</f>
        <v>-1.06100795755968</v>
      </c>
      <c r="X946" s="25">
        <f>f_return_1m(A946,"0",参数!$B$1)</f>
        <v>3.14218381775334</v>
      </c>
      <c r="Y946" s="25">
        <f>f_return_3m(A946,0,参数!$B$1)</f>
        <v>6.40194489465154</v>
      </c>
      <c r="Z946" s="25">
        <f>f_return_6m(A946,0,参数!B945)</f>
        <v>7.50407830342578</v>
      </c>
      <c r="AA946" t="str">
        <f>f_dq_status(A946,参数!$B$1)</f>
        <v>暂停大额申购|开放赎回</v>
      </c>
      <c r="AB946" s="17">
        <f ca="1">f_risk_maxdownside(A946,参数!$B$6,参数!$B$1)</f>
        <v>-8.43390140309587</v>
      </c>
      <c r="AC946" s="17">
        <f ca="1">f_risk_maxdownside(A946,参数!$B$4,参数!$B$1)</f>
        <v>-8.43390140309587</v>
      </c>
      <c r="AD946" t="str">
        <f ca="1">f_risk_maxdownside_date(A946,参数!$B$6,参数!$B$1)</f>
        <v>20180206-20190103</v>
      </c>
    </row>
    <row r="947" spans="1:30">
      <c r="A947" s="15" t="s">
        <v>975</v>
      </c>
      <c r="B947" t="str">
        <f>f_info_name(A947)</f>
        <v>中银益利A</v>
      </c>
      <c r="C947" t="str">
        <f>f_info_setupdate(A947)</f>
        <v>2016-04-25</v>
      </c>
      <c r="D947" s="16">
        <f t="shared" si="14"/>
        <v>1736</v>
      </c>
      <c r="F947" s="17">
        <f>f_netasset_total(A947,参数!$B$1,100000000)</f>
        <v>7.0464193546</v>
      </c>
      <c r="G947" s="17">
        <f ca="1">f_nav_adjustedreturn(A947,参数!$B$2,参数!$B$1)</f>
        <v>21.0253279575032</v>
      </c>
      <c r="H947" s="17">
        <f ca="1">f_nav_periodreturnrankingper(A947,参数!$B$2,参数!$B$1,3)</f>
        <v>75.2779248279513</v>
      </c>
      <c r="I947" s="17">
        <f ca="1">f_nav_adjustedreturn(A947,参数!$B$3,参数!$B$2)</f>
        <v>18.9111747851003</v>
      </c>
      <c r="J947" s="17">
        <f ca="1">f_nav_periodreturnrankingper(A947,参数!$B$3,参数!$B$2,3)</f>
        <v>61.5384615384615</v>
      </c>
      <c r="K947" s="17">
        <f ca="1">f_nav_adjustedreturn(A947,参数!$B$4,参数!$B$3)</f>
        <v>2.72300615671641</v>
      </c>
      <c r="L947" s="17">
        <f ca="1">f_nav_periodreturnrankingper(A947,参数!$B$4,参数!$B$3,3)</f>
        <v>7.6379974326059</v>
      </c>
      <c r="M947" s="17">
        <f ca="1">f_nav_adjustedreturn(A947,参数!$B$5,参数!$B$4)</f>
        <v>6.66666666666668</v>
      </c>
      <c r="N947" s="17">
        <f ca="1">f_nav_periodreturnrankingper(A947,参数!$B$5,参数!$B$4,3)</f>
        <v>68.8731284475965</v>
      </c>
      <c r="O947" s="17">
        <f ca="1">f_nav_adjustedreturn(A947,参数!$B$6,参数!$B$5)</f>
        <v>0</v>
      </c>
      <c r="P947" s="17">
        <f ca="1">f_nav_periodreturnrankingper(A947,参数!$B$6,参数!$B$5,3)</f>
        <v>0</v>
      </c>
      <c r="Q947" s="25">
        <f>f_return(A947,1,参数!$B$1-365/2,参数!$B$1)</f>
        <v>24.8999844596137</v>
      </c>
      <c r="R947" s="25">
        <f ca="1">f_return(A947,1,参数!$B$4,参数!$B$1)</f>
        <v>13.9035484502937</v>
      </c>
      <c r="S947" s="25">
        <f ca="1">f_return(A947,1,参数!$B$6,参数!$B$1)</f>
        <v>0</v>
      </c>
      <c r="T947" t="str">
        <f>f_info_investtype(A947)</f>
        <v>灵活配置型基金</v>
      </c>
      <c r="U947" t="str">
        <f>f_info_fundmanager(A947)</f>
        <v>杨成</v>
      </c>
      <c r="V947">
        <f>f_info_manager_onthepostdays(A947,1)</f>
        <v>1753</v>
      </c>
      <c r="W947" s="25">
        <f ca="1">f_return_1w(A947,"0",参数!$B$2)</f>
        <v>-0.559105431309895</v>
      </c>
      <c r="X947" s="25">
        <f>f_return_1m(A947,"0",参数!$B$1)</f>
        <v>2.72401433691756</v>
      </c>
      <c r="Y947" s="25">
        <f>f_return_3m(A947,0,参数!$B$1)</f>
        <v>8.39636913767019</v>
      </c>
      <c r="Z947" s="25">
        <f>f_return_6m(A947,0,参数!B946)</f>
        <v>9.35658140048505</v>
      </c>
      <c r="AA947" t="str">
        <f>f_dq_status(A947,参数!$B$1)</f>
        <v>暂停大额申购|开放赎回</v>
      </c>
      <c r="AB947" s="17">
        <f ca="1">f_risk_maxdownside(A947,参数!$B$6,参数!$B$1)</f>
        <v>-5.4794520547945</v>
      </c>
      <c r="AC947" s="17">
        <f ca="1">f_risk_maxdownside(A947,参数!$B$4,参数!$B$1)</f>
        <v>-5.4794520547945</v>
      </c>
      <c r="AD947" t="str">
        <f ca="1">f_risk_maxdownside_date(A947,参数!$B$6,参数!$B$1)</f>
        <v>20190405-20190509,20190405-20190524</v>
      </c>
    </row>
    <row r="948" spans="1:30">
      <c r="A948" s="15" t="s">
        <v>976</v>
      </c>
      <c r="B948" t="str">
        <f>f_info_name(A948)</f>
        <v>中银裕利A</v>
      </c>
      <c r="C948" t="str">
        <f>f_info_setupdate(A948)</f>
        <v>2016-04-26</v>
      </c>
      <c r="D948" s="16">
        <f t="shared" si="14"/>
        <v>1735</v>
      </c>
      <c r="F948" s="17">
        <f>f_netasset_total(A948,参数!$B$1,100000000)</f>
        <v>7.7517703248</v>
      </c>
      <c r="G948" s="17">
        <f ca="1">f_nav_adjustedreturn(A948,参数!$B$2,参数!$B$1)</f>
        <v>17.9581119266035</v>
      </c>
      <c r="H948" s="17">
        <f ca="1">f_nav_periodreturnrankingper(A948,参数!$B$2,参数!$B$1,3)</f>
        <v>81.5246161990471</v>
      </c>
      <c r="I948" s="17">
        <f ca="1">f_nav_adjustedreturn(A948,参数!$B$3,参数!$B$2)</f>
        <v>9.52780106174907</v>
      </c>
      <c r="J948" s="17">
        <f ca="1">f_nav_periodreturnrankingper(A948,参数!$B$3,参数!$B$2,3)</f>
        <v>83.2775919732441</v>
      </c>
      <c r="K948" s="17">
        <f ca="1">f_nav_adjustedreturn(A948,参数!$B$4,参数!$B$3)</f>
        <v>3.47941068681317</v>
      </c>
      <c r="L948" s="17">
        <f ca="1">f_nav_periodreturnrankingper(A948,参数!$B$4,参数!$B$3,3)</f>
        <v>5.8408215661104</v>
      </c>
      <c r="M948" s="17">
        <f ca="1">f_nav_adjustedreturn(A948,参数!$B$5,参数!$B$4)</f>
        <v>6.12244897959185</v>
      </c>
      <c r="N948" s="17">
        <f ca="1">f_nav_periodreturnrankingper(A948,参数!$B$5,参数!$B$4,3)</f>
        <v>71.7888100866824</v>
      </c>
      <c r="O948" s="17">
        <f ca="1">f_nav_adjustedreturn(A948,参数!$B$6,参数!$B$5)</f>
        <v>0</v>
      </c>
      <c r="P948" s="17">
        <f ca="1">f_nav_periodreturnrankingper(A948,参数!$B$6,参数!$B$5,3)</f>
        <v>0</v>
      </c>
      <c r="Q948" s="25">
        <f>f_return(A948,1,参数!$B$1-365/2,参数!$B$1)</f>
        <v>22.5562785297776</v>
      </c>
      <c r="R948" s="25">
        <f ca="1">f_return(A948,1,参数!$B$4,参数!$B$1)</f>
        <v>10.1531757500639</v>
      </c>
      <c r="S948" s="25">
        <f ca="1">f_return(A948,1,参数!$B$6,参数!$B$1)</f>
        <v>0</v>
      </c>
      <c r="T948" t="str">
        <f>f_info_investtype(A948)</f>
        <v>灵活配置型基金</v>
      </c>
      <c r="U948" t="str">
        <f>f_info_fundmanager(A948)</f>
        <v>苗婷</v>
      </c>
      <c r="V948">
        <f>f_info_manager_onthepostdays(A948,1)</f>
        <v>1640</v>
      </c>
      <c r="W948" s="25">
        <f ca="1">f_return_1w(A948,"0",参数!$B$2)</f>
        <v>-0.507614213197971</v>
      </c>
      <c r="X948" s="25">
        <f>f_return_1m(A948,"0",参数!$B$1)</f>
        <v>4.10418310970798</v>
      </c>
      <c r="Y948" s="25">
        <f>f_return_3m(A948,0,参数!$B$1)</f>
        <v>7.45061163879604</v>
      </c>
      <c r="Z948" s="25">
        <f>f_return_6m(A948,0,参数!B947)</f>
        <v>9.2146139235293</v>
      </c>
      <c r="AA948" t="str">
        <f>f_dq_status(A948,参数!$B$1)</f>
        <v>开放申购|开放赎回</v>
      </c>
      <c r="AB948" s="17">
        <f ca="1">f_risk_maxdownside(A948,参数!$B$6,参数!$B$1)</f>
        <v>-3.63937138130687</v>
      </c>
      <c r="AC948" s="17">
        <f ca="1">f_risk_maxdownside(A948,参数!$B$4,参数!$B$1)</f>
        <v>-3.63937138130687</v>
      </c>
      <c r="AD948" t="str">
        <f ca="1">f_risk_maxdownside_date(A948,参数!$B$6,参数!$B$1)</f>
        <v>20200306-20200319,20200306-20200323</v>
      </c>
    </row>
    <row r="949" spans="1:30">
      <c r="A949" s="15" t="s">
        <v>977</v>
      </c>
      <c r="B949" t="str">
        <f>f_info_name(A949)</f>
        <v>中邮未来新蓝筹</v>
      </c>
      <c r="C949" t="str">
        <f>f_info_setupdate(A949)</f>
        <v>2017-08-04</v>
      </c>
      <c r="D949" s="16">
        <f t="shared" si="14"/>
        <v>1270</v>
      </c>
      <c r="F949" s="17">
        <f>f_netasset_total(A949,参数!$B$1,100000000)</f>
        <v>14.3800486509</v>
      </c>
      <c r="G949" s="17">
        <f ca="1">f_nav_adjustedreturn(A949,参数!$B$2,参数!$B$1)</f>
        <v>76.011396011396</v>
      </c>
      <c r="H949" s="17">
        <f ca="1">f_nav_periodreturnrankingper(A949,参数!$B$2,参数!$B$1,3)</f>
        <v>19.2165166754897</v>
      </c>
      <c r="I949" s="17">
        <f ca="1">f_nav_adjustedreturn(A949,参数!$B$3,参数!$B$2)</f>
        <v>62.8014842300556</v>
      </c>
      <c r="J949" s="17">
        <f ca="1">f_nav_periodreturnrankingper(A949,参数!$B$3,参数!$B$2,3)</f>
        <v>7.41360089186176</v>
      </c>
      <c r="K949" s="17">
        <f ca="1">f_nav_adjustedreturn(A949,参数!$B$4,参数!$B$3)</f>
        <v>-1.73199635369188</v>
      </c>
      <c r="L949" s="17">
        <f ca="1">f_nav_periodreturnrankingper(A949,参数!$B$4,参数!$B$3,3)</f>
        <v>23.9409499358151</v>
      </c>
      <c r="M949" s="17">
        <f ca="1">f_nav_adjustedreturn(A949,参数!$B$5,参数!$B$4)</f>
        <v>0</v>
      </c>
      <c r="N949" s="17">
        <f ca="1">f_nav_periodreturnrankingper(A949,参数!$B$5,参数!$B$4,3)</f>
        <v>0</v>
      </c>
      <c r="O949" s="17">
        <f ca="1">f_nav_adjustedreturn(A949,参数!$B$6,参数!$B$5)</f>
        <v>0</v>
      </c>
      <c r="P949" s="17">
        <f ca="1">f_nav_periodreturnrankingper(A949,参数!$B$6,参数!$B$5,3)</f>
        <v>0</v>
      </c>
      <c r="Q949" s="25">
        <f>f_return(A949,1,参数!$B$1-365/2,参数!$B$1)</f>
        <v>83.1260656571394</v>
      </c>
      <c r="R949" s="25">
        <f ca="1">f_return(A949,1,参数!$B$4,参数!$B$1)</f>
        <v>41.1671619993527</v>
      </c>
      <c r="S949" s="25">
        <f ca="1">f_return(A949,1,参数!$B$6,参数!$B$1)</f>
        <v>0</v>
      </c>
      <c r="T949" t="str">
        <f>f_info_investtype(A949)</f>
        <v>灵活配置型基金</v>
      </c>
      <c r="U949" t="str">
        <f>f_info_fundmanager(A949)</f>
        <v>杨欢</v>
      </c>
      <c r="V949">
        <f>f_info_manager_onthepostdays(A949,1)</f>
        <v>1287</v>
      </c>
      <c r="W949" s="25">
        <f ca="1">f_return_1w(A949,"0",参数!$B$2)</f>
        <v>-1.84563758389263</v>
      </c>
      <c r="X949" s="25">
        <f>f_return_1m(A949,"0",参数!$B$1)</f>
        <v>9.57786449095424</v>
      </c>
      <c r="Y949" s="25">
        <f>f_return_3m(A949,0,参数!$B$1)</f>
        <v>28.0679933665008</v>
      </c>
      <c r="Z949" s="25">
        <f>f_return_6m(A949,0,参数!B948)</f>
        <v>18.28</v>
      </c>
      <c r="AA949" t="str">
        <f>f_dq_status(A949,参数!$B$1)</f>
        <v>开放申购|开放赎回</v>
      </c>
      <c r="AB949" s="17">
        <f ca="1">f_risk_maxdownside(A949,参数!$B$6,参数!$B$1)</f>
        <v>-19.0516511430991</v>
      </c>
      <c r="AC949" s="17">
        <f ca="1">f_risk_maxdownside(A949,参数!$B$4,参数!$B$1)</f>
        <v>-19.0516511430991</v>
      </c>
      <c r="AD949" t="str">
        <f ca="1">f_risk_maxdownside_date(A949,参数!$B$6,参数!$B$1)</f>
        <v>20180523-20181018</v>
      </c>
    </row>
    <row r="950" spans="1:30">
      <c r="A950" s="15" t="s">
        <v>978</v>
      </c>
      <c r="B950" t="str">
        <f>f_info_name(A950)</f>
        <v>中欧消费主题A</v>
      </c>
      <c r="C950" t="str">
        <f>f_info_setupdate(A950)</f>
        <v>2016-07-22</v>
      </c>
      <c r="D950" s="16">
        <f t="shared" si="14"/>
        <v>1648</v>
      </c>
      <c r="F950" s="17">
        <f>f_netasset_total(A950,参数!$B$1,100000000)</f>
        <v>51.7630885822</v>
      </c>
      <c r="G950" s="17">
        <f ca="1">f_nav_adjustedreturn(A950,参数!$B$2,参数!$B$1)</f>
        <v>69.025069637883</v>
      </c>
      <c r="H950" s="17">
        <f ca="1">f_nav_periodreturnrankingper(A950,参数!$B$2,参数!$B$1,3)</f>
        <v>49.7549019607843</v>
      </c>
      <c r="I950" s="17">
        <f ca="1">f_nav_adjustedreturn(A950,参数!$B$3,参数!$B$2)</f>
        <v>58.7091069849691</v>
      </c>
      <c r="J950" s="17">
        <f ca="1">f_nav_periodreturnrankingper(A950,参数!$B$3,参数!$B$2,3)</f>
        <v>27.1386430678466</v>
      </c>
      <c r="K950" s="17">
        <f ca="1">f_nav_adjustedreturn(A950,参数!$B$4,参数!$B$3)</f>
        <v>-16.2842339008142</v>
      </c>
      <c r="L950" s="17">
        <f ca="1">f_nav_periodreturnrankingper(A950,参数!$B$4,参数!$B$3,3)</f>
        <v>13.8181818181818</v>
      </c>
      <c r="M950" s="17">
        <f ca="1">f_nav_adjustedreturn(A950,参数!$B$5,参数!$B$4)</f>
        <v>41.3972888425443</v>
      </c>
      <c r="N950" s="17">
        <f ca="1">f_nav_periodreturnrankingper(A950,参数!$B$5,参数!$B$4,3)</f>
        <v>13.7254901960784</v>
      </c>
      <c r="O950" s="17">
        <f ca="1">f_nav_adjustedreturn(A950,参数!$B$6,参数!$B$5)</f>
        <v>0</v>
      </c>
      <c r="P950" s="17">
        <f ca="1">f_nav_periodreturnrankingper(A950,参数!$B$6,参数!$B$5,3)</f>
        <v>0</v>
      </c>
      <c r="Q950" s="25">
        <f>f_return(A950,1,参数!$B$1-365/2,参数!$B$1)</f>
        <v>3.69566647021342</v>
      </c>
      <c r="R950" s="25">
        <f ca="1">f_return(A950,1,参数!$B$4,参数!$B$1)</f>
        <v>30.9221758530936</v>
      </c>
      <c r="S950" s="25">
        <f ca="1">f_return(A950,1,参数!$B$6,参数!$B$1)</f>
        <v>0</v>
      </c>
      <c r="T950" t="str">
        <f>f_info_investtype(A950)</f>
        <v>普通股票型基金</v>
      </c>
      <c r="U950" t="str">
        <f>f_info_fundmanager(A950)</f>
        <v>郭睿</v>
      </c>
      <c r="V950">
        <f>f_info_manager_onthepostdays(A950,1)</f>
        <v>945</v>
      </c>
      <c r="W950" s="25">
        <f ca="1">f_return_1w(A950,"0",参数!$B$2)</f>
        <v>-4.57203615098352</v>
      </c>
      <c r="X950" s="25">
        <f>f_return_1m(A950,"0",参数!$B$1)</f>
        <v>11.1762550384756</v>
      </c>
      <c r="Y950" s="25">
        <f>f_return_3m(A950,0,参数!$B$1)</f>
        <v>4.01097017483716</v>
      </c>
      <c r="Z950" s="25">
        <f>f_return_6m(A950,0,参数!B949)</f>
        <v>-2.64601484349791</v>
      </c>
      <c r="AA950" t="str">
        <f>f_dq_status(A950,参数!$B$1)</f>
        <v>开放申购|开放赎回</v>
      </c>
      <c r="AB950" s="17">
        <f ca="1">f_risk_maxdownside(A950,参数!$B$6,参数!$B$1)</f>
        <v>-26.4164305949009</v>
      </c>
      <c r="AC950" s="17">
        <f ca="1">f_risk_maxdownside(A950,参数!$B$4,参数!$B$1)</f>
        <v>-26.4164305949009</v>
      </c>
      <c r="AD950" t="str">
        <f ca="1">f_risk_maxdownside_date(A950,参数!$B$6,参数!$B$1)</f>
        <v>20180607-20181029</v>
      </c>
    </row>
    <row r="951" spans="1:30">
      <c r="A951" s="15" t="s">
        <v>979</v>
      </c>
      <c r="B951" t="str">
        <f>f_info_name(A951)</f>
        <v>广发稳裕</v>
      </c>
      <c r="C951" t="str">
        <f>f_info_setupdate(A951)</f>
        <v>2016-06-27</v>
      </c>
      <c r="D951" s="16">
        <f t="shared" si="14"/>
        <v>1673</v>
      </c>
      <c r="F951" s="17">
        <f>f_netasset_total(A951,参数!$B$1,100000000)</f>
        <v>7.4437222269</v>
      </c>
      <c r="G951" s="17">
        <f ca="1">f_nav_adjustedreturn(A951,参数!$B$2,参数!$B$1)</f>
        <v>16.4816396242528</v>
      </c>
      <c r="H951" s="17">
        <f ca="1">f_nav_periodreturnrankingper(A951,参数!$B$2,参数!$B$1,3)</f>
        <v>84.2773954473266</v>
      </c>
      <c r="I951" s="17">
        <f ca="1">f_nav_adjustedreturn(A951,参数!$B$3,参数!$B$2)</f>
        <v>5.78139114724481</v>
      </c>
      <c r="J951" s="17">
        <f ca="1">f_nav_periodreturnrankingper(A951,参数!$B$3,参数!$B$2,3)</f>
        <v>92.1962095875139</v>
      </c>
      <c r="K951" s="17">
        <f ca="1">f_nav_adjustedreturn(A951,参数!$B$4,参数!$B$3)</f>
        <v>4.13922859830667</v>
      </c>
      <c r="L951" s="17">
        <f ca="1">f_nav_periodreturnrankingper(A951,参数!$B$4,参数!$B$3,3)</f>
        <v>4.36456996148909</v>
      </c>
      <c r="M951" s="17">
        <f ca="1">f_nav_adjustedreturn(A951,参数!$B$5,参数!$B$4)</f>
        <v>6.35325524752474</v>
      </c>
      <c r="N951" s="17">
        <f ca="1">f_nav_periodreturnrankingper(A951,参数!$B$5,参数!$B$4,3)</f>
        <v>70.5279747832939</v>
      </c>
      <c r="O951" s="17">
        <f ca="1">f_nav_adjustedreturn(A951,参数!$B$6,参数!$B$5)</f>
        <v>0</v>
      </c>
      <c r="P951" s="17">
        <f ca="1">f_nav_periodreturnrankingper(A951,参数!$B$6,参数!$B$5,3)</f>
        <v>0</v>
      </c>
      <c r="Q951" s="25">
        <f>f_return(A951,1,参数!$B$1-365/2,参数!$B$1)</f>
        <v>22.1764834016301</v>
      </c>
      <c r="R951" s="25">
        <f ca="1">f_return(A951,1,参数!$B$4,参数!$B$1)</f>
        <v>8.65776550286186</v>
      </c>
      <c r="S951" s="25">
        <f ca="1">f_return(A951,1,参数!$B$6,参数!$B$1)</f>
        <v>0</v>
      </c>
      <c r="T951" t="str">
        <f>f_info_investtype(A951)</f>
        <v>灵活配置型基金</v>
      </c>
      <c r="U951" t="str">
        <f>f_info_fundmanager(A951)</f>
        <v>王予柯</v>
      </c>
      <c r="V951">
        <f>f_info_manager_onthepostdays(A951,1)</f>
        <v>1690</v>
      </c>
      <c r="W951" s="25">
        <f ca="1">f_return_1w(A951,"0",参数!$B$2)</f>
        <v>-0.0853242320818991</v>
      </c>
      <c r="X951" s="25">
        <f>f_return_1m(A951,"0",参数!$B$1)</f>
        <v>4.84242890084552</v>
      </c>
      <c r="Y951" s="25">
        <f>f_return_3m(A951,0,参数!$B$1)</f>
        <v>8.25396825396826</v>
      </c>
      <c r="Z951" s="25">
        <f>f_return_6m(A951,0,参数!B950)</f>
        <v>9.64912280701755</v>
      </c>
      <c r="AA951" t="str">
        <f>f_dq_status(A951,参数!$B$1)</f>
        <v>暂停大额申购|开放赎回</v>
      </c>
      <c r="AB951" s="17">
        <f ca="1">f_risk_maxdownside(A951,参数!$B$6,参数!$B$1)</f>
        <v>-1.73501577287066</v>
      </c>
      <c r="AC951" s="17">
        <f ca="1">f_risk_maxdownside(A951,参数!$B$4,参数!$B$1)</f>
        <v>-1.73501577287066</v>
      </c>
      <c r="AD951" t="str">
        <f ca="1">f_risk_maxdownside_date(A951,参数!$B$6,参数!$B$1)</f>
        <v>20200903-20200909</v>
      </c>
    </row>
    <row r="952" spans="1:30">
      <c r="A952" s="15" t="s">
        <v>980</v>
      </c>
      <c r="B952" t="str">
        <f>f_info_name(A952)</f>
        <v>广发优企精选A</v>
      </c>
      <c r="C952" t="str">
        <f>f_info_setupdate(A952)</f>
        <v>2016-08-04</v>
      </c>
      <c r="D952" s="16">
        <f t="shared" si="14"/>
        <v>1635</v>
      </c>
      <c r="F952" s="17">
        <f>f_netasset_total(A952,参数!$B$1,100000000)</f>
        <v>29.9584183533</v>
      </c>
      <c r="G952" s="17">
        <f ca="1">f_nav_adjustedreturn(A952,参数!$B$2,参数!$B$1)</f>
        <v>66.569696969697</v>
      </c>
      <c r="H952" s="17">
        <f ca="1">f_nav_periodreturnrankingper(A952,参数!$B$2,参数!$B$1,3)</f>
        <v>28.0042350449974</v>
      </c>
      <c r="I952" s="17">
        <f ca="1">f_nav_adjustedreturn(A952,参数!$B$3,参数!$B$2)</f>
        <v>39.005897219882</v>
      </c>
      <c r="J952" s="17">
        <f ca="1">f_nav_periodreturnrankingper(A952,参数!$B$3,参数!$B$2,3)</f>
        <v>31.1036789297659</v>
      </c>
      <c r="K952" s="17">
        <f ca="1">f_nav_adjustedreturn(A952,参数!$B$4,参数!$B$3)</f>
        <v>-10.2038353449275</v>
      </c>
      <c r="L952" s="17">
        <f ca="1">f_nav_periodreturnrankingper(A952,参数!$B$4,参数!$B$3,3)</f>
        <v>41.1424903722721</v>
      </c>
      <c r="M952" s="17">
        <f ca="1">f_nav_adjustedreturn(A952,参数!$B$5,参数!$B$4)</f>
        <v>38.3616383616384</v>
      </c>
      <c r="N952" s="17">
        <f ca="1">f_nav_periodreturnrankingper(A952,参数!$B$5,参数!$B$4,3)</f>
        <v>5.91016548463357</v>
      </c>
      <c r="O952" s="17">
        <f ca="1">f_nav_adjustedreturn(A952,参数!$B$6,参数!$B$5)</f>
        <v>0</v>
      </c>
      <c r="P952" s="17">
        <f ca="1">f_nav_periodreturnrankingper(A952,参数!$B$6,参数!$B$5,3)</f>
        <v>0</v>
      </c>
      <c r="Q952" s="25">
        <f>f_return(A952,1,参数!$B$1-365/2,参数!$B$1)</f>
        <v>63.3610584669293</v>
      </c>
      <c r="R952" s="25">
        <f ca="1">f_return(A952,1,参数!$B$4,参数!$B$1)</f>
        <v>27.6044015909527</v>
      </c>
      <c r="S952" s="25">
        <f ca="1">f_return(A952,1,参数!$B$6,参数!$B$1)</f>
        <v>0</v>
      </c>
      <c r="T952" t="str">
        <f>f_info_investtype(A952)</f>
        <v>灵活配置型基金</v>
      </c>
      <c r="U952" t="str">
        <f>f_info_fundmanager(A952)</f>
        <v>程琨</v>
      </c>
      <c r="V952">
        <f>f_info_manager_onthepostdays(A952,1)</f>
        <v>646</v>
      </c>
      <c r="W952" s="25">
        <f ca="1">f_return_1w(A952,"0",参数!$B$2)</f>
        <v>-3.73395565927655</v>
      </c>
      <c r="X952" s="25">
        <f>f_return_1m(A952,"0",参数!$B$1)</f>
        <v>11.6827177049047</v>
      </c>
      <c r="Y952" s="25">
        <f>f_return_3m(A952,0,参数!$B$1)</f>
        <v>17.6490732417277</v>
      </c>
      <c r="Z952" s="25">
        <f>f_return_6m(A952,0,参数!B951)</f>
        <v>24.0619546247819</v>
      </c>
      <c r="AA952" t="str">
        <f>f_dq_status(A952,参数!$B$1)</f>
        <v>开放申购|开放赎回</v>
      </c>
      <c r="AB952" s="17">
        <f ca="1">f_risk_maxdownside(A952,参数!$B$6,参数!$B$1)</f>
        <v>-20.1933269619182</v>
      </c>
      <c r="AC952" s="17">
        <f ca="1">f_risk_maxdownside(A952,参数!$B$4,参数!$B$1)</f>
        <v>-20.1933269619182</v>
      </c>
      <c r="AD952" t="str">
        <f ca="1">f_risk_maxdownside_date(A952,参数!$B$6,参数!$B$1)</f>
        <v>20180607-20181029</v>
      </c>
    </row>
    <row r="953" spans="1:30">
      <c r="A953" s="15" t="s">
        <v>981</v>
      </c>
      <c r="B953" t="str">
        <f>f_info_name(A953)</f>
        <v>招商安博A</v>
      </c>
      <c r="C953" t="str">
        <f>f_info_setupdate(A953)</f>
        <v>2016-05-25</v>
      </c>
      <c r="D953" s="16">
        <f t="shared" si="14"/>
        <v>1706</v>
      </c>
      <c r="F953" s="17">
        <f>f_netasset_total(A953,参数!$B$1,100000000)</f>
        <v>3.2583577139</v>
      </c>
      <c r="G953" s="17">
        <f ca="1">f_nav_adjustedreturn(A953,参数!$B$2,参数!$B$1)</f>
        <v>69.5446735395189</v>
      </c>
      <c r="H953" s="17">
        <f ca="1">f_nav_periodreturnrankingper(A953,参数!$B$2,参数!$B$1,3)</f>
        <v>25.3043938591848</v>
      </c>
      <c r="I953" s="17">
        <f ca="1">f_nav_adjustedreturn(A953,参数!$B$3,参数!$B$2)</f>
        <v>40.1846647932557</v>
      </c>
      <c r="J953" s="17">
        <f ca="1">f_nav_periodreturnrankingper(A953,参数!$B$3,参数!$B$2,3)</f>
        <v>29.654403567447</v>
      </c>
      <c r="K953" s="17">
        <f ca="1">f_nav_adjustedreturn(A953,参数!$B$4,参数!$B$3)</f>
        <v>-2.97955209347614</v>
      </c>
      <c r="L953" s="17">
        <f ca="1">f_nav_periodreturnrankingper(A953,参数!$B$4,参数!$B$3,3)</f>
        <v>27.8562259306804</v>
      </c>
      <c r="M953" s="17">
        <f ca="1">f_nav_adjustedreturn(A953,参数!$B$5,参数!$B$4)</f>
        <v>2.8</v>
      </c>
      <c r="N953" s="17">
        <f ca="1">f_nav_periodreturnrankingper(A953,参数!$B$5,参数!$B$4,3)</f>
        <v>85.1851851851852</v>
      </c>
      <c r="O953" s="17">
        <f ca="1">f_nav_adjustedreturn(A953,参数!$B$6,参数!$B$5)</f>
        <v>0</v>
      </c>
      <c r="P953" s="17">
        <f ca="1">f_nav_periodreturnrankingper(A953,参数!$B$6,参数!$B$5,3)</f>
        <v>0</v>
      </c>
      <c r="Q953" s="25">
        <f>f_return(A953,1,参数!$B$1-365/2,参数!$B$1)</f>
        <v>78.4674494033994</v>
      </c>
      <c r="R953" s="25">
        <f ca="1">f_return(A953,1,参数!$B$4,参数!$B$1)</f>
        <v>32.0805764999405</v>
      </c>
      <c r="S953" s="25">
        <f ca="1">f_return(A953,1,参数!$B$6,参数!$B$1)</f>
        <v>0</v>
      </c>
      <c r="T953" t="str">
        <f>f_info_investtype(A953)</f>
        <v>灵活配置型基金</v>
      </c>
      <c r="U953" t="str">
        <f>f_info_fundmanager(A953)</f>
        <v>张西林</v>
      </c>
      <c r="V953">
        <f>f_info_manager_onthepostdays(A953,1)</f>
        <v>973</v>
      </c>
      <c r="W953" s="25">
        <f ca="1">f_return_1w(A953,"0",参数!$B$2)</f>
        <v>-1.87565858798735</v>
      </c>
      <c r="X953" s="25">
        <f>f_return_1m(A953,"0",参数!$B$1)</f>
        <v>14.0531689462531</v>
      </c>
      <c r="Y953" s="25">
        <f>f_return_3m(A953,0,参数!$B$1)</f>
        <v>20.4884253370643</v>
      </c>
      <c r="Z953" s="25">
        <f>f_return_6m(A953,0,参数!B952)</f>
        <v>25.6654290644773</v>
      </c>
      <c r="AA953" t="str">
        <f>f_dq_status(A953,参数!$B$1)</f>
        <v>开放申购|开放赎回</v>
      </c>
      <c r="AB953" s="17">
        <f ca="1">f_risk_maxdownside(A953,参数!$B$6,参数!$B$1)</f>
        <v>-12.0821426197913</v>
      </c>
      <c r="AC953" s="17">
        <f ca="1">f_risk_maxdownside(A953,参数!$B$4,参数!$B$1)</f>
        <v>-12.0821426197913</v>
      </c>
      <c r="AD953" t="str">
        <f ca="1">f_risk_maxdownside_date(A953,参数!$B$6,参数!$B$1)</f>
        <v>20200226-20200323</v>
      </c>
    </row>
    <row r="954" spans="1:30">
      <c r="A954" s="15" t="s">
        <v>982</v>
      </c>
      <c r="B954" t="str">
        <f>f_info_name(A954)</f>
        <v>江信瑞福A</v>
      </c>
      <c r="C954" t="str">
        <f>f_info_setupdate(A954)</f>
        <v>2017-02-17</v>
      </c>
      <c r="D954" s="16">
        <f t="shared" si="14"/>
        <v>1438</v>
      </c>
      <c r="F954" s="17">
        <f>f_netasset_total(A954,参数!$B$1,100000000)</f>
        <v>0.2508820564</v>
      </c>
      <c r="G954" s="17">
        <f ca="1">f_nav_adjustedreturn(A954,参数!$B$2,参数!$B$1)</f>
        <v>61.619326796725</v>
      </c>
      <c r="H954" s="17">
        <f ca="1">f_nav_periodreturnrankingper(A954,参数!$B$2,参数!$B$1,3)</f>
        <v>33.2451032292218</v>
      </c>
      <c r="I954" s="17">
        <f ca="1">f_nav_adjustedreturn(A954,参数!$B$3,参数!$B$2)</f>
        <v>18.0267239322357</v>
      </c>
      <c r="J954" s="17">
        <f ca="1">f_nav_periodreturnrankingper(A954,参数!$B$3,参数!$B$2,3)</f>
        <v>63.0434782608696</v>
      </c>
      <c r="K954" s="17">
        <f ca="1">f_nav_adjustedreturn(A954,参数!$B$4,参数!$B$3)</f>
        <v>-22.3385527656815</v>
      </c>
      <c r="L954" s="17">
        <f ca="1">f_nav_periodreturnrankingper(A954,参数!$B$4,参数!$B$3,3)</f>
        <v>74.9679075738126</v>
      </c>
      <c r="M954" s="17">
        <f ca="1">f_nav_adjustedreturn(A954,参数!$B$5,参数!$B$4)</f>
        <v>0</v>
      </c>
      <c r="N954" s="17">
        <f ca="1">f_nav_periodreturnrankingper(A954,参数!$B$5,参数!$B$4,3)</f>
        <v>0</v>
      </c>
      <c r="O954" s="17">
        <f ca="1">f_nav_adjustedreturn(A954,参数!$B$6,参数!$B$5)</f>
        <v>0</v>
      </c>
      <c r="P954" s="17">
        <f ca="1">f_nav_periodreturnrankingper(A954,参数!$B$6,参数!$B$5,3)</f>
        <v>0</v>
      </c>
      <c r="Q954" s="25">
        <f>f_return(A954,1,参数!$B$1-365/2,参数!$B$1)</f>
        <v>116.069568715018</v>
      </c>
      <c r="R954" s="25">
        <f ca="1">f_return(A954,1,参数!$B$4,参数!$B$1)</f>
        <v>13.9832752673973</v>
      </c>
      <c r="S954" s="25">
        <f ca="1">f_return(A954,1,参数!$B$6,参数!$B$1)</f>
        <v>0</v>
      </c>
      <c r="T954" t="str">
        <f>f_info_investtype(A954)</f>
        <v>灵活配置型基金</v>
      </c>
      <c r="U954" t="str">
        <f>f_info_fundmanager(A954)</f>
        <v>高鹏飞</v>
      </c>
      <c r="V954">
        <f>f_info_manager_onthepostdays(A954,1)</f>
        <v>108</v>
      </c>
      <c r="W954" s="25">
        <f ca="1">f_return_1w(A954,"0",参数!$B$2)</f>
        <v>-2.0009905894007</v>
      </c>
      <c r="X954" s="25">
        <f>f_return_1m(A954,"0",参数!$B$1)</f>
        <v>13.1964601769911</v>
      </c>
      <c r="Y954" s="25">
        <f>f_return_3m(A954,0,参数!$B$1)</f>
        <v>31.5858777055386</v>
      </c>
      <c r="Z954" s="25">
        <f>f_return_6m(A954,0,参数!B953)</f>
        <v>31.6541806596056</v>
      </c>
      <c r="AA954" t="str">
        <f>f_dq_status(A954,参数!$B$1)</f>
        <v>开放申购|开放赎回</v>
      </c>
      <c r="AB954" s="17">
        <f ca="1">f_risk_maxdownside(A954,参数!$B$6,参数!$B$1)</f>
        <v>-28.7002115720725</v>
      </c>
      <c r="AC954" s="17">
        <f ca="1">f_risk_maxdownside(A954,参数!$B$4,参数!$B$1)</f>
        <v>-28.3045046711683</v>
      </c>
      <c r="AD954" t="str">
        <f ca="1">f_risk_maxdownside_date(A954,参数!$B$6,参数!$B$1)</f>
        <v>20180117-20181018</v>
      </c>
    </row>
    <row r="955" spans="1:30">
      <c r="A955" s="15" t="s">
        <v>983</v>
      </c>
      <c r="B955" t="str">
        <f>f_info_name(A955)</f>
        <v>鑫元双债增强A</v>
      </c>
      <c r="C955" t="str">
        <f>f_info_setupdate(A955)</f>
        <v>2016-04-21</v>
      </c>
      <c r="D955" s="16">
        <f t="shared" si="14"/>
        <v>1740</v>
      </c>
      <c r="F955" s="17">
        <f>f_netasset_total(A955,参数!$B$1,100000000)</f>
        <v>10.1955720206</v>
      </c>
      <c r="G955" s="17">
        <f ca="1">f_nav_adjustedreturn(A955,参数!$B$2,参数!$B$1)</f>
        <v>2.30252349003194</v>
      </c>
      <c r="H955" s="17">
        <f ca="1">f_nav_periodreturnrankingper(A955,参数!$B$2,参数!$B$1,3)</f>
        <v>90.5660377358491</v>
      </c>
      <c r="I955" s="17">
        <f ca="1">f_nav_adjustedreturn(A955,参数!$B$3,参数!$B$2)</f>
        <v>3.03607034595584</v>
      </c>
      <c r="J955" s="17">
        <f ca="1">f_nav_periodreturnrankingper(A955,参数!$B$3,参数!$B$2,3)</f>
        <v>94.468085106383</v>
      </c>
      <c r="K955" s="17">
        <f ca="1">f_nav_adjustedreturn(A955,参数!$B$4,参数!$B$3)</f>
        <v>4.25279894798855</v>
      </c>
      <c r="L955" s="17">
        <f ca="1">f_nav_periodreturnrankingper(A955,参数!$B$4,参数!$B$3,3)</f>
        <v>20.0477326968974</v>
      </c>
      <c r="M955" s="17">
        <f ca="1">f_nav_adjustedreturn(A955,参数!$B$5,参数!$B$4)</f>
        <v>1.08479020812685</v>
      </c>
      <c r="N955" s="17">
        <f ca="1">f_nav_periodreturnrankingper(A955,参数!$B$5,参数!$B$4,3)</f>
        <v>85.6353591160221</v>
      </c>
      <c r="O955" s="17">
        <f ca="1">f_nav_adjustedreturn(A955,参数!$B$6,参数!$B$5)</f>
        <v>0</v>
      </c>
      <c r="P955" s="17">
        <f ca="1">f_nav_periodreturnrankingper(A955,参数!$B$6,参数!$B$5,3)</f>
        <v>0</v>
      </c>
      <c r="Q955" s="25">
        <f>f_return(A955,1,参数!$B$1-365/2,参数!$B$1)</f>
        <v>2.59166123212149</v>
      </c>
      <c r="R955" s="25">
        <f ca="1">f_return(A955,1,参数!$B$4,参数!$B$1)</f>
        <v>3.19104105985257</v>
      </c>
      <c r="S955" s="25">
        <f ca="1">f_return(A955,1,参数!$B$6,参数!$B$1)</f>
        <v>0</v>
      </c>
      <c r="T955" t="str">
        <f>f_info_investtype(A955)</f>
        <v>混合债券型二级基金</v>
      </c>
      <c r="U955" t="str">
        <f>f_info_fundmanager(A955)</f>
        <v>赵慧</v>
      </c>
      <c r="V955">
        <f>f_info_manager_onthepostdays(A955,1)</f>
        <v>1714</v>
      </c>
      <c r="W955" s="25">
        <f ca="1">f_return_1w(A955,"0",参数!$B$2)</f>
        <v>0.0785931820414412</v>
      </c>
      <c r="X955" s="25">
        <f>f_return_1m(A955,"0",参数!$B$1)</f>
        <v>0.501524240338301</v>
      </c>
      <c r="Y955" s="25">
        <f>f_return_3m(A955,0,参数!$B$1)</f>
        <v>0.974305473593191</v>
      </c>
      <c r="Z955" s="25">
        <f>f_return_6m(A955,0,参数!B954)</f>
        <v>1.13944267246125</v>
      </c>
      <c r="AA955" t="str">
        <f>f_dq_status(A955,参数!$B$1)</f>
        <v>暂停大额申购|开放赎回</v>
      </c>
      <c r="AB955" s="17">
        <f ca="1">f_risk_maxdownside(A955,参数!$B$6,参数!$B$1)</f>
        <v>-2.83479960899315</v>
      </c>
      <c r="AC955" s="17">
        <f ca="1">f_risk_maxdownside(A955,参数!$B$4,参数!$B$1)</f>
        <v>-2.53357462615487</v>
      </c>
      <c r="AD955" t="str">
        <f ca="1">f_risk_maxdownside_date(A955,参数!$B$6,参数!$B$1)</f>
        <v>20161022-20161220</v>
      </c>
    </row>
    <row r="956" spans="1:30">
      <c r="A956" s="15" t="s">
        <v>984</v>
      </c>
      <c r="B956" t="str">
        <f>f_info_name(A956)</f>
        <v>华宝未来主导产业</v>
      </c>
      <c r="C956" t="str">
        <f>f_info_setupdate(A956)</f>
        <v>2016-11-04</v>
      </c>
      <c r="D956" s="16">
        <f t="shared" si="14"/>
        <v>1543</v>
      </c>
      <c r="F956" s="17">
        <f>f_netasset_total(A956,参数!$B$1,100000000)</f>
        <v>0.4354901267</v>
      </c>
      <c r="G956" s="17">
        <f ca="1">f_nav_adjustedreturn(A956,参数!$B$2,参数!$B$1)</f>
        <v>36.4893617021277</v>
      </c>
      <c r="H956" s="17">
        <f ca="1">f_nav_periodreturnrankingper(A956,参数!$B$2,参数!$B$1,3)</f>
        <v>57.067231339333</v>
      </c>
      <c r="I956" s="17">
        <f ca="1">f_nav_adjustedreturn(A956,参数!$B$3,参数!$B$2)</f>
        <v>48.2649842271293</v>
      </c>
      <c r="J956" s="17">
        <f ca="1">f_nav_periodreturnrankingper(A956,参数!$B$3,参数!$B$2,3)</f>
        <v>19.3979933110368</v>
      </c>
      <c r="K956" s="17">
        <f ca="1">f_nav_adjustedreturn(A956,参数!$B$4,参数!$B$3)</f>
        <v>-28.9237668161435</v>
      </c>
      <c r="L956" s="17">
        <f ca="1">f_nav_periodreturnrankingper(A956,参数!$B$4,参数!$B$3,3)</f>
        <v>92.6187419768934</v>
      </c>
      <c r="M956" s="17">
        <f ca="1">f_nav_adjustedreturn(A956,参数!$B$5,参数!$B$4)</f>
        <v>-2.2002200220022</v>
      </c>
      <c r="N956" s="17">
        <f ca="1">f_nav_periodreturnrankingper(A956,参数!$B$5,参数!$B$4,3)</f>
        <v>94.7990543735225</v>
      </c>
      <c r="O956" s="17">
        <f ca="1">f_nav_adjustedreturn(A956,参数!$B$6,参数!$B$5)</f>
        <v>0</v>
      </c>
      <c r="P956" s="17">
        <f ca="1">f_nav_periodreturnrankingper(A956,参数!$B$6,参数!$B$5,3)</f>
        <v>0</v>
      </c>
      <c r="Q956" s="25">
        <f>f_return(A956,1,参数!$B$1-365/2,参数!$B$1)</f>
        <v>24.4606798847391</v>
      </c>
      <c r="R956" s="25">
        <f ca="1">f_return(A956,1,参数!$B$4,参数!$B$1)</f>
        <v>12.8684573194</v>
      </c>
      <c r="S956" s="25">
        <f ca="1">f_return(A956,1,参数!$B$6,参数!$B$1)</f>
        <v>0</v>
      </c>
      <c r="T956" t="str">
        <f>f_info_investtype(A956)</f>
        <v>灵活配置型基金</v>
      </c>
      <c r="U956" t="str">
        <f>f_info_fundmanager(A956)</f>
        <v>夏林锋</v>
      </c>
      <c r="V956">
        <f>f_info_manager_onthepostdays(A956,1)</f>
        <v>1560</v>
      </c>
      <c r="W956" s="25">
        <f ca="1">f_return_1w(A956,"0",参数!$B$2)</f>
        <v>-3.29218106995885</v>
      </c>
      <c r="X956" s="25">
        <f>f_return_1m(A956,"0",参数!$B$1)</f>
        <v>-0.388198757763984</v>
      </c>
      <c r="Y956" s="25">
        <f>f_return_3m(A956,0,参数!$B$1)</f>
        <v>0.627450980392157</v>
      </c>
      <c r="Z956" s="25">
        <f>f_return_6m(A956,0,参数!B955)</f>
        <v>3.62610797743754</v>
      </c>
      <c r="AA956" t="str">
        <f>f_dq_status(A956,参数!$B$1)</f>
        <v>开放申购|开放赎回</v>
      </c>
      <c r="AB956" s="17">
        <f ca="1">f_risk_maxdownside(A956,参数!$B$6,参数!$B$1)</f>
        <v>-43.1137724550898</v>
      </c>
      <c r="AC956" s="17">
        <f ca="1">f_risk_maxdownside(A956,参数!$B$4,参数!$B$1)</f>
        <v>-37.5</v>
      </c>
      <c r="AD956" t="str">
        <f ca="1">f_risk_maxdownside_date(A956,参数!$B$6,参数!$B$1)</f>
        <v>20161123-20181018</v>
      </c>
    </row>
    <row r="957" spans="1:30">
      <c r="A957" s="15" t="s">
        <v>985</v>
      </c>
      <c r="B957" t="str">
        <f>f_info_name(A957)</f>
        <v>广发集裕A</v>
      </c>
      <c r="C957" t="str">
        <f>f_info_setupdate(A957)</f>
        <v>2016-05-11</v>
      </c>
      <c r="D957" s="16">
        <f t="shared" si="14"/>
        <v>1720</v>
      </c>
      <c r="F957" s="17">
        <f>f_netasset_total(A957,参数!$B$1,100000000)</f>
        <v>0.9961834988</v>
      </c>
      <c r="G957" s="17">
        <f ca="1">f_nav_adjustedreturn(A957,参数!$B$2,参数!$B$1)</f>
        <v>8.39506172839505</v>
      </c>
      <c r="H957" s="17">
        <f ca="1">f_nav_periodreturnrankingper(A957,参数!$B$2,参数!$B$1,3)</f>
        <v>57.9245283018868</v>
      </c>
      <c r="I957" s="17">
        <f ca="1">f_nav_adjustedreturn(A957,参数!$B$3,参数!$B$2)</f>
        <v>14.2991533396049</v>
      </c>
      <c r="J957" s="17">
        <f ca="1">f_nav_periodreturnrankingper(A957,参数!$B$3,参数!$B$2,3)</f>
        <v>18.7234042553191</v>
      </c>
      <c r="K957" s="17">
        <f ca="1">f_nav_adjustedreturn(A957,参数!$B$4,参数!$B$3)</f>
        <v>-2.56645279560037</v>
      </c>
      <c r="L957" s="17">
        <f ca="1">f_nav_periodreturnrankingper(A957,参数!$B$4,参数!$B$3,3)</f>
        <v>69.9284009546539</v>
      </c>
      <c r="M957" s="17">
        <f ca="1">f_nav_adjustedreturn(A957,参数!$B$5,参数!$B$4)</f>
        <v>7.59368836291913</v>
      </c>
      <c r="N957" s="17">
        <f ca="1">f_nav_periodreturnrankingper(A957,参数!$B$5,参数!$B$4,3)</f>
        <v>16.2983425414365</v>
      </c>
      <c r="O957" s="17">
        <f ca="1">f_nav_adjustedreturn(A957,参数!$B$6,参数!$B$5)</f>
        <v>0</v>
      </c>
      <c r="P957" s="17">
        <f ca="1">f_nav_periodreturnrankingper(A957,参数!$B$6,参数!$B$5,3)</f>
        <v>0</v>
      </c>
      <c r="Q957" s="25">
        <f>f_return(A957,1,参数!$B$1-365/2,参数!$B$1)</f>
        <v>1.06277582234373</v>
      </c>
      <c r="R957" s="25">
        <f ca="1">f_return(A957,1,参数!$B$4,参数!$B$1)</f>
        <v>6.47038103041917</v>
      </c>
      <c r="S957" s="25">
        <f ca="1">f_return(A957,1,参数!$B$6,参数!$B$1)</f>
        <v>0</v>
      </c>
      <c r="T957" t="str">
        <f>f_info_investtype(A957)</f>
        <v>混合债券型二级基金</v>
      </c>
      <c r="U957" t="str">
        <f>f_info_fundmanager(A957)</f>
        <v>谢军</v>
      </c>
      <c r="V957">
        <f>f_info_manager_onthepostdays(A957,1)</f>
        <v>763</v>
      </c>
      <c r="W957" s="25">
        <f ca="1">f_return_1w(A957,"0",参数!$B$2)</f>
        <v>-0.897226753670465</v>
      </c>
      <c r="X957" s="25">
        <f>f_return_1m(A957,"0",参数!$B$1)</f>
        <v>2.49027237354086</v>
      </c>
      <c r="Y957" s="25">
        <f>f_return_3m(A957,0,参数!$B$1)</f>
        <v>2.1722265321955</v>
      </c>
      <c r="Z957" s="25">
        <f>f_return_6m(A957,0,参数!B956)</f>
        <v>0.380228136882138</v>
      </c>
      <c r="AA957" t="str">
        <f>f_dq_status(A957,参数!$B$1)</f>
        <v>暂停大额申购|开放赎回</v>
      </c>
      <c r="AB957" s="17">
        <f ca="1">f_risk_maxdownside(A957,参数!$B$6,参数!$B$1)</f>
        <v>-8.37083708370837</v>
      </c>
      <c r="AC957" s="17">
        <f ca="1">f_risk_maxdownside(A957,参数!$B$4,参数!$B$1)</f>
        <v>-8.37083708370837</v>
      </c>
      <c r="AD957" t="str">
        <f ca="1">f_risk_maxdownside_date(A957,参数!$B$6,参数!$B$1)</f>
        <v>20180523-20190102</v>
      </c>
    </row>
    <row r="958" spans="1:30">
      <c r="A958" s="15" t="s">
        <v>986</v>
      </c>
      <c r="B958" t="str">
        <f>f_info_name(A958)</f>
        <v>天弘价值精选</v>
      </c>
      <c r="C958" t="str">
        <f>f_info_setupdate(A958)</f>
        <v>2016-06-16</v>
      </c>
      <c r="D958" s="16">
        <f t="shared" si="14"/>
        <v>1684</v>
      </c>
      <c r="F958" s="17">
        <f>f_netasset_total(A958,参数!$B$1,100000000)</f>
        <v>5.8516052534</v>
      </c>
      <c r="G958" s="17">
        <f ca="1">f_nav_adjustedreturn(A958,参数!$B$2,参数!$B$1)</f>
        <v>26.391223568964</v>
      </c>
      <c r="H958" s="17">
        <f ca="1">f_nav_periodreturnrankingper(A958,参数!$B$2,参数!$B$1,3)</f>
        <v>67.5489677077819</v>
      </c>
      <c r="I958" s="17">
        <f ca="1">f_nav_adjustedreturn(A958,参数!$B$3,参数!$B$2)</f>
        <v>18.4800838574424</v>
      </c>
      <c r="J958" s="17">
        <f ca="1">f_nav_periodreturnrankingper(A958,参数!$B$3,参数!$B$2,3)</f>
        <v>62.3745819397993</v>
      </c>
      <c r="K958" s="17">
        <f ca="1">f_nav_adjustedreturn(A958,参数!$B$4,参数!$B$3)</f>
        <v>-10.0084897651165</v>
      </c>
      <c r="L958" s="17">
        <f ca="1">f_nav_periodreturnrankingper(A958,参数!$B$4,参数!$B$3,3)</f>
        <v>40.7573812580231</v>
      </c>
      <c r="M958" s="17">
        <f ca="1">f_nav_adjustedreturn(A958,参数!$B$5,参数!$B$4)</f>
        <v>4.44466344732435</v>
      </c>
      <c r="N958" s="17">
        <f ca="1">f_nav_periodreturnrankingper(A958,参数!$B$5,参数!$B$4,3)</f>
        <v>78.9598108747045</v>
      </c>
      <c r="O958" s="17">
        <f ca="1">f_nav_adjustedreturn(A958,参数!$B$6,参数!$B$5)</f>
        <v>0</v>
      </c>
      <c r="P958" s="17">
        <f ca="1">f_nav_periodreturnrankingper(A958,参数!$B$6,参数!$B$5,3)</f>
        <v>0</v>
      </c>
      <c r="Q958" s="25">
        <f>f_return(A958,1,参数!$B$1-365/2,参数!$B$1)</f>
        <v>29.1623850933951</v>
      </c>
      <c r="R958" s="25">
        <f ca="1">f_return(A958,1,参数!$B$4,参数!$B$1)</f>
        <v>10.4456287829608</v>
      </c>
      <c r="S958" s="25">
        <f ca="1">f_return(A958,1,参数!$B$6,参数!$B$1)</f>
        <v>0</v>
      </c>
      <c r="T958" t="str">
        <f>f_info_investtype(A958)</f>
        <v>灵活配置型基金</v>
      </c>
      <c r="U958" t="str">
        <f>f_info_fundmanager(A958)</f>
        <v>张寓,彭玮</v>
      </c>
      <c r="V958">
        <f>f_info_manager_onthepostdays(A958,1)</f>
        <v>152</v>
      </c>
      <c r="W958" s="25">
        <f ca="1">f_return_1w(A958,"0",参数!$B$2)</f>
        <v>-1.22345538757319</v>
      </c>
      <c r="X958" s="25">
        <f>f_return_1m(A958,"0",参数!$B$1)</f>
        <v>4.64400820392617</v>
      </c>
      <c r="Y958" s="25">
        <f>f_return_3m(A958,0,参数!$B$1)</f>
        <v>7.99818566676747</v>
      </c>
      <c r="Z958" s="25">
        <f>f_return_6m(A958,0,参数!B957)</f>
        <v>12.1582677778643</v>
      </c>
      <c r="AA958" t="str">
        <f>f_dq_status(A958,参数!$B$1)</f>
        <v>开放申购|开放赎回</v>
      </c>
      <c r="AB958" s="17">
        <f ca="1">f_risk_maxdownside(A958,参数!$B$6,参数!$B$1)</f>
        <v>-13.8896539061783</v>
      </c>
      <c r="AC958" s="17">
        <f ca="1">f_risk_maxdownside(A958,参数!$B$4,参数!$B$1)</f>
        <v>-12.4591693887074</v>
      </c>
      <c r="AD958" t="str">
        <f ca="1">f_risk_maxdownside_date(A958,参数!$B$6,参数!$B$1)</f>
        <v>20171110-20181231,20171110-20190102,20171110-20190103,20171110-20190108</v>
      </c>
    </row>
    <row r="959" spans="1:30">
      <c r="A959" s="15" t="s">
        <v>987</v>
      </c>
      <c r="B959" t="str">
        <f>f_info_name(A959)</f>
        <v>中信建投睿溢A</v>
      </c>
      <c r="C959" t="str">
        <f>f_info_setupdate(A959)</f>
        <v>2016-05-19</v>
      </c>
      <c r="D959" s="16">
        <f t="shared" si="14"/>
        <v>1712</v>
      </c>
      <c r="F959" s="17">
        <f>f_netasset_total(A959,参数!$B$1,100000000)</f>
        <v>2.6358917546</v>
      </c>
      <c r="G959" s="17">
        <f ca="1">f_nav_adjustedreturn(A959,参数!$B$2,参数!$B$1)</f>
        <v>22.6563868932889</v>
      </c>
      <c r="H959" s="17">
        <f ca="1">f_nav_periodreturnrankingper(A959,参数!$B$2,参数!$B$1,3)</f>
        <v>20.0534759358289</v>
      </c>
      <c r="I959" s="17">
        <f ca="1">f_nav_adjustedreturn(A959,参数!$B$3,参数!$B$2)</f>
        <v>12.4975359747684</v>
      </c>
      <c r="J959" s="17">
        <f ca="1">f_nav_periodreturnrankingper(A959,参数!$B$3,参数!$B$2,3)</f>
        <v>29.1228070175439</v>
      </c>
      <c r="K959" s="17">
        <f ca="1">f_nav_adjustedreturn(A959,参数!$B$4,参数!$B$3)</f>
        <v>-2.76952563488262</v>
      </c>
      <c r="L959" s="17">
        <f ca="1">f_nav_periodreturnrankingper(A959,参数!$B$4,参数!$B$3,3)</f>
        <v>75.5555555555556</v>
      </c>
      <c r="M959" s="17">
        <f ca="1">f_nav_adjustedreturn(A959,参数!$B$5,参数!$B$4)</f>
        <v>3.74751491053679</v>
      </c>
      <c r="N959" s="17">
        <f ca="1">f_nav_periodreturnrankingper(A959,参数!$B$5,参数!$B$4,3)</f>
        <v>74.7747747747748</v>
      </c>
      <c r="O959" s="17">
        <f ca="1">f_nav_adjustedreturn(A959,参数!$B$6,参数!$B$5)</f>
        <v>0</v>
      </c>
      <c r="P959" s="17">
        <f ca="1">f_nav_periodreturnrankingper(A959,参数!$B$6,参数!$B$5,3)</f>
        <v>0</v>
      </c>
      <c r="Q959" s="25">
        <f>f_return(A959,1,参数!$B$1-365/2,参数!$B$1)</f>
        <v>20.873764695571</v>
      </c>
      <c r="R959" s="25">
        <f ca="1">f_return(A959,1,参数!$B$4,参数!$B$1)</f>
        <v>10.2824423298668</v>
      </c>
      <c r="S959" s="25">
        <f ca="1">f_return(A959,1,参数!$B$6,参数!$B$1)</f>
        <v>0</v>
      </c>
      <c r="T959" t="str">
        <f>f_info_investtype(A959)</f>
        <v>偏债混合型基金</v>
      </c>
      <c r="U959" t="str">
        <f>f_info_fundmanager(A959)</f>
        <v>刘锋</v>
      </c>
      <c r="V959">
        <f>f_info_manager_onthepostdays(A959,1)</f>
        <v>982</v>
      </c>
      <c r="W959" s="25">
        <f ca="1">f_return_1w(A959,"0",参数!$B$2)</f>
        <v>-1.83194289154555</v>
      </c>
      <c r="X959" s="25">
        <f>f_return_1m(A959,"0",参数!$B$1)</f>
        <v>2.28684152845765</v>
      </c>
      <c r="Y959" s="25">
        <f>f_return_3m(A959,0,参数!$B$1)</f>
        <v>5.86011342155009</v>
      </c>
      <c r="Z959" s="25">
        <f>f_return_6m(A959,0,参数!B958)</f>
        <v>17.2923689855961</v>
      </c>
      <c r="AA959" t="str">
        <f>f_dq_status(A959,参数!$B$1)</f>
        <v>开放申购|开放赎回</v>
      </c>
      <c r="AB959" s="17">
        <f ca="1">f_risk_maxdownside(A959,参数!$B$6,参数!$B$1)</f>
        <v>-8.01435406698566</v>
      </c>
      <c r="AC959" s="17">
        <f ca="1">f_risk_maxdownside(A959,参数!$B$4,参数!$B$1)</f>
        <v>-8.01435406698566</v>
      </c>
      <c r="AD959" t="str">
        <f ca="1">f_risk_maxdownside_date(A959,参数!$B$6,参数!$B$1)</f>
        <v>20200114-20200319</v>
      </c>
    </row>
    <row r="960" spans="1:30">
      <c r="A960" s="15" t="s">
        <v>988</v>
      </c>
      <c r="B960" t="str">
        <f>f_info_name(A960)</f>
        <v>鹏华兴利</v>
      </c>
      <c r="C960" t="str">
        <f>f_info_setupdate(A960)</f>
        <v>2016-05-11</v>
      </c>
      <c r="D960" s="16">
        <f t="shared" si="14"/>
        <v>1720</v>
      </c>
      <c r="F960" s="17">
        <f>f_netasset_total(A960,参数!$B$1,100000000)</f>
        <v>7.7348366205</v>
      </c>
      <c r="G960" s="17">
        <f ca="1">f_nav_adjustedreturn(A960,参数!$B$2,参数!$B$1)</f>
        <v>17.4439102564103</v>
      </c>
      <c r="H960" s="17">
        <f ca="1">f_nav_periodreturnrankingper(A960,参数!$B$2,参数!$B$1,3)</f>
        <v>42.7807486631016</v>
      </c>
      <c r="I960" s="17">
        <f ca="1">f_nav_adjustedreturn(A960,参数!$B$3,参数!$B$2)</f>
        <v>14.0767824497258</v>
      </c>
      <c r="J960" s="17">
        <f ca="1">f_nav_periodreturnrankingper(A960,参数!$B$3,参数!$B$2,3)</f>
        <v>20</v>
      </c>
      <c r="K960" s="17">
        <f ca="1">f_nav_adjustedreturn(A960,参数!$B$4,参数!$B$3)</f>
        <v>1.39017608897128</v>
      </c>
      <c r="L960" s="17">
        <f ca="1">f_nav_periodreturnrankingper(A960,参数!$B$4,参数!$B$3,3)</f>
        <v>30.6666666666667</v>
      </c>
      <c r="M960" s="17">
        <f ca="1">f_nav_adjustedreturn(A960,参数!$B$5,参数!$B$4)</f>
        <v>6.2007874015748</v>
      </c>
      <c r="N960" s="17">
        <f ca="1">f_nav_periodreturnrankingper(A960,参数!$B$5,参数!$B$4,3)</f>
        <v>50.4504504504504</v>
      </c>
      <c r="O960" s="17">
        <f ca="1">f_nav_adjustedreturn(A960,参数!$B$6,参数!$B$5)</f>
        <v>0</v>
      </c>
      <c r="P960" s="17">
        <f ca="1">f_nav_periodreturnrankingper(A960,参数!$B$6,参数!$B$5,3)</f>
        <v>0</v>
      </c>
      <c r="Q960" s="25">
        <f>f_return(A960,1,参数!$B$1-365/2,参数!$B$1)</f>
        <v>18.0466687303677</v>
      </c>
      <c r="R960" s="25">
        <f ca="1">f_return(A960,1,参数!$B$4,参数!$B$1)</f>
        <v>10.7390407130591</v>
      </c>
      <c r="S960" s="25">
        <f ca="1">f_return(A960,1,参数!$B$6,参数!$B$1)</f>
        <v>0</v>
      </c>
      <c r="T960" t="str">
        <f>f_info_investtype(A960)</f>
        <v>偏债混合型基金</v>
      </c>
      <c r="U960" t="str">
        <f>f_info_fundmanager(A960)</f>
        <v>李君</v>
      </c>
      <c r="V960">
        <f>f_info_manager_onthepostdays(A960,1)</f>
        <v>1737</v>
      </c>
      <c r="W960" s="25">
        <f ca="1">f_return_1w(A960,"0",参数!$B$2)</f>
        <v>0.184635144898448</v>
      </c>
      <c r="X960" s="25">
        <f>f_return_1m(A960,"0",参数!$B$1)</f>
        <v>2.85614035087719</v>
      </c>
      <c r="Y960" s="25">
        <f>f_return_3m(A960,0,参数!$B$1)</f>
        <v>6.32571635836053</v>
      </c>
      <c r="Z960" s="25">
        <f>f_return_6m(A960,0,参数!B959)</f>
        <v>5.98863470785371</v>
      </c>
      <c r="AA960" t="str">
        <f>f_dq_status(A960,参数!$B$1)</f>
        <v>暂停大额申购|开放赎回</v>
      </c>
      <c r="AB960" s="17">
        <f ca="1">f_risk_maxdownside(A960,参数!$B$6,参数!$B$1)</f>
        <v>-4.25256751616585</v>
      </c>
      <c r="AC960" s="17">
        <f ca="1">f_risk_maxdownside(A960,参数!$B$4,参数!$B$1)</f>
        <v>-4.25256751616585</v>
      </c>
      <c r="AD960" t="str">
        <f ca="1">f_risk_maxdownside_date(A960,参数!$B$6,参数!$B$1)</f>
        <v>20200226-20200323</v>
      </c>
    </row>
    <row r="961" spans="1:30">
      <c r="A961" s="15" t="s">
        <v>989</v>
      </c>
      <c r="B961" t="str">
        <f>f_info_name(A961)</f>
        <v>大成景荣A</v>
      </c>
      <c r="C961" t="str">
        <f>f_info_setupdate(A961)</f>
        <v>2016-05-25</v>
      </c>
      <c r="D961" s="16">
        <f t="shared" si="14"/>
        <v>1706</v>
      </c>
      <c r="F961" s="17">
        <f>f_netasset_total(A961,参数!$B$1,100000000)</f>
        <v>0.1719926442</v>
      </c>
      <c r="G961" s="17">
        <f ca="1">f_nav_adjustedreturn(A961,参数!$B$2,参数!$B$1)</f>
        <v>1.22873345935727</v>
      </c>
      <c r="H961" s="17">
        <f ca="1">f_nav_periodreturnrankingper(A961,参数!$B$2,参数!$B$1,3)</f>
        <v>94.5283018867924</v>
      </c>
      <c r="I961" s="17">
        <f ca="1">f_nav_adjustedreturn(A961,参数!$B$3,参数!$B$2)</f>
        <v>7.84913353720694</v>
      </c>
      <c r="J961" s="17">
        <f ca="1">f_nav_periodreturnrankingper(A961,参数!$B$3,参数!$B$2,3)</f>
        <v>54.0425531914894</v>
      </c>
      <c r="K961" s="17">
        <f ca="1">f_nav_adjustedreturn(A961,参数!$B$4,参数!$B$3)</f>
        <v>-5.67307692307693</v>
      </c>
      <c r="L961" s="17">
        <f ca="1">f_nav_periodreturnrankingper(A961,参数!$B$4,参数!$B$3,3)</f>
        <v>84.964200477327</v>
      </c>
      <c r="M961" s="17">
        <f ca="1">f_nav_adjustedreturn(A961,参数!$B$5,参数!$B$4)</f>
        <v>4.30861723446893</v>
      </c>
      <c r="N961" s="17">
        <f ca="1">f_nav_periodreturnrankingper(A961,参数!$B$5,参数!$B$4,3)</f>
        <v>44.7513812154696</v>
      </c>
      <c r="O961" s="17">
        <f ca="1">f_nav_adjustedreturn(A961,参数!$B$6,参数!$B$5)</f>
        <v>0</v>
      </c>
      <c r="P961" s="17">
        <f ca="1">f_nav_periodreturnrankingper(A961,参数!$B$6,参数!$B$5,3)</f>
        <v>0</v>
      </c>
      <c r="Q961" s="25">
        <f>f_return(A961,1,参数!$B$1-365/2,参数!$B$1)</f>
        <v>-1.64630387211537</v>
      </c>
      <c r="R961" s="25">
        <f ca="1">f_return(A961,1,参数!$B$4,参数!$B$1)</f>
        <v>0.98297574412034</v>
      </c>
      <c r="S961" s="25">
        <f ca="1">f_return(A961,1,参数!$B$6,参数!$B$1)</f>
        <v>0</v>
      </c>
      <c r="T961" t="str">
        <f>f_info_investtype(A961)</f>
        <v>混合债券型二级基金</v>
      </c>
      <c r="U961" t="str">
        <f>f_info_fundmanager(A961)</f>
        <v>李富强</v>
      </c>
      <c r="V961">
        <f>f_info_manager_onthepostdays(A961,1)</f>
        <v>71</v>
      </c>
      <c r="W961" s="25">
        <f ca="1">f_return_1w(A961,"0",参数!$B$2)</f>
        <v>0</v>
      </c>
      <c r="X961" s="25">
        <f>f_return_1m(A961,"0",参数!$B$1)</f>
        <v>1.03773584905659</v>
      </c>
      <c r="Y961" s="25">
        <f>f_return_3m(A961,0,参数!$B$1)</f>
        <v>1.90294957183635</v>
      </c>
      <c r="Z961" s="25">
        <f>f_return_6m(A961,0,参数!B960)</f>
        <v>-1.95712954333643</v>
      </c>
      <c r="AA961" t="str">
        <f>f_dq_status(A961,参数!$B$1)</f>
        <v>开放申购|开放赎回</v>
      </c>
      <c r="AB961" s="17">
        <f ca="1">f_risk_maxdownside(A961,参数!$B$6,参数!$B$1)</f>
        <v>-8.62068965517242</v>
      </c>
      <c r="AC961" s="17">
        <f ca="1">f_risk_maxdownside(A961,参数!$B$4,参数!$B$1)</f>
        <v>-8.62068965517242</v>
      </c>
      <c r="AD961" t="str">
        <f ca="1">f_risk_maxdownside_date(A961,参数!$B$6,参数!$B$1)</f>
        <v>20180508-20190807</v>
      </c>
    </row>
    <row r="962" spans="1:30">
      <c r="A962" s="15" t="s">
        <v>990</v>
      </c>
      <c r="B962" t="str">
        <f>f_info_name(A962)</f>
        <v>民生加银智造2025</v>
      </c>
      <c r="C962" t="str">
        <f>f_info_setupdate(A962)</f>
        <v>2018-02-07</v>
      </c>
      <c r="D962" s="16">
        <f t="shared" si="14"/>
        <v>1083</v>
      </c>
      <c r="F962" s="17">
        <f>f_netasset_total(A962,参数!$B$1,100000000)</f>
        <v>3.7560809096</v>
      </c>
      <c r="G962" s="17">
        <f ca="1">f_nav_adjustedreturn(A962,参数!$B$2,参数!$B$1)</f>
        <v>98.4230055658627</v>
      </c>
      <c r="H962" s="17">
        <f ca="1">f_nav_periodreturnrankingper(A962,参数!$B$2,参数!$B$1,3)</f>
        <v>6.35256749602965</v>
      </c>
      <c r="I962" s="17">
        <f ca="1">f_nav_adjustedreturn(A962,参数!$B$3,参数!$B$2)</f>
        <v>51.4931490806886</v>
      </c>
      <c r="J962" s="17">
        <f ca="1">f_nav_periodreturnrankingper(A962,参数!$B$3,参数!$B$2,3)</f>
        <v>15.9420289855072</v>
      </c>
      <c r="K962" s="17">
        <f ca="1">f_nav_adjustedreturn(A962,参数!$B$4,参数!$B$3)</f>
        <v>0</v>
      </c>
      <c r="L962" s="17">
        <f ca="1">f_nav_periodreturnrankingper(A962,参数!$B$4,参数!$B$3,3)</f>
        <v>0</v>
      </c>
      <c r="M962" s="17">
        <f ca="1">f_nav_adjustedreturn(A962,参数!$B$5,参数!$B$4)</f>
        <v>0</v>
      </c>
      <c r="N962" s="17">
        <f ca="1">f_nav_periodreturnrankingper(A962,参数!$B$5,参数!$B$4,3)</f>
        <v>0</v>
      </c>
      <c r="O962" s="17">
        <f ca="1">f_nav_adjustedreturn(A962,参数!$B$6,参数!$B$5)</f>
        <v>0</v>
      </c>
      <c r="P962" s="17">
        <f ca="1">f_nav_periodreturnrankingper(A962,参数!$B$6,参数!$B$5,3)</f>
        <v>0</v>
      </c>
      <c r="Q962" s="25">
        <f>f_return(A962,1,参数!$B$1-365/2,参数!$B$1)</f>
        <v>114.669201693565</v>
      </c>
      <c r="R962" s="25">
        <f ca="1">f_return(A962,1,参数!$B$4,参数!$B$1)</f>
        <v>0</v>
      </c>
      <c r="S962" s="25">
        <f ca="1">f_return(A962,1,参数!$B$6,参数!$B$1)</f>
        <v>0</v>
      </c>
      <c r="T962" t="str">
        <f>f_info_investtype(A962)</f>
        <v>灵活配置型基金</v>
      </c>
      <c r="U962" t="str">
        <f>f_info_fundmanager(A962)</f>
        <v>王亮</v>
      </c>
      <c r="V962">
        <f>f_info_manager_onthepostdays(A962,1)</f>
        <v>1072</v>
      </c>
      <c r="W962" s="25">
        <f ca="1">f_return_1w(A962,"0",参数!$B$2)</f>
        <v>-1.89595025026543</v>
      </c>
      <c r="X962" s="25">
        <f>f_return_1m(A962,"0",参数!$B$1)</f>
        <v>13.1047854058341</v>
      </c>
      <c r="Y962" s="25">
        <f>f_return_3m(A962,0,参数!$B$1)</f>
        <v>31.8810049838155</v>
      </c>
      <c r="Z962" s="25">
        <f>f_return_6m(A962,0,参数!B961)</f>
        <v>41.7835291569657</v>
      </c>
      <c r="AA962" t="str">
        <f>f_dq_status(A962,参数!$B$1)</f>
        <v>开放申购|开放赎回</v>
      </c>
      <c r="AB962" s="17">
        <f ca="1">f_risk_maxdownside(A962,参数!$B$6,参数!$B$1)</f>
        <v>-22.1313053523296</v>
      </c>
      <c r="AC962" s="17">
        <f ca="1">f_risk_maxdownside(A962,参数!$B$4,参数!$B$1)</f>
        <v>-22.1313053523296</v>
      </c>
      <c r="AD962" t="str">
        <f ca="1">f_risk_maxdownside_date(A962,参数!$B$6,参数!$B$1)</f>
        <v>20180607-20190103</v>
      </c>
    </row>
    <row r="963" spans="1:30">
      <c r="A963" s="15" t="s">
        <v>991</v>
      </c>
      <c r="B963" t="str">
        <f>f_info_name(A963)</f>
        <v>东方红汇利A</v>
      </c>
      <c r="C963" t="str">
        <f>f_info_setupdate(A963)</f>
        <v>2016-06-13</v>
      </c>
      <c r="D963" s="16">
        <f t="shared" ref="D963:D1026" si="15">DATEDIF(C963,"2021-1-25","d")</f>
        <v>1687</v>
      </c>
      <c r="F963" s="17">
        <f>f_netasset_total(A963,参数!$B$1,100000000)</f>
        <v>31.3499268631</v>
      </c>
      <c r="G963" s="17">
        <f ca="1">f_nav_adjustedreturn(A963,参数!$B$2,参数!$B$1)</f>
        <v>8.19829193417091</v>
      </c>
      <c r="H963" s="17">
        <f ca="1">f_nav_periodreturnrankingper(A963,参数!$B$2,参数!$B$1,3)</f>
        <v>59.0566037735849</v>
      </c>
      <c r="I963" s="17">
        <f ca="1">f_nav_adjustedreturn(A963,参数!$B$3,参数!$B$2)</f>
        <v>8.4141864993731</v>
      </c>
      <c r="J963" s="17">
        <f ca="1">f_nav_periodreturnrankingper(A963,参数!$B$3,参数!$B$2,3)</f>
        <v>48.5106382978723</v>
      </c>
      <c r="K963" s="17">
        <f ca="1">f_nav_adjustedreturn(A963,参数!$B$4,参数!$B$3)</f>
        <v>3.88951443555267</v>
      </c>
      <c r="L963" s="17">
        <f ca="1">f_nav_periodreturnrankingper(A963,参数!$B$4,参数!$B$3,3)</f>
        <v>23.1503579952267</v>
      </c>
      <c r="M963" s="17">
        <f ca="1">f_nav_adjustedreturn(A963,参数!$B$5,参数!$B$4)</f>
        <v>7.87888865663056</v>
      </c>
      <c r="N963" s="17">
        <f ca="1">f_nav_periodreturnrankingper(A963,参数!$B$5,参数!$B$4,3)</f>
        <v>15.7458563535912</v>
      </c>
      <c r="O963" s="17">
        <f ca="1">f_nav_adjustedreturn(A963,参数!$B$6,参数!$B$5)</f>
        <v>0</v>
      </c>
      <c r="P963" s="17">
        <f ca="1">f_nav_periodreturnrankingper(A963,参数!$B$6,参数!$B$5,3)</f>
        <v>0</v>
      </c>
      <c r="Q963" s="25">
        <f>f_return(A963,1,参数!$B$1-365/2,参数!$B$1)</f>
        <v>11.3409864911322</v>
      </c>
      <c r="R963" s="25">
        <f ca="1">f_return(A963,1,参数!$B$4,参数!$B$1)</f>
        <v>6.80705987285375</v>
      </c>
      <c r="S963" s="25">
        <f ca="1">f_return(A963,1,参数!$B$6,参数!$B$1)</f>
        <v>0</v>
      </c>
      <c r="T963" t="str">
        <f>f_info_investtype(A963)</f>
        <v>混合债券型二级基金</v>
      </c>
      <c r="U963" t="str">
        <f>f_info_fundmanager(A963)</f>
        <v>饶刚,孔令超,徐觅</v>
      </c>
      <c r="V963">
        <f>f_info_manager_onthepostdays(A963,1)</f>
        <v>1659</v>
      </c>
      <c r="W963" s="25">
        <f ca="1">f_return_1w(A963,"0",参数!$B$2)</f>
        <v>-0.837810764046989</v>
      </c>
      <c r="X963" s="25">
        <f>f_return_1m(A963,"0",参数!$B$1)</f>
        <v>1.51474168244521</v>
      </c>
      <c r="Y963" s="25">
        <f>f_return_3m(A963,0,参数!$B$1)</f>
        <v>3.53665710705239</v>
      </c>
      <c r="Z963" s="25">
        <f>f_return_6m(A963,0,参数!B962)</f>
        <v>4.14349729796454</v>
      </c>
      <c r="AA963" t="str">
        <f>f_dq_status(A963,参数!$B$1)</f>
        <v>开放申购|开放赎回</v>
      </c>
      <c r="AB963" s="17">
        <f ca="1">f_risk_maxdownside(A963,参数!$B$6,参数!$B$1)</f>
        <v>-3.59908883826878</v>
      </c>
      <c r="AC963" s="17">
        <f ca="1">f_risk_maxdownside(A963,参数!$B$4,参数!$B$1)</f>
        <v>-3.59908883826878</v>
      </c>
      <c r="AD963" t="str">
        <f ca="1">f_risk_maxdownside_date(A963,参数!$B$6,参数!$B$1)</f>
        <v>20200306-20200323</v>
      </c>
    </row>
    <row r="964" spans="1:30">
      <c r="A964" s="15" t="s">
        <v>992</v>
      </c>
      <c r="B964" t="str">
        <f>f_info_name(A964)</f>
        <v>泰康沪港深精选</v>
      </c>
      <c r="C964" t="str">
        <f>f_info_setupdate(A964)</f>
        <v>2016-06-06</v>
      </c>
      <c r="D964" s="16">
        <f t="shared" si="15"/>
        <v>1694</v>
      </c>
      <c r="F964" s="17">
        <f>f_netasset_total(A964,参数!$B$1,100000000)</f>
        <v>10.7931682319</v>
      </c>
      <c r="G964" s="17">
        <f ca="1">f_nav_adjustedreturn(A964,参数!$B$2,参数!$B$1)</f>
        <v>63.0588613702155</v>
      </c>
      <c r="H964" s="17">
        <f ca="1">f_nav_periodreturnrankingper(A964,参数!$B$2,参数!$B$1,3)</f>
        <v>32.1334039174166</v>
      </c>
      <c r="I964" s="17">
        <f ca="1">f_nav_adjustedreturn(A964,参数!$B$3,参数!$B$2)</f>
        <v>14.480346129062</v>
      </c>
      <c r="J964" s="17">
        <f ca="1">f_nav_periodreturnrankingper(A964,参数!$B$3,参数!$B$2,3)</f>
        <v>70.5128205128205</v>
      </c>
      <c r="K964" s="17">
        <f ca="1">f_nav_adjustedreturn(A964,参数!$B$4,参数!$B$3)</f>
        <v>-16.4384615384615</v>
      </c>
      <c r="L964" s="17">
        <f ca="1">f_nav_periodreturnrankingper(A964,参数!$B$4,参数!$B$3,3)</f>
        <v>54.0436456996149</v>
      </c>
      <c r="M964" s="17">
        <f ca="1">f_nav_adjustedreturn(A964,参数!$B$5,参数!$B$4)</f>
        <v>33.4401555321101</v>
      </c>
      <c r="N964" s="17">
        <f ca="1">f_nav_periodreturnrankingper(A964,参数!$B$5,参数!$B$4,3)</f>
        <v>8.98345153664303</v>
      </c>
      <c r="O964" s="17">
        <f ca="1">f_nav_adjustedreturn(A964,参数!$B$6,参数!$B$5)</f>
        <v>0</v>
      </c>
      <c r="P964" s="17">
        <f ca="1">f_nav_periodreturnrankingper(A964,参数!$B$6,参数!$B$5,3)</f>
        <v>0</v>
      </c>
      <c r="Q964" s="25">
        <f>f_return(A964,1,参数!$B$1-365/2,参数!$B$1)</f>
        <v>83.0667276591938</v>
      </c>
      <c r="R964" s="25">
        <f ca="1">f_return(A964,1,参数!$B$4,参数!$B$1)</f>
        <v>15.9583069043639</v>
      </c>
      <c r="S964" s="25">
        <f ca="1">f_return(A964,1,参数!$B$6,参数!$B$1)</f>
        <v>0</v>
      </c>
      <c r="T964" t="str">
        <f>f_info_investtype(A964)</f>
        <v>灵活配置型基金</v>
      </c>
      <c r="U964" t="str">
        <f>f_info_fundmanager(A964)</f>
        <v>黄成扬,刘伟</v>
      </c>
      <c r="V964">
        <f>f_info_manager_onthepostdays(A964,1)</f>
        <v>1379</v>
      </c>
      <c r="W964" s="25">
        <f ca="1">f_return_1w(A964,"0",参数!$B$2)</f>
        <v>-4.30165448249327</v>
      </c>
      <c r="X964" s="25">
        <f>f_return_1m(A964,"0",参数!$B$1)</f>
        <v>20.659288349399</v>
      </c>
      <c r="Y964" s="25">
        <f>f_return_3m(A964,0,参数!$B$1)</f>
        <v>31.9580920153576</v>
      </c>
      <c r="Z964" s="25">
        <f>f_return_6m(A964,0,参数!B963)</f>
        <v>28.6952056992491</v>
      </c>
      <c r="AA964" t="str">
        <f>f_dq_status(A964,参数!$B$1)</f>
        <v>开放申购|开放赎回</v>
      </c>
      <c r="AB964" s="17">
        <f ca="1">f_risk_maxdownside(A964,参数!$B$6,参数!$B$1)</f>
        <v>-23.0652503793627</v>
      </c>
      <c r="AC964" s="17">
        <f ca="1">f_risk_maxdownside(A964,参数!$B$4,参数!$B$1)</f>
        <v>-22.8486646884273</v>
      </c>
      <c r="AD964" t="str">
        <f ca="1">f_risk_maxdownside_date(A964,参数!$B$6,参数!$B$1)</f>
        <v>20180124-20190103</v>
      </c>
    </row>
    <row r="965" spans="1:30">
      <c r="A965" s="15" t="s">
        <v>993</v>
      </c>
      <c r="B965" t="str">
        <f>f_info_name(A965)</f>
        <v>上投摩根策略精选</v>
      </c>
      <c r="C965" t="str">
        <f>f_info_setupdate(A965)</f>
        <v>2016-06-16</v>
      </c>
      <c r="D965" s="16">
        <f t="shared" si="15"/>
        <v>1684</v>
      </c>
      <c r="F965" s="17">
        <f>f_netasset_total(A965,参数!$B$1,100000000)</f>
        <v>0.2802825547</v>
      </c>
      <c r="G965" s="17">
        <f ca="1">f_nav_adjustedreturn(A965,参数!$B$2,参数!$B$1)</f>
        <v>64.147557328016</v>
      </c>
      <c r="H965" s="17">
        <f ca="1">f_nav_periodreturnrankingper(A965,参数!$B$2,参数!$B$1,3)</f>
        <v>30.5452620434092</v>
      </c>
      <c r="I965" s="17">
        <f ca="1">f_nav_adjustedreturn(A965,参数!$B$3,参数!$B$2)</f>
        <v>34.0909090909091</v>
      </c>
      <c r="J965" s="17">
        <f ca="1">f_nav_periodreturnrankingper(A965,参数!$B$3,参数!$B$2,3)</f>
        <v>37.9041248606466</v>
      </c>
      <c r="K965" s="17">
        <f ca="1">f_nav_adjustedreturn(A965,参数!$B$4,参数!$B$3)</f>
        <v>-22.2453222453222</v>
      </c>
      <c r="L965" s="17">
        <f ca="1">f_nav_periodreturnrankingper(A965,参数!$B$4,参数!$B$3,3)</f>
        <v>74.4544287548139</v>
      </c>
      <c r="M965" s="17">
        <f ca="1">f_nav_adjustedreturn(A965,参数!$B$5,参数!$B$4)</f>
        <v>2.53968253968254</v>
      </c>
      <c r="N965" s="17">
        <f ca="1">f_nav_periodreturnrankingper(A965,参数!$B$5,参数!$B$4,3)</f>
        <v>86.2884160756501</v>
      </c>
      <c r="O965" s="17">
        <f ca="1">f_nav_adjustedreturn(A965,参数!$B$6,参数!$B$5)</f>
        <v>0</v>
      </c>
      <c r="P965" s="17">
        <f ca="1">f_nav_periodreturnrankingper(A965,参数!$B$6,参数!$B$5,3)</f>
        <v>0</v>
      </c>
      <c r="Q965" s="25">
        <f>f_return(A965,1,参数!$B$1-365/2,参数!$B$1)</f>
        <v>63.4969239440807</v>
      </c>
      <c r="R965" s="25">
        <f ca="1">f_return(A965,1,参数!$B$4,参数!$B$1)</f>
        <v>19.5957615102473</v>
      </c>
      <c r="S965" s="25">
        <f ca="1">f_return(A965,1,参数!$B$6,参数!$B$1)</f>
        <v>0</v>
      </c>
      <c r="T965" t="str">
        <f>f_info_investtype(A965)</f>
        <v>灵活配置型基金</v>
      </c>
      <c r="U965" t="str">
        <f>f_info_fundmanager(A965)</f>
        <v>朱晓龙</v>
      </c>
      <c r="V965">
        <f>f_info_manager_onthepostdays(A965,1)</f>
        <v>818</v>
      </c>
      <c r="W965" s="25">
        <f ca="1">f_return_1w(A965,"0",参数!$B$2)</f>
        <v>-0.594648166501487</v>
      </c>
      <c r="X965" s="25">
        <f>f_return_1m(A965,"0",参数!$B$1)</f>
        <v>10.6972366032408</v>
      </c>
      <c r="Y965" s="25">
        <f>f_return_3m(A965,0,参数!$B$1)</f>
        <v>23.0309370796592</v>
      </c>
      <c r="Z965" s="25">
        <f>f_return_6m(A965,0,参数!B964)</f>
        <v>20.6974538556942</v>
      </c>
      <c r="AA965" t="str">
        <f>f_dq_status(A965,参数!$B$1)</f>
        <v>开放申购|开放赎回</v>
      </c>
      <c r="AB965" s="17">
        <f ca="1">f_risk_maxdownside(A965,参数!$B$6,参数!$B$1)</f>
        <v>-35.5427473583093</v>
      </c>
      <c r="AC965" s="17">
        <f ca="1">f_risk_maxdownside(A965,参数!$B$4,参数!$B$1)</f>
        <v>-33.5643564356436</v>
      </c>
      <c r="AD965" t="str">
        <f ca="1">f_risk_maxdownside_date(A965,参数!$B$6,参数!$B$1)</f>
        <v>20171011-20181018</v>
      </c>
    </row>
    <row r="966" spans="1:30">
      <c r="A966" s="15" t="s">
        <v>994</v>
      </c>
      <c r="B966" t="str">
        <f>f_info_name(A966)</f>
        <v>招商安裕A</v>
      </c>
      <c r="C966" t="str">
        <f>f_info_setupdate(A966)</f>
        <v>2016-06-20</v>
      </c>
      <c r="D966" s="16">
        <f t="shared" si="15"/>
        <v>1680</v>
      </c>
      <c r="F966" s="17">
        <f>f_netasset_total(A966,参数!$B$1,100000000)</f>
        <v>8.3177338701</v>
      </c>
      <c r="G966" s="17">
        <f ca="1">f_nav_adjustedreturn(A966,参数!$B$2,参数!$B$1)</f>
        <v>20.5468500159898</v>
      </c>
      <c r="H966" s="17">
        <f ca="1">f_nav_periodreturnrankingper(A966,参数!$B$2,参数!$B$1,3)</f>
        <v>76.071995764955</v>
      </c>
      <c r="I966" s="17">
        <f ca="1">f_nav_adjustedreturn(A966,参数!$B$3,参数!$B$2)</f>
        <v>21.6849888121412</v>
      </c>
      <c r="J966" s="17">
        <f ca="1">f_nav_periodreturnrankingper(A966,参数!$B$3,参数!$B$2,3)</f>
        <v>55.7971014492754</v>
      </c>
      <c r="K966" s="17">
        <f ca="1">f_nav_adjustedreturn(A966,参数!$B$4,参数!$B$3)</f>
        <v>-0.300678952473315</v>
      </c>
      <c r="L966" s="17">
        <f ca="1">f_nav_periodreturnrankingper(A966,参数!$B$4,参数!$B$3,3)</f>
        <v>19.9614890885751</v>
      </c>
      <c r="M966" s="17">
        <f ca="1">f_nav_adjustedreturn(A966,参数!$B$5,参数!$B$4)</f>
        <v>2.79162512462612</v>
      </c>
      <c r="N966" s="17">
        <f ca="1">f_nav_periodreturnrankingper(A966,参数!$B$5,参数!$B$4,3)</f>
        <v>85.263987391647</v>
      </c>
      <c r="O966" s="17">
        <f ca="1">f_nav_adjustedreturn(A966,参数!$B$6,参数!$B$5)</f>
        <v>0</v>
      </c>
      <c r="P966" s="17">
        <f ca="1">f_nav_periodreturnrankingper(A966,参数!$B$6,参数!$B$5,3)</f>
        <v>0</v>
      </c>
      <c r="Q966" s="25">
        <f>f_return(A966,1,参数!$B$1-365/2,参数!$B$1)</f>
        <v>20.4505411199809</v>
      </c>
      <c r="R966" s="25">
        <f ca="1">f_return(A966,1,参数!$B$4,参数!$B$1)</f>
        <v>13.4953711832604</v>
      </c>
      <c r="S966" s="25">
        <f ca="1">f_return(A966,1,参数!$B$6,参数!$B$1)</f>
        <v>0</v>
      </c>
      <c r="T966" t="str">
        <f>f_info_investtype(A966)</f>
        <v>灵活配置型基金</v>
      </c>
      <c r="U966" t="str">
        <f>f_info_fundmanager(A966)</f>
        <v>侯杰</v>
      </c>
      <c r="V966">
        <f>f_info_manager_onthepostdays(A966,1)</f>
        <v>835</v>
      </c>
      <c r="W966" s="25">
        <f ca="1">f_return_1w(A966,"0",参数!$B$2)</f>
        <v>-0.35054174633526</v>
      </c>
      <c r="X966" s="25">
        <f>f_return_1m(A966,"0",参数!$B$1)</f>
        <v>3.76436583855206</v>
      </c>
      <c r="Y966" s="25">
        <f>f_return_3m(A966,0,参数!$B$1)</f>
        <v>6.0188440444382</v>
      </c>
      <c r="Z966" s="25">
        <f>f_return_6m(A966,0,参数!B965)</f>
        <v>9.57989228007181</v>
      </c>
      <c r="AA966" t="str">
        <f>f_dq_status(A966,参数!$B$1)</f>
        <v>暂停大额申购|开放赎回</v>
      </c>
      <c r="AB966" s="17">
        <f ca="1">f_risk_maxdownside(A966,参数!$B$6,参数!$B$1)</f>
        <v>-10.7733284349743</v>
      </c>
      <c r="AC966" s="17">
        <f ca="1">f_risk_maxdownside(A966,参数!$B$4,参数!$B$1)</f>
        <v>-10.7733284349743</v>
      </c>
      <c r="AD966" t="str">
        <f ca="1">f_risk_maxdownside_date(A966,参数!$B$6,参数!$B$1)</f>
        <v>20180724-20181018</v>
      </c>
    </row>
    <row r="967" spans="1:30">
      <c r="A967" s="15" t="s">
        <v>995</v>
      </c>
      <c r="B967" t="str">
        <f>f_info_name(A967)</f>
        <v>兴业聚源</v>
      </c>
      <c r="C967" t="str">
        <f>f_info_setupdate(A967)</f>
        <v>2016-06-30</v>
      </c>
      <c r="D967" s="16">
        <f t="shared" si="15"/>
        <v>1670</v>
      </c>
      <c r="F967" s="17">
        <f>f_netasset_total(A967,参数!$B$1,100000000)</f>
        <v>8.2181516069</v>
      </c>
      <c r="G967" s="17">
        <f ca="1">f_nav_adjustedreturn(A967,参数!$B$2,参数!$B$1)</f>
        <v>22.6221079691517</v>
      </c>
      <c r="H967" s="17">
        <f ca="1">f_nav_periodreturnrankingper(A967,参数!$B$2,参数!$B$1,3)</f>
        <v>72.4722075172049</v>
      </c>
      <c r="I967" s="17">
        <f ca="1">f_nav_adjustedreturn(A967,参数!$B$3,参数!$B$2)</f>
        <v>3.27433628318585</v>
      </c>
      <c r="J967" s="17">
        <f ca="1">f_nav_periodreturnrankingper(A967,参数!$B$3,参数!$B$2,3)</f>
        <v>96.8784838350056</v>
      </c>
      <c r="K967" s="17">
        <f ca="1">f_nav_adjustedreturn(A967,参数!$B$4,参数!$B$3)</f>
        <v>0.892857142857124</v>
      </c>
      <c r="L967" s="17">
        <f ca="1">f_nav_periodreturnrankingper(A967,参数!$B$4,参数!$B$3,3)</f>
        <v>15.6611039794608</v>
      </c>
      <c r="M967" s="17">
        <f ca="1">f_nav_adjustedreturn(A967,参数!$B$5,参数!$B$4)</f>
        <v>6.97230181470871</v>
      </c>
      <c r="N967" s="17">
        <f ca="1">f_nav_periodreturnrankingper(A967,参数!$B$5,参数!$B$4,3)</f>
        <v>67.2970843183609</v>
      </c>
      <c r="O967" s="17">
        <f ca="1">f_nav_adjustedreturn(A967,参数!$B$6,参数!$B$5)</f>
        <v>0</v>
      </c>
      <c r="P967" s="17">
        <f ca="1">f_nav_periodreturnrankingper(A967,参数!$B$6,参数!$B$5,3)</f>
        <v>0</v>
      </c>
      <c r="Q967" s="25">
        <f>f_return(A967,1,参数!$B$1-365/2,参数!$B$1)</f>
        <v>20.062006042612</v>
      </c>
      <c r="R967" s="25">
        <f ca="1">f_return(A967,1,参数!$B$4,参数!$B$1)</f>
        <v>8.50293942250997</v>
      </c>
      <c r="S967" s="25">
        <f ca="1">f_return(A967,1,参数!$B$6,参数!$B$1)</f>
        <v>0</v>
      </c>
      <c r="T967" t="str">
        <f>f_info_investtype(A967)</f>
        <v>灵活配置型基金</v>
      </c>
      <c r="U967" t="str">
        <f>f_info_fundmanager(A967)</f>
        <v>徐青</v>
      </c>
      <c r="V967">
        <f>f_info_manager_onthepostdays(A967,1)</f>
        <v>720</v>
      </c>
      <c r="W967" s="25">
        <f ca="1">f_return_1w(A967,"0",参数!$B$2)</f>
        <v>0.257731958762896</v>
      </c>
      <c r="X967" s="25">
        <f>f_return_1m(A967,"0",参数!$B$1)</f>
        <v>3.17231434751262</v>
      </c>
      <c r="Y967" s="25">
        <f>f_return_3m(A967,0,参数!$B$1)</f>
        <v>4.68178493050476</v>
      </c>
      <c r="Z967" s="25">
        <f>f_return_6m(A967,0,参数!B966)</f>
        <v>6.31970260223048</v>
      </c>
      <c r="AA967" t="str">
        <f>f_dq_status(A967,参数!$B$1)</f>
        <v>暂停大额申购|开放赎回</v>
      </c>
      <c r="AB967" s="17">
        <f ca="1">f_risk_maxdownside(A967,参数!$B$6,参数!$B$1)</f>
        <v>-3.92976588628762</v>
      </c>
      <c r="AC967" s="17">
        <f ca="1">f_risk_maxdownside(A967,参数!$B$4,参数!$B$1)</f>
        <v>-3.92976588628762</v>
      </c>
      <c r="AD967" t="str">
        <f ca="1">f_risk_maxdownside_date(A967,参数!$B$6,参数!$B$1)</f>
        <v>20200306-20200323</v>
      </c>
    </row>
    <row r="968" spans="1:30">
      <c r="A968" s="15" t="s">
        <v>996</v>
      </c>
      <c r="B968" t="str">
        <f>f_info_name(A968)</f>
        <v>前海开源沪港深大消费A</v>
      </c>
      <c r="C968" t="str">
        <f>f_info_setupdate(A968)</f>
        <v>2016-09-29</v>
      </c>
      <c r="D968" s="16">
        <f t="shared" si="15"/>
        <v>1579</v>
      </c>
      <c r="F968" s="17">
        <f>f_netasset_total(A968,参数!$B$1,100000000)</f>
        <v>0.6285511252</v>
      </c>
      <c r="G968" s="17">
        <f ca="1">f_nav_adjustedreturn(A968,参数!$B$2,参数!$B$1)</f>
        <v>79.8999165971643</v>
      </c>
      <c r="H968" s="17">
        <f ca="1">f_nav_periodreturnrankingper(A968,参数!$B$2,参数!$B$1,3)</f>
        <v>15.934356802541</v>
      </c>
      <c r="I968" s="17">
        <f ca="1">f_nav_adjustedreturn(A968,参数!$B$3,参数!$B$2)</f>
        <v>23.3539094650206</v>
      </c>
      <c r="J968" s="17">
        <f ca="1">f_nav_periodreturnrankingper(A968,参数!$B$3,参数!$B$2,3)</f>
        <v>53.4559643255295</v>
      </c>
      <c r="K968" s="17">
        <f ca="1">f_nav_adjustedreturn(A968,参数!$B$4,参数!$B$3)</f>
        <v>-20.2625102543068</v>
      </c>
      <c r="L968" s="17">
        <f ca="1">f_nav_periodreturnrankingper(A968,参数!$B$4,参数!$B$3,3)</f>
        <v>66.4313222079589</v>
      </c>
      <c r="M968" s="17">
        <f ca="1">f_nav_adjustedreturn(A968,参数!$B$5,参数!$B$4)</f>
        <v>26.2226847034339</v>
      </c>
      <c r="N968" s="17">
        <f ca="1">f_nav_periodreturnrankingper(A968,参数!$B$5,参数!$B$4,3)</f>
        <v>13.7115839243499</v>
      </c>
      <c r="O968" s="17">
        <f ca="1">f_nav_adjustedreturn(A968,参数!$B$6,参数!$B$5)</f>
        <v>0</v>
      </c>
      <c r="P968" s="17">
        <f ca="1">f_nav_periodreturnrankingper(A968,参数!$B$6,参数!$B$5,3)</f>
        <v>0</v>
      </c>
      <c r="Q968" s="25">
        <f>f_return(A968,1,参数!$B$1-365/2,参数!$B$1)</f>
        <v>94.1056873169466</v>
      </c>
      <c r="R968" s="25">
        <f ca="1">f_return(A968,1,参数!$B$4,参数!$B$1)</f>
        <v>20.9316840503134</v>
      </c>
      <c r="S968" s="25">
        <f ca="1">f_return(A968,1,参数!$B$6,参数!$B$1)</f>
        <v>0</v>
      </c>
      <c r="T968" t="str">
        <f>f_info_investtype(A968)</f>
        <v>灵活配置型基金</v>
      </c>
      <c r="U968" t="str">
        <f>f_info_fundmanager(A968)</f>
        <v>范洁,田维</v>
      </c>
      <c r="V968">
        <f>f_info_manager_onthepostdays(A968,1)</f>
        <v>273</v>
      </c>
      <c r="W968" s="25">
        <f ca="1">f_return_1w(A968,"0",参数!$B$2)</f>
        <v>-2.75750202757502</v>
      </c>
      <c r="X968" s="25">
        <f>f_return_1m(A968,"0",参数!$B$1)</f>
        <v>16.5945945945946</v>
      </c>
      <c r="Y968" s="25">
        <f>f_return_3m(A968,0,参数!$B$1)</f>
        <v>31.6046369737645</v>
      </c>
      <c r="Z968" s="25">
        <f>f_return_6m(A968,0,参数!B967)</f>
        <v>44.3538268506901</v>
      </c>
      <c r="AA968" t="str">
        <f>f_dq_status(A968,参数!$B$1)</f>
        <v>开放申购|开放赎回</v>
      </c>
      <c r="AB968" s="17">
        <f ca="1">f_risk_maxdownside(A968,参数!$B$6,参数!$B$1)</f>
        <v>-26.7684887459807</v>
      </c>
      <c r="AC968" s="17">
        <f ca="1">f_risk_maxdownside(A968,参数!$B$4,参数!$B$1)</f>
        <v>-25.327868852459</v>
      </c>
      <c r="AD968" t="str">
        <f ca="1">f_risk_maxdownside_date(A968,参数!$B$6,参数!$B$1)</f>
        <v>20171122-20190103</v>
      </c>
    </row>
    <row r="969" spans="1:30">
      <c r="A969" s="15" t="s">
        <v>997</v>
      </c>
      <c r="B969" t="str">
        <f>f_info_name(A969)</f>
        <v>万家瑞和A</v>
      </c>
      <c r="C969" t="str">
        <f>f_info_setupdate(A969)</f>
        <v>2016-04-26</v>
      </c>
      <c r="D969" s="16">
        <f t="shared" si="15"/>
        <v>1735</v>
      </c>
      <c r="F969" s="17">
        <f>f_netasset_total(A969,参数!$B$1,100000000)</f>
        <v>2.7910714953</v>
      </c>
      <c r="G969" s="17">
        <f ca="1">f_nav_adjustedreturn(A969,参数!$B$2,参数!$B$1)</f>
        <v>4.12880458756066</v>
      </c>
      <c r="H969" s="17">
        <f ca="1">f_nav_periodreturnrankingper(A969,参数!$B$2,参数!$B$1,3)</f>
        <v>98.4118581259926</v>
      </c>
      <c r="I969" s="17">
        <f ca="1">f_nav_adjustedreturn(A969,参数!$B$3,参数!$B$2)</f>
        <v>5.1776932355943</v>
      </c>
      <c r="J969" s="17">
        <f ca="1">f_nav_periodreturnrankingper(A969,参数!$B$3,参数!$B$2,3)</f>
        <v>93.1438127090301</v>
      </c>
      <c r="K969" s="17">
        <f ca="1">f_nav_adjustedreturn(A969,参数!$B$4,参数!$B$3)</f>
        <v>5.47073791348601</v>
      </c>
      <c r="L969" s="17">
        <f ca="1">f_nav_periodreturnrankingper(A969,参数!$B$4,参数!$B$3,3)</f>
        <v>1.47625160462131</v>
      </c>
      <c r="M969" s="17">
        <f ca="1">f_nav_adjustedreturn(A969,参数!$B$5,参数!$B$4)</f>
        <v>10.8949971601951</v>
      </c>
      <c r="N969" s="17">
        <f ca="1">f_nav_periodreturnrankingper(A969,参数!$B$5,参数!$B$4,3)</f>
        <v>47.832939322301</v>
      </c>
      <c r="O969" s="17">
        <f ca="1">f_nav_adjustedreturn(A969,参数!$B$6,参数!$B$5)</f>
        <v>0</v>
      </c>
      <c r="P969" s="17">
        <f ca="1">f_nav_periodreturnrankingper(A969,参数!$B$6,参数!$B$5,3)</f>
        <v>0</v>
      </c>
      <c r="Q969" s="25">
        <f>f_return(A969,1,参数!$B$1-365/2,参数!$B$1)</f>
        <v>8.14828635532205</v>
      </c>
      <c r="R969" s="25">
        <f ca="1">f_return(A969,1,参数!$B$4,参数!$B$1)</f>
        <v>4.91955886650013</v>
      </c>
      <c r="S969" s="25">
        <f ca="1">f_return(A969,1,参数!$B$6,参数!$B$1)</f>
        <v>0</v>
      </c>
      <c r="T969" t="str">
        <f>f_info_investtype(A969)</f>
        <v>灵活配置型基金</v>
      </c>
      <c r="U969" t="str">
        <f>f_info_fundmanager(A969)</f>
        <v>郅元,苏谋东</v>
      </c>
      <c r="V969">
        <f>f_info_manager_onthepostdays(A969,1)</f>
        <v>419</v>
      </c>
      <c r="W969" s="25">
        <f ca="1">f_return_1w(A969,"0",参数!$B$2)</f>
        <v>0.176756517896589</v>
      </c>
      <c r="X969" s="25">
        <f>f_return_1m(A969,"0",参数!$B$1)</f>
        <v>1.53118279569892</v>
      </c>
      <c r="Y969" s="25">
        <f>f_return_3m(A969,0,参数!$B$1)</f>
        <v>2.5990959666203</v>
      </c>
      <c r="Z969" s="25">
        <f>f_return_6m(A969,0,参数!B968)</f>
        <v>3.60969611803969</v>
      </c>
      <c r="AA969" t="str">
        <f>f_dq_status(A969,参数!$B$1)</f>
        <v>开放申购|开放赎回</v>
      </c>
      <c r="AB969" s="17">
        <f ca="1">f_risk_maxdownside(A969,参数!$B$6,参数!$B$1)</f>
        <v>-3.71285020863491</v>
      </c>
      <c r="AC969" s="17">
        <f ca="1">f_risk_maxdownside(A969,参数!$B$4,参数!$B$1)</f>
        <v>-3.71285020863491</v>
      </c>
      <c r="AD969" t="str">
        <f ca="1">f_risk_maxdownside_date(A969,参数!$B$6,参数!$B$1)</f>
        <v>20200430-20200716</v>
      </c>
    </row>
    <row r="970" spans="1:30">
      <c r="A970" s="15" t="s">
        <v>998</v>
      </c>
      <c r="B970" t="str">
        <f>f_info_name(A970)</f>
        <v>前海开源沪港深创新A</v>
      </c>
      <c r="C970" t="str">
        <f>f_info_setupdate(A970)</f>
        <v>2016-06-24</v>
      </c>
      <c r="D970" s="16">
        <f t="shared" si="15"/>
        <v>1676</v>
      </c>
      <c r="F970" s="17">
        <f>f_netasset_total(A970,参数!$B$1,100000000)</f>
        <v>1.5108806321</v>
      </c>
      <c r="G970" s="17">
        <f ca="1">f_nav_adjustedreturn(A970,参数!$B$2,参数!$B$1)</f>
        <v>10.7091172214182</v>
      </c>
      <c r="H970" s="17">
        <f ca="1">f_nav_periodreturnrankingper(A970,参数!$B$2,参数!$B$1,3)</f>
        <v>94.0709370037057</v>
      </c>
      <c r="I970" s="17">
        <f ca="1">f_nav_adjustedreturn(A970,参数!$B$3,参数!$B$2)</f>
        <v>25.7475474841429</v>
      </c>
      <c r="J970" s="17">
        <f ca="1">f_nav_periodreturnrankingper(A970,参数!$B$3,参数!$B$2,3)</f>
        <v>50</v>
      </c>
      <c r="K970" s="17">
        <f ca="1">f_nav_adjustedreturn(A970,参数!$B$4,参数!$B$3)</f>
        <v>-23.989218328841</v>
      </c>
      <c r="L970" s="17">
        <f ca="1">f_nav_periodreturnrankingper(A970,参数!$B$4,参数!$B$3,3)</f>
        <v>80.3594351732991</v>
      </c>
      <c r="M970" s="17">
        <f ca="1">f_nav_adjustedreturn(A970,参数!$B$5,参数!$B$4)</f>
        <v>56.5864318869829</v>
      </c>
      <c r="N970" s="17">
        <f ca="1">f_nav_periodreturnrankingper(A970,参数!$B$5,参数!$B$4,3)</f>
        <v>1.41843971631206</v>
      </c>
      <c r="O970" s="17">
        <f ca="1">f_nav_adjustedreturn(A970,参数!$B$6,参数!$B$5)</f>
        <v>0</v>
      </c>
      <c r="P970" s="17">
        <f ca="1">f_nav_periodreturnrankingper(A970,参数!$B$6,参数!$B$5,3)</f>
        <v>0</v>
      </c>
      <c r="Q970" s="25">
        <f>f_return(A970,1,参数!$B$1-365/2,参数!$B$1)</f>
        <v>3.05026290345189</v>
      </c>
      <c r="R970" s="25">
        <f ca="1">f_return(A970,1,参数!$B$4,参数!$B$1)</f>
        <v>1.90102855855554</v>
      </c>
      <c r="S970" s="25">
        <f ca="1">f_return(A970,1,参数!$B$6,参数!$B$1)</f>
        <v>0</v>
      </c>
      <c r="T970" t="str">
        <f>f_info_investtype(A970)</f>
        <v>灵活配置型基金</v>
      </c>
      <c r="U970" t="str">
        <f>f_info_fundmanager(A970)</f>
        <v>邱杰</v>
      </c>
      <c r="V970">
        <f>f_info_manager_onthepostdays(A970,1)</f>
        <v>638</v>
      </c>
      <c r="W970" s="25">
        <f ca="1">f_return_1w(A970,"0",参数!$B$2)</f>
        <v>-4.16088765603329</v>
      </c>
      <c r="X970" s="25">
        <f>f_return_1m(A970,"0",参数!$B$1)</f>
        <v>1.25744540039711</v>
      </c>
      <c r="Y970" s="25">
        <f>f_return_3m(A970,0,参数!$B$1)</f>
        <v>3.30857528696826</v>
      </c>
      <c r="Z970" s="25">
        <f>f_return_6m(A970,0,参数!B969)</f>
        <v>-0.906735751295328</v>
      </c>
      <c r="AA970" t="str">
        <f>f_dq_status(A970,参数!$B$1)</f>
        <v>开放申购|开放赎回</v>
      </c>
      <c r="AB970" s="17">
        <f ca="1">f_risk_maxdownside(A970,参数!$B$6,参数!$B$1)</f>
        <v>-28.0771789753826</v>
      </c>
      <c r="AC970" s="17">
        <f ca="1">f_risk_maxdownside(A970,参数!$B$4,参数!$B$1)</f>
        <v>-27.2053872053872</v>
      </c>
      <c r="AD970" t="str">
        <f ca="1">f_risk_maxdownside_date(A970,参数!$B$6,参数!$B$1)</f>
        <v>20171122-20190102</v>
      </c>
    </row>
    <row r="971" spans="1:30">
      <c r="A971" s="15" t="s">
        <v>999</v>
      </c>
      <c r="B971" t="str">
        <f>f_info_name(A971)</f>
        <v>兴业聚丰</v>
      </c>
      <c r="C971" t="str">
        <f>f_info_setupdate(A971)</f>
        <v>2016-07-13</v>
      </c>
      <c r="D971" s="16">
        <f t="shared" si="15"/>
        <v>1657</v>
      </c>
      <c r="F971" s="17">
        <f>f_netasset_total(A971,参数!$B$1,100000000)</f>
        <v>7.4503603387</v>
      </c>
      <c r="G971" s="17">
        <f ca="1">f_nav_adjustedreturn(A971,参数!$B$2,参数!$B$1)</f>
        <v>6.02452122356793</v>
      </c>
      <c r="H971" s="17">
        <f ca="1">f_nav_periodreturnrankingper(A971,参数!$B$2,参数!$B$1,3)</f>
        <v>97.3001588141874</v>
      </c>
      <c r="I971" s="17">
        <f ca="1">f_nav_adjustedreturn(A971,参数!$B$3,参数!$B$2)</f>
        <v>4.71293916023993</v>
      </c>
      <c r="J971" s="17">
        <f ca="1">f_nav_periodreturnrankingper(A971,参数!$B$3,参数!$B$2,3)</f>
        <v>94.0914158305463</v>
      </c>
      <c r="K971" s="17">
        <f ca="1">f_nav_adjustedreturn(A971,参数!$B$4,参数!$B$3)</f>
        <v>1.03896103896104</v>
      </c>
      <c r="L971" s="17">
        <f ca="1">f_nav_periodreturnrankingper(A971,参数!$B$4,参数!$B$3,3)</f>
        <v>14.7625160462131</v>
      </c>
      <c r="M971" s="17">
        <f ca="1">f_nav_adjustedreturn(A971,参数!$B$5,参数!$B$4)</f>
        <v>7.04355885078777</v>
      </c>
      <c r="N971" s="17">
        <f ca="1">f_nav_periodreturnrankingper(A971,参数!$B$5,参数!$B$4,3)</f>
        <v>66.7454688731284</v>
      </c>
      <c r="O971" s="17">
        <f ca="1">f_nav_adjustedreturn(A971,参数!$B$6,参数!$B$5)</f>
        <v>0</v>
      </c>
      <c r="P971" s="17">
        <f ca="1">f_nav_periodreturnrankingper(A971,参数!$B$6,参数!$B$5,3)</f>
        <v>0</v>
      </c>
      <c r="Q971" s="25">
        <f>f_return(A971,1,参数!$B$1-365/2,参数!$B$1)</f>
        <v>9.76071121019755</v>
      </c>
      <c r="R971" s="25">
        <f ca="1">f_return(A971,1,参数!$B$4,参数!$B$1)</f>
        <v>3.90026905317304</v>
      </c>
      <c r="S971" s="25">
        <f ca="1">f_return(A971,1,参数!$B$6,参数!$B$1)</f>
        <v>0</v>
      </c>
      <c r="T971" t="str">
        <f>f_info_investtype(A971)</f>
        <v>灵活配置型基金</v>
      </c>
      <c r="U971" t="str">
        <f>f_info_fundmanager(A971)</f>
        <v>唐丁祥</v>
      </c>
      <c r="V971">
        <f>f_info_manager_onthepostdays(A971,1)</f>
        <v>723</v>
      </c>
      <c r="W971" s="25">
        <f ca="1">f_return_1w(A971,"0",参数!$B$2)</f>
        <v>0.0819000819000729</v>
      </c>
      <c r="X971" s="25">
        <f>f_return_1m(A971,"0",参数!$B$1)</f>
        <v>3.37039910352558</v>
      </c>
      <c r="Y971" s="25">
        <f>f_return_3m(A971,0,参数!$B$1)</f>
        <v>5.12842991145789</v>
      </c>
      <c r="Z971" s="25">
        <f>f_return_6m(A971,0,参数!B970)</f>
        <v>4.4682518944343</v>
      </c>
      <c r="AA971" t="str">
        <f>f_dq_status(A971,参数!$B$1)</f>
        <v>暂停大额申购|开放赎回</v>
      </c>
      <c r="AB971" s="17">
        <f ca="1">f_risk_maxdownside(A971,参数!$B$6,参数!$B$1)</f>
        <v>-2.91739537198736</v>
      </c>
      <c r="AC971" s="17">
        <f ca="1">f_risk_maxdownside(A971,参数!$B$4,参数!$B$1)</f>
        <v>-2.91739537198736</v>
      </c>
      <c r="AD971" t="str">
        <f ca="1">f_risk_maxdownside_date(A971,参数!$B$6,参数!$B$1)</f>
        <v>20200429-20200925</v>
      </c>
    </row>
    <row r="972" spans="1:30">
      <c r="A972" s="15" t="s">
        <v>1000</v>
      </c>
      <c r="B972" t="str">
        <f>f_info_name(A972)</f>
        <v>华商万众创新</v>
      </c>
      <c r="C972" t="str">
        <f>f_info_setupdate(A972)</f>
        <v>2016-06-28</v>
      </c>
      <c r="D972" s="16">
        <f t="shared" si="15"/>
        <v>1672</v>
      </c>
      <c r="F972" s="17">
        <f>f_netasset_total(A972,参数!$B$1,100000000)</f>
        <v>10.6433076687</v>
      </c>
      <c r="G972" s="17">
        <f ca="1">f_nav_adjustedreturn(A972,参数!$B$2,参数!$B$1)</f>
        <v>114.843087362171</v>
      </c>
      <c r="H972" s="17">
        <f ca="1">f_nav_periodreturnrankingper(A972,参数!$B$2,参数!$B$1,3)</f>
        <v>1.69401799894124</v>
      </c>
      <c r="I972" s="17">
        <f ca="1">f_nav_adjustedreturn(A972,参数!$B$3,参数!$B$2)</f>
        <v>83.0745341614907</v>
      </c>
      <c r="J972" s="17">
        <f ca="1">f_nav_periodreturnrankingper(A972,参数!$B$3,参数!$B$2,3)</f>
        <v>2.0066889632107</v>
      </c>
      <c r="K972" s="17">
        <f ca="1">f_nav_adjustedreturn(A972,参数!$B$4,参数!$B$3)</f>
        <v>-23.2419547079857</v>
      </c>
      <c r="L972" s="17">
        <f ca="1">f_nav_periodreturnrankingper(A972,参数!$B$4,参数!$B$3,3)</f>
        <v>77.4711168164313</v>
      </c>
      <c r="M972" s="17">
        <f ca="1">f_nav_adjustedreturn(A972,参数!$B$5,参数!$B$4)</f>
        <v>-14.4883485309017</v>
      </c>
      <c r="N972" s="17">
        <f ca="1">f_nav_periodreturnrankingper(A972,参数!$B$5,参数!$B$4,3)</f>
        <v>98.6603624901497</v>
      </c>
      <c r="O972" s="17">
        <f ca="1">f_nav_adjustedreturn(A972,参数!$B$6,参数!$B$5)</f>
        <v>0</v>
      </c>
      <c r="P972" s="17">
        <f ca="1">f_nav_periodreturnrankingper(A972,参数!$B$6,参数!$B$5,3)</f>
        <v>0</v>
      </c>
      <c r="Q972" s="25">
        <f>f_return(A972,1,参数!$B$1-365/2,参数!$B$1)</f>
        <v>113.537862178819</v>
      </c>
      <c r="R972" s="25">
        <f ca="1">f_return(A972,1,参数!$B$4,参数!$B$1)</f>
        <v>44.4813517322231</v>
      </c>
      <c r="S972" s="25">
        <f ca="1">f_return(A972,1,参数!$B$6,参数!$B$1)</f>
        <v>0</v>
      </c>
      <c r="T972" t="str">
        <f>f_info_investtype(A972)</f>
        <v>灵活配置型基金</v>
      </c>
      <c r="U972" t="str">
        <f>f_info_fundmanager(A972)</f>
        <v>梁皓</v>
      </c>
      <c r="V972">
        <f>f_info_manager_onthepostdays(A972,1)</f>
        <v>1199</v>
      </c>
      <c r="W972" s="25">
        <f ca="1">f_return_1w(A972,"0",参数!$B$2)</f>
        <v>1.55038759689923</v>
      </c>
      <c r="X972" s="25">
        <f>f_return_1m(A972,"0",参数!$B$1)</f>
        <v>17.8139534883721</v>
      </c>
      <c r="Y972" s="25">
        <f>f_return_3m(A972,0,参数!$B$1)</f>
        <v>29.8308559712968</v>
      </c>
      <c r="Z972" s="25">
        <f>f_return_6m(A972,0,参数!B971)</f>
        <v>34.333859926277</v>
      </c>
      <c r="AA972" t="str">
        <f>f_dq_status(A972,参数!$B$1)</f>
        <v>开放申购|开放赎回</v>
      </c>
      <c r="AB972" s="17">
        <f ca="1">f_risk_maxdownside(A972,参数!$B$6,参数!$B$1)</f>
        <v>-41.7</v>
      </c>
      <c r="AC972" s="17">
        <f ca="1">f_risk_maxdownside(A972,参数!$B$4,参数!$B$1)</f>
        <v>-31.0059171597633</v>
      </c>
      <c r="AD972" t="str">
        <f ca="1">f_risk_maxdownside_date(A972,参数!$B$6,参数!$B$1)</f>
        <v>20160629-20181018</v>
      </c>
    </row>
    <row r="973" spans="1:30">
      <c r="A973" s="15" t="s">
        <v>1001</v>
      </c>
      <c r="B973" t="str">
        <f>f_info_name(A973)</f>
        <v>金鹰元和A</v>
      </c>
      <c r="C973" t="str">
        <f>f_info_setupdate(A973)</f>
        <v>2016-05-25</v>
      </c>
      <c r="D973" s="16">
        <f t="shared" si="15"/>
        <v>1706</v>
      </c>
      <c r="F973" s="17">
        <f>f_netasset_total(A973,参数!$B$1,100000000)</f>
        <v>1.0328845335</v>
      </c>
      <c r="G973" s="17">
        <f ca="1">f_nav_adjustedreturn(A973,参数!$B$2,参数!$B$1)</f>
        <v>64.7220946256316</v>
      </c>
      <c r="H973" s="17">
        <f ca="1">f_nav_periodreturnrankingper(A973,参数!$B$2,参数!$B$1,3)</f>
        <v>29.5923769190048</v>
      </c>
      <c r="I973" s="17">
        <f ca="1">f_nav_adjustedreturn(A973,参数!$B$3,参数!$B$2)</f>
        <v>42.0554649265905</v>
      </c>
      <c r="J973" s="17">
        <f ca="1">f_nav_periodreturnrankingper(A973,参数!$B$3,参数!$B$2,3)</f>
        <v>27.257525083612</v>
      </c>
      <c r="K973" s="17">
        <f ca="1">f_nav_adjustedreturn(A973,参数!$B$4,参数!$B$3)</f>
        <v>-7.89908695014663</v>
      </c>
      <c r="L973" s="17">
        <f ca="1">f_nav_periodreturnrankingper(A973,参数!$B$4,参数!$B$3,3)</f>
        <v>37.612323491656</v>
      </c>
      <c r="M973" s="17">
        <f ca="1">f_nav_adjustedreturn(A973,参数!$B$5,参数!$B$4)</f>
        <v>2.29770229770231</v>
      </c>
      <c r="N973" s="17">
        <f ca="1">f_nav_periodreturnrankingper(A973,参数!$B$5,参数!$B$4,3)</f>
        <v>87.785657998424</v>
      </c>
      <c r="O973" s="17">
        <f ca="1">f_nav_adjustedreturn(A973,参数!$B$6,参数!$B$5)</f>
        <v>0</v>
      </c>
      <c r="P973" s="17">
        <f ca="1">f_nav_periodreturnrankingper(A973,参数!$B$6,参数!$B$5,3)</f>
        <v>0</v>
      </c>
      <c r="Q973" s="25">
        <f>f_return(A973,1,参数!$B$1-365/2,参数!$B$1)</f>
        <v>121.308413357205</v>
      </c>
      <c r="R973" s="25">
        <f ca="1">f_return(A973,1,参数!$B$4,参数!$B$1)</f>
        <v>29.1387240621854</v>
      </c>
      <c r="S973" s="25">
        <f ca="1">f_return(A973,1,参数!$B$6,参数!$B$1)</f>
        <v>0</v>
      </c>
      <c r="T973" t="str">
        <f>f_info_investtype(A973)</f>
        <v>灵活配置型基金</v>
      </c>
      <c r="U973" t="str">
        <f>f_info_fundmanager(A973)</f>
        <v>倪超</v>
      </c>
      <c r="V973">
        <f>f_info_manager_onthepostdays(A973,1)</f>
        <v>236</v>
      </c>
      <c r="W973" s="25">
        <f ca="1">f_return_1w(A973,"0",参数!$B$2)</f>
        <v>2.91522218720454</v>
      </c>
      <c r="X973" s="25">
        <f>f_return_1m(A973,"0",参数!$B$1)</f>
        <v>11.8295218295219</v>
      </c>
      <c r="Y973" s="25">
        <f>f_return_3m(A973,0,参数!$B$1)</f>
        <v>51.7562420651714</v>
      </c>
      <c r="Z973" s="25">
        <f>f_return_6m(A973,0,参数!B972)</f>
        <v>35.3536012526096</v>
      </c>
      <c r="AA973" t="str">
        <f>f_dq_status(A973,参数!$B$1)</f>
        <v>开放申购|开放赎回</v>
      </c>
      <c r="AB973" s="17">
        <f ca="1">f_risk_maxdownside(A973,参数!$B$6,参数!$B$1)</f>
        <v>-31.3727943936929</v>
      </c>
      <c r="AC973" s="17">
        <f ca="1">f_risk_maxdownside(A973,参数!$B$4,参数!$B$1)</f>
        <v>-31.3727943936929</v>
      </c>
      <c r="AD973" t="str">
        <f ca="1">f_risk_maxdownside_date(A973,参数!$B$6,参数!$B$1)</f>
        <v>20200226-20200413</v>
      </c>
    </row>
    <row r="974" spans="1:30">
      <c r="A974" s="15" t="s">
        <v>1002</v>
      </c>
      <c r="B974" t="str">
        <f>f_info_name(A974)</f>
        <v>民生加银前沿科技</v>
      </c>
      <c r="C974" t="str">
        <f>f_info_setupdate(A974)</f>
        <v>2016-11-30</v>
      </c>
      <c r="D974" s="16">
        <f t="shared" si="15"/>
        <v>1517</v>
      </c>
      <c r="F974" s="17">
        <f>f_netasset_total(A974,参数!$B$1,100000000)</f>
        <v>3.7592943027</v>
      </c>
      <c r="G974" s="17">
        <f ca="1">f_nav_adjustedreturn(A974,参数!$B$2,参数!$B$1)</f>
        <v>96.8468468468468</v>
      </c>
      <c r="H974" s="17">
        <f ca="1">f_nav_periodreturnrankingper(A974,参数!$B$2,参数!$B$1,3)</f>
        <v>6.72313393329804</v>
      </c>
      <c r="I974" s="17">
        <f ca="1">f_nav_adjustedreturn(A974,参数!$B$3,参数!$B$2)</f>
        <v>27.2935779816514</v>
      </c>
      <c r="J974" s="17">
        <f ca="1">f_nav_periodreturnrankingper(A974,参数!$B$3,参数!$B$2,3)</f>
        <v>47.6588628762542</v>
      </c>
      <c r="K974" s="17">
        <f ca="1">f_nav_adjustedreturn(A974,参数!$B$4,参数!$B$3)</f>
        <v>-18.5046728971963</v>
      </c>
      <c r="L974" s="17">
        <f ca="1">f_nav_periodreturnrankingper(A974,参数!$B$4,参数!$B$3,3)</f>
        <v>60.2053915275995</v>
      </c>
      <c r="M974" s="17">
        <f ca="1">f_nav_adjustedreturn(A974,参数!$B$5,参数!$B$4)</f>
        <v>6.88622754491017</v>
      </c>
      <c r="N974" s="17">
        <f ca="1">f_nav_periodreturnrankingper(A974,参数!$B$5,参数!$B$4,3)</f>
        <v>67.4546887312845</v>
      </c>
      <c r="O974" s="17">
        <f ca="1">f_nav_adjustedreturn(A974,参数!$B$6,参数!$B$5)</f>
        <v>0</v>
      </c>
      <c r="P974" s="17">
        <f ca="1">f_nav_periodreturnrankingper(A974,参数!$B$6,参数!$B$5,3)</f>
        <v>0</v>
      </c>
      <c r="Q974" s="25">
        <f>f_return(A974,1,参数!$B$1-365/2,参数!$B$1)</f>
        <v>137.095061913524</v>
      </c>
      <c r="R974" s="25">
        <f ca="1">f_return(A974,1,参数!$B$4,参数!$B$1)</f>
        <v>26.8415630269374</v>
      </c>
      <c r="S974" s="25">
        <f ca="1">f_return(A974,1,参数!$B$6,参数!$B$1)</f>
        <v>0</v>
      </c>
      <c r="T974" t="str">
        <f>f_info_investtype(A974)</f>
        <v>灵活配置型基金</v>
      </c>
      <c r="U974" t="str">
        <f>f_info_fundmanager(A974)</f>
        <v>郑爱刚</v>
      </c>
      <c r="V974">
        <f>f_info_manager_onthepostdays(A974,1)</f>
        <v>330</v>
      </c>
      <c r="W974" s="25">
        <f ca="1">f_return_1w(A974,"0",参数!$B$2)</f>
        <v>-0.804289544235916</v>
      </c>
      <c r="X974" s="25">
        <f>f_return_1m(A974,"0",参数!$B$1)</f>
        <v>11.3092205807438</v>
      </c>
      <c r="Y974" s="25">
        <f>f_return_3m(A974,0,参数!$B$1)</f>
        <v>39.8847631241997</v>
      </c>
      <c r="Z974" s="25">
        <f>f_return_6m(A974,0,参数!B973)</f>
        <v>45.0167224080268</v>
      </c>
      <c r="AA974" t="str">
        <f>f_dq_status(A974,参数!$B$1)</f>
        <v>开放申购|开放赎回</v>
      </c>
      <c r="AB974" s="17">
        <f ca="1">f_risk_maxdownside(A974,参数!$B$6,参数!$B$1)</f>
        <v>-25.0669045495094</v>
      </c>
      <c r="AC974" s="17">
        <f ca="1">f_risk_maxdownside(A974,参数!$B$4,参数!$B$1)</f>
        <v>-25.0669045495094</v>
      </c>
      <c r="AD974" t="str">
        <f ca="1">f_risk_maxdownside_date(A974,参数!$B$6,参数!$B$1)</f>
        <v>20180313-20181018</v>
      </c>
    </row>
    <row r="975" spans="1:30">
      <c r="A975" s="15" t="s">
        <v>1003</v>
      </c>
      <c r="B975" t="str">
        <f>f_info_name(A975)</f>
        <v>中欧丰泓沪港深A</v>
      </c>
      <c r="C975" t="str">
        <f>f_info_setupdate(A975)</f>
        <v>2016-11-08</v>
      </c>
      <c r="D975" s="16">
        <f t="shared" si="15"/>
        <v>1539</v>
      </c>
      <c r="F975" s="17">
        <f>f_netasset_total(A975,参数!$B$1,100000000)</f>
        <v>9.4242505283</v>
      </c>
      <c r="G975" s="17">
        <f ca="1">f_nav_adjustedreturn(A975,参数!$B$2,参数!$B$1)</f>
        <v>54.4656790049022</v>
      </c>
      <c r="H975" s="17">
        <f ca="1">f_nav_periodreturnrankingper(A975,参数!$B$2,参数!$B$1,3)</f>
        <v>40.0741132874537</v>
      </c>
      <c r="I975" s="17">
        <f ca="1">f_nav_adjustedreturn(A975,参数!$B$3,参数!$B$2)</f>
        <v>37.8314555853405</v>
      </c>
      <c r="J975" s="17">
        <f ca="1">f_nav_periodreturnrankingper(A975,参数!$B$3,参数!$B$2,3)</f>
        <v>32.6086956521739</v>
      </c>
      <c r="K975" s="17">
        <f ca="1">f_nav_adjustedreturn(A975,参数!$B$4,参数!$B$3)</f>
        <v>-15.6260968599992</v>
      </c>
      <c r="L975" s="17">
        <f ca="1">f_nav_periodreturnrankingper(A975,参数!$B$4,参数!$B$3,3)</f>
        <v>51.604621309371</v>
      </c>
      <c r="M975" s="17">
        <f ca="1">f_nav_adjustedreturn(A975,参数!$B$5,参数!$B$4)</f>
        <v>23.5652675808032</v>
      </c>
      <c r="N975" s="17">
        <f ca="1">f_nav_periodreturnrankingper(A975,参数!$B$5,参数!$B$4,3)</f>
        <v>17.4152876280536</v>
      </c>
      <c r="O975" s="17">
        <f ca="1">f_nav_adjustedreturn(A975,参数!$B$6,参数!$B$5)</f>
        <v>0</v>
      </c>
      <c r="P975" s="17">
        <f ca="1">f_nav_periodreturnrankingper(A975,参数!$B$6,参数!$B$5,3)</f>
        <v>0</v>
      </c>
      <c r="Q975" s="25">
        <f>f_return(A975,1,参数!$B$1-365/2,参数!$B$1)</f>
        <v>77.944896909104</v>
      </c>
      <c r="R975" s="25">
        <f ca="1">f_return(A975,1,参数!$B$4,参数!$B$1)</f>
        <v>21.5398766931358</v>
      </c>
      <c r="S975" s="25">
        <f ca="1">f_return(A975,1,参数!$B$6,参数!$B$1)</f>
        <v>0</v>
      </c>
      <c r="T975" t="str">
        <f>f_info_investtype(A975)</f>
        <v>灵活配置型基金</v>
      </c>
      <c r="U975" t="str">
        <f>f_info_fundmanager(A975)</f>
        <v>曹名长,罗佳明,沈悦</v>
      </c>
      <c r="V975">
        <f>f_info_manager_onthepostdays(A975,1)</f>
        <v>1556</v>
      </c>
      <c r="W975" s="25">
        <f ca="1">f_return_1w(A975,"0",参数!$B$2)</f>
        <v>-3.27494287890327</v>
      </c>
      <c r="X975" s="25">
        <f>f_return_1m(A975,"0",参数!$B$1)</f>
        <v>16.6132135984606</v>
      </c>
      <c r="Y975" s="25">
        <f>f_return_3m(A975,0,参数!$B$1)</f>
        <v>23.5871722270988</v>
      </c>
      <c r="Z975" s="25">
        <f>f_return_6m(A975,0,参数!B974)</f>
        <v>30.9572812465669</v>
      </c>
      <c r="AA975" t="str">
        <f>f_dq_status(A975,参数!$B$1)</f>
        <v>开放申购|开放赎回</v>
      </c>
      <c r="AB975" s="17">
        <f ca="1">f_risk_maxdownside(A975,参数!$B$6,参数!$B$1)</f>
        <v>-24.8474125214436</v>
      </c>
      <c r="AC975" s="17">
        <f ca="1">f_risk_maxdownside(A975,参数!$B$4,参数!$B$1)</f>
        <v>-24.8474125214436</v>
      </c>
      <c r="AD975" t="str">
        <f ca="1">f_risk_maxdownside_date(A975,参数!$B$6,参数!$B$1)</f>
        <v>20180606-20190103</v>
      </c>
    </row>
    <row r="976" spans="1:30">
      <c r="A976" s="15" t="s">
        <v>1004</v>
      </c>
      <c r="B976" t="str">
        <f>f_info_name(A976)</f>
        <v>红塔红土长益A</v>
      </c>
      <c r="C976" t="str">
        <f>f_info_setupdate(A976)</f>
        <v>2016-10-26</v>
      </c>
      <c r="D976" s="16">
        <f t="shared" si="15"/>
        <v>1552</v>
      </c>
      <c r="F976" s="17">
        <f>f_netasset_total(A976,参数!$B$1,100000000)</f>
        <v>2.6997597853</v>
      </c>
      <c r="G976" s="17">
        <f ca="1">f_nav_adjustedreturn(A976,参数!$B$2,参数!$B$1)</f>
        <v>17.0106528900308</v>
      </c>
      <c r="H976" s="17">
        <f ca="1">f_nav_periodreturnrankingper(A976,参数!$B$2,参数!$B$1,3)</f>
        <v>19.2452830188679</v>
      </c>
      <c r="I976" s="17">
        <f ca="1">f_nav_adjustedreturn(A976,参数!$B$3,参数!$B$2)</f>
        <v>6.23002940350909</v>
      </c>
      <c r="J976" s="17">
        <f ca="1">f_nav_periodreturnrankingper(A976,参数!$B$3,参数!$B$2,3)</f>
        <v>68.0851063829787</v>
      </c>
      <c r="K976" s="17">
        <f ca="1">f_nav_adjustedreturn(A976,参数!$B$4,参数!$B$3)</f>
        <v>3.18920956343376</v>
      </c>
      <c r="L976" s="17">
        <f ca="1">f_nav_periodreturnrankingper(A976,参数!$B$4,参数!$B$3,3)</f>
        <v>29.1169451073986</v>
      </c>
      <c r="M976" s="17">
        <f ca="1">f_nav_adjustedreturn(A976,参数!$B$5,参数!$B$4)</f>
        <v>4.16929383017715</v>
      </c>
      <c r="N976" s="17">
        <f ca="1">f_nav_periodreturnrankingper(A976,参数!$B$5,参数!$B$4,3)</f>
        <v>46.6850828729282</v>
      </c>
      <c r="O976" s="17">
        <f ca="1">f_nav_adjustedreturn(A976,参数!$B$6,参数!$B$5)</f>
        <v>0</v>
      </c>
      <c r="P976" s="17">
        <f ca="1">f_nav_periodreturnrankingper(A976,参数!$B$6,参数!$B$5,3)</f>
        <v>0</v>
      </c>
      <c r="Q976" s="25">
        <f>f_return(A976,1,参数!$B$1-365/2,参数!$B$1)</f>
        <v>6.36377090198068</v>
      </c>
      <c r="R976" s="25">
        <f ca="1">f_return(A976,1,参数!$B$4,参数!$B$1)</f>
        <v>8.64325882834296</v>
      </c>
      <c r="S976" s="25">
        <f ca="1">f_return(A976,1,参数!$B$6,参数!$B$1)</f>
        <v>0</v>
      </c>
      <c r="T976" t="str">
        <f>f_info_investtype(A976)</f>
        <v>混合债券型二级基金</v>
      </c>
      <c r="U976" t="str">
        <f>f_info_fundmanager(A976)</f>
        <v>梁钧</v>
      </c>
      <c r="V976">
        <f>f_info_manager_onthepostdays(A976,1)</f>
        <v>866</v>
      </c>
      <c r="W976" s="25">
        <f ca="1">f_return_1w(A976,"0",参数!$B$2)</f>
        <v>-0.0391159788773654</v>
      </c>
      <c r="X976" s="25">
        <f>f_return_1m(A976,"0",参数!$B$1)</f>
        <v>4.46188803966124</v>
      </c>
      <c r="Y976" s="25">
        <f>f_return_3m(A976,0,参数!$B$1)</f>
        <v>2.45828671018521</v>
      </c>
      <c r="Z976" s="25">
        <f>f_return_6m(A976,0,参数!B975)</f>
        <v>-7.75374157466788</v>
      </c>
      <c r="AA976" t="str">
        <f>f_dq_status(A976,参数!$B$1)</f>
        <v>暂停申购|暂停赎回</v>
      </c>
      <c r="AB976" s="17">
        <f ca="1">f_risk_maxdownside(A976,参数!$B$6,参数!$B$1)</f>
        <v>-6.87154037029969</v>
      </c>
      <c r="AC976" s="17">
        <f ca="1">f_risk_maxdownside(A976,参数!$B$4,参数!$B$1)</f>
        <v>-6.87154037029969</v>
      </c>
      <c r="AD976" t="str">
        <f ca="1">f_risk_maxdownside_date(A976,参数!$B$6,参数!$B$1)</f>
        <v>20200307-20200331</v>
      </c>
    </row>
    <row r="977" spans="1:30">
      <c r="A977" s="15" t="s">
        <v>1005</v>
      </c>
      <c r="B977" t="str">
        <f>f_info_name(A977)</f>
        <v>前海开源恒泽A</v>
      </c>
      <c r="C977" t="str">
        <f>f_info_setupdate(A977)</f>
        <v>2016-07-15</v>
      </c>
      <c r="D977" s="16">
        <f t="shared" si="15"/>
        <v>1655</v>
      </c>
      <c r="F977" s="17">
        <f>f_netasset_total(A977,参数!$B$1,100000000)</f>
        <v>0.5511978518</v>
      </c>
      <c r="G977" s="17">
        <f ca="1">f_nav_adjustedreturn(A977,参数!$B$2,参数!$B$1)</f>
        <v>7.02409863627872</v>
      </c>
      <c r="H977" s="17">
        <f ca="1">f_nav_periodreturnrankingper(A977,参数!$B$2,参数!$B$1,3)</f>
        <v>86.8983957219251</v>
      </c>
      <c r="I977" s="17">
        <f ca="1">f_nav_adjustedreturn(A977,参数!$B$3,参数!$B$2)</f>
        <v>0.337394564198692</v>
      </c>
      <c r="J977" s="17">
        <f ca="1">f_nav_periodreturnrankingper(A977,参数!$B$3,参数!$B$2,3)</f>
        <v>98.9473684210526</v>
      </c>
      <c r="K977" s="17">
        <f ca="1">f_nav_adjustedreturn(A977,参数!$B$4,参数!$B$3)</f>
        <v>3.19148936170212</v>
      </c>
      <c r="L977" s="17">
        <f ca="1">f_nav_periodreturnrankingper(A977,参数!$B$4,参数!$B$3,3)</f>
        <v>16.8888888888889</v>
      </c>
      <c r="M977" s="17">
        <f ca="1">f_nav_adjustedreturn(A977,参数!$B$5,参数!$B$4)</f>
        <v>3.08764940239043</v>
      </c>
      <c r="N977" s="17">
        <f ca="1">f_nav_periodreturnrankingper(A977,参数!$B$5,参数!$B$4,3)</f>
        <v>81.981981981982</v>
      </c>
      <c r="O977" s="17">
        <f ca="1">f_nav_adjustedreturn(A977,参数!$B$6,参数!$B$5)</f>
        <v>0</v>
      </c>
      <c r="P977" s="17">
        <f ca="1">f_nav_periodreturnrankingper(A977,参数!$B$6,参数!$B$5,3)</f>
        <v>0</v>
      </c>
      <c r="Q977" s="25">
        <f>f_return(A977,1,参数!$B$1-365/2,参数!$B$1)</f>
        <v>4.08604815295555</v>
      </c>
      <c r="R977" s="25">
        <f ca="1">f_return(A977,1,参数!$B$4,参数!$B$1)</f>
        <v>3.47827939903134</v>
      </c>
      <c r="S977" s="25">
        <f ca="1">f_return(A977,1,参数!$B$6,参数!$B$1)</f>
        <v>0</v>
      </c>
      <c r="T977" t="str">
        <f>f_info_investtype(A977)</f>
        <v>偏债混合型基金</v>
      </c>
      <c r="U977" t="str">
        <f>f_info_fundmanager(A977)</f>
        <v>刘静</v>
      </c>
      <c r="V977">
        <f>f_info_manager_onthepostdays(A977,1)</f>
        <v>1672</v>
      </c>
      <c r="W977" s="25">
        <f ca="1">f_return_1w(A977,"0",参数!$B$2)</f>
        <v>-0.390770375883884</v>
      </c>
      <c r="X977" s="25">
        <f>f_return_1m(A977,"0",参数!$B$1)</f>
        <v>1.20120120120119</v>
      </c>
      <c r="Y977" s="25">
        <f>f_return_3m(A977,0,参数!$B$1)</f>
        <v>2.34012147195427</v>
      </c>
      <c r="Z977" s="25">
        <f>f_return_6m(A977,0,参数!B976)</f>
        <v>1.45274160687395</v>
      </c>
      <c r="AA977" t="str">
        <f>f_dq_status(A977,参数!$B$1)</f>
        <v>开放申购|开放赎回</v>
      </c>
      <c r="AB977" s="17">
        <f ca="1">f_risk_maxdownside(A977,参数!$B$6,参数!$B$1)</f>
        <v>-2.5229984515894</v>
      </c>
      <c r="AC977" s="17">
        <f ca="1">f_risk_maxdownside(A977,参数!$B$4,参数!$B$1)</f>
        <v>-2.5229984515894</v>
      </c>
      <c r="AD977" t="str">
        <f ca="1">f_risk_maxdownside_date(A977,参数!$B$6,参数!$B$1)</f>
        <v>20200306-20200319</v>
      </c>
    </row>
    <row r="978" spans="1:30">
      <c r="A978" s="15" t="s">
        <v>1006</v>
      </c>
      <c r="B978" t="str">
        <f>f_info_name(A978)</f>
        <v>富国创新科技A</v>
      </c>
      <c r="C978" t="str">
        <f>f_info_setupdate(A978)</f>
        <v>2016-06-16</v>
      </c>
      <c r="D978" s="16">
        <f t="shared" si="15"/>
        <v>1684</v>
      </c>
      <c r="F978" s="17">
        <f>f_netasset_total(A978,参数!$B$1,100000000)</f>
        <v>100.0057834389</v>
      </c>
      <c r="G978" s="17">
        <f ca="1">f_nav_adjustedreturn(A978,参数!$B$2,参数!$B$1)</f>
        <v>73.4277620396601</v>
      </c>
      <c r="H978" s="17">
        <f ca="1">f_nav_periodreturnrankingper(A978,参数!$B$2,参数!$B$1,3)</f>
        <v>41.7075564278705</v>
      </c>
      <c r="I978" s="17">
        <f ca="1">f_nav_adjustedreturn(A978,参数!$B$3,参数!$B$2)</f>
        <v>91.6395222584148</v>
      </c>
      <c r="J978" s="17">
        <f ca="1">f_nav_periodreturnrankingper(A978,参数!$B$3,参数!$B$2,3)</f>
        <v>2.20385674931129</v>
      </c>
      <c r="K978" s="17">
        <f ca="1">f_nav_adjustedreturn(A978,参数!$B$4,参数!$B$3)</f>
        <v>-11.9502868068834</v>
      </c>
      <c r="L978" s="17">
        <f ca="1">f_nav_periodreturnrankingper(A978,参数!$B$4,参数!$B$3,3)</f>
        <v>4.63917525773196</v>
      </c>
      <c r="M978" s="17">
        <f ca="1">f_nav_adjustedreturn(A978,参数!$B$5,参数!$B$4)</f>
        <v>29.8245614035088</v>
      </c>
      <c r="N978" s="17">
        <f ca="1">f_nav_periodreturnrankingper(A978,参数!$B$5,参数!$B$4,3)</f>
        <v>28.4046692607004</v>
      </c>
      <c r="O978" s="17">
        <f ca="1">f_nav_adjustedreturn(A978,参数!$B$6,参数!$B$5)</f>
        <v>0</v>
      </c>
      <c r="P978" s="17">
        <f ca="1">f_nav_periodreturnrankingper(A978,参数!$B$6,参数!$B$5,3)</f>
        <v>0</v>
      </c>
      <c r="Q978" s="25">
        <f>f_return(A978,1,参数!$B$1-365/2,参数!$B$1)</f>
        <v>77.2137385951096</v>
      </c>
      <c r="R978" s="25">
        <f ca="1">f_return(A978,1,参数!$B$4,参数!$B$1)</f>
        <v>42.988810492755</v>
      </c>
      <c r="S978" s="25">
        <f ca="1">f_return(A978,1,参数!$B$6,参数!$B$1)</f>
        <v>0</v>
      </c>
      <c r="T978" t="str">
        <f>f_info_investtype(A978)</f>
        <v>偏股混合型基金</v>
      </c>
      <c r="U978" t="str">
        <f>f_info_fundmanager(A978)</f>
        <v>李元博</v>
      </c>
      <c r="V978">
        <f>f_info_manager_onthepostdays(A978,1)</f>
        <v>1701</v>
      </c>
      <c r="W978" s="25">
        <f ca="1">f_return_1w(A978,"0",参数!$B$2)</f>
        <v>1.0303377218088</v>
      </c>
      <c r="X978" s="25">
        <f>f_return_1m(A978,"0",参数!$B$1)</f>
        <v>22.44</v>
      </c>
      <c r="Y978" s="25">
        <f>f_return_3m(A978,0,参数!$B$1)</f>
        <v>30.8678922616503</v>
      </c>
      <c r="Z978" s="25">
        <f>f_return_6m(A978,0,参数!B977)</f>
        <v>16.2239476910503</v>
      </c>
      <c r="AA978" t="str">
        <f>f_dq_status(A978,参数!$B$1)</f>
        <v>开放申购|开放赎回</v>
      </c>
      <c r="AB978" s="17">
        <f ca="1">f_risk_maxdownside(A978,参数!$B$6,参数!$B$1)</f>
        <v>-35.2253756260434</v>
      </c>
      <c r="AC978" s="17">
        <f ca="1">f_risk_maxdownside(A978,参数!$B$4,参数!$B$1)</f>
        <v>-32.9879101899827</v>
      </c>
      <c r="AD978" t="str">
        <f ca="1">f_risk_maxdownside_date(A978,参数!$B$6,参数!$B$1)</f>
        <v>20171122-20181016</v>
      </c>
    </row>
    <row r="979" spans="1:30">
      <c r="A979" s="15" t="s">
        <v>1007</v>
      </c>
      <c r="B979" t="str">
        <f>f_info_name(A979)</f>
        <v>中银新蓝筹</v>
      </c>
      <c r="C979" t="str">
        <f>f_info_setupdate(A979)</f>
        <v>2017-05-15</v>
      </c>
      <c r="D979" s="16">
        <f t="shared" si="15"/>
        <v>1351</v>
      </c>
      <c r="F979" s="17">
        <f>f_netasset_total(A979,参数!$B$1,100000000)</f>
        <v>0.590166173</v>
      </c>
      <c r="G979" s="17">
        <f ca="1">f_nav_adjustedreturn(A979,参数!$B$2,参数!$B$1)</f>
        <v>80</v>
      </c>
      <c r="H979" s="17">
        <f ca="1">f_nav_periodreturnrankingper(A979,参数!$B$2,参数!$B$1,3)</f>
        <v>15.8814187400741</v>
      </c>
      <c r="I979" s="17">
        <f ca="1">f_nav_adjustedreturn(A979,参数!$B$3,参数!$B$2)</f>
        <v>37.6543209876543</v>
      </c>
      <c r="J979" s="17">
        <f ca="1">f_nav_periodreturnrankingper(A979,参数!$B$3,参数!$B$2,3)</f>
        <v>32.943143812709</v>
      </c>
      <c r="K979" s="17">
        <f ca="1">f_nav_adjustedreturn(A979,参数!$B$4,参数!$B$3)</f>
        <v>-25.756186984418</v>
      </c>
      <c r="L979" s="17">
        <f ca="1">f_nav_periodreturnrankingper(A979,参数!$B$4,参数!$B$3,3)</f>
        <v>85.7509627727856</v>
      </c>
      <c r="M979" s="17">
        <f ca="1">f_nav_adjustedreturn(A979,参数!$B$5,参数!$B$4)</f>
        <v>0</v>
      </c>
      <c r="N979" s="17">
        <f ca="1">f_nav_periodreturnrankingper(A979,参数!$B$5,参数!$B$4,3)</f>
        <v>0</v>
      </c>
      <c r="O979" s="17">
        <f ca="1">f_nav_adjustedreturn(A979,参数!$B$6,参数!$B$5)</f>
        <v>0</v>
      </c>
      <c r="P979" s="17">
        <f ca="1">f_nav_periodreturnrankingper(A979,参数!$B$6,参数!$B$5,3)</f>
        <v>0</v>
      </c>
      <c r="Q979" s="25">
        <f>f_return(A979,1,参数!$B$1-365/2,参数!$B$1)</f>
        <v>113.279892292684</v>
      </c>
      <c r="R979" s="25">
        <f ca="1">f_return(A979,1,参数!$B$4,参数!$B$1)</f>
        <v>22.5068469422542</v>
      </c>
      <c r="S979" s="25">
        <f ca="1">f_return(A979,1,参数!$B$6,参数!$B$1)</f>
        <v>0</v>
      </c>
      <c r="T979" t="str">
        <f>f_info_investtype(A979)</f>
        <v>灵活配置型基金</v>
      </c>
      <c r="U979" t="str">
        <f>f_info_fundmanager(A979)</f>
        <v>严菲</v>
      </c>
      <c r="V979">
        <f>f_info_manager_onthepostdays(A979,1)</f>
        <v>1368</v>
      </c>
      <c r="W979" s="25">
        <f ca="1">f_return_1w(A979,"0",参数!$B$2)</f>
        <v>-0.88888888888889</v>
      </c>
      <c r="X979" s="25">
        <f>f_return_1m(A979,"0",参数!$B$1)</f>
        <v>17.7126099706745</v>
      </c>
      <c r="Y979" s="25">
        <f>f_return_3m(A979,0,参数!$B$1)</f>
        <v>39.1816920943135</v>
      </c>
      <c r="Z979" s="25">
        <f>f_return_6m(A979,0,参数!B978)</f>
        <v>41.1723656664341</v>
      </c>
      <c r="AA979" t="str">
        <f>f_dq_status(A979,参数!$B$1)</f>
        <v>开放申购|开放赎回</v>
      </c>
      <c r="AB979" s="17">
        <f ca="1">f_risk_maxdownside(A979,参数!$B$6,参数!$B$1)</f>
        <v>-28.1474820143885</v>
      </c>
      <c r="AC979" s="17">
        <f ca="1">f_risk_maxdownside(A979,参数!$B$4,参数!$B$1)</f>
        <v>-28.1474820143885</v>
      </c>
      <c r="AD979" t="str">
        <f ca="1">f_risk_maxdownside_date(A979,参数!$B$6,参数!$B$1)</f>
        <v>20180206-20190102</v>
      </c>
    </row>
    <row r="980" spans="1:30">
      <c r="A980" s="15" t="s">
        <v>1008</v>
      </c>
      <c r="B980" t="str">
        <f>f_info_name(A980)</f>
        <v>东方红汇阳A</v>
      </c>
      <c r="C980" t="str">
        <f>f_info_setupdate(A980)</f>
        <v>2016-05-26</v>
      </c>
      <c r="D980" s="16">
        <f t="shared" si="15"/>
        <v>1705</v>
      </c>
      <c r="F980" s="17">
        <f>f_netasset_total(A980,参数!$B$1,100000000)</f>
        <v>46.3673855423</v>
      </c>
      <c r="G980" s="17">
        <f ca="1">f_nav_adjustedreturn(A980,参数!$B$2,参数!$B$1)</f>
        <v>7.91398335088794</v>
      </c>
      <c r="H980" s="17">
        <f ca="1">f_nav_periodreturnrankingper(A980,参数!$B$2,参数!$B$1,3)</f>
        <v>61.6981132075472</v>
      </c>
      <c r="I980" s="17">
        <f ca="1">f_nav_adjustedreturn(A980,参数!$B$3,参数!$B$2)</f>
        <v>8.0756963751685</v>
      </c>
      <c r="J980" s="17">
        <f ca="1">f_nav_periodreturnrankingper(A980,参数!$B$3,参数!$B$2,3)</f>
        <v>52.3404255319149</v>
      </c>
      <c r="K980" s="17">
        <f ca="1">f_nav_adjustedreturn(A980,参数!$B$4,参数!$B$3)</f>
        <v>4.38613671908654</v>
      </c>
      <c r="L980" s="17">
        <f ca="1">f_nav_periodreturnrankingper(A980,参数!$B$4,参数!$B$3,3)</f>
        <v>17.8997613365155</v>
      </c>
      <c r="M980" s="17">
        <f ca="1">f_nav_adjustedreturn(A980,参数!$B$5,参数!$B$4)</f>
        <v>7.57935322637187</v>
      </c>
      <c r="N980" s="17">
        <f ca="1">f_nav_periodreturnrankingper(A980,参数!$B$5,参数!$B$4,3)</f>
        <v>16.5745856353591</v>
      </c>
      <c r="O980" s="17">
        <f ca="1">f_nav_adjustedreturn(A980,参数!$B$6,参数!$B$5)</f>
        <v>0</v>
      </c>
      <c r="P980" s="17">
        <f ca="1">f_nav_periodreturnrankingper(A980,参数!$B$6,参数!$B$5,3)</f>
        <v>0</v>
      </c>
      <c r="Q980" s="25">
        <f>f_return(A980,1,参数!$B$1-365/2,参数!$B$1)</f>
        <v>10.5899685747273</v>
      </c>
      <c r="R980" s="25">
        <f ca="1">f_return(A980,1,参数!$B$4,参数!$B$1)</f>
        <v>6.77187655196076</v>
      </c>
      <c r="S980" s="25">
        <f ca="1">f_return(A980,1,参数!$B$6,参数!$B$1)</f>
        <v>0</v>
      </c>
      <c r="T980" t="str">
        <f>f_info_investtype(A980)</f>
        <v>混合债券型二级基金</v>
      </c>
      <c r="U980" t="str">
        <f>f_info_fundmanager(A980)</f>
        <v>饶刚,孔令超,徐觅</v>
      </c>
      <c r="V980">
        <f>f_info_manager_onthepostdays(A980,1)</f>
        <v>1659</v>
      </c>
      <c r="W980" s="25">
        <f ca="1">f_return_1w(A980,"0",参数!$B$2)</f>
        <v>-0.805284111473038</v>
      </c>
      <c r="X980" s="25">
        <f>f_return_1m(A980,"0",参数!$B$1)</f>
        <v>1.38029936362822</v>
      </c>
      <c r="Y980" s="25">
        <f>f_return_3m(A980,0,参数!$B$1)</f>
        <v>3.32079555822725</v>
      </c>
      <c r="Z980" s="25">
        <f>f_return_6m(A980,0,参数!B979)</f>
        <v>3.72477863022462</v>
      </c>
      <c r="AA980" t="str">
        <f>f_dq_status(A980,参数!$B$1)</f>
        <v>开放申购|开放赎回</v>
      </c>
      <c r="AB980" s="17">
        <f ca="1">f_risk_maxdownside(A980,参数!$B$6,参数!$B$1)</f>
        <v>-3.66690751445087</v>
      </c>
      <c r="AC980" s="17">
        <f ca="1">f_risk_maxdownside(A980,参数!$B$4,参数!$B$1)</f>
        <v>-3.66690751445087</v>
      </c>
      <c r="AD980" t="str">
        <f ca="1">f_risk_maxdownside_date(A980,参数!$B$6,参数!$B$1)</f>
        <v>20200306-20200323</v>
      </c>
    </row>
    <row r="981" spans="1:30">
      <c r="A981" s="15" t="s">
        <v>1009</v>
      </c>
      <c r="B981" t="str">
        <f>f_info_name(A981)</f>
        <v>长城久源</v>
      </c>
      <c r="C981" t="str">
        <f>f_info_setupdate(A981)</f>
        <v>2016-06-21</v>
      </c>
      <c r="D981" s="16">
        <f t="shared" si="15"/>
        <v>1679</v>
      </c>
      <c r="F981" s="17">
        <f>f_netasset_total(A981,参数!$B$1,100000000)</f>
        <v>0.4879262918</v>
      </c>
      <c r="G981" s="17">
        <f ca="1">f_nav_adjustedreturn(A981,参数!$B$2,参数!$B$1)</f>
        <v>50.7931150860614</v>
      </c>
      <c r="H981" s="17">
        <f ca="1">f_nav_periodreturnrankingper(A981,参数!$B$2,参数!$B$1,3)</f>
        <v>43.4092112228692</v>
      </c>
      <c r="I981" s="17">
        <f ca="1">f_nav_adjustedreturn(A981,参数!$B$3,参数!$B$2)</f>
        <v>12.6187761307488</v>
      </c>
      <c r="J981" s="17">
        <f ca="1">f_nav_periodreturnrankingper(A981,参数!$B$3,参数!$B$2,3)</f>
        <v>74.8049052396878</v>
      </c>
      <c r="K981" s="17">
        <f ca="1">f_nav_adjustedreturn(A981,参数!$B$4,参数!$B$3)</f>
        <v>3.88943731490623</v>
      </c>
      <c r="L981" s="17">
        <f ca="1">f_nav_periodreturnrankingper(A981,参数!$B$4,参数!$B$3,3)</f>
        <v>4.94223363286264</v>
      </c>
      <c r="M981" s="17">
        <f ca="1">f_nav_adjustedreturn(A981,参数!$B$5,参数!$B$4)</f>
        <v>1.50300601202404</v>
      </c>
      <c r="N981" s="17">
        <f ca="1">f_nav_periodreturnrankingper(A981,参数!$B$5,参数!$B$4,3)</f>
        <v>90.3073286052009</v>
      </c>
      <c r="O981" s="17">
        <f ca="1">f_nav_adjustedreturn(A981,参数!$B$6,参数!$B$5)</f>
        <v>0</v>
      </c>
      <c r="P981" s="17">
        <f ca="1">f_nav_periodreturnrankingper(A981,参数!$B$6,参数!$B$5,3)</f>
        <v>0</v>
      </c>
      <c r="Q981" s="25">
        <f>f_return(A981,1,参数!$B$1-365/2,参数!$B$1)</f>
        <v>87.6769723640346</v>
      </c>
      <c r="R981" s="25">
        <f ca="1">f_return(A981,1,参数!$B$4,参数!$B$1)</f>
        <v>20.8127901806859</v>
      </c>
      <c r="S981" s="25">
        <f ca="1">f_return(A981,1,参数!$B$6,参数!$B$1)</f>
        <v>0</v>
      </c>
      <c r="T981" t="str">
        <f>f_info_investtype(A981)</f>
        <v>灵活配置型基金</v>
      </c>
      <c r="U981" t="str">
        <f>f_info_fundmanager(A981)</f>
        <v>刘疆</v>
      </c>
      <c r="V981">
        <f>f_info_manager_onthepostdays(A981,1)</f>
        <v>595</v>
      </c>
      <c r="W981" s="25">
        <f ca="1">f_return_1w(A981,"0",参数!$B$2)</f>
        <v>-4.24173870889553</v>
      </c>
      <c r="X981" s="25">
        <f>f_return_1m(A981,"0",参数!$B$1)</f>
        <v>9.7182147461477</v>
      </c>
      <c r="Y981" s="25">
        <f>f_return_3m(A981,0,参数!$B$1)</f>
        <v>32.502965599051</v>
      </c>
      <c r="Z981" s="25">
        <f>f_return_6m(A981,0,参数!B980)</f>
        <v>6.52245815968777</v>
      </c>
      <c r="AA981" t="str">
        <f>f_dq_status(A981,参数!$B$1)</f>
        <v>开放申购|开放赎回</v>
      </c>
      <c r="AB981" s="17">
        <f ca="1">f_risk_maxdownside(A981,参数!$B$6,参数!$B$1)</f>
        <v>-19.3219321932193</v>
      </c>
      <c r="AC981" s="17">
        <f ca="1">f_risk_maxdownside(A981,参数!$B$4,参数!$B$1)</f>
        <v>-19.3219321932193</v>
      </c>
      <c r="AD981" t="str">
        <f ca="1">f_risk_maxdownside_date(A981,参数!$B$6,参数!$B$1)</f>
        <v>20200226-20200401</v>
      </c>
    </row>
    <row r="982" spans="1:30">
      <c r="A982" s="15" t="s">
        <v>1010</v>
      </c>
      <c r="B982" t="str">
        <f>f_info_name(A982)</f>
        <v>大摩科技领先</v>
      </c>
      <c r="C982" t="str">
        <f>f_info_setupdate(A982)</f>
        <v>2017-12-13</v>
      </c>
      <c r="D982" s="16">
        <f t="shared" si="15"/>
        <v>1139</v>
      </c>
      <c r="F982" s="17">
        <f>f_netasset_total(A982,参数!$B$1,100000000)</f>
        <v>1.9320783832</v>
      </c>
      <c r="G982" s="17">
        <f ca="1">f_nav_adjustedreturn(A982,参数!$B$2,参数!$B$1)</f>
        <v>54.8115259151867</v>
      </c>
      <c r="H982" s="17">
        <f ca="1">f_nav_periodreturnrankingper(A982,参数!$B$2,参数!$B$1,3)</f>
        <v>39.6506087877184</v>
      </c>
      <c r="I982" s="17">
        <f ca="1">f_nav_adjustedreturn(A982,参数!$B$3,参数!$B$2)</f>
        <v>51.406228563589</v>
      </c>
      <c r="J982" s="17">
        <f ca="1">f_nav_periodreturnrankingper(A982,参数!$B$3,参数!$B$2,3)</f>
        <v>16.0535117056856</v>
      </c>
      <c r="K982" s="17">
        <f ca="1">f_nav_adjustedreturn(A982,参数!$B$4,参数!$B$3)</f>
        <v>-28.0312006319115</v>
      </c>
      <c r="L982" s="17">
        <f ca="1">f_nav_periodreturnrankingper(A982,参数!$B$4,参数!$B$3,3)</f>
        <v>90.8215661103979</v>
      </c>
      <c r="M982" s="17">
        <f ca="1">f_nav_adjustedreturn(A982,参数!$B$5,参数!$B$4)</f>
        <v>0</v>
      </c>
      <c r="N982" s="17">
        <f ca="1">f_nav_periodreturnrankingper(A982,参数!$B$5,参数!$B$4,3)</f>
        <v>0</v>
      </c>
      <c r="O982" s="17">
        <f ca="1">f_nav_adjustedreturn(A982,参数!$B$6,参数!$B$5)</f>
        <v>0</v>
      </c>
      <c r="P982" s="17">
        <f ca="1">f_nav_periodreturnrankingper(A982,参数!$B$6,参数!$B$5,3)</f>
        <v>0</v>
      </c>
      <c r="Q982" s="25">
        <f>f_return(A982,1,参数!$B$1-365/2,参数!$B$1)</f>
        <v>33.863983083113</v>
      </c>
      <c r="R982" s="25">
        <f ca="1">f_return(A982,1,参数!$B$4,参数!$B$1)</f>
        <v>19.0222155246896</v>
      </c>
      <c r="S982" s="25">
        <f ca="1">f_return(A982,1,参数!$B$6,参数!$B$1)</f>
        <v>0</v>
      </c>
      <c r="T982" t="str">
        <f>f_info_investtype(A982)</f>
        <v>灵活配置型基金</v>
      </c>
      <c r="U982" t="str">
        <f>f_info_fundmanager(A982)</f>
        <v>雷志勇</v>
      </c>
      <c r="V982">
        <f>f_info_manager_onthepostdays(A982,1)</f>
        <v>663</v>
      </c>
      <c r="W982" s="25">
        <f ca="1">f_return_1w(A982,"0",参数!$B$2)</f>
        <v>-2.72366681357427</v>
      </c>
      <c r="X982" s="25">
        <f>f_return_1m(A982,"0",参数!$B$1)</f>
        <v>10.2542591636551</v>
      </c>
      <c r="Y982" s="25">
        <f>f_return_3m(A982,0,参数!$B$1)</f>
        <v>13.8013721441417</v>
      </c>
      <c r="Z982" s="25">
        <f>f_return_6m(A982,0,参数!B981)</f>
        <v>-1.07906976744187</v>
      </c>
      <c r="AA982" t="str">
        <f>f_dq_status(A982,参数!$B$1)</f>
        <v>开放申购|开放赎回</v>
      </c>
      <c r="AB982" s="17">
        <f ca="1">f_risk_maxdownside(A982,参数!$B$6,参数!$B$1)</f>
        <v>-30.9839771945346</v>
      </c>
      <c r="AC982" s="17">
        <f ca="1">f_risk_maxdownside(A982,参数!$B$4,参数!$B$1)</f>
        <v>-30.7593688362919</v>
      </c>
      <c r="AD982" t="str">
        <f ca="1">f_risk_maxdownside_date(A982,参数!$B$6,参数!$B$1)</f>
        <v>20180124-20190103</v>
      </c>
    </row>
    <row r="983" spans="1:30">
      <c r="A983" s="15" t="s">
        <v>1011</v>
      </c>
      <c r="B983" t="str">
        <f>f_info_name(A983)</f>
        <v>大摩健康产业</v>
      </c>
      <c r="C983" t="str">
        <f>f_info_setupdate(A983)</f>
        <v>2016-06-30</v>
      </c>
      <c r="D983" s="16">
        <f t="shared" si="15"/>
        <v>1670</v>
      </c>
      <c r="F983" s="17">
        <f>f_netasset_total(A983,参数!$B$1,100000000)</f>
        <v>7.3463301785</v>
      </c>
      <c r="G983" s="17">
        <f ca="1">f_nav_adjustedreturn(A983,参数!$B$2,参数!$B$1)</f>
        <v>99.482163406214</v>
      </c>
      <c r="H983" s="17">
        <f ca="1">f_nav_periodreturnrankingper(A983,参数!$B$2,参数!$B$1,3)</f>
        <v>10.107948969578</v>
      </c>
      <c r="I983" s="17">
        <f ca="1">f_nav_adjustedreturn(A983,参数!$B$3,参数!$B$2)</f>
        <v>68.2478218780252</v>
      </c>
      <c r="J983" s="17">
        <f ca="1">f_nav_periodreturnrankingper(A983,参数!$B$3,参数!$B$2,3)</f>
        <v>10.3305785123967</v>
      </c>
      <c r="K983" s="17">
        <f ca="1">f_nav_adjustedreturn(A983,参数!$B$4,参数!$B$3)</f>
        <v>-3.54808590102708</v>
      </c>
      <c r="L983" s="17">
        <f ca="1">f_nav_periodreturnrankingper(A983,参数!$B$4,参数!$B$3,3)</f>
        <v>1.71821305841924</v>
      </c>
      <c r="M983" s="17">
        <f ca="1">f_nav_adjustedreturn(A983,参数!$B$5,参数!$B$4)</f>
        <v>5.43478260869565</v>
      </c>
      <c r="N983" s="17">
        <f ca="1">f_nav_periodreturnrankingper(A983,参数!$B$5,参数!$B$4,3)</f>
        <v>84.8249027237354</v>
      </c>
      <c r="O983" s="17">
        <f ca="1">f_nav_adjustedreturn(A983,参数!$B$6,参数!$B$5)</f>
        <v>0</v>
      </c>
      <c r="P983" s="17">
        <f ca="1">f_nav_periodreturnrankingper(A983,参数!$B$6,参数!$B$5,3)</f>
        <v>0</v>
      </c>
      <c r="Q983" s="25">
        <f>f_return(A983,1,参数!$B$1-365/2,参数!$B$1)</f>
        <v>74.7063377558278</v>
      </c>
      <c r="R983" s="25">
        <f ca="1">f_return(A983,1,参数!$B$4,参数!$B$1)</f>
        <v>47.8766592943572</v>
      </c>
      <c r="S983" s="25">
        <f ca="1">f_return(A983,1,参数!$B$6,参数!$B$1)</f>
        <v>0</v>
      </c>
      <c r="T983" t="str">
        <f>f_info_investtype(A983)</f>
        <v>偏股混合型基金</v>
      </c>
      <c r="U983" t="str">
        <f>f_info_fundmanager(A983)</f>
        <v>王大鹏</v>
      </c>
      <c r="V983">
        <f>f_info_manager_onthepostdays(A983,1)</f>
        <v>1687</v>
      </c>
      <c r="W983" s="25">
        <f ca="1">f_return_1w(A983,"0",参数!$B$2)</f>
        <v>0.753623188405791</v>
      </c>
      <c r="X983" s="25">
        <f>f_return_1m(A983,"0",参数!$B$1)</f>
        <v>21.5638148667602</v>
      </c>
      <c r="Y983" s="25">
        <f>f_return_3m(A983,0,参数!$B$1)</f>
        <v>33.9644513137558</v>
      </c>
      <c r="Z983" s="25">
        <f>f_return_6m(A983,0,参数!B982)</f>
        <v>27.4323335771763</v>
      </c>
      <c r="AA983" t="str">
        <f>f_dq_status(A983,参数!$B$1)</f>
        <v>开放申购|开放赎回</v>
      </c>
      <c r="AB983" s="17">
        <f ca="1">f_risk_maxdownside(A983,参数!$B$6,参数!$B$1)</f>
        <v>-29.4334069168506</v>
      </c>
      <c r="AC983" s="17">
        <f ca="1">f_risk_maxdownside(A983,参数!$B$4,参数!$B$1)</f>
        <v>-29.4334069168506</v>
      </c>
      <c r="AD983" t="str">
        <f ca="1">f_risk_maxdownside_date(A983,参数!$B$6,参数!$B$1)</f>
        <v>20180717-20181018</v>
      </c>
    </row>
    <row r="984" spans="1:30">
      <c r="A984" s="15" t="s">
        <v>1012</v>
      </c>
      <c r="B984" t="str">
        <f>f_info_name(A984)</f>
        <v>广发集丰A</v>
      </c>
      <c r="C984" t="str">
        <f>f_info_setupdate(A984)</f>
        <v>2016-11-01</v>
      </c>
      <c r="D984" s="16">
        <f t="shared" si="15"/>
        <v>1546</v>
      </c>
      <c r="F984" s="17">
        <f>f_netasset_total(A984,参数!$B$1,100000000)</f>
        <v>11.8046949767</v>
      </c>
      <c r="G984" s="17">
        <f ca="1">f_nav_adjustedreturn(A984,参数!$B$2,参数!$B$1)</f>
        <v>14.1302703555912</v>
      </c>
      <c r="H984" s="17">
        <f ca="1">f_nav_periodreturnrankingper(A984,参数!$B$2,参数!$B$1,3)</f>
        <v>28.3018867924528</v>
      </c>
      <c r="I984" s="17">
        <f ca="1">f_nav_adjustedreturn(A984,参数!$B$3,参数!$B$2)</f>
        <v>5.08149568552254</v>
      </c>
      <c r="J984" s="17">
        <f ca="1">f_nav_periodreturnrankingper(A984,参数!$B$3,参数!$B$2,3)</f>
        <v>78.5106382978723</v>
      </c>
      <c r="K984" s="17">
        <f ca="1">f_nav_adjustedreturn(A984,参数!$B$4,参数!$B$3)</f>
        <v>0.675675675675676</v>
      </c>
      <c r="L984" s="17">
        <f ca="1">f_nav_periodreturnrankingper(A984,参数!$B$4,参数!$B$3,3)</f>
        <v>51.0739856801909</v>
      </c>
      <c r="M984" s="17">
        <f ca="1">f_nav_adjustedreturn(A984,参数!$B$5,参数!$B$4)</f>
        <v>7.04284875124875</v>
      </c>
      <c r="N984" s="17">
        <f ca="1">f_nav_periodreturnrankingper(A984,参数!$B$5,参数!$B$4,3)</f>
        <v>19.3370165745856</v>
      </c>
      <c r="O984" s="17">
        <f ca="1">f_nav_adjustedreturn(A984,参数!$B$6,参数!$B$5)</f>
        <v>0</v>
      </c>
      <c r="P984" s="17">
        <f ca="1">f_nav_periodreturnrankingper(A984,参数!$B$6,参数!$B$5,3)</f>
        <v>0</v>
      </c>
      <c r="Q984" s="25">
        <f>f_return(A984,1,参数!$B$1-365/2,参数!$B$1)</f>
        <v>9.79467958172329</v>
      </c>
      <c r="R984" s="25">
        <f ca="1">f_return(A984,1,参数!$B$4,参数!$B$1)</f>
        <v>6.47777994293204</v>
      </c>
      <c r="S984" s="25">
        <f ca="1">f_return(A984,1,参数!$B$6,参数!$B$1)</f>
        <v>0</v>
      </c>
      <c r="T984" t="str">
        <f>f_info_investtype(A984)</f>
        <v>混合债券型二级基金</v>
      </c>
      <c r="U984" t="str">
        <f>f_info_fundmanager(A984)</f>
        <v>张芊,吴迪</v>
      </c>
      <c r="V984">
        <f>f_info_manager_onthepostdays(A984,1)</f>
        <v>512</v>
      </c>
      <c r="W984" s="25">
        <f ca="1">f_return_1w(A984,"0",参数!$B$2)</f>
        <v>-0.363636363636355</v>
      </c>
      <c r="X984" s="25">
        <f>f_return_1m(A984,"0",参数!$B$1)</f>
        <v>1.5929203539823</v>
      </c>
      <c r="Y984" s="25">
        <f>f_return_3m(A984,0,参数!$B$1)</f>
        <v>3.61010830324908</v>
      </c>
      <c r="Z984" s="25">
        <f>f_return_6m(A984,0,参数!B983)</f>
        <v>2.94129129030959</v>
      </c>
      <c r="AA984" t="str">
        <f>f_dq_status(A984,参数!$B$1)</f>
        <v>暂停大额申购|开放赎回</v>
      </c>
      <c r="AB984" s="17">
        <f ca="1">f_risk_maxdownside(A984,参数!$B$6,参数!$B$1)</f>
        <v>-3.75939849624059</v>
      </c>
      <c r="AC984" s="17">
        <f ca="1">f_risk_maxdownside(A984,参数!$B$4,参数!$B$1)</f>
        <v>-3.75939849624059</v>
      </c>
      <c r="AD984" t="str">
        <f ca="1">f_risk_maxdownside_date(A984,参数!$B$6,参数!$B$1)</f>
        <v>20190405-20190606</v>
      </c>
    </row>
    <row r="985" spans="1:30">
      <c r="A985" s="15" t="s">
        <v>1013</v>
      </c>
      <c r="B985" t="str">
        <f>f_info_name(A985)</f>
        <v>鹏华金城灵活配置</v>
      </c>
      <c r="C985" t="str">
        <f>f_info_setupdate(A985)</f>
        <v>2016-06-01</v>
      </c>
      <c r="D985" s="16">
        <f t="shared" si="15"/>
        <v>1699</v>
      </c>
      <c r="F985" s="17">
        <f>f_netasset_total(A985,参数!$B$1,100000000)</f>
        <v>6.8402510312</v>
      </c>
      <c r="G985" s="17">
        <f ca="1">f_nav_adjustedreturn(A985,参数!$B$2,参数!$B$1)</f>
        <v>15.6195462478185</v>
      </c>
      <c r="H985" s="17">
        <f ca="1">f_nav_periodreturnrankingper(A985,参数!$B$2,参数!$B$1,3)</f>
        <v>85.7067231339333</v>
      </c>
      <c r="I985" s="17">
        <f ca="1">f_nav_adjustedreturn(A985,参数!$B$3,参数!$B$2)</f>
        <v>9.98080614203454</v>
      </c>
      <c r="J985" s="17">
        <f ca="1">f_nav_periodreturnrankingper(A985,参数!$B$3,参数!$B$2,3)</f>
        <v>81.2709030100335</v>
      </c>
      <c r="K985" s="17">
        <f ca="1">f_nav_adjustedreturn(A985,参数!$B$4,参数!$B$3)</f>
        <v>4.2</v>
      </c>
      <c r="L985" s="17">
        <f ca="1">f_nav_periodreturnrankingper(A985,参数!$B$4,参数!$B$3,3)</f>
        <v>3.97946084724005</v>
      </c>
      <c r="M985" s="17">
        <f ca="1">f_nav_adjustedreturn(A985,参数!$B$5,参数!$B$4)</f>
        <v>0.908173562058528</v>
      </c>
      <c r="N985" s="17">
        <f ca="1">f_nav_periodreturnrankingper(A985,参数!$B$5,参数!$B$4,3)</f>
        <v>91.4105594956659</v>
      </c>
      <c r="O985" s="17">
        <f ca="1">f_nav_adjustedreturn(A985,参数!$B$6,参数!$B$5)</f>
        <v>0</v>
      </c>
      <c r="P985" s="17">
        <f ca="1">f_nav_periodreturnrankingper(A985,参数!$B$6,参数!$B$5,3)</f>
        <v>0</v>
      </c>
      <c r="Q985" s="25">
        <f>f_return(A985,1,参数!$B$1-365/2,参数!$B$1)</f>
        <v>19.5381226932655</v>
      </c>
      <c r="R985" s="25">
        <f ca="1">f_return(A985,1,参数!$B$4,参数!$B$1)</f>
        <v>9.82506167129469</v>
      </c>
      <c r="S985" s="25">
        <f ca="1">f_return(A985,1,参数!$B$6,参数!$B$1)</f>
        <v>0</v>
      </c>
      <c r="T985" t="str">
        <f>f_info_investtype(A985)</f>
        <v>灵活配置型基金</v>
      </c>
      <c r="U985" t="str">
        <f>f_info_fundmanager(A985)</f>
        <v>方昶</v>
      </c>
      <c r="V985">
        <f>f_info_manager_onthepostdays(A985,1)</f>
        <v>603</v>
      </c>
      <c r="W985" s="25">
        <f ca="1">f_return_1w(A985,"0",参数!$B$2)</f>
        <v>-0.347826086956522</v>
      </c>
      <c r="X985" s="25">
        <f>f_return_1m(A985,"0",参数!$B$1)</f>
        <v>2.95260295260296</v>
      </c>
      <c r="Y985" s="25">
        <f>f_return_3m(A985,0,参数!$B$1)</f>
        <v>6.08486789431544</v>
      </c>
      <c r="Z985" s="25">
        <f>f_return_6m(A985,0,参数!B984)</f>
        <v>7.66096169519151</v>
      </c>
      <c r="AA985" t="str">
        <f>f_dq_status(A985,参数!$B$1)</f>
        <v>暂停大额申购|开放赎回</v>
      </c>
      <c r="AB985" s="17">
        <f ca="1">f_risk_maxdownside(A985,参数!$B$6,参数!$B$1)</f>
        <v>-2.97324083250742</v>
      </c>
      <c r="AC985" s="17">
        <f ca="1">f_risk_maxdownside(A985,参数!$B$4,参数!$B$1)</f>
        <v>-2.29202037351442</v>
      </c>
      <c r="AD985" t="str">
        <f ca="1">f_risk_maxdownside_date(A985,参数!$B$6,参数!$B$1)</f>
        <v>20161014-20161220</v>
      </c>
    </row>
    <row r="986" spans="1:30">
      <c r="A986" s="15" t="s">
        <v>1014</v>
      </c>
      <c r="B986" t="str">
        <f>f_info_name(A986)</f>
        <v>红塔红土盛隆A</v>
      </c>
      <c r="C986" t="str">
        <f>f_info_setupdate(A986)</f>
        <v>2016-06-03</v>
      </c>
      <c r="D986" s="16">
        <f t="shared" si="15"/>
        <v>1697</v>
      </c>
      <c r="F986" s="17">
        <f>f_netasset_total(A986,参数!$B$1,100000000)</f>
        <v>2.7243299176</v>
      </c>
      <c r="G986" s="17">
        <f ca="1">f_nav_adjustedreturn(A986,参数!$B$2,参数!$B$1)</f>
        <v>38.6266094420601</v>
      </c>
      <c r="H986" s="17">
        <f ca="1">f_nav_periodreturnrankingper(A986,参数!$B$2,参数!$B$1,3)</f>
        <v>54.6320804658549</v>
      </c>
      <c r="I986" s="17">
        <f ca="1">f_nav_adjustedreturn(A986,参数!$B$3,参数!$B$2)</f>
        <v>21.2350284704497</v>
      </c>
      <c r="J986" s="17">
        <f ca="1">f_nav_periodreturnrankingper(A986,参数!$B$3,参数!$B$2,3)</f>
        <v>56.9676700111483</v>
      </c>
      <c r="K986" s="17">
        <f ca="1">f_nav_adjustedreturn(A986,参数!$B$4,参数!$B$3)</f>
        <v>-0.527343750000005</v>
      </c>
      <c r="L986" s="17">
        <f ca="1">f_nav_periodreturnrankingper(A986,参数!$B$4,参数!$B$3,3)</f>
        <v>20.5391527599487</v>
      </c>
      <c r="M986" s="17">
        <f ca="1">f_nav_adjustedreturn(A986,参数!$B$5,参数!$B$4)</f>
        <v>6.08901627218932</v>
      </c>
      <c r="N986" s="17">
        <f ca="1">f_nav_periodreturnrankingper(A986,参数!$B$5,参数!$B$4,3)</f>
        <v>71.946414499606</v>
      </c>
      <c r="O986" s="17">
        <f ca="1">f_nav_adjustedreturn(A986,参数!$B$6,参数!$B$5)</f>
        <v>0</v>
      </c>
      <c r="P986" s="17">
        <f ca="1">f_nav_periodreturnrankingper(A986,参数!$B$6,参数!$B$5,3)</f>
        <v>0</v>
      </c>
      <c r="Q986" s="25">
        <f>f_return(A986,1,参数!$B$1-365/2,参数!$B$1)</f>
        <v>61.5059909415391</v>
      </c>
      <c r="R986" s="25">
        <f ca="1">f_return(A986,1,参数!$B$4,参数!$B$1)</f>
        <v>18.6656261340667</v>
      </c>
      <c r="S986" s="25">
        <f ca="1">f_return(A986,1,参数!$B$6,参数!$B$1)</f>
        <v>0</v>
      </c>
      <c r="T986" t="str">
        <f>f_info_investtype(A986)</f>
        <v>灵活配置型基金</v>
      </c>
      <c r="U986" t="str">
        <f>f_info_fundmanager(A986)</f>
        <v>赵耀</v>
      </c>
      <c r="V986">
        <f>f_info_manager_onthepostdays(A986,1)</f>
        <v>1714</v>
      </c>
      <c r="W986" s="25">
        <f ca="1">f_return_1w(A986,"0",参数!$B$2)</f>
        <v>-1.23960332693537</v>
      </c>
      <c r="X986" s="25">
        <f>f_return_1m(A986,"0",参数!$B$1)</f>
        <v>6.42173318413528</v>
      </c>
      <c r="Y986" s="25">
        <f>f_return_3m(A986,0,参数!$B$1)</f>
        <v>13.6644313126618</v>
      </c>
      <c r="Z986" s="25">
        <f>f_return_6m(A986,0,参数!B985)</f>
        <v>23.5934144595562</v>
      </c>
      <c r="AA986" t="str">
        <f>f_dq_status(A986,参数!$B$1)</f>
        <v>开放申购|开放赎回</v>
      </c>
      <c r="AB986" s="17">
        <f ca="1">f_risk_maxdownside(A986,参数!$B$6,参数!$B$1)</f>
        <v>-14.9332719742292</v>
      </c>
      <c r="AC986" s="17">
        <f ca="1">f_risk_maxdownside(A986,参数!$B$4,参数!$B$1)</f>
        <v>-14.9332719742292</v>
      </c>
      <c r="AD986" t="str">
        <f ca="1">f_risk_maxdownside_date(A986,参数!$B$6,参数!$B$1)</f>
        <v>20200226-20200323</v>
      </c>
    </row>
    <row r="987" spans="1:30">
      <c r="A987" s="15" t="s">
        <v>1015</v>
      </c>
      <c r="B987" t="str">
        <f>f_info_name(A987)</f>
        <v>融通增祥三个月定期开放</v>
      </c>
      <c r="C987" t="str">
        <f>f_info_setupdate(A987)</f>
        <v>2016-05-13</v>
      </c>
      <c r="D987" s="16">
        <f t="shared" si="15"/>
        <v>1718</v>
      </c>
      <c r="F987" s="17">
        <f>f_netasset_total(A987,参数!$B$1,100000000)</f>
        <v>2.7366234717</v>
      </c>
      <c r="G987" s="17">
        <f ca="1">f_nav_adjustedreturn(A987,参数!$B$2,参数!$B$1)</f>
        <v>4.00544959128065</v>
      </c>
      <c r="H987" s="17">
        <f ca="1">f_nav_periodreturnrankingper(A987,参数!$B$2,参数!$B$1,3)</f>
        <v>82.0754716981132</v>
      </c>
      <c r="I987" s="17">
        <f ca="1">f_nav_adjustedreturn(A987,参数!$B$3,参数!$B$2)</f>
        <v>4.131772401084</v>
      </c>
      <c r="J987" s="17">
        <f ca="1">f_nav_periodreturnrankingper(A987,参数!$B$3,参数!$B$2,3)</f>
        <v>87.0212765957447</v>
      </c>
      <c r="K987" s="17">
        <f ca="1">f_nav_adjustedreturn(A987,参数!$B$4,参数!$B$3)</f>
        <v>3.84615384615384</v>
      </c>
      <c r="L987" s="17">
        <f ca="1">f_nav_periodreturnrankingper(A987,参数!$B$4,参数!$B$3,3)</f>
        <v>23.6276849642005</v>
      </c>
      <c r="M987" s="17">
        <f ca="1">f_nav_adjustedreturn(A987,参数!$B$5,参数!$B$4)</f>
        <v>3.59223300970873</v>
      </c>
      <c r="N987" s="17">
        <f ca="1">f_nav_periodreturnrankingper(A987,参数!$B$5,参数!$B$4,3)</f>
        <v>53.8674033149171</v>
      </c>
      <c r="O987" s="17">
        <f ca="1">f_nav_adjustedreturn(A987,参数!$B$6,参数!$B$5)</f>
        <v>0</v>
      </c>
      <c r="P987" s="17">
        <f ca="1">f_nav_periodreturnrankingper(A987,参数!$B$6,参数!$B$5,3)</f>
        <v>0</v>
      </c>
      <c r="Q987" s="25">
        <f>f_return(A987,1,参数!$B$1-365/2,参数!$B$1)</f>
        <v>1.41813839147251</v>
      </c>
      <c r="R987" s="25">
        <f ca="1">f_return(A987,1,参数!$B$4,参数!$B$1)</f>
        <v>3.99067665438888</v>
      </c>
      <c r="S987" s="25">
        <f ca="1">f_return(A987,1,参数!$B$6,参数!$B$1)</f>
        <v>0</v>
      </c>
      <c r="T987" t="str">
        <f>f_info_investtype(A987)</f>
        <v>混合债券型二级基金</v>
      </c>
      <c r="U987" t="str">
        <f>f_info_fundmanager(A987)</f>
        <v>许富强</v>
      </c>
      <c r="V987">
        <f>f_info_manager_onthepostdays(A987,1)</f>
        <v>1000</v>
      </c>
      <c r="W987" s="25">
        <f ca="1">f_return_1w(A987,"0",参数!$B$2)</f>
        <v>0.118214058379577</v>
      </c>
      <c r="X987" s="25">
        <f>f_return_1m(A987,"0",参数!$B$1)</f>
        <v>0.218799229826706</v>
      </c>
      <c r="Y987" s="25">
        <f>f_return_3m(A987,0,参数!$B$1)</f>
        <v>0.0349436533589571</v>
      </c>
      <c r="Z987" s="25">
        <f>f_return_6m(A987,0,参数!B986)</f>
        <v>0.581139385401095</v>
      </c>
      <c r="AA987" t="str">
        <f>f_dq_status(A987,参数!$B$1)</f>
        <v>暂停申购|暂停赎回</v>
      </c>
      <c r="AB987" s="17">
        <f ca="1">f_risk_maxdownside(A987,参数!$B$6,参数!$B$1)</f>
        <v>-2.7482269503546</v>
      </c>
      <c r="AC987" s="17">
        <f ca="1">f_risk_maxdownside(A987,参数!$B$4,参数!$B$1)</f>
        <v>-2.7482269503546</v>
      </c>
      <c r="AD987" t="str">
        <f ca="1">f_risk_maxdownside_date(A987,参数!$B$6,参数!$B$1)</f>
        <v>20181212-20181224</v>
      </c>
    </row>
    <row r="988" spans="1:30">
      <c r="A988" s="15" t="s">
        <v>1016</v>
      </c>
      <c r="B988" t="str">
        <f>f_info_name(A988)</f>
        <v>国寿安保尊利增强回报A</v>
      </c>
      <c r="C988" t="str">
        <f>f_info_setupdate(A988)</f>
        <v>2016-05-26</v>
      </c>
      <c r="D988" s="16">
        <f t="shared" si="15"/>
        <v>1705</v>
      </c>
      <c r="F988" s="17">
        <f>f_netasset_total(A988,参数!$B$1,100000000)</f>
        <v>3.1698483863</v>
      </c>
      <c r="G988" s="17">
        <f ca="1">f_nav_adjustedreturn(A988,参数!$B$2,参数!$B$1)</f>
        <v>10.2707749766573</v>
      </c>
      <c r="H988" s="17">
        <f ca="1">f_nav_periodreturnrankingper(A988,参数!$B$2,参数!$B$1,3)</f>
        <v>45.0943396226415</v>
      </c>
      <c r="I988" s="17">
        <f ca="1">f_nav_adjustedreturn(A988,参数!$B$3,参数!$B$2)</f>
        <v>8.3070401</v>
      </c>
      <c r="J988" s="17">
        <f ca="1">f_nav_periodreturnrankingper(A988,参数!$B$3,参数!$B$2,3)</f>
        <v>49.7872340425532</v>
      </c>
      <c r="K988" s="17">
        <f ca="1">f_nav_adjustedreturn(A988,参数!$B$4,参数!$B$3)</f>
        <v>-0.778210116731518</v>
      </c>
      <c r="L988" s="17">
        <f ca="1">f_nav_periodreturnrankingper(A988,参数!$B$4,参数!$B$3,3)</f>
        <v>57.2792362768496</v>
      </c>
      <c r="M988" s="17">
        <f ca="1">f_nav_adjustedreturn(A988,参数!$B$5,参数!$B$4)</f>
        <v>2.49252243270191</v>
      </c>
      <c r="N988" s="17">
        <f ca="1">f_nav_periodreturnrankingper(A988,参数!$B$5,参数!$B$4,3)</f>
        <v>68.232044198895</v>
      </c>
      <c r="O988" s="17">
        <f ca="1">f_nav_adjustedreturn(A988,参数!$B$6,参数!$B$5)</f>
        <v>0</v>
      </c>
      <c r="P988" s="17">
        <f ca="1">f_nav_periodreturnrankingper(A988,参数!$B$6,参数!$B$5,3)</f>
        <v>0</v>
      </c>
      <c r="Q988" s="25">
        <f>f_return(A988,1,参数!$B$1-365/2,参数!$B$1)</f>
        <v>9.34352343208966</v>
      </c>
      <c r="R988" s="25">
        <f ca="1">f_return(A988,1,参数!$B$4,参数!$B$1)</f>
        <v>5.81623414386803</v>
      </c>
      <c r="S988" s="25">
        <f ca="1">f_return(A988,1,参数!$B$6,参数!$B$1)</f>
        <v>0</v>
      </c>
      <c r="T988" t="str">
        <f>f_info_investtype(A988)</f>
        <v>混合债券型二级基金</v>
      </c>
      <c r="U988" t="str">
        <f>f_info_fundmanager(A988)</f>
        <v>李一鸣,李捷</v>
      </c>
      <c r="V988">
        <f>f_info_manager_onthepostdays(A988,1)</f>
        <v>1722</v>
      </c>
      <c r="W988" s="25">
        <f ca="1">f_return_1w(A988,"0",参数!$B$2)</f>
        <v>-0.557103064066856</v>
      </c>
      <c r="X988" s="25">
        <f>f_return_1m(A988,"0",参数!$B$1)</f>
        <v>1.81034482758622</v>
      </c>
      <c r="Y988" s="25">
        <f>f_return_3m(A988,0,参数!$B$1)</f>
        <v>3.68744512730464</v>
      </c>
      <c r="Z988" s="25">
        <f>f_return_6m(A988,0,参数!B987)</f>
        <v>4.21792618629173</v>
      </c>
      <c r="AA988" t="str">
        <f>f_dq_status(A988,参数!$B$1)</f>
        <v>开放申购|开放赎回</v>
      </c>
      <c r="AB988" s="17">
        <f ca="1">f_risk_maxdownside(A988,参数!$B$6,参数!$B$1)</f>
        <v>-3.65168539325844</v>
      </c>
      <c r="AC988" s="17">
        <f ca="1">f_risk_maxdownside(A988,参数!$B$4,参数!$B$1)</f>
        <v>-3.65168539325844</v>
      </c>
      <c r="AD988" t="str">
        <f ca="1">f_risk_maxdownside_date(A988,参数!$B$6,参数!$B$1)</f>
        <v>20190405-20190606</v>
      </c>
    </row>
    <row r="989" spans="1:30">
      <c r="A989" s="15" t="s">
        <v>1017</v>
      </c>
      <c r="B989" t="str">
        <f>f_info_name(A989)</f>
        <v>江信祺福A</v>
      </c>
      <c r="C989" t="str">
        <f>f_info_setupdate(A989)</f>
        <v>2016-07-27</v>
      </c>
      <c r="D989" s="16">
        <f t="shared" si="15"/>
        <v>1643</v>
      </c>
      <c r="F989" s="17">
        <f>f_netasset_total(A989,参数!$B$1,100000000)</f>
        <v>3.669452512</v>
      </c>
      <c r="G989" s="17">
        <f ca="1">f_nav_adjustedreturn(A989,参数!$B$2,参数!$B$1)</f>
        <v>11.5904365904366</v>
      </c>
      <c r="H989" s="17">
        <f ca="1">f_nav_periodreturnrankingper(A989,参数!$B$2,参数!$B$1,3)</f>
        <v>38.6792452830189</v>
      </c>
      <c r="I989" s="17">
        <f ca="1">f_nav_adjustedreturn(A989,参数!$B$3,参数!$B$2)</f>
        <v>11.4178168130489</v>
      </c>
      <c r="J989" s="17">
        <f ca="1">f_nav_periodreturnrankingper(A989,参数!$B$3,参数!$B$2,3)</f>
        <v>30</v>
      </c>
      <c r="K989" s="17">
        <f ca="1">f_nav_adjustedreturn(A989,参数!$B$4,参数!$B$3)</f>
        <v>5.36967354825588</v>
      </c>
      <c r="L989" s="17">
        <f ca="1">f_nav_periodreturnrankingper(A989,参数!$B$4,参数!$B$3,3)</f>
        <v>11.6945107398568</v>
      </c>
      <c r="M989" s="17">
        <f ca="1">f_nav_adjustedreturn(A989,参数!$B$5,参数!$B$4)</f>
        <v>-0.846603507357384</v>
      </c>
      <c r="N989" s="17">
        <f ca="1">f_nav_periodreturnrankingper(A989,参数!$B$5,参数!$B$4,3)</f>
        <v>95.3038674033149</v>
      </c>
      <c r="O989" s="17">
        <f ca="1">f_nav_adjustedreturn(A989,参数!$B$6,参数!$B$5)</f>
        <v>0</v>
      </c>
      <c r="P989" s="17">
        <f ca="1">f_nav_periodreturnrankingper(A989,参数!$B$6,参数!$B$5,3)</f>
        <v>0</v>
      </c>
      <c r="Q989" s="25">
        <f>f_return(A989,1,参数!$B$1-365/2,参数!$B$1)</f>
        <v>16.4119740413958</v>
      </c>
      <c r="R989" s="25">
        <f ca="1">f_return(A989,1,参数!$B$4,参数!$B$1)</f>
        <v>9.41161053290065</v>
      </c>
      <c r="S989" s="25">
        <f ca="1">f_return(A989,1,参数!$B$6,参数!$B$1)</f>
        <v>0</v>
      </c>
      <c r="T989" t="str">
        <f>f_info_investtype(A989)</f>
        <v>混合债券型二级基金</v>
      </c>
      <c r="U989" t="str">
        <f>f_info_fundmanager(A989)</f>
        <v>静鹏</v>
      </c>
      <c r="V989">
        <f>f_info_manager_onthepostdays(A989,1)</f>
        <v>1660</v>
      </c>
      <c r="W989" s="25">
        <f ca="1">f_return_1w(A989,"0",参数!$B$2)</f>
        <v>-0.858811405015459</v>
      </c>
      <c r="X989" s="25">
        <f>f_return_1m(A989,"0",参数!$B$1)</f>
        <v>2.15701823949248</v>
      </c>
      <c r="Y989" s="25">
        <f>f_return_3m(A989,0,参数!$B$1)</f>
        <v>3.4948180284406</v>
      </c>
      <c r="Z989" s="25">
        <f>f_return_6m(A989,0,参数!B988)</f>
        <v>3.46736122415759</v>
      </c>
      <c r="AA989" t="str">
        <f>f_dq_status(A989,参数!$B$1)</f>
        <v>开放申购|开放赎回</v>
      </c>
      <c r="AB989" s="17">
        <f ca="1">f_risk_maxdownside(A989,参数!$B$6,参数!$B$1)</f>
        <v>-8.31000699790063</v>
      </c>
      <c r="AC989" s="17">
        <f ca="1">f_risk_maxdownside(A989,参数!$B$4,参数!$B$1)</f>
        <v>-8.31000699790063</v>
      </c>
      <c r="AD989" t="str">
        <f ca="1">f_risk_maxdownside_date(A989,参数!$B$6,参数!$B$1)</f>
        <v>20190409-20190606</v>
      </c>
    </row>
    <row r="990" spans="1:30">
      <c r="A990" s="15" t="s">
        <v>1018</v>
      </c>
      <c r="B990" t="str">
        <f>f_info_name(A990)</f>
        <v>华富益鑫A</v>
      </c>
      <c r="C990" t="str">
        <f>f_info_setupdate(A990)</f>
        <v>2016-09-07</v>
      </c>
      <c r="D990" s="16">
        <f t="shared" si="15"/>
        <v>1601</v>
      </c>
      <c r="F990" s="17">
        <f>f_netasset_total(A990,参数!$B$1,100000000)</f>
        <v>7.1794560215</v>
      </c>
      <c r="G990" s="17">
        <f ca="1">f_nav_adjustedreturn(A990,参数!$B$2,参数!$B$1)</f>
        <v>16.1854309413279</v>
      </c>
      <c r="H990" s="17">
        <f ca="1">f_nav_periodreturnrankingper(A990,参数!$B$2,参数!$B$1,3)</f>
        <v>84.8067760719958</v>
      </c>
      <c r="I990" s="17">
        <f ca="1">f_nav_adjustedreturn(A990,参数!$B$3,参数!$B$2)</f>
        <v>9.07482691431643</v>
      </c>
      <c r="J990" s="17">
        <f ca="1">f_nav_periodreturnrankingper(A990,参数!$B$3,参数!$B$2,3)</f>
        <v>85.0055741360089</v>
      </c>
      <c r="K990" s="17">
        <f ca="1">f_nav_adjustedreturn(A990,参数!$B$4,参数!$B$3)</f>
        <v>4.7694733877551</v>
      </c>
      <c r="L990" s="17">
        <f ca="1">f_nav_periodreturnrankingper(A990,参数!$B$4,参数!$B$3,3)</f>
        <v>2.31065468549422</v>
      </c>
      <c r="M990" s="17">
        <f ca="1">f_nav_adjustedreturn(A990,参数!$B$5,参数!$B$4)</f>
        <v>22.5548902195609</v>
      </c>
      <c r="N990" s="17">
        <f ca="1">f_nav_periodreturnrankingper(A990,参数!$B$5,参数!$B$4,3)</f>
        <v>19.2277383766745</v>
      </c>
      <c r="O990" s="17">
        <f ca="1">f_nav_adjustedreturn(A990,参数!$B$6,参数!$B$5)</f>
        <v>0</v>
      </c>
      <c r="P990" s="17">
        <f ca="1">f_nav_periodreturnrankingper(A990,参数!$B$6,参数!$B$5,3)</f>
        <v>0</v>
      </c>
      <c r="Q990" s="25">
        <f>f_return(A990,1,参数!$B$1-365/2,参数!$B$1)</f>
        <v>19.646486976976</v>
      </c>
      <c r="R990" s="25">
        <f ca="1">f_return(A990,1,参数!$B$4,参数!$B$1)</f>
        <v>9.90046915049829</v>
      </c>
      <c r="S990" s="25">
        <f ca="1">f_return(A990,1,参数!$B$6,参数!$B$1)</f>
        <v>0</v>
      </c>
      <c r="T990" t="str">
        <f>f_info_investtype(A990)</f>
        <v>灵活配置型基金</v>
      </c>
      <c r="U990" t="str">
        <f>f_info_fundmanager(A990)</f>
        <v>张惠</v>
      </c>
      <c r="V990">
        <f>f_info_manager_onthepostdays(A990,1)</f>
        <v>1618</v>
      </c>
      <c r="W990" s="25">
        <f ca="1">f_return_1w(A990,"0",参数!$B$2)</f>
        <v>-0.320769847634324</v>
      </c>
      <c r="X990" s="25">
        <f>f_return_1m(A990,"0",参数!$B$1)</f>
        <v>2.69853508095607</v>
      </c>
      <c r="Y990" s="25">
        <f>f_return_3m(A990,0,参数!$B$1)</f>
        <v>5.79825258141384</v>
      </c>
      <c r="Z990" s="25">
        <f>f_return_6m(A990,0,参数!B989)</f>
        <v>7.99064085217012</v>
      </c>
      <c r="AA990" t="str">
        <f>f_dq_status(A990,参数!$B$1)</f>
        <v>暂停大额申购|开放赎回</v>
      </c>
      <c r="AB990" s="17">
        <f ca="1">f_risk_maxdownside(A990,参数!$B$6,参数!$B$1)</f>
        <v>-3.04219823356231</v>
      </c>
      <c r="AC990" s="17">
        <f ca="1">f_risk_maxdownside(A990,参数!$B$4,参数!$B$1)</f>
        <v>-2.83241542092839</v>
      </c>
      <c r="AD990" t="str">
        <f ca="1">f_risk_maxdownside_date(A990,参数!$B$6,参数!$B$1)</f>
        <v>20161130-20161229</v>
      </c>
    </row>
    <row r="991" spans="1:30">
      <c r="A991" s="15" t="s">
        <v>1019</v>
      </c>
      <c r="B991" t="str">
        <f>f_info_name(A991)</f>
        <v>华富华鑫A</v>
      </c>
      <c r="C991" t="str">
        <f>f_info_setupdate(A991)</f>
        <v>2016-11-11</v>
      </c>
      <c r="D991" s="16">
        <f t="shared" si="15"/>
        <v>1536</v>
      </c>
      <c r="F991" s="17">
        <f>f_netasset_total(A991,参数!$B$1,100000000)</f>
        <v>1.025903979</v>
      </c>
      <c r="G991" s="17">
        <f ca="1">f_nav_adjustedreturn(A991,参数!$B$2,参数!$B$1)</f>
        <v>38.7298747763864</v>
      </c>
      <c r="H991" s="17">
        <f ca="1">f_nav_periodreturnrankingper(A991,参数!$B$2,参数!$B$1,3)</f>
        <v>54.5262043409211</v>
      </c>
      <c r="I991" s="17">
        <f ca="1">f_nav_adjustedreturn(A991,参数!$B$3,参数!$B$2)</f>
        <v>40.6289308176101</v>
      </c>
      <c r="J991" s="17">
        <f ca="1">f_nav_periodreturnrankingper(A991,参数!$B$3,参数!$B$2,3)</f>
        <v>29.041248606466</v>
      </c>
      <c r="K991" s="17">
        <f ca="1">f_nav_adjustedreturn(A991,参数!$B$4,参数!$B$3)</f>
        <v>-28.8908765652952</v>
      </c>
      <c r="L991" s="17">
        <f ca="1">f_nav_periodreturnrankingper(A991,参数!$B$4,参数!$B$3,3)</f>
        <v>92.4903722721438</v>
      </c>
      <c r="M991" s="17">
        <f ca="1">f_nav_adjustedreturn(A991,参数!$B$5,参数!$B$4)</f>
        <v>14.6704293881645</v>
      </c>
      <c r="N991" s="17">
        <f ca="1">f_nav_periodreturnrankingper(A991,参数!$B$5,参数!$B$4,3)</f>
        <v>34.2001576044129</v>
      </c>
      <c r="O991" s="17">
        <f ca="1">f_nav_adjustedreturn(A991,参数!$B$6,参数!$B$5)</f>
        <v>0</v>
      </c>
      <c r="P991" s="17">
        <f ca="1">f_nav_periodreturnrankingper(A991,参数!$B$6,参数!$B$5,3)</f>
        <v>0</v>
      </c>
      <c r="Q991" s="25">
        <f>f_return(A991,1,参数!$B$1-365/2,参数!$B$1)</f>
        <v>27.9097941308793</v>
      </c>
      <c r="R991" s="25">
        <f ca="1">f_return(A991,1,参数!$B$4,参数!$B$1)</f>
        <v>11.5184588643849</v>
      </c>
      <c r="S991" s="25">
        <f ca="1">f_return(A991,1,参数!$B$6,参数!$B$1)</f>
        <v>0</v>
      </c>
      <c r="T991" t="str">
        <f>f_info_investtype(A991)</f>
        <v>灵活配置型基金</v>
      </c>
      <c r="U991" t="str">
        <f>f_info_fundmanager(A991)</f>
        <v>尹培俊</v>
      </c>
      <c r="V991">
        <f>f_info_manager_onthepostdays(A991,1)</f>
        <v>1553</v>
      </c>
      <c r="W991" s="25">
        <f ca="1">f_return_1w(A991,"0",参数!$B$2)</f>
        <v>-1.84372256365231</v>
      </c>
      <c r="X991" s="25">
        <f>f_return_1m(A991,"0",参数!$B$1)</f>
        <v>5.01015572105618</v>
      </c>
      <c r="Y991" s="25">
        <f>f_return_3m(A991,0,参数!$B$1)</f>
        <v>9.61130742049469</v>
      </c>
      <c r="Z991" s="25">
        <f>f_return_6m(A991,0,参数!B990)</f>
        <v>2.64945652173912</v>
      </c>
      <c r="AA991" t="str">
        <f>f_dq_status(A991,参数!$B$1)</f>
        <v>开放申购|开放赎回</v>
      </c>
      <c r="AB991" s="17">
        <f ca="1">f_risk_maxdownside(A991,参数!$B$6,参数!$B$1)</f>
        <v>-34.6085409252669</v>
      </c>
      <c r="AC991" s="17">
        <f ca="1">f_risk_maxdownside(A991,参数!$B$4,参数!$B$1)</f>
        <v>-34.4335414808207</v>
      </c>
      <c r="AD991" t="str">
        <f ca="1">f_risk_maxdownside_date(A991,参数!$B$6,参数!$B$1)</f>
        <v>20180125-20181018</v>
      </c>
    </row>
    <row r="992" spans="1:30">
      <c r="A992" s="15" t="s">
        <v>1020</v>
      </c>
      <c r="B992" t="str">
        <f>f_info_name(A992)</f>
        <v>长盛沪港深优势精选</v>
      </c>
      <c r="C992" t="str">
        <f>f_info_setupdate(A992)</f>
        <v>2016-07-05</v>
      </c>
      <c r="D992" s="16">
        <f t="shared" si="15"/>
        <v>1665</v>
      </c>
      <c r="F992" s="17">
        <f>f_netasset_total(A992,参数!$B$1,100000000)</f>
        <v>2.0463167297</v>
      </c>
      <c r="G992" s="17">
        <f ca="1">f_nav_adjustedreturn(A992,参数!$B$2,参数!$B$1)</f>
        <v>67.5521821631879</v>
      </c>
      <c r="H992" s="17">
        <f ca="1">f_nav_periodreturnrankingper(A992,参数!$B$2,参数!$B$1,3)</f>
        <v>27.0513499205929</v>
      </c>
      <c r="I992" s="17">
        <f ca="1">f_nav_adjustedreturn(A992,参数!$B$3,参数!$B$2)</f>
        <v>8.43621399176955</v>
      </c>
      <c r="J992" s="17">
        <f ca="1">f_nav_periodreturnrankingper(A992,参数!$B$3,参数!$B$2,3)</f>
        <v>86.3433667781494</v>
      </c>
      <c r="K992" s="17">
        <f ca="1">f_nav_adjustedreturn(A992,参数!$B$4,参数!$B$3)</f>
        <v>-19.9341021416804</v>
      </c>
      <c r="L992" s="17">
        <f ca="1">f_nav_periodreturnrankingper(A992,参数!$B$4,参数!$B$3,3)</f>
        <v>65.211810012837</v>
      </c>
      <c r="M992" s="17">
        <f ca="1">f_nav_adjustedreturn(A992,参数!$B$5,参数!$B$4)</f>
        <v>25.4620123203285</v>
      </c>
      <c r="N992" s="17">
        <f ca="1">f_nav_periodreturnrankingper(A992,参数!$B$5,参数!$B$4,3)</f>
        <v>14.736012608353</v>
      </c>
      <c r="O992" s="17">
        <f ca="1">f_nav_adjustedreturn(A992,参数!$B$6,参数!$B$5)</f>
        <v>0</v>
      </c>
      <c r="P992" s="17">
        <f ca="1">f_nav_periodreturnrankingper(A992,参数!$B$6,参数!$B$5,3)</f>
        <v>0</v>
      </c>
      <c r="Q992" s="25">
        <f>f_return(A992,1,参数!$B$1-365/2,参数!$B$1)</f>
        <v>75.2358290046927</v>
      </c>
      <c r="R992" s="25">
        <f ca="1">f_return(A992,1,参数!$B$4,参数!$B$1)</f>
        <v>13.2942405741214</v>
      </c>
      <c r="S992" s="25">
        <f ca="1">f_return(A992,1,参数!$B$6,参数!$B$1)</f>
        <v>0</v>
      </c>
      <c r="T992" t="str">
        <f>f_info_investtype(A992)</f>
        <v>灵活配置型基金</v>
      </c>
      <c r="U992" t="str">
        <f>f_info_fundmanager(A992)</f>
        <v>吴达</v>
      </c>
      <c r="V992">
        <f>f_info_manager_onthepostdays(A992,1)</f>
        <v>1682</v>
      </c>
      <c r="W992" s="25">
        <f ca="1">f_return_1w(A992,"0",参数!$B$2)</f>
        <v>-4.7877145438121</v>
      </c>
      <c r="X992" s="25">
        <f>f_return_1m(A992,"0",参数!$B$1)</f>
        <v>9.68944099378881</v>
      </c>
      <c r="Y992" s="25">
        <f>f_return_3m(A992,0,参数!$B$1)</f>
        <v>24.0168539325843</v>
      </c>
      <c r="Z992" s="25">
        <f>f_return_6m(A992,0,参数!B991)</f>
        <v>30.3779069767442</v>
      </c>
      <c r="AA992" t="str">
        <f>f_dq_status(A992,参数!$B$1)</f>
        <v>暂停大额申购|开放赎回</v>
      </c>
      <c r="AB992" s="17">
        <f ca="1">f_risk_maxdownside(A992,参数!$B$6,参数!$B$1)</f>
        <v>-22.4919093851133</v>
      </c>
      <c r="AC992" s="17">
        <f ca="1">f_risk_maxdownside(A992,参数!$B$4,参数!$B$1)</f>
        <v>-21.6039279869067</v>
      </c>
      <c r="AD992" t="str">
        <f ca="1">f_risk_maxdownside_date(A992,参数!$B$6,参数!$B$1)</f>
        <v>20171123-20190103</v>
      </c>
    </row>
    <row r="993" spans="1:30">
      <c r="A993" s="15" t="s">
        <v>1021</v>
      </c>
      <c r="B993" t="str">
        <f>f_info_name(A993)</f>
        <v>泓德裕康A</v>
      </c>
      <c r="C993" t="str">
        <f>f_info_setupdate(A993)</f>
        <v>2016-07-15</v>
      </c>
      <c r="D993" s="16">
        <f t="shared" si="15"/>
        <v>1655</v>
      </c>
      <c r="F993" s="17">
        <f>f_netasset_total(A993,参数!$B$1,100000000)</f>
        <v>84.2719615434</v>
      </c>
      <c r="G993" s="17">
        <f ca="1">f_nav_adjustedreturn(A993,参数!$B$2,参数!$B$1)</f>
        <v>18.1018518518518</v>
      </c>
      <c r="H993" s="17">
        <f ca="1">f_nav_periodreturnrankingper(A993,参数!$B$2,参数!$B$1,3)</f>
        <v>16.9811320754717</v>
      </c>
      <c r="I993" s="17">
        <f ca="1">f_nav_adjustedreturn(A993,参数!$B$3,参数!$B$2)</f>
        <v>11.3919456904541</v>
      </c>
      <c r="J993" s="17">
        <f ca="1">f_nav_periodreturnrankingper(A993,参数!$B$3,参数!$B$2,3)</f>
        <v>30.2127659574468</v>
      </c>
      <c r="K993" s="17">
        <f ca="1">f_nav_adjustedreturn(A993,参数!$B$4,参数!$B$3)</f>
        <v>5.06329113924051</v>
      </c>
      <c r="L993" s="17">
        <f ca="1">f_nav_periodreturnrankingper(A993,参数!$B$4,参数!$B$3,3)</f>
        <v>13.6038186157518</v>
      </c>
      <c r="M993" s="17">
        <f ca="1">f_nav_adjustedreturn(A993,参数!$B$5,参数!$B$4)</f>
        <v>3.84226491405459</v>
      </c>
      <c r="N993" s="17">
        <f ca="1">f_nav_periodreturnrankingper(A993,参数!$B$5,参数!$B$4,3)</f>
        <v>51.3812154696133</v>
      </c>
      <c r="O993" s="17">
        <f ca="1">f_nav_adjustedreturn(A993,参数!$B$6,参数!$B$5)</f>
        <v>0</v>
      </c>
      <c r="P993" s="17">
        <f ca="1">f_nav_periodreturnrankingper(A993,参数!$B$6,参数!$B$5,3)</f>
        <v>0</v>
      </c>
      <c r="Q993" s="25">
        <f>f_return(A993,1,参数!$B$1-365/2,参数!$B$1)</f>
        <v>18.6800928396722</v>
      </c>
      <c r="R993" s="25">
        <f ca="1">f_return(A993,1,参数!$B$4,参数!$B$1)</f>
        <v>11.3809923584883</v>
      </c>
      <c r="S993" s="25">
        <f ca="1">f_return(A993,1,参数!$B$6,参数!$B$1)</f>
        <v>0</v>
      </c>
      <c r="T993" t="str">
        <f>f_info_investtype(A993)</f>
        <v>混合债券型二级基金</v>
      </c>
      <c r="U993" t="str">
        <f>f_info_fundmanager(A993)</f>
        <v>李倩,毛静平</v>
      </c>
      <c r="V993">
        <f>f_info_manager_onthepostdays(A993,1)</f>
        <v>1672</v>
      </c>
      <c r="W993" s="25">
        <f ca="1">f_return_1w(A993,"0",参数!$B$2)</f>
        <v>-0.18484288354898</v>
      </c>
      <c r="X993" s="25">
        <f>f_return_1m(A993,"0",参数!$B$1)</f>
        <v>3.35467142046835</v>
      </c>
      <c r="Y993" s="25">
        <f>f_return_3m(A993,0,参数!$B$1)</f>
        <v>6.40694085259031</v>
      </c>
      <c r="Z993" s="25">
        <f>f_return_6m(A993,0,参数!B992)</f>
        <v>8.63674851820491</v>
      </c>
      <c r="AA993" t="str">
        <f>f_dq_status(A993,参数!$B$1)</f>
        <v>开放申购|开放赎回</v>
      </c>
      <c r="AB993" s="17">
        <f ca="1">f_risk_maxdownside(A993,参数!$B$6,参数!$B$1)</f>
        <v>-3.24324324324325</v>
      </c>
      <c r="AC993" s="17">
        <f ca="1">f_risk_maxdownside(A993,参数!$B$4,参数!$B$1)</f>
        <v>-3.24324324324325</v>
      </c>
      <c r="AD993" t="str">
        <f ca="1">f_risk_maxdownside_date(A993,参数!$B$6,参数!$B$1)</f>
        <v>20200306-20200319,20200306-20200323</v>
      </c>
    </row>
    <row r="994" spans="1:30">
      <c r="A994" s="15" t="s">
        <v>1022</v>
      </c>
      <c r="B994" t="str">
        <f>f_info_name(A994)</f>
        <v>泓德裕祥A</v>
      </c>
      <c r="C994" t="str">
        <f>f_info_setupdate(A994)</f>
        <v>2017-01-13</v>
      </c>
      <c r="D994" s="16">
        <f t="shared" si="15"/>
        <v>1473</v>
      </c>
      <c r="F994" s="17">
        <f>f_netasset_total(A994,参数!$B$1,100000000)</f>
        <v>22.5969517285</v>
      </c>
      <c r="G994" s="17">
        <f ca="1">f_nav_adjustedreturn(A994,参数!$B$2,参数!$B$1)</f>
        <v>19.588290090228</v>
      </c>
      <c r="H994" s="17">
        <f ca="1">f_nav_periodreturnrankingper(A994,参数!$B$2,参数!$B$1,3)</f>
        <v>13.3962264150943</v>
      </c>
      <c r="I994" s="17">
        <f ca="1">f_nav_adjustedreturn(A994,参数!$B$3,参数!$B$2)</f>
        <v>10.7303877366997</v>
      </c>
      <c r="J994" s="17">
        <f ca="1">f_nav_periodreturnrankingper(A994,参数!$B$3,参数!$B$2,3)</f>
        <v>34.8936170212766</v>
      </c>
      <c r="K994" s="17">
        <f ca="1">f_nav_adjustedreturn(A994,参数!$B$4,参数!$B$3)</f>
        <v>6.22605363984674</v>
      </c>
      <c r="L994" s="17">
        <f ca="1">f_nav_periodreturnrankingper(A994,参数!$B$4,参数!$B$3,3)</f>
        <v>7.15990453460621</v>
      </c>
      <c r="M994" s="17">
        <f ca="1">f_nav_adjustedreturn(A994,参数!$B$5,参数!$B$4)</f>
        <v>4.29570429570431</v>
      </c>
      <c r="N994" s="17">
        <f ca="1">f_nav_periodreturnrankingper(A994,参数!$B$5,参数!$B$4,3)</f>
        <v>45.0276243093923</v>
      </c>
      <c r="O994" s="17">
        <f ca="1">f_nav_adjustedreturn(A994,参数!$B$6,参数!$B$5)</f>
        <v>0</v>
      </c>
      <c r="P994" s="17">
        <f ca="1">f_nav_periodreturnrankingper(A994,参数!$B$6,参数!$B$5,3)</f>
        <v>0</v>
      </c>
      <c r="Q994" s="25">
        <f>f_return(A994,1,参数!$B$1-365/2,参数!$B$1)</f>
        <v>26.1166767980603</v>
      </c>
      <c r="R994" s="25">
        <f ca="1">f_return(A994,1,参数!$B$4,参数!$B$1)</f>
        <v>12.0341540528799</v>
      </c>
      <c r="S994" s="25">
        <f ca="1">f_return(A994,1,参数!$B$6,参数!$B$1)</f>
        <v>0</v>
      </c>
      <c r="T994" t="str">
        <f>f_info_investtype(A994)</f>
        <v>混合债券型二级基金</v>
      </c>
      <c r="U994" t="str">
        <f>f_info_fundmanager(A994)</f>
        <v>李倩,秦毅,赵端端</v>
      </c>
      <c r="V994">
        <f>f_info_manager_onthepostdays(A994,1)</f>
        <v>1490</v>
      </c>
      <c r="W994" s="25">
        <f ca="1">f_return_1w(A994,"0",参数!$B$2)</f>
        <v>-0.243704305442739</v>
      </c>
      <c r="X994" s="25">
        <f>f_return_1m(A994,"0",参数!$B$1)</f>
        <v>4.88287432731875</v>
      </c>
      <c r="Y994" s="25">
        <f>f_return_3m(A994,0,参数!$B$1)</f>
        <v>9.15904785437772</v>
      </c>
      <c r="Z994" s="25">
        <f>f_return_6m(A994,0,参数!B993)</f>
        <v>11.2416666666667</v>
      </c>
      <c r="AA994" t="str">
        <f>f_dq_status(A994,参数!$B$1)</f>
        <v>开放申购|开放赎回</v>
      </c>
      <c r="AB994" s="17">
        <f ca="1">f_risk_maxdownside(A994,参数!$B$6,参数!$B$1)</f>
        <v>-4.01891252955082</v>
      </c>
      <c r="AC994" s="17">
        <f ca="1">f_risk_maxdownside(A994,参数!$B$4,参数!$B$1)</f>
        <v>-4.01891252955082</v>
      </c>
      <c r="AD994" t="str">
        <f ca="1">f_risk_maxdownside_date(A994,参数!$B$6,参数!$B$1)</f>
        <v>20200306-20200319</v>
      </c>
    </row>
    <row r="995" spans="1:30">
      <c r="A995" s="15" t="s">
        <v>1023</v>
      </c>
      <c r="B995" t="str">
        <f>f_info_name(A995)</f>
        <v>北信瑞丰丰利</v>
      </c>
      <c r="C995" t="str">
        <f>f_info_setupdate(A995)</f>
        <v>2016-06-21</v>
      </c>
      <c r="D995" s="16">
        <f t="shared" si="15"/>
        <v>1679</v>
      </c>
      <c r="F995" s="17">
        <f>f_netasset_total(A995,参数!$B$1,100000000)</f>
        <v>0.0849010976</v>
      </c>
      <c r="G995" s="17">
        <f ca="1">f_nav_adjustedreturn(A995,参数!$B$2,参数!$B$1)</f>
        <v>10.4959075589793</v>
      </c>
      <c r="H995" s="17">
        <f ca="1">f_nav_periodreturnrankingper(A995,参数!$B$2,参数!$B$1,3)</f>
        <v>75.4010695187166</v>
      </c>
      <c r="I995" s="17">
        <f ca="1">f_nav_adjustedreturn(A995,参数!$B$3,参数!$B$2)</f>
        <v>0.125337446972626</v>
      </c>
      <c r="J995" s="17">
        <f ca="1">f_nav_periodreturnrankingper(A995,参数!$B$3,参数!$B$2,3)</f>
        <v>99.6491228070175</v>
      </c>
      <c r="K995" s="17">
        <f ca="1">f_nav_adjustedreturn(A995,参数!$B$4,参数!$B$3)</f>
        <v>0.69902912621358</v>
      </c>
      <c r="L995" s="17">
        <f ca="1">f_nav_periodreturnrankingper(A995,参数!$B$4,参数!$B$3,3)</f>
        <v>40.8888888888889</v>
      </c>
      <c r="M995" s="17">
        <f ca="1">f_nav_adjustedreturn(A995,参数!$B$5,参数!$B$4)</f>
        <v>2.79441117764471</v>
      </c>
      <c r="N995" s="17">
        <f ca="1">f_nav_periodreturnrankingper(A995,参数!$B$5,参数!$B$4,3)</f>
        <v>83.7837837837838</v>
      </c>
      <c r="O995" s="17">
        <f ca="1">f_nav_adjustedreturn(A995,参数!$B$6,参数!$B$5)</f>
        <v>0</v>
      </c>
      <c r="P995" s="17">
        <f ca="1">f_nav_periodreturnrankingper(A995,参数!$B$6,参数!$B$5,3)</f>
        <v>0</v>
      </c>
      <c r="Q995" s="25">
        <f>f_return(A995,1,参数!$B$1-365/2,参数!$B$1)</f>
        <v>22.1281067288858</v>
      </c>
      <c r="R995" s="25">
        <f ca="1">f_return(A995,1,参数!$B$4,参数!$B$1)</f>
        <v>3.66310693498151</v>
      </c>
      <c r="S995" s="25">
        <f ca="1">f_return(A995,1,参数!$B$6,参数!$B$1)</f>
        <v>0</v>
      </c>
      <c r="T995" t="str">
        <f>f_info_investtype(A995)</f>
        <v>偏债混合型基金</v>
      </c>
      <c r="U995" t="str">
        <f>f_info_fundmanager(A995)</f>
        <v>于军华</v>
      </c>
      <c r="V995">
        <f>f_info_manager_onthepostdays(A995,1)</f>
        <v>540</v>
      </c>
      <c r="W995" s="25">
        <f ca="1">f_return_1w(A995,"0",参数!$B$2)</f>
        <v>-0.631518514974638</v>
      </c>
      <c r="X995" s="25">
        <f>f_return_1m(A995,"0",参数!$B$1)</f>
        <v>7.69591740966683</v>
      </c>
      <c r="Y995" s="25">
        <f>f_return_3m(A995,0,参数!$B$1)</f>
        <v>14.6353646353646</v>
      </c>
      <c r="Z995" s="25">
        <f>f_return_6m(A995,0,参数!B994)</f>
        <v>5.42729473096258</v>
      </c>
      <c r="AA995" t="str">
        <f>f_dq_status(A995,参数!$B$1)</f>
        <v>开放申购|开放赎回</v>
      </c>
      <c r="AB995" s="17">
        <f ca="1">f_risk_maxdownside(A995,参数!$B$6,参数!$B$1)</f>
        <v>-7.81839948429876</v>
      </c>
      <c r="AC995" s="17">
        <f ca="1">f_risk_maxdownside(A995,参数!$B$4,参数!$B$1)</f>
        <v>-7.81839948429876</v>
      </c>
      <c r="AD995" t="str">
        <f ca="1">f_risk_maxdownside_date(A995,参数!$B$6,参数!$B$1)</f>
        <v>20200714-20201023</v>
      </c>
    </row>
    <row r="996" spans="1:30">
      <c r="A996" s="15" t="s">
        <v>1024</v>
      </c>
      <c r="B996" t="str">
        <f>f_info_name(A996)</f>
        <v>汇添富多策略</v>
      </c>
      <c r="C996" t="str">
        <f>f_info_setupdate(A996)</f>
        <v>2016-06-03</v>
      </c>
      <c r="D996" s="16">
        <f t="shared" si="15"/>
        <v>1697</v>
      </c>
      <c r="F996" s="17">
        <f>f_netasset_total(A996,参数!$B$1,100000000)</f>
        <v>8.6171068508</v>
      </c>
      <c r="G996" s="17">
        <f ca="1">f_nav_adjustedreturn(A996,参数!$B$2,参数!$B$1)</f>
        <v>59.2209856915739</v>
      </c>
      <c r="H996" s="17">
        <f ca="1">f_nav_periodreturnrankingper(A996,参数!$B$2,参数!$B$1,3)</f>
        <v>35.6802541026998</v>
      </c>
      <c r="I996" s="17">
        <f ca="1">f_nav_adjustedreturn(A996,参数!$B$3,参数!$B$2)</f>
        <v>3.96694214876033</v>
      </c>
      <c r="J996" s="17">
        <f ca="1">f_nav_periodreturnrankingper(A996,参数!$B$3,参数!$B$2,3)</f>
        <v>95.7636566332219</v>
      </c>
      <c r="K996" s="17">
        <f ca="1">f_nav_adjustedreturn(A996,参数!$B$4,参数!$B$3)</f>
        <v>-16.7812929848693</v>
      </c>
      <c r="L996" s="17">
        <f ca="1">f_nav_periodreturnrankingper(A996,参数!$B$4,参数!$B$3,3)</f>
        <v>55.5198973042362</v>
      </c>
      <c r="M996" s="17">
        <f ca="1">f_nav_adjustedreturn(A996,参数!$B$5,参数!$B$4)</f>
        <v>43.1661750245821</v>
      </c>
      <c r="N996" s="17">
        <f ca="1">f_nav_periodreturnrankingper(A996,参数!$B$5,参数!$B$4,3)</f>
        <v>3.86130811662727</v>
      </c>
      <c r="O996" s="17">
        <f ca="1">f_nav_adjustedreturn(A996,参数!$B$6,参数!$B$5)</f>
        <v>0</v>
      </c>
      <c r="P996" s="17">
        <f ca="1">f_nav_periodreturnrankingper(A996,参数!$B$6,参数!$B$5,3)</f>
        <v>0</v>
      </c>
      <c r="Q996" s="25">
        <f>f_return(A996,1,参数!$B$1-365/2,参数!$B$1)</f>
        <v>46.1959211132281</v>
      </c>
      <c r="R996" s="25">
        <f ca="1">f_return(A996,1,参数!$B$4,参数!$B$1)</f>
        <v>11.2576469432464</v>
      </c>
      <c r="S996" s="25">
        <f ca="1">f_return(A996,1,参数!$B$6,参数!$B$1)</f>
        <v>0</v>
      </c>
      <c r="T996" t="str">
        <f>f_info_investtype(A996)</f>
        <v>灵活配置型基金</v>
      </c>
      <c r="U996" t="str">
        <f>f_info_fundmanager(A996)</f>
        <v>赵鹏飞</v>
      </c>
      <c r="V996">
        <f>f_info_manager_onthepostdays(A996,1)</f>
        <v>1714</v>
      </c>
      <c r="W996" s="25">
        <f ca="1">f_return_1w(A996,"0",参数!$B$2)</f>
        <v>-2.9320987654321</v>
      </c>
      <c r="X996" s="25">
        <f>f_return_1m(A996,"0",参数!$B$1)</f>
        <v>15.3137593552101</v>
      </c>
      <c r="Y996" s="25">
        <f>f_return_3m(A996,0,参数!$B$1)</f>
        <v>16.1832946635731</v>
      </c>
      <c r="Z996" s="25">
        <f>f_return_6m(A996,0,参数!B995)</f>
        <v>17.0336037079954</v>
      </c>
      <c r="AA996" t="str">
        <f>f_dq_status(A996,参数!$B$1)</f>
        <v>暂停申购|暂停赎回</v>
      </c>
      <c r="AB996" s="17">
        <f ca="1">f_risk_maxdownside(A996,参数!$B$6,参数!$B$1)</f>
        <v>-20.1623815967524</v>
      </c>
      <c r="AC996" s="17">
        <f ca="1">f_risk_maxdownside(A996,参数!$B$4,参数!$B$1)</f>
        <v>-18.956043956044</v>
      </c>
      <c r="AD996" t="str">
        <f ca="1">f_risk_maxdownside_date(A996,参数!$B$6,参数!$B$1)</f>
        <v>20180124-20200323</v>
      </c>
    </row>
    <row r="997" spans="1:30">
      <c r="A997" s="15" t="s">
        <v>1025</v>
      </c>
      <c r="B997" t="str">
        <f>f_info_name(A997)</f>
        <v>嘉实稳盛</v>
      </c>
      <c r="C997" t="str">
        <f>f_info_setupdate(A997)</f>
        <v>2016-06-03</v>
      </c>
      <c r="D997" s="16">
        <f t="shared" si="15"/>
        <v>1697</v>
      </c>
      <c r="F997" s="17">
        <f>f_netasset_total(A997,参数!$B$1,100000000)</f>
        <v>1.9006417854</v>
      </c>
      <c r="G997" s="17">
        <f ca="1">f_nav_adjustedreturn(A997,参数!$B$2,参数!$B$1)</f>
        <v>6.76190476190475</v>
      </c>
      <c r="H997" s="17">
        <f ca="1">f_nav_periodreturnrankingper(A997,参数!$B$2,参数!$B$1,3)</f>
        <v>70.377358490566</v>
      </c>
      <c r="I997" s="17">
        <f ca="1">f_nav_adjustedreturn(A997,参数!$B$3,参数!$B$2)</f>
        <v>5.00196286939943</v>
      </c>
      <c r="J997" s="17">
        <f ca="1">f_nav_periodreturnrankingper(A997,参数!$B$3,参数!$B$2,3)</f>
        <v>78.936170212766</v>
      </c>
      <c r="K997" s="17">
        <f ca="1">f_nav_adjustedreturn(A997,参数!$B$4,参数!$B$3)</f>
        <v>-1.13100848256362</v>
      </c>
      <c r="L997" s="17">
        <f ca="1">f_nav_periodreturnrankingper(A997,参数!$B$4,参数!$B$3,3)</f>
        <v>59.6658711217184</v>
      </c>
      <c r="M997" s="17">
        <f ca="1">f_nav_adjustedreturn(A997,参数!$B$5,参数!$B$4)</f>
        <v>9.91735537190083</v>
      </c>
      <c r="N997" s="17">
        <f ca="1">f_nav_periodreturnrankingper(A997,参数!$B$5,参数!$B$4,3)</f>
        <v>6.353591160221</v>
      </c>
      <c r="O997" s="17">
        <f ca="1">f_nav_adjustedreturn(A997,参数!$B$6,参数!$B$5)</f>
        <v>0</v>
      </c>
      <c r="P997" s="17">
        <f ca="1">f_nav_periodreturnrankingper(A997,参数!$B$6,参数!$B$5,3)</f>
        <v>0</v>
      </c>
      <c r="Q997" s="25">
        <f>f_return(A997,1,参数!$B$1-365/2,参数!$B$1)</f>
        <v>14.942737397972</v>
      </c>
      <c r="R997" s="25">
        <f ca="1">f_return(A997,1,参数!$B$4,参数!$B$1)</f>
        <v>3.48506852261086</v>
      </c>
      <c r="S997" s="25">
        <f ca="1">f_return(A997,1,参数!$B$6,参数!$B$1)</f>
        <v>0</v>
      </c>
      <c r="T997" t="str">
        <f>f_info_investtype(A997)</f>
        <v>混合债券型二级基金</v>
      </c>
      <c r="U997" t="str">
        <f>f_info_fundmanager(A997)</f>
        <v>李涛,王立芹</v>
      </c>
      <c r="V997">
        <f>f_info_manager_onthepostdays(A997,1)</f>
        <v>100</v>
      </c>
      <c r="W997" s="25">
        <f ca="1">f_return_1w(A997,"0",参数!$B$2)</f>
        <v>0.190839694656475</v>
      </c>
      <c r="X997" s="25">
        <f>f_return_1m(A997,"0",参数!$B$1)</f>
        <v>4.76635514018691</v>
      </c>
      <c r="Y997" s="25">
        <f>f_return_3m(A997,0,参数!$B$1)</f>
        <v>6.66032350142721</v>
      </c>
      <c r="Z997" s="25">
        <f>f_return_6m(A997,0,参数!B996)</f>
        <v>5.47686496694995</v>
      </c>
      <c r="AA997" t="str">
        <f>f_dq_status(A997,参数!$B$1)</f>
        <v>暂停大额申购|开放赎回</v>
      </c>
      <c r="AB997" s="17">
        <f ca="1">f_risk_maxdownside(A997,参数!$B$6,参数!$B$1)</f>
        <v>-3.83177570093459</v>
      </c>
      <c r="AC997" s="17">
        <f ca="1">f_risk_maxdownside(A997,参数!$B$4,参数!$B$1)</f>
        <v>-3.83177570093459</v>
      </c>
      <c r="AD997" t="str">
        <f ca="1">f_risk_maxdownside_date(A997,参数!$B$6,参数!$B$1)</f>
        <v>20180522-20181029,20180522-20181030</v>
      </c>
    </row>
    <row r="998" spans="1:30">
      <c r="A998" s="15" t="s">
        <v>1026</v>
      </c>
      <c r="B998" t="str">
        <f>f_info_name(A998)</f>
        <v>新华双利A</v>
      </c>
      <c r="C998" t="str">
        <f>f_info_setupdate(A998)</f>
        <v>2016-07-13</v>
      </c>
      <c r="D998" s="16">
        <f t="shared" si="15"/>
        <v>1657</v>
      </c>
      <c r="F998" s="17">
        <f>f_netasset_total(A998,参数!$B$1,100000000)</f>
        <v>0.0346291654</v>
      </c>
      <c r="G998" s="17">
        <f ca="1">f_nav_adjustedreturn(A998,参数!$B$2,参数!$B$1)</f>
        <v>3.34168755221387</v>
      </c>
      <c r="H998" s="17">
        <f ca="1">f_nav_periodreturnrankingper(A998,参数!$B$2,参数!$B$1,3)</f>
        <v>84.7169811320755</v>
      </c>
      <c r="I998" s="17">
        <f ca="1">f_nav_adjustedreturn(A998,参数!$B$3,参数!$B$2)</f>
        <v>13.6752136752137</v>
      </c>
      <c r="J998" s="17">
        <f ca="1">f_nav_periodreturnrankingper(A998,参数!$B$3,参数!$B$2,3)</f>
        <v>20.8510638297872</v>
      </c>
      <c r="K998" s="17">
        <f ca="1">f_nav_adjustedreturn(A998,参数!$B$4,参数!$B$3)</f>
        <v>-3.74771480804389</v>
      </c>
      <c r="L998" s="17">
        <f ca="1">f_nav_periodreturnrankingper(A998,参数!$B$4,参数!$B$3,3)</f>
        <v>76.6109785202864</v>
      </c>
      <c r="M998" s="17">
        <f ca="1">f_nav_adjustedreturn(A998,参数!$B$5,参数!$B$4)</f>
        <v>8.20158102766798</v>
      </c>
      <c r="N998" s="17">
        <f ca="1">f_nav_periodreturnrankingper(A998,参数!$B$5,参数!$B$4,3)</f>
        <v>14.0883977900552</v>
      </c>
      <c r="O998" s="17">
        <f ca="1">f_nav_adjustedreturn(A998,参数!$B$6,参数!$B$5)</f>
        <v>0</v>
      </c>
      <c r="P998" s="17">
        <f ca="1">f_nav_periodreturnrankingper(A998,参数!$B$6,参数!$B$5,3)</f>
        <v>0</v>
      </c>
      <c r="Q998" s="25">
        <f>f_return(A998,1,参数!$B$1-365/2,参数!$B$1)</f>
        <v>11.3017436257155</v>
      </c>
      <c r="R998" s="25">
        <f ca="1">f_return(A998,1,参数!$B$4,参数!$B$1)</f>
        <v>4.17605312785581</v>
      </c>
      <c r="S998" s="25">
        <f ca="1">f_return(A998,1,参数!$B$6,参数!$B$1)</f>
        <v>0</v>
      </c>
      <c r="T998" t="str">
        <f>f_info_investtype(A998)</f>
        <v>混合债券型二级基金</v>
      </c>
      <c r="U998" t="str">
        <f>f_info_fundmanager(A998)</f>
        <v>曹巍浩,王丹</v>
      </c>
      <c r="V998">
        <f>f_info_manager_onthepostdays(A998,1)</f>
        <v>65</v>
      </c>
      <c r="W998" s="25">
        <f ca="1">f_return_1w(A998,"0",参数!$B$2)</f>
        <v>-0.166805671392828</v>
      </c>
      <c r="X998" s="25">
        <f>f_return_1m(A998,"0",参数!$B$1)</f>
        <v>5.8169375534645</v>
      </c>
      <c r="Y998" s="25">
        <f>f_return_3m(A998,0,参数!$B$1)</f>
        <v>3.16930775646372</v>
      </c>
      <c r="Z998" s="25">
        <f>f_return_6m(A998,0,参数!B997)</f>
        <v>-4.60082304526749</v>
      </c>
      <c r="AA998" t="str">
        <f>f_dq_status(A998,参数!$B$1)</f>
        <v>开放申购|开放赎回</v>
      </c>
      <c r="AB998" s="17">
        <f ca="1">f_risk_maxdownside(A998,参数!$B$6,参数!$B$1)</f>
        <v>-9.89541432019308</v>
      </c>
      <c r="AC998" s="17">
        <f ca="1">f_risk_maxdownside(A998,参数!$B$4,参数!$B$1)</f>
        <v>-9.89541432019308</v>
      </c>
      <c r="AD998" t="str">
        <f ca="1">f_risk_maxdownside_date(A998,参数!$B$6,参数!$B$1)</f>
        <v>20200226-20200629</v>
      </c>
    </row>
    <row r="999" spans="1:30">
      <c r="A999" s="15" t="s">
        <v>1027</v>
      </c>
      <c r="B999" t="str">
        <f>f_info_name(A999)</f>
        <v>泰康宏泰回报</v>
      </c>
      <c r="C999" t="str">
        <f>f_info_setupdate(A999)</f>
        <v>2016-06-08</v>
      </c>
      <c r="D999" s="16">
        <f t="shared" si="15"/>
        <v>1692</v>
      </c>
      <c r="F999" s="17">
        <f>f_netasset_total(A999,参数!$B$1,100000000)</f>
        <v>25.0127689814</v>
      </c>
      <c r="G999" s="17">
        <f ca="1">f_nav_adjustedreturn(A999,参数!$B$2,参数!$B$1)</f>
        <v>16.5521875466627</v>
      </c>
      <c r="H999" s="17">
        <f ca="1">f_nav_periodreturnrankingper(A999,参数!$B$2,参数!$B$1,3)</f>
        <v>49.4652406417112</v>
      </c>
      <c r="I999" s="17">
        <f ca="1">f_nav_adjustedreturn(A999,参数!$B$3,参数!$B$2)</f>
        <v>13.6722396673173</v>
      </c>
      <c r="J999" s="17">
        <f ca="1">f_nav_periodreturnrankingper(A999,参数!$B$3,参数!$B$2,3)</f>
        <v>22.4561403508772</v>
      </c>
      <c r="K999" s="17">
        <f ca="1">f_nav_adjustedreturn(A999,参数!$B$4,参数!$B$3)</f>
        <v>-0.515028706518068</v>
      </c>
      <c r="L999" s="17">
        <f ca="1">f_nav_periodreturnrankingper(A999,参数!$B$4,参数!$B$3,3)</f>
        <v>52.8888888888889</v>
      </c>
      <c r="M999" s="17">
        <f ca="1">f_nav_adjustedreturn(A999,参数!$B$5,参数!$B$4)</f>
        <v>16.6355873981745</v>
      </c>
      <c r="N999" s="17">
        <f ca="1">f_nav_periodreturnrankingper(A999,参数!$B$5,参数!$B$4,3)</f>
        <v>3.6036036036036</v>
      </c>
      <c r="O999" s="17">
        <f ca="1">f_nav_adjustedreturn(A999,参数!$B$6,参数!$B$5)</f>
        <v>0</v>
      </c>
      <c r="P999" s="17">
        <f ca="1">f_nav_periodreturnrankingper(A999,参数!$B$6,参数!$B$5,3)</f>
        <v>0</v>
      </c>
      <c r="Q999" s="25">
        <f>f_return(A999,1,参数!$B$1-365/2,参数!$B$1)</f>
        <v>19.6356553159555</v>
      </c>
      <c r="R999" s="25">
        <f ca="1">f_return(A999,1,参数!$B$4,参数!$B$1)</f>
        <v>9.63291608574619</v>
      </c>
      <c r="S999" s="25">
        <f ca="1">f_return(A999,1,参数!$B$6,参数!$B$1)</f>
        <v>0</v>
      </c>
      <c r="T999" t="str">
        <f>f_info_investtype(A999)</f>
        <v>偏债混合型基金</v>
      </c>
      <c r="U999" t="str">
        <f>f_info_fundmanager(A999)</f>
        <v>桂跃强,蒋利娟</v>
      </c>
      <c r="V999">
        <f>f_info_manager_onthepostdays(A999,1)</f>
        <v>1709</v>
      </c>
      <c r="W999" s="25">
        <f ca="1">f_return_1w(A999,"0",参数!$B$2)</f>
        <v>-0.349676363365832</v>
      </c>
      <c r="X999" s="25">
        <f>f_return_1m(A999,"0",参数!$B$1)</f>
        <v>3.61741669985398</v>
      </c>
      <c r="Y999" s="25">
        <f>f_return_3m(A999,0,参数!$B$1)</f>
        <v>5.90190624788006</v>
      </c>
      <c r="Z999" s="25">
        <f>f_return_6m(A999,0,参数!B998)</f>
        <v>8.83066472586123</v>
      </c>
      <c r="AA999" t="str">
        <f>f_dq_status(A999,参数!$B$1)</f>
        <v>开放申购|开放赎回</v>
      </c>
      <c r="AB999" s="17">
        <f ca="1">f_risk_maxdownside(A999,参数!$B$6,参数!$B$1)</f>
        <v>-4.48852651929057</v>
      </c>
      <c r="AC999" s="17">
        <f ca="1">f_risk_maxdownside(A999,参数!$B$4,参数!$B$1)</f>
        <v>-4.38404577583304</v>
      </c>
      <c r="AD999" t="str">
        <f ca="1">f_risk_maxdownside_date(A999,参数!$B$6,参数!$B$1)</f>
        <v>20180124-20181029</v>
      </c>
    </row>
    <row r="1000" spans="1:30">
      <c r="A1000" s="15" t="s">
        <v>1028</v>
      </c>
      <c r="B1000" t="str">
        <f>f_info_name(A1000)</f>
        <v>华安安进灵活配置</v>
      </c>
      <c r="C1000" t="str">
        <f>f_info_setupdate(A1000)</f>
        <v>2016-07-05</v>
      </c>
      <c r="D1000" s="16">
        <f t="shared" si="15"/>
        <v>1665</v>
      </c>
      <c r="F1000" s="17">
        <f>f_netasset_total(A1000,参数!$B$1,100000000)</f>
        <v>7.838530521</v>
      </c>
      <c r="G1000" s="17">
        <f ca="1">f_nav_adjustedreturn(A1000,参数!$B$2,参数!$B$1)</f>
        <v>30.2974466964991</v>
      </c>
      <c r="H1000" s="17">
        <f ca="1">f_nav_periodreturnrankingper(A1000,参数!$B$2,参数!$B$1,3)</f>
        <v>62.9433562731604</v>
      </c>
      <c r="I1000" s="17">
        <f ca="1">f_nav_adjustedreturn(A1000,参数!$B$3,参数!$B$2)</f>
        <v>7.22551510019757</v>
      </c>
      <c r="J1000" s="17">
        <f ca="1">f_nav_periodreturnrankingper(A1000,参数!$B$3,参数!$B$2,3)</f>
        <v>89.4648829431438</v>
      </c>
      <c r="K1000" s="17">
        <f ca="1">f_nav_adjustedreturn(A1000,参数!$B$4,参数!$B$3)</f>
        <v>2.49758919961428</v>
      </c>
      <c r="L1000" s="17">
        <f ca="1">f_nav_periodreturnrankingper(A1000,参数!$B$4,参数!$B$3,3)</f>
        <v>8.2798459563543</v>
      </c>
      <c r="M1000" s="17">
        <f ca="1">f_nav_adjustedreturn(A1000,参数!$B$5,参数!$B$4)</f>
        <v>3.18407960199005</v>
      </c>
      <c r="N1000" s="17">
        <f ca="1">f_nav_periodreturnrankingper(A1000,参数!$B$5,参数!$B$4,3)</f>
        <v>83.451536643026</v>
      </c>
      <c r="O1000" s="17">
        <f ca="1">f_nav_adjustedreturn(A1000,参数!$B$6,参数!$B$5)</f>
        <v>0</v>
      </c>
      <c r="P1000" s="17">
        <f ca="1">f_nav_periodreturnrankingper(A1000,参数!$B$6,参数!$B$5,3)</f>
        <v>0</v>
      </c>
      <c r="Q1000" s="25">
        <f>f_return(A1000,1,参数!$B$1-365/2,参数!$B$1)</f>
        <v>13.5751639054617</v>
      </c>
      <c r="R1000" s="25">
        <f ca="1">f_return(A1000,1,参数!$B$4,参数!$B$1)</f>
        <v>12.7029117361482</v>
      </c>
      <c r="S1000" s="25">
        <f ca="1">f_return(A1000,1,参数!$B$6,参数!$B$1)</f>
        <v>0</v>
      </c>
      <c r="T1000" t="str">
        <f>f_info_investtype(A1000)</f>
        <v>灵活配置型基金</v>
      </c>
      <c r="U1000" t="str">
        <f>f_info_fundmanager(A1000)</f>
        <v>贺涛,马丁</v>
      </c>
      <c r="V1000">
        <f>f_info_manager_onthepostdays(A1000,1)</f>
        <v>1682</v>
      </c>
      <c r="W1000" s="25">
        <f ca="1">f_return_1w(A1000,"0",参数!$B$2)</f>
        <v>-1.91910499139415</v>
      </c>
      <c r="X1000" s="25">
        <f>f_return_1m(A1000,"0",参数!$B$1)</f>
        <v>3.59983256592717</v>
      </c>
      <c r="Y1000" s="25">
        <f>f_return_3m(A1000,0,参数!$B$1)</f>
        <v>6.6350710900474</v>
      </c>
      <c r="Z1000" s="25">
        <f>f_return_6m(A1000,0,参数!B999)</f>
        <v>6.58601188345621</v>
      </c>
      <c r="AA1000" t="str">
        <f>f_dq_status(A1000,参数!$B$1)</f>
        <v>暂停大额申购|开放赎回</v>
      </c>
      <c r="AB1000" s="17">
        <f ca="1">f_risk_maxdownside(A1000,参数!$B$6,参数!$B$1)</f>
        <v>-7.91673775806176</v>
      </c>
      <c r="AC1000" s="17">
        <f ca="1">f_risk_maxdownside(A1000,参数!$B$4,参数!$B$1)</f>
        <v>-7.91673775806176</v>
      </c>
      <c r="AD1000" t="str">
        <f ca="1">f_risk_maxdownside_date(A1000,参数!$B$6,参数!$B$1)</f>
        <v>20200306-20200323</v>
      </c>
    </row>
    <row r="1001" spans="1:30">
      <c r="A1001" s="15" t="s">
        <v>1029</v>
      </c>
      <c r="B1001" t="str">
        <f>f_info_name(A1001)</f>
        <v>安信新回报A</v>
      </c>
      <c r="C1001" t="str">
        <f>f_info_setupdate(A1001)</f>
        <v>2016-05-09</v>
      </c>
      <c r="D1001" s="16">
        <f t="shared" si="15"/>
        <v>1722</v>
      </c>
      <c r="F1001" s="17">
        <f>f_netasset_total(A1001,参数!$B$1,100000000)</f>
        <v>8.5998730786</v>
      </c>
      <c r="G1001" s="17">
        <f ca="1">f_nav_adjustedreturn(A1001,参数!$B$2,参数!$B$1)</f>
        <v>71.6176135067305</v>
      </c>
      <c r="H1001" s="17">
        <f ca="1">f_nav_periodreturnrankingper(A1001,参数!$B$2,参数!$B$1,3)</f>
        <v>23.3456855479089</v>
      </c>
      <c r="I1001" s="17">
        <f ca="1">f_nav_adjustedreturn(A1001,参数!$B$3,参数!$B$2)</f>
        <v>52.3991655076495</v>
      </c>
      <c r="J1001" s="17">
        <f ca="1">f_nav_periodreturnrankingper(A1001,参数!$B$3,参数!$B$2,3)</f>
        <v>14.8272017837235</v>
      </c>
      <c r="K1001" s="17">
        <f ca="1">f_nav_adjustedreturn(A1001,参数!$B$4,参数!$B$3)</f>
        <v>2.63181372111697</v>
      </c>
      <c r="L1001" s="17">
        <f ca="1">f_nav_periodreturnrankingper(A1001,参数!$B$4,参数!$B$3,3)</f>
        <v>7.9589216944801</v>
      </c>
      <c r="M1001" s="17">
        <f ca="1">f_nav_adjustedreturn(A1001,参数!$B$5,参数!$B$4)</f>
        <v>12.6538718327419</v>
      </c>
      <c r="N1001" s="17">
        <f ca="1">f_nav_periodreturnrankingper(A1001,参数!$B$5,参数!$B$4,3)</f>
        <v>40.4255319148936</v>
      </c>
      <c r="O1001" s="17">
        <f ca="1">f_nav_adjustedreturn(A1001,参数!$B$6,参数!$B$5)</f>
        <v>0</v>
      </c>
      <c r="P1001" s="17">
        <f ca="1">f_nav_periodreturnrankingper(A1001,参数!$B$6,参数!$B$5,3)</f>
        <v>0</v>
      </c>
      <c r="Q1001" s="25">
        <f>f_return(A1001,1,参数!$B$1-365/2,参数!$B$1)</f>
        <v>33.2031912594502</v>
      </c>
      <c r="R1001" s="25">
        <f ca="1">f_return(A1001,1,参数!$B$4,参数!$B$1)</f>
        <v>38.9350202628533</v>
      </c>
      <c r="S1001" s="25">
        <f ca="1">f_return(A1001,1,参数!$B$6,参数!$B$1)</f>
        <v>0</v>
      </c>
      <c r="T1001" t="str">
        <f>f_info_investtype(A1001)</f>
        <v>灵活配置型基金</v>
      </c>
      <c r="U1001" t="str">
        <f>f_info_fundmanager(A1001)</f>
        <v>陈鹏</v>
      </c>
      <c r="V1001">
        <f>f_info_manager_onthepostdays(A1001,1)</f>
        <v>582</v>
      </c>
      <c r="W1001" s="25">
        <f ca="1">f_return_1w(A1001,"0",参数!$B$2)</f>
        <v>-2.19792480196362</v>
      </c>
      <c r="X1001" s="25">
        <f>f_return_1m(A1001,"0",参数!$B$1)</f>
        <v>8.86066789681246</v>
      </c>
      <c r="Y1001" s="25">
        <f>f_return_3m(A1001,0,参数!$B$1)</f>
        <v>15.164969761923</v>
      </c>
      <c r="Z1001" s="25">
        <f>f_return_6m(A1001,0,参数!B1000)</f>
        <v>8.50141993737714</v>
      </c>
      <c r="AA1001" t="str">
        <f>f_dq_status(A1001,参数!$B$1)</f>
        <v>开放申购|开放赎回</v>
      </c>
      <c r="AB1001" s="17">
        <f ca="1">f_risk_maxdownside(A1001,参数!$B$6,参数!$B$1)</f>
        <v>-8.92393691355559</v>
      </c>
      <c r="AC1001" s="17">
        <f ca="1">f_risk_maxdownside(A1001,参数!$B$4,参数!$B$1)</f>
        <v>-8.92393691355559</v>
      </c>
      <c r="AD1001" t="str">
        <f ca="1">f_risk_maxdownside_date(A1001,参数!$B$6,参数!$B$1)</f>
        <v>20190420-20190606</v>
      </c>
    </row>
    <row r="1002" spans="1:30">
      <c r="A1002" s="15" t="s">
        <v>1030</v>
      </c>
      <c r="B1002" t="str">
        <f>f_info_name(A1002)</f>
        <v>光大产业新动力</v>
      </c>
      <c r="C1002" t="str">
        <f>f_info_setupdate(A1002)</f>
        <v>2016-09-13</v>
      </c>
      <c r="D1002" s="16">
        <f t="shared" si="15"/>
        <v>1595</v>
      </c>
      <c r="F1002" s="17">
        <f>f_netasset_total(A1002,参数!$B$1,100000000)</f>
        <v>2.7282933026</v>
      </c>
      <c r="G1002" s="17">
        <f ca="1">f_nav_adjustedreturn(A1002,参数!$B$2,参数!$B$1)</f>
        <v>42.9395429690377</v>
      </c>
      <c r="H1002" s="17">
        <f ca="1">f_nav_periodreturnrankingper(A1002,参数!$B$2,参数!$B$1,3)</f>
        <v>50.8205399682372</v>
      </c>
      <c r="I1002" s="17">
        <f ca="1">f_nav_adjustedreturn(A1002,参数!$B$3,参数!$B$2)</f>
        <v>27.807486631016</v>
      </c>
      <c r="J1002" s="17">
        <f ca="1">f_nav_periodreturnrankingper(A1002,参数!$B$3,参数!$B$2,3)</f>
        <v>46.9342251950948</v>
      </c>
      <c r="K1002" s="17">
        <f ca="1">f_nav_adjustedreturn(A1002,参数!$B$4,参数!$B$3)</f>
        <v>-17.036379769299</v>
      </c>
      <c r="L1002" s="17">
        <f ca="1">f_nav_periodreturnrankingper(A1002,参数!$B$4,参数!$B$3,3)</f>
        <v>56.2901155327343</v>
      </c>
      <c r="M1002" s="17">
        <f ca="1">f_nav_adjustedreturn(A1002,参数!$B$5,参数!$B$4)</f>
        <v>14.6909827760892</v>
      </c>
      <c r="N1002" s="17">
        <f ca="1">f_nav_periodreturnrankingper(A1002,参数!$B$5,参数!$B$4,3)</f>
        <v>34.1213553979511</v>
      </c>
      <c r="O1002" s="17">
        <f ca="1">f_nav_adjustedreturn(A1002,参数!$B$6,参数!$B$5)</f>
        <v>0</v>
      </c>
      <c r="P1002" s="17">
        <f ca="1">f_nav_periodreturnrankingper(A1002,参数!$B$6,参数!$B$5,3)</f>
        <v>0</v>
      </c>
      <c r="Q1002" s="25">
        <f>f_return(A1002,1,参数!$B$1-365/2,参数!$B$1)</f>
        <v>35.4223240191892</v>
      </c>
      <c r="R1002" s="25">
        <f ca="1">f_return(A1002,1,参数!$B$4,参数!$B$1)</f>
        <v>14.8534028493762</v>
      </c>
      <c r="S1002" s="25">
        <f ca="1">f_return(A1002,1,参数!$B$6,参数!$B$1)</f>
        <v>0</v>
      </c>
      <c r="T1002" t="str">
        <f>f_info_investtype(A1002)</f>
        <v>灵活配置型基金</v>
      </c>
      <c r="U1002" t="str">
        <f>f_info_fundmanager(A1002)</f>
        <v>金昉毅</v>
      </c>
      <c r="V1002">
        <f>f_info_manager_onthepostdays(A1002,1)</f>
        <v>551</v>
      </c>
      <c r="W1002" s="25">
        <f ca="1">f_return_1w(A1002,"0",参数!$B$2)</f>
        <v>-1.64609053497943</v>
      </c>
      <c r="X1002" s="25">
        <f>f_return_1m(A1002,"0",参数!$B$1)</f>
        <v>9.24775707384402</v>
      </c>
      <c r="Y1002" s="25">
        <f>f_return_3m(A1002,0,参数!$B$1)</f>
        <v>11.1938082092376</v>
      </c>
      <c r="Z1002" s="25">
        <f>f_return_6m(A1002,0,参数!B1001)</f>
        <v>5.66633717661849</v>
      </c>
      <c r="AA1002" t="str">
        <f>f_dq_status(A1002,参数!$B$1)</f>
        <v>暂停大额申购|开放赎回</v>
      </c>
      <c r="AB1002" s="17">
        <f ca="1">f_risk_maxdownside(A1002,参数!$B$6,参数!$B$1)</f>
        <v>-20.5648720211827</v>
      </c>
      <c r="AC1002" s="17">
        <f ca="1">f_risk_maxdownside(A1002,参数!$B$4,参数!$B$1)</f>
        <v>-20.4946996466431</v>
      </c>
      <c r="AD1002" t="str">
        <f ca="1">f_risk_maxdownside_date(A1002,参数!$B$6,参数!$B$1)</f>
        <v>20180124-20190102</v>
      </c>
    </row>
    <row r="1003" spans="1:30">
      <c r="A1003" s="15" t="s">
        <v>1031</v>
      </c>
      <c r="B1003" t="str">
        <f>f_info_name(A1003)</f>
        <v>光大铭鑫A</v>
      </c>
      <c r="C1003" t="str">
        <f>f_info_setupdate(A1003)</f>
        <v>2016-10-17</v>
      </c>
      <c r="D1003" s="16">
        <f t="shared" si="15"/>
        <v>1561</v>
      </c>
      <c r="F1003" s="17">
        <f>f_netasset_total(A1003,参数!$B$1,100000000)</f>
        <v>3.6605279857</v>
      </c>
      <c r="G1003" s="17">
        <f ca="1">f_nav_adjustedreturn(A1003,参数!$B$2,参数!$B$1)</f>
        <v>74.0120115666939</v>
      </c>
      <c r="H1003" s="17">
        <f ca="1">f_nav_periodreturnrankingper(A1003,参数!$B$2,参数!$B$1,3)</f>
        <v>20.5399682371625</v>
      </c>
      <c r="I1003" s="17">
        <f ca="1">f_nav_adjustedreturn(A1003,参数!$B$3,参数!$B$2)</f>
        <v>45.6636785830003</v>
      </c>
      <c r="J1003" s="17">
        <f ca="1">f_nav_periodreturnrankingper(A1003,参数!$B$3,参数!$B$2,3)</f>
        <v>22.6867335562988</v>
      </c>
      <c r="K1003" s="17">
        <f ca="1">f_nav_adjustedreturn(A1003,参数!$B$4,参数!$B$3)</f>
        <v>-16.5930997207459</v>
      </c>
      <c r="L1003" s="17">
        <f ca="1">f_nav_periodreturnrankingper(A1003,参数!$B$4,参数!$B$3,3)</f>
        <v>54.6854942233633</v>
      </c>
      <c r="M1003" s="17">
        <f ca="1">f_nav_adjustedreturn(A1003,参数!$B$5,参数!$B$4)</f>
        <v>11.431421446384</v>
      </c>
      <c r="N1003" s="17">
        <f ca="1">f_nav_periodreturnrankingper(A1003,参数!$B$5,参数!$B$4,3)</f>
        <v>45.7052797478329</v>
      </c>
      <c r="O1003" s="17">
        <f ca="1">f_nav_adjustedreturn(A1003,参数!$B$6,参数!$B$5)</f>
        <v>0</v>
      </c>
      <c r="P1003" s="17">
        <f ca="1">f_nav_periodreturnrankingper(A1003,参数!$B$6,参数!$B$5,3)</f>
        <v>0</v>
      </c>
      <c r="Q1003" s="25">
        <f>f_return(A1003,1,参数!$B$1-365/2,参数!$B$1)</f>
        <v>65.7932575860379</v>
      </c>
      <c r="R1003" s="25">
        <f ca="1">f_return(A1003,1,参数!$B$4,参数!$B$1)</f>
        <v>28.3153490055194</v>
      </c>
      <c r="S1003" s="25">
        <f ca="1">f_return(A1003,1,参数!$B$6,参数!$B$1)</f>
        <v>0</v>
      </c>
      <c r="T1003" t="str">
        <f>f_info_investtype(A1003)</f>
        <v>灵活配置型基金</v>
      </c>
      <c r="U1003" t="str">
        <f>f_info_fundmanager(A1003)</f>
        <v>林晓凤</v>
      </c>
      <c r="V1003">
        <f>f_info_manager_onthepostdays(A1003,1)</f>
        <v>831</v>
      </c>
      <c r="W1003" s="25">
        <f ca="1">f_return_1w(A1003,"0",参数!$B$2)</f>
        <v>0.716899410051531</v>
      </c>
      <c r="X1003" s="25">
        <f>f_return_1m(A1003,"0",参数!$B$1)</f>
        <v>12.1041318366372</v>
      </c>
      <c r="Y1003" s="25">
        <f>f_return_3m(A1003,0,参数!$B$1)</f>
        <v>22.0183009254445</v>
      </c>
      <c r="Z1003" s="25">
        <f>f_return_6m(A1003,0,参数!B1002)</f>
        <v>22.2967094826263</v>
      </c>
      <c r="AA1003" t="str">
        <f>f_dq_status(A1003,参数!$B$1)</f>
        <v>开放申购|开放赎回</v>
      </c>
      <c r="AB1003" s="17">
        <f ca="1">f_risk_maxdownside(A1003,参数!$B$6,参数!$B$1)</f>
        <v>-19.4409827309952</v>
      </c>
      <c r="AC1003" s="17">
        <f ca="1">f_risk_maxdownside(A1003,参数!$B$4,参数!$B$1)</f>
        <v>-18.9866618924</v>
      </c>
      <c r="AD1003" t="str">
        <f ca="1">f_risk_maxdownside_date(A1003,参数!$B$6,参数!$B$1)</f>
        <v>20180124-20190103</v>
      </c>
    </row>
    <row r="1004" spans="1:30">
      <c r="A1004" s="15" t="s">
        <v>1032</v>
      </c>
      <c r="B1004" t="str">
        <f>f_info_name(A1004)</f>
        <v>招商安荣A</v>
      </c>
      <c r="C1004" t="str">
        <f>f_info_setupdate(A1004)</f>
        <v>2016-07-15</v>
      </c>
      <c r="D1004" s="16">
        <f t="shared" si="15"/>
        <v>1655</v>
      </c>
      <c r="F1004" s="17">
        <f>f_netasset_total(A1004,参数!$B$1,100000000)</f>
        <v>6.3599217376</v>
      </c>
      <c r="G1004" s="17">
        <f ca="1">f_nav_adjustedreturn(A1004,参数!$B$2,参数!$B$1)</f>
        <v>15.5905101242722</v>
      </c>
      <c r="H1004" s="17">
        <f ca="1">f_nav_periodreturnrankingper(A1004,参数!$B$2,参数!$B$1,3)</f>
        <v>85.865537321334</v>
      </c>
      <c r="I1004" s="17">
        <f ca="1">f_nav_adjustedreturn(A1004,参数!$B$3,参数!$B$2)</f>
        <v>17.8754353616062</v>
      </c>
      <c r="J1004" s="17">
        <f ca="1">f_nav_periodreturnrankingper(A1004,参数!$B$3,参数!$B$2,3)</f>
        <v>63.2664437012263</v>
      </c>
      <c r="K1004" s="17">
        <f ca="1">f_nav_adjustedreturn(A1004,参数!$B$4,参数!$B$3)</f>
        <v>-5.13119533527696</v>
      </c>
      <c r="L1004" s="17">
        <f ca="1">f_nav_periodreturnrankingper(A1004,参数!$B$4,参数!$B$3,3)</f>
        <v>31.8356867779204</v>
      </c>
      <c r="M1004" s="17">
        <f ca="1">f_nav_adjustedreturn(A1004,参数!$B$5,参数!$B$4)</f>
        <v>3</v>
      </c>
      <c r="N1004" s="17">
        <f ca="1">f_nav_periodreturnrankingper(A1004,参数!$B$5,参数!$B$4,3)</f>
        <v>84.3183609141056</v>
      </c>
      <c r="O1004" s="17">
        <f ca="1">f_nav_adjustedreturn(A1004,参数!$B$6,参数!$B$5)</f>
        <v>0</v>
      </c>
      <c r="P1004" s="17">
        <f ca="1">f_nav_periodreturnrankingper(A1004,参数!$B$6,参数!$B$5,3)</f>
        <v>0</v>
      </c>
      <c r="Q1004" s="25">
        <f>f_return(A1004,1,参数!$B$1-365/2,参数!$B$1)</f>
        <v>9.14507306680115</v>
      </c>
      <c r="R1004" s="25">
        <f ca="1">f_return(A1004,1,参数!$B$4,参数!$B$1)</f>
        <v>8.92370480087978</v>
      </c>
      <c r="S1004" s="25">
        <f ca="1">f_return(A1004,1,参数!$B$6,参数!$B$1)</f>
        <v>0</v>
      </c>
      <c r="T1004" t="str">
        <f>f_info_investtype(A1004)</f>
        <v>灵活配置型基金</v>
      </c>
      <c r="U1004" t="str">
        <f>f_info_fundmanager(A1004)</f>
        <v>王刚</v>
      </c>
      <c r="V1004">
        <f>f_info_manager_onthepostdays(A1004,1)</f>
        <v>720</v>
      </c>
      <c r="W1004" s="25">
        <f ca="1">f_return_1w(A1004,"0",参数!$B$2)</f>
        <v>-1.1171264071496</v>
      </c>
      <c r="X1004" s="25">
        <f>f_return_1m(A1004,"0",参数!$B$1)</f>
        <v>3.28467153284672</v>
      </c>
      <c r="Y1004" s="25">
        <f>f_return_3m(A1004,0,参数!$B$1)</f>
        <v>5.1545576725433</v>
      </c>
      <c r="Z1004" s="25">
        <f>f_return_6m(A1004,0,参数!B1003)</f>
        <v>4.59949937421777</v>
      </c>
      <c r="AA1004" t="str">
        <f>f_dq_status(A1004,参数!$B$1)</f>
        <v>暂停大额申购|开放赎回</v>
      </c>
      <c r="AB1004" s="17">
        <f ca="1">f_risk_maxdownside(A1004,参数!$B$6,参数!$B$1)</f>
        <v>-11.7439082656474</v>
      </c>
      <c r="AC1004" s="17">
        <f ca="1">f_risk_maxdownside(A1004,参数!$B$4,参数!$B$1)</f>
        <v>-11.7439082656474</v>
      </c>
      <c r="AD1004" t="str">
        <f ca="1">f_risk_maxdownside_date(A1004,参数!$B$6,参数!$B$1)</f>
        <v>20180721-20181018</v>
      </c>
    </row>
    <row r="1005" spans="1:30">
      <c r="A1005" s="15" t="s">
        <v>1033</v>
      </c>
      <c r="B1005" t="str">
        <f>f_info_name(A1005)</f>
        <v>前海联合新思路A</v>
      </c>
      <c r="C1005" t="str">
        <f>f_info_setupdate(A1005)</f>
        <v>2016-11-11</v>
      </c>
      <c r="D1005" s="16">
        <f t="shared" si="15"/>
        <v>1536</v>
      </c>
      <c r="F1005" s="17">
        <f>f_netasset_total(A1005,参数!$B$1,100000000)</f>
        <v>3.2121832628</v>
      </c>
      <c r="G1005" s="17">
        <f ca="1">f_nav_adjustedreturn(A1005,参数!$B$2,参数!$B$1)</f>
        <v>41.3533834586466</v>
      </c>
      <c r="H1005" s="17">
        <f ca="1">f_nav_periodreturnrankingper(A1005,参数!$B$2,参数!$B$1,3)</f>
        <v>52.4616199047115</v>
      </c>
      <c r="I1005" s="17">
        <f ca="1">f_nav_adjustedreturn(A1005,参数!$B$3,参数!$B$2)</f>
        <v>13.9186295503212</v>
      </c>
      <c r="J1005" s="17">
        <f ca="1">f_nav_periodreturnrankingper(A1005,参数!$B$3,参数!$B$2,3)</f>
        <v>71.6833890746934</v>
      </c>
      <c r="K1005" s="17">
        <f ca="1">f_nav_adjustedreturn(A1005,参数!$B$4,参数!$B$3)</f>
        <v>-19.2041522491349</v>
      </c>
      <c r="L1005" s="17">
        <f ca="1">f_nav_periodreturnrankingper(A1005,参数!$B$4,参数!$B$3,3)</f>
        <v>62.4518613607189</v>
      </c>
      <c r="M1005" s="17">
        <f ca="1">f_nav_adjustedreturn(A1005,参数!$B$5,参数!$B$4)</f>
        <v>-5.5724697826087</v>
      </c>
      <c r="N1005" s="17">
        <f ca="1">f_nav_periodreturnrankingper(A1005,参数!$B$5,参数!$B$4,3)</f>
        <v>96.5327029156816</v>
      </c>
      <c r="O1005" s="17">
        <f ca="1">f_nav_adjustedreturn(A1005,参数!$B$6,参数!$B$5)</f>
        <v>0</v>
      </c>
      <c r="P1005" s="17">
        <f ca="1">f_nav_periodreturnrankingper(A1005,参数!$B$6,参数!$B$5,3)</f>
        <v>0</v>
      </c>
      <c r="Q1005" s="25">
        <f>f_return(A1005,1,参数!$B$1-365/2,参数!$B$1)</f>
        <v>59.6587460839515</v>
      </c>
      <c r="R1005" s="25">
        <f ca="1">f_return(A1005,1,参数!$B$4,参数!$B$1)</f>
        <v>9.15959297921642</v>
      </c>
      <c r="S1005" s="25">
        <f ca="1">f_return(A1005,1,参数!$B$6,参数!$B$1)</f>
        <v>0</v>
      </c>
      <c r="T1005" t="str">
        <f>f_info_investtype(A1005)</f>
        <v>灵活配置型基金</v>
      </c>
      <c r="U1005" t="str">
        <f>f_info_fundmanager(A1005)</f>
        <v>张磊,张文</v>
      </c>
      <c r="V1005">
        <f>f_info_manager_onthepostdays(A1005,1)</f>
        <v>219</v>
      </c>
      <c r="W1005" s="25">
        <f ca="1">f_return_1w(A1005,"0",参数!$B$2)</f>
        <v>-3.44827586206897</v>
      </c>
      <c r="X1005" s="25">
        <f>f_return_1m(A1005,"0",参数!$B$1)</f>
        <v>7.58226037195995</v>
      </c>
      <c r="Y1005" s="25">
        <f>f_return_3m(A1005,0,参数!$B$1)</f>
        <v>14.6341463414634</v>
      </c>
      <c r="Z1005" s="25">
        <f>f_return_6m(A1005,0,参数!B1004)</f>
        <v>23.1638418079096</v>
      </c>
      <c r="AA1005" t="str">
        <f>f_dq_status(A1005,参数!$B$1)</f>
        <v>开放申购|开放赎回</v>
      </c>
      <c r="AB1005" s="17">
        <f ca="1">f_risk_maxdownside(A1005,参数!$B$6,参数!$B$1)</f>
        <v>-32.1840107892108</v>
      </c>
      <c r="AC1005" s="17">
        <f ca="1">f_risk_maxdownside(A1005,参数!$B$4,参数!$B$1)</f>
        <v>-23.1810490693739</v>
      </c>
      <c r="AD1005" t="str">
        <f ca="1">f_risk_maxdownside_date(A1005,参数!$B$6,参数!$B$1)</f>
        <v>20161117-20181129</v>
      </c>
    </row>
    <row r="1006" spans="1:30">
      <c r="A1006" s="15" t="s">
        <v>1034</v>
      </c>
      <c r="B1006" t="str">
        <f>f_info_name(A1006)</f>
        <v>前海联合泓鑫A</v>
      </c>
      <c r="C1006" t="str">
        <f>f_info_setupdate(A1006)</f>
        <v>2016-11-30</v>
      </c>
      <c r="D1006" s="16">
        <f t="shared" si="15"/>
        <v>1517</v>
      </c>
      <c r="F1006" s="17">
        <f>f_netasset_total(A1006,参数!$B$1,100000000)</f>
        <v>8.3369187109</v>
      </c>
      <c r="G1006" s="17">
        <f ca="1">f_nav_adjustedreturn(A1006,参数!$B$2,参数!$B$1)</f>
        <v>130.596825396825</v>
      </c>
      <c r="H1006" s="17">
        <f ca="1">f_nav_periodreturnrankingper(A1006,参数!$B$2,参数!$B$1,3)</f>
        <v>0.688194812069878</v>
      </c>
      <c r="I1006" s="17">
        <f ca="1">f_nav_adjustedreturn(A1006,参数!$B$3,参数!$B$2)</f>
        <v>62.7066115702479</v>
      </c>
      <c r="J1006" s="17">
        <f ca="1">f_nav_periodreturnrankingper(A1006,参数!$B$3,参数!$B$2,3)</f>
        <v>7.52508361204013</v>
      </c>
      <c r="K1006" s="17">
        <f ca="1">f_nav_adjustedreturn(A1006,参数!$B$4,参数!$B$3)</f>
        <v>-5.56097560975609</v>
      </c>
      <c r="L1006" s="17">
        <f ca="1">f_nav_periodreturnrankingper(A1006,参数!$B$4,参数!$B$3,3)</f>
        <v>32.798459563543</v>
      </c>
      <c r="M1006" s="17">
        <f ca="1">f_nav_adjustedreturn(A1006,参数!$B$5,参数!$B$4)</f>
        <v>2.18905472636816</v>
      </c>
      <c r="N1006" s="17">
        <f ca="1">f_nav_periodreturnrankingper(A1006,参数!$B$5,参数!$B$4,3)</f>
        <v>88.49487785658</v>
      </c>
      <c r="O1006" s="17">
        <f ca="1">f_nav_adjustedreturn(A1006,参数!$B$6,参数!$B$5)</f>
        <v>0</v>
      </c>
      <c r="P1006" s="17">
        <f ca="1">f_nav_periodreturnrankingper(A1006,参数!$B$6,参数!$B$5,3)</f>
        <v>0</v>
      </c>
      <c r="Q1006" s="25">
        <f>f_return(A1006,1,参数!$B$1-365/2,参数!$B$1)</f>
        <v>140.420778862884</v>
      </c>
      <c r="R1006" s="25">
        <f ca="1">f_return(A1006,1,参数!$B$4,参数!$B$1)</f>
        <v>52.3945994505318</v>
      </c>
      <c r="S1006" s="25">
        <f ca="1">f_return(A1006,1,参数!$B$6,参数!$B$1)</f>
        <v>0</v>
      </c>
      <c r="T1006" t="str">
        <f>f_info_investtype(A1006)</f>
        <v>灵活配置型基金</v>
      </c>
      <c r="U1006" t="str">
        <f>f_info_fundmanager(A1006)</f>
        <v>何杰</v>
      </c>
      <c r="V1006">
        <f>f_info_manager_onthepostdays(A1006,1)</f>
        <v>1036</v>
      </c>
      <c r="W1006" s="25">
        <f ca="1">f_return_1w(A1006,"0",参数!$B$2)</f>
        <v>-0.999434282481616</v>
      </c>
      <c r="X1006" s="25">
        <f>f_return_1m(A1006,"0",参数!$B$1)</f>
        <v>18.5694231334269</v>
      </c>
      <c r="Y1006" s="25">
        <f>f_return_3m(A1006,0,参数!$B$1)</f>
        <v>39.6723454985963</v>
      </c>
      <c r="Z1006" s="25">
        <f>f_return_6m(A1006,0,参数!B1005)</f>
        <v>52.678936605317</v>
      </c>
      <c r="AA1006" t="str">
        <f>f_dq_status(A1006,参数!$B$1)</f>
        <v>开放申购|开放赎回</v>
      </c>
      <c r="AB1006" s="17">
        <f ca="1">f_risk_maxdownside(A1006,参数!$B$6,参数!$B$1)</f>
        <v>-18.9817158931083</v>
      </c>
      <c r="AC1006" s="17">
        <f ca="1">f_risk_maxdownside(A1006,参数!$B$4,参数!$B$1)</f>
        <v>-18.9817158931083</v>
      </c>
      <c r="AD1006" t="str">
        <f ca="1">f_risk_maxdownside_date(A1006,参数!$B$6,参数!$B$1)</f>
        <v>20200226-20200323</v>
      </c>
    </row>
    <row r="1007" spans="1:30">
      <c r="A1007" s="15" t="s">
        <v>1035</v>
      </c>
      <c r="B1007" t="str">
        <f>f_info_name(A1007)</f>
        <v>富国祥利</v>
      </c>
      <c r="C1007" t="str">
        <f>f_info_setupdate(A1007)</f>
        <v>2016-05-25</v>
      </c>
      <c r="D1007" s="16">
        <f t="shared" si="15"/>
        <v>1706</v>
      </c>
      <c r="F1007" s="17">
        <f>f_netasset_total(A1007,参数!$B$1,100000000)</f>
        <v>3.8949817541</v>
      </c>
      <c r="G1007" s="17">
        <f ca="1">f_nav_adjustedreturn(A1007,参数!$B$2,参数!$B$1)</f>
        <v>8.4490710552986</v>
      </c>
      <c r="H1007" s="17">
        <f ca="1">f_nav_periodreturnrankingper(A1007,参数!$B$2,参数!$B$1,3)</f>
        <v>56.9811320754717</v>
      </c>
      <c r="I1007" s="17">
        <f ca="1">f_nav_adjustedreturn(A1007,参数!$B$3,参数!$B$2)</f>
        <v>9.48372266401592</v>
      </c>
      <c r="J1007" s="17">
        <f ca="1">f_nav_periodreturnrankingper(A1007,参数!$B$3,参数!$B$2,3)</f>
        <v>41.2765957446808</v>
      </c>
      <c r="K1007" s="17">
        <f ca="1">f_nav_adjustedreturn(A1007,参数!$B$4,参数!$B$3)</f>
        <v>-1.94931773879142</v>
      </c>
      <c r="L1007" s="17">
        <f ca="1">f_nav_periodreturnrankingper(A1007,参数!$B$4,参数!$B$3,3)</f>
        <v>64.4391408114558</v>
      </c>
      <c r="M1007" s="17">
        <f ca="1">f_nav_adjustedreturn(A1007,参数!$B$5,参数!$B$4)</f>
        <v>2.49003984063744</v>
      </c>
      <c r="N1007" s="17">
        <f ca="1">f_nav_periodreturnrankingper(A1007,参数!$B$5,参数!$B$4,3)</f>
        <v>68.5082872928177</v>
      </c>
      <c r="O1007" s="17">
        <f ca="1">f_nav_adjustedreturn(A1007,参数!$B$6,参数!$B$5)</f>
        <v>0</v>
      </c>
      <c r="P1007" s="17">
        <f ca="1">f_nav_periodreturnrankingper(A1007,参数!$B$6,参数!$B$5,3)</f>
        <v>0</v>
      </c>
      <c r="Q1007" s="25">
        <f>f_return(A1007,1,参数!$B$1-365/2,参数!$B$1)</f>
        <v>7.00244300044228</v>
      </c>
      <c r="R1007" s="25">
        <f ca="1">f_return(A1007,1,参数!$B$4,参数!$B$1)</f>
        <v>5.19342360509811</v>
      </c>
      <c r="S1007" s="25">
        <f ca="1">f_return(A1007,1,参数!$B$6,参数!$B$1)</f>
        <v>0</v>
      </c>
      <c r="T1007" t="str">
        <f>f_info_investtype(A1007)</f>
        <v>混合债券型二级基金</v>
      </c>
      <c r="U1007" t="str">
        <f>f_info_fundmanager(A1007)</f>
        <v>张明凯</v>
      </c>
      <c r="V1007">
        <f>f_info_manager_onthepostdays(A1007,1)</f>
        <v>695</v>
      </c>
      <c r="W1007" s="25">
        <f ca="1">f_return_1w(A1007,"0",参数!$B$2)</f>
        <v>0</v>
      </c>
      <c r="X1007" s="25">
        <f>f_return_1m(A1007,"0",参数!$B$1)</f>
        <v>2.47383444338724</v>
      </c>
      <c r="Y1007" s="25">
        <f>f_return_3m(A1007,0,参数!$B$1)</f>
        <v>4.50546847146956</v>
      </c>
      <c r="Z1007" s="25">
        <f>f_return_6m(A1007,0,参数!B1006)</f>
        <v>1.60930123458111</v>
      </c>
      <c r="AA1007" t="str">
        <f>f_dq_status(A1007,参数!$B$1)</f>
        <v>暂停申购|暂停赎回</v>
      </c>
      <c r="AB1007" s="17">
        <f ca="1">f_risk_maxdownside(A1007,参数!$B$6,参数!$B$1)</f>
        <v>-5.32945736434109</v>
      </c>
      <c r="AC1007" s="17">
        <f ca="1">f_risk_maxdownside(A1007,参数!$B$4,参数!$B$1)</f>
        <v>-4.30210325047803</v>
      </c>
      <c r="AD1007" t="str">
        <f ca="1">f_risk_maxdownside_date(A1007,参数!$B$6,参数!$B$1)</f>
        <v>20161022-20170519,20161022-20170526</v>
      </c>
    </row>
    <row r="1008" spans="1:30">
      <c r="A1008" s="15" t="s">
        <v>1036</v>
      </c>
      <c r="B1008" t="str">
        <f>f_info_name(A1008)</f>
        <v>东方红价值精选A</v>
      </c>
      <c r="C1008" t="str">
        <f>f_info_setupdate(A1008)</f>
        <v>2016-09-23</v>
      </c>
      <c r="D1008" s="16">
        <f t="shared" si="15"/>
        <v>1585</v>
      </c>
      <c r="F1008" s="17">
        <f>f_netasset_total(A1008,参数!$B$1,100000000)</f>
        <v>12.8475800288</v>
      </c>
      <c r="G1008" s="17">
        <f ca="1">f_nav_adjustedreturn(A1008,参数!$B$2,参数!$B$1)</f>
        <v>18.8351232921084</v>
      </c>
      <c r="H1008" s="17">
        <f ca="1">f_nav_periodreturnrankingper(A1008,参数!$B$2,参数!$B$1,3)</f>
        <v>36.096256684492</v>
      </c>
      <c r="I1008" s="17">
        <f ca="1">f_nav_adjustedreturn(A1008,参数!$B$3,参数!$B$2)</f>
        <v>20.8513085993673</v>
      </c>
      <c r="J1008" s="17">
        <f ca="1">f_nav_periodreturnrankingper(A1008,参数!$B$3,参数!$B$2,3)</f>
        <v>8.07017543859649</v>
      </c>
      <c r="K1008" s="17">
        <f ca="1">f_nav_adjustedreturn(A1008,参数!$B$4,参数!$B$3)</f>
        <v>-1.25899280575541</v>
      </c>
      <c r="L1008" s="17">
        <f ca="1">f_nav_periodreturnrankingper(A1008,参数!$B$4,参数!$B$3,3)</f>
        <v>61.3333333333333</v>
      </c>
      <c r="M1008" s="17">
        <f ca="1">f_nav_adjustedreturn(A1008,参数!$B$5,参数!$B$4)</f>
        <v>10.4456115135967</v>
      </c>
      <c r="N1008" s="17">
        <f ca="1">f_nav_periodreturnrankingper(A1008,参数!$B$5,参数!$B$4,3)</f>
        <v>22.5225225225225</v>
      </c>
      <c r="O1008" s="17">
        <f ca="1">f_nav_adjustedreturn(A1008,参数!$B$6,参数!$B$5)</f>
        <v>0</v>
      </c>
      <c r="P1008" s="17">
        <f ca="1">f_nav_periodreturnrankingper(A1008,参数!$B$6,参数!$B$5,3)</f>
        <v>0</v>
      </c>
      <c r="Q1008" s="25">
        <f>f_return(A1008,1,参数!$B$1-365/2,参数!$B$1)</f>
        <v>22.6544316280373</v>
      </c>
      <c r="R1008" s="25">
        <f ca="1">f_return(A1008,1,参数!$B$4,参数!$B$1)</f>
        <v>12.335867011769</v>
      </c>
      <c r="S1008" s="25">
        <f ca="1">f_return(A1008,1,参数!$B$6,参数!$B$1)</f>
        <v>0</v>
      </c>
      <c r="T1008" t="str">
        <f>f_info_investtype(A1008)</f>
        <v>偏债混合型基金</v>
      </c>
      <c r="U1008" t="str">
        <f>f_info_fundmanager(A1008)</f>
        <v>纪文静</v>
      </c>
      <c r="V1008">
        <f>f_info_manager_onthepostdays(A1008,1)</f>
        <v>1602</v>
      </c>
      <c r="W1008" s="25">
        <f ca="1">f_return_1w(A1008,"0",参数!$B$2)</f>
        <v>-0.794837491146611</v>
      </c>
      <c r="X1008" s="25">
        <f>f_return_1m(A1008,"0",参数!$B$1)</f>
        <v>3.63122571529495</v>
      </c>
      <c r="Y1008" s="25">
        <f>f_return_3m(A1008,0,参数!$B$1)</f>
        <v>6.72049328348782</v>
      </c>
      <c r="Z1008" s="25">
        <f>f_return_6m(A1008,0,参数!B1007)</f>
        <v>8.6387986175598</v>
      </c>
      <c r="AA1008" t="str">
        <f>f_dq_status(A1008,参数!$B$1)</f>
        <v>开放申购|开放赎回</v>
      </c>
      <c r="AB1008" s="17">
        <f ca="1">f_risk_maxdownside(A1008,参数!$B$6,参数!$B$1)</f>
        <v>-7.60889712696942</v>
      </c>
      <c r="AC1008" s="17">
        <f ca="1">f_risk_maxdownside(A1008,参数!$B$4,参数!$B$1)</f>
        <v>-7.60889712696942</v>
      </c>
      <c r="AD1008" t="str">
        <f ca="1">f_risk_maxdownside_date(A1008,参数!$B$6,参数!$B$1)</f>
        <v>20180522-20181018</v>
      </c>
    </row>
    <row r="1009" spans="1:30">
      <c r="A1009" s="15" t="s">
        <v>1037</v>
      </c>
      <c r="B1009" t="str">
        <f>f_info_name(A1009)</f>
        <v>中融融裕双利A</v>
      </c>
      <c r="C1009" t="str">
        <f>f_info_setupdate(A1009)</f>
        <v>2016-07-21</v>
      </c>
      <c r="D1009" s="16">
        <f t="shared" si="15"/>
        <v>1649</v>
      </c>
      <c r="F1009" s="17">
        <f>f_netasset_total(A1009,参数!$B$1,100000000)</f>
        <v>0.127787592</v>
      </c>
      <c r="G1009" s="17">
        <f ca="1">f_nav_adjustedreturn(A1009,参数!$B$2,参数!$B$1)</f>
        <v>14.6022155085599</v>
      </c>
      <c r="H1009" s="17">
        <f ca="1">f_nav_periodreturnrankingper(A1009,参数!$B$2,参数!$B$1,3)</f>
        <v>26.6037735849057</v>
      </c>
      <c r="I1009" s="17">
        <f ca="1">f_nav_adjustedreturn(A1009,参数!$B$3,参数!$B$2)</f>
        <v>3.22245322245323</v>
      </c>
      <c r="J1009" s="17">
        <f ca="1">f_nav_periodreturnrankingper(A1009,参数!$B$3,参数!$B$2,3)</f>
        <v>93.4042553191489</v>
      </c>
      <c r="K1009" s="17">
        <f ca="1">f_nav_adjustedreturn(A1009,参数!$B$4,参数!$B$3)</f>
        <v>-1.6359918200409</v>
      </c>
      <c r="L1009" s="17">
        <f ca="1">f_nav_periodreturnrankingper(A1009,参数!$B$4,参数!$B$3,3)</f>
        <v>62.0525059665871</v>
      </c>
      <c r="M1009" s="17">
        <f ca="1">f_nav_adjustedreturn(A1009,参数!$B$5,参数!$B$4)</f>
        <v>0.51440329218107</v>
      </c>
      <c r="N1009" s="17">
        <f ca="1">f_nav_periodreturnrankingper(A1009,参数!$B$5,参数!$B$4,3)</f>
        <v>90.6077348066298</v>
      </c>
      <c r="O1009" s="17">
        <f ca="1">f_nav_adjustedreturn(A1009,参数!$B$6,参数!$B$5)</f>
        <v>0</v>
      </c>
      <c r="P1009" s="17">
        <f ca="1">f_nav_periodreturnrankingper(A1009,参数!$B$6,参数!$B$5,3)</f>
        <v>0</v>
      </c>
      <c r="Q1009" s="25">
        <f>f_return(A1009,1,参数!$B$1-365/2,参数!$B$1)</f>
        <v>15.5572102266119</v>
      </c>
      <c r="R1009" s="25">
        <f ca="1">f_return(A1009,1,参数!$B$4,参数!$B$1)</f>
        <v>5.17546865685152</v>
      </c>
      <c r="S1009" s="25">
        <f ca="1">f_return(A1009,1,参数!$B$6,参数!$B$1)</f>
        <v>0</v>
      </c>
      <c r="T1009" t="str">
        <f>f_info_investtype(A1009)</f>
        <v>混合债券型二级基金</v>
      </c>
      <c r="U1009" t="str">
        <f>f_info_fundmanager(A1009)</f>
        <v>杨萍,赵睿</v>
      </c>
      <c r="V1009">
        <f>f_info_manager_onthepostdays(A1009,1)</f>
        <v>540</v>
      </c>
      <c r="W1009" s="25">
        <f ca="1">f_return_1w(A1009,"0",参数!$B$2)</f>
        <v>-0.100603621730382</v>
      </c>
      <c r="X1009" s="25">
        <f>f_return_1m(A1009,"0",参数!$B$1)</f>
        <v>3.17316409791477</v>
      </c>
      <c r="Y1009" s="25">
        <f>f_return_3m(A1009,0,参数!$B$1)</f>
        <v>5.95903165735566</v>
      </c>
      <c r="Z1009" s="25">
        <f>f_return_6m(A1009,0,参数!B1008)</f>
        <v>5.24379024839006</v>
      </c>
      <c r="AA1009" t="str">
        <f>f_dq_status(A1009,参数!$B$1)</f>
        <v>开放申购|开放赎回</v>
      </c>
      <c r="AB1009" s="17">
        <f ca="1">f_risk_maxdownside(A1009,参数!$B$6,参数!$B$1)</f>
        <v>-8.6529006882989</v>
      </c>
      <c r="AC1009" s="17">
        <f ca="1">f_risk_maxdownside(A1009,参数!$B$4,参数!$B$1)</f>
        <v>-4.82897384305836</v>
      </c>
      <c r="AD1009" t="str">
        <f ca="1">f_risk_maxdownside_date(A1009,参数!$B$6,参数!$B$1)</f>
        <v>20161116-20170601</v>
      </c>
    </row>
    <row r="1010" spans="1:30">
      <c r="A1010" s="15" t="s">
        <v>1038</v>
      </c>
      <c r="B1010" t="str">
        <f>f_info_name(A1010)</f>
        <v>长盛同享A</v>
      </c>
      <c r="C1010" t="str">
        <f>f_info_setupdate(A1010)</f>
        <v>2016-06-28</v>
      </c>
      <c r="D1010" s="16">
        <f t="shared" si="15"/>
        <v>1672</v>
      </c>
      <c r="F1010" s="17">
        <f>f_netasset_total(A1010,参数!$B$1,100000000)</f>
        <v>2.2949920833</v>
      </c>
      <c r="G1010" s="17">
        <f ca="1">f_nav_adjustedreturn(A1010,参数!$B$2,参数!$B$1)</f>
        <v>63.0723781388479</v>
      </c>
      <c r="H1010" s="17">
        <f ca="1">f_nav_periodreturnrankingper(A1010,参数!$B$2,参数!$B$1,3)</f>
        <v>32.0804658549497</v>
      </c>
      <c r="I1010" s="17">
        <f ca="1">f_nav_adjustedreturn(A1010,参数!$B$3,参数!$B$2)</f>
        <v>35.8074222668004</v>
      </c>
      <c r="J1010" s="17">
        <f ca="1">f_nav_periodreturnrankingper(A1010,参数!$B$3,参数!$B$2,3)</f>
        <v>35.8974358974359</v>
      </c>
      <c r="K1010" s="17">
        <f ca="1">f_nav_adjustedreturn(A1010,参数!$B$4,参数!$B$3)</f>
        <v>-6.82242990654206</v>
      </c>
      <c r="L1010" s="17">
        <f ca="1">f_nav_periodreturnrankingper(A1010,参数!$B$4,参数!$B$3,3)</f>
        <v>35.0449293966624</v>
      </c>
      <c r="M1010" s="17">
        <f ca="1">f_nav_adjustedreturn(A1010,参数!$B$5,参数!$B$4)</f>
        <v>6.75944333996024</v>
      </c>
      <c r="N1010" s="17">
        <f ca="1">f_nav_periodreturnrankingper(A1010,参数!$B$5,参数!$B$4,3)</f>
        <v>68.4791174152876</v>
      </c>
      <c r="O1010" s="17">
        <f ca="1">f_nav_adjustedreturn(A1010,参数!$B$6,参数!$B$5)</f>
        <v>0</v>
      </c>
      <c r="P1010" s="17">
        <f ca="1">f_nav_periodreturnrankingper(A1010,参数!$B$6,参数!$B$5,3)</f>
        <v>0</v>
      </c>
      <c r="Q1010" s="25">
        <f>f_return(A1010,1,参数!$B$1-365/2,参数!$B$1)</f>
        <v>60.220462968129</v>
      </c>
      <c r="R1010" s="25">
        <f ca="1">f_return(A1010,1,参数!$B$4,参数!$B$1)</f>
        <v>27.2846632396543</v>
      </c>
      <c r="S1010" s="25">
        <f ca="1">f_return(A1010,1,参数!$B$6,参数!$B$1)</f>
        <v>0</v>
      </c>
      <c r="T1010" t="str">
        <f>f_info_investtype(A1010)</f>
        <v>灵活配置型基金</v>
      </c>
      <c r="U1010" t="str">
        <f>f_info_fundmanager(A1010)</f>
        <v>张谊然</v>
      </c>
      <c r="V1010">
        <f>f_info_manager_onthepostdays(A1010,1)</f>
        <v>549</v>
      </c>
      <c r="W1010" s="25">
        <f ca="1">f_return_1w(A1010,"0",参数!$B$2)</f>
        <v>-2.5197984161267</v>
      </c>
      <c r="X1010" s="25">
        <f>f_return_1m(A1010,"0",参数!$B$1)</f>
        <v>11.8541033434651</v>
      </c>
      <c r="Y1010" s="25">
        <f>f_return_3m(A1010,0,参数!$B$1)</f>
        <v>20.589841616603</v>
      </c>
      <c r="Z1010" s="25">
        <f>f_return_6m(A1010,0,参数!B1009)</f>
        <v>26.5564738292011</v>
      </c>
      <c r="AA1010" t="str">
        <f>f_dq_status(A1010,参数!$B$1)</f>
        <v>暂停大额申购|开放赎回</v>
      </c>
      <c r="AB1010" s="17">
        <f ca="1">f_risk_maxdownside(A1010,参数!$B$6,参数!$B$1)</f>
        <v>-13.2501948558067</v>
      </c>
      <c r="AC1010" s="17">
        <f ca="1">f_risk_maxdownside(A1010,参数!$B$4,参数!$B$1)</f>
        <v>-13.2501948558067</v>
      </c>
      <c r="AD1010" t="str">
        <f ca="1">f_risk_maxdownside_date(A1010,参数!$B$6,参数!$B$1)</f>
        <v>20190405-20190606</v>
      </c>
    </row>
    <row r="1011" spans="1:30">
      <c r="A1011" s="15" t="s">
        <v>1039</v>
      </c>
      <c r="B1011" t="str">
        <f>f_info_name(A1011)</f>
        <v>景顺长城顺益回报A</v>
      </c>
      <c r="C1011" t="str">
        <f>f_info_setupdate(A1011)</f>
        <v>2016-12-07</v>
      </c>
      <c r="D1011" s="16">
        <f t="shared" si="15"/>
        <v>1510</v>
      </c>
      <c r="F1011" s="17">
        <f>f_netasset_total(A1011,参数!$B$1,100000000)</f>
        <v>7.8030999486</v>
      </c>
      <c r="G1011" s="17">
        <f ca="1">f_nav_adjustedreturn(A1011,参数!$B$2,参数!$B$1)</f>
        <v>16.5387823185988</v>
      </c>
      <c r="H1011" s="17">
        <f ca="1">f_nav_periodreturnrankingper(A1011,参数!$B$2,参数!$B$1,3)</f>
        <v>49.7326203208556</v>
      </c>
      <c r="I1011" s="17">
        <f ca="1">f_nav_adjustedreturn(A1011,参数!$B$3,参数!$B$2)</f>
        <v>8.43809351542011</v>
      </c>
      <c r="J1011" s="17">
        <f ca="1">f_nav_periodreturnrankingper(A1011,参数!$B$3,参数!$B$2,3)</f>
        <v>61.0526315789474</v>
      </c>
      <c r="K1011" s="17">
        <f ca="1">f_nav_adjustedreturn(A1011,参数!$B$4,参数!$B$3)</f>
        <v>-1.17973009205471</v>
      </c>
      <c r="L1011" s="17">
        <f ca="1">f_nav_periodreturnrankingper(A1011,参数!$B$4,参数!$B$3,3)</f>
        <v>60</v>
      </c>
      <c r="M1011" s="17">
        <f ca="1">f_nav_adjustedreturn(A1011,参数!$B$5,参数!$B$4)</f>
        <v>11.81627976487</v>
      </c>
      <c r="N1011" s="17">
        <f ca="1">f_nav_periodreturnrankingper(A1011,参数!$B$5,参数!$B$4,3)</f>
        <v>16.2162162162162</v>
      </c>
      <c r="O1011" s="17">
        <f ca="1">f_nav_adjustedreturn(A1011,参数!$B$6,参数!$B$5)</f>
        <v>0</v>
      </c>
      <c r="P1011" s="17">
        <f ca="1">f_nav_periodreturnrankingper(A1011,参数!$B$6,参数!$B$5,3)</f>
        <v>0</v>
      </c>
      <c r="Q1011" s="25">
        <f>f_return(A1011,1,参数!$B$1-365/2,参数!$B$1)</f>
        <v>17.3913003398029</v>
      </c>
      <c r="R1011" s="25">
        <f ca="1">f_return(A1011,1,参数!$B$4,参数!$B$1)</f>
        <v>7.6804296514277</v>
      </c>
      <c r="S1011" s="25">
        <f ca="1">f_return(A1011,1,参数!$B$6,参数!$B$1)</f>
        <v>0</v>
      </c>
      <c r="T1011" t="str">
        <f>f_info_investtype(A1011)</f>
        <v>偏债混合型基金</v>
      </c>
      <c r="U1011" t="str">
        <f>f_info_fundmanager(A1011)</f>
        <v>万梦,陈莹</v>
      </c>
      <c r="V1011">
        <f>f_info_manager_onthepostdays(A1011,1)</f>
        <v>988</v>
      </c>
      <c r="W1011" s="25">
        <f ca="1">f_return_1w(A1011,"0",参数!$B$2)</f>
        <v>-0.133266699983327</v>
      </c>
      <c r="X1011" s="25">
        <f>f_return_1m(A1011,"0",参数!$B$1)</f>
        <v>2.00759234924807</v>
      </c>
      <c r="Y1011" s="25">
        <f>f_return_3m(A1011,0,参数!$B$1)</f>
        <v>4.47102803738318</v>
      </c>
      <c r="Z1011" s="25">
        <f>f_return_6m(A1011,0,参数!B1010)</f>
        <v>6.82406702208683</v>
      </c>
      <c r="AA1011" t="str">
        <f>f_dq_status(A1011,参数!$B$1)</f>
        <v>暂停大额申购|开放赎回</v>
      </c>
      <c r="AB1011" s="17">
        <f ca="1">f_risk_maxdownside(A1011,参数!$B$6,参数!$B$1)</f>
        <v>-5.83647357812637</v>
      </c>
      <c r="AC1011" s="17">
        <f ca="1">f_risk_maxdownside(A1011,参数!$B$4,参数!$B$1)</f>
        <v>-4.25911075470017</v>
      </c>
      <c r="AD1011" t="str">
        <f ca="1">f_risk_maxdownside_date(A1011,参数!$B$6,参数!$B$1)</f>
        <v>20171114-20181018</v>
      </c>
    </row>
    <row r="1012" spans="1:30">
      <c r="A1012" s="15" t="s">
        <v>1040</v>
      </c>
      <c r="B1012" t="str">
        <f>f_info_name(A1012)</f>
        <v>景顺长城景盈双利A</v>
      </c>
      <c r="C1012" t="str">
        <f>f_info_setupdate(A1012)</f>
        <v>2016-07-19</v>
      </c>
      <c r="D1012" s="16">
        <f t="shared" si="15"/>
        <v>1651</v>
      </c>
      <c r="F1012" s="17">
        <f>f_netasset_total(A1012,参数!$B$1,100000000)</f>
        <v>2.3189313056</v>
      </c>
      <c r="G1012" s="17">
        <f ca="1">f_nav_adjustedreturn(A1012,参数!$B$2,参数!$B$1)</f>
        <v>2.54749568221071</v>
      </c>
      <c r="H1012" s="17">
        <f ca="1">f_nav_periodreturnrankingper(A1012,参数!$B$2,参数!$B$1,3)</f>
        <v>89.4339622641509</v>
      </c>
      <c r="I1012" s="17">
        <f ca="1">f_nav_adjustedreturn(A1012,参数!$B$3,参数!$B$2)</f>
        <v>6.15088459070492</v>
      </c>
      <c r="J1012" s="17">
        <f ca="1">f_nav_periodreturnrankingper(A1012,参数!$B$3,参数!$B$2,3)</f>
        <v>68.7234042553192</v>
      </c>
      <c r="K1012" s="17">
        <f ca="1">f_nav_adjustedreturn(A1012,参数!$B$4,参数!$B$3)</f>
        <v>5.36024724744059</v>
      </c>
      <c r="L1012" s="17">
        <f ca="1">f_nav_periodreturnrankingper(A1012,参数!$B$4,参数!$B$3,3)</f>
        <v>11.9331742243437</v>
      </c>
      <c r="M1012" s="17">
        <f ca="1">f_nav_adjustedreturn(A1012,参数!$B$5,参数!$B$4)</f>
        <v>2.77943220170736</v>
      </c>
      <c r="N1012" s="17">
        <f ca="1">f_nav_periodreturnrankingper(A1012,参数!$B$5,参数!$B$4,3)</f>
        <v>64.0883977900553</v>
      </c>
      <c r="O1012" s="17">
        <f ca="1">f_nav_adjustedreturn(A1012,参数!$B$6,参数!$B$5)</f>
        <v>0</v>
      </c>
      <c r="P1012" s="17">
        <f ca="1">f_nav_periodreturnrankingper(A1012,参数!$B$6,参数!$B$5,3)</f>
        <v>0</v>
      </c>
      <c r="Q1012" s="25">
        <f>f_return(A1012,1,参数!$B$1-365/2,参数!$B$1)</f>
        <v>0.654693382122828</v>
      </c>
      <c r="R1012" s="25">
        <f ca="1">f_return(A1012,1,参数!$B$4,参数!$B$1)</f>
        <v>4.67035939699085</v>
      </c>
      <c r="S1012" s="25">
        <f ca="1">f_return(A1012,1,参数!$B$6,参数!$B$1)</f>
        <v>0</v>
      </c>
      <c r="T1012" t="str">
        <f>f_info_investtype(A1012)</f>
        <v>混合债券型二级基金</v>
      </c>
      <c r="U1012" t="str">
        <f>f_info_fundmanager(A1012)</f>
        <v>袁媛</v>
      </c>
      <c r="V1012">
        <f>f_info_manager_onthepostdays(A1012,1)</f>
        <v>1668</v>
      </c>
      <c r="W1012" s="25">
        <f ca="1">f_return_1w(A1012,"0",参数!$B$2)</f>
        <v>0.0518403317781174</v>
      </c>
      <c r="X1012" s="25">
        <f>f_return_1m(A1012,"0",参数!$B$1)</f>
        <v>0.414341281921177</v>
      </c>
      <c r="Y1012" s="25">
        <f>f_return_3m(A1012,0,参数!$B$1)</f>
        <v>1.32252559726962</v>
      </c>
      <c r="Z1012" s="25">
        <f>f_return_6m(A1012,0,参数!B1011)</f>
        <v>-1.42712379665597</v>
      </c>
      <c r="AA1012" t="str">
        <f>f_dq_status(A1012,参数!$B$1)</f>
        <v>开放申购|开放赎回</v>
      </c>
      <c r="AB1012" s="17">
        <f ca="1">f_risk_maxdownside(A1012,参数!$B$6,参数!$B$1)</f>
        <v>-2.70066889632107</v>
      </c>
      <c r="AC1012" s="17">
        <f ca="1">f_risk_maxdownside(A1012,参数!$B$4,参数!$B$1)</f>
        <v>-2.70066889632107</v>
      </c>
      <c r="AD1012" t="str">
        <f ca="1">f_risk_maxdownside_date(A1012,参数!$B$6,参数!$B$1)</f>
        <v>20200507-20200928</v>
      </c>
    </row>
    <row r="1013" spans="1:30">
      <c r="A1013" s="15" t="s">
        <v>1041</v>
      </c>
      <c r="B1013" t="str">
        <f>f_info_name(A1013)</f>
        <v>泓德泓信</v>
      </c>
      <c r="C1013" t="str">
        <f>f_info_setupdate(A1013)</f>
        <v>2016-06-01</v>
      </c>
      <c r="D1013" s="16">
        <f t="shared" si="15"/>
        <v>1699</v>
      </c>
      <c r="F1013" s="17">
        <f>f_netasset_total(A1013,参数!$B$1,100000000)</f>
        <v>6.4536557997</v>
      </c>
      <c r="G1013" s="17">
        <f ca="1">f_nav_adjustedreturn(A1013,参数!$B$2,参数!$B$1)</f>
        <v>90.4166666666667</v>
      </c>
      <c r="H1013" s="17">
        <f ca="1">f_nav_periodreturnrankingper(A1013,参数!$B$2,参数!$B$1,3)</f>
        <v>9.2641609317099</v>
      </c>
      <c r="I1013" s="17">
        <f ca="1">f_nav_adjustedreturn(A1013,参数!$B$3,参数!$B$2)</f>
        <v>38.5127635960044</v>
      </c>
      <c r="J1013" s="17">
        <f ca="1">f_nav_periodreturnrankingper(A1013,参数!$B$3,参数!$B$2,3)</f>
        <v>31.6053511705686</v>
      </c>
      <c r="K1013" s="17">
        <f ca="1">f_nav_adjustedreturn(A1013,参数!$B$4,参数!$B$3)</f>
        <v>-14.8393194706994</v>
      </c>
      <c r="L1013" s="17">
        <f ca="1">f_nav_periodreturnrankingper(A1013,参数!$B$4,参数!$B$3,3)</f>
        <v>50</v>
      </c>
      <c r="M1013" s="17">
        <f ca="1">f_nav_adjustedreturn(A1013,参数!$B$5,参数!$B$4)</f>
        <v>7.62195121951219</v>
      </c>
      <c r="N1013" s="17">
        <f ca="1">f_nav_periodreturnrankingper(A1013,参数!$B$5,参数!$B$4,3)</f>
        <v>64.0661938534279</v>
      </c>
      <c r="O1013" s="17">
        <f ca="1">f_nav_adjustedreturn(A1013,参数!$B$6,参数!$B$5)</f>
        <v>0</v>
      </c>
      <c r="P1013" s="17">
        <f ca="1">f_nav_periodreturnrankingper(A1013,参数!$B$6,参数!$B$5,3)</f>
        <v>0</v>
      </c>
      <c r="Q1013" s="25">
        <f>f_return(A1013,1,参数!$B$1-365/2,参数!$B$1)</f>
        <v>98.4905919914569</v>
      </c>
      <c r="R1013" s="25">
        <f ca="1">f_return(A1013,1,参数!$B$4,参数!$B$1)</f>
        <v>30.9295699959321</v>
      </c>
      <c r="S1013" s="25">
        <f ca="1">f_return(A1013,1,参数!$B$6,参数!$B$1)</f>
        <v>0</v>
      </c>
      <c r="T1013" t="str">
        <f>f_info_investtype(A1013)</f>
        <v>灵活配置型基金</v>
      </c>
      <c r="U1013" t="str">
        <f>f_info_fundmanager(A1013)</f>
        <v>苏昌景,蔡丞丰</v>
      </c>
      <c r="V1013">
        <f>f_info_manager_onthepostdays(A1013,1)</f>
        <v>1</v>
      </c>
      <c r="W1013" s="25">
        <f ca="1">f_return_1w(A1013,"0",参数!$B$2)</f>
        <v>0.402252614641987</v>
      </c>
      <c r="X1013" s="25">
        <f>f_return_1m(A1013,"0",参数!$B$1)</f>
        <v>13.9104592081296</v>
      </c>
      <c r="Y1013" s="25">
        <f>f_return_3m(A1013,0,参数!$B$1)</f>
        <v>30.3279587583635</v>
      </c>
      <c r="Z1013" s="25">
        <f>f_return_6m(A1013,0,参数!B1012)</f>
        <v>37.4971815107103</v>
      </c>
      <c r="AA1013" t="str">
        <f>f_dq_status(A1013,参数!$B$1)</f>
        <v>开放申购|开放赎回</v>
      </c>
      <c r="AB1013" s="17">
        <f ca="1">f_risk_maxdownside(A1013,参数!$B$6,参数!$B$1)</f>
        <v>-23.339483394834</v>
      </c>
      <c r="AC1013" s="17">
        <f ca="1">f_risk_maxdownside(A1013,参数!$B$4,参数!$B$1)</f>
        <v>-23.339483394834</v>
      </c>
      <c r="AD1013" t="str">
        <f ca="1">f_risk_maxdownside_date(A1013,参数!$B$6,参数!$B$1)</f>
        <v>20180523-20181018</v>
      </c>
    </row>
    <row r="1014" spans="1:30">
      <c r="A1014" s="15" t="s">
        <v>1042</v>
      </c>
      <c r="B1014" t="str">
        <f>f_info_name(A1014)</f>
        <v>广发东财大数据精选</v>
      </c>
      <c r="C1014" t="str">
        <f>f_info_setupdate(A1014)</f>
        <v>2017-12-11</v>
      </c>
      <c r="D1014" s="16">
        <f t="shared" si="15"/>
        <v>1141</v>
      </c>
      <c r="F1014" s="17">
        <f>f_netasset_total(A1014,参数!$B$1,100000000)</f>
        <v>4.3496151877</v>
      </c>
      <c r="G1014" s="17">
        <f ca="1">f_nav_adjustedreturn(A1014,参数!$B$2,参数!$B$1)</f>
        <v>50.7366115867012</v>
      </c>
      <c r="H1014" s="17">
        <f ca="1">f_nav_periodreturnrankingper(A1014,参数!$B$2,参数!$B$1,3)</f>
        <v>43.5150873478031</v>
      </c>
      <c r="I1014" s="17">
        <f ca="1">f_nav_adjustedreturn(A1014,参数!$B$3,参数!$B$2)</f>
        <v>18.9861423664574</v>
      </c>
      <c r="J1014" s="17">
        <f ca="1">f_nav_periodreturnrankingper(A1014,参数!$B$3,参数!$B$2,3)</f>
        <v>61.3154960981048</v>
      </c>
      <c r="K1014" s="17">
        <f ca="1">f_nav_adjustedreturn(A1014,参数!$B$4,参数!$B$3)</f>
        <v>-16.3976631349639</v>
      </c>
      <c r="L1014" s="17">
        <f ca="1">f_nav_periodreturnrankingper(A1014,参数!$B$4,参数!$B$3,3)</f>
        <v>53.8510911424904</v>
      </c>
      <c r="M1014" s="17">
        <f ca="1">f_nav_adjustedreturn(A1014,参数!$B$5,参数!$B$4)</f>
        <v>0</v>
      </c>
      <c r="N1014" s="17">
        <f ca="1">f_nav_periodreturnrankingper(A1014,参数!$B$5,参数!$B$4,3)</f>
        <v>0</v>
      </c>
      <c r="O1014" s="17">
        <f ca="1">f_nav_adjustedreturn(A1014,参数!$B$6,参数!$B$5)</f>
        <v>0</v>
      </c>
      <c r="P1014" s="17">
        <f ca="1">f_nav_periodreturnrankingper(A1014,参数!$B$6,参数!$B$5,3)</f>
        <v>0</v>
      </c>
      <c r="Q1014" s="25">
        <f>f_return(A1014,1,参数!$B$1-365/2,参数!$B$1)</f>
        <v>23.5990486075282</v>
      </c>
      <c r="R1014" s="25">
        <f ca="1">f_return(A1014,1,参数!$B$4,参数!$B$1)</f>
        <v>14.4434677662295</v>
      </c>
      <c r="S1014" s="25">
        <f ca="1">f_return(A1014,1,参数!$B$6,参数!$B$1)</f>
        <v>0</v>
      </c>
      <c r="T1014" t="str">
        <f>f_info_investtype(A1014)</f>
        <v>灵活配置型基金</v>
      </c>
      <c r="U1014" t="str">
        <f>f_info_fundmanager(A1014)</f>
        <v>陈甄璞</v>
      </c>
      <c r="V1014">
        <f>f_info_manager_onthepostdays(A1014,1)</f>
        <v>184</v>
      </c>
      <c r="W1014" s="25">
        <f ca="1">f_return_1w(A1014,"0",参数!$B$2)</f>
        <v>-3.07766521948867</v>
      </c>
      <c r="X1014" s="25">
        <f>f_return_1m(A1014,"0",参数!$B$1)</f>
        <v>4.37689550592776</v>
      </c>
      <c r="Y1014" s="25">
        <f>f_return_3m(A1014,0,参数!$B$1)</f>
        <v>12.0375850843445</v>
      </c>
      <c r="Z1014" s="25">
        <f>f_return_6m(A1014,0,参数!B1013)</f>
        <v>6.94463910301331</v>
      </c>
      <c r="AA1014" t="str">
        <f>f_dq_status(A1014,参数!$B$1)</f>
        <v>开放申购|开放赎回</v>
      </c>
      <c r="AB1014" s="17">
        <f ca="1">f_risk_maxdownside(A1014,参数!$B$6,参数!$B$1)</f>
        <v>-24.2563152248123</v>
      </c>
      <c r="AC1014" s="17">
        <f ca="1">f_risk_maxdownside(A1014,参数!$B$4,参数!$B$1)</f>
        <v>-23.9224137931034</v>
      </c>
      <c r="AD1014" t="str">
        <f ca="1">f_risk_maxdownside_date(A1014,参数!$B$6,参数!$B$1)</f>
        <v>20180124-20181030</v>
      </c>
    </row>
    <row r="1015" spans="1:30">
      <c r="A1015" s="15" t="s">
        <v>1043</v>
      </c>
      <c r="B1015" t="str">
        <f>f_info_name(A1015)</f>
        <v>东方红沪港深</v>
      </c>
      <c r="C1015" t="str">
        <f>f_info_setupdate(A1015)</f>
        <v>2016-07-11</v>
      </c>
      <c r="D1015" s="16">
        <f t="shared" si="15"/>
        <v>1659</v>
      </c>
      <c r="F1015" s="17">
        <f>f_netasset_total(A1015,参数!$B$1,100000000)</f>
        <v>78.4478369457</v>
      </c>
      <c r="G1015" s="17">
        <f ca="1">f_nav_adjustedreturn(A1015,参数!$B$2,参数!$B$1)</f>
        <v>56.396484375</v>
      </c>
      <c r="H1015" s="17">
        <f ca="1">f_nav_periodreturnrankingper(A1015,参数!$B$2,参数!$B$1,3)</f>
        <v>38.062466913711</v>
      </c>
      <c r="I1015" s="17">
        <f ca="1">f_nav_adjustedreturn(A1015,参数!$B$3,参数!$B$2)</f>
        <v>42.5191370911621</v>
      </c>
      <c r="J1015" s="17">
        <f ca="1">f_nav_periodreturnrankingper(A1015,参数!$B$3,参数!$B$2,3)</f>
        <v>26.3656633221851</v>
      </c>
      <c r="K1015" s="17">
        <f ca="1">f_nav_adjustedreturn(A1015,参数!$B$4,参数!$B$3)</f>
        <v>-19.3149915777653</v>
      </c>
      <c r="L1015" s="17">
        <f ca="1">f_nav_periodreturnrankingper(A1015,参数!$B$4,参数!$B$3,3)</f>
        <v>63.2220795892169</v>
      </c>
      <c r="M1015" s="17">
        <f ca="1">f_nav_adjustedreturn(A1015,参数!$B$5,参数!$B$4)</f>
        <v>68.8741721854305</v>
      </c>
      <c r="N1015" s="17">
        <f ca="1">f_nav_periodreturnrankingper(A1015,参数!$B$5,参数!$B$4,3)</f>
        <v>0.236406619385343</v>
      </c>
      <c r="O1015" s="17">
        <f ca="1">f_nav_adjustedreturn(A1015,参数!$B$6,参数!$B$5)</f>
        <v>0</v>
      </c>
      <c r="P1015" s="17">
        <f ca="1">f_nav_periodreturnrankingper(A1015,参数!$B$6,参数!$B$5,3)</f>
        <v>0</v>
      </c>
      <c r="Q1015" s="25">
        <f>f_return(A1015,1,参数!$B$1-365/2,参数!$B$1)</f>
        <v>91.7322489299771</v>
      </c>
      <c r="R1015" s="25">
        <f ca="1">f_return(A1015,1,参数!$B$4,参数!$B$1)</f>
        <v>21.5869088939579</v>
      </c>
      <c r="S1015" s="25">
        <f ca="1">f_return(A1015,1,参数!$B$6,参数!$B$1)</f>
        <v>0</v>
      </c>
      <c r="T1015" t="str">
        <f>f_info_investtype(A1015)</f>
        <v>灵活配置型基金</v>
      </c>
      <c r="U1015" t="str">
        <f>f_info_fundmanager(A1015)</f>
        <v>刚登峰,秦绪文,周杨</v>
      </c>
      <c r="V1015">
        <f>f_info_manager_onthepostdays(A1015,1)</f>
        <v>1028</v>
      </c>
      <c r="W1015" s="25">
        <f ca="1">f_return_1w(A1015,"0",参数!$B$2)</f>
        <v>-4.11985018726592</v>
      </c>
      <c r="X1015" s="25">
        <f>f_return_1m(A1015,"0",参数!$B$1)</f>
        <v>16.0507246376812</v>
      </c>
      <c r="Y1015" s="25">
        <f>f_return_3m(A1015,0,参数!$B$1)</f>
        <v>27.5079617834395</v>
      </c>
      <c r="Z1015" s="25">
        <f>f_return_6m(A1015,0,参数!B1014)</f>
        <v>32.7212020033389</v>
      </c>
      <c r="AA1015" t="str">
        <f>f_dq_status(A1015,参数!$B$1)</f>
        <v>开放申购|开放赎回</v>
      </c>
      <c r="AB1015" s="17">
        <f ca="1">f_risk_maxdownside(A1015,参数!$B$6,参数!$B$1)</f>
        <v>-28.4619594964423</v>
      </c>
      <c r="AC1015" s="17">
        <f ca="1">f_risk_maxdownside(A1015,参数!$B$4,参数!$B$1)</f>
        <v>-28.4619594964423</v>
      </c>
      <c r="AD1015" t="str">
        <f ca="1">f_risk_maxdownside_date(A1015,参数!$B$6,参数!$B$1)</f>
        <v>20180313-20190103</v>
      </c>
    </row>
    <row r="1016" spans="1:30">
      <c r="A1016" s="15" t="s">
        <v>1044</v>
      </c>
      <c r="B1016" t="str">
        <f>f_info_name(A1016)</f>
        <v>泓德优势领航</v>
      </c>
      <c r="C1016" t="str">
        <f>f_info_setupdate(A1016)</f>
        <v>2016-12-21</v>
      </c>
      <c r="D1016" s="16">
        <f t="shared" si="15"/>
        <v>1496</v>
      </c>
      <c r="F1016" s="17">
        <f>f_netasset_total(A1016,参数!$B$1,100000000)</f>
        <v>11.4989162678</v>
      </c>
      <c r="G1016" s="17">
        <f ca="1">f_nav_adjustedreturn(A1016,参数!$B$2,参数!$B$1)</f>
        <v>65.7268078889701</v>
      </c>
      <c r="H1016" s="17">
        <f ca="1">f_nav_periodreturnrankingper(A1016,参数!$B$2,参数!$B$1,3)</f>
        <v>28.6924298570672</v>
      </c>
      <c r="I1016" s="17">
        <f ca="1">f_nav_adjustedreturn(A1016,参数!$B$3,参数!$B$2)</f>
        <v>43.8025210084034</v>
      </c>
      <c r="J1016" s="17">
        <f ca="1">f_nav_periodreturnrankingper(A1016,参数!$B$3,参数!$B$2,3)</f>
        <v>24.4704570791527</v>
      </c>
      <c r="K1016" s="17">
        <f ca="1">f_nav_adjustedreturn(A1016,参数!$B$4,参数!$B$3)</f>
        <v>-14.2342342342342</v>
      </c>
      <c r="L1016" s="17">
        <f ca="1">f_nav_periodreturnrankingper(A1016,参数!$B$4,参数!$B$3,3)</f>
        <v>48.3311938382542</v>
      </c>
      <c r="M1016" s="17">
        <f ca="1">f_nav_adjustedreturn(A1016,参数!$B$5,参数!$B$4)</f>
        <v>12.6774847870183</v>
      </c>
      <c r="N1016" s="17">
        <f ca="1">f_nav_periodreturnrankingper(A1016,参数!$B$5,参数!$B$4,3)</f>
        <v>40.2679275019701</v>
      </c>
      <c r="O1016" s="17">
        <f ca="1">f_nav_adjustedreturn(A1016,参数!$B$6,参数!$B$5)</f>
        <v>0</v>
      </c>
      <c r="P1016" s="17">
        <f ca="1">f_nav_periodreturnrankingper(A1016,参数!$B$6,参数!$B$5,3)</f>
        <v>0</v>
      </c>
      <c r="Q1016" s="25">
        <f>f_return(A1016,1,参数!$B$1-365/2,参数!$B$1)</f>
        <v>71.2302071162398</v>
      </c>
      <c r="R1016" s="25">
        <f ca="1">f_return(A1016,1,参数!$B$4,参数!$B$1)</f>
        <v>26.8810173062438</v>
      </c>
      <c r="S1016" s="25">
        <f ca="1">f_return(A1016,1,参数!$B$6,参数!$B$1)</f>
        <v>0</v>
      </c>
      <c r="T1016" t="str">
        <f>f_info_investtype(A1016)</f>
        <v>灵活配置型基金</v>
      </c>
      <c r="U1016" t="str">
        <f>f_info_fundmanager(A1016)</f>
        <v>王克玉</v>
      </c>
      <c r="V1016">
        <f>f_info_manager_onthepostdays(A1016,1)</f>
        <v>1513</v>
      </c>
      <c r="W1016" s="25">
        <f ca="1">f_return_1w(A1016,"0",参数!$B$2)</f>
        <v>-1.29776496034607</v>
      </c>
      <c r="X1016" s="25">
        <f>f_return_1m(A1016,"0",参数!$B$1)</f>
        <v>13.0330809087286</v>
      </c>
      <c r="Y1016" s="25">
        <f>f_return_3m(A1016,0,参数!$B$1)</f>
        <v>20.7386514820925</v>
      </c>
      <c r="Z1016" s="25">
        <f>f_return_6m(A1016,0,参数!B1015)</f>
        <v>29.2307692307692</v>
      </c>
      <c r="AA1016" t="str">
        <f>f_dq_status(A1016,参数!$B$1)</f>
        <v>开放申购|开放赎回</v>
      </c>
      <c r="AB1016" s="17">
        <f ca="1">f_risk_maxdownside(A1016,参数!$B$6,参数!$B$1)</f>
        <v>-20.6958073148974</v>
      </c>
      <c r="AC1016" s="17">
        <f ca="1">f_risk_maxdownside(A1016,参数!$B$4,参数!$B$1)</f>
        <v>-20.6958073148974</v>
      </c>
      <c r="AD1016" t="str">
        <f ca="1">f_risk_maxdownside_date(A1016,参数!$B$6,参数!$B$1)</f>
        <v>20180313-20181018</v>
      </c>
    </row>
    <row r="1017" spans="1:30">
      <c r="A1017" s="15" t="s">
        <v>1045</v>
      </c>
      <c r="B1017" t="str">
        <f>f_info_name(A1017)</f>
        <v>金信转型创新成长</v>
      </c>
      <c r="C1017" t="str">
        <f>f_info_setupdate(A1017)</f>
        <v>2016-06-08</v>
      </c>
      <c r="D1017" s="16">
        <f t="shared" si="15"/>
        <v>1692</v>
      </c>
      <c r="F1017" s="17">
        <f>f_netasset_total(A1017,参数!$B$1,100000000)</f>
        <v>1.4149385046</v>
      </c>
      <c r="G1017" s="17">
        <f ca="1">f_nav_adjustedreturn(A1017,参数!$B$2,参数!$B$1)</f>
        <v>104.782608695652</v>
      </c>
      <c r="H1017" s="17">
        <f ca="1">f_nav_periodreturnrankingper(A1017,参数!$B$2,参数!$B$1,3)</f>
        <v>3.91741662255161</v>
      </c>
      <c r="I1017" s="17">
        <f ca="1">f_nav_adjustedreturn(A1017,参数!$B$3,参数!$B$2)</f>
        <v>20.1044386422977</v>
      </c>
      <c r="J1017" s="17">
        <f ca="1">f_nav_periodreturnrankingper(A1017,参数!$B$3,参数!$B$2,3)</f>
        <v>59.0858416945373</v>
      </c>
      <c r="K1017" s="17">
        <f ca="1">f_nav_adjustedreturn(A1017,参数!$B$4,参数!$B$3)</f>
        <v>-32.2723253757737</v>
      </c>
      <c r="L1017" s="17">
        <f ca="1">f_nav_periodreturnrankingper(A1017,参数!$B$4,参数!$B$3,3)</f>
        <v>96.6623876765083</v>
      </c>
      <c r="M1017" s="17">
        <f ca="1">f_nav_adjustedreturn(A1017,参数!$B$5,参数!$B$4)</f>
        <v>7.66319772942289</v>
      </c>
      <c r="N1017" s="17">
        <f ca="1">f_nav_periodreturnrankingper(A1017,参数!$B$5,参数!$B$4,3)</f>
        <v>63.7509850275808</v>
      </c>
      <c r="O1017" s="17">
        <f ca="1">f_nav_adjustedreturn(A1017,参数!$B$6,参数!$B$5)</f>
        <v>0</v>
      </c>
      <c r="P1017" s="17">
        <f ca="1">f_nav_periodreturnrankingper(A1017,参数!$B$6,参数!$B$5,3)</f>
        <v>0</v>
      </c>
      <c r="Q1017" s="25">
        <f>f_return(A1017,1,参数!$B$1-365/2,参数!$B$1)</f>
        <v>82.8011589470734</v>
      </c>
      <c r="R1017" s="25">
        <f ca="1">f_return(A1017,1,参数!$B$4,参数!$B$1)</f>
        <v>18.5237441557089</v>
      </c>
      <c r="S1017" s="25">
        <f ca="1">f_return(A1017,1,参数!$B$6,参数!$B$1)</f>
        <v>0</v>
      </c>
      <c r="T1017" t="str">
        <f>f_info_investtype(A1017)</f>
        <v>灵活配置型基金</v>
      </c>
      <c r="U1017" t="str">
        <f>f_info_fundmanager(A1017)</f>
        <v>周谧</v>
      </c>
      <c r="V1017">
        <f>f_info_manager_onthepostdays(A1017,1)</f>
        <v>1074</v>
      </c>
      <c r="W1017" s="25">
        <f ca="1">f_return_1w(A1017,"0",参数!$B$2)</f>
        <v>-1.81430096051227</v>
      </c>
      <c r="X1017" s="25">
        <f>f_return_1m(A1017,"0",参数!$B$1)</f>
        <v>10.5633802816901</v>
      </c>
      <c r="Y1017" s="25">
        <f>f_return_3m(A1017,0,参数!$B$1)</f>
        <v>28.4253578732106</v>
      </c>
      <c r="Z1017" s="25">
        <f>f_return_6m(A1017,0,参数!B1016)</f>
        <v>33.921302578019</v>
      </c>
      <c r="AA1017" t="str">
        <f>f_dq_status(A1017,参数!$B$1)</f>
        <v>暂停申购|开放赎回</v>
      </c>
      <c r="AB1017" s="17">
        <f ca="1">f_risk_maxdownside(A1017,参数!$B$6,参数!$B$1)</f>
        <v>-36.9016536118364</v>
      </c>
      <c r="AC1017" s="17">
        <f ca="1">f_risk_maxdownside(A1017,参数!$B$4,参数!$B$1)</f>
        <v>-36.2917398945518</v>
      </c>
      <c r="AD1017" t="str">
        <f ca="1">f_risk_maxdownside_date(A1017,参数!$B$6,参数!$B$1)</f>
        <v>20180124-20190102</v>
      </c>
    </row>
    <row r="1018" spans="1:30">
      <c r="A1018" s="15" t="s">
        <v>1046</v>
      </c>
      <c r="B1018" t="str">
        <f>f_info_name(A1018)</f>
        <v>博时颐泰A</v>
      </c>
      <c r="C1018" t="str">
        <f>f_info_setupdate(A1018)</f>
        <v>2016-06-24</v>
      </c>
      <c r="D1018" s="16">
        <f t="shared" si="15"/>
        <v>1676</v>
      </c>
      <c r="F1018" s="17">
        <f>f_netasset_total(A1018,参数!$B$1,100000000)</f>
        <v>7.3996737128</v>
      </c>
      <c r="G1018" s="17">
        <f ca="1">f_nav_adjustedreturn(A1018,参数!$B$2,参数!$B$1)</f>
        <v>6.23669995089213</v>
      </c>
      <c r="H1018" s="17">
        <f ca="1">f_nav_periodreturnrankingper(A1018,参数!$B$2,参数!$B$1,3)</f>
        <v>90.1069518716578</v>
      </c>
      <c r="I1018" s="17">
        <f ca="1">f_nav_adjustedreturn(A1018,参数!$B$3,参数!$B$2)</f>
        <v>13.3184937859395</v>
      </c>
      <c r="J1018" s="17">
        <f ca="1">f_nav_periodreturnrankingper(A1018,参数!$B$3,参数!$B$2,3)</f>
        <v>24.2105263157895</v>
      </c>
      <c r="K1018" s="17">
        <f ca="1">f_nav_adjustedreturn(A1018,参数!$B$4,参数!$B$3)</f>
        <v>5.08771929824562</v>
      </c>
      <c r="L1018" s="17">
        <f ca="1">f_nav_periodreturnrankingper(A1018,参数!$B$4,参数!$B$3,3)</f>
        <v>8</v>
      </c>
      <c r="M1018" s="17">
        <f ca="1">f_nav_adjustedreturn(A1018,参数!$B$5,参数!$B$4)</f>
        <v>3.11244979919678</v>
      </c>
      <c r="N1018" s="17">
        <f ca="1">f_nav_periodreturnrankingper(A1018,参数!$B$5,参数!$B$4,3)</f>
        <v>81.0810810810811</v>
      </c>
      <c r="O1018" s="17">
        <f ca="1">f_nav_adjustedreturn(A1018,参数!$B$6,参数!$B$5)</f>
        <v>0</v>
      </c>
      <c r="P1018" s="17">
        <f ca="1">f_nav_periodreturnrankingper(A1018,参数!$B$6,参数!$B$5,3)</f>
        <v>0</v>
      </c>
      <c r="Q1018" s="25">
        <f>f_return(A1018,1,参数!$B$1-365/2,参数!$B$1)</f>
        <v>10.9425935509506</v>
      </c>
      <c r="R1018" s="25">
        <f ca="1">f_return(A1018,1,参数!$B$4,参数!$B$1)</f>
        <v>8.14622970837375</v>
      </c>
      <c r="S1018" s="25">
        <f ca="1">f_return(A1018,1,参数!$B$6,参数!$B$1)</f>
        <v>0</v>
      </c>
      <c r="T1018" t="str">
        <f>f_info_investtype(A1018)</f>
        <v>偏债混合型基金</v>
      </c>
      <c r="U1018" t="str">
        <f>f_info_fundmanager(A1018)</f>
        <v>杨永光,孙少锋</v>
      </c>
      <c r="V1018">
        <f>f_info_manager_onthepostdays(A1018,1)</f>
        <v>1693</v>
      </c>
      <c r="W1018" s="25">
        <f ca="1">f_return_1w(A1018,"0",参数!$B$2)</f>
        <v>-0.0736075897603583</v>
      </c>
      <c r="X1018" s="25">
        <f>f_return_1m(A1018,"0",参数!$B$1)</f>
        <v>1.77997333960636</v>
      </c>
      <c r="Y1018" s="25">
        <f>f_return_3m(A1018,0,参数!$B$1)</f>
        <v>3.70725471396612</v>
      </c>
      <c r="Z1018" s="25">
        <f>f_return_6m(A1018,0,参数!B1017)</f>
        <v>2.92238901309486</v>
      </c>
      <c r="AA1018" t="str">
        <f>f_dq_status(A1018,参数!$B$1)</f>
        <v>暂停大额申购|开放赎回</v>
      </c>
      <c r="AB1018" s="17">
        <f ca="1">f_risk_maxdownside(A1018,参数!$B$6,参数!$B$1)</f>
        <v>-5.85529067335843</v>
      </c>
      <c r="AC1018" s="17">
        <f ca="1">f_risk_maxdownside(A1018,参数!$B$4,参数!$B$1)</f>
        <v>-5.85529067335843</v>
      </c>
      <c r="AD1018" t="str">
        <f ca="1">f_risk_maxdownside_date(A1018,参数!$B$6,参数!$B$1)</f>
        <v>20190410-20190606</v>
      </c>
    </row>
    <row r="1019" spans="1:30">
      <c r="A1019" s="15" t="s">
        <v>1047</v>
      </c>
      <c r="B1019" t="str">
        <f>f_info_name(A1019)</f>
        <v>招商丰美A</v>
      </c>
      <c r="C1019" t="str">
        <f>f_info_setupdate(A1019)</f>
        <v>2016-11-10</v>
      </c>
      <c r="D1019" s="16">
        <f t="shared" si="15"/>
        <v>1537</v>
      </c>
      <c r="F1019" s="17">
        <f>f_netasset_total(A1019,参数!$B$1,100000000)</f>
        <v>5.2381440655</v>
      </c>
      <c r="G1019" s="17">
        <f ca="1">f_nav_adjustedreturn(A1019,参数!$B$2,参数!$B$1)</f>
        <v>17.9713745582355</v>
      </c>
      <c r="H1019" s="17">
        <f ca="1">f_nav_periodreturnrankingper(A1019,参数!$B$2,参数!$B$1,3)</f>
        <v>81.4716781365802</v>
      </c>
      <c r="I1019" s="17">
        <f ca="1">f_nav_adjustedreturn(A1019,参数!$B$3,参数!$B$2)</f>
        <v>11.0562685093781</v>
      </c>
      <c r="J1019" s="17">
        <f ca="1">f_nav_periodreturnrankingper(A1019,参数!$B$3,参数!$B$2,3)</f>
        <v>78.0379041248606</v>
      </c>
      <c r="K1019" s="17">
        <f ca="1">f_nav_adjustedreturn(A1019,参数!$B$4,参数!$B$3)</f>
        <v>1.62361668651098</v>
      </c>
      <c r="L1019" s="17">
        <f ca="1">f_nav_periodreturnrankingper(A1019,参数!$B$4,参数!$B$3,3)</f>
        <v>12.5160462130937</v>
      </c>
      <c r="M1019" s="17">
        <f ca="1">f_nav_adjustedreturn(A1019,参数!$B$5,参数!$B$4)</f>
        <v>9.446832</v>
      </c>
      <c r="N1019" s="17">
        <f ca="1">f_nav_periodreturnrankingper(A1019,参数!$B$5,参数!$B$4,3)</f>
        <v>54.6099290780142</v>
      </c>
      <c r="O1019" s="17">
        <f ca="1">f_nav_adjustedreturn(A1019,参数!$B$6,参数!$B$5)</f>
        <v>0</v>
      </c>
      <c r="P1019" s="17">
        <f ca="1">f_nav_periodreturnrankingper(A1019,参数!$B$6,参数!$B$5,3)</f>
        <v>0</v>
      </c>
      <c r="Q1019" s="25">
        <f>f_return(A1019,1,参数!$B$1-365/2,参数!$B$1)</f>
        <v>19.3410354751326</v>
      </c>
      <c r="R1019" s="25">
        <f ca="1">f_return(A1019,1,参数!$B$4,参数!$B$1)</f>
        <v>10.0019319646908</v>
      </c>
      <c r="S1019" s="25">
        <f ca="1">f_return(A1019,1,参数!$B$6,参数!$B$1)</f>
        <v>0</v>
      </c>
      <c r="T1019" t="str">
        <f>f_info_investtype(A1019)</f>
        <v>灵活配置型基金</v>
      </c>
      <c r="U1019" t="str">
        <f>f_info_fundmanager(A1019)</f>
        <v>王刚</v>
      </c>
      <c r="V1019">
        <f>f_info_manager_onthepostdays(A1019,1)</f>
        <v>1294</v>
      </c>
      <c r="W1019" s="25">
        <f ca="1">f_return_1w(A1019,"0",参数!$B$2)</f>
        <v>-0.17746228926354</v>
      </c>
      <c r="X1019" s="25">
        <f>f_return_1m(A1019,"0",参数!$B$1)</f>
        <v>3.26530612244896</v>
      </c>
      <c r="Y1019" s="25">
        <f>f_return_3m(A1019,0,参数!$B$1)</f>
        <v>5.68086883876357</v>
      </c>
      <c r="Z1019" s="25">
        <f>f_return_6m(A1019,0,参数!B1018)</f>
        <v>8.23105219647085</v>
      </c>
      <c r="AA1019" t="str">
        <f>f_dq_status(A1019,参数!$B$1)</f>
        <v>暂停大额申购|开放赎回</v>
      </c>
      <c r="AB1019" s="17">
        <f ca="1">f_risk_maxdownside(A1019,参数!$B$6,参数!$B$1)</f>
        <v>-5.08806262230921</v>
      </c>
      <c r="AC1019" s="17">
        <f ca="1">f_risk_maxdownside(A1019,参数!$B$4,参数!$B$1)</f>
        <v>-5.08806262230921</v>
      </c>
      <c r="AD1019" t="str">
        <f ca="1">f_risk_maxdownside_date(A1019,参数!$B$6,参数!$B$1)</f>
        <v>20180726-20181018</v>
      </c>
    </row>
    <row r="1020" spans="1:30">
      <c r="A1020" s="15" t="s">
        <v>1048</v>
      </c>
      <c r="B1020" t="str">
        <f>f_info_name(A1020)</f>
        <v>招商盛达A</v>
      </c>
      <c r="C1020" t="str">
        <f>f_info_setupdate(A1020)</f>
        <v>2016-08-30</v>
      </c>
      <c r="D1020" s="16">
        <f t="shared" si="15"/>
        <v>1609</v>
      </c>
      <c r="F1020" s="17">
        <f>f_netasset_total(A1020,参数!$B$1,100000000)</f>
        <v>0.2642691855</v>
      </c>
      <c r="G1020" s="17">
        <f ca="1">f_nav_adjustedreturn(A1020,参数!$B$2,参数!$B$1)</f>
        <v>44.2972774098602</v>
      </c>
      <c r="H1020" s="17">
        <f ca="1">f_nav_periodreturnrankingper(A1020,参数!$B$2,参数!$B$1,3)</f>
        <v>49.6029645314981</v>
      </c>
      <c r="I1020" s="17">
        <f ca="1">f_nav_adjustedreturn(A1020,参数!$B$3,参数!$B$2)</f>
        <v>62.7544910179641</v>
      </c>
      <c r="J1020" s="17">
        <f ca="1">f_nav_periodreturnrankingper(A1020,参数!$B$3,参数!$B$2,3)</f>
        <v>7.46934225195095</v>
      </c>
      <c r="K1020" s="17">
        <f ca="1">f_nav_adjustedreturn(A1020,参数!$B$4,参数!$B$3)</f>
        <v>-32.0032573289902</v>
      </c>
      <c r="L1020" s="17">
        <f ca="1">f_nav_periodreturnrankingper(A1020,参数!$B$4,参数!$B$3,3)</f>
        <v>96.4698331193838</v>
      </c>
      <c r="M1020" s="17">
        <f ca="1">f_nav_adjustedreturn(A1020,参数!$B$5,参数!$B$4)</f>
        <v>29.6025104602511</v>
      </c>
      <c r="N1020" s="17">
        <f ca="1">f_nav_periodreturnrankingper(A1020,参数!$B$5,参数!$B$4,3)</f>
        <v>10.9535066981875</v>
      </c>
      <c r="O1020" s="17">
        <f ca="1">f_nav_adjustedreturn(A1020,参数!$B$6,参数!$B$5)</f>
        <v>0</v>
      </c>
      <c r="P1020" s="17">
        <f ca="1">f_nav_periodreturnrankingper(A1020,参数!$B$6,参数!$B$5,3)</f>
        <v>0</v>
      </c>
      <c r="Q1020" s="25">
        <f>f_return(A1020,1,参数!$B$1-365/2,参数!$B$1)</f>
        <v>19.442920293788</v>
      </c>
      <c r="R1020" s="25">
        <f ca="1">f_return(A1020,1,参数!$B$4,参数!$B$1)</f>
        <v>16.868620495427</v>
      </c>
      <c r="S1020" s="25">
        <f ca="1">f_return(A1020,1,参数!$B$6,参数!$B$1)</f>
        <v>0</v>
      </c>
      <c r="T1020" t="str">
        <f>f_info_investtype(A1020)</f>
        <v>灵活配置型基金</v>
      </c>
      <c r="U1020" t="str">
        <f>f_info_fundmanager(A1020)</f>
        <v>张林</v>
      </c>
      <c r="V1020">
        <f>f_info_manager_onthepostdays(A1020,1)</f>
        <v>1336</v>
      </c>
      <c r="W1020" s="25">
        <f ca="1">f_return_1w(A1020,"0",参数!$B$2)</f>
        <v>2.10368144252442</v>
      </c>
      <c r="X1020" s="25">
        <f>f_return_1m(A1020,"0",参数!$B$1)</f>
        <v>12.7011494252874</v>
      </c>
      <c r="Y1020" s="25">
        <f>f_return_3m(A1020,0,参数!$B$1)</f>
        <v>22.0286247666459</v>
      </c>
      <c r="Z1020" s="25">
        <f>f_return_6m(A1020,0,参数!B1019)</f>
        <v>5.90809628008752</v>
      </c>
      <c r="AA1020" t="str">
        <f>f_dq_status(A1020,参数!$B$1)</f>
        <v>开放申购|开放赎回</v>
      </c>
      <c r="AB1020" s="17">
        <f ca="1">f_risk_maxdownside(A1020,参数!$B$6,参数!$B$1)</f>
        <v>-38.2944489139179</v>
      </c>
      <c r="AC1020" s="17">
        <f ca="1">f_risk_maxdownside(A1020,参数!$B$4,参数!$B$1)</f>
        <v>-38.0952380952381</v>
      </c>
      <c r="AD1020" t="str">
        <f ca="1">f_risk_maxdownside_date(A1020,参数!$B$6,参数!$B$1)</f>
        <v>20171122-20181018</v>
      </c>
    </row>
    <row r="1021" spans="1:30">
      <c r="A1021" s="15" t="s">
        <v>1049</v>
      </c>
      <c r="B1021" t="str">
        <f>f_info_name(A1021)</f>
        <v>华夏新锦绣A</v>
      </c>
      <c r="C1021" t="str">
        <f>f_info_setupdate(A1021)</f>
        <v>2016-08-24</v>
      </c>
      <c r="D1021" s="16">
        <f t="shared" si="15"/>
        <v>1615</v>
      </c>
      <c r="F1021" s="17">
        <f>f_netasset_total(A1021,参数!$B$1,100000000)</f>
        <v>3.4171333659</v>
      </c>
      <c r="G1021" s="17">
        <f ca="1">f_nav_adjustedreturn(A1021,参数!$B$2,参数!$B$1)</f>
        <v>39.9295411582746</v>
      </c>
      <c r="H1021" s="17">
        <f ca="1">f_nav_periodreturnrankingper(A1021,参数!$B$2,参数!$B$1,3)</f>
        <v>53.7321334039174</v>
      </c>
      <c r="I1021" s="17">
        <f ca="1">f_nav_adjustedreturn(A1021,参数!$B$3,参数!$B$2)</f>
        <v>33.7393702597104</v>
      </c>
      <c r="J1021" s="17">
        <f ca="1">f_nav_periodreturnrankingper(A1021,参数!$B$3,参数!$B$2,3)</f>
        <v>38.1828316610925</v>
      </c>
      <c r="K1021" s="17">
        <f ca="1">f_nav_adjustedreturn(A1021,参数!$B$4,参数!$B$3)</f>
        <v>-21.990138951143</v>
      </c>
      <c r="L1021" s="17">
        <f ca="1">f_nav_periodreturnrankingper(A1021,参数!$B$4,参数!$B$3,3)</f>
        <v>73.1065468549422</v>
      </c>
      <c r="M1021" s="17">
        <f ca="1">f_nav_adjustedreturn(A1021,参数!$B$5,参数!$B$4)</f>
        <v>11.8476304739052</v>
      </c>
      <c r="N1021" s="17">
        <f ca="1">f_nav_periodreturnrankingper(A1021,参数!$B$5,参数!$B$4,3)</f>
        <v>43.4200157604413</v>
      </c>
      <c r="O1021" s="17">
        <f ca="1">f_nav_adjustedreturn(A1021,参数!$B$6,参数!$B$5)</f>
        <v>0</v>
      </c>
      <c r="P1021" s="17">
        <f ca="1">f_nav_periodreturnrankingper(A1021,参数!$B$6,参数!$B$5,3)</f>
        <v>0</v>
      </c>
      <c r="Q1021" s="25">
        <f>f_return(A1021,1,参数!$B$1-365/2,参数!$B$1)</f>
        <v>48.0359890856813</v>
      </c>
      <c r="R1021" s="25">
        <f ca="1">f_return(A1021,1,参数!$B$4,参数!$B$1)</f>
        <v>13.4286476657057</v>
      </c>
      <c r="S1021" s="25">
        <f ca="1">f_return(A1021,1,参数!$B$6,参数!$B$1)</f>
        <v>0</v>
      </c>
      <c r="T1021" t="str">
        <f>f_info_investtype(A1021)</f>
        <v>灵活配置型基金</v>
      </c>
      <c r="U1021" t="str">
        <f>f_info_fundmanager(A1021)</f>
        <v>李俊</v>
      </c>
      <c r="V1021">
        <f>f_info_manager_onthepostdays(A1021,1)</f>
        <v>742</v>
      </c>
      <c r="W1021" s="25">
        <f ca="1">f_return_1w(A1021,"0",参数!$B$2)</f>
        <v>-3.30674642738452</v>
      </c>
      <c r="X1021" s="25">
        <f>f_return_1m(A1021,"0",参数!$B$1)</f>
        <v>8.11977161067588</v>
      </c>
      <c r="Y1021" s="25">
        <f>f_return_3m(A1021,0,参数!$B$1)</f>
        <v>15.1778767946814</v>
      </c>
      <c r="Z1021" s="25">
        <f>f_return_6m(A1021,0,参数!B1020)</f>
        <v>15.7177685357809</v>
      </c>
      <c r="AA1021" t="str">
        <f>f_dq_status(A1021,参数!$B$1)</f>
        <v>开放申购|开放赎回</v>
      </c>
      <c r="AB1021" s="17">
        <f ca="1">f_risk_maxdownside(A1021,参数!$B$6,参数!$B$1)</f>
        <v>-27.1834256117164</v>
      </c>
      <c r="AC1021" s="17">
        <f ca="1">f_risk_maxdownside(A1021,参数!$B$4,参数!$B$1)</f>
        <v>-27.1118262268705</v>
      </c>
      <c r="AD1021" t="str">
        <f ca="1">f_risk_maxdownside_date(A1021,参数!$B$6,参数!$B$1)</f>
        <v>20180125-20190103</v>
      </c>
    </row>
    <row r="1022" spans="1:30">
      <c r="A1022" s="15" t="s">
        <v>1050</v>
      </c>
      <c r="B1022" t="str">
        <f>f_info_name(A1022)</f>
        <v>华夏网购精选A</v>
      </c>
      <c r="C1022" t="str">
        <f>f_info_setupdate(A1022)</f>
        <v>2016-11-02</v>
      </c>
      <c r="D1022" s="16">
        <f t="shared" si="15"/>
        <v>1545</v>
      </c>
      <c r="F1022" s="17">
        <f>f_netasset_total(A1022,参数!$B$1,100000000)</f>
        <v>6.4348683217</v>
      </c>
      <c r="G1022" s="17">
        <f ca="1">f_nav_adjustedreturn(A1022,参数!$B$2,参数!$B$1)</f>
        <v>47.7754237288136</v>
      </c>
      <c r="H1022" s="17">
        <f ca="1">f_nav_periodreturnrankingper(A1022,参数!$B$2,参数!$B$1,3)</f>
        <v>45.8973001588142</v>
      </c>
      <c r="I1022" s="17">
        <f ca="1">f_nav_adjustedreturn(A1022,参数!$B$3,参数!$B$2)</f>
        <v>16.1131611316113</v>
      </c>
      <c r="J1022" s="17">
        <f ca="1">f_nav_periodreturnrankingper(A1022,参数!$B$3,参数!$B$2,3)</f>
        <v>66.7224080267559</v>
      </c>
      <c r="K1022" s="17">
        <f ca="1">f_nav_adjustedreturn(A1022,参数!$B$4,参数!$B$3)</f>
        <v>-23.3018867924528</v>
      </c>
      <c r="L1022" s="17">
        <f ca="1">f_nav_periodreturnrankingper(A1022,参数!$B$4,参数!$B$3,3)</f>
        <v>77.8562259306804</v>
      </c>
      <c r="M1022" s="17">
        <f ca="1">f_nav_adjustedreturn(A1022,参数!$B$5,参数!$B$4)</f>
        <v>8.37589376915219</v>
      </c>
      <c r="N1022" s="17">
        <f ca="1">f_nav_periodreturnrankingper(A1022,参数!$B$5,参数!$B$4,3)</f>
        <v>60.441292356186</v>
      </c>
      <c r="O1022" s="17">
        <f ca="1">f_nav_adjustedreturn(A1022,参数!$B$6,参数!$B$5)</f>
        <v>0</v>
      </c>
      <c r="P1022" s="17">
        <f ca="1">f_nav_periodreturnrankingper(A1022,参数!$B$6,参数!$B$5,3)</f>
        <v>0</v>
      </c>
      <c r="Q1022" s="25">
        <f>f_return(A1022,1,参数!$B$1-365/2,参数!$B$1)</f>
        <v>61.3686641717315</v>
      </c>
      <c r="R1022" s="25">
        <f ca="1">f_return(A1022,1,参数!$B$4,参数!$B$1)</f>
        <v>9.57710953924265</v>
      </c>
      <c r="S1022" s="25">
        <f ca="1">f_return(A1022,1,参数!$B$6,参数!$B$1)</f>
        <v>0</v>
      </c>
      <c r="T1022" t="str">
        <f>f_info_investtype(A1022)</f>
        <v>灵活配置型基金</v>
      </c>
      <c r="U1022" t="str">
        <f>f_info_fundmanager(A1022)</f>
        <v>张弘弢</v>
      </c>
      <c r="V1022">
        <f>f_info_manager_onthepostdays(A1022,1)</f>
        <v>1562</v>
      </c>
      <c r="W1022" s="25">
        <f ca="1">f_return_1w(A1022,"0",参数!$B$2)</f>
        <v>-2.98047276464543</v>
      </c>
      <c r="X1022" s="25">
        <f>f_return_1m(A1022,"0",参数!$B$1)</f>
        <v>11.1553784860558</v>
      </c>
      <c r="Y1022" s="25">
        <f>f_return_3m(A1022,0,参数!$B$1)</f>
        <v>19.8453608247423</v>
      </c>
      <c r="Z1022" s="25">
        <f>f_return_6m(A1022,0,参数!B1021)</f>
        <v>22.8222996515679</v>
      </c>
      <c r="AA1022" t="str">
        <f>f_dq_status(A1022,参数!$B$1)</f>
        <v>开放申购|开放赎回</v>
      </c>
      <c r="AB1022" s="17">
        <f ca="1">f_risk_maxdownside(A1022,参数!$B$6,参数!$B$1)</f>
        <v>-28.5178236397749</v>
      </c>
      <c r="AC1022" s="17">
        <f ca="1">f_risk_maxdownside(A1022,参数!$B$4,参数!$B$1)</f>
        <v>-28.1809613572102</v>
      </c>
      <c r="AD1022" t="str">
        <f ca="1">f_risk_maxdownside_date(A1022,参数!$B$6,参数!$B$1)</f>
        <v>20171114-20181018</v>
      </c>
    </row>
    <row r="1023" spans="1:30">
      <c r="A1023" s="15" t="s">
        <v>1051</v>
      </c>
      <c r="B1023" t="str">
        <f>f_info_name(A1023)</f>
        <v>华夏新锦程A</v>
      </c>
      <c r="C1023" t="str">
        <f>f_info_setupdate(A1023)</f>
        <v>2016-08-09</v>
      </c>
      <c r="D1023" s="16">
        <f t="shared" si="15"/>
        <v>1630</v>
      </c>
      <c r="F1023" s="17">
        <f>f_netasset_total(A1023,参数!$B$1,100000000)</f>
        <v>4.4250183287</v>
      </c>
      <c r="G1023" s="17">
        <f ca="1">f_nav_adjustedreturn(A1023,参数!$B$2,参数!$B$1)</f>
        <v>14.6968478729632</v>
      </c>
      <c r="H1023" s="17">
        <f ca="1">f_nav_periodreturnrankingper(A1023,参数!$B$2,参数!$B$1,3)</f>
        <v>87.4536791953415</v>
      </c>
      <c r="I1023" s="17">
        <f ca="1">f_nav_adjustedreturn(A1023,参数!$B$3,参数!$B$2)</f>
        <v>4.70228158041179</v>
      </c>
      <c r="J1023" s="17">
        <f ca="1">f_nav_periodreturnrankingper(A1023,参数!$B$3,参数!$B$2,3)</f>
        <v>94.1471571906355</v>
      </c>
      <c r="K1023" s="17">
        <f ca="1">f_nav_adjustedreturn(A1023,参数!$B$4,参数!$B$3)</f>
        <v>1.1854319018405</v>
      </c>
      <c r="L1023" s="17">
        <f ca="1">f_nav_periodreturnrankingper(A1023,参数!$B$4,参数!$B$3,3)</f>
        <v>14.0564826700899</v>
      </c>
      <c r="M1023" s="17">
        <f ca="1">f_nav_adjustedreturn(A1023,参数!$B$5,参数!$B$4)</f>
        <v>16.7791318360359</v>
      </c>
      <c r="N1023" s="17">
        <f ca="1">f_nav_periodreturnrankingper(A1023,参数!$B$5,参数!$B$4,3)</f>
        <v>28.8416075650118</v>
      </c>
      <c r="O1023" s="17">
        <f ca="1">f_nav_adjustedreturn(A1023,参数!$B$6,参数!$B$5)</f>
        <v>0</v>
      </c>
      <c r="P1023" s="17">
        <f ca="1">f_nav_periodreturnrankingper(A1023,参数!$B$6,参数!$B$5,3)</f>
        <v>0</v>
      </c>
      <c r="Q1023" s="25">
        <f>f_return(A1023,1,参数!$B$1-365/2,参数!$B$1)</f>
        <v>15.4409443705948</v>
      </c>
      <c r="R1023" s="25">
        <f ca="1">f_return(A1023,1,参数!$B$4,参数!$B$1)</f>
        <v>6.70451633929832</v>
      </c>
      <c r="S1023" s="25">
        <f ca="1">f_return(A1023,1,参数!$B$6,参数!$B$1)</f>
        <v>0</v>
      </c>
      <c r="T1023" t="str">
        <f>f_info_investtype(A1023)</f>
        <v>灵活配置型基金</v>
      </c>
      <c r="U1023" t="str">
        <f>f_info_fundmanager(A1023)</f>
        <v>陈伟彦</v>
      </c>
      <c r="V1023">
        <f>f_info_manager_onthepostdays(A1023,1)</f>
        <v>1437</v>
      </c>
      <c r="W1023" s="25">
        <f ca="1">f_return_1w(A1023,"0",参数!$B$2)</f>
        <v>-0.721132706006509</v>
      </c>
      <c r="X1023" s="25">
        <f>f_return_1m(A1023,"0",参数!$B$1)</f>
        <v>1.2650704703685</v>
      </c>
      <c r="Y1023" s="25">
        <f>f_return_3m(A1023,0,参数!$B$1)</f>
        <v>4.71951531428699</v>
      </c>
      <c r="Z1023" s="25">
        <f>f_return_6m(A1023,0,参数!B1022)</f>
        <v>4.61282801984259</v>
      </c>
      <c r="AA1023" t="str">
        <f>f_dq_status(A1023,参数!$B$1)</f>
        <v>暂停大额申购|开放赎回</v>
      </c>
      <c r="AB1023" s="17">
        <f ca="1">f_risk_maxdownside(A1023,参数!$B$6,参数!$B$1)</f>
        <v>-5.58185228186121</v>
      </c>
      <c r="AC1023" s="17">
        <f ca="1">f_risk_maxdownside(A1023,参数!$B$4,参数!$B$1)</f>
        <v>-5.58185228186121</v>
      </c>
      <c r="AD1023" t="str">
        <f ca="1">f_risk_maxdownside_date(A1023,参数!$B$6,参数!$B$1)</f>
        <v>20190411-20190606</v>
      </c>
    </row>
    <row r="1024" spans="1:30">
      <c r="A1024" s="15" t="s">
        <v>1052</v>
      </c>
      <c r="B1024" t="str">
        <f>f_info_name(A1024)</f>
        <v>金鹰多元策略</v>
      </c>
      <c r="C1024" t="str">
        <f>f_info_setupdate(A1024)</f>
        <v>2016-08-09</v>
      </c>
      <c r="D1024" s="16">
        <f t="shared" si="15"/>
        <v>1630</v>
      </c>
      <c r="F1024" s="17">
        <f>f_netasset_total(A1024,参数!$B$1,100000000)</f>
        <v>1.0170011324</v>
      </c>
      <c r="G1024" s="17">
        <f ca="1">f_nav_adjustedreturn(A1024,参数!$B$2,参数!$B$1)</f>
        <v>38.248279444228</v>
      </c>
      <c r="H1024" s="17">
        <f ca="1">f_nav_periodreturnrankingper(A1024,参数!$B$2,参数!$B$1,3)</f>
        <v>55.3202752779248</v>
      </c>
      <c r="I1024" s="17">
        <f ca="1">f_nav_adjustedreturn(A1024,参数!$B$3,参数!$B$2)</f>
        <v>69.0484030293052</v>
      </c>
      <c r="J1024" s="17">
        <f ca="1">f_nav_periodreturnrankingper(A1024,参数!$B$3,参数!$B$2,3)</f>
        <v>5.01672240802676</v>
      </c>
      <c r="K1024" s="17">
        <f ca="1">f_nav_adjustedreturn(A1024,参数!$B$4,参数!$B$3)</f>
        <v>-14.6430578976953</v>
      </c>
      <c r="L1024" s="17">
        <f ca="1">f_nav_periodreturnrankingper(A1024,参数!$B$4,参数!$B$3,3)</f>
        <v>49.1655969191271</v>
      </c>
      <c r="M1024" s="17">
        <f ca="1">f_nav_adjustedreturn(A1024,参数!$B$5,参数!$B$4)</f>
        <v>13.4906359115437</v>
      </c>
      <c r="N1024" s="17">
        <f ca="1">f_nav_periodreturnrankingper(A1024,参数!$B$5,参数!$B$4,3)</f>
        <v>37.9826635145784</v>
      </c>
      <c r="O1024" s="17">
        <f ca="1">f_nav_adjustedreturn(A1024,参数!$B$6,参数!$B$5)</f>
        <v>0</v>
      </c>
      <c r="P1024" s="17">
        <f ca="1">f_nav_periodreturnrankingper(A1024,参数!$B$6,参数!$B$5,3)</f>
        <v>0</v>
      </c>
      <c r="Q1024" s="25">
        <f>f_return(A1024,1,参数!$B$1-365/2,参数!$B$1)</f>
        <v>81.8081525714064</v>
      </c>
      <c r="R1024" s="25">
        <f ca="1">f_return(A1024,1,参数!$B$4,参数!$B$1)</f>
        <v>25.8573756836888</v>
      </c>
      <c r="S1024" s="25">
        <f ca="1">f_return(A1024,1,参数!$B$6,参数!$B$1)</f>
        <v>0</v>
      </c>
      <c r="T1024" t="str">
        <f>f_info_investtype(A1024)</f>
        <v>灵活配置型基金</v>
      </c>
      <c r="U1024" t="str">
        <f>f_info_fundmanager(A1024)</f>
        <v>樊勇</v>
      </c>
      <c r="V1024">
        <f>f_info_manager_onthepostdays(A1024,1)</f>
        <v>236</v>
      </c>
      <c r="W1024" s="25">
        <f ca="1">f_return_1w(A1024,"0",参数!$B$2)</f>
        <v>4.7327621379029</v>
      </c>
      <c r="X1024" s="25">
        <f>f_return_1m(A1024,"0",参数!$B$1)</f>
        <v>11.14416953753</v>
      </c>
      <c r="Y1024" s="25">
        <f>f_return_3m(A1024,0,参数!$B$1)</f>
        <v>37.1883254944913</v>
      </c>
      <c r="Z1024" s="25">
        <f>f_return_6m(A1024,0,参数!B1023)</f>
        <v>21.379545067786</v>
      </c>
      <c r="AA1024" t="str">
        <f>f_dq_status(A1024,参数!$B$1)</f>
        <v>开放申购|开放赎回</v>
      </c>
      <c r="AB1024" s="17">
        <f ca="1">f_risk_maxdownside(A1024,参数!$B$6,参数!$B$1)</f>
        <v>-35.0695886996261</v>
      </c>
      <c r="AC1024" s="17">
        <f ca="1">f_risk_maxdownside(A1024,参数!$B$4,参数!$B$1)</f>
        <v>-35.0695886996261</v>
      </c>
      <c r="AD1024" t="str">
        <f ca="1">f_risk_maxdownside_date(A1024,参数!$B$6,参数!$B$1)</f>
        <v>20200226-20200413</v>
      </c>
    </row>
    <row r="1025" spans="1:30">
      <c r="A1025" s="15" t="s">
        <v>1053</v>
      </c>
      <c r="B1025" t="str">
        <f>f_info_name(A1025)</f>
        <v>泓德泓华</v>
      </c>
      <c r="C1025" t="str">
        <f>f_info_setupdate(A1025)</f>
        <v>2016-12-01</v>
      </c>
      <c r="D1025" s="16">
        <f t="shared" si="15"/>
        <v>1516</v>
      </c>
      <c r="F1025" s="17">
        <f>f_netasset_total(A1025,参数!$B$1,100000000)</f>
        <v>8.181562575</v>
      </c>
      <c r="G1025" s="17">
        <f ca="1">f_nav_adjustedreturn(A1025,参数!$B$2,参数!$B$1)</f>
        <v>120.47619047619</v>
      </c>
      <c r="H1025" s="17">
        <f ca="1">f_nav_periodreturnrankingper(A1025,参数!$B$2,参数!$B$1,3)</f>
        <v>1.11169931180519</v>
      </c>
      <c r="I1025" s="17">
        <f ca="1">f_nav_adjustedreturn(A1025,参数!$B$3,参数!$B$2)</f>
        <v>54.880694143167</v>
      </c>
      <c r="J1025" s="17">
        <f ca="1">f_nav_periodreturnrankingper(A1025,参数!$B$3,参数!$B$2,3)</f>
        <v>12.263099219621</v>
      </c>
      <c r="K1025" s="17">
        <f ca="1">f_nav_adjustedreturn(A1025,参数!$B$4,参数!$B$3)</f>
        <v>-12.6893939393939</v>
      </c>
      <c r="L1025" s="17">
        <f ca="1">f_nav_periodreturnrankingper(A1025,参数!$B$4,参数!$B$3,3)</f>
        <v>45.6996148908858</v>
      </c>
      <c r="M1025" s="17">
        <f ca="1">f_nav_adjustedreturn(A1025,参数!$B$5,参数!$B$4)</f>
        <v>5.89999999999999</v>
      </c>
      <c r="N1025" s="17">
        <f ca="1">f_nav_periodreturnrankingper(A1025,参数!$B$5,参数!$B$4,3)</f>
        <v>73.2072498029945</v>
      </c>
      <c r="O1025" s="17">
        <f ca="1">f_nav_adjustedreturn(A1025,参数!$B$6,参数!$B$5)</f>
        <v>0</v>
      </c>
      <c r="P1025" s="17">
        <f ca="1">f_nav_periodreturnrankingper(A1025,参数!$B$6,参数!$B$5,3)</f>
        <v>0</v>
      </c>
      <c r="Q1025" s="25">
        <f>f_return(A1025,1,参数!$B$1-365/2,参数!$B$1)</f>
        <v>137.662625648804</v>
      </c>
      <c r="R1025" s="25">
        <f ca="1">f_return(A1025,1,参数!$B$4,参数!$B$1)</f>
        <v>43.8790975153801</v>
      </c>
      <c r="S1025" s="25">
        <f ca="1">f_return(A1025,1,参数!$B$6,参数!$B$1)</f>
        <v>0</v>
      </c>
      <c r="T1025" t="str">
        <f>f_info_investtype(A1025)</f>
        <v>灵活配置型基金</v>
      </c>
      <c r="U1025" t="str">
        <f>f_info_fundmanager(A1025)</f>
        <v>秦毅</v>
      </c>
      <c r="V1025">
        <f>f_info_manager_onthepostdays(A1025,1)</f>
        <v>777</v>
      </c>
      <c r="W1025" s="25">
        <f ca="1">f_return_1w(A1025,"0",参数!$B$2)</f>
        <v>-2.25872689938399</v>
      </c>
      <c r="X1025" s="25">
        <f>f_return_1m(A1025,"0",参数!$B$1)</f>
        <v>13.0768954494846</v>
      </c>
      <c r="Y1025" s="25">
        <f>f_return_3m(A1025,0,参数!$B$1)</f>
        <v>34.6333119521061</v>
      </c>
      <c r="Z1025" s="25">
        <f>f_return_6m(A1025,0,参数!B1024)</f>
        <v>52.2658114705992</v>
      </c>
      <c r="AA1025" t="str">
        <f>f_dq_status(A1025,参数!$B$1)</f>
        <v>暂停大额申购|开放赎回</v>
      </c>
      <c r="AB1025" s="17">
        <f ca="1">f_risk_maxdownside(A1025,参数!$B$6,参数!$B$1)</f>
        <v>-22.2641509433962</v>
      </c>
      <c r="AC1025" s="17">
        <f ca="1">f_risk_maxdownside(A1025,参数!$B$4,参数!$B$1)</f>
        <v>-22.2641509433962</v>
      </c>
      <c r="AD1025" t="str">
        <f ca="1">f_risk_maxdownside_date(A1025,参数!$B$6,参数!$B$1)</f>
        <v>20180519-20181029</v>
      </c>
    </row>
    <row r="1026" spans="1:30">
      <c r="A1026" s="15" t="s">
        <v>1054</v>
      </c>
      <c r="B1026" t="str">
        <f>f_info_name(A1026)</f>
        <v>金信智能中国2025</v>
      </c>
      <c r="C1026" t="str">
        <f>f_info_setupdate(A1026)</f>
        <v>2016-07-01</v>
      </c>
      <c r="D1026" s="16">
        <f t="shared" si="15"/>
        <v>1669</v>
      </c>
      <c r="F1026" s="17">
        <f>f_netasset_total(A1026,参数!$B$1,100000000)</f>
        <v>0.9669173474</v>
      </c>
      <c r="G1026" s="17">
        <f ca="1">f_nav_adjustedreturn(A1026,参数!$B$2,参数!$B$1)</f>
        <v>13.7362637362637</v>
      </c>
      <c r="H1026" s="17">
        <f ca="1">f_nav_periodreturnrankingper(A1026,参数!$B$2,参数!$B$1,3)</f>
        <v>90.0476442562202</v>
      </c>
      <c r="I1026" s="17">
        <f ca="1">f_nav_adjustedreturn(A1026,参数!$B$3,参数!$B$2)</f>
        <v>29.8885987326356</v>
      </c>
      <c r="J1026" s="17">
        <f ca="1">f_nav_periodreturnrankingper(A1026,参数!$B$3,参数!$B$2,3)</f>
        <v>44.7603121516165</v>
      </c>
      <c r="K1026" s="17">
        <f ca="1">f_nav_adjustedreturn(A1026,参数!$B$4,参数!$B$3)</f>
        <v>-5.05871725383921</v>
      </c>
      <c r="L1026" s="17">
        <f ca="1">f_nav_periodreturnrankingper(A1026,参数!$B$4,参数!$B$3,3)</f>
        <v>31.5789473684211</v>
      </c>
      <c r="M1026" s="17">
        <f ca="1">f_nav_adjustedreturn(A1026,参数!$B$5,参数!$B$4)</f>
        <v>20.5658324265506</v>
      </c>
      <c r="N1026" s="17">
        <f ca="1">f_nav_periodreturnrankingper(A1026,参数!$B$5,参数!$B$4,3)</f>
        <v>21.591804570528</v>
      </c>
      <c r="O1026" s="17">
        <f ca="1">f_nav_adjustedreturn(A1026,参数!$B$6,参数!$B$5)</f>
        <v>0</v>
      </c>
      <c r="P1026" s="17">
        <f ca="1">f_nav_periodreturnrankingper(A1026,参数!$B$6,参数!$B$5,3)</f>
        <v>0</v>
      </c>
      <c r="Q1026" s="25">
        <f>f_return(A1026,1,参数!$B$1-365/2,参数!$B$1)</f>
        <v>21.2571492959037</v>
      </c>
      <c r="R1026" s="25">
        <f ca="1">f_return(A1026,1,参数!$B$4,参数!$B$1)</f>
        <v>11.9258349438675</v>
      </c>
      <c r="S1026" s="25">
        <f ca="1">f_return(A1026,1,参数!$B$6,参数!$B$1)</f>
        <v>0</v>
      </c>
      <c r="T1026" t="str">
        <f>f_info_investtype(A1026)</f>
        <v>灵活配置型基金</v>
      </c>
      <c r="U1026" t="str">
        <f>f_info_fundmanager(A1026)</f>
        <v>刘榕俊</v>
      </c>
      <c r="V1026">
        <f>f_info_manager_onthepostdays(A1026,1)</f>
        <v>266</v>
      </c>
      <c r="W1026" s="25">
        <f ca="1">f_return_1w(A1026,"0",参数!$B$2)</f>
        <v>-2.58697591436217</v>
      </c>
      <c r="X1026" s="25">
        <f>f_return_1m(A1026,"0",参数!$B$1)</f>
        <v>3.84615384615385</v>
      </c>
      <c r="Y1026" s="25">
        <f>f_return_3m(A1026,0,参数!$B$1)</f>
        <v>3.67278797996661</v>
      </c>
      <c r="Z1026" s="25">
        <f>f_return_6m(A1026,0,参数!B1025)</f>
        <v>12.0555073720728</v>
      </c>
      <c r="AA1026" t="str">
        <f>f_dq_status(A1026,参数!$B$1)</f>
        <v>开放申购|开放赎回</v>
      </c>
      <c r="AB1026" s="17">
        <f ca="1">f_risk_maxdownside(A1026,参数!$B$6,参数!$B$1)</f>
        <v>-16.4544564152791</v>
      </c>
      <c r="AC1026" s="17">
        <f ca="1">f_risk_maxdownside(A1026,参数!$B$4,参数!$B$1)</f>
        <v>-11.9929453262786</v>
      </c>
      <c r="AD1026" t="str">
        <f ca="1">f_risk_maxdownside_date(A1026,参数!$B$6,参数!$B$1)</f>
        <v>20161112-20170511</v>
      </c>
    </row>
    <row r="1027" spans="1:30">
      <c r="A1027" s="15" t="s">
        <v>1055</v>
      </c>
      <c r="B1027" t="str">
        <f>f_info_name(A1027)</f>
        <v>南方甑智</v>
      </c>
      <c r="C1027" t="str">
        <f>f_info_setupdate(A1027)</f>
        <v>2016-07-06</v>
      </c>
      <c r="D1027" s="16">
        <f t="shared" ref="D1027:D1090" si="16">DATEDIF(C1027,"2021-1-25","d")</f>
        <v>1664</v>
      </c>
      <c r="F1027" s="17">
        <f>f_netasset_total(A1027,参数!$B$1,100000000)</f>
        <v>0.3588065537</v>
      </c>
      <c r="G1027" s="17">
        <f ca="1">f_nav_adjustedreturn(A1027,参数!$B$2,参数!$B$1)</f>
        <v>10.1257187408635</v>
      </c>
      <c r="H1027" s="17">
        <f ca="1">f_nav_periodreturnrankingper(A1027,参数!$B$2,参数!$B$1,3)</f>
        <v>76.7379679144385</v>
      </c>
      <c r="I1027" s="17">
        <f ca="1">f_nav_adjustedreturn(A1027,参数!$B$3,参数!$B$2)</f>
        <v>14.2650334075724</v>
      </c>
      <c r="J1027" s="17">
        <f ca="1">f_nav_periodreturnrankingper(A1027,参数!$B$3,参数!$B$2,3)</f>
        <v>19.6491228070175</v>
      </c>
      <c r="K1027" s="17">
        <f ca="1">f_nav_adjustedreturn(A1027,参数!$B$4,参数!$B$3)</f>
        <v>-2.81385281385282</v>
      </c>
      <c r="L1027" s="17">
        <f ca="1">f_nav_periodreturnrankingper(A1027,参数!$B$4,参数!$B$3,3)</f>
        <v>76.4444444444444</v>
      </c>
      <c r="M1027" s="17">
        <f ca="1">f_nav_adjustedreturn(A1027,参数!$B$5,参数!$B$4)</f>
        <v>-3.4446764091858</v>
      </c>
      <c r="N1027" s="17">
        <f ca="1">f_nav_periodreturnrankingper(A1027,参数!$B$5,参数!$B$4,3)</f>
        <v>99.0990990990991</v>
      </c>
      <c r="O1027" s="17">
        <f ca="1">f_nav_adjustedreturn(A1027,参数!$B$6,参数!$B$5)</f>
        <v>0</v>
      </c>
      <c r="P1027" s="17">
        <f ca="1">f_nav_periodreturnrankingper(A1027,参数!$B$6,参数!$B$5,3)</f>
        <v>0</v>
      </c>
      <c r="Q1027" s="25">
        <f>f_return(A1027,1,参数!$B$1-365/2,参数!$B$1)</f>
        <v>13.0592655728813</v>
      </c>
      <c r="R1027" s="25">
        <f ca="1">f_return(A1027,1,参数!$B$4,参数!$B$1)</f>
        <v>6.93229978855534</v>
      </c>
      <c r="S1027" s="25">
        <f ca="1">f_return(A1027,1,参数!$B$6,参数!$B$1)</f>
        <v>0</v>
      </c>
      <c r="T1027" t="str">
        <f>f_info_investtype(A1027)</f>
        <v>偏债混合型基金</v>
      </c>
      <c r="U1027" t="str">
        <f>f_info_fundmanager(A1027)</f>
        <v>刘文良</v>
      </c>
      <c r="V1027">
        <f>f_info_manager_onthepostdays(A1027,1)</f>
        <v>1681</v>
      </c>
      <c r="W1027" s="25">
        <f ca="1">f_return_1w(A1027,"0",参数!$B$2)</f>
        <v>-0.436638851154662</v>
      </c>
      <c r="X1027" s="25">
        <f>f_return_1m(A1027,"0",参数!$B$1)</f>
        <v>4.3205317577548</v>
      </c>
      <c r="Y1027" s="25">
        <f>f_return_3m(A1027,0,参数!$B$1)</f>
        <v>5.14562203405601</v>
      </c>
      <c r="Z1027" s="25">
        <f>f_return_6m(A1027,0,参数!B1026)</f>
        <v>5.82905184493228</v>
      </c>
      <c r="AA1027" t="str">
        <f>f_dq_status(A1027,参数!$B$1)</f>
        <v>暂停大额申购|开放赎回</v>
      </c>
      <c r="AB1027" s="17">
        <f ca="1">f_risk_maxdownside(A1027,参数!$B$6,参数!$B$1)</f>
        <v>-13.013698630137</v>
      </c>
      <c r="AC1027" s="17">
        <f ca="1">f_risk_maxdownside(A1027,参数!$B$4,参数!$B$1)</f>
        <v>-4.09924487594391</v>
      </c>
      <c r="AD1027" t="str">
        <f ca="1">f_risk_maxdownside_date(A1027,参数!$B$6,参数!$B$1)</f>
        <v>20161123-20190103</v>
      </c>
    </row>
    <row r="1028" spans="1:30">
      <c r="A1028" s="15" t="s">
        <v>1056</v>
      </c>
      <c r="B1028" t="str">
        <f>f_info_name(A1028)</f>
        <v>南方品质优选</v>
      </c>
      <c r="C1028" t="str">
        <f>f_info_setupdate(A1028)</f>
        <v>2016-08-01</v>
      </c>
      <c r="D1028" s="16">
        <f t="shared" si="16"/>
        <v>1638</v>
      </c>
      <c r="F1028" s="17">
        <f>f_netasset_total(A1028,参数!$B$1,100000000)</f>
        <v>21.6677861971</v>
      </c>
      <c r="G1028" s="17">
        <f ca="1">f_nav_adjustedreturn(A1028,参数!$B$2,参数!$B$1)</f>
        <v>57.0845481049563</v>
      </c>
      <c r="H1028" s="17">
        <f ca="1">f_nav_periodreturnrankingper(A1028,参数!$B$2,参数!$B$1,3)</f>
        <v>37.7448385389095</v>
      </c>
      <c r="I1028" s="17">
        <f ca="1">f_nav_adjustedreturn(A1028,参数!$B$3,参数!$B$2)</f>
        <v>36.0031720856463</v>
      </c>
      <c r="J1028" s="17">
        <f ca="1">f_nav_periodreturnrankingper(A1028,参数!$B$3,参数!$B$2,3)</f>
        <v>35.6744704570792</v>
      </c>
      <c r="K1028" s="17">
        <f ca="1">f_nav_adjustedreturn(A1028,参数!$B$4,参数!$B$3)</f>
        <v>-22.2085132634177</v>
      </c>
      <c r="L1028" s="17">
        <f ca="1">f_nav_periodreturnrankingper(A1028,参数!$B$4,参数!$B$3,3)</f>
        <v>74.1335044929397</v>
      </c>
      <c r="M1028" s="17">
        <f ca="1">f_nav_adjustedreturn(A1028,参数!$B$5,参数!$B$4)</f>
        <v>56.8532818532818</v>
      </c>
      <c r="N1028" s="17">
        <f ca="1">f_nav_periodreturnrankingper(A1028,参数!$B$5,参数!$B$4,3)</f>
        <v>1.26083530338849</v>
      </c>
      <c r="O1028" s="17">
        <f ca="1">f_nav_adjustedreturn(A1028,参数!$B$6,参数!$B$5)</f>
        <v>0</v>
      </c>
      <c r="P1028" s="17">
        <f ca="1">f_nav_periodreturnrankingper(A1028,参数!$B$6,参数!$B$5,3)</f>
        <v>0</v>
      </c>
      <c r="Q1028" s="25">
        <f>f_return(A1028,1,参数!$B$1-365/2,参数!$B$1)</f>
        <v>45.6241493271268</v>
      </c>
      <c r="R1028" s="25">
        <f ca="1">f_return(A1028,1,参数!$B$4,参数!$B$1)</f>
        <v>18.4325540927869</v>
      </c>
      <c r="S1028" s="25">
        <f ca="1">f_return(A1028,1,参数!$B$6,参数!$B$1)</f>
        <v>0</v>
      </c>
      <c r="T1028" t="str">
        <f>f_info_investtype(A1028)</f>
        <v>灵活配置型基金</v>
      </c>
      <c r="U1028" t="str">
        <f>f_info_fundmanager(A1028)</f>
        <v>李振兴</v>
      </c>
      <c r="V1028">
        <f>f_info_manager_onthepostdays(A1028,1)</f>
        <v>1655</v>
      </c>
      <c r="W1028" s="25">
        <f ca="1">f_return_1w(A1028,"0",参数!$B$2)</f>
        <v>-3.43468468468468</v>
      </c>
      <c r="X1028" s="25">
        <f>f_return_1m(A1028,"0",参数!$B$1)</f>
        <v>16.1206896551724</v>
      </c>
      <c r="Y1028" s="25">
        <f>f_return_3m(A1028,0,参数!$B$1)</f>
        <v>16.5729121592384</v>
      </c>
      <c r="Z1028" s="25">
        <f>f_return_6m(A1028,0,参数!B1027)</f>
        <v>21.6157205240175</v>
      </c>
      <c r="AA1028" t="str">
        <f>f_dq_status(A1028,参数!$B$1)</f>
        <v>开放申购|开放赎回</v>
      </c>
      <c r="AB1028" s="17">
        <f ca="1">f_risk_maxdownside(A1028,参数!$B$6,参数!$B$1)</f>
        <v>-27.7403551745254</v>
      </c>
      <c r="AC1028" s="17">
        <f ca="1">f_risk_maxdownside(A1028,参数!$B$4,参数!$B$1)</f>
        <v>-27.3846153846154</v>
      </c>
      <c r="AD1028" t="str">
        <f ca="1">f_risk_maxdownside_date(A1028,参数!$B$6,参数!$B$1)</f>
        <v>20180124-20181029</v>
      </c>
    </row>
    <row r="1029" spans="1:30">
      <c r="A1029" s="15" t="s">
        <v>1057</v>
      </c>
      <c r="B1029" t="str">
        <f>f_info_name(A1029)</f>
        <v>前海开源沪港深新机遇</v>
      </c>
      <c r="C1029" t="str">
        <f>f_info_setupdate(A1029)</f>
        <v>2016-08-30</v>
      </c>
      <c r="D1029" s="16">
        <f t="shared" si="16"/>
        <v>1609</v>
      </c>
      <c r="F1029" s="17">
        <f>f_netasset_total(A1029,参数!$B$1,100000000)</f>
        <v>0.0327629409</v>
      </c>
      <c r="G1029" s="17">
        <f ca="1">f_nav_adjustedreturn(A1029,参数!$B$2,参数!$B$1)</f>
        <v>8.24742268041238</v>
      </c>
      <c r="H1029" s="17">
        <f ca="1">f_nav_periodreturnrankingper(A1029,参数!$B$2,参数!$B$1,3)</f>
        <v>96.2413975648491</v>
      </c>
      <c r="I1029" s="17">
        <f ca="1">f_nav_adjustedreturn(A1029,参数!$B$3,参数!$B$2)</f>
        <v>-2.02020202020203</v>
      </c>
      <c r="J1029" s="17">
        <f ca="1">f_nav_periodreturnrankingper(A1029,参数!$B$3,参数!$B$2,3)</f>
        <v>99.6098104793757</v>
      </c>
      <c r="K1029" s="17">
        <f ca="1">f_nav_adjustedreturn(A1029,参数!$B$4,参数!$B$3)</f>
        <v>-13.6125654450262</v>
      </c>
      <c r="L1029" s="17">
        <f ca="1">f_nav_periodreturnrankingper(A1029,参数!$B$4,参数!$B$3,3)</f>
        <v>47.0474967907574</v>
      </c>
      <c r="M1029" s="17">
        <f ca="1">f_nav_adjustedreturn(A1029,参数!$B$5,参数!$B$4)</f>
        <v>28.1110370741483</v>
      </c>
      <c r="N1029" s="17">
        <f ca="1">f_nav_periodreturnrankingper(A1029,参数!$B$5,参数!$B$4,3)</f>
        <v>12.3719464144996</v>
      </c>
      <c r="O1029" s="17">
        <f ca="1">f_nav_adjustedreturn(A1029,参数!$B$6,参数!$B$5)</f>
        <v>0</v>
      </c>
      <c r="P1029" s="17">
        <f ca="1">f_nav_periodreturnrankingper(A1029,参数!$B$6,参数!$B$5,3)</f>
        <v>0</v>
      </c>
      <c r="Q1029" s="25">
        <f>f_return(A1029,1,参数!$B$1-365/2,参数!$B$1)</f>
        <v>17.2634276041001</v>
      </c>
      <c r="R1029" s="25">
        <f ca="1">f_return(A1029,1,参数!$B$4,参数!$B$1)</f>
        <v>-2.8715519333998</v>
      </c>
      <c r="S1029" s="25">
        <f ca="1">f_return(A1029,1,参数!$B$6,参数!$B$1)</f>
        <v>0</v>
      </c>
      <c r="T1029" t="str">
        <f>f_info_investtype(A1029)</f>
        <v>灵活配置型基金</v>
      </c>
      <c r="U1029" t="str">
        <f>f_info_fundmanager(A1029)</f>
        <v>刘小明</v>
      </c>
      <c r="V1029">
        <f>f_info_manager_onthepostdays(A1029,1)</f>
        <v>434</v>
      </c>
      <c r="W1029" s="25">
        <f ca="1">f_return_1w(A1029,"0",参数!$B$2)</f>
        <v>-5.55014605647516</v>
      </c>
      <c r="X1029" s="25">
        <f>f_return_1m(A1029,"0",参数!$B$1)</f>
        <v>3.04219823356233</v>
      </c>
      <c r="Y1029" s="25">
        <f>f_return_3m(A1029,0,参数!$B$1)</f>
        <v>4.06342913776018</v>
      </c>
      <c r="Z1029" s="25">
        <f>f_return_6m(A1029,0,参数!B1028)</f>
        <v>3.79620379620381</v>
      </c>
      <c r="AA1029" t="str">
        <f>f_dq_status(A1029,参数!$B$1)</f>
        <v>开放申购|开放赎回</v>
      </c>
      <c r="AB1029" s="17">
        <f ca="1">f_risk_maxdownside(A1029,参数!$B$6,参数!$B$1)</f>
        <v>-37.1036846615253</v>
      </c>
      <c r="AC1029" s="17">
        <f ca="1">f_risk_maxdownside(A1029,参数!$B$4,参数!$B$1)</f>
        <v>-37.0497427101201</v>
      </c>
      <c r="AD1029" t="str">
        <f ca="1">f_risk_maxdownside_date(A1029,参数!$B$6,参数!$B$1)</f>
        <v>20180125-20200323</v>
      </c>
    </row>
    <row r="1030" spans="1:30">
      <c r="A1030" s="15" t="s">
        <v>1058</v>
      </c>
      <c r="B1030" t="str">
        <f>f_info_name(A1030)</f>
        <v>工银瑞信智能制造</v>
      </c>
      <c r="C1030" t="str">
        <f>f_info_setupdate(A1030)</f>
        <v>2017-06-21</v>
      </c>
      <c r="D1030" s="16">
        <f t="shared" si="16"/>
        <v>1314</v>
      </c>
      <c r="F1030" s="17">
        <f>f_netasset_total(A1030,参数!$B$1,100000000)</f>
        <v>1.5947924945</v>
      </c>
      <c r="G1030" s="17">
        <f ca="1">f_nav_adjustedreturn(A1030,参数!$B$2,参数!$B$1)</f>
        <v>89.0609874152953</v>
      </c>
      <c r="H1030" s="17">
        <f ca="1">f_nav_periodreturnrankingper(A1030,参数!$B$2,参数!$B$1,3)</f>
        <v>28.6764705882353</v>
      </c>
      <c r="I1030" s="17">
        <f ca="1">f_nav_adjustedreturn(A1030,参数!$B$3,参数!$B$2)</f>
        <v>57.9510703363914</v>
      </c>
      <c r="J1030" s="17">
        <f ca="1">f_nav_periodreturnrankingper(A1030,参数!$B$3,参数!$B$2,3)</f>
        <v>28.6135693215339</v>
      </c>
      <c r="K1030" s="17">
        <f ca="1">f_nav_adjustedreturn(A1030,参数!$B$4,参数!$B$3)</f>
        <v>-38.9355742296919</v>
      </c>
      <c r="L1030" s="17">
        <f ca="1">f_nav_periodreturnrankingper(A1030,参数!$B$4,参数!$B$3,3)</f>
        <v>97.8181818181818</v>
      </c>
      <c r="M1030" s="17">
        <f ca="1">f_nav_adjustedreturn(A1030,参数!$B$5,参数!$B$4)</f>
        <v>0</v>
      </c>
      <c r="N1030" s="17">
        <f ca="1">f_nav_periodreturnrankingper(A1030,参数!$B$5,参数!$B$4,3)</f>
        <v>0</v>
      </c>
      <c r="O1030" s="17">
        <f ca="1">f_nav_adjustedreturn(A1030,参数!$B$6,参数!$B$5)</f>
        <v>0</v>
      </c>
      <c r="P1030" s="17">
        <f ca="1">f_nav_periodreturnrankingper(A1030,参数!$B$6,参数!$B$5,3)</f>
        <v>0</v>
      </c>
      <c r="Q1030" s="25">
        <f>f_return(A1030,1,参数!$B$1-365/2,参数!$B$1)</f>
        <v>86.8714254735683</v>
      </c>
      <c r="R1030" s="25">
        <f ca="1">f_return(A1030,1,参数!$B$4,参数!$B$1)</f>
        <v>22.1494655521442</v>
      </c>
      <c r="S1030" s="25">
        <f ca="1">f_return(A1030,1,参数!$B$6,参数!$B$1)</f>
        <v>0</v>
      </c>
      <c r="T1030" t="str">
        <f>f_info_investtype(A1030)</f>
        <v>普通股票型基金</v>
      </c>
      <c r="U1030" t="str">
        <f>f_info_fundmanager(A1030)</f>
        <v>农冰立</v>
      </c>
      <c r="V1030">
        <f>f_info_manager_onthepostdays(A1030,1)</f>
        <v>965</v>
      </c>
      <c r="W1030" s="25">
        <f ca="1">f_return_1w(A1030,"0",参数!$B$2)</f>
        <v>0.193986420950534</v>
      </c>
      <c r="X1030" s="25">
        <f>f_return_1m(A1030,"0",参数!$B$1)</f>
        <v>12.5648414985591</v>
      </c>
      <c r="Y1030" s="25">
        <f>f_return_3m(A1030,0,参数!$B$1)</f>
        <v>34.1346153846154</v>
      </c>
      <c r="Z1030" s="25">
        <f>f_return_6m(A1030,0,参数!B1029)</f>
        <v>24.4487678339818</v>
      </c>
      <c r="AA1030" t="str">
        <f>f_dq_status(A1030,参数!$B$1)</f>
        <v>开放申购|开放赎回</v>
      </c>
      <c r="AB1030" s="17">
        <f ca="1">f_risk_maxdownside(A1030,参数!$B$6,参数!$B$1)</f>
        <v>-43.6802973977695</v>
      </c>
      <c r="AC1030" s="17">
        <f ca="1">f_risk_maxdownside(A1030,参数!$B$4,参数!$B$1)</f>
        <v>-43.5228331780056</v>
      </c>
      <c r="AD1030" t="str">
        <f ca="1">f_risk_maxdownside_date(A1030,参数!$B$6,参数!$B$1)</f>
        <v>20171114-20181029,20171114-20190103</v>
      </c>
    </row>
    <row r="1031" spans="1:30">
      <c r="A1031" s="15" t="s">
        <v>1059</v>
      </c>
      <c r="B1031" t="str">
        <f>f_info_name(A1031)</f>
        <v>金信量化精选</v>
      </c>
      <c r="C1031" t="str">
        <f>f_info_setupdate(A1031)</f>
        <v>2016-07-01</v>
      </c>
      <c r="D1031" s="16">
        <f t="shared" si="16"/>
        <v>1669</v>
      </c>
      <c r="F1031" s="17">
        <f>f_netasset_total(A1031,参数!$B$1,100000000)</f>
        <v>1.4225085162</v>
      </c>
      <c r="G1031" s="17">
        <f ca="1">f_nav_adjustedreturn(A1031,参数!$B$2,参数!$B$1)</f>
        <v>98.4375</v>
      </c>
      <c r="H1031" s="17">
        <f ca="1">f_nav_periodreturnrankingper(A1031,参数!$B$2,参数!$B$1,3)</f>
        <v>6.29962943356273</v>
      </c>
      <c r="I1031" s="17">
        <f ca="1">f_nav_adjustedreturn(A1031,参数!$B$3,参数!$B$2)</f>
        <v>1.45310435931308</v>
      </c>
      <c r="J1031" s="17">
        <f ca="1">f_nav_periodreturnrankingper(A1031,参数!$B$3,参数!$B$2,3)</f>
        <v>98.9966555183946</v>
      </c>
      <c r="K1031" s="17">
        <f ca="1">f_nav_adjustedreturn(A1031,参数!$B$4,参数!$B$3)</f>
        <v>-17.6278563656148</v>
      </c>
      <c r="L1031" s="17">
        <f ca="1">f_nav_periodreturnrankingper(A1031,参数!$B$4,参数!$B$3,3)</f>
        <v>57.8947368421053</v>
      </c>
      <c r="M1031" s="17">
        <f ca="1">f_nav_adjustedreturn(A1031,参数!$B$5,参数!$B$4)</f>
        <v>10.8827085852479</v>
      </c>
      <c r="N1031" s="17">
        <f ca="1">f_nav_periodreturnrankingper(A1031,参数!$B$5,参数!$B$4,3)</f>
        <v>47.9117415287628</v>
      </c>
      <c r="O1031" s="17">
        <f ca="1">f_nav_adjustedreturn(A1031,参数!$B$6,参数!$B$5)</f>
        <v>0</v>
      </c>
      <c r="P1031" s="17">
        <f ca="1">f_nav_periodreturnrankingper(A1031,参数!$B$6,参数!$B$5,3)</f>
        <v>0</v>
      </c>
      <c r="Q1031" s="25">
        <f>f_return(A1031,1,参数!$B$1-365/2,参数!$B$1)</f>
        <v>76.3332837578712</v>
      </c>
      <c r="R1031" s="25">
        <f ca="1">f_return(A1031,1,参数!$B$4,参数!$B$1)</f>
        <v>18.3467517583179</v>
      </c>
      <c r="S1031" s="25">
        <f ca="1">f_return(A1031,1,参数!$B$6,参数!$B$1)</f>
        <v>0</v>
      </c>
      <c r="T1031" t="str">
        <f>f_info_investtype(A1031)</f>
        <v>灵活配置型基金</v>
      </c>
      <c r="U1031" t="str">
        <f>f_info_fundmanager(A1031)</f>
        <v>周谧</v>
      </c>
      <c r="V1031">
        <f>f_info_manager_onthepostdays(A1031,1)</f>
        <v>555</v>
      </c>
      <c r="W1031" s="25">
        <f ca="1">f_return_1w(A1031,"0",参数!$B$2)</f>
        <v>0.392156862745098</v>
      </c>
      <c r="X1031" s="25">
        <f>f_return_1m(A1031,"0",参数!$B$1)</f>
        <v>10.4347826086957</v>
      </c>
      <c r="Y1031" s="25">
        <f>f_return_3m(A1031,0,参数!$B$1)</f>
        <v>27.745180217938</v>
      </c>
      <c r="Z1031" s="25">
        <f>f_return_6m(A1031,0,参数!B1030)</f>
        <v>30.3408146300914</v>
      </c>
      <c r="AA1031" t="str">
        <f>f_dq_status(A1031,参数!$B$1)</f>
        <v>暂停申购|开放赎回</v>
      </c>
      <c r="AB1031" s="17">
        <f ca="1">f_risk_maxdownside(A1031,参数!$B$6,参数!$B$1)</f>
        <v>-35.3694581280788</v>
      </c>
      <c r="AC1031" s="17">
        <f ca="1">f_risk_maxdownside(A1031,参数!$B$4,参数!$B$1)</f>
        <v>-35.3694581280788</v>
      </c>
      <c r="AD1031" t="str">
        <f ca="1">f_risk_maxdownside_date(A1031,参数!$B$6,参数!$B$1)</f>
        <v>20180607-20190805,20180607-20190806</v>
      </c>
    </row>
    <row r="1032" spans="1:30">
      <c r="A1032" s="15" t="s">
        <v>1060</v>
      </c>
      <c r="B1032" t="str">
        <f>f_info_name(A1032)</f>
        <v>金信深圳成长</v>
      </c>
      <c r="C1032" t="str">
        <f>f_info_setupdate(A1032)</f>
        <v>2016-12-22</v>
      </c>
      <c r="D1032" s="16">
        <f t="shared" si="16"/>
        <v>1495</v>
      </c>
      <c r="F1032" s="17">
        <f>f_netasset_total(A1032,参数!$B$1,100000000)</f>
        <v>0.552526727</v>
      </c>
      <c r="G1032" s="17">
        <f ca="1">f_nav_adjustedreturn(A1032,参数!$B$2,参数!$B$1)</f>
        <v>45.3271028037383</v>
      </c>
      <c r="H1032" s="17">
        <f ca="1">f_nav_periodreturnrankingper(A1032,参数!$B$2,参数!$B$1,3)</f>
        <v>48.8088935944944</v>
      </c>
      <c r="I1032" s="17">
        <f ca="1">f_nav_adjustedreturn(A1032,参数!$B$3,参数!$B$2)</f>
        <v>24.0579710144928</v>
      </c>
      <c r="J1032" s="17">
        <f ca="1">f_nav_periodreturnrankingper(A1032,参数!$B$3,参数!$B$2,3)</f>
        <v>52.2853957636566</v>
      </c>
      <c r="K1032" s="17">
        <f ca="1">f_nav_adjustedreturn(A1032,参数!$B$4,参数!$B$3)</f>
        <v>6.04508196721311</v>
      </c>
      <c r="L1032" s="17">
        <f ca="1">f_nav_periodreturnrankingper(A1032,参数!$B$4,参数!$B$3,3)</f>
        <v>1.09114249037227</v>
      </c>
      <c r="M1032" s="17">
        <f ca="1">f_nav_adjustedreturn(A1032,参数!$B$5,参数!$B$4)</f>
        <v>-2.82258064516129</v>
      </c>
      <c r="N1032" s="17">
        <f ca="1">f_nav_periodreturnrankingper(A1032,参数!$B$5,参数!$B$4,3)</f>
        <v>95.1142631993696</v>
      </c>
      <c r="O1032" s="17">
        <f ca="1">f_nav_adjustedreturn(A1032,参数!$B$6,参数!$B$5)</f>
        <v>0</v>
      </c>
      <c r="P1032" s="17">
        <f ca="1">f_nav_periodreturnrankingper(A1032,参数!$B$6,参数!$B$5,3)</f>
        <v>0</v>
      </c>
      <c r="Q1032" s="25">
        <f>f_return(A1032,1,参数!$B$1-365/2,参数!$B$1)</f>
        <v>13.8355380055296</v>
      </c>
      <c r="R1032" s="25">
        <f ca="1">f_return(A1032,1,参数!$B$4,参数!$B$1)</f>
        <v>24.0894913889432</v>
      </c>
      <c r="S1032" s="25">
        <f ca="1">f_return(A1032,1,参数!$B$6,参数!$B$1)</f>
        <v>0</v>
      </c>
      <c r="T1032" t="str">
        <f>f_info_investtype(A1032)</f>
        <v>灵活配置型基金</v>
      </c>
      <c r="U1032" t="str">
        <f>f_info_fundmanager(A1032)</f>
        <v>孔学兵</v>
      </c>
      <c r="V1032">
        <f>f_info_manager_onthepostdays(A1032,1)</f>
        <v>62</v>
      </c>
      <c r="W1032" s="25">
        <f ca="1">f_return_1w(A1032,"0",参数!$B$2)</f>
        <v>0.0779423226812246</v>
      </c>
      <c r="X1032" s="25">
        <f>f_return_1m(A1032,"0",参数!$B$1)</f>
        <v>5.6625141562854</v>
      </c>
      <c r="Y1032" s="25">
        <f>f_return_3m(A1032,0,参数!$B$1)</f>
        <v>4.07138873396543</v>
      </c>
      <c r="Z1032" s="25">
        <f>f_return_6m(A1032,0,参数!B1031)</f>
        <v>-10.376871450697</v>
      </c>
      <c r="AA1032" t="str">
        <f>f_dq_status(A1032,参数!$B$1)</f>
        <v>开放申购|开放赎回</v>
      </c>
      <c r="AB1032" s="17">
        <f ca="1">f_risk_maxdownside(A1032,参数!$B$6,参数!$B$1)</f>
        <v>-29.9563318777293</v>
      </c>
      <c r="AC1032" s="17">
        <f ca="1">f_risk_maxdownside(A1032,参数!$B$4,参数!$B$1)</f>
        <v>-20.1900237529691</v>
      </c>
      <c r="AD1032" t="str">
        <f ca="1">f_risk_maxdownside_date(A1032,参数!$B$6,参数!$B$1)</f>
        <v>20171114-20180207</v>
      </c>
    </row>
    <row r="1033" spans="1:30">
      <c r="A1033" s="15" t="s">
        <v>1061</v>
      </c>
      <c r="B1033" t="str">
        <f>f_info_name(A1033)</f>
        <v>新华丰盈回报</v>
      </c>
      <c r="C1033" t="str">
        <f>f_info_setupdate(A1033)</f>
        <v>2016-06-16</v>
      </c>
      <c r="D1033" s="16">
        <f t="shared" si="16"/>
        <v>1684</v>
      </c>
      <c r="F1033" s="17">
        <f>f_netasset_total(A1033,参数!$B$1,100000000)</f>
        <v>0.6388684409</v>
      </c>
      <c r="G1033" s="17">
        <f ca="1">f_nav_adjustedreturn(A1033,参数!$B$2,参数!$B$1)</f>
        <v>6.62717219589258</v>
      </c>
      <c r="H1033" s="17">
        <f ca="1">f_nav_periodreturnrankingper(A1033,参数!$B$2,参数!$B$1,3)</f>
        <v>70.7547169811321</v>
      </c>
      <c r="I1033" s="17">
        <f ca="1">f_nav_adjustedreturn(A1033,参数!$B$3,参数!$B$2)</f>
        <v>16.1467889908257</v>
      </c>
      <c r="J1033" s="17">
        <f ca="1">f_nav_periodreturnrankingper(A1033,参数!$B$3,参数!$B$2,3)</f>
        <v>14.0425531914894</v>
      </c>
      <c r="K1033" s="17">
        <f ca="1">f_nav_adjustedreturn(A1033,参数!$B$4,参数!$B$3)</f>
        <v>-3.36879432624112</v>
      </c>
      <c r="L1033" s="17">
        <f ca="1">f_nav_periodreturnrankingper(A1033,参数!$B$4,参数!$B$3,3)</f>
        <v>74.9403341288783</v>
      </c>
      <c r="M1033" s="17">
        <f ca="1">f_nav_adjustedreturn(A1033,参数!$B$5,参数!$B$4)</f>
        <v>11.3412228796844</v>
      </c>
      <c r="N1033" s="17">
        <f ca="1">f_nav_periodreturnrankingper(A1033,参数!$B$5,参数!$B$4,3)</f>
        <v>3.59116022099447</v>
      </c>
      <c r="O1033" s="17">
        <f ca="1">f_nav_adjustedreturn(A1033,参数!$B$6,参数!$B$5)</f>
        <v>0</v>
      </c>
      <c r="P1033" s="17">
        <f ca="1">f_nav_periodreturnrankingper(A1033,参数!$B$6,参数!$B$5,3)</f>
        <v>0</v>
      </c>
      <c r="Q1033" s="25">
        <f>f_return(A1033,1,参数!$B$1-365/2,参数!$B$1)</f>
        <v>11.2961336963794</v>
      </c>
      <c r="R1033" s="25">
        <f ca="1">f_return(A1033,1,参数!$B$4,参数!$B$1)</f>
        <v>6.16314578340076</v>
      </c>
      <c r="S1033" s="25">
        <f ca="1">f_return(A1033,1,参数!$B$6,参数!$B$1)</f>
        <v>0</v>
      </c>
      <c r="T1033" t="str">
        <f>f_info_investtype(A1033)</f>
        <v>混合债券型二级基金</v>
      </c>
      <c r="U1033" t="str">
        <f>f_info_fundmanager(A1033)</f>
        <v>马英</v>
      </c>
      <c r="V1033">
        <f>f_info_manager_onthepostdays(A1033,1)</f>
        <v>1701</v>
      </c>
      <c r="W1033" s="25">
        <f ca="1">f_return_1w(A1033,"0",参数!$B$2)</f>
        <v>0.23752969121141</v>
      </c>
      <c r="X1033" s="25">
        <f>f_return_1m(A1033,"0",参数!$B$1)</f>
        <v>4.96889580093313</v>
      </c>
      <c r="Y1033" s="25">
        <f>f_return_3m(A1033,0,参数!$B$1)</f>
        <v>3.59938603223332</v>
      </c>
      <c r="Z1033" s="25">
        <f>f_return_6m(A1033,0,参数!B1032)</f>
        <v>-4.41243366186505</v>
      </c>
      <c r="AA1033" t="str">
        <f>f_dq_status(A1033,参数!$B$1)</f>
        <v>开放申购|开放赎回</v>
      </c>
      <c r="AB1033" s="17">
        <f ca="1">f_risk_maxdownside(A1033,参数!$B$6,参数!$B$1)</f>
        <v>-7.55725190839694</v>
      </c>
      <c r="AC1033" s="17">
        <f ca="1">f_risk_maxdownside(A1033,参数!$B$4,参数!$B$1)</f>
        <v>-7.55725190839694</v>
      </c>
      <c r="AD1033" t="str">
        <f ca="1">f_risk_maxdownside_date(A1033,参数!$B$6,参数!$B$1)</f>
        <v>20200226-20200525</v>
      </c>
    </row>
    <row r="1034" spans="1:30">
      <c r="A1034" s="15" t="s">
        <v>1062</v>
      </c>
      <c r="B1034" t="str">
        <f>f_info_name(A1034)</f>
        <v>华夏智胜价值成长A</v>
      </c>
      <c r="C1034" t="str">
        <f>f_info_setupdate(A1034)</f>
        <v>2016-08-09</v>
      </c>
      <c r="D1034" s="16">
        <f t="shared" si="16"/>
        <v>1630</v>
      </c>
      <c r="F1034" s="17">
        <f>f_netasset_total(A1034,参数!$B$1,100000000)</f>
        <v>4.6237996484</v>
      </c>
      <c r="G1034" s="17">
        <f ca="1">f_nav_adjustedreturn(A1034,参数!$B$2,参数!$B$1)</f>
        <v>29.4811320754717</v>
      </c>
      <c r="H1034" s="17">
        <f ca="1">f_nav_periodreturnrankingper(A1034,参数!$B$2,参数!$B$1,3)</f>
        <v>92.6470588235294</v>
      </c>
      <c r="I1034" s="17">
        <f ca="1">f_nav_adjustedreturn(A1034,参数!$B$3,参数!$B$2)</f>
        <v>22.2382387629406</v>
      </c>
      <c r="J1034" s="17">
        <f ca="1">f_nav_periodreturnrankingper(A1034,参数!$B$3,参数!$B$2,3)</f>
        <v>90.8554572271386</v>
      </c>
      <c r="K1034" s="17">
        <f ca="1">f_nav_adjustedreturn(A1034,参数!$B$4,参数!$B$3)</f>
        <v>-22.6692338873125</v>
      </c>
      <c r="L1034" s="17">
        <f ca="1">f_nav_periodreturnrankingper(A1034,参数!$B$4,参数!$B$3,3)</f>
        <v>44.7272727272727</v>
      </c>
      <c r="M1034" s="17">
        <f ca="1">f_nav_adjustedreturn(A1034,参数!$B$5,参数!$B$4)</f>
        <v>-9.9024685838034</v>
      </c>
      <c r="N1034" s="17">
        <f ca="1">f_nav_periodreturnrankingper(A1034,参数!$B$5,参数!$B$4,3)</f>
        <v>99.0196078431373</v>
      </c>
      <c r="O1034" s="17">
        <f ca="1">f_nav_adjustedreturn(A1034,参数!$B$6,参数!$B$5)</f>
        <v>0</v>
      </c>
      <c r="P1034" s="17">
        <f ca="1">f_nav_periodreturnrankingper(A1034,参数!$B$6,参数!$B$5,3)</f>
        <v>0</v>
      </c>
      <c r="Q1034" s="25">
        <f>f_return(A1034,1,参数!$B$1-365/2,参数!$B$1)</f>
        <v>16.5833260896103</v>
      </c>
      <c r="R1034" s="25">
        <f ca="1">f_return(A1034,1,参数!$B$4,参数!$B$1)</f>
        <v>6.96177517850372</v>
      </c>
      <c r="S1034" s="25">
        <f ca="1">f_return(A1034,1,参数!$B$6,参数!$B$1)</f>
        <v>0</v>
      </c>
      <c r="T1034" t="str">
        <f>f_info_investtype(A1034)</f>
        <v>普通股票型基金</v>
      </c>
      <c r="U1034" t="str">
        <f>f_info_fundmanager(A1034)</f>
        <v>孙蒙</v>
      </c>
      <c r="V1034">
        <f>f_info_manager_onthepostdays(A1034,1)</f>
        <v>331</v>
      </c>
      <c r="W1034" s="25">
        <f ca="1">f_return_1w(A1034,"0",参数!$B$2)</f>
        <v>-3.25658577058702</v>
      </c>
      <c r="X1034" s="25">
        <f>f_return_1m(A1034,"0",参数!$B$1)</f>
        <v>6.88495575221238</v>
      </c>
      <c r="Y1034" s="25">
        <f>f_return_3m(A1034,0,参数!$B$1)</f>
        <v>6.01246379355745</v>
      </c>
      <c r="Z1034" s="25">
        <f>f_return_6m(A1034,0,参数!B1033)</f>
        <v>0.0505561172901823</v>
      </c>
      <c r="AA1034" t="str">
        <f>f_dq_status(A1034,参数!$B$1)</f>
        <v>暂停大额申购|开放赎回</v>
      </c>
      <c r="AB1034" s="17">
        <f ca="1">f_risk_maxdownside(A1034,参数!$B$6,参数!$B$1)</f>
        <v>-40.6315261882884</v>
      </c>
      <c r="AC1034" s="17">
        <f ca="1">f_risk_maxdownside(A1034,参数!$B$4,参数!$B$1)</f>
        <v>-27.9428165872453</v>
      </c>
      <c r="AD1034" t="str">
        <f ca="1">f_risk_maxdownside_date(A1034,参数!$B$6,参数!$B$1)</f>
        <v>20170715-20181018</v>
      </c>
    </row>
    <row r="1035" spans="1:30">
      <c r="A1035" s="15" t="s">
        <v>1063</v>
      </c>
      <c r="B1035" t="str">
        <f>f_info_name(A1035)</f>
        <v>大摩万众创新</v>
      </c>
      <c r="C1035" t="str">
        <f>f_info_setupdate(A1035)</f>
        <v>2017-12-04</v>
      </c>
      <c r="D1035" s="16">
        <f t="shared" si="16"/>
        <v>1148</v>
      </c>
      <c r="F1035" s="17">
        <f>f_netasset_total(A1035,参数!$B$1,100000000)</f>
        <v>0.685132941</v>
      </c>
      <c r="G1035" s="17">
        <f ca="1">f_nav_adjustedreturn(A1035,参数!$B$2,参数!$B$1)</f>
        <v>27.908302919708</v>
      </c>
      <c r="H1035" s="17">
        <f ca="1">f_nav_periodreturnrankingper(A1035,参数!$B$2,参数!$B$1,3)</f>
        <v>65.8020116463737</v>
      </c>
      <c r="I1035" s="17">
        <f ca="1">f_nav_adjustedreturn(A1035,参数!$B$3,参数!$B$2)</f>
        <v>18.3585313174946</v>
      </c>
      <c r="J1035" s="17">
        <f ca="1">f_nav_periodreturnrankingper(A1035,参数!$B$3,参数!$B$2,3)</f>
        <v>62.5418060200669</v>
      </c>
      <c r="K1035" s="17">
        <f ca="1">f_nav_adjustedreturn(A1035,参数!$B$4,参数!$B$3)</f>
        <v>-26.6825019794141</v>
      </c>
      <c r="L1035" s="17">
        <f ca="1">f_nav_periodreturnrankingper(A1035,参数!$B$4,参数!$B$3,3)</f>
        <v>87.8690629011553</v>
      </c>
      <c r="M1035" s="17">
        <f ca="1">f_nav_adjustedreturn(A1035,参数!$B$5,参数!$B$4)</f>
        <v>0</v>
      </c>
      <c r="N1035" s="17">
        <f ca="1">f_nav_periodreturnrankingper(A1035,参数!$B$5,参数!$B$4,3)</f>
        <v>0</v>
      </c>
      <c r="O1035" s="17">
        <f ca="1">f_nav_adjustedreturn(A1035,参数!$B$6,参数!$B$5)</f>
        <v>0</v>
      </c>
      <c r="P1035" s="17">
        <f ca="1">f_nav_periodreturnrankingper(A1035,参数!$B$6,参数!$B$5,3)</f>
        <v>0</v>
      </c>
      <c r="Q1035" s="25">
        <f>f_return(A1035,1,参数!$B$1-365/2,参数!$B$1)</f>
        <v>20.7992951747328</v>
      </c>
      <c r="R1035" s="25">
        <f ca="1">f_return(A1035,1,参数!$B$4,参数!$B$1)</f>
        <v>3.5352415238374</v>
      </c>
      <c r="S1035" s="25">
        <f ca="1">f_return(A1035,1,参数!$B$6,参数!$B$1)</f>
        <v>0</v>
      </c>
      <c r="T1035" t="str">
        <f>f_info_investtype(A1035)</f>
        <v>灵活配置型基金</v>
      </c>
      <c r="U1035" t="str">
        <f>f_info_fundmanager(A1035)</f>
        <v>雷志勇</v>
      </c>
      <c r="V1035">
        <f>f_info_manager_onthepostdays(A1035,1)</f>
        <v>280</v>
      </c>
      <c r="W1035" s="25">
        <f ca="1">f_return_1w(A1035,"0",参数!$B$2)</f>
        <v>-1.84708384641218</v>
      </c>
      <c r="X1035" s="25">
        <f>f_return_1m(A1035,"0",参数!$B$1)</f>
        <v>3.85220853782756</v>
      </c>
      <c r="Y1035" s="25">
        <f>f_return_3m(A1035,0,参数!$B$1)</f>
        <v>14.7549370715236</v>
      </c>
      <c r="Z1035" s="25">
        <f>f_return_6m(A1035,0,参数!B1034)</f>
        <v>-12.9710019100538</v>
      </c>
      <c r="AA1035" t="str">
        <f>f_dq_status(A1035,参数!$B$1)</f>
        <v>开放申购|开放赎回</v>
      </c>
      <c r="AB1035" s="17">
        <f ca="1">f_risk_maxdownside(A1035,参数!$B$6,参数!$B$1)</f>
        <v>-30.0590551181102</v>
      </c>
      <c r="AC1035" s="17">
        <f ca="1">f_risk_maxdownside(A1035,参数!$B$4,参数!$B$1)</f>
        <v>-29.8796131833432</v>
      </c>
      <c r="AD1035" t="str">
        <f ca="1">f_risk_maxdownside_date(A1035,参数!$B$6,参数!$B$1)</f>
        <v>20180125-20190103</v>
      </c>
    </row>
    <row r="1036" spans="1:30">
      <c r="A1036" s="15" t="s">
        <v>1064</v>
      </c>
      <c r="B1036" t="str">
        <f>f_info_name(A1036)</f>
        <v>财通资管积极收益A</v>
      </c>
      <c r="C1036" t="str">
        <f>f_info_setupdate(A1036)</f>
        <v>2016-07-19</v>
      </c>
      <c r="D1036" s="16">
        <f t="shared" si="16"/>
        <v>1651</v>
      </c>
      <c r="F1036" s="17">
        <f>f_netasset_total(A1036,参数!$B$1,100000000)</f>
        <v>4.0246526145</v>
      </c>
      <c r="G1036" s="17">
        <f ca="1">f_nav_adjustedreturn(A1036,参数!$B$2,参数!$B$1)</f>
        <v>5.01103346818684</v>
      </c>
      <c r="H1036" s="17">
        <f ca="1">f_nav_periodreturnrankingper(A1036,参数!$B$2,参数!$B$1,3)</f>
        <v>77.1698113207547</v>
      </c>
      <c r="I1036" s="17">
        <f ca="1">f_nav_adjustedreturn(A1036,参数!$B$3,参数!$B$2)</f>
        <v>4.32613908872901</v>
      </c>
      <c r="J1036" s="17">
        <f ca="1">f_nav_periodreturnrankingper(A1036,参数!$B$3,参数!$B$2,3)</f>
        <v>85.9574468085106</v>
      </c>
      <c r="K1036" s="17">
        <f ca="1">f_nav_adjustedreturn(A1036,参数!$B$4,参数!$B$3)</f>
        <v>6.52201761913544</v>
      </c>
      <c r="L1036" s="17">
        <f ca="1">f_nav_periodreturnrankingper(A1036,参数!$B$4,参数!$B$3,3)</f>
        <v>5.96658711217184</v>
      </c>
      <c r="M1036" s="17">
        <f ca="1">f_nav_adjustedreturn(A1036,参数!$B$5,参数!$B$4)</f>
        <v>5.21468106508877</v>
      </c>
      <c r="N1036" s="17">
        <f ca="1">f_nav_periodreturnrankingper(A1036,参数!$B$5,参数!$B$4,3)</f>
        <v>32.5966850828729</v>
      </c>
      <c r="O1036" s="17">
        <f ca="1">f_nav_adjustedreturn(A1036,参数!$B$6,参数!$B$5)</f>
        <v>0</v>
      </c>
      <c r="P1036" s="17">
        <f ca="1">f_nav_periodreturnrankingper(A1036,参数!$B$6,参数!$B$5,3)</f>
        <v>0</v>
      </c>
      <c r="Q1036" s="25">
        <f>f_return(A1036,1,参数!$B$1-365/2,参数!$B$1)</f>
        <v>4.02592678065234</v>
      </c>
      <c r="R1036" s="25">
        <f ca="1">f_return(A1036,1,参数!$B$4,参数!$B$1)</f>
        <v>5.27746515796685</v>
      </c>
      <c r="S1036" s="25">
        <f ca="1">f_return(A1036,1,参数!$B$6,参数!$B$1)</f>
        <v>0</v>
      </c>
      <c r="T1036" t="str">
        <f>f_info_investtype(A1036)</f>
        <v>混合债券型二级基金</v>
      </c>
      <c r="U1036" t="str">
        <f>f_info_fundmanager(A1036)</f>
        <v>宫志芳</v>
      </c>
      <c r="V1036">
        <f>f_info_manager_onthepostdays(A1036,1)</f>
        <v>1273</v>
      </c>
      <c r="W1036" s="25">
        <f ca="1">f_return_1w(A1036,"0",参数!$B$2)</f>
        <v>-0.00919371150132929</v>
      </c>
      <c r="X1036" s="25">
        <f>f_return_1m(A1036,"0",参数!$B$1)</f>
        <v>1.27693535514764</v>
      </c>
      <c r="Y1036" s="25">
        <f>f_return_3m(A1036,0,参数!$B$1)</f>
        <v>1.22307896835946</v>
      </c>
      <c r="Z1036" s="25">
        <f>f_return_6m(A1036,0,参数!B1035)</f>
        <v>1.17406386195854</v>
      </c>
      <c r="AA1036" t="str">
        <f>f_dq_status(A1036,参数!$B$1)</f>
        <v>暂停大额申购|开放赎回</v>
      </c>
      <c r="AB1036" s="17">
        <f ca="1">f_risk_maxdownside(A1036,参数!$B$6,参数!$B$1)</f>
        <v>-1.55945419103314</v>
      </c>
      <c r="AC1036" s="17">
        <f ca="1">f_risk_maxdownside(A1036,参数!$B$4,参数!$B$1)</f>
        <v>-0.987855718687672</v>
      </c>
      <c r="AD1036" t="str">
        <f ca="1">f_risk_maxdownside_date(A1036,参数!$B$6,参数!$B$1)</f>
        <v>20170406-20170523</v>
      </c>
    </row>
    <row r="1037" spans="1:30">
      <c r="A1037" s="15" t="s">
        <v>1065</v>
      </c>
      <c r="B1037" t="str">
        <f>f_info_name(A1037)</f>
        <v>富国睿利定期开放</v>
      </c>
      <c r="C1037" t="str">
        <f>f_info_setupdate(A1037)</f>
        <v>2016-09-29</v>
      </c>
      <c r="D1037" s="16">
        <f t="shared" si="16"/>
        <v>1579</v>
      </c>
      <c r="F1037" s="17">
        <f>f_netasset_total(A1037,参数!$B$1,100000000)</f>
        <v>0.4834942697</v>
      </c>
      <c r="G1037" s="17">
        <f ca="1">f_nav_adjustedreturn(A1037,参数!$B$2,参数!$B$1)</f>
        <v>18.4866723989682</v>
      </c>
      <c r="H1037" s="17">
        <f ca="1">f_nav_periodreturnrankingper(A1037,参数!$B$2,参数!$B$1,3)</f>
        <v>37.4331550802139</v>
      </c>
      <c r="I1037" s="17">
        <f ca="1">f_nav_adjustedreturn(A1037,参数!$B$3,参数!$B$2)</f>
        <v>12.4758220502901</v>
      </c>
      <c r="J1037" s="17">
        <f ca="1">f_nav_periodreturnrankingper(A1037,参数!$B$3,参数!$B$2,3)</f>
        <v>29.4736842105263</v>
      </c>
      <c r="K1037" s="17">
        <f ca="1">f_nav_adjustedreturn(A1037,参数!$B$4,参数!$B$3)</f>
        <v>-0.957854406130269</v>
      </c>
      <c r="L1037" s="17">
        <f ca="1">f_nav_periodreturnrankingper(A1037,参数!$B$4,参数!$B$3,3)</f>
        <v>58.6666666666667</v>
      </c>
      <c r="M1037" s="17">
        <f ca="1">f_nav_adjustedreturn(A1037,参数!$B$5,参数!$B$4)</f>
        <v>7.70811921891059</v>
      </c>
      <c r="N1037" s="17">
        <f ca="1">f_nav_periodreturnrankingper(A1037,参数!$B$5,参数!$B$4,3)</f>
        <v>37.8378378378378</v>
      </c>
      <c r="O1037" s="17">
        <f ca="1">f_nav_adjustedreturn(A1037,参数!$B$6,参数!$B$5)</f>
        <v>0</v>
      </c>
      <c r="P1037" s="17">
        <f ca="1">f_nav_periodreturnrankingper(A1037,参数!$B$6,参数!$B$5,3)</f>
        <v>0</v>
      </c>
      <c r="Q1037" s="25">
        <f>f_return(A1037,1,参数!$B$1-365/2,参数!$B$1)</f>
        <v>24.6766165354625</v>
      </c>
      <c r="R1037" s="25">
        <f ca="1">f_return(A1037,1,参数!$B$4,参数!$B$1)</f>
        <v>9.68474832083717</v>
      </c>
      <c r="S1037" s="25">
        <f ca="1">f_return(A1037,1,参数!$B$6,参数!$B$1)</f>
        <v>0</v>
      </c>
      <c r="T1037" t="str">
        <f>f_info_investtype(A1037)</f>
        <v>偏债混合型基金</v>
      </c>
      <c r="U1037" t="str">
        <f>f_info_fundmanager(A1037)</f>
        <v>袁宜</v>
      </c>
      <c r="V1037">
        <f>f_info_manager_onthepostdays(A1037,1)</f>
        <v>1596</v>
      </c>
      <c r="W1037" s="25">
        <f ca="1">f_return_1w(A1037,"0",参数!$B$2)</f>
        <v>-0.25728987993138</v>
      </c>
      <c r="X1037" s="25">
        <f>f_return_1m(A1037,"0",参数!$B$1)</f>
        <v>5.83717357910905</v>
      </c>
      <c r="Y1037" s="25">
        <f>f_return_3m(A1037,0,参数!$B$1)</f>
        <v>10.3282626100881</v>
      </c>
      <c r="Z1037" s="25">
        <f>f_return_6m(A1037,0,参数!B1036)</f>
        <v>7.15971675845792</v>
      </c>
      <c r="AA1037" t="str">
        <f>f_dq_status(A1037,参数!$B$1)</f>
        <v>暂停申购|暂停赎回</v>
      </c>
      <c r="AB1037" s="17">
        <f ca="1">f_risk_maxdownside(A1037,参数!$B$6,参数!$B$1)</f>
        <v>-5.04658385093167</v>
      </c>
      <c r="AC1037" s="17">
        <f ca="1">f_risk_maxdownside(A1037,参数!$B$4,参数!$B$1)</f>
        <v>-5.04658385093167</v>
      </c>
      <c r="AD1037" t="str">
        <f ca="1">f_risk_maxdownside_date(A1037,参数!$B$6,参数!$B$1)</f>
        <v>20200804-20200910</v>
      </c>
    </row>
    <row r="1038" spans="1:30">
      <c r="A1038" s="15" t="s">
        <v>1066</v>
      </c>
      <c r="B1038" t="str">
        <f>f_info_name(A1038)</f>
        <v>易方达供给改革</v>
      </c>
      <c r="C1038" t="str">
        <f>f_info_setupdate(A1038)</f>
        <v>2017-01-25</v>
      </c>
      <c r="D1038" s="16">
        <f t="shared" si="16"/>
        <v>1461</v>
      </c>
      <c r="F1038" s="17">
        <f>f_netasset_total(A1038,参数!$B$1,100000000)</f>
        <v>13.4541615247</v>
      </c>
      <c r="G1038" s="17">
        <f ca="1">f_nav_adjustedreturn(A1038,参数!$B$2,参数!$B$1)</f>
        <v>108.606183476939</v>
      </c>
      <c r="H1038" s="17">
        <f ca="1">f_nav_periodreturnrankingper(A1038,参数!$B$2,参数!$B$1,3)</f>
        <v>3.12334568554791</v>
      </c>
      <c r="I1038" s="17">
        <f ca="1">f_nav_adjustedreturn(A1038,参数!$B$3,参数!$B$2)</f>
        <v>24.4166981964939</v>
      </c>
      <c r="J1038" s="17">
        <f ca="1">f_nav_periodreturnrankingper(A1038,参数!$B$3,参数!$B$2,3)</f>
        <v>51.8394648829431</v>
      </c>
      <c r="K1038" s="17">
        <f ca="1">f_nav_adjustedreturn(A1038,参数!$B$4,参数!$B$3)</f>
        <v>-28.7088653119942</v>
      </c>
      <c r="L1038" s="17">
        <f ca="1">f_nav_periodreturnrankingper(A1038,参数!$B$4,参数!$B$3,3)</f>
        <v>91.9768934531451</v>
      </c>
      <c r="M1038" s="17">
        <f ca="1">f_nav_adjustedreturn(A1038,参数!$B$5,参数!$B$4)</f>
        <v>11.26</v>
      </c>
      <c r="N1038" s="17">
        <f ca="1">f_nav_periodreturnrankingper(A1038,参数!$B$5,参数!$B$4,3)</f>
        <v>46.6509062253743</v>
      </c>
      <c r="O1038" s="17">
        <f ca="1">f_nav_adjustedreturn(A1038,参数!$B$6,参数!$B$5)</f>
        <v>0</v>
      </c>
      <c r="P1038" s="17">
        <f ca="1">f_nav_periodreturnrankingper(A1038,参数!$B$6,参数!$B$5,3)</f>
        <v>0</v>
      </c>
      <c r="Q1038" s="25">
        <f>f_return(A1038,1,参数!$B$1-365/2,参数!$B$1)</f>
        <v>90.2089225811919</v>
      </c>
      <c r="R1038" s="25">
        <f ca="1">f_return(A1038,1,参数!$B$4,参数!$B$1)</f>
        <v>22.7436916487021</v>
      </c>
      <c r="S1038" s="25">
        <f ca="1">f_return(A1038,1,参数!$B$6,参数!$B$1)</f>
        <v>0</v>
      </c>
      <c r="T1038" t="str">
        <f>f_info_investtype(A1038)</f>
        <v>灵活配置型基金</v>
      </c>
      <c r="U1038" t="str">
        <f>f_info_fundmanager(A1038)</f>
        <v>杨宗昌</v>
      </c>
      <c r="V1038">
        <f>f_info_manager_onthepostdays(A1038,1)</f>
        <v>660</v>
      </c>
      <c r="W1038" s="25">
        <f ca="1">f_return_1w(A1038,"0",参数!$B$2)</f>
        <v>-3.50190746356255</v>
      </c>
      <c r="X1038" s="25">
        <f>f_return_1m(A1038,"0",参数!$B$1)</f>
        <v>18.0191546711017</v>
      </c>
      <c r="Y1038" s="25">
        <f>f_return_3m(A1038,0,参数!$B$1)</f>
        <v>33.6298701298701</v>
      </c>
      <c r="Z1038" s="25">
        <f>f_return_6m(A1038,0,参数!B1037)</f>
        <v>37.0242000371356</v>
      </c>
      <c r="AA1038" t="str">
        <f>f_dq_status(A1038,参数!$B$1)</f>
        <v>开放申购|开放赎回</v>
      </c>
      <c r="AB1038" s="17">
        <f ca="1">f_risk_maxdownside(A1038,参数!$B$6,参数!$B$1)</f>
        <v>-32.4378368979308</v>
      </c>
      <c r="AC1038" s="17">
        <f ca="1">f_risk_maxdownside(A1038,参数!$B$4,参数!$B$1)</f>
        <v>-30.7397504456328</v>
      </c>
      <c r="AD1038" t="str">
        <f ca="1">f_risk_maxdownside_date(A1038,参数!$B$6,参数!$B$1)</f>
        <v>20170914-20190103</v>
      </c>
    </row>
    <row r="1039" spans="1:30">
      <c r="A1039" s="15" t="s">
        <v>1067</v>
      </c>
      <c r="B1039" t="str">
        <f>f_info_name(A1039)</f>
        <v>东吴智慧医疗量化策略</v>
      </c>
      <c r="C1039" t="str">
        <f>f_info_setupdate(A1039)</f>
        <v>2016-08-11</v>
      </c>
      <c r="D1039" s="16">
        <f t="shared" si="16"/>
        <v>1628</v>
      </c>
      <c r="F1039" s="17">
        <f>f_netasset_total(A1039,参数!$B$1,100000000)</f>
        <v>0.4305865072</v>
      </c>
      <c r="G1039" s="17">
        <f ca="1">f_nav_adjustedreturn(A1039,参数!$B$2,参数!$B$1)</f>
        <v>59.1204188481676</v>
      </c>
      <c r="H1039" s="17">
        <f ca="1">f_nav_periodreturnrankingper(A1039,参数!$B$2,参数!$B$1,3)</f>
        <v>35.8920063525675</v>
      </c>
      <c r="I1039" s="17">
        <f ca="1">f_nav_adjustedreturn(A1039,参数!$B$3,参数!$B$2)</f>
        <v>38.4057971014493</v>
      </c>
      <c r="J1039" s="17">
        <f ca="1">f_nav_periodreturnrankingper(A1039,参数!$B$3,参数!$B$2,3)</f>
        <v>31.7725752508361</v>
      </c>
      <c r="K1039" s="17">
        <f ca="1">f_nav_adjustedreturn(A1039,参数!$B$4,参数!$B$3)</f>
        <v>-26.0450160771704</v>
      </c>
      <c r="L1039" s="17">
        <f ca="1">f_nav_periodreturnrankingper(A1039,参数!$B$4,参数!$B$3,3)</f>
        <v>86.6495507060334</v>
      </c>
      <c r="M1039" s="17">
        <f ca="1">f_nav_adjustedreturn(A1039,参数!$B$5,参数!$B$4)</f>
        <v>0.322580645161291</v>
      </c>
      <c r="N1039" s="17">
        <f ca="1">f_nav_periodreturnrankingper(A1039,参数!$B$5,参数!$B$4,3)</f>
        <v>92.2773837667455</v>
      </c>
      <c r="O1039" s="17">
        <f ca="1">f_nav_adjustedreturn(A1039,参数!$B$6,参数!$B$5)</f>
        <v>0</v>
      </c>
      <c r="P1039" s="17">
        <f ca="1">f_nav_periodreturnrankingper(A1039,参数!$B$6,参数!$B$5,3)</f>
        <v>0</v>
      </c>
      <c r="Q1039" s="25">
        <f>f_return(A1039,1,参数!$B$1-365/2,参数!$B$1)</f>
        <v>69.2028421136434</v>
      </c>
      <c r="R1039" s="25">
        <f ca="1">f_return(A1039,1,参数!$B$4,参数!$B$1)</f>
        <v>17.639034058647</v>
      </c>
      <c r="S1039" s="25">
        <f ca="1">f_return(A1039,1,参数!$B$6,参数!$B$1)</f>
        <v>0</v>
      </c>
      <c r="T1039" t="str">
        <f>f_info_investtype(A1039)</f>
        <v>灵活配置型基金</v>
      </c>
      <c r="U1039" t="str">
        <f>f_info_fundmanager(A1039)</f>
        <v>赵梅玲</v>
      </c>
      <c r="V1039">
        <f>f_info_manager_onthepostdays(A1039,1)</f>
        <v>203</v>
      </c>
      <c r="W1039" s="25">
        <f ca="1">f_return_1w(A1039,"0",参数!$B$2)</f>
        <v>-1.44478844169247</v>
      </c>
      <c r="X1039" s="25">
        <f>f_return_1m(A1039,"0",参数!$B$1)</f>
        <v>16.1507299549033</v>
      </c>
      <c r="Y1039" s="25">
        <f>f_return_3m(A1039,0,参数!$B$1)</f>
        <v>27.2696817420436</v>
      </c>
      <c r="Z1039" s="25">
        <f>f_return_6m(A1039,0,参数!B1038)</f>
        <v>27.3776891768419</v>
      </c>
      <c r="AA1039" t="str">
        <f>f_dq_status(A1039,参数!$B$1)</f>
        <v>开放申购|开放赎回</v>
      </c>
      <c r="AB1039" s="17">
        <f ca="1">f_risk_maxdownside(A1039,参数!$B$6,参数!$B$1)</f>
        <v>-35.2709359605911</v>
      </c>
      <c r="AC1039" s="17">
        <f ca="1">f_risk_maxdownside(A1039,参数!$B$4,参数!$B$1)</f>
        <v>-32.2680412371134</v>
      </c>
      <c r="AD1039" t="str">
        <f ca="1">f_risk_maxdownside_date(A1039,参数!$B$6,参数!$B$1)</f>
        <v>20161123-20190103</v>
      </c>
    </row>
    <row r="1040" spans="1:30">
      <c r="A1040" s="15" t="s">
        <v>1068</v>
      </c>
      <c r="B1040" t="str">
        <f>f_info_name(A1040)</f>
        <v>华商瑞鑫定期开放</v>
      </c>
      <c r="C1040" t="str">
        <f>f_info_setupdate(A1040)</f>
        <v>2016-08-24</v>
      </c>
      <c r="D1040" s="16">
        <f t="shared" si="16"/>
        <v>1615</v>
      </c>
      <c r="F1040" s="17">
        <f>f_netasset_total(A1040,参数!$B$1,100000000)</f>
        <v>0.9804760721</v>
      </c>
      <c r="G1040" s="17">
        <f ca="1">f_nav_adjustedreturn(A1040,参数!$B$2,参数!$B$1)</f>
        <v>23.1025854879066</v>
      </c>
      <c r="H1040" s="17">
        <f ca="1">f_nav_periodreturnrankingper(A1040,参数!$B$2,参数!$B$1,3)</f>
        <v>10</v>
      </c>
      <c r="I1040" s="17">
        <f ca="1">f_nav_adjustedreturn(A1040,参数!$B$3,参数!$B$2)</f>
        <v>19.3034825870647</v>
      </c>
      <c r="J1040" s="17">
        <f ca="1">f_nav_periodreturnrankingper(A1040,参数!$B$3,参数!$B$2,3)</f>
        <v>9.57446808510638</v>
      </c>
      <c r="K1040" s="17">
        <f ca="1">f_nav_adjustedreturn(A1040,参数!$B$4,参数!$B$3)</f>
        <v>-7.8826764436297</v>
      </c>
      <c r="L1040" s="17">
        <f ca="1">f_nav_periodreturnrankingper(A1040,参数!$B$4,参数!$B$3,3)</f>
        <v>89.2601431980907</v>
      </c>
      <c r="M1040" s="17">
        <f ca="1">f_nav_adjustedreturn(A1040,参数!$B$5,参数!$B$4)</f>
        <v>10.3857566765579</v>
      </c>
      <c r="N1040" s="17">
        <f ca="1">f_nav_periodreturnrankingper(A1040,参数!$B$5,参数!$B$4,3)</f>
        <v>5.24861878453039</v>
      </c>
      <c r="O1040" s="17">
        <f ca="1">f_nav_adjustedreturn(A1040,参数!$B$6,参数!$B$5)</f>
        <v>0</v>
      </c>
      <c r="P1040" s="17">
        <f ca="1">f_nav_periodreturnrankingper(A1040,参数!$B$6,参数!$B$5,3)</f>
        <v>0</v>
      </c>
      <c r="Q1040" s="25">
        <f>f_return(A1040,1,参数!$B$1-365/2,参数!$B$1)</f>
        <v>32.2509698913252</v>
      </c>
      <c r="R1040" s="25">
        <f ca="1">f_return(A1040,1,参数!$B$4,参数!$B$1)</f>
        <v>10.5895135037316</v>
      </c>
      <c r="S1040" s="25">
        <f ca="1">f_return(A1040,1,参数!$B$6,参数!$B$1)</f>
        <v>0</v>
      </c>
      <c r="T1040" t="str">
        <f>f_info_investtype(A1040)</f>
        <v>混合债券型二级基金</v>
      </c>
      <c r="U1040" t="str">
        <f>f_info_fundmanager(A1040)</f>
        <v>张永志</v>
      </c>
      <c r="V1040">
        <f>f_info_manager_onthepostdays(A1040,1)</f>
        <v>1632</v>
      </c>
      <c r="W1040" s="25">
        <f ca="1">f_return_1w(A1040,"0",参数!$B$2)</f>
        <v>-0.990916597853015</v>
      </c>
      <c r="X1040" s="25">
        <f>f_return_1m(A1040,"0",参数!$B$1)</f>
        <v>5.9583632447954</v>
      </c>
      <c r="Y1040" s="25">
        <f>f_return_3m(A1040,0,参数!$B$1)</f>
        <v>12.0728929384966</v>
      </c>
      <c r="Z1040" s="25">
        <f>f_return_6m(A1040,0,参数!B1039)</f>
        <v>4.59599703484063</v>
      </c>
      <c r="AA1040" t="str">
        <f>f_dq_status(A1040,参数!$B$1)</f>
        <v>暂停申购|暂停赎回</v>
      </c>
      <c r="AB1040" s="17">
        <f ca="1">f_risk_maxdownside(A1040,参数!$B$6,参数!$B$1)</f>
        <v>-12.8136200716846</v>
      </c>
      <c r="AC1040" s="17">
        <f ca="1">f_risk_maxdownside(A1040,参数!$B$4,参数!$B$1)</f>
        <v>-12.8136200716846</v>
      </c>
      <c r="AD1040" t="str">
        <f ca="1">f_risk_maxdownside_date(A1040,参数!$B$6,参数!$B$1)</f>
        <v>20180127-20181221</v>
      </c>
    </row>
    <row r="1041" spans="1:30">
      <c r="A1041" s="15" t="s">
        <v>1069</v>
      </c>
      <c r="B1041" t="str">
        <f>f_info_name(A1041)</f>
        <v>广发集源A</v>
      </c>
      <c r="C1041" t="str">
        <f>f_info_setupdate(A1041)</f>
        <v>2017-01-20</v>
      </c>
      <c r="D1041" s="16">
        <f t="shared" si="16"/>
        <v>1466</v>
      </c>
      <c r="F1041" s="17">
        <f>f_netasset_total(A1041,参数!$B$1,100000000)</f>
        <v>1.1452241765</v>
      </c>
      <c r="G1041" s="17">
        <f ca="1">f_nav_adjustedreturn(A1041,参数!$B$2,参数!$B$1)</f>
        <v>6.85281503786842</v>
      </c>
      <c r="H1041" s="17">
        <f ca="1">f_nav_periodreturnrankingper(A1041,参数!$B$2,参数!$B$1,3)</f>
        <v>69.811320754717</v>
      </c>
      <c r="I1041" s="17">
        <f ca="1">f_nav_adjustedreturn(A1041,参数!$B$3,参数!$B$2)</f>
        <v>3.80789997158282</v>
      </c>
      <c r="J1041" s="17">
        <f ca="1">f_nav_periodreturnrankingper(A1041,参数!$B$3,参数!$B$2,3)</f>
        <v>89.3617021276596</v>
      </c>
      <c r="K1041" s="17">
        <f ca="1">f_nav_adjustedreturn(A1041,参数!$B$4,参数!$B$3)</f>
        <v>5.81324090472534</v>
      </c>
      <c r="L1041" s="17">
        <f ca="1">f_nav_periodreturnrankingper(A1041,参数!$B$4,参数!$B$3,3)</f>
        <v>9.06921241050119</v>
      </c>
      <c r="M1041" s="17">
        <f ca="1">f_nav_adjustedreturn(A1041,参数!$B$5,参数!$B$4)</f>
        <v>4.12958704129588</v>
      </c>
      <c r="N1041" s="17">
        <f ca="1">f_nav_periodreturnrankingper(A1041,参数!$B$5,参数!$B$4,3)</f>
        <v>46.9613259668508</v>
      </c>
      <c r="O1041" s="17">
        <f ca="1">f_nav_adjustedreturn(A1041,参数!$B$6,参数!$B$5)</f>
        <v>0</v>
      </c>
      <c r="P1041" s="17">
        <f ca="1">f_nav_periodreturnrankingper(A1041,参数!$B$6,参数!$B$5,3)</f>
        <v>0</v>
      </c>
      <c r="Q1041" s="25">
        <f>f_return(A1041,1,参数!$B$1-365/2,参数!$B$1)</f>
        <v>12.075527617113</v>
      </c>
      <c r="R1041" s="25">
        <f ca="1">f_return(A1041,1,参数!$B$4,参数!$B$1)</f>
        <v>5.47858830408903</v>
      </c>
      <c r="S1041" s="25">
        <f ca="1">f_return(A1041,1,参数!$B$6,参数!$B$1)</f>
        <v>0</v>
      </c>
      <c r="T1041" t="str">
        <f>f_info_investtype(A1041)</f>
        <v>混合债券型二级基金</v>
      </c>
      <c r="U1041" t="str">
        <f>f_info_fundmanager(A1041)</f>
        <v>刘志辉</v>
      </c>
      <c r="V1041">
        <f>f_info_manager_onthepostdays(A1041,1)</f>
        <v>1466</v>
      </c>
      <c r="W1041" s="25">
        <f ca="1">f_return_1w(A1041,"0",参数!$B$2)</f>
        <v>0.0547795124623482</v>
      </c>
      <c r="X1041" s="25">
        <f>f_return_1m(A1041,"0",参数!$B$1)</f>
        <v>2.87270491083194</v>
      </c>
      <c r="Y1041" s="25">
        <f>f_return_3m(A1041,0,参数!$B$1)</f>
        <v>4.70314735336194</v>
      </c>
      <c r="Z1041" s="25">
        <f>f_return_6m(A1041,0,参数!B1040)</f>
        <v>5.52312528064662</v>
      </c>
      <c r="AA1041" t="str">
        <f>f_dq_status(A1041,参数!$B$1)</f>
        <v>开放申购|开放赎回</v>
      </c>
      <c r="AB1041" s="17">
        <f ca="1">f_risk_maxdownside(A1041,参数!$B$6,参数!$B$1)</f>
        <v>-2.10274154910835</v>
      </c>
      <c r="AC1041" s="17">
        <f ca="1">f_risk_maxdownside(A1041,参数!$B$4,参数!$B$1)</f>
        <v>-2.10274154910835</v>
      </c>
      <c r="AD1041" t="str">
        <f ca="1">f_risk_maxdownside_date(A1041,参数!$B$6,参数!$B$1)</f>
        <v>20200501-20200716</v>
      </c>
    </row>
    <row r="1042" spans="1:30">
      <c r="A1042" s="15" t="s">
        <v>1070</v>
      </c>
      <c r="B1042" t="str">
        <f>f_info_name(A1042)</f>
        <v>圆信永丰强化收益A</v>
      </c>
      <c r="C1042" t="str">
        <f>f_info_setupdate(A1042)</f>
        <v>2016-07-27</v>
      </c>
      <c r="D1042" s="16">
        <f t="shared" si="16"/>
        <v>1643</v>
      </c>
      <c r="F1042" s="17">
        <f>f_netasset_total(A1042,参数!$B$1,100000000)</f>
        <v>20.9114517592</v>
      </c>
      <c r="G1042" s="17">
        <f ca="1">f_nav_adjustedreturn(A1042,参数!$B$2,参数!$B$1)</f>
        <v>9.89633549485724</v>
      </c>
      <c r="H1042" s="17">
        <f ca="1">f_nav_periodreturnrankingper(A1042,参数!$B$2,参数!$B$1,3)</f>
        <v>48.1132075471698</v>
      </c>
      <c r="I1042" s="17">
        <f ca="1">f_nav_adjustedreturn(A1042,参数!$B$3,参数!$B$2)</f>
        <v>9.97001477048119</v>
      </c>
      <c r="J1042" s="17">
        <f ca="1">f_nav_periodreturnrankingper(A1042,参数!$B$3,参数!$B$2,3)</f>
        <v>39.1489361702128</v>
      </c>
      <c r="K1042" s="17">
        <f ca="1">f_nav_adjustedreturn(A1042,参数!$B$4,参数!$B$3)</f>
        <v>1.10187692595014</v>
      </c>
      <c r="L1042" s="17">
        <f ca="1">f_nav_periodreturnrankingper(A1042,参数!$B$4,参数!$B$3,3)</f>
        <v>45.8233890214797</v>
      </c>
      <c r="M1042" s="17">
        <f ca="1">f_nav_adjustedreturn(A1042,参数!$B$5,参数!$B$4)</f>
        <v>8.33838077932565</v>
      </c>
      <c r="N1042" s="17">
        <f ca="1">f_nav_periodreturnrankingper(A1042,参数!$B$5,参数!$B$4,3)</f>
        <v>13.2596685082873</v>
      </c>
      <c r="O1042" s="17">
        <f ca="1">f_nav_adjustedreturn(A1042,参数!$B$6,参数!$B$5)</f>
        <v>0</v>
      </c>
      <c r="P1042" s="17">
        <f ca="1">f_nav_periodreturnrankingper(A1042,参数!$B$6,参数!$B$5,3)</f>
        <v>0</v>
      </c>
      <c r="Q1042" s="25">
        <f>f_return(A1042,1,参数!$B$1-365/2,参数!$B$1)</f>
        <v>9.57071631804802</v>
      </c>
      <c r="R1042" s="25">
        <f ca="1">f_return(A1042,1,参数!$B$4,参数!$B$1)</f>
        <v>6.90034478839086</v>
      </c>
      <c r="S1042" s="25">
        <f ca="1">f_return(A1042,1,参数!$B$6,参数!$B$1)</f>
        <v>0</v>
      </c>
      <c r="T1042" t="str">
        <f>f_info_investtype(A1042)</f>
        <v>混合债券型二级基金</v>
      </c>
      <c r="U1042" t="str">
        <f>f_info_fundmanager(A1042)</f>
        <v>李明阳,林铮</v>
      </c>
      <c r="V1042">
        <f>f_info_manager_onthepostdays(A1042,1)</f>
        <v>1135</v>
      </c>
      <c r="W1042" s="25">
        <f ca="1">f_return_1w(A1042,"0",参数!$B$2)</f>
        <v>-0.891557496360988</v>
      </c>
      <c r="X1042" s="25">
        <f>f_return_1m(A1042,"0",参数!$B$1)</f>
        <v>2.98438496516363</v>
      </c>
      <c r="Y1042" s="25">
        <f>f_return_3m(A1042,0,参数!$B$1)</f>
        <v>3.83440406599953</v>
      </c>
      <c r="Z1042" s="25">
        <f>f_return_6m(A1042,0,参数!B1041)</f>
        <v>5.1093541716021</v>
      </c>
      <c r="AA1042" t="str">
        <f>f_dq_status(A1042,参数!$B$1)</f>
        <v>开放申购|开放赎回</v>
      </c>
      <c r="AB1042" s="17">
        <f ca="1">f_risk_maxdownside(A1042,参数!$B$6,参数!$B$1)</f>
        <v>-4.65282110705052</v>
      </c>
      <c r="AC1042" s="17">
        <f ca="1">f_risk_maxdownside(A1042,参数!$B$4,参数!$B$1)</f>
        <v>-4.65282110705052</v>
      </c>
      <c r="AD1042" t="str">
        <f ca="1">f_risk_maxdownside_date(A1042,参数!$B$6,参数!$B$1)</f>
        <v>20200306-20200323</v>
      </c>
    </row>
    <row r="1043" spans="1:30">
      <c r="A1043" s="15" t="s">
        <v>1071</v>
      </c>
      <c r="B1043" t="str">
        <f>f_info_name(A1043)</f>
        <v>泰康恒泰回报A</v>
      </c>
      <c r="C1043" t="str">
        <f>f_info_setupdate(A1043)</f>
        <v>2016-07-13</v>
      </c>
      <c r="D1043" s="16">
        <f t="shared" si="16"/>
        <v>1657</v>
      </c>
      <c r="F1043" s="17">
        <f>f_netasset_total(A1043,参数!$B$1,100000000)</f>
        <v>5.5429926266</v>
      </c>
      <c r="G1043" s="17">
        <f ca="1">f_nav_adjustedreturn(A1043,参数!$B$2,参数!$B$1)</f>
        <v>19.2408139318889</v>
      </c>
      <c r="H1043" s="17">
        <f ca="1">f_nav_periodreturnrankingper(A1043,参数!$B$2,参数!$B$1,3)</f>
        <v>79.3012175754367</v>
      </c>
      <c r="I1043" s="17">
        <f ca="1">f_nav_adjustedreturn(A1043,参数!$B$3,参数!$B$2)</f>
        <v>7.17814588782332</v>
      </c>
      <c r="J1043" s="17">
        <f ca="1">f_nav_periodreturnrankingper(A1043,参数!$B$3,参数!$B$2,3)</f>
        <v>89.5763656633222</v>
      </c>
      <c r="K1043" s="17">
        <f ca="1">f_nav_adjustedreturn(A1043,参数!$B$4,参数!$B$3)</f>
        <v>2.94709602155369</v>
      </c>
      <c r="L1043" s="17">
        <f ca="1">f_nav_periodreturnrankingper(A1043,参数!$B$4,参数!$B$3,3)</f>
        <v>6.93196405648267</v>
      </c>
      <c r="M1043" s="17">
        <f ca="1">f_nav_adjustedreturn(A1043,参数!$B$5,参数!$B$4)</f>
        <v>8.40936136453788</v>
      </c>
      <c r="N1043" s="17">
        <f ca="1">f_nav_periodreturnrankingper(A1043,参数!$B$5,参数!$B$4,3)</f>
        <v>59.9684791174153</v>
      </c>
      <c r="O1043" s="17">
        <f ca="1">f_nav_adjustedreturn(A1043,参数!$B$6,参数!$B$5)</f>
        <v>0</v>
      </c>
      <c r="P1043" s="17">
        <f ca="1">f_nav_periodreturnrankingper(A1043,参数!$B$6,参数!$B$5,3)</f>
        <v>0</v>
      </c>
      <c r="Q1043" s="25">
        <f>f_return(A1043,1,参数!$B$1-365/2,参数!$B$1)</f>
        <v>28.3128388917566</v>
      </c>
      <c r="R1043" s="25">
        <f ca="1">f_return(A1043,1,参数!$B$4,参数!$B$1)</f>
        <v>9.56676881579743</v>
      </c>
      <c r="S1043" s="25">
        <f ca="1">f_return(A1043,1,参数!$B$6,参数!$B$1)</f>
        <v>0</v>
      </c>
      <c r="T1043" t="str">
        <f>f_info_investtype(A1043)</f>
        <v>灵活配置型基金</v>
      </c>
      <c r="U1043" t="str">
        <f>f_info_fundmanager(A1043)</f>
        <v>任慧娟,金宏伟</v>
      </c>
      <c r="V1043">
        <f>f_info_manager_onthepostdays(A1043,1)</f>
        <v>1674</v>
      </c>
      <c r="W1043" s="25">
        <f ca="1">f_return_1w(A1043,"0",参数!$B$2)</f>
        <v>-0.378173960021607</v>
      </c>
      <c r="X1043" s="25">
        <f>f_return_1m(A1043,"0",参数!$B$1)</f>
        <v>4.66361516538563</v>
      </c>
      <c r="Y1043" s="25">
        <f>f_return_3m(A1043,0,参数!$B$1)</f>
        <v>6.00017493221378</v>
      </c>
      <c r="Z1043" s="25">
        <f>f_return_6m(A1043,0,参数!B1042)</f>
        <v>10.1916826600114</v>
      </c>
      <c r="AA1043" t="str">
        <f>f_dq_status(A1043,参数!$B$1)</f>
        <v>暂停大额申购|开放赎回</v>
      </c>
      <c r="AB1043" s="17">
        <f ca="1">f_risk_maxdownside(A1043,参数!$B$6,参数!$B$1)</f>
        <v>-3.20199235079604</v>
      </c>
      <c r="AC1043" s="17">
        <f ca="1">f_risk_maxdownside(A1043,参数!$B$4,参数!$B$1)</f>
        <v>-3.20199235079604</v>
      </c>
      <c r="AD1043" t="str">
        <f ca="1">f_risk_maxdownside_date(A1043,参数!$B$6,参数!$B$1)</f>
        <v>20200306-20200319</v>
      </c>
    </row>
    <row r="1044" spans="1:30">
      <c r="A1044" s="15" t="s">
        <v>1072</v>
      </c>
      <c r="B1044" t="str">
        <f>f_info_name(A1044)</f>
        <v>中银证券健康产业</v>
      </c>
      <c r="C1044" t="str">
        <f>f_info_setupdate(A1044)</f>
        <v>2016-09-07</v>
      </c>
      <c r="D1044" s="16">
        <f t="shared" si="16"/>
        <v>1601</v>
      </c>
      <c r="F1044" s="17">
        <f>f_netasset_total(A1044,参数!$B$1,100000000)</f>
        <v>0.4852987391</v>
      </c>
      <c r="G1044" s="17">
        <f ca="1">f_nav_adjustedreturn(A1044,参数!$B$2,参数!$B$1)</f>
        <v>71.6863422593339</v>
      </c>
      <c r="H1044" s="17">
        <f ca="1">f_nav_periodreturnrankingper(A1044,参数!$B$2,参数!$B$1,3)</f>
        <v>23.0809952355744</v>
      </c>
      <c r="I1044" s="17">
        <f ca="1">f_nav_adjustedreturn(A1044,参数!$B$3,参数!$B$2)</f>
        <v>29.8317757009346</v>
      </c>
      <c r="J1044" s="17">
        <f ca="1">f_nav_periodreturnrankingper(A1044,参数!$B$3,参数!$B$2,3)</f>
        <v>44.8717948717949</v>
      </c>
      <c r="K1044" s="17">
        <f ca="1">f_nav_adjustedreturn(A1044,参数!$B$4,参数!$B$3)</f>
        <v>-21.7760015596062</v>
      </c>
      <c r="L1044" s="17">
        <f ca="1">f_nav_periodreturnrankingper(A1044,参数!$B$4,参数!$B$3,3)</f>
        <v>72.3363286264442</v>
      </c>
      <c r="M1044" s="17">
        <f ca="1">f_nav_adjustedreturn(A1044,参数!$B$5,参数!$B$4)</f>
        <v>3.53107344632769</v>
      </c>
      <c r="N1044" s="17">
        <f ca="1">f_nav_periodreturnrankingper(A1044,参数!$B$5,参数!$B$4,3)</f>
        <v>81.9542947202522</v>
      </c>
      <c r="O1044" s="17">
        <f ca="1">f_nav_adjustedreturn(A1044,参数!$B$6,参数!$B$5)</f>
        <v>0</v>
      </c>
      <c r="P1044" s="17">
        <f ca="1">f_nav_periodreturnrankingper(A1044,参数!$B$6,参数!$B$5,3)</f>
        <v>0</v>
      </c>
      <c r="Q1044" s="25">
        <f>f_return(A1044,1,参数!$B$1-365/2,参数!$B$1)</f>
        <v>50.9879424608114</v>
      </c>
      <c r="R1044" s="25">
        <f ca="1">f_return(A1044,1,参数!$B$4,参数!$B$1)</f>
        <v>20.3405936885539</v>
      </c>
      <c r="S1044" s="25">
        <f ca="1">f_return(A1044,1,参数!$B$6,参数!$B$1)</f>
        <v>0</v>
      </c>
      <c r="T1044" t="str">
        <f>f_info_investtype(A1044)</f>
        <v>灵活配置型基金</v>
      </c>
      <c r="U1044" t="str">
        <f>f_info_fundmanager(A1044)</f>
        <v>白冰洋</v>
      </c>
      <c r="V1044">
        <f>f_info_manager_onthepostdays(A1044,1)</f>
        <v>24</v>
      </c>
      <c r="W1044" s="25">
        <f ca="1">f_return_1w(A1044,"0",参数!$B$2)</f>
        <v>0.240523378872421</v>
      </c>
      <c r="X1044" s="25">
        <f>f_return_1m(A1044,"0",参数!$B$1)</f>
        <v>14.045266177877</v>
      </c>
      <c r="Y1044" s="25">
        <f>f_return_3m(A1044,0,参数!$B$1)</f>
        <v>25.812350541567</v>
      </c>
      <c r="Z1044" s="25">
        <f>f_return_6m(A1044,0,参数!B1043)</f>
        <v>16.8778839279912</v>
      </c>
      <c r="AA1044" t="str">
        <f>f_dq_status(A1044,参数!$B$1)</f>
        <v>开放申购|开放赎回</v>
      </c>
      <c r="AB1044" s="17">
        <f ca="1">f_risk_maxdownside(A1044,参数!$B$6,参数!$B$1)</f>
        <v>-29.721706864564</v>
      </c>
      <c r="AC1044" s="17">
        <f ca="1">f_risk_maxdownside(A1044,参数!$B$4,参数!$B$1)</f>
        <v>-29.721706864564</v>
      </c>
      <c r="AD1044" t="str">
        <f ca="1">f_risk_maxdownside_date(A1044,参数!$B$6,参数!$B$1)</f>
        <v>20180523-20190103</v>
      </c>
    </row>
    <row r="1045" spans="1:30">
      <c r="A1045" s="15" t="s">
        <v>1073</v>
      </c>
      <c r="B1045" t="str">
        <f>f_info_name(A1045)</f>
        <v>广发创新升级</v>
      </c>
      <c r="C1045" t="str">
        <f>f_info_setupdate(A1045)</f>
        <v>2016-08-24</v>
      </c>
      <c r="D1045" s="16">
        <f t="shared" si="16"/>
        <v>1615</v>
      </c>
      <c r="F1045" s="17">
        <f>f_netasset_total(A1045,参数!$B$1,100000000)</f>
        <v>146.2523206077</v>
      </c>
      <c r="G1045" s="17">
        <f ca="1">f_nav_adjustedreturn(A1045,参数!$B$2,参数!$B$1)</f>
        <v>85.5826896320108</v>
      </c>
      <c r="H1045" s="17">
        <f ca="1">f_nav_periodreturnrankingper(A1045,参数!$B$2,参数!$B$1,3)</f>
        <v>12.4933827421916</v>
      </c>
      <c r="I1045" s="17">
        <f ca="1">f_nav_adjustedreturn(A1045,参数!$B$3,参数!$B$2)</f>
        <v>131.20354963949</v>
      </c>
      <c r="J1045" s="17">
        <f ca="1">f_nav_periodreturnrankingper(A1045,参数!$B$3,参数!$B$2,3)</f>
        <v>0.0557413600891862</v>
      </c>
      <c r="K1045" s="17">
        <f ca="1">f_nav_adjustedreturn(A1045,参数!$B$4,参数!$B$3)</f>
        <v>-31.8916913137894</v>
      </c>
      <c r="L1045" s="17">
        <f ca="1">f_nav_periodreturnrankingper(A1045,参数!$B$4,参数!$B$3,3)</f>
        <v>96.2772785622593</v>
      </c>
      <c r="M1045" s="17">
        <f ca="1">f_nav_adjustedreturn(A1045,参数!$B$5,参数!$B$4)</f>
        <v>39.0397915204971</v>
      </c>
      <c r="N1045" s="17">
        <f ca="1">f_nav_periodreturnrankingper(A1045,参数!$B$5,参数!$B$4,3)</f>
        <v>5.43735224586288</v>
      </c>
      <c r="O1045" s="17">
        <f ca="1">f_nav_adjustedreturn(A1045,参数!$B$6,参数!$B$5)</f>
        <v>0</v>
      </c>
      <c r="P1045" s="17">
        <f ca="1">f_nav_periodreturnrankingper(A1045,参数!$B$6,参数!$B$5,3)</f>
        <v>0</v>
      </c>
      <c r="Q1045" s="25">
        <f>f_return(A1045,1,参数!$B$1-365/2,参数!$B$1)</f>
        <v>68.3753131659091</v>
      </c>
      <c r="R1045" s="25">
        <f ca="1">f_return(A1045,1,参数!$B$4,参数!$B$1)</f>
        <v>42.9230821596442</v>
      </c>
      <c r="S1045" s="25">
        <f ca="1">f_return(A1045,1,参数!$B$6,参数!$B$1)</f>
        <v>0</v>
      </c>
      <c r="T1045" t="str">
        <f>f_info_investtype(A1045)</f>
        <v>灵活配置型基金</v>
      </c>
      <c r="U1045" t="str">
        <f>f_info_fundmanager(A1045)</f>
        <v>刘格菘,费逸,吴远怡</v>
      </c>
      <c r="V1045">
        <f>f_info_manager_onthepostdays(A1045,1)</f>
        <v>1317</v>
      </c>
      <c r="W1045" s="25">
        <f ca="1">f_return_1w(A1045,"0",参数!$B$2)</f>
        <v>3.47515265849177</v>
      </c>
      <c r="X1045" s="25">
        <f>f_return_1m(A1045,"0",参数!$B$1)</f>
        <v>19.7220588690458</v>
      </c>
      <c r="Y1045" s="25">
        <f>f_return_3m(A1045,0,参数!$B$1)</f>
        <v>39.1002589182969</v>
      </c>
      <c r="Z1045" s="25">
        <f>f_return_6m(A1045,0,参数!B1044)</f>
        <v>22.4549577926169</v>
      </c>
      <c r="AA1045" t="str">
        <f>f_dq_status(A1045,参数!$B$1)</f>
        <v>开放申购|开放赎回</v>
      </c>
      <c r="AB1045" s="17">
        <f ca="1">f_risk_maxdownside(A1045,参数!$B$6,参数!$B$1)</f>
        <v>-39.4271791707249</v>
      </c>
      <c r="AC1045" s="17">
        <f ca="1">f_risk_maxdownside(A1045,参数!$B$4,参数!$B$1)</f>
        <v>-37.2351696510957</v>
      </c>
      <c r="AD1045" t="str">
        <f ca="1">f_risk_maxdownside_date(A1045,参数!$B$6,参数!$B$1)</f>
        <v>20171122-20181018</v>
      </c>
    </row>
    <row r="1046" spans="1:30">
      <c r="A1046" s="15" t="s">
        <v>1074</v>
      </c>
      <c r="B1046" t="str">
        <f>f_info_name(A1046)</f>
        <v>广发多因子</v>
      </c>
      <c r="C1046" t="str">
        <f>f_info_setupdate(A1046)</f>
        <v>2016-12-30</v>
      </c>
      <c r="D1046" s="16">
        <f t="shared" si="16"/>
        <v>1487</v>
      </c>
      <c r="F1046" s="17">
        <f>f_netasset_total(A1046,参数!$B$1,100000000)</f>
        <v>1.2430831217</v>
      </c>
      <c r="G1046" s="17">
        <f ca="1">f_nav_adjustedreturn(A1046,参数!$B$2,参数!$B$1)</f>
        <v>81.110409883436</v>
      </c>
      <c r="H1046" s="17">
        <f ca="1">f_nav_periodreturnrankingper(A1046,参数!$B$2,参数!$B$1,3)</f>
        <v>15.352038115405</v>
      </c>
      <c r="I1046" s="17">
        <f ca="1">f_nav_adjustedreturn(A1046,参数!$B$3,参数!$B$2)</f>
        <v>44.8534631376128</v>
      </c>
      <c r="J1046" s="17">
        <f ca="1">f_nav_periodreturnrankingper(A1046,参数!$B$3,参数!$B$2,3)</f>
        <v>23.6343366778149</v>
      </c>
      <c r="K1046" s="17">
        <f ca="1">f_nav_adjustedreturn(A1046,参数!$B$4,参数!$B$3)</f>
        <v>-11.6714439269079</v>
      </c>
      <c r="L1046" s="17">
        <f ca="1">f_nav_periodreturnrankingper(A1046,参数!$B$4,参数!$B$3,3)</f>
        <v>43.7740693196406</v>
      </c>
      <c r="M1046" s="17">
        <f ca="1">f_nav_adjustedreturn(A1046,参数!$B$5,参数!$B$4)</f>
        <v>8.84360374414977</v>
      </c>
      <c r="N1046" s="17">
        <f ca="1">f_nav_periodreturnrankingper(A1046,参数!$B$5,参数!$B$4,3)</f>
        <v>57.4468085106383</v>
      </c>
      <c r="O1046" s="17">
        <f ca="1">f_nav_adjustedreturn(A1046,参数!$B$6,参数!$B$5)</f>
        <v>0</v>
      </c>
      <c r="P1046" s="17">
        <f ca="1">f_nav_periodreturnrankingper(A1046,参数!$B$6,参数!$B$5,3)</f>
        <v>0</v>
      </c>
      <c r="Q1046" s="25">
        <f>f_return(A1046,1,参数!$B$1-365/2,参数!$B$1)</f>
        <v>94.665057840429</v>
      </c>
      <c r="R1046" s="25">
        <f ca="1">f_return(A1046,1,参数!$B$4,参数!$B$1)</f>
        <v>32.2960286377031</v>
      </c>
      <c r="S1046" s="25">
        <f ca="1">f_return(A1046,1,参数!$B$6,参数!$B$1)</f>
        <v>0</v>
      </c>
      <c r="T1046" t="str">
        <f>f_info_investtype(A1046)</f>
        <v>灵活配置型基金</v>
      </c>
      <c r="U1046" t="str">
        <f>f_info_fundmanager(A1046)</f>
        <v>唐晓斌</v>
      </c>
      <c r="V1046">
        <f>f_info_manager_onthepostdays(A1046,1)</f>
        <v>962</v>
      </c>
      <c r="W1046" s="25">
        <f ca="1">f_return_1w(A1046,"0",参数!$B$2)</f>
        <v>-2.70417546488659</v>
      </c>
      <c r="X1046" s="25">
        <f>f_return_1m(A1046,"0",参数!$B$1)</f>
        <v>12.1786995625891</v>
      </c>
      <c r="Y1046" s="25">
        <f>f_return_3m(A1046,0,参数!$B$1)</f>
        <v>31.1670032235438</v>
      </c>
      <c r="Z1046" s="25">
        <f>f_return_6m(A1046,0,参数!B1045)</f>
        <v>36.7440043334326</v>
      </c>
      <c r="AA1046" t="str">
        <f>f_dq_status(A1046,参数!$B$1)</f>
        <v>开放申购|开放赎回</v>
      </c>
      <c r="AB1046" s="17">
        <f ca="1">f_risk_maxdownside(A1046,参数!$B$6,参数!$B$1)</f>
        <v>-23.6655726377613</v>
      </c>
      <c r="AC1046" s="17">
        <f ca="1">f_risk_maxdownside(A1046,参数!$B$4,参数!$B$1)</f>
        <v>-23.6655726377613</v>
      </c>
      <c r="AD1046" t="str">
        <f ca="1">f_risk_maxdownside_date(A1046,参数!$B$6,参数!$B$1)</f>
        <v>20180725-20181018</v>
      </c>
    </row>
    <row r="1047" spans="1:30">
      <c r="A1047" s="15" t="s">
        <v>1075</v>
      </c>
      <c r="B1047" t="str">
        <f>f_info_name(A1047)</f>
        <v>大成盛世精选</v>
      </c>
      <c r="C1047" t="str">
        <f>f_info_setupdate(A1047)</f>
        <v>2017-12-20</v>
      </c>
      <c r="D1047" s="16">
        <f t="shared" si="16"/>
        <v>1132</v>
      </c>
      <c r="F1047" s="17">
        <f>f_netasset_total(A1047,参数!$B$1,100000000)</f>
        <v>2.6899851751</v>
      </c>
      <c r="G1047" s="17">
        <f ca="1">f_nav_adjustedreturn(A1047,参数!$B$2,参数!$B$1)</f>
        <v>88.1590319792567</v>
      </c>
      <c r="H1047" s="17">
        <f ca="1">f_nav_periodreturnrankingper(A1047,参数!$B$2,参数!$B$1,3)</f>
        <v>10.3758602435151</v>
      </c>
      <c r="I1047" s="17">
        <f ca="1">f_nav_adjustedreturn(A1047,参数!$B$3,参数!$B$2)</f>
        <v>53.6520584329349</v>
      </c>
      <c r="J1047" s="17">
        <f ca="1">f_nav_periodreturnrankingper(A1047,参数!$B$3,参数!$B$2,3)</f>
        <v>13.8795986622074</v>
      </c>
      <c r="K1047" s="17">
        <f ca="1">f_nav_adjustedreturn(A1047,参数!$B$4,参数!$B$3)</f>
        <v>-25.8128078817734</v>
      </c>
      <c r="L1047" s="17">
        <f ca="1">f_nav_periodreturnrankingper(A1047,参数!$B$4,参数!$B$3,3)</f>
        <v>86.007702182285</v>
      </c>
      <c r="M1047" s="17">
        <f ca="1">f_nav_adjustedreturn(A1047,参数!$B$5,参数!$B$4)</f>
        <v>0</v>
      </c>
      <c r="N1047" s="17">
        <f ca="1">f_nav_periodreturnrankingper(A1047,参数!$B$5,参数!$B$4,3)</f>
        <v>0</v>
      </c>
      <c r="O1047" s="17">
        <f ca="1">f_nav_adjustedreturn(A1047,参数!$B$6,参数!$B$5)</f>
        <v>0</v>
      </c>
      <c r="P1047" s="17">
        <f ca="1">f_nav_periodreturnrankingper(A1047,参数!$B$6,参数!$B$5,3)</f>
        <v>0</v>
      </c>
      <c r="Q1047" s="25">
        <f>f_return(A1047,1,参数!$B$1-365/2,参数!$B$1)</f>
        <v>94.679267104522</v>
      </c>
      <c r="R1047" s="25">
        <f ca="1">f_return(A1047,1,参数!$B$4,参数!$B$1)</f>
        <v>28.932778109759</v>
      </c>
      <c r="S1047" s="25">
        <f ca="1">f_return(A1047,1,参数!$B$6,参数!$B$1)</f>
        <v>0</v>
      </c>
      <c r="T1047" t="str">
        <f>f_info_investtype(A1047)</f>
        <v>灵活配置型基金</v>
      </c>
      <c r="U1047" t="str">
        <f>f_info_fundmanager(A1047)</f>
        <v>魏庆国</v>
      </c>
      <c r="V1047">
        <f>f_info_manager_onthepostdays(A1047,1)</f>
        <v>406</v>
      </c>
      <c r="W1047" s="25">
        <f ca="1">f_return_1w(A1047,"0",参数!$B$2)</f>
        <v>0.871839581517002</v>
      </c>
      <c r="X1047" s="25">
        <f>f_return_1m(A1047,"0",参数!$B$1)</f>
        <v>15.9829515183804</v>
      </c>
      <c r="Y1047" s="25">
        <f>f_return_3m(A1047,0,参数!$B$1)</f>
        <v>37.0906801007557</v>
      </c>
      <c r="Z1047" s="25">
        <f>f_return_6m(A1047,0,参数!B1046)</f>
        <v>30.2045728038508</v>
      </c>
      <c r="AA1047" t="str">
        <f>f_dq_status(A1047,参数!$B$1)</f>
        <v>开放申购|开放赎回</v>
      </c>
      <c r="AB1047" s="17">
        <f ca="1">f_risk_maxdownside(A1047,参数!$B$6,参数!$B$1)</f>
        <v>-30.9055118110236</v>
      </c>
      <c r="AC1047" s="17">
        <f ca="1">f_risk_maxdownside(A1047,参数!$B$4,参数!$B$1)</f>
        <v>-30.8374384236453</v>
      </c>
      <c r="AD1047" t="str">
        <f ca="1">f_risk_maxdownside_date(A1047,参数!$B$6,参数!$B$1)</f>
        <v>20180125-20181018</v>
      </c>
    </row>
    <row r="1048" spans="1:30">
      <c r="A1048" s="15" t="s">
        <v>1076</v>
      </c>
      <c r="B1048" t="str">
        <f>f_info_name(A1048)</f>
        <v>大成景盛一年A</v>
      </c>
      <c r="C1048" t="str">
        <f>f_info_setupdate(A1048)</f>
        <v>2016-11-08</v>
      </c>
      <c r="D1048" s="16">
        <f t="shared" si="16"/>
        <v>1539</v>
      </c>
      <c r="F1048" s="17">
        <f>f_netasset_total(A1048,参数!$B$1,100000000)</f>
        <v>1.248182521</v>
      </c>
      <c r="G1048" s="17">
        <f ca="1">f_nav_adjustedreturn(A1048,参数!$B$2,参数!$B$1)</f>
        <v>8.63371259202601</v>
      </c>
      <c r="H1048" s="17">
        <f ca="1">f_nav_periodreturnrankingper(A1048,参数!$B$2,参数!$B$1,3)</f>
        <v>55.6603773584906</v>
      </c>
      <c r="I1048" s="17">
        <f ca="1">f_nav_adjustedreturn(A1048,参数!$B$3,参数!$B$2)</f>
        <v>5.29547971408437</v>
      </c>
      <c r="J1048" s="17">
        <f ca="1">f_nav_periodreturnrankingper(A1048,参数!$B$3,参数!$B$2,3)</f>
        <v>77.2340425531915</v>
      </c>
      <c r="K1048" s="17">
        <f ca="1">f_nav_adjustedreturn(A1048,参数!$B$4,参数!$B$3)</f>
        <v>-2.8082191780822</v>
      </c>
      <c r="L1048" s="17">
        <f ca="1">f_nav_periodreturnrankingper(A1048,参数!$B$4,参数!$B$3,3)</f>
        <v>71.8377088305489</v>
      </c>
      <c r="M1048" s="17">
        <f ca="1">f_nav_adjustedreturn(A1048,参数!$B$5,参数!$B$4)</f>
        <v>2.30999999999999</v>
      </c>
      <c r="N1048" s="17">
        <f ca="1">f_nav_periodreturnrankingper(A1048,参数!$B$5,参数!$B$4,3)</f>
        <v>71.5469613259668</v>
      </c>
      <c r="O1048" s="17">
        <f ca="1">f_nav_adjustedreturn(A1048,参数!$B$6,参数!$B$5)</f>
        <v>0</v>
      </c>
      <c r="P1048" s="17">
        <f ca="1">f_nav_periodreturnrankingper(A1048,参数!$B$6,参数!$B$5,3)</f>
        <v>0</v>
      </c>
      <c r="Q1048" s="25">
        <f>f_return(A1048,1,参数!$B$1-365/2,参数!$B$1)</f>
        <v>8.8802257400332</v>
      </c>
      <c r="R1048" s="25">
        <f ca="1">f_return(A1048,1,参数!$B$4,参数!$B$1)</f>
        <v>3.5906691106123</v>
      </c>
      <c r="S1048" s="25">
        <f ca="1">f_return(A1048,1,参数!$B$6,参数!$B$1)</f>
        <v>0</v>
      </c>
      <c r="T1048" t="str">
        <f>f_info_investtype(A1048)</f>
        <v>混合债券型二级基金</v>
      </c>
      <c r="U1048" t="str">
        <f>f_info_fundmanager(A1048)</f>
        <v>王立</v>
      </c>
      <c r="V1048">
        <f>f_info_manager_onthepostdays(A1048,1)</f>
        <v>57</v>
      </c>
      <c r="W1048" s="25">
        <f ca="1">f_return_1w(A1048,"0",参数!$B$2)</f>
        <v>-0.324025540836734</v>
      </c>
      <c r="X1048" s="25">
        <f>f_return_1m(A1048,"0",参数!$B$1)</f>
        <v>2.13951815893564</v>
      </c>
      <c r="Y1048" s="25">
        <f>f_return_3m(A1048,0,参数!$B$1)</f>
        <v>3.51676384839652</v>
      </c>
      <c r="Z1048" s="25">
        <f>f_return_6m(A1048,0,参数!B1047)</f>
        <v>1.89850638833904</v>
      </c>
      <c r="AA1048" t="str">
        <f>f_dq_status(A1048,参数!$B$1)</f>
        <v>暂停申购|暂停赎回</v>
      </c>
      <c r="AB1048" s="17">
        <f ca="1">f_risk_maxdownside(A1048,参数!$B$6,参数!$B$1)</f>
        <v>-6.01757944557134</v>
      </c>
      <c r="AC1048" s="17">
        <f ca="1">f_risk_maxdownside(A1048,参数!$B$4,参数!$B$1)</f>
        <v>-4.89688202521747</v>
      </c>
      <c r="AD1048" t="str">
        <f ca="1">f_risk_maxdownside_date(A1048,参数!$B$6,参数!$B$1)</f>
        <v>20171014-20181018</v>
      </c>
    </row>
    <row r="1049" spans="1:30">
      <c r="A1049" s="15" t="s">
        <v>1077</v>
      </c>
      <c r="B1049" t="str">
        <f>f_info_name(A1049)</f>
        <v>建信多因子量化</v>
      </c>
      <c r="C1049" t="str">
        <f>f_info_setupdate(A1049)</f>
        <v>2016-08-09</v>
      </c>
      <c r="D1049" s="16">
        <f t="shared" si="16"/>
        <v>1630</v>
      </c>
      <c r="F1049" s="17">
        <f>f_netasset_total(A1049,参数!$B$1,100000000)</f>
        <v>0.7801139598</v>
      </c>
      <c r="G1049" s="17">
        <f ca="1">f_nav_adjustedreturn(A1049,参数!$B$2,参数!$B$1)</f>
        <v>43.6875824382891</v>
      </c>
      <c r="H1049" s="17">
        <f ca="1">f_nav_periodreturnrankingper(A1049,参数!$B$2,参数!$B$1,3)</f>
        <v>79.1666666666667</v>
      </c>
      <c r="I1049" s="17">
        <f ca="1">f_nav_adjustedreturn(A1049,参数!$B$3,参数!$B$2)</f>
        <v>34.1676147136898</v>
      </c>
      <c r="J1049" s="17">
        <f ca="1">f_nav_periodreturnrankingper(A1049,参数!$B$3,参数!$B$2,3)</f>
        <v>70.7964601769911</v>
      </c>
      <c r="K1049" s="17">
        <f ca="1">f_nav_adjustedreturn(A1049,参数!$B$4,参数!$B$3)</f>
        <v>-30.0839593460009</v>
      </c>
      <c r="L1049" s="17">
        <f ca="1">f_nav_periodreturnrankingper(A1049,参数!$B$4,参数!$B$3,3)</f>
        <v>83.2727272727273</v>
      </c>
      <c r="M1049" s="17">
        <f ca="1">f_nav_adjustedreturn(A1049,参数!$B$5,参数!$B$4)</f>
        <v>18.4589684694091</v>
      </c>
      <c r="N1049" s="17">
        <f ca="1">f_nav_periodreturnrankingper(A1049,参数!$B$5,参数!$B$4,3)</f>
        <v>55.8823529411765</v>
      </c>
      <c r="O1049" s="17">
        <f ca="1">f_nav_adjustedreturn(A1049,参数!$B$6,参数!$B$5)</f>
        <v>0</v>
      </c>
      <c r="P1049" s="17">
        <f ca="1">f_nav_periodreturnrankingper(A1049,参数!$B$6,参数!$B$5,3)</f>
        <v>0</v>
      </c>
      <c r="Q1049" s="25">
        <f>f_return(A1049,1,参数!$B$1-365/2,参数!$B$1)</f>
        <v>28.2537612259865</v>
      </c>
      <c r="R1049" s="25">
        <f ca="1">f_return(A1049,1,参数!$B$4,参数!$B$1)</f>
        <v>10.452400308097</v>
      </c>
      <c r="S1049" s="25">
        <f ca="1">f_return(A1049,1,参数!$B$6,参数!$B$1)</f>
        <v>0</v>
      </c>
      <c r="T1049" t="str">
        <f>f_info_investtype(A1049)</f>
        <v>普通股票型基金</v>
      </c>
      <c r="U1049" t="str">
        <f>f_info_fundmanager(A1049)</f>
        <v>叶乐天</v>
      </c>
      <c r="V1049">
        <f>f_info_manager_onthepostdays(A1049,1)</f>
        <v>1647</v>
      </c>
      <c r="W1049" s="25">
        <f ca="1">f_return_1w(A1049,"0",参数!$B$2)</f>
        <v>-2.04872646733112</v>
      </c>
      <c r="X1049" s="25">
        <f>f_return_1m(A1049,"0",参数!$B$1)</f>
        <v>10.4664638562944</v>
      </c>
      <c r="Y1049" s="25">
        <f>f_return_3m(A1049,0,参数!$B$1)</f>
        <v>12.8115984910126</v>
      </c>
      <c r="Z1049" s="25">
        <f>f_return_6m(A1049,0,参数!B1048)</f>
        <v>-1.9090909090909</v>
      </c>
      <c r="AA1049" t="str">
        <f>f_dq_status(A1049,参数!$B$1)</f>
        <v>暂停大额申购|开放赎回</v>
      </c>
      <c r="AB1049" s="17">
        <f ca="1">f_risk_maxdownside(A1049,参数!$B$6,参数!$B$1)</f>
        <v>-33.7322890081845</v>
      </c>
      <c r="AC1049" s="17">
        <f ca="1">f_risk_maxdownside(A1049,参数!$B$4,参数!$B$1)</f>
        <v>-33.7322890081845</v>
      </c>
      <c r="AD1049" t="str">
        <f ca="1">f_risk_maxdownside_date(A1049,参数!$B$6,参数!$B$1)</f>
        <v>20180313-20181018</v>
      </c>
    </row>
    <row r="1050" spans="1:30">
      <c r="A1050" s="15" t="s">
        <v>1078</v>
      </c>
      <c r="B1050" t="str">
        <f>f_info_name(A1050)</f>
        <v>融通新趋势</v>
      </c>
      <c r="C1050" t="str">
        <f>f_info_setupdate(A1050)</f>
        <v>2016-08-17</v>
      </c>
      <c r="D1050" s="16">
        <f t="shared" si="16"/>
        <v>1622</v>
      </c>
      <c r="F1050" s="17">
        <f>f_netasset_total(A1050,参数!$B$1,100000000)</f>
        <v>4.8093090421</v>
      </c>
      <c r="G1050" s="17">
        <f ca="1">f_nav_adjustedreturn(A1050,参数!$B$2,参数!$B$1)</f>
        <v>86.3636363636364</v>
      </c>
      <c r="H1050" s="17">
        <f ca="1">f_nav_periodreturnrankingper(A1050,参数!$B$2,参数!$B$1,3)</f>
        <v>11.8051879301218</v>
      </c>
      <c r="I1050" s="17">
        <f ca="1">f_nav_adjustedreturn(A1050,参数!$B$3,参数!$B$2)</f>
        <v>58.7926509186352</v>
      </c>
      <c r="J1050" s="17">
        <f ca="1">f_nav_periodreturnrankingper(A1050,参数!$B$3,参数!$B$2,3)</f>
        <v>9.69899665551839</v>
      </c>
      <c r="K1050" s="17">
        <f ca="1">f_nav_adjustedreturn(A1050,参数!$B$4,参数!$B$3)</f>
        <v>-23.9520958083832</v>
      </c>
      <c r="L1050" s="17">
        <f ca="1">f_nav_periodreturnrankingper(A1050,参数!$B$4,参数!$B$3,3)</f>
        <v>80.2952503209243</v>
      </c>
      <c r="M1050" s="17">
        <f ca="1">f_nav_adjustedreturn(A1050,参数!$B$5,参数!$B$4)</f>
        <v>6.13107822410149</v>
      </c>
      <c r="N1050" s="17">
        <f ca="1">f_nav_periodreturnrankingper(A1050,参数!$B$5,参数!$B$4,3)</f>
        <v>71.7100078802206</v>
      </c>
      <c r="O1050" s="17">
        <f ca="1">f_nav_adjustedreturn(A1050,参数!$B$6,参数!$B$5)</f>
        <v>0</v>
      </c>
      <c r="P1050" s="17">
        <f ca="1">f_nav_periodreturnrankingper(A1050,参数!$B$6,参数!$B$5,3)</f>
        <v>0</v>
      </c>
      <c r="Q1050" s="25">
        <f>f_return(A1050,1,参数!$B$1-365/2,参数!$B$1)</f>
        <v>75.9641562031432</v>
      </c>
      <c r="R1050" s="25">
        <f ca="1">f_return(A1050,1,参数!$B$4,参数!$B$1)</f>
        <v>31.014430728175</v>
      </c>
      <c r="S1050" s="25">
        <f ca="1">f_return(A1050,1,参数!$B$6,参数!$B$1)</f>
        <v>0</v>
      </c>
      <c r="T1050" t="str">
        <f>f_info_investtype(A1050)</f>
        <v>灵活配置型基金</v>
      </c>
      <c r="U1050" t="str">
        <f>f_info_fundmanager(A1050)</f>
        <v>何天翔</v>
      </c>
      <c r="V1050">
        <f>f_info_manager_onthepostdays(A1050,1)</f>
        <v>1639</v>
      </c>
      <c r="W1050" s="25">
        <f ca="1">f_return_1w(A1050,"0",参数!$B$2)</f>
        <v>-1.78571428571429</v>
      </c>
      <c r="X1050" s="25">
        <f>f_return_1m(A1050,"0",参数!$B$1)</f>
        <v>14.6415861718353</v>
      </c>
      <c r="Y1050" s="25">
        <f>f_return_3m(A1050,0,参数!$B$1)</f>
        <v>29.8215313759355</v>
      </c>
      <c r="Z1050" s="25">
        <f>f_return_6m(A1050,0,参数!B1049)</f>
        <v>31.0712282669658</v>
      </c>
      <c r="AA1050" t="str">
        <f>f_dq_status(A1050,参数!$B$1)</f>
        <v>暂停大额申购|开放赎回</v>
      </c>
      <c r="AB1050" s="17">
        <f ca="1">f_risk_maxdownside(A1050,参数!$B$6,参数!$B$1)</f>
        <v>-33.625730994152</v>
      </c>
      <c r="AC1050" s="17">
        <f ca="1">f_risk_maxdownside(A1050,参数!$B$4,参数!$B$1)</f>
        <v>-32.1713147410359</v>
      </c>
      <c r="AD1050" t="str">
        <f ca="1">f_risk_maxdownside_date(A1050,参数!$B$6,参数!$B$1)</f>
        <v>20161123-20181018</v>
      </c>
    </row>
    <row r="1051" spans="1:30">
      <c r="A1051" s="15" t="s">
        <v>1079</v>
      </c>
      <c r="B1051" t="str">
        <f>f_info_name(A1051)</f>
        <v>汇添富盈泰</v>
      </c>
      <c r="C1051" t="str">
        <f>f_info_setupdate(A1051)</f>
        <v>2016-08-03</v>
      </c>
      <c r="D1051" s="16">
        <f t="shared" si="16"/>
        <v>1636</v>
      </c>
      <c r="F1051" s="17">
        <f>f_netasset_total(A1051,参数!$B$1,100000000)</f>
        <v>4.6920539805</v>
      </c>
      <c r="G1051" s="17">
        <f ca="1">f_nav_adjustedreturn(A1051,参数!$B$2,参数!$B$1)</f>
        <v>118.82951653944</v>
      </c>
      <c r="H1051" s="17">
        <f ca="1">f_nav_periodreturnrankingper(A1051,参数!$B$2,参数!$B$1,3)</f>
        <v>1.21757543673902</v>
      </c>
      <c r="I1051" s="17">
        <f ca="1">f_nav_adjustedreturn(A1051,参数!$B$3,参数!$B$2)</f>
        <v>8.86426592797785</v>
      </c>
      <c r="J1051" s="17">
        <f ca="1">f_nav_periodreturnrankingper(A1051,参数!$B$3,参数!$B$2,3)</f>
        <v>85.61872909699</v>
      </c>
      <c r="K1051" s="17">
        <f ca="1">f_nav_adjustedreturn(A1051,参数!$B$4,参数!$B$3)</f>
        <v>0.185013876040703</v>
      </c>
      <c r="L1051" s="17">
        <f ca="1">f_nav_periodreturnrankingper(A1051,参数!$B$4,参数!$B$3,3)</f>
        <v>18.2284980744544</v>
      </c>
      <c r="M1051" s="17">
        <f ca="1">f_nav_adjustedreturn(A1051,参数!$B$5,参数!$B$4)</f>
        <v>9.2741935483871</v>
      </c>
      <c r="N1051" s="17">
        <f ca="1">f_nav_periodreturnrankingper(A1051,参数!$B$5,参数!$B$4,3)</f>
        <v>55.5555555555556</v>
      </c>
      <c r="O1051" s="17">
        <f ca="1">f_nav_adjustedreturn(A1051,参数!$B$6,参数!$B$5)</f>
        <v>0</v>
      </c>
      <c r="P1051" s="17">
        <f ca="1">f_nav_periodreturnrankingper(A1051,参数!$B$6,参数!$B$5,3)</f>
        <v>0</v>
      </c>
      <c r="Q1051" s="25">
        <f>f_return(A1051,1,参数!$B$1-365/2,参数!$B$1)</f>
        <v>145.665071860535</v>
      </c>
      <c r="R1051" s="25">
        <f ca="1">f_return(A1051,1,参数!$B$4,参数!$B$1)</f>
        <v>33.6030696263605</v>
      </c>
      <c r="S1051" s="25">
        <f ca="1">f_return(A1051,1,参数!$B$6,参数!$B$1)</f>
        <v>0</v>
      </c>
      <c r="T1051" t="str">
        <f>f_info_investtype(A1051)</f>
        <v>灵活配置型基金</v>
      </c>
      <c r="U1051" t="str">
        <f>f_info_fundmanager(A1051)</f>
        <v>李云鑫</v>
      </c>
      <c r="V1051">
        <f>f_info_manager_onthepostdays(A1051,1)</f>
        <v>267</v>
      </c>
      <c r="W1051" s="25">
        <f ca="1">f_return_1w(A1051,"0",参数!$B$2)</f>
        <v>-1.25628140703517</v>
      </c>
      <c r="X1051" s="25">
        <f>f_return_1m(A1051,"0",参数!$B$1)</f>
        <v>21.4689265536723</v>
      </c>
      <c r="Y1051" s="25">
        <f>f_return_3m(A1051,0,参数!$B$1)</f>
        <v>53.5714285714286</v>
      </c>
      <c r="Z1051" s="25">
        <f>f_return_6m(A1051,0,参数!B1050)</f>
        <v>53.953488372093</v>
      </c>
      <c r="AA1051" t="str">
        <f>f_dq_status(A1051,参数!$B$1)</f>
        <v>开放申购|开放赎回</v>
      </c>
      <c r="AB1051" s="17">
        <f ca="1">f_risk_maxdownside(A1051,参数!$B$6,参数!$B$1)</f>
        <v>-11.4763231197772</v>
      </c>
      <c r="AC1051" s="17">
        <f ca="1">f_risk_maxdownside(A1051,参数!$B$4,参数!$B$1)</f>
        <v>-11.4763231197772</v>
      </c>
      <c r="AD1051" t="str">
        <f ca="1">f_risk_maxdownside_date(A1051,参数!$B$6,参数!$B$1)</f>
        <v>20200804-20200909</v>
      </c>
    </row>
    <row r="1052" spans="1:30">
      <c r="A1052" s="15" t="s">
        <v>1080</v>
      </c>
      <c r="B1052" t="str">
        <f>f_info_name(A1052)</f>
        <v>中欧双利A</v>
      </c>
      <c r="C1052" t="str">
        <f>f_info_setupdate(A1052)</f>
        <v>2016-11-23</v>
      </c>
      <c r="D1052" s="16">
        <f t="shared" si="16"/>
        <v>1524</v>
      </c>
      <c r="F1052" s="17">
        <f>f_netasset_total(A1052,参数!$B$1,100000000)</f>
        <v>103.1764519594</v>
      </c>
      <c r="G1052" s="17">
        <f ca="1">f_nav_adjustedreturn(A1052,参数!$B$2,参数!$B$1)</f>
        <v>14.6360057512199</v>
      </c>
      <c r="H1052" s="17">
        <f ca="1">f_nav_periodreturnrankingper(A1052,参数!$B$2,参数!$B$1,3)</f>
        <v>26.2264150943396</v>
      </c>
      <c r="I1052" s="17">
        <f ca="1">f_nav_adjustedreturn(A1052,参数!$B$3,参数!$B$2)</f>
        <v>7.69869076157108</v>
      </c>
      <c r="J1052" s="17">
        <f ca="1">f_nav_periodreturnrankingper(A1052,参数!$B$3,参数!$B$2,3)</f>
        <v>55.531914893617</v>
      </c>
      <c r="K1052" s="17">
        <f ca="1">f_nav_adjustedreturn(A1052,参数!$B$4,参数!$B$3)</f>
        <v>1.9360902255639</v>
      </c>
      <c r="L1052" s="17">
        <f ca="1">f_nav_periodreturnrankingper(A1052,参数!$B$4,参数!$B$3,3)</f>
        <v>38.4248210023866</v>
      </c>
      <c r="M1052" s="17">
        <f ca="1">f_nav_adjustedreturn(A1052,参数!$B$5,参数!$B$4)</f>
        <v>5.86481113320079</v>
      </c>
      <c r="N1052" s="17">
        <f ca="1">f_nav_periodreturnrankingper(A1052,参数!$B$5,参数!$B$4,3)</f>
        <v>28.7292817679558</v>
      </c>
      <c r="O1052" s="17">
        <f ca="1">f_nav_adjustedreturn(A1052,参数!$B$6,参数!$B$5)</f>
        <v>0</v>
      </c>
      <c r="P1052" s="17">
        <f ca="1">f_nav_periodreturnrankingper(A1052,参数!$B$6,参数!$B$5,3)</f>
        <v>0</v>
      </c>
      <c r="Q1052" s="25">
        <f>f_return(A1052,1,参数!$B$1-365/2,参数!$B$1)</f>
        <v>19.0998389085783</v>
      </c>
      <c r="R1052" s="25">
        <f ca="1">f_return(A1052,1,参数!$B$4,参数!$B$1)</f>
        <v>7.95831801251208</v>
      </c>
      <c r="S1052" s="25">
        <f ca="1">f_return(A1052,1,参数!$B$6,参数!$B$1)</f>
        <v>0</v>
      </c>
      <c r="T1052" t="str">
        <f>f_info_investtype(A1052)</f>
        <v>混合债券型二级基金</v>
      </c>
      <c r="U1052" t="str">
        <f>f_info_fundmanager(A1052)</f>
        <v>黄华,蒋雯文</v>
      </c>
      <c r="V1052">
        <f>f_info_manager_onthepostdays(A1052,1)</f>
        <v>1408</v>
      </c>
      <c r="W1052" s="25">
        <f ca="1">f_return_1w(A1052,"0",参数!$B$2)</f>
        <v>-0.0598904859685271</v>
      </c>
      <c r="X1052" s="25">
        <f>f_return_1m(A1052,"0",参数!$B$1)</f>
        <v>4.24461035148058</v>
      </c>
      <c r="Y1052" s="25">
        <f>f_return_3m(A1052,0,参数!$B$1)</f>
        <v>7.39846696688126</v>
      </c>
      <c r="Z1052" s="25">
        <f>f_return_6m(A1052,0,参数!B1051)</f>
        <v>7.90236305066197</v>
      </c>
      <c r="AA1052" t="str">
        <f>f_dq_status(A1052,参数!$B$1)</f>
        <v>开放申购|开放赎回</v>
      </c>
      <c r="AB1052" s="17">
        <f ca="1">f_risk_maxdownside(A1052,参数!$B$6,参数!$B$1)</f>
        <v>-3.5210097990367</v>
      </c>
      <c r="AC1052" s="17">
        <f ca="1">f_risk_maxdownside(A1052,参数!$B$4,参数!$B$1)</f>
        <v>-3.5210097990367</v>
      </c>
      <c r="AD1052" t="str">
        <f ca="1">f_risk_maxdownside_date(A1052,参数!$B$6,参数!$B$1)</f>
        <v>20200306-20200323</v>
      </c>
    </row>
    <row r="1053" spans="1:30">
      <c r="A1053" s="15" t="s">
        <v>1081</v>
      </c>
      <c r="B1053" t="str">
        <f>f_info_name(A1053)</f>
        <v>中海合嘉增强收益A</v>
      </c>
      <c r="C1053" t="str">
        <f>f_info_setupdate(A1053)</f>
        <v>2016-08-24</v>
      </c>
      <c r="D1053" s="16">
        <f t="shared" si="16"/>
        <v>1615</v>
      </c>
      <c r="F1053" s="17">
        <f>f_netasset_total(A1053,参数!$B$1,100000000)</f>
        <v>0.087536427</v>
      </c>
      <c r="G1053" s="17">
        <f ca="1">f_nav_adjustedreturn(A1053,参数!$B$2,参数!$B$1)</f>
        <v>23.8522273126036</v>
      </c>
      <c r="H1053" s="17">
        <f ca="1">f_nav_periodreturnrankingper(A1053,参数!$B$2,参数!$B$1,3)</f>
        <v>9.43396226415094</v>
      </c>
      <c r="I1053" s="17">
        <f ca="1">f_nav_adjustedreturn(A1053,参数!$B$3,参数!$B$2)</f>
        <v>8.11465907893351</v>
      </c>
      <c r="J1053" s="17">
        <f ca="1">f_nav_periodreturnrankingper(A1053,参数!$B$3,参数!$B$2,3)</f>
        <v>51.7021276595745</v>
      </c>
      <c r="K1053" s="17">
        <f ca="1">f_nav_adjustedreturn(A1053,参数!$B$4,参数!$B$3)</f>
        <v>-6.1795530947202</v>
      </c>
      <c r="L1053" s="17">
        <f ca="1">f_nav_periodreturnrankingper(A1053,参数!$B$4,参数!$B$3,3)</f>
        <v>86.3961813842482</v>
      </c>
      <c r="M1053" s="17">
        <f ca="1">f_nav_adjustedreturn(A1053,参数!$B$5,参数!$B$4)</f>
        <v>3.98725721919639</v>
      </c>
      <c r="N1053" s="17">
        <f ca="1">f_nav_periodreturnrankingper(A1053,参数!$B$5,参数!$B$4,3)</f>
        <v>49.7237569060773</v>
      </c>
      <c r="O1053" s="17">
        <f ca="1">f_nav_adjustedreturn(A1053,参数!$B$6,参数!$B$5)</f>
        <v>0</v>
      </c>
      <c r="P1053" s="17">
        <f ca="1">f_nav_periodreturnrankingper(A1053,参数!$B$6,参数!$B$5,3)</f>
        <v>0</v>
      </c>
      <c r="Q1053" s="25">
        <f>f_return(A1053,1,参数!$B$1-365/2,参数!$B$1)</f>
        <v>16.5686999928906</v>
      </c>
      <c r="R1053" s="25">
        <f ca="1">f_return(A1053,1,参数!$B$4,参数!$B$1)</f>
        <v>7.89429914281976</v>
      </c>
      <c r="S1053" s="25">
        <f ca="1">f_return(A1053,1,参数!$B$6,参数!$B$1)</f>
        <v>0</v>
      </c>
      <c r="T1053" t="str">
        <f>f_info_investtype(A1053)</f>
        <v>混合债券型二级基金</v>
      </c>
      <c r="U1053" t="str">
        <f>f_info_fundmanager(A1053)</f>
        <v>周梦婕</v>
      </c>
      <c r="V1053">
        <f>f_info_manager_onthepostdays(A1053,1)</f>
        <v>680</v>
      </c>
      <c r="W1053" s="25">
        <f ca="1">f_return_1w(A1053,"0",参数!$B$2)</f>
        <v>-0.658468093347528</v>
      </c>
      <c r="X1053" s="25">
        <f>f_return_1m(A1053,"0",参数!$B$1)</f>
        <v>5.24310444794168</v>
      </c>
      <c r="Y1053" s="25">
        <f>f_return_3m(A1053,0,参数!$B$1)</f>
        <v>8.39447193311722</v>
      </c>
      <c r="Z1053" s="25">
        <f>f_return_6m(A1053,0,参数!B1052)</f>
        <v>3.73146759953358</v>
      </c>
      <c r="AA1053" t="str">
        <f>f_dq_status(A1053,参数!$B$1)</f>
        <v>开放申购|开放赎回</v>
      </c>
      <c r="AB1053" s="17">
        <f ca="1">f_risk_maxdownside(A1053,参数!$B$6,参数!$B$1)</f>
        <v>-8.07802186976651</v>
      </c>
      <c r="AC1053" s="17">
        <f ca="1">f_risk_maxdownside(A1053,参数!$B$4,参数!$B$1)</f>
        <v>-7.78733076390948</v>
      </c>
      <c r="AD1053" t="str">
        <f ca="1">f_risk_maxdownside_date(A1053,参数!$B$6,参数!$B$1)</f>
        <v>20180124-20181018</v>
      </c>
    </row>
    <row r="1054" spans="1:30">
      <c r="A1054" s="15" t="s">
        <v>1082</v>
      </c>
      <c r="B1054" t="str">
        <f>f_info_name(A1054)</f>
        <v>浙商大数据智选消费</v>
      </c>
      <c r="C1054" t="str">
        <f>f_info_setupdate(A1054)</f>
        <v>2017-01-11</v>
      </c>
      <c r="D1054" s="16">
        <f t="shared" si="16"/>
        <v>1475</v>
      </c>
      <c r="F1054" s="17">
        <f>f_netasset_total(A1054,参数!$B$1,100000000)</f>
        <v>9.6614540825</v>
      </c>
      <c r="G1054" s="17">
        <f ca="1">f_nav_adjustedreturn(A1054,参数!$B$2,参数!$B$1)</f>
        <v>88.0607315389924</v>
      </c>
      <c r="H1054" s="17">
        <f ca="1">f_nav_periodreturnrankingper(A1054,参数!$B$2,参数!$B$1,3)</f>
        <v>10.4817363684489</v>
      </c>
      <c r="I1054" s="17">
        <f ca="1">f_nav_adjustedreturn(A1054,参数!$B$3,参数!$B$2)</f>
        <v>50.1554404145078</v>
      </c>
      <c r="J1054" s="17">
        <f ca="1">f_nav_periodreturnrankingper(A1054,参数!$B$3,参数!$B$2,3)</f>
        <v>17.5585284280936</v>
      </c>
      <c r="K1054" s="17">
        <f ca="1">f_nav_adjustedreturn(A1054,参数!$B$4,参数!$B$3)</f>
        <v>-13.9161462979483</v>
      </c>
      <c r="L1054" s="17">
        <f ca="1">f_nav_periodreturnrankingper(A1054,参数!$B$4,参数!$B$3,3)</f>
        <v>47.6893453145058</v>
      </c>
      <c r="M1054" s="17">
        <f ca="1">f_nav_adjustedreturn(A1054,参数!$B$5,参数!$B$4)</f>
        <v>12.5</v>
      </c>
      <c r="N1054" s="17">
        <f ca="1">f_nav_periodreturnrankingper(A1054,参数!$B$5,参数!$B$4,3)</f>
        <v>40.9771473601261</v>
      </c>
      <c r="O1054" s="17">
        <f ca="1">f_nav_adjustedreturn(A1054,参数!$B$6,参数!$B$5)</f>
        <v>0</v>
      </c>
      <c r="P1054" s="17">
        <f ca="1">f_nav_periodreturnrankingper(A1054,参数!$B$6,参数!$B$5,3)</f>
        <v>0</v>
      </c>
      <c r="Q1054" s="25">
        <f>f_return(A1054,1,参数!$B$1-365/2,参数!$B$1)</f>
        <v>77.9375716726842</v>
      </c>
      <c r="R1054" s="25">
        <f ca="1">f_return(A1054,1,参数!$B$4,参数!$B$1)</f>
        <v>34.4217796322936</v>
      </c>
      <c r="S1054" s="25">
        <f ca="1">f_return(A1054,1,参数!$B$6,参数!$B$1)</f>
        <v>0</v>
      </c>
      <c r="T1054" t="str">
        <f>f_info_investtype(A1054)</f>
        <v>灵活配置型基金</v>
      </c>
      <c r="U1054" t="str">
        <f>f_info_fundmanager(A1054)</f>
        <v>查晓磊</v>
      </c>
      <c r="V1054">
        <f>f_info_manager_onthepostdays(A1054,1)</f>
        <v>1492</v>
      </c>
      <c r="W1054" s="25">
        <f ca="1">f_return_1w(A1054,"0",参数!$B$2)</f>
        <v>-5.17015706806282</v>
      </c>
      <c r="X1054" s="25">
        <f>f_return_1m(A1054,"0",参数!$B$1)</f>
        <v>11.1791105671155</v>
      </c>
      <c r="Y1054" s="25">
        <f>f_return_3m(A1054,0,参数!$B$1)</f>
        <v>21.326803205699</v>
      </c>
      <c r="Z1054" s="25">
        <f>f_return_6m(A1054,0,参数!B1053)</f>
        <v>29.3823796548592</v>
      </c>
      <c r="AA1054" t="str">
        <f>f_dq_status(A1054,参数!$B$1)</f>
        <v>开放申购|开放赎回</v>
      </c>
      <c r="AB1054" s="17">
        <f ca="1">f_risk_maxdownside(A1054,参数!$B$6,参数!$B$1)</f>
        <v>-20.8</v>
      </c>
      <c r="AC1054" s="17">
        <f ca="1">f_risk_maxdownside(A1054,参数!$B$4,参数!$B$1)</f>
        <v>-20.8</v>
      </c>
      <c r="AD1054" t="str">
        <f ca="1">f_risk_maxdownside_date(A1054,参数!$B$6,参数!$B$1)</f>
        <v>20180127-20181029</v>
      </c>
    </row>
    <row r="1055" spans="1:30">
      <c r="A1055" s="15" t="s">
        <v>1083</v>
      </c>
      <c r="B1055" t="str">
        <f>f_info_name(A1055)</f>
        <v>易方达丰和</v>
      </c>
      <c r="C1055" t="str">
        <f>f_info_setupdate(A1055)</f>
        <v>2016-11-23</v>
      </c>
      <c r="D1055" s="16">
        <f t="shared" si="16"/>
        <v>1524</v>
      </c>
      <c r="F1055" s="17">
        <f>f_netasset_total(A1055,参数!$B$1,100000000)</f>
        <v>149.3417312189</v>
      </c>
      <c r="G1055" s="17">
        <f ca="1">f_nav_adjustedreturn(A1055,参数!$B$2,参数!$B$1)</f>
        <v>14.9637652305487</v>
      </c>
      <c r="H1055" s="17">
        <f ca="1">f_nav_periodreturnrankingper(A1055,参数!$B$2,参数!$B$1,3)</f>
        <v>24.9056603773585</v>
      </c>
      <c r="I1055" s="17">
        <f ca="1">f_nav_adjustedreturn(A1055,参数!$B$3,参数!$B$2)</f>
        <v>9.31487768782101</v>
      </c>
      <c r="J1055" s="17">
        <f ca="1">f_nav_periodreturnrankingper(A1055,参数!$B$3,参数!$B$2,3)</f>
        <v>42.3404255319149</v>
      </c>
      <c r="K1055" s="17">
        <f ca="1">f_nav_adjustedreturn(A1055,参数!$B$4,参数!$B$3)</f>
        <v>1.64587204672152</v>
      </c>
      <c r="L1055" s="17">
        <f ca="1">f_nav_periodreturnrankingper(A1055,参数!$B$4,参数!$B$3,3)</f>
        <v>40.3341288782816</v>
      </c>
      <c r="M1055" s="17">
        <f ca="1">f_nav_adjustedreturn(A1055,参数!$B$5,参数!$B$4)</f>
        <v>12.3920166815609</v>
      </c>
      <c r="N1055" s="17">
        <f ca="1">f_nav_periodreturnrankingper(A1055,参数!$B$5,参数!$B$4,3)</f>
        <v>2.76243093922652</v>
      </c>
      <c r="O1055" s="17">
        <f ca="1">f_nav_adjustedreturn(A1055,参数!$B$6,参数!$B$5)</f>
        <v>0</v>
      </c>
      <c r="P1055" s="17">
        <f ca="1">f_nav_periodreturnrankingper(A1055,参数!$B$6,参数!$B$5,3)</f>
        <v>0</v>
      </c>
      <c r="Q1055" s="25">
        <f>f_return(A1055,1,参数!$B$1-365/2,参数!$B$1)</f>
        <v>22.2424665744908</v>
      </c>
      <c r="R1055" s="25">
        <f ca="1">f_return(A1055,1,参数!$B$4,参数!$B$1)</f>
        <v>8.49531723592958</v>
      </c>
      <c r="S1055" s="25">
        <f ca="1">f_return(A1055,1,参数!$B$6,参数!$B$1)</f>
        <v>0</v>
      </c>
      <c r="T1055" t="str">
        <f>f_info_investtype(A1055)</f>
        <v>混合债券型二级基金</v>
      </c>
      <c r="U1055" t="str">
        <f>f_info_fundmanager(A1055)</f>
        <v>张清华</v>
      </c>
      <c r="V1055">
        <f>f_info_manager_onthepostdays(A1055,1)</f>
        <v>1541</v>
      </c>
      <c r="W1055" s="25">
        <f ca="1">f_return_1w(A1055,"0",参数!$B$2)</f>
        <v>-0.514973855173503</v>
      </c>
      <c r="X1055" s="25">
        <f>f_return_1m(A1055,"0",参数!$B$1)</f>
        <v>4.26868905742145</v>
      </c>
      <c r="Y1055" s="25">
        <f>f_return_3m(A1055,0,参数!$B$1)</f>
        <v>8.14293205483557</v>
      </c>
      <c r="Z1055" s="25">
        <f>f_return_6m(A1055,0,参数!B1054)</f>
        <v>8.17311317198221</v>
      </c>
      <c r="AA1055" t="str">
        <f>f_dq_status(A1055,参数!$B$1)</f>
        <v>开放申购|开放赎回</v>
      </c>
      <c r="AB1055" s="17">
        <f ca="1">f_risk_maxdownside(A1055,参数!$B$6,参数!$B$1)</f>
        <v>-4.36100746268657</v>
      </c>
      <c r="AC1055" s="17">
        <f ca="1">f_risk_maxdownside(A1055,参数!$B$4,参数!$B$1)</f>
        <v>-4.36100746268657</v>
      </c>
      <c r="AD1055" t="str">
        <f ca="1">f_risk_maxdownside_date(A1055,参数!$B$6,参数!$B$1)</f>
        <v>20200306-20200323</v>
      </c>
    </row>
    <row r="1056" spans="1:30">
      <c r="A1056" s="15" t="s">
        <v>1084</v>
      </c>
      <c r="B1056" t="str">
        <f>f_info_name(A1056)</f>
        <v>前海开源鼎安A</v>
      </c>
      <c r="C1056" t="str">
        <f>f_info_setupdate(A1056)</f>
        <v>2016-07-19</v>
      </c>
      <c r="D1056" s="16">
        <f t="shared" si="16"/>
        <v>1651</v>
      </c>
      <c r="F1056" s="17">
        <f>f_netasset_total(A1056,参数!$B$1,100000000)</f>
        <v>0.547022219</v>
      </c>
      <c r="G1056" s="17">
        <f ca="1">f_nav_adjustedreturn(A1056,参数!$B$2,参数!$B$1)</f>
        <v>12.1402877697842</v>
      </c>
      <c r="H1056" s="17">
        <f ca="1">f_nav_periodreturnrankingper(A1056,参数!$B$2,参数!$B$1,3)</f>
        <v>36.7924528301887</v>
      </c>
      <c r="I1056" s="17">
        <f ca="1">f_nav_adjustedreturn(A1056,参数!$B$3,参数!$B$2)</f>
        <v>8.17120622568094</v>
      </c>
      <c r="J1056" s="17">
        <f ca="1">f_nav_periodreturnrankingper(A1056,参数!$B$3,参数!$B$2,3)</f>
        <v>51.063829787234</v>
      </c>
      <c r="K1056" s="17">
        <f ca="1">f_nav_adjustedreturn(A1056,参数!$B$4,参数!$B$3)</f>
        <v>0.390625</v>
      </c>
      <c r="L1056" s="17">
        <f ca="1">f_nav_periodreturnrankingper(A1056,参数!$B$4,参数!$B$3,3)</f>
        <v>52.2673031026253</v>
      </c>
      <c r="M1056" s="17">
        <f ca="1">f_nav_adjustedreturn(A1056,参数!$B$5,参数!$B$4)</f>
        <v>3.12185297079557</v>
      </c>
      <c r="N1056" s="17">
        <f ca="1">f_nav_periodreturnrankingper(A1056,参数!$B$5,参数!$B$4,3)</f>
        <v>59.6685082872928</v>
      </c>
      <c r="O1056" s="17">
        <f ca="1">f_nav_adjustedreturn(A1056,参数!$B$6,参数!$B$5)</f>
        <v>0</v>
      </c>
      <c r="P1056" s="17">
        <f ca="1">f_nav_periodreturnrankingper(A1056,参数!$B$6,参数!$B$5,3)</f>
        <v>0</v>
      </c>
      <c r="Q1056" s="25">
        <f>f_return(A1056,1,参数!$B$1-365/2,参数!$B$1)</f>
        <v>12.902537176133</v>
      </c>
      <c r="R1056" s="25">
        <f ca="1">f_return(A1056,1,参数!$B$4,参数!$B$1)</f>
        <v>6.78153060536948</v>
      </c>
      <c r="S1056" s="25">
        <f ca="1">f_return(A1056,1,参数!$B$6,参数!$B$1)</f>
        <v>0</v>
      </c>
      <c r="T1056" t="str">
        <f>f_info_investtype(A1056)</f>
        <v>混合债券型二级基金</v>
      </c>
      <c r="U1056" t="str">
        <f>f_info_fundmanager(A1056)</f>
        <v>曾健飞</v>
      </c>
      <c r="V1056">
        <f>f_info_manager_onthepostdays(A1056,1)</f>
        <v>552</v>
      </c>
      <c r="W1056" s="25">
        <f ca="1">f_return_1w(A1056,"0",参数!$B$2)</f>
        <v>-0.714285714285715</v>
      </c>
      <c r="X1056" s="25">
        <f>f_return_1m(A1056,"0",参数!$B$1)</f>
        <v>2.80296784830998</v>
      </c>
      <c r="Y1056" s="25">
        <f>f_return_3m(A1056,0,参数!$B$1)</f>
        <v>5.67796610169493</v>
      </c>
      <c r="Z1056" s="25">
        <f>f_return_6m(A1056,0,参数!B1055)</f>
        <v>5.58375634517767</v>
      </c>
      <c r="AA1056" t="str">
        <f>f_dq_status(A1056,参数!$B$1)</f>
        <v>开放申购|开放赎回</v>
      </c>
      <c r="AB1056" s="17">
        <f ca="1">f_risk_maxdownside(A1056,参数!$B$6,参数!$B$1)</f>
        <v>-3.53669319186561</v>
      </c>
      <c r="AC1056" s="17">
        <f ca="1">f_risk_maxdownside(A1056,参数!$B$4,参数!$B$1)</f>
        <v>-3.53669319186561</v>
      </c>
      <c r="AD1056" t="str">
        <f ca="1">f_risk_maxdownside_date(A1056,参数!$B$6,参数!$B$1)</f>
        <v>20200107-20200203</v>
      </c>
    </row>
    <row r="1057" spans="1:30">
      <c r="A1057" s="15" t="s">
        <v>1085</v>
      </c>
      <c r="B1057" t="str">
        <f>f_info_name(A1057)</f>
        <v>华夏创新前沿</v>
      </c>
      <c r="C1057" t="str">
        <f>f_info_setupdate(A1057)</f>
        <v>2016-09-07</v>
      </c>
      <c r="D1057" s="16">
        <f t="shared" si="16"/>
        <v>1601</v>
      </c>
      <c r="F1057" s="17">
        <f>f_netasset_total(A1057,参数!$B$1,100000000)</f>
        <v>25.4687148976</v>
      </c>
      <c r="G1057" s="17">
        <f ca="1">f_nav_adjustedreturn(A1057,参数!$B$2,参数!$B$1)</f>
        <v>81.6689466484268</v>
      </c>
      <c r="H1057" s="17">
        <f ca="1">f_nav_periodreturnrankingper(A1057,参数!$B$2,参数!$B$1,3)</f>
        <v>36.5196078431373</v>
      </c>
      <c r="I1057" s="17">
        <f ca="1">f_nav_adjustedreturn(A1057,参数!$B$3,参数!$B$2)</f>
        <v>73.2227488151659</v>
      </c>
      <c r="J1057" s="17">
        <f ca="1">f_nav_periodreturnrankingper(A1057,参数!$B$3,参数!$B$2,3)</f>
        <v>12.094395280236</v>
      </c>
      <c r="K1057" s="17">
        <f ca="1">f_nav_adjustedreturn(A1057,参数!$B$4,参数!$B$3)</f>
        <v>-12.2661122661123</v>
      </c>
      <c r="L1057" s="17">
        <f ca="1">f_nav_periodreturnrankingper(A1057,参数!$B$4,参数!$B$3,3)</f>
        <v>6.54545454545455</v>
      </c>
      <c r="M1057" s="17">
        <f ca="1">f_nav_adjustedreturn(A1057,参数!$B$5,参数!$B$4)</f>
        <v>0.210526315789474</v>
      </c>
      <c r="N1057" s="17">
        <f ca="1">f_nav_periodreturnrankingper(A1057,参数!$B$5,参数!$B$4,3)</f>
        <v>90.1960784313726</v>
      </c>
      <c r="O1057" s="17">
        <f ca="1">f_nav_adjustedreturn(A1057,参数!$B$6,参数!$B$5)</f>
        <v>0</v>
      </c>
      <c r="P1057" s="17">
        <f ca="1">f_nav_periodreturnrankingper(A1057,参数!$B$6,参数!$B$5,3)</f>
        <v>0</v>
      </c>
      <c r="Q1057" s="25">
        <f>f_return(A1057,1,参数!$B$1-365/2,参数!$B$1)</f>
        <v>57.7079119685031</v>
      </c>
      <c r="R1057" s="25">
        <f ca="1">f_return(A1057,1,参数!$B$4,参数!$B$1)</f>
        <v>40.2437532623525</v>
      </c>
      <c r="S1057" s="25">
        <f ca="1">f_return(A1057,1,参数!$B$6,参数!$B$1)</f>
        <v>0</v>
      </c>
      <c r="T1057" t="str">
        <f>f_info_investtype(A1057)</f>
        <v>普通股票型基金</v>
      </c>
      <c r="U1057" t="str">
        <f>f_info_fundmanager(A1057)</f>
        <v>林晶,屠环宇</v>
      </c>
      <c r="V1057">
        <f>f_info_manager_onthepostdays(A1057,1)</f>
        <v>1121</v>
      </c>
      <c r="W1057" s="25">
        <f ca="1">f_return_1w(A1057,"0",参数!$B$2)</f>
        <v>1.31670131670131</v>
      </c>
      <c r="X1057" s="25">
        <f>f_return_1m(A1057,"0",参数!$B$1)</f>
        <v>10.4825291181364</v>
      </c>
      <c r="Y1057" s="25">
        <f>f_return_3m(A1057,0,参数!$B$1)</f>
        <v>22.3963133640553</v>
      </c>
      <c r="Z1057" s="25">
        <f>f_return_6m(A1057,0,参数!B1056)</f>
        <v>18.0793507664563</v>
      </c>
      <c r="AA1057" t="str">
        <f>f_dq_status(A1057,参数!$B$1)</f>
        <v>开放申购|开放赎回</v>
      </c>
      <c r="AB1057" s="17">
        <f ca="1">f_risk_maxdownside(A1057,参数!$B$6,参数!$B$1)</f>
        <v>-29.981884057971</v>
      </c>
      <c r="AC1057" s="17">
        <f ca="1">f_risk_maxdownside(A1057,参数!$B$4,参数!$B$1)</f>
        <v>-25.6730769230769</v>
      </c>
      <c r="AD1057" t="str">
        <f ca="1">f_risk_maxdownside_date(A1057,参数!$B$6,参数!$B$1)</f>
        <v>20171114-20181018</v>
      </c>
    </row>
    <row r="1058" spans="1:30">
      <c r="A1058" s="15" t="s">
        <v>1086</v>
      </c>
      <c r="B1058" t="str">
        <f>f_info_name(A1058)</f>
        <v>长信国防军工A</v>
      </c>
      <c r="C1058" t="str">
        <f>f_info_setupdate(A1058)</f>
        <v>2017-01-05</v>
      </c>
      <c r="D1058" s="16">
        <f t="shared" si="16"/>
        <v>1481</v>
      </c>
      <c r="F1058" s="17">
        <f>f_netasset_total(A1058,参数!$B$1,100000000)</f>
        <v>10.6266980882</v>
      </c>
      <c r="G1058" s="17">
        <f ca="1">f_nav_adjustedreturn(A1058,参数!$B$2,参数!$B$1)</f>
        <v>93.7973137973138</v>
      </c>
      <c r="H1058" s="17">
        <f ca="1">f_nav_periodreturnrankingper(A1058,参数!$B$2,参数!$B$1,3)</f>
        <v>7.7289571201694</v>
      </c>
      <c r="I1058" s="17">
        <f ca="1">f_nav_adjustedreturn(A1058,参数!$B$3,参数!$B$2)</f>
        <v>27.0752521334368</v>
      </c>
      <c r="J1058" s="17">
        <f ca="1">f_nav_periodreturnrankingper(A1058,参数!$B$3,参数!$B$2,3)</f>
        <v>48.1605351170569</v>
      </c>
      <c r="K1058" s="17">
        <f ca="1">f_nav_adjustedreturn(A1058,参数!$B$4,参数!$B$3)</f>
        <v>-21.2487781036168</v>
      </c>
      <c r="L1058" s="17">
        <f ca="1">f_nav_periodreturnrankingper(A1058,参数!$B$4,参数!$B$3,3)</f>
        <v>70.795892169448</v>
      </c>
      <c r="M1058" s="17">
        <f ca="1">f_nav_adjustedreturn(A1058,参数!$B$5,参数!$B$4)</f>
        <v>-18.2456140350877</v>
      </c>
      <c r="N1058" s="17">
        <f ca="1">f_nav_periodreturnrankingper(A1058,参数!$B$5,参数!$B$4,3)</f>
        <v>99.290780141844</v>
      </c>
      <c r="O1058" s="17">
        <f ca="1">f_nav_adjustedreturn(A1058,参数!$B$6,参数!$B$5)</f>
        <v>0</v>
      </c>
      <c r="P1058" s="17">
        <f ca="1">f_nav_periodreturnrankingper(A1058,参数!$B$6,参数!$B$5,3)</f>
        <v>0</v>
      </c>
      <c r="Q1058" s="25">
        <f>f_return(A1058,1,参数!$B$1-365/2,参数!$B$1)</f>
        <v>63.5741711543974</v>
      </c>
      <c r="R1058" s="25">
        <f ca="1">f_return(A1058,1,参数!$B$4,参数!$B$1)</f>
        <v>24.6812616820397</v>
      </c>
      <c r="S1058" s="25">
        <f ca="1">f_return(A1058,1,参数!$B$6,参数!$B$1)</f>
        <v>0</v>
      </c>
      <c r="T1058" t="str">
        <f>f_info_investtype(A1058)</f>
        <v>灵活配置型基金</v>
      </c>
      <c r="U1058" t="str">
        <f>f_info_fundmanager(A1058)</f>
        <v>宋海岸</v>
      </c>
      <c r="V1058">
        <f>f_info_manager_onthepostdays(A1058,1)</f>
        <v>1095</v>
      </c>
      <c r="W1058" s="25">
        <f ca="1">f_return_1w(A1058,"0",参数!$B$2)</f>
        <v>-1.24201133486074</v>
      </c>
      <c r="X1058" s="25">
        <f>f_return_1m(A1058,"0",参数!$B$1)</f>
        <v>7.22150915354996</v>
      </c>
      <c r="Y1058" s="25">
        <f>f_return_3m(A1058,0,参数!$B$1)</f>
        <v>18.3682601237974</v>
      </c>
      <c r="Z1058" s="25">
        <f>f_return_6m(A1058,0,参数!B1057)</f>
        <v>1.87740008533638</v>
      </c>
      <c r="AA1058" t="str">
        <f>f_dq_status(A1058,参数!$B$1)</f>
        <v>开放申购|开放赎回</v>
      </c>
      <c r="AB1058" s="17">
        <f ca="1">f_risk_maxdownside(A1058,参数!$B$6,参数!$B$1)</f>
        <v>-41.7951219512195</v>
      </c>
      <c r="AC1058" s="17">
        <f ca="1">f_risk_maxdownside(A1058,参数!$B$4,参数!$B$1)</f>
        <v>-29.438202247191</v>
      </c>
      <c r="AD1058" t="str">
        <f ca="1">f_risk_maxdownside_date(A1058,参数!$B$6,参数!$B$1)</f>
        <v>20170412-20181227</v>
      </c>
    </row>
    <row r="1059" spans="1:30">
      <c r="A1059" s="15" t="s">
        <v>1087</v>
      </c>
      <c r="B1059" t="str">
        <f>f_info_name(A1059)</f>
        <v>泰康丰盈</v>
      </c>
      <c r="C1059" t="str">
        <f>f_info_setupdate(A1059)</f>
        <v>2016-08-24</v>
      </c>
      <c r="D1059" s="16">
        <f t="shared" si="16"/>
        <v>1615</v>
      </c>
      <c r="F1059" s="17">
        <f>f_netasset_total(A1059,参数!$B$1,100000000)</f>
        <v>15.9874276281</v>
      </c>
      <c r="G1059" s="17">
        <f ca="1">f_nav_adjustedreturn(A1059,参数!$B$2,参数!$B$1)</f>
        <v>10.8124202467035</v>
      </c>
      <c r="H1059" s="17">
        <f ca="1">f_nav_periodreturnrankingper(A1059,参数!$B$2,参数!$B$1,3)</f>
        <v>42.2641509433962</v>
      </c>
      <c r="I1059" s="17">
        <f ca="1">f_nav_adjustedreturn(A1059,参数!$B$3,参数!$B$2)</f>
        <v>7.63666330922076</v>
      </c>
      <c r="J1059" s="17">
        <f ca="1">f_nav_periodreturnrankingper(A1059,参数!$B$3,参数!$B$2,3)</f>
        <v>56.5957446808511</v>
      </c>
      <c r="K1059" s="17">
        <f ca="1">f_nav_adjustedreturn(A1059,参数!$B$4,参数!$B$3)</f>
        <v>3.67381811277769</v>
      </c>
      <c r="L1059" s="17">
        <f ca="1">f_nav_periodreturnrankingper(A1059,参数!$B$4,参数!$B$3,3)</f>
        <v>25.0596658711217</v>
      </c>
      <c r="M1059" s="17">
        <f ca="1">f_nav_adjustedreturn(A1059,参数!$B$5,参数!$B$4)</f>
        <v>6.0146601064364</v>
      </c>
      <c r="N1059" s="17">
        <f ca="1">f_nav_periodreturnrankingper(A1059,参数!$B$5,参数!$B$4,3)</f>
        <v>27.6243093922652</v>
      </c>
      <c r="O1059" s="17">
        <f ca="1">f_nav_adjustedreturn(A1059,参数!$B$6,参数!$B$5)</f>
        <v>0</v>
      </c>
      <c r="P1059" s="17">
        <f ca="1">f_nav_periodreturnrankingper(A1059,参数!$B$6,参数!$B$5,3)</f>
        <v>0</v>
      </c>
      <c r="Q1059" s="25">
        <f>f_return(A1059,1,参数!$B$1-365/2,参数!$B$1)</f>
        <v>13.1223007199162</v>
      </c>
      <c r="R1059" s="25">
        <f ca="1">f_return(A1059,1,参数!$B$4,参数!$B$1)</f>
        <v>7.32754772946982</v>
      </c>
      <c r="S1059" s="25">
        <f ca="1">f_return(A1059,1,参数!$B$6,参数!$B$1)</f>
        <v>0</v>
      </c>
      <c r="T1059" t="str">
        <f>f_info_investtype(A1059)</f>
        <v>混合债券型二级基金</v>
      </c>
      <c r="U1059" t="str">
        <f>f_info_fundmanager(A1059)</f>
        <v>任慧娟,陈怡</v>
      </c>
      <c r="V1059">
        <f>f_info_manager_onthepostdays(A1059,1)</f>
        <v>1632</v>
      </c>
      <c r="W1059" s="25">
        <f ca="1">f_return_1w(A1059,"0",参数!$B$2)</f>
        <v>-0.39823758684968</v>
      </c>
      <c r="X1059" s="25">
        <f>f_return_1m(A1059,"0",参数!$B$1)</f>
        <v>3.33174678724417</v>
      </c>
      <c r="Y1059" s="25">
        <f>f_return_3m(A1059,0,参数!$B$1)</f>
        <v>4.94682565259425</v>
      </c>
      <c r="Z1059" s="25">
        <f>f_return_6m(A1059,0,参数!B1058)</f>
        <v>6.08239095315024</v>
      </c>
      <c r="AA1059" t="str">
        <f>f_dq_status(A1059,参数!$B$1)</f>
        <v>开放申购|开放赎回</v>
      </c>
      <c r="AB1059" s="17">
        <f ca="1">f_risk_maxdownside(A1059,参数!$B$6,参数!$B$1)</f>
        <v>-2.61172373766685</v>
      </c>
      <c r="AC1059" s="17">
        <f ca="1">f_risk_maxdownside(A1059,参数!$B$4,参数!$B$1)</f>
        <v>-2.61172373766685</v>
      </c>
      <c r="AD1059" t="str">
        <f ca="1">f_risk_maxdownside_date(A1059,参数!$B$6,参数!$B$1)</f>
        <v>20200226-20200323</v>
      </c>
    </row>
    <row r="1060" spans="1:30">
      <c r="A1060" s="15" t="s">
        <v>1088</v>
      </c>
      <c r="B1060" t="str">
        <f>f_info_name(A1060)</f>
        <v>平安鼎信</v>
      </c>
      <c r="C1060" t="str">
        <f>f_info_setupdate(A1060)</f>
        <v>2016-07-21</v>
      </c>
      <c r="D1060" s="16">
        <f t="shared" si="16"/>
        <v>1649</v>
      </c>
      <c r="F1060" s="17">
        <f>f_netasset_total(A1060,参数!$B$1,100000000)</f>
        <v>0.2053617031</v>
      </c>
      <c r="G1060" s="17">
        <f ca="1">f_nav_adjustedreturn(A1060,参数!$B$2,参数!$B$1)</f>
        <v>5.60879635385928</v>
      </c>
      <c r="H1060" s="17">
        <f ca="1">f_nav_periodreturnrankingper(A1060,参数!$B$2,参数!$B$1,3)</f>
        <v>74.9056603773585</v>
      </c>
      <c r="I1060" s="17">
        <f ca="1">f_nav_adjustedreturn(A1060,参数!$B$3,参数!$B$2)</f>
        <v>4.3577714132841</v>
      </c>
      <c r="J1060" s="17">
        <f ca="1">f_nav_periodreturnrankingper(A1060,参数!$B$3,参数!$B$2,3)</f>
        <v>85.531914893617</v>
      </c>
      <c r="K1060" s="17">
        <f ca="1">f_nav_adjustedreturn(A1060,参数!$B$4,参数!$B$3)</f>
        <v>9.13215570794843</v>
      </c>
      <c r="L1060" s="17">
        <f ca="1">f_nav_periodreturnrankingper(A1060,参数!$B$4,参数!$B$3,3)</f>
        <v>1.43198090692124</v>
      </c>
      <c r="M1060" s="17">
        <f ca="1">f_nav_adjustedreturn(A1060,参数!$B$5,参数!$B$4)</f>
        <v>3.05343511450383</v>
      </c>
      <c r="N1060" s="17">
        <f ca="1">f_nav_periodreturnrankingper(A1060,参数!$B$5,参数!$B$4,3)</f>
        <v>61.878453038674</v>
      </c>
      <c r="O1060" s="17">
        <f ca="1">f_nav_adjustedreturn(A1060,参数!$B$6,参数!$B$5)</f>
        <v>0</v>
      </c>
      <c r="P1060" s="17">
        <f ca="1">f_nav_periodreturnrankingper(A1060,参数!$B$6,参数!$B$5,3)</f>
        <v>0</v>
      </c>
      <c r="Q1060" s="25">
        <f>f_return(A1060,1,参数!$B$1-365/2,参数!$B$1)</f>
        <v>7.92961643464947</v>
      </c>
      <c r="R1060" s="25">
        <f ca="1">f_return(A1060,1,参数!$B$4,参数!$B$1)</f>
        <v>6.3411835019394</v>
      </c>
      <c r="S1060" s="25">
        <f ca="1">f_return(A1060,1,参数!$B$6,参数!$B$1)</f>
        <v>0</v>
      </c>
      <c r="T1060" t="str">
        <f>f_info_investtype(A1060)</f>
        <v>混合债券型二级基金</v>
      </c>
      <c r="U1060" t="str">
        <f>f_info_fundmanager(A1060)</f>
        <v>余斌</v>
      </c>
      <c r="V1060">
        <f>f_info_manager_onthepostdays(A1060,1)</f>
        <v>1214</v>
      </c>
      <c r="W1060" s="25">
        <f ca="1">f_return_1w(A1060,"0",参数!$B$2)</f>
        <v>0.161904761904766</v>
      </c>
      <c r="X1060" s="25">
        <f>f_return_1m(A1060,"0",参数!$B$1)</f>
        <v>2.63131960185277</v>
      </c>
      <c r="Y1060" s="25">
        <f>f_return_3m(A1060,0,参数!$B$1)</f>
        <v>3.96326245382849</v>
      </c>
      <c r="Z1060" s="25">
        <f>f_return_6m(A1060,0,参数!B1059)</f>
        <v>2.92527940493608</v>
      </c>
      <c r="AA1060" t="str">
        <f>f_dq_status(A1060,参数!$B$1)</f>
        <v>开放申购|开放赎回</v>
      </c>
      <c r="AB1060" s="17">
        <f ca="1">f_risk_maxdownside(A1060,参数!$B$6,参数!$B$1)</f>
        <v>-3.29328622673214</v>
      </c>
      <c r="AC1060" s="17">
        <f ca="1">f_risk_maxdownside(A1060,参数!$B$4,参数!$B$1)</f>
        <v>-3.29328622673214</v>
      </c>
      <c r="AD1060" t="str">
        <f ca="1">f_risk_maxdownside_date(A1060,参数!$B$6,参数!$B$1)</f>
        <v>20200501-20200909,20200501-20200910</v>
      </c>
    </row>
    <row r="1061" spans="1:30">
      <c r="A1061" s="15" t="s">
        <v>1089</v>
      </c>
      <c r="B1061" t="str">
        <f>f_info_name(A1061)</f>
        <v>融通通乾研究精选</v>
      </c>
      <c r="C1061" t="str">
        <f>f_info_setupdate(A1061)</f>
        <v>2016-08-12</v>
      </c>
      <c r="D1061" s="16">
        <f t="shared" si="16"/>
        <v>1627</v>
      </c>
      <c r="F1061" s="17">
        <f>f_netasset_total(A1061,参数!$B$1,100000000)</f>
        <v>19.5416682932</v>
      </c>
      <c r="G1061" s="17">
        <f ca="1">f_nav_adjustedreturn(A1061,参数!$B$2,参数!$B$1)</f>
        <v>86.2883542538355</v>
      </c>
      <c r="H1061" s="17">
        <f ca="1">f_nav_periodreturnrankingper(A1061,参数!$B$2,参数!$B$1,3)</f>
        <v>11.9110640550556</v>
      </c>
      <c r="I1061" s="17">
        <f ca="1">f_nav_adjustedreturn(A1061,参数!$B$3,参数!$B$2)</f>
        <v>31.7863296955772</v>
      </c>
      <c r="J1061" s="17">
        <f ca="1">f_nav_periodreturnrankingper(A1061,参数!$B$3,参数!$B$2,3)</f>
        <v>41.6945373467113</v>
      </c>
      <c r="K1061" s="17">
        <f ca="1">f_nav_adjustedreturn(A1061,参数!$B$4,参数!$B$3)</f>
        <v>-28.0875671210244</v>
      </c>
      <c r="L1061" s="17">
        <f ca="1">f_nav_periodreturnrankingper(A1061,参数!$B$4,参数!$B$3,3)</f>
        <v>90.9499358151476</v>
      </c>
      <c r="M1061" s="17">
        <f ca="1">f_nav_adjustedreturn(A1061,参数!$B$5,参数!$B$4)</f>
        <v>46.1282533765572</v>
      </c>
      <c r="N1061" s="17">
        <f ca="1">f_nav_periodreturnrankingper(A1061,参数!$B$5,参数!$B$4,3)</f>
        <v>3.07328605200946</v>
      </c>
      <c r="O1061" s="17">
        <f ca="1">f_nav_adjustedreturn(A1061,参数!$B$6,参数!$B$5)</f>
        <v>0</v>
      </c>
      <c r="P1061" s="17">
        <f ca="1">f_nav_periodreturnrankingper(A1061,参数!$B$6,参数!$B$5,3)</f>
        <v>0</v>
      </c>
      <c r="Q1061" s="25">
        <f>f_return(A1061,1,参数!$B$1-365/2,参数!$B$1)</f>
        <v>66.8708083341455</v>
      </c>
      <c r="R1061" s="25">
        <f ca="1">f_return(A1061,1,参数!$B$4,参数!$B$1)</f>
        <v>20.8402470310924</v>
      </c>
      <c r="S1061" s="25">
        <f ca="1">f_return(A1061,1,参数!$B$6,参数!$B$1)</f>
        <v>0</v>
      </c>
      <c r="T1061" t="str">
        <f>f_info_investtype(A1061)</f>
        <v>灵活配置型基金</v>
      </c>
      <c r="U1061" t="str">
        <f>f_info_fundmanager(A1061)</f>
        <v>邹曦</v>
      </c>
      <c r="V1061">
        <f>f_info_manager_onthepostdays(A1061,1)</f>
        <v>406</v>
      </c>
      <c r="W1061" s="25">
        <f ca="1">f_return_1w(A1061,"0",参数!$B$2)</f>
        <v>-2.67243573428355</v>
      </c>
      <c r="X1061" s="25">
        <f>f_return_1m(A1061,"0",参数!$B$1)</f>
        <v>15.3630229419703</v>
      </c>
      <c r="Y1061" s="25">
        <f>f_return_3m(A1061,0,参数!$B$1)</f>
        <v>28.1311829246358</v>
      </c>
      <c r="Z1061" s="25">
        <f>f_return_6m(A1061,0,参数!B1060)</f>
        <v>33.1572531491264</v>
      </c>
      <c r="AA1061" t="str">
        <f>f_dq_status(A1061,参数!$B$1)</f>
        <v>开放申购|开放赎回</v>
      </c>
      <c r="AB1061" s="17">
        <f ca="1">f_risk_maxdownside(A1061,参数!$B$6,参数!$B$1)</f>
        <v>-31.0888018282729</v>
      </c>
      <c r="AC1061" s="17">
        <f ca="1">f_risk_maxdownside(A1061,参数!$B$4,参数!$B$1)</f>
        <v>-30.607380619709</v>
      </c>
      <c r="AD1061" t="str">
        <f ca="1">f_risk_maxdownside_date(A1061,参数!$B$6,参数!$B$1)</f>
        <v>20180125-20190103</v>
      </c>
    </row>
    <row r="1062" spans="1:30">
      <c r="A1062" s="15" t="s">
        <v>1090</v>
      </c>
      <c r="B1062" t="str">
        <f>f_info_name(A1062)</f>
        <v>招商丰德A</v>
      </c>
      <c r="C1062" t="str">
        <f>f_info_setupdate(A1062)</f>
        <v>2017-03-01</v>
      </c>
      <c r="D1062" s="16">
        <f t="shared" si="16"/>
        <v>1426</v>
      </c>
      <c r="F1062" s="17">
        <f>f_netasset_total(A1062,参数!$B$1,100000000)</f>
        <v>0.6364848581</v>
      </c>
      <c r="G1062" s="17">
        <f ca="1">f_nav_adjustedreturn(A1062,参数!$B$2,参数!$B$1)</f>
        <v>21.8936678614098</v>
      </c>
      <c r="H1062" s="17">
        <f ca="1">f_nav_periodreturnrankingper(A1062,参数!$B$2,参数!$B$1,3)</f>
        <v>73.7427210164108</v>
      </c>
      <c r="I1062" s="17">
        <f ca="1">f_nav_adjustedreturn(A1062,参数!$B$3,参数!$B$2)</f>
        <v>9.18578106315903</v>
      </c>
      <c r="J1062" s="17">
        <f ca="1">f_nav_periodreturnrankingper(A1062,参数!$B$3,参数!$B$2,3)</f>
        <v>84.6153846153846</v>
      </c>
      <c r="K1062" s="17">
        <f ca="1">f_nav_adjustedreturn(A1062,参数!$B$4,参数!$B$3)</f>
        <v>-16.3499136128035</v>
      </c>
      <c r="L1062" s="17">
        <f ca="1">f_nav_periodreturnrankingper(A1062,参数!$B$4,参数!$B$3,3)</f>
        <v>53.594351732991</v>
      </c>
      <c r="M1062" s="17">
        <f ca="1">f_nav_adjustedreturn(A1062,参数!$B$5,参数!$B$4)</f>
        <v>0</v>
      </c>
      <c r="N1062" s="17">
        <f ca="1">f_nav_periodreturnrankingper(A1062,参数!$B$5,参数!$B$4,3)</f>
        <v>0</v>
      </c>
      <c r="O1062" s="17">
        <f ca="1">f_nav_adjustedreturn(A1062,参数!$B$6,参数!$B$5)</f>
        <v>0</v>
      </c>
      <c r="P1062" s="17">
        <f ca="1">f_nav_periodreturnrankingper(A1062,参数!$B$6,参数!$B$5,3)</f>
        <v>0</v>
      </c>
      <c r="Q1062" s="25">
        <f>f_return(A1062,1,参数!$B$1-365/2,参数!$B$1)</f>
        <v>16.3941354074307</v>
      </c>
      <c r="R1062" s="25">
        <f ca="1">f_return(A1062,1,参数!$B$4,参数!$B$1)</f>
        <v>3.63911551021885</v>
      </c>
      <c r="S1062" s="25">
        <f ca="1">f_return(A1062,1,参数!$B$6,参数!$B$1)</f>
        <v>0</v>
      </c>
      <c r="T1062" t="str">
        <f>f_info_investtype(A1062)</f>
        <v>灵活配置型基金</v>
      </c>
      <c r="U1062" t="str">
        <f>f_info_fundmanager(A1062)</f>
        <v>张韵,张磊</v>
      </c>
      <c r="V1062">
        <f>f_info_manager_onthepostdays(A1062,1)</f>
        <v>1443</v>
      </c>
      <c r="W1062" s="25">
        <f ca="1">f_return_1w(A1062,"0",参数!$B$2)</f>
        <v>-1.54871593805137</v>
      </c>
      <c r="X1062" s="25">
        <f>f_return_1m(A1062,"0",参数!$B$1)</f>
        <v>4.20461315856668</v>
      </c>
      <c r="Y1062" s="25">
        <f>f_return_3m(A1062,0,参数!$B$1)</f>
        <v>10.6361829025845</v>
      </c>
      <c r="Z1062" s="25">
        <f>f_return_6m(A1062,0,参数!B1061)</f>
        <v>10.2499566047561</v>
      </c>
      <c r="AA1062" t="str">
        <f>f_dq_status(A1062,参数!$B$1)</f>
        <v>暂停大额申购|开放赎回</v>
      </c>
      <c r="AB1062" s="17">
        <f ca="1">f_risk_maxdownside(A1062,参数!$B$6,参数!$B$1)</f>
        <v>-22.4291497975709</v>
      </c>
      <c r="AC1062" s="17">
        <f ca="1">f_risk_maxdownside(A1062,参数!$B$4,参数!$B$1)</f>
        <v>-22.4291497975709</v>
      </c>
      <c r="AD1062" t="str">
        <f ca="1">f_risk_maxdownside_date(A1062,参数!$B$6,参数!$B$1)</f>
        <v>20180130-20181029</v>
      </c>
    </row>
    <row r="1063" spans="1:30">
      <c r="A1063" s="15" t="s">
        <v>1091</v>
      </c>
      <c r="B1063" t="str">
        <f>f_info_name(A1063)</f>
        <v>招商睿祥定期开放</v>
      </c>
      <c r="C1063" t="str">
        <f>f_info_setupdate(A1063)</f>
        <v>2016-08-30</v>
      </c>
      <c r="D1063" s="16">
        <f t="shared" si="16"/>
        <v>1609</v>
      </c>
      <c r="F1063" s="17">
        <f>f_netasset_total(A1063,参数!$B$1,100000000)</f>
        <v>0.9382297995</v>
      </c>
      <c r="G1063" s="17">
        <f ca="1">f_nav_adjustedreturn(A1063,参数!$B$2,参数!$B$1)</f>
        <v>41.7478307065699</v>
      </c>
      <c r="H1063" s="17">
        <f ca="1">f_nav_periodreturnrankingper(A1063,参数!$B$2,参数!$B$1,3)</f>
        <v>2.67379679144385</v>
      </c>
      <c r="I1063" s="17">
        <f ca="1">f_nav_adjustedreturn(A1063,参数!$B$3,参数!$B$2)</f>
        <v>11.457613737294</v>
      </c>
      <c r="J1063" s="17">
        <f ca="1">f_nav_periodreturnrankingper(A1063,参数!$B$3,参数!$B$2,3)</f>
        <v>36.140350877193</v>
      </c>
      <c r="K1063" s="17">
        <f ca="1">f_nav_adjustedreturn(A1063,参数!$B$4,参数!$B$3)</f>
        <v>-1.18966357874208</v>
      </c>
      <c r="L1063" s="17">
        <f ca="1">f_nav_periodreturnrankingper(A1063,参数!$B$4,参数!$B$3,3)</f>
        <v>60.4444444444444</v>
      </c>
      <c r="M1063" s="17">
        <f ca="1">f_nav_adjustedreturn(A1063,参数!$B$5,参数!$B$4)</f>
        <v>4.55051066841946</v>
      </c>
      <c r="N1063" s="17">
        <f ca="1">f_nav_periodreturnrankingper(A1063,参数!$B$5,参数!$B$4,3)</f>
        <v>66.6666666666667</v>
      </c>
      <c r="O1063" s="17">
        <f ca="1">f_nav_adjustedreturn(A1063,参数!$B$6,参数!$B$5)</f>
        <v>0</v>
      </c>
      <c r="P1063" s="17">
        <f ca="1">f_nav_periodreturnrankingper(A1063,参数!$B$6,参数!$B$5,3)</f>
        <v>0</v>
      </c>
      <c r="Q1063" s="25">
        <f>f_return(A1063,1,参数!$B$1-365/2,参数!$B$1)</f>
        <v>48.7206693251533</v>
      </c>
      <c r="R1063" s="25">
        <f ca="1">f_return(A1063,1,参数!$B$4,参数!$B$1)</f>
        <v>15.9891461336987</v>
      </c>
      <c r="S1063" s="25">
        <f ca="1">f_return(A1063,1,参数!$B$6,参数!$B$1)</f>
        <v>0</v>
      </c>
      <c r="T1063" t="str">
        <f>f_info_investtype(A1063)</f>
        <v>偏债混合型基金</v>
      </c>
      <c r="U1063" t="str">
        <f>f_info_fundmanager(A1063)</f>
        <v>马龙,贾仁栋</v>
      </c>
      <c r="V1063">
        <f>f_info_manager_onthepostdays(A1063,1)</f>
        <v>1626</v>
      </c>
      <c r="W1063" s="25">
        <f ca="1">f_return_1w(A1063,"0",参数!$B$2)</f>
        <v>1.16445718380508</v>
      </c>
      <c r="X1063" s="25">
        <f>f_return_1m(A1063,"0",参数!$B$1)</f>
        <v>9.77850922306796</v>
      </c>
      <c r="Y1063" s="25">
        <f>f_return_3m(A1063,0,参数!$B$1)</f>
        <v>20.1876876876877</v>
      </c>
      <c r="Z1063" s="25">
        <f>f_return_6m(A1063,0,参数!B1062)</f>
        <v>14.6088733216579</v>
      </c>
      <c r="AA1063" t="str">
        <f>f_dq_status(A1063,参数!$B$1)</f>
        <v>暂停申购|暂停赎回</v>
      </c>
      <c r="AB1063" s="17">
        <f ca="1">f_risk_maxdownside(A1063,参数!$B$6,参数!$B$1)</f>
        <v>-11.9380743439026</v>
      </c>
      <c r="AC1063" s="17">
        <f ca="1">f_risk_maxdownside(A1063,参数!$B$4,参数!$B$1)</f>
        <v>-11.9380743439026</v>
      </c>
      <c r="AD1063" t="str">
        <f ca="1">f_risk_maxdownside_date(A1063,参数!$B$6,参数!$B$1)</f>
        <v>20200222-20200330</v>
      </c>
    </row>
    <row r="1064" spans="1:30">
      <c r="A1064" s="15" t="s">
        <v>1092</v>
      </c>
      <c r="B1064" t="str">
        <f>f_info_name(A1064)</f>
        <v>新华红利回报</v>
      </c>
      <c r="C1064" t="str">
        <f>f_info_setupdate(A1064)</f>
        <v>2017-03-27</v>
      </c>
      <c r="D1064" s="16">
        <f t="shared" si="16"/>
        <v>1400</v>
      </c>
      <c r="F1064" s="17">
        <f>f_netasset_total(A1064,参数!$B$1,100000000)</f>
        <v>8.2968422366</v>
      </c>
      <c r="G1064" s="17">
        <f ca="1">f_nav_adjustedreturn(A1064,参数!$B$2,参数!$B$1)</f>
        <v>23.4688638043406</v>
      </c>
      <c r="H1064" s="17">
        <f ca="1">f_nav_periodreturnrankingper(A1064,参数!$B$2,参数!$B$1,3)</f>
        <v>70.4076230809952</v>
      </c>
      <c r="I1064" s="17">
        <f ca="1">f_nav_adjustedreturn(A1064,参数!$B$3,参数!$B$2)</f>
        <v>42.6181308963512</v>
      </c>
      <c r="J1064" s="17">
        <f ca="1">f_nav_periodreturnrankingper(A1064,参数!$B$3,参数!$B$2,3)</f>
        <v>26.0869565217391</v>
      </c>
      <c r="K1064" s="17">
        <f ca="1">f_nav_adjustedreturn(A1064,参数!$B$4,参数!$B$3)</f>
        <v>-8.91993061261754</v>
      </c>
      <c r="L1064" s="17">
        <f ca="1">f_nav_periodreturnrankingper(A1064,参数!$B$4,参数!$B$3,3)</f>
        <v>39.2811296534018</v>
      </c>
      <c r="M1064" s="17">
        <f ca="1">f_nav_adjustedreturn(A1064,参数!$B$5,参数!$B$4)</f>
        <v>0</v>
      </c>
      <c r="N1064" s="17">
        <f ca="1">f_nav_periodreturnrankingper(A1064,参数!$B$5,参数!$B$4,3)</f>
        <v>0</v>
      </c>
      <c r="O1064" s="17">
        <f ca="1">f_nav_adjustedreturn(A1064,参数!$B$6,参数!$B$5)</f>
        <v>0</v>
      </c>
      <c r="P1064" s="17">
        <f ca="1">f_nav_periodreturnrankingper(A1064,参数!$B$6,参数!$B$5,3)</f>
        <v>0</v>
      </c>
      <c r="Q1064" s="25">
        <f>f_return(A1064,1,参数!$B$1-365/2,参数!$B$1)</f>
        <v>15.7578413641284</v>
      </c>
      <c r="R1064" s="25">
        <f ca="1">f_return(A1064,1,参数!$B$4,参数!$B$1)</f>
        <v>17.0368936521425</v>
      </c>
      <c r="S1064" s="25">
        <f ca="1">f_return(A1064,1,参数!$B$6,参数!$B$1)</f>
        <v>0</v>
      </c>
      <c r="T1064" t="str">
        <f>f_info_investtype(A1064)</f>
        <v>灵活配置型基金</v>
      </c>
      <c r="U1064" t="str">
        <f>f_info_fundmanager(A1064)</f>
        <v>姚秋</v>
      </c>
      <c r="V1064">
        <f>f_info_manager_onthepostdays(A1064,1)</f>
        <v>1417</v>
      </c>
      <c r="W1064" s="25">
        <f ca="1">f_return_1w(A1064,"0",参数!$B$2)</f>
        <v>-2.1196380697051</v>
      </c>
      <c r="X1064" s="25">
        <f>f_return_1m(A1064,"0",参数!$B$1)</f>
        <v>2.78242607548841</v>
      </c>
      <c r="Y1064" s="25">
        <f>f_return_3m(A1064,0,参数!$B$1)</f>
        <v>5.28334268750045</v>
      </c>
      <c r="Z1064" s="25">
        <f>f_return_6m(A1064,0,参数!B1063)</f>
        <v>5.58904509271232</v>
      </c>
      <c r="AA1064" t="str">
        <f>f_dq_status(A1064,参数!$B$1)</f>
        <v>暂停大额申购|开放赎回</v>
      </c>
      <c r="AB1064" s="17">
        <f ca="1">f_risk_maxdownside(A1064,参数!$B$6,参数!$B$1)</f>
        <v>-11.6853844371251</v>
      </c>
      <c r="AC1064" s="17">
        <f ca="1">f_risk_maxdownside(A1064,参数!$B$4,参数!$B$1)</f>
        <v>-11.6853844371251</v>
      </c>
      <c r="AD1064" t="str">
        <f ca="1">f_risk_maxdownside_date(A1064,参数!$B$6,参数!$B$1)</f>
        <v>20200306-20200323</v>
      </c>
    </row>
    <row r="1065" spans="1:30">
      <c r="A1065" s="15" t="s">
        <v>1093</v>
      </c>
      <c r="B1065" t="str">
        <f>f_info_name(A1065)</f>
        <v>安信新价值A</v>
      </c>
      <c r="C1065" t="str">
        <f>f_info_setupdate(A1065)</f>
        <v>2016-08-19</v>
      </c>
      <c r="D1065" s="16">
        <f t="shared" si="16"/>
        <v>1620</v>
      </c>
      <c r="F1065" s="17">
        <f>f_netasset_total(A1065,参数!$B$1,100000000)</f>
        <v>7.4495673399</v>
      </c>
      <c r="G1065" s="17">
        <f ca="1">f_nav_adjustedreturn(A1065,参数!$B$2,参数!$B$1)</f>
        <v>9.00634554369772</v>
      </c>
      <c r="H1065" s="17">
        <f ca="1">f_nav_periodreturnrankingper(A1065,参数!$B$2,参数!$B$1,3)</f>
        <v>95.6061408152462</v>
      </c>
      <c r="I1065" s="17">
        <f ca="1">f_nav_adjustedreturn(A1065,参数!$B$3,参数!$B$2)</f>
        <v>17.9954054284013</v>
      </c>
      <c r="J1065" s="17">
        <f ca="1">f_nav_periodreturnrankingper(A1065,参数!$B$3,参数!$B$2,3)</f>
        <v>63.1549609810479</v>
      </c>
      <c r="K1065" s="17">
        <f ca="1">f_nav_adjustedreturn(A1065,参数!$B$4,参数!$B$3)</f>
        <v>-2.28224012267009</v>
      </c>
      <c r="L1065" s="17">
        <f ca="1">f_nav_periodreturnrankingper(A1065,参数!$B$4,参数!$B$3,3)</f>
        <v>25.4172015404365</v>
      </c>
      <c r="M1065" s="17">
        <f ca="1">f_nav_adjustedreturn(A1065,参数!$B$5,参数!$B$4)</f>
        <v>24.1304562025815</v>
      </c>
      <c r="N1065" s="17">
        <f ca="1">f_nav_periodreturnrankingper(A1065,参数!$B$5,参数!$B$4,3)</f>
        <v>16.548463356974</v>
      </c>
      <c r="O1065" s="17">
        <f ca="1">f_nav_adjustedreturn(A1065,参数!$B$6,参数!$B$5)</f>
        <v>0</v>
      </c>
      <c r="P1065" s="17">
        <f ca="1">f_nav_periodreturnrankingper(A1065,参数!$B$6,参数!$B$5,3)</f>
        <v>0</v>
      </c>
      <c r="Q1065" s="25">
        <f>f_return(A1065,1,参数!$B$1-365/2,参数!$B$1)</f>
        <v>18.8097858131786</v>
      </c>
      <c r="R1065" s="25">
        <f ca="1">f_return(A1065,1,参数!$B$4,参数!$B$1)</f>
        <v>7.91121821224763</v>
      </c>
      <c r="S1065" s="25">
        <f ca="1">f_return(A1065,1,参数!$B$6,参数!$B$1)</f>
        <v>0</v>
      </c>
      <c r="T1065" t="str">
        <f>f_info_investtype(A1065)</f>
        <v>灵活配置型基金</v>
      </c>
      <c r="U1065" t="str">
        <f>f_info_fundmanager(A1065)</f>
        <v>钟光正,王涛</v>
      </c>
      <c r="V1065">
        <f>f_info_manager_onthepostdays(A1065,1)</f>
        <v>751</v>
      </c>
      <c r="W1065" s="25">
        <f ca="1">f_return_1w(A1065,"0",参数!$B$2)</f>
        <v>-0.201496833621183</v>
      </c>
      <c r="X1065" s="25">
        <f>f_return_1m(A1065,"0",参数!$B$1)</f>
        <v>3.27936052469769</v>
      </c>
      <c r="Y1065" s="25">
        <f>f_return_3m(A1065,0,参数!$B$1)</f>
        <v>5.88358898928347</v>
      </c>
      <c r="Z1065" s="25">
        <f>f_return_6m(A1065,0,参数!B1064)</f>
        <v>7.82368365105237</v>
      </c>
      <c r="AA1065" t="str">
        <f>f_dq_status(A1065,参数!$B$1)</f>
        <v>开放申购|开放赎回</v>
      </c>
      <c r="AB1065" s="17">
        <f ca="1">f_risk_maxdownside(A1065,参数!$B$6,参数!$B$1)</f>
        <v>-6.94920195504197</v>
      </c>
      <c r="AC1065" s="17">
        <f ca="1">f_risk_maxdownside(A1065,参数!$B$4,参数!$B$1)</f>
        <v>-6.6833003254485</v>
      </c>
      <c r="AD1065" t="str">
        <f ca="1">f_risk_maxdownside_date(A1065,参数!$B$6,参数!$B$1)</f>
        <v>20180124-20180817</v>
      </c>
    </row>
    <row r="1066" spans="1:30">
      <c r="A1066" s="15" t="s">
        <v>1094</v>
      </c>
      <c r="B1066" t="str">
        <f>f_info_name(A1066)</f>
        <v>安信新优选A</v>
      </c>
      <c r="C1066" t="str">
        <f>f_info_setupdate(A1066)</f>
        <v>2016-07-28</v>
      </c>
      <c r="D1066" s="16">
        <f t="shared" si="16"/>
        <v>1642</v>
      </c>
      <c r="F1066" s="17">
        <f>f_netasset_total(A1066,参数!$B$1,100000000)</f>
        <v>3.5108056916</v>
      </c>
      <c r="G1066" s="17">
        <f ca="1">f_nav_adjustedreturn(A1066,参数!$B$2,参数!$B$1)</f>
        <v>23.0483978320814</v>
      </c>
      <c r="H1066" s="17">
        <f ca="1">f_nav_periodreturnrankingper(A1066,参数!$B$2,参数!$B$1,3)</f>
        <v>71.3605082053997</v>
      </c>
      <c r="I1066" s="17">
        <f ca="1">f_nav_adjustedreturn(A1066,参数!$B$3,参数!$B$2)</f>
        <v>12.4831417914567</v>
      </c>
      <c r="J1066" s="17">
        <f ca="1">f_nav_periodreturnrankingper(A1066,参数!$B$3,参数!$B$2,3)</f>
        <v>75.4180602006689</v>
      </c>
      <c r="K1066" s="17">
        <f ca="1">f_nav_adjustedreturn(A1066,参数!$B$4,参数!$B$3)</f>
        <v>0.49826792098678</v>
      </c>
      <c r="L1066" s="17">
        <f ca="1">f_nav_periodreturnrankingper(A1066,参数!$B$4,参数!$B$3,3)</f>
        <v>16.9448010269576</v>
      </c>
      <c r="M1066" s="17">
        <f ca="1">f_nav_adjustedreturn(A1066,参数!$B$5,参数!$B$4)</f>
        <v>10.8025301442973</v>
      </c>
      <c r="N1066" s="17">
        <f ca="1">f_nav_periodreturnrankingper(A1066,参数!$B$5,参数!$B$4,3)</f>
        <v>48.2269503546099</v>
      </c>
      <c r="O1066" s="17">
        <f ca="1">f_nav_adjustedreturn(A1066,参数!$B$6,参数!$B$5)</f>
        <v>0</v>
      </c>
      <c r="P1066" s="17">
        <f ca="1">f_nav_periodreturnrankingper(A1066,参数!$B$6,参数!$B$5,3)</f>
        <v>0</v>
      </c>
      <c r="Q1066" s="25">
        <f>f_return(A1066,1,参数!$B$1-365/2,参数!$B$1)</f>
        <v>26.8684841054296</v>
      </c>
      <c r="R1066" s="25">
        <f ca="1">f_return(A1066,1,参数!$B$4,参数!$B$1)</f>
        <v>11.6170148613275</v>
      </c>
      <c r="S1066" s="25">
        <f ca="1">f_return(A1066,1,参数!$B$6,参数!$B$1)</f>
        <v>0</v>
      </c>
      <c r="T1066" t="str">
        <f>f_info_investtype(A1066)</f>
        <v>灵活配置型基金</v>
      </c>
      <c r="U1066" t="str">
        <f>f_info_fundmanager(A1066)</f>
        <v>庄园,张明</v>
      </c>
      <c r="V1066">
        <f>f_info_manager_onthepostdays(A1066,1)</f>
        <v>1659</v>
      </c>
      <c r="W1066" s="25">
        <f ca="1">f_return_1w(A1066,"0",参数!$B$2)</f>
        <v>-1.06302916274694</v>
      </c>
      <c r="X1066" s="25">
        <f>f_return_1m(A1066,"0",参数!$B$1)</f>
        <v>3.75210454581897</v>
      </c>
      <c r="Y1066" s="25">
        <f>f_return_3m(A1066,0,参数!$B$1)</f>
        <v>7.44769179674528</v>
      </c>
      <c r="Z1066" s="25">
        <f>f_return_6m(A1066,0,参数!B1065)</f>
        <v>9.90323937736644</v>
      </c>
      <c r="AA1066" t="str">
        <f>f_dq_status(A1066,参数!$B$1)</f>
        <v>暂停大额申购|开放赎回</v>
      </c>
      <c r="AB1066" s="17">
        <f ca="1">f_risk_maxdownside(A1066,参数!$B$6,参数!$B$1)</f>
        <v>-4.06218191912649</v>
      </c>
      <c r="AC1066" s="17">
        <f ca="1">f_risk_maxdownside(A1066,参数!$B$4,参数!$B$1)</f>
        <v>-4.06218191912649</v>
      </c>
      <c r="AD1066" t="str">
        <f ca="1">f_risk_maxdownside_date(A1066,参数!$B$6,参数!$B$1)</f>
        <v>20200306-20200323</v>
      </c>
    </row>
    <row r="1067" spans="1:30">
      <c r="A1067" s="15" t="s">
        <v>1095</v>
      </c>
      <c r="B1067" t="str">
        <f>f_info_name(A1067)</f>
        <v>安信新目标A</v>
      </c>
      <c r="C1067" t="str">
        <f>f_info_setupdate(A1067)</f>
        <v>2016-08-09</v>
      </c>
      <c r="D1067" s="16">
        <f t="shared" si="16"/>
        <v>1630</v>
      </c>
      <c r="F1067" s="17">
        <f>f_netasset_total(A1067,参数!$B$1,100000000)</f>
        <v>7.8559181759</v>
      </c>
      <c r="G1067" s="17">
        <f ca="1">f_nav_adjustedreturn(A1067,参数!$B$2,参数!$B$1)</f>
        <v>19.5281556741863</v>
      </c>
      <c r="H1067" s="17">
        <f ca="1">f_nav_periodreturnrankingper(A1067,参数!$B$2,参数!$B$1,3)</f>
        <v>78.3483324510323</v>
      </c>
      <c r="I1067" s="17">
        <f ca="1">f_nav_adjustedreturn(A1067,参数!$B$3,参数!$B$2)</f>
        <v>9.73239789811042</v>
      </c>
      <c r="J1067" s="17">
        <f ca="1">f_nav_periodreturnrankingper(A1067,参数!$B$3,参数!$B$2,3)</f>
        <v>82.1070234113712</v>
      </c>
      <c r="K1067" s="17">
        <f ca="1">f_nav_adjustedreturn(A1067,参数!$B$4,参数!$B$3)</f>
        <v>4.35319836517442</v>
      </c>
      <c r="L1067" s="17">
        <f ca="1">f_nav_periodreturnrankingper(A1067,参数!$B$4,参数!$B$3,3)</f>
        <v>3.65853658536585</v>
      </c>
      <c r="M1067" s="17">
        <f ca="1">f_nav_adjustedreturn(A1067,参数!$B$5,参数!$B$4)</f>
        <v>5.12353831876656</v>
      </c>
      <c r="N1067" s="17">
        <f ca="1">f_nav_periodreturnrankingper(A1067,参数!$B$5,参数!$B$4,3)</f>
        <v>75.9653270291568</v>
      </c>
      <c r="O1067" s="17">
        <f ca="1">f_nav_adjustedreturn(A1067,参数!$B$6,参数!$B$5)</f>
        <v>0</v>
      </c>
      <c r="P1067" s="17">
        <f ca="1">f_nav_periodreturnrankingper(A1067,参数!$B$6,参数!$B$5,3)</f>
        <v>0</v>
      </c>
      <c r="Q1067" s="25">
        <f>f_return(A1067,1,参数!$B$1-365/2,参数!$B$1)</f>
        <v>25.7843893847801</v>
      </c>
      <c r="R1067" s="25">
        <f ca="1">f_return(A1067,1,参数!$B$4,参数!$B$1)</f>
        <v>11.0185354246757</v>
      </c>
      <c r="S1067" s="25">
        <f ca="1">f_return(A1067,1,参数!$B$6,参数!$B$1)</f>
        <v>0</v>
      </c>
      <c r="T1067" t="str">
        <f>f_info_investtype(A1067)</f>
        <v>灵活配置型基金</v>
      </c>
      <c r="U1067" t="str">
        <f>f_info_fundmanager(A1067)</f>
        <v>聂世林,潘巍</v>
      </c>
      <c r="V1067">
        <f>f_info_manager_onthepostdays(A1067,1)</f>
        <v>1359</v>
      </c>
      <c r="W1067" s="25">
        <f ca="1">f_return_1w(A1067,"0",参数!$B$2)</f>
        <v>-0.0946236559139796</v>
      </c>
      <c r="X1067" s="25">
        <f>f_return_1m(A1067,"0",参数!$B$1)</f>
        <v>4.13322331407997</v>
      </c>
      <c r="Y1067" s="25">
        <f>f_return_3m(A1067,0,参数!$B$1)</f>
        <v>7.46245548846571</v>
      </c>
      <c r="Z1067" s="25">
        <f>f_return_6m(A1067,0,参数!B1066)</f>
        <v>9.96509044747699</v>
      </c>
      <c r="AA1067" t="str">
        <f>f_dq_status(A1067,参数!$B$1)</f>
        <v>暂停大额申购|开放赎回</v>
      </c>
      <c r="AB1067" s="17">
        <f ca="1">f_risk_maxdownside(A1067,参数!$B$6,参数!$B$1)</f>
        <v>-2.46548323471401</v>
      </c>
      <c r="AC1067" s="17">
        <f ca="1">f_risk_maxdownside(A1067,参数!$B$4,参数!$B$1)</f>
        <v>-2.44065529923101</v>
      </c>
      <c r="AD1067" t="str">
        <f ca="1">f_risk_maxdownside_date(A1067,参数!$B$6,参数!$B$1)</f>
        <v>20161025-20161220</v>
      </c>
    </row>
    <row r="1068" spans="1:30">
      <c r="A1068" s="15" t="s">
        <v>1096</v>
      </c>
      <c r="B1068" t="str">
        <f>f_info_name(A1068)</f>
        <v>平安医疗健康</v>
      </c>
      <c r="C1068" t="str">
        <f>f_info_setupdate(A1068)</f>
        <v>2017-11-24</v>
      </c>
      <c r="D1068" s="16">
        <f t="shared" si="16"/>
        <v>1158</v>
      </c>
      <c r="F1068" s="17">
        <f>f_netasset_total(A1068,参数!$B$1,100000000)</f>
        <v>2.2818287403</v>
      </c>
      <c r="G1068" s="17">
        <f ca="1">f_nav_adjustedreturn(A1068,参数!$B$2,参数!$B$1)</f>
        <v>91.0835570999842</v>
      </c>
      <c r="H1068" s="17">
        <f ca="1">f_nav_periodreturnrankingper(A1068,参数!$B$2,参数!$B$1,3)</f>
        <v>8.94653255690842</v>
      </c>
      <c r="I1068" s="17">
        <f ca="1">f_nav_adjustedreturn(A1068,参数!$B$3,参数!$B$2)</f>
        <v>51.3687985654513</v>
      </c>
      <c r="J1068" s="17">
        <f ca="1">f_nav_periodreturnrankingper(A1068,参数!$B$3,参数!$B$2,3)</f>
        <v>16.164994425864</v>
      </c>
      <c r="K1068" s="17">
        <f ca="1">f_nav_adjustedreturn(A1068,参数!$B$4,参数!$B$3)</f>
        <v>-17.7725351420427</v>
      </c>
      <c r="L1068" s="17">
        <f ca="1">f_nav_periodreturnrankingper(A1068,参数!$B$4,参数!$B$3,3)</f>
        <v>58.3440308087291</v>
      </c>
      <c r="M1068" s="17">
        <f ca="1">f_nav_adjustedreturn(A1068,参数!$B$5,参数!$B$4)</f>
        <v>0</v>
      </c>
      <c r="N1068" s="17">
        <f ca="1">f_nav_periodreturnrankingper(A1068,参数!$B$5,参数!$B$4,3)</f>
        <v>0</v>
      </c>
      <c r="O1068" s="17">
        <f ca="1">f_nav_adjustedreturn(A1068,参数!$B$6,参数!$B$5)</f>
        <v>0</v>
      </c>
      <c r="P1068" s="17">
        <f ca="1">f_nav_periodreturnrankingper(A1068,参数!$B$6,参数!$B$5,3)</f>
        <v>0</v>
      </c>
      <c r="Q1068" s="25">
        <f>f_return(A1068,1,参数!$B$1-365/2,参数!$B$1)</f>
        <v>52.5400661977402</v>
      </c>
      <c r="R1068" s="25">
        <f ca="1">f_return(A1068,1,参数!$B$4,参数!$B$1)</f>
        <v>33.4476984443538</v>
      </c>
      <c r="S1068" s="25">
        <f ca="1">f_return(A1068,1,参数!$B$6,参数!$B$1)</f>
        <v>0</v>
      </c>
      <c r="T1068" t="str">
        <f>f_info_investtype(A1068)</f>
        <v>灵活配置型基金</v>
      </c>
      <c r="U1068" t="str">
        <f>f_info_fundmanager(A1068)</f>
        <v>乔海英</v>
      </c>
      <c r="V1068">
        <f>f_info_manager_onthepostdays(A1068,1)</f>
        <v>1175</v>
      </c>
      <c r="W1068" s="25">
        <f ca="1">f_return_1w(A1068,"0",参数!$B$2)</f>
        <v>0.404408849417166</v>
      </c>
      <c r="X1068" s="25">
        <f>f_return_1m(A1068,"0",参数!$B$1)</f>
        <v>13.1241817841781</v>
      </c>
      <c r="Y1068" s="25">
        <f>f_return_3m(A1068,0,参数!$B$1)</f>
        <v>22.6615969581749</v>
      </c>
      <c r="Z1068" s="25">
        <f>f_return_6m(A1068,0,参数!B1067)</f>
        <v>18.5186942493832</v>
      </c>
      <c r="AA1068" t="str">
        <f>f_dq_status(A1068,参数!$B$1)</f>
        <v>开放申购|开放赎回</v>
      </c>
      <c r="AB1068" s="17">
        <f ca="1">f_risk_maxdownside(A1068,参数!$B$6,参数!$B$1)</f>
        <v>-27.1010471672783</v>
      </c>
      <c r="AC1068" s="17">
        <f ca="1">f_risk_maxdownside(A1068,参数!$B$4,参数!$B$1)</f>
        <v>-27.1010471672783</v>
      </c>
      <c r="AD1068" t="str">
        <f ca="1">f_risk_maxdownside_date(A1068,参数!$B$6,参数!$B$1)</f>
        <v>20180529-20190103</v>
      </c>
    </row>
    <row r="1069" spans="1:30">
      <c r="A1069" s="15" t="s">
        <v>1097</v>
      </c>
      <c r="B1069" t="str">
        <f>f_info_name(A1069)</f>
        <v>广发集瑞A</v>
      </c>
      <c r="C1069" t="str">
        <f>f_info_setupdate(A1069)</f>
        <v>2016-11-18</v>
      </c>
      <c r="D1069" s="16">
        <f t="shared" si="16"/>
        <v>1529</v>
      </c>
      <c r="F1069" s="17">
        <f>f_netasset_total(A1069,参数!$B$1,100000000)</f>
        <v>5.7611526002</v>
      </c>
      <c r="G1069" s="17">
        <f ca="1">f_nav_adjustedreturn(A1069,参数!$B$2,参数!$B$1)</f>
        <v>2.67004482557007</v>
      </c>
      <c r="H1069" s="17">
        <f ca="1">f_nav_periodreturnrankingper(A1069,参数!$B$2,参数!$B$1,3)</f>
        <v>88.3018867924528</v>
      </c>
      <c r="I1069" s="17">
        <f ca="1">f_nav_adjustedreturn(A1069,参数!$B$3,参数!$B$2)</f>
        <v>4.00028795545789</v>
      </c>
      <c r="J1069" s="17">
        <f ca="1">f_nav_periodreturnrankingper(A1069,参数!$B$3,参数!$B$2,3)</f>
        <v>88.2978723404255</v>
      </c>
      <c r="K1069" s="17">
        <f ca="1">f_nav_adjustedreturn(A1069,参数!$B$4,参数!$B$3)</f>
        <v>7.41219779126452</v>
      </c>
      <c r="L1069" s="17">
        <f ca="1">f_nav_periodreturnrankingper(A1069,参数!$B$4,参数!$B$3,3)</f>
        <v>3.34128878281623</v>
      </c>
      <c r="M1069" s="17">
        <f ca="1">f_nav_adjustedreturn(A1069,参数!$B$5,参数!$B$4)</f>
        <v>2.20000000000001</v>
      </c>
      <c r="N1069" s="17">
        <f ca="1">f_nav_periodreturnrankingper(A1069,参数!$B$5,参数!$B$4,3)</f>
        <v>72.9281767955801</v>
      </c>
      <c r="O1069" s="17">
        <f ca="1">f_nav_adjustedreturn(A1069,参数!$B$6,参数!$B$5)</f>
        <v>0</v>
      </c>
      <c r="P1069" s="17">
        <f ca="1">f_nav_periodreturnrankingper(A1069,参数!$B$6,参数!$B$5,3)</f>
        <v>0</v>
      </c>
      <c r="Q1069" s="25">
        <f>f_return(A1069,1,参数!$B$1-365/2,参数!$B$1)</f>
        <v>3.14124398354394</v>
      </c>
      <c r="R1069" s="25">
        <f ca="1">f_return(A1069,1,参数!$B$4,参数!$B$1)</f>
        <v>4.67087619136091</v>
      </c>
      <c r="S1069" s="25">
        <f ca="1">f_return(A1069,1,参数!$B$6,参数!$B$1)</f>
        <v>0</v>
      </c>
      <c r="T1069" t="str">
        <f>f_info_investtype(A1069)</f>
        <v>混合债券型二级基金</v>
      </c>
      <c r="U1069" t="str">
        <f>f_info_fundmanager(A1069)</f>
        <v>马文文</v>
      </c>
      <c r="V1069">
        <f>f_info_manager_onthepostdays(A1069,1)</f>
        <v>297</v>
      </c>
      <c r="W1069" s="25">
        <f ca="1">f_return_1w(A1069,"0",参数!$B$2)</f>
        <v>0.0780183343085432</v>
      </c>
      <c r="X1069" s="25">
        <f>f_return_1m(A1069,"0",参数!$B$1)</f>
        <v>0.601546834717863</v>
      </c>
      <c r="Y1069" s="25">
        <f>f_return_3m(A1069,0,参数!$B$1)</f>
        <v>1.28821380503749</v>
      </c>
      <c r="Z1069" s="25">
        <f>f_return_6m(A1069,0,参数!B1068)</f>
        <v>1.37911081107146</v>
      </c>
      <c r="AA1069" t="str">
        <f>f_dq_status(A1069,参数!$B$1)</f>
        <v>暂停大额申购|开放赎回</v>
      </c>
      <c r="AB1069" s="17">
        <f ca="1">f_risk_maxdownside(A1069,参数!$B$6,参数!$B$1)</f>
        <v>-2.30484681779381</v>
      </c>
      <c r="AC1069" s="17">
        <f ca="1">f_risk_maxdownside(A1069,参数!$B$4,参数!$B$1)</f>
        <v>-2.30484681779381</v>
      </c>
      <c r="AD1069" t="str">
        <f ca="1">f_risk_maxdownside_date(A1069,参数!$B$6,参数!$B$1)</f>
        <v>20200507-20200714</v>
      </c>
    </row>
    <row r="1070" spans="1:30">
      <c r="A1070" s="15" t="s">
        <v>1098</v>
      </c>
      <c r="B1070" t="str">
        <f>f_info_name(A1070)</f>
        <v>东方红战略精选A</v>
      </c>
      <c r="C1070" t="str">
        <f>f_info_setupdate(A1070)</f>
        <v>2016-08-30</v>
      </c>
      <c r="D1070" s="16">
        <f t="shared" si="16"/>
        <v>1609</v>
      </c>
      <c r="F1070" s="17">
        <f>f_netasset_total(A1070,参数!$B$1,100000000)</f>
        <v>15.8084097934</v>
      </c>
      <c r="G1070" s="17">
        <f ca="1">f_nav_adjustedreturn(A1070,参数!$B$2,参数!$B$1)</f>
        <v>9.79672019132216</v>
      </c>
      <c r="H1070" s="17">
        <f ca="1">f_nav_periodreturnrankingper(A1070,参数!$B$2,参数!$B$1,3)</f>
        <v>77.807486631016</v>
      </c>
      <c r="I1070" s="17">
        <f ca="1">f_nav_adjustedreturn(A1070,参数!$B$3,参数!$B$2)</f>
        <v>12.9134921400328</v>
      </c>
      <c r="J1070" s="17">
        <f ca="1">f_nav_periodreturnrankingper(A1070,参数!$B$3,参数!$B$2,3)</f>
        <v>25.6140350877193</v>
      </c>
      <c r="K1070" s="17">
        <f ca="1">f_nav_adjustedreturn(A1070,参数!$B$4,参数!$B$3)</f>
        <v>-3.17489961714445</v>
      </c>
      <c r="L1070" s="17">
        <f ca="1">f_nav_periodreturnrankingper(A1070,参数!$B$4,参数!$B$3,3)</f>
        <v>80</v>
      </c>
      <c r="M1070" s="17">
        <f ca="1">f_nav_adjustedreturn(A1070,参数!$B$5,参数!$B$4)</f>
        <v>12.8436661569417</v>
      </c>
      <c r="N1070" s="17">
        <f ca="1">f_nav_periodreturnrankingper(A1070,参数!$B$5,参数!$B$4,3)</f>
        <v>14.4144144144144</v>
      </c>
      <c r="O1070" s="17">
        <f ca="1">f_nav_adjustedreturn(A1070,参数!$B$6,参数!$B$5)</f>
        <v>0</v>
      </c>
      <c r="P1070" s="17">
        <f ca="1">f_nav_periodreturnrankingper(A1070,参数!$B$6,参数!$B$5,3)</f>
        <v>0</v>
      </c>
      <c r="Q1070" s="25">
        <f>f_return(A1070,1,参数!$B$1-365/2,参数!$B$1)</f>
        <v>12.942427569532</v>
      </c>
      <c r="R1070" s="25">
        <f ca="1">f_return(A1070,1,参数!$B$4,参数!$B$1)</f>
        <v>6.27152899443808</v>
      </c>
      <c r="S1070" s="25">
        <f ca="1">f_return(A1070,1,参数!$B$6,参数!$B$1)</f>
        <v>0</v>
      </c>
      <c r="T1070" t="str">
        <f>f_info_investtype(A1070)</f>
        <v>偏债混合型基金</v>
      </c>
      <c r="U1070" t="str">
        <f>f_info_fundmanager(A1070)</f>
        <v>纪文静,胡伟</v>
      </c>
      <c r="V1070">
        <f>f_info_manager_onthepostdays(A1070,1)</f>
        <v>1626</v>
      </c>
      <c r="W1070" s="25">
        <f ca="1">f_return_1w(A1070,"0",参数!$B$2)</f>
        <v>-0.408302143586241</v>
      </c>
      <c r="X1070" s="25">
        <f>f_return_1m(A1070,"0",参数!$B$1)</f>
        <v>2.2917164000955</v>
      </c>
      <c r="Y1070" s="25">
        <f>f_return_3m(A1070,0,参数!$B$1)</f>
        <v>3.83683360258482</v>
      </c>
      <c r="Z1070" s="25">
        <f>f_return_6m(A1070,0,参数!B1069)</f>
        <v>5.46080682190884</v>
      </c>
      <c r="AA1070" t="str">
        <f>f_dq_status(A1070,参数!$B$1)</f>
        <v>开放申购|开放赎回</v>
      </c>
      <c r="AB1070" s="17">
        <f ca="1">f_risk_maxdownside(A1070,参数!$B$6,参数!$B$1)</f>
        <v>-7.32407407407409</v>
      </c>
      <c r="AC1070" s="17">
        <f ca="1">f_risk_maxdownside(A1070,参数!$B$4,参数!$B$1)</f>
        <v>-7.32407407407409</v>
      </c>
      <c r="AD1070" t="str">
        <f ca="1">f_risk_maxdownside_date(A1070,参数!$B$6,参数!$B$1)</f>
        <v>20180313-20181029</v>
      </c>
    </row>
    <row r="1071" spans="1:30">
      <c r="A1071" s="15" t="s">
        <v>1099</v>
      </c>
      <c r="B1071" t="str">
        <f>f_info_name(A1071)</f>
        <v>嘉实文体娱乐A</v>
      </c>
      <c r="C1071" t="str">
        <f>f_info_setupdate(A1071)</f>
        <v>2016-09-07</v>
      </c>
      <c r="D1071" s="16">
        <f t="shared" si="16"/>
        <v>1601</v>
      </c>
      <c r="F1071" s="17">
        <f>f_netasset_total(A1071,参数!$B$1,100000000)</f>
        <v>2.0403596387</v>
      </c>
      <c r="G1071" s="17">
        <f ca="1">f_nav_adjustedreturn(A1071,参数!$B$2,参数!$B$1)</f>
        <v>39.0988372093023</v>
      </c>
      <c r="H1071" s="17">
        <f ca="1">f_nav_periodreturnrankingper(A1071,参数!$B$2,参数!$B$1,3)</f>
        <v>85.7843137254902</v>
      </c>
      <c r="I1071" s="17">
        <f ca="1">f_nav_adjustedreturn(A1071,参数!$B$3,参数!$B$2)</f>
        <v>57.9793340987371</v>
      </c>
      <c r="J1071" s="17">
        <f ca="1">f_nav_periodreturnrankingper(A1071,参数!$B$3,参数!$B$2,3)</f>
        <v>28.3185840707965</v>
      </c>
      <c r="K1071" s="17">
        <f ca="1">f_nav_adjustedreturn(A1071,参数!$B$4,参数!$B$3)</f>
        <v>-21.6021602160216</v>
      </c>
      <c r="L1071" s="17">
        <f ca="1">f_nav_periodreturnrankingper(A1071,参数!$B$4,参数!$B$3,3)</f>
        <v>37.8181818181818</v>
      </c>
      <c r="M1071" s="17">
        <f ca="1">f_nav_adjustedreturn(A1071,参数!$B$5,参数!$B$4)</f>
        <v>13.6734693877551</v>
      </c>
      <c r="N1071" s="17">
        <f ca="1">f_nav_periodreturnrankingper(A1071,参数!$B$5,参数!$B$4,3)</f>
        <v>66.6666666666667</v>
      </c>
      <c r="O1071" s="17">
        <f ca="1">f_nav_adjustedreturn(A1071,参数!$B$6,参数!$B$5)</f>
        <v>0</v>
      </c>
      <c r="P1071" s="17">
        <f ca="1">f_nav_periodreturnrankingper(A1071,参数!$B$6,参数!$B$5,3)</f>
        <v>0</v>
      </c>
      <c r="Q1071" s="25">
        <f>f_return(A1071,1,参数!$B$1-365/2,参数!$B$1)</f>
        <v>60.4696930877783</v>
      </c>
      <c r="R1071" s="25">
        <f ca="1">f_return(A1071,1,参数!$B$4,参数!$B$1)</f>
        <v>19.8590357057114</v>
      </c>
      <c r="S1071" s="25">
        <f ca="1">f_return(A1071,1,参数!$B$6,参数!$B$1)</f>
        <v>0</v>
      </c>
      <c r="T1071" t="str">
        <f>f_info_investtype(A1071)</f>
        <v>普通股票型基金</v>
      </c>
      <c r="U1071" t="str">
        <f>f_info_fundmanager(A1071)</f>
        <v>张丹华,王贵重</v>
      </c>
      <c r="V1071">
        <f>f_info_manager_onthepostdays(A1071,1)</f>
        <v>993</v>
      </c>
      <c r="W1071" s="25">
        <f ca="1">f_return_1w(A1071,"0",参数!$B$2)</f>
        <v>-3.70888733379987</v>
      </c>
      <c r="X1071" s="25">
        <f>f_return_1m(A1071,"0",参数!$B$1)</f>
        <v>16</v>
      </c>
      <c r="Y1071" s="25">
        <f>f_return_3m(A1071,0,参数!$B$1)</f>
        <v>28.5426460711887</v>
      </c>
      <c r="Z1071" s="25">
        <f>f_return_6m(A1071,0,参数!B1070)</f>
        <v>21.9195849546044</v>
      </c>
      <c r="AA1071" t="str">
        <f>f_dq_status(A1071,参数!$B$1)</f>
        <v>开放申购|开放赎回</v>
      </c>
      <c r="AB1071" s="17">
        <f ca="1">f_risk_maxdownside(A1071,参数!$B$6,参数!$B$1)</f>
        <v>-33.5845896147404</v>
      </c>
      <c r="AC1071" s="17">
        <f ca="1">f_risk_maxdownside(A1071,参数!$B$4,参数!$B$1)</f>
        <v>-33.5845896147404</v>
      </c>
      <c r="AD1071" t="str">
        <f ca="1">f_risk_maxdownside_date(A1071,参数!$B$6,参数!$B$1)</f>
        <v>20180313-20181016</v>
      </c>
    </row>
    <row r="1072" spans="1:30">
      <c r="A1072" s="15" t="s">
        <v>1100</v>
      </c>
      <c r="B1072" t="str">
        <f>f_info_name(A1072)</f>
        <v>长信先利半年A</v>
      </c>
      <c r="C1072" t="str">
        <f>f_info_setupdate(A1072)</f>
        <v>2016-09-07</v>
      </c>
      <c r="D1072" s="16">
        <f t="shared" si="16"/>
        <v>1601</v>
      </c>
      <c r="F1072" s="17">
        <f>f_netasset_total(A1072,参数!$B$1,100000000)</f>
        <v>0.2858386367</v>
      </c>
      <c r="G1072" s="17">
        <f ca="1">f_nav_adjustedreturn(A1072,参数!$B$2,参数!$B$1)</f>
        <v>5.66801619433199</v>
      </c>
      <c r="H1072" s="17">
        <f ca="1">f_nav_periodreturnrankingper(A1072,参数!$B$2,参数!$B$1,3)</f>
        <v>91.4438502673797</v>
      </c>
      <c r="I1072" s="17">
        <f ca="1">f_nav_adjustedreturn(A1072,参数!$B$3,参数!$B$2)</f>
        <v>9.97773730014167</v>
      </c>
      <c r="J1072" s="17">
        <f ca="1">f_nav_periodreturnrankingper(A1072,参数!$B$3,参数!$B$2,3)</f>
        <v>49.4736842105263</v>
      </c>
      <c r="K1072" s="17">
        <f ca="1">f_nav_adjustedreturn(A1072,参数!$B$4,参数!$B$3)</f>
        <v>1.27075220332035</v>
      </c>
      <c r="L1072" s="17">
        <f ca="1">f_nav_periodreturnrankingper(A1072,参数!$B$4,参数!$B$3,3)</f>
        <v>32</v>
      </c>
      <c r="M1072" s="17">
        <f ca="1">f_nav_adjustedreturn(A1072,参数!$B$5,参数!$B$4)</f>
        <v>-0.397310513447434</v>
      </c>
      <c r="N1072" s="17">
        <f ca="1">f_nav_periodreturnrankingper(A1072,参数!$B$5,参数!$B$4,3)</f>
        <v>97.2972972972973</v>
      </c>
      <c r="O1072" s="17">
        <f ca="1">f_nav_adjustedreturn(A1072,参数!$B$6,参数!$B$5)</f>
        <v>0</v>
      </c>
      <c r="P1072" s="17">
        <f ca="1">f_nav_periodreturnrankingper(A1072,参数!$B$6,参数!$B$5,3)</f>
        <v>0</v>
      </c>
      <c r="Q1072" s="25">
        <f>f_return(A1072,1,参数!$B$1-365/2,参数!$B$1)</f>
        <v>5.86015642776079</v>
      </c>
      <c r="R1072" s="25">
        <f ca="1">f_return(A1072,1,参数!$B$4,参数!$B$1)</f>
        <v>5.57374911319779</v>
      </c>
      <c r="S1072" s="25">
        <f ca="1">f_return(A1072,1,参数!$B$6,参数!$B$1)</f>
        <v>0</v>
      </c>
      <c r="T1072" t="str">
        <f>f_info_investtype(A1072)</f>
        <v>偏债混合型基金</v>
      </c>
      <c r="U1072" t="str">
        <f>f_info_fundmanager(A1072)</f>
        <v>吴晖</v>
      </c>
      <c r="V1072">
        <f>f_info_manager_onthepostdays(A1072,1)</f>
        <v>507</v>
      </c>
      <c r="W1072" s="25">
        <f ca="1">f_return_1w(A1072,"0",参数!$B$2)</f>
        <v>-1.05608157319738</v>
      </c>
      <c r="X1072" s="25">
        <f>f_return_1m(A1072,"0",参数!$B$1)</f>
        <v>2.59983918520505</v>
      </c>
      <c r="Y1072" s="25">
        <f>f_return_3m(A1072,0,参数!$B$1)</f>
        <v>3.96523628462792</v>
      </c>
      <c r="Z1072" s="25">
        <f>f_return_6m(A1072,0,参数!B1071)</f>
        <v>-1.03534451981436</v>
      </c>
      <c r="AA1072" t="str">
        <f>f_dq_status(A1072,参数!$B$1)</f>
        <v>暂停申购|暂停赎回</v>
      </c>
      <c r="AB1072" s="17">
        <f ca="1">f_risk_maxdownside(A1072,参数!$B$6,参数!$B$1)</f>
        <v>-5.4289677035863</v>
      </c>
      <c r="AC1072" s="17">
        <f ca="1">f_risk_maxdownside(A1072,参数!$B$4,参数!$B$1)</f>
        <v>-4.90963042891826</v>
      </c>
      <c r="AD1072" t="str">
        <f ca="1">f_risk_maxdownside_date(A1072,参数!$B$6,参数!$B$1)</f>
        <v>20161112-20181011</v>
      </c>
    </row>
    <row r="1073" spans="1:30">
      <c r="A1073" s="15" t="s">
        <v>1101</v>
      </c>
      <c r="B1073" t="str">
        <f>f_info_name(A1073)</f>
        <v>银华通利A</v>
      </c>
      <c r="C1073" t="str">
        <f>f_info_setupdate(A1073)</f>
        <v>2016-08-05</v>
      </c>
      <c r="D1073" s="16">
        <f t="shared" si="16"/>
        <v>1634</v>
      </c>
      <c r="F1073" s="17">
        <f>f_netasset_total(A1073,参数!$B$1,100000000)</f>
        <v>5.3289510884</v>
      </c>
      <c r="G1073" s="17">
        <f ca="1">f_nav_adjustedreturn(A1073,参数!$B$2,参数!$B$1)</f>
        <v>19.5476995061087</v>
      </c>
      <c r="H1073" s="17">
        <f ca="1">f_nav_periodreturnrankingper(A1073,参数!$B$2,参数!$B$1,3)</f>
        <v>78.1895182636316</v>
      </c>
      <c r="I1073" s="17">
        <f ca="1">f_nav_adjustedreturn(A1073,参数!$B$3,参数!$B$2)</f>
        <v>8.42728297632468</v>
      </c>
      <c r="J1073" s="17">
        <f ca="1">f_nav_periodreturnrankingper(A1073,参数!$B$3,参数!$B$2,3)</f>
        <v>86.3991081382386</v>
      </c>
      <c r="K1073" s="17">
        <f ca="1">f_nav_adjustedreturn(A1073,参数!$B$4,参数!$B$3)</f>
        <v>2.06155911400902</v>
      </c>
      <c r="L1073" s="17">
        <f ca="1">f_nav_periodreturnrankingper(A1073,参数!$B$4,参数!$B$3,3)</f>
        <v>10.012836970475</v>
      </c>
      <c r="M1073" s="17">
        <f ca="1">f_nav_adjustedreturn(A1073,参数!$B$5,参数!$B$4)</f>
        <v>4.84227446252764</v>
      </c>
      <c r="N1073" s="17">
        <f ca="1">f_nav_periodreturnrankingper(A1073,参数!$B$5,参数!$B$4,3)</f>
        <v>77.6201733648542</v>
      </c>
      <c r="O1073" s="17">
        <f ca="1">f_nav_adjustedreturn(A1073,参数!$B$6,参数!$B$5)</f>
        <v>0</v>
      </c>
      <c r="P1073" s="17">
        <f ca="1">f_nav_periodreturnrankingper(A1073,参数!$B$6,参数!$B$5,3)</f>
        <v>0</v>
      </c>
      <c r="Q1073" s="25">
        <f>f_return(A1073,1,参数!$B$1-365/2,参数!$B$1)</f>
        <v>21.4013757562129</v>
      </c>
      <c r="R1073" s="25">
        <f ca="1">f_return(A1073,1,参数!$B$4,参数!$B$1)</f>
        <v>9.7683240999481</v>
      </c>
      <c r="S1073" s="25">
        <f ca="1">f_return(A1073,1,参数!$B$6,参数!$B$1)</f>
        <v>0</v>
      </c>
      <c r="T1073" t="str">
        <f>f_info_investtype(A1073)</f>
        <v>灵活配置型基金</v>
      </c>
      <c r="U1073" t="str">
        <f>f_info_fundmanager(A1073)</f>
        <v>吴文明,赵楠楠</v>
      </c>
      <c r="V1073">
        <f>f_info_manager_onthepostdays(A1073,1)</f>
        <v>960</v>
      </c>
      <c r="W1073" s="25">
        <f ca="1">f_return_1w(A1073,"0",参数!$B$2)</f>
        <v>-0.534344566060519</v>
      </c>
      <c r="X1073" s="25">
        <f>f_return_1m(A1073,"0",参数!$B$1)</f>
        <v>3.14742822966507</v>
      </c>
      <c r="Y1073" s="25">
        <f>f_return_3m(A1073,0,参数!$B$1)</f>
        <v>5.96774193548386</v>
      </c>
      <c r="Z1073" s="25">
        <f>f_return_6m(A1073,0,参数!B1072)</f>
        <v>9.26173441308278</v>
      </c>
      <c r="AA1073" t="str">
        <f>f_dq_status(A1073,参数!$B$1)</f>
        <v>暂停大额申购|开放赎回</v>
      </c>
      <c r="AB1073" s="17">
        <f ca="1">f_risk_maxdownside(A1073,参数!$B$6,参数!$B$1)</f>
        <v>-3.53773584905661</v>
      </c>
      <c r="AC1073" s="17">
        <f ca="1">f_risk_maxdownside(A1073,参数!$B$4,参数!$B$1)</f>
        <v>-3.53773584905661</v>
      </c>
      <c r="AD1073" t="str">
        <f ca="1">f_risk_maxdownside_date(A1073,参数!$B$6,参数!$B$1)</f>
        <v>20200306-20200323</v>
      </c>
    </row>
    <row r="1074" spans="1:30">
      <c r="A1074" s="15" t="s">
        <v>1102</v>
      </c>
      <c r="B1074" t="str">
        <f>f_info_name(A1074)</f>
        <v>南方荣欢定期开放</v>
      </c>
      <c r="C1074" t="str">
        <f>f_info_setupdate(A1074)</f>
        <v>2016-08-03</v>
      </c>
      <c r="D1074" s="16">
        <f t="shared" si="16"/>
        <v>1636</v>
      </c>
      <c r="F1074" s="17">
        <f>f_netasset_total(A1074,参数!$B$1,100000000)</f>
        <v>5.625640308</v>
      </c>
      <c r="G1074" s="17">
        <f ca="1">f_nav_adjustedreturn(A1074,参数!$B$2,参数!$B$1)</f>
        <v>14.4075021312873</v>
      </c>
      <c r="H1074" s="17">
        <f ca="1">f_nav_periodreturnrankingper(A1074,参数!$B$2,参数!$B$1,3)</f>
        <v>60.1604278074866</v>
      </c>
      <c r="I1074" s="17">
        <f ca="1">f_nav_adjustedreturn(A1074,参数!$B$3,参数!$B$2)</f>
        <v>11.5019011406844</v>
      </c>
      <c r="J1074" s="17">
        <f ca="1">f_nav_periodreturnrankingper(A1074,参数!$B$3,参数!$B$2,3)</f>
        <v>35.7894736842105</v>
      </c>
      <c r="K1074" s="17">
        <f ca="1">f_nav_adjustedreturn(A1074,参数!$B$4,参数!$B$3)</f>
        <v>5.2</v>
      </c>
      <c r="L1074" s="17">
        <f ca="1">f_nav_periodreturnrankingper(A1074,参数!$B$4,参数!$B$3,3)</f>
        <v>7.55555555555556</v>
      </c>
      <c r="M1074" s="17">
        <f ca="1">f_nav_adjustedreturn(A1074,参数!$B$5,参数!$B$4)</f>
        <v>2.24948875255624</v>
      </c>
      <c r="N1074" s="17">
        <f ca="1">f_nav_periodreturnrankingper(A1074,参数!$B$5,参数!$B$4,3)</f>
        <v>88.2882882882883</v>
      </c>
      <c r="O1074" s="17">
        <f ca="1">f_nav_adjustedreturn(A1074,参数!$B$6,参数!$B$5)</f>
        <v>0</v>
      </c>
      <c r="P1074" s="17">
        <f ca="1">f_nav_periodreturnrankingper(A1074,参数!$B$6,参数!$B$5,3)</f>
        <v>0</v>
      </c>
      <c r="Q1074" s="25">
        <f>f_return(A1074,1,参数!$B$1-365/2,参数!$B$1)</f>
        <v>11.2119566631602</v>
      </c>
      <c r="R1074" s="25">
        <f ca="1">f_return(A1074,1,参数!$B$4,参数!$B$1)</f>
        <v>10.292331571841</v>
      </c>
      <c r="S1074" s="25">
        <f ca="1">f_return(A1074,1,参数!$B$6,参数!$B$1)</f>
        <v>0</v>
      </c>
      <c r="T1074" t="str">
        <f>f_info_investtype(A1074)</f>
        <v>偏债混合型基金</v>
      </c>
      <c r="U1074" t="str">
        <f>f_info_fundmanager(A1074)</f>
        <v>王啸</v>
      </c>
      <c r="V1074">
        <f>f_info_manager_onthepostdays(A1074,1)</f>
        <v>1525</v>
      </c>
      <c r="W1074" s="25">
        <f ca="1">f_return_1w(A1074,"0",参数!$B$2)</f>
        <v>-0.339847068819032</v>
      </c>
      <c r="X1074" s="25">
        <f>f_return_1m(A1074,"0",参数!$B$1)</f>
        <v>2.75650842266463</v>
      </c>
      <c r="Y1074" s="25">
        <f>f_return_3m(A1074,0,参数!$B$1)</f>
        <v>2.52100840336136</v>
      </c>
      <c r="Z1074" s="25">
        <f>f_return_6m(A1074,0,参数!B1073)</f>
        <v>2.77136258660508</v>
      </c>
      <c r="AA1074" t="str">
        <f>f_dq_status(A1074,参数!$B$1)</f>
        <v>暂停申购|暂停赎回</v>
      </c>
      <c r="AB1074" s="17">
        <f ca="1">f_risk_maxdownside(A1074,参数!$B$6,参数!$B$1)</f>
        <v>-4.74308300395257</v>
      </c>
      <c r="AC1074" s="17">
        <f ca="1">f_risk_maxdownside(A1074,参数!$B$4,参数!$B$1)</f>
        <v>-3.77200335289188</v>
      </c>
      <c r="AD1074" t="str">
        <f ca="1">f_risk_maxdownside_date(A1074,参数!$B$6,参数!$B$1)</f>
        <v>20161022-20161220</v>
      </c>
    </row>
    <row r="1075" spans="1:30">
      <c r="A1075" s="15" t="s">
        <v>1103</v>
      </c>
      <c r="B1075" t="str">
        <f>f_info_name(A1075)</f>
        <v>光大创业板量化优选A</v>
      </c>
      <c r="C1075" t="str">
        <f>f_info_setupdate(A1075)</f>
        <v>2018-02-13</v>
      </c>
      <c r="D1075" s="16">
        <f t="shared" si="16"/>
        <v>1077</v>
      </c>
      <c r="F1075" s="17">
        <f>f_netasset_total(A1075,参数!$B$1,100000000)</f>
        <v>0.9764627985</v>
      </c>
      <c r="G1075" s="17">
        <f ca="1">f_nav_adjustedreturn(A1075,参数!$B$2,参数!$B$1)</f>
        <v>65.6011450381679</v>
      </c>
      <c r="H1075" s="17">
        <f ca="1">f_nav_periodreturnrankingper(A1075,参数!$B$2,参数!$B$1,3)</f>
        <v>53.4313725490196</v>
      </c>
      <c r="I1075" s="17">
        <f ca="1">f_nav_adjustedreturn(A1075,参数!$B$3,参数!$B$2)</f>
        <v>38.3498349834984</v>
      </c>
      <c r="J1075" s="17">
        <f ca="1">f_nav_periodreturnrankingper(A1075,参数!$B$3,参数!$B$2,3)</f>
        <v>61.9469026548673</v>
      </c>
      <c r="K1075" s="17">
        <f ca="1">f_nav_adjustedreturn(A1075,参数!$B$4,参数!$B$3)</f>
        <v>0</v>
      </c>
      <c r="L1075" s="17">
        <f ca="1">f_nav_periodreturnrankingper(A1075,参数!$B$4,参数!$B$3,3)</f>
        <v>0</v>
      </c>
      <c r="M1075" s="17">
        <f ca="1">f_nav_adjustedreturn(A1075,参数!$B$5,参数!$B$4)</f>
        <v>0</v>
      </c>
      <c r="N1075" s="17">
        <f ca="1">f_nav_periodreturnrankingper(A1075,参数!$B$5,参数!$B$4,3)</f>
        <v>0</v>
      </c>
      <c r="O1075" s="17">
        <f ca="1">f_nav_adjustedreturn(A1075,参数!$B$6,参数!$B$5)</f>
        <v>0</v>
      </c>
      <c r="P1075" s="17">
        <f ca="1">f_nav_periodreturnrankingper(A1075,参数!$B$6,参数!$B$5,3)</f>
        <v>0</v>
      </c>
      <c r="Q1075" s="25">
        <f>f_return(A1075,1,参数!$B$1-365/2,参数!$B$1)</f>
        <v>44.4131954865556</v>
      </c>
      <c r="R1075" s="25">
        <f ca="1">f_return(A1075,1,参数!$B$4,参数!$B$1)</f>
        <v>0</v>
      </c>
      <c r="S1075" s="25">
        <f ca="1">f_return(A1075,1,参数!$B$6,参数!$B$1)</f>
        <v>0</v>
      </c>
      <c r="T1075" t="str">
        <f>f_info_investtype(A1075)</f>
        <v>普通股票型基金</v>
      </c>
      <c r="U1075" t="str">
        <f>f_info_fundmanager(A1075)</f>
        <v>翟云飞,金昉毅</v>
      </c>
      <c r="V1075">
        <f>f_info_manager_onthepostdays(A1075,1)</f>
        <v>1094</v>
      </c>
      <c r="W1075" s="25">
        <f ca="1">f_return_1w(A1075,"0",参数!$B$2)</f>
        <v>-1.54077414505825</v>
      </c>
      <c r="X1075" s="25">
        <f>f_return_1m(A1075,"0",参数!$B$1)</f>
        <v>12.8486897717667</v>
      </c>
      <c r="Y1075" s="25">
        <f>f_return_3m(A1075,0,参数!$B$1)</f>
        <v>14.3506621862028</v>
      </c>
      <c r="Z1075" s="25">
        <f>f_return_6m(A1075,0,参数!B1074)</f>
        <v>13.5055591890124</v>
      </c>
      <c r="AA1075" t="str">
        <f>f_dq_status(A1075,参数!$B$1)</f>
        <v>开放申购|开放赎回</v>
      </c>
      <c r="AB1075" s="17">
        <f ca="1">f_risk_maxdownside(A1075,参数!$B$6,参数!$B$1)</f>
        <v>-32.8137178487919</v>
      </c>
      <c r="AC1075" s="17">
        <f ca="1">f_risk_maxdownside(A1075,参数!$B$4,参数!$B$1)</f>
        <v>-32.8137178487919</v>
      </c>
      <c r="AD1075" t="str">
        <f ca="1">f_risk_maxdownside_date(A1075,参数!$B$6,参数!$B$1)</f>
        <v>20180403-20181018</v>
      </c>
    </row>
    <row r="1076" spans="1:30">
      <c r="A1076" s="15" t="s">
        <v>1104</v>
      </c>
      <c r="B1076" t="str">
        <f>f_info_name(A1076)</f>
        <v>华商丰利增强定开A</v>
      </c>
      <c r="C1076" t="str">
        <f>f_info_setupdate(A1076)</f>
        <v>2016-09-20</v>
      </c>
      <c r="D1076" s="16">
        <f t="shared" si="16"/>
        <v>1588</v>
      </c>
      <c r="F1076" s="17">
        <f>f_netasset_total(A1076,参数!$B$1,100000000)</f>
        <v>0.962206796</v>
      </c>
      <c r="G1076" s="17">
        <f ca="1">f_nav_adjustedreturn(A1076,参数!$B$2,参数!$B$1)</f>
        <v>40.3001071811361</v>
      </c>
      <c r="H1076" s="17">
        <f ca="1">f_nav_periodreturnrankingper(A1076,参数!$B$2,参数!$B$1,3)</f>
        <v>1.13207547169811</v>
      </c>
      <c r="I1076" s="17">
        <f ca="1">f_nav_adjustedreturn(A1076,参数!$B$3,参数!$B$2)</f>
        <v>3.20796460176991</v>
      </c>
      <c r="J1076" s="17">
        <f ca="1">f_nav_periodreturnrankingper(A1076,参数!$B$3,参数!$B$2,3)</f>
        <v>93.8297872340426</v>
      </c>
      <c r="K1076" s="17">
        <f ca="1">f_nav_adjustedreturn(A1076,参数!$B$4,参数!$B$3)</f>
        <v>-9.69030969030968</v>
      </c>
      <c r="L1076" s="17">
        <f ca="1">f_nav_periodreturnrankingper(A1076,参数!$B$4,参数!$B$3,3)</f>
        <v>91.1694510739857</v>
      </c>
      <c r="M1076" s="17">
        <f ca="1">f_nav_adjustedreturn(A1076,参数!$B$5,参数!$B$4)</f>
        <v>2.62626262626263</v>
      </c>
      <c r="N1076" s="17">
        <f ca="1">f_nav_periodreturnrankingper(A1076,参数!$B$5,参数!$B$4,3)</f>
        <v>66.8508287292818</v>
      </c>
      <c r="O1076" s="17">
        <f ca="1">f_nav_adjustedreturn(A1076,参数!$B$6,参数!$B$5)</f>
        <v>0</v>
      </c>
      <c r="P1076" s="17">
        <f ca="1">f_nav_periodreturnrankingper(A1076,参数!$B$6,参数!$B$5,3)</f>
        <v>0</v>
      </c>
      <c r="Q1076" s="25">
        <f>f_return(A1076,1,参数!$B$1-365/2,参数!$B$1)</f>
        <v>56.6305851986211</v>
      </c>
      <c r="R1076" s="25">
        <f ca="1">f_return(A1076,1,参数!$B$4,参数!$B$1)</f>
        <v>9.34520827060277</v>
      </c>
      <c r="S1076" s="25">
        <f ca="1">f_return(A1076,1,参数!$B$6,参数!$B$1)</f>
        <v>0</v>
      </c>
      <c r="T1076" t="str">
        <f>f_info_investtype(A1076)</f>
        <v>混合债券型二级基金</v>
      </c>
      <c r="U1076" t="str">
        <f>f_info_fundmanager(A1076)</f>
        <v>厉骞</v>
      </c>
      <c r="V1076">
        <f>f_info_manager_onthepostdays(A1076,1)</f>
        <v>414</v>
      </c>
      <c r="W1076" s="25">
        <f ca="1">f_return_1w(A1076,"0",参数!$B$2)</f>
        <v>-0.533049040511716</v>
      </c>
      <c r="X1076" s="25">
        <f>f_return_1m(A1076,"0",参数!$B$1)</f>
        <v>5.14056224899597</v>
      </c>
      <c r="Y1076" s="25">
        <f>f_return_3m(A1076,0,参数!$B$1)</f>
        <v>17.8217821782178</v>
      </c>
      <c r="Z1076" s="25">
        <f>f_return_6m(A1076,0,参数!B1075)</f>
        <v>11.6636528028933</v>
      </c>
      <c r="AA1076" t="str">
        <f>f_dq_status(A1076,参数!$B$1)</f>
        <v>暂停申购|暂停赎回</v>
      </c>
      <c r="AB1076" s="17">
        <f ca="1">f_risk_maxdownside(A1076,参数!$B$6,参数!$B$1)</f>
        <v>-12.4015748031496</v>
      </c>
      <c r="AC1076" s="17">
        <f ca="1">f_risk_maxdownside(A1076,参数!$B$4,参数!$B$1)</f>
        <v>-12.4015748031496</v>
      </c>
      <c r="AD1076" t="str">
        <f ca="1">f_risk_maxdownside_date(A1076,参数!$B$6,参数!$B$1)</f>
        <v>20180127-20181019</v>
      </c>
    </row>
    <row r="1077" spans="1:30">
      <c r="A1077" s="15" t="s">
        <v>1105</v>
      </c>
      <c r="B1077" t="str">
        <f>f_info_name(A1077)</f>
        <v>中欧医疗健康A</v>
      </c>
      <c r="C1077" t="str">
        <f>f_info_setupdate(A1077)</f>
        <v>2016-09-29</v>
      </c>
      <c r="D1077" s="16">
        <f t="shared" si="16"/>
        <v>1579</v>
      </c>
      <c r="F1077" s="17">
        <f>f_netasset_total(A1077,参数!$B$1,100000000)</f>
        <v>232.4286153708</v>
      </c>
      <c r="G1077" s="17">
        <f ca="1">f_nav_adjustedreturn(A1077,参数!$B$2,参数!$B$1)</f>
        <v>115.531944126142</v>
      </c>
      <c r="H1077" s="17">
        <f ca="1">f_nav_periodreturnrankingper(A1077,参数!$B$2,参数!$B$1,3)</f>
        <v>3.33660451422964</v>
      </c>
      <c r="I1077" s="17">
        <f ca="1">f_nav_adjustedreturn(A1077,参数!$B$3,参数!$B$2)</f>
        <v>84.5697329376855</v>
      </c>
      <c r="J1077" s="17">
        <f ca="1">f_nav_periodreturnrankingper(A1077,参数!$B$3,参数!$B$2,3)</f>
        <v>3.99449035812672</v>
      </c>
      <c r="K1077" s="17">
        <f ca="1">f_nav_adjustedreturn(A1077,参数!$B$4,参数!$B$3)</f>
        <v>-16.1081919621749</v>
      </c>
      <c r="L1077" s="17">
        <f ca="1">f_nav_periodreturnrankingper(A1077,参数!$B$4,参数!$B$3,3)</f>
        <v>14.6048109965636</v>
      </c>
      <c r="M1077" s="17">
        <f ca="1">f_nav_adjustedreturn(A1077,参数!$B$5,参数!$B$4)</f>
        <v>37.2972972972973</v>
      </c>
      <c r="N1077" s="17">
        <f ca="1">f_nav_periodreturnrankingper(A1077,参数!$B$5,参数!$B$4,3)</f>
        <v>14.591439688716</v>
      </c>
      <c r="O1077" s="17">
        <f ca="1">f_nav_adjustedreturn(A1077,参数!$B$6,参数!$B$5)</f>
        <v>0</v>
      </c>
      <c r="P1077" s="17">
        <f ca="1">f_nav_periodreturnrankingper(A1077,参数!$B$6,参数!$B$5,3)</f>
        <v>0</v>
      </c>
      <c r="Q1077" s="25">
        <f>f_return(A1077,1,参数!$B$1-365/2,参数!$B$1)</f>
        <v>76.6401696059207</v>
      </c>
      <c r="R1077" s="25">
        <f ca="1">f_return(A1077,1,参数!$B$4,参数!$B$1)</f>
        <v>49.3842161055355</v>
      </c>
      <c r="S1077" s="25">
        <f ca="1">f_return(A1077,1,参数!$B$6,参数!$B$1)</f>
        <v>0</v>
      </c>
      <c r="T1077" t="str">
        <f>f_info_investtype(A1077)</f>
        <v>偏股混合型基金</v>
      </c>
      <c r="U1077" t="str">
        <f>f_info_fundmanager(A1077)</f>
        <v>葛兰</v>
      </c>
      <c r="V1077">
        <f>f_info_manager_onthepostdays(A1077,1)</f>
        <v>1596</v>
      </c>
      <c r="W1077" s="25">
        <f ca="1">f_return_1w(A1077,"0",参数!$B$2)</f>
        <v>-0.63897763578274</v>
      </c>
      <c r="X1077" s="25">
        <f>f_return_1m(A1077,"0",参数!$B$1)</f>
        <v>18.2542216228703</v>
      </c>
      <c r="Y1077" s="25">
        <f>f_return_3m(A1077,0,参数!$B$1)</f>
        <v>37.2168569564591</v>
      </c>
      <c r="Z1077" s="25">
        <f>f_return_6m(A1077,0,参数!B1076)</f>
        <v>28.5108797910474</v>
      </c>
      <c r="AA1077" t="str">
        <f>f_dq_status(A1077,参数!$B$1)</f>
        <v>暂停大额申购|开放赎回</v>
      </c>
      <c r="AB1077" s="17">
        <f ca="1">f_risk_maxdownside(A1077,参数!$B$6,参数!$B$1)</f>
        <v>-39.2396907216495</v>
      </c>
      <c r="AC1077" s="17">
        <f ca="1">f_risk_maxdownside(A1077,参数!$B$4,参数!$B$1)</f>
        <v>-39.2396907216495</v>
      </c>
      <c r="AD1077" t="str">
        <f ca="1">f_risk_maxdownside_date(A1077,参数!$B$6,参数!$B$1)</f>
        <v>20180717-20190103</v>
      </c>
    </row>
    <row r="1078" spans="1:30">
      <c r="A1078" s="15" t="s">
        <v>1106</v>
      </c>
      <c r="B1078" t="str">
        <f>f_info_name(A1078)</f>
        <v>光大永鑫A</v>
      </c>
      <c r="C1078" t="str">
        <f>f_info_setupdate(A1078)</f>
        <v>2016-08-19</v>
      </c>
      <c r="D1078" s="16">
        <f t="shared" si="16"/>
        <v>1620</v>
      </c>
      <c r="F1078" s="17">
        <f>f_netasset_total(A1078,参数!$B$1,100000000)</f>
        <v>6.5280099429</v>
      </c>
      <c r="G1078" s="17">
        <f ca="1">f_nav_adjustedreturn(A1078,参数!$B$2,参数!$B$1)</f>
        <v>21.6002344665885</v>
      </c>
      <c r="H1078" s="17">
        <f ca="1">f_nav_periodreturnrankingper(A1078,参数!$B$2,参数!$B$1,3)</f>
        <v>74.3250397035468</v>
      </c>
      <c r="I1078" s="17">
        <f ca="1">f_nav_adjustedreturn(A1078,参数!$B$3,参数!$B$2)</f>
        <v>5.19730939806389</v>
      </c>
      <c r="J1078" s="17">
        <f ca="1">f_nav_periodreturnrankingper(A1078,参数!$B$3,参数!$B$2,3)</f>
        <v>93.0880713489409</v>
      </c>
      <c r="K1078" s="17">
        <f ca="1">f_nav_adjustedreturn(A1078,参数!$B$4,参数!$B$3)</f>
        <v>5.15517727272727</v>
      </c>
      <c r="L1078" s="17">
        <f ca="1">f_nav_periodreturnrankingper(A1078,参数!$B$4,参数!$B$3,3)</f>
        <v>1.86136071887035</v>
      </c>
      <c r="M1078" s="17">
        <f ca="1">f_nav_adjustedreturn(A1078,参数!$B$5,参数!$B$4)</f>
        <v>8.32497492477433</v>
      </c>
      <c r="N1078" s="17">
        <f ca="1">f_nav_periodreturnrankingper(A1078,参数!$B$5,参数!$B$4,3)</f>
        <v>60.8353033884949</v>
      </c>
      <c r="O1078" s="17">
        <f ca="1">f_nav_adjustedreturn(A1078,参数!$B$6,参数!$B$5)</f>
        <v>0</v>
      </c>
      <c r="P1078" s="17">
        <f ca="1">f_nav_periodreturnrankingper(A1078,参数!$B$6,参数!$B$5,3)</f>
        <v>0</v>
      </c>
      <c r="Q1078" s="25">
        <f>f_return(A1078,1,参数!$B$1-365/2,参数!$B$1)</f>
        <v>26.4556849734957</v>
      </c>
      <c r="R1078" s="25">
        <f ca="1">f_return(A1078,1,参数!$B$4,参数!$B$1)</f>
        <v>10.3783941087683</v>
      </c>
      <c r="S1078" s="25">
        <f ca="1">f_return(A1078,1,参数!$B$6,参数!$B$1)</f>
        <v>0</v>
      </c>
      <c r="T1078" t="str">
        <f>f_info_investtype(A1078)</f>
        <v>灵活配置型基金</v>
      </c>
      <c r="U1078" t="str">
        <f>f_info_fundmanager(A1078)</f>
        <v>詹佳</v>
      </c>
      <c r="V1078">
        <f>f_info_manager_onthepostdays(A1078,1)</f>
        <v>264</v>
      </c>
      <c r="W1078" s="25">
        <f ca="1">f_return_1w(A1078,"0",参数!$B$2)</f>
        <v>-0.437700612780849</v>
      </c>
      <c r="X1078" s="25">
        <f>f_return_1m(A1078,"0",参数!$B$1)</f>
        <v>4.19387242591661</v>
      </c>
      <c r="Y1078" s="25">
        <f>f_return_3m(A1078,0,参数!$B$1)</f>
        <v>8.35727343954034</v>
      </c>
      <c r="Z1078" s="25">
        <f>f_return_6m(A1078,0,参数!B1077)</f>
        <v>11.5856914041644</v>
      </c>
      <c r="AA1078" t="str">
        <f>f_dq_status(A1078,参数!$B$1)</f>
        <v>暂停大额申购|开放赎回</v>
      </c>
      <c r="AB1078" s="17">
        <f ca="1">f_risk_maxdownside(A1078,参数!$B$6,参数!$B$1)</f>
        <v>-3.14555333142693</v>
      </c>
      <c r="AC1078" s="17">
        <f ca="1">f_risk_maxdownside(A1078,参数!$B$4,参数!$B$1)</f>
        <v>-3.14555333142693</v>
      </c>
      <c r="AD1078" t="str">
        <f ca="1">f_risk_maxdownside_date(A1078,参数!$B$6,参数!$B$1)</f>
        <v>20200306-20200323</v>
      </c>
    </row>
    <row r="1079" spans="1:30">
      <c r="A1079" s="15" t="s">
        <v>1107</v>
      </c>
      <c r="B1079" t="str">
        <f>f_info_name(A1079)</f>
        <v>光大安祺A</v>
      </c>
      <c r="C1079" t="str">
        <f>f_info_setupdate(A1079)</f>
        <v>2017-01-11</v>
      </c>
      <c r="D1079" s="16">
        <f t="shared" si="16"/>
        <v>1475</v>
      </c>
      <c r="F1079" s="17">
        <f>f_netasset_total(A1079,参数!$B$1,100000000)</f>
        <v>2.329134276</v>
      </c>
      <c r="G1079" s="17">
        <f ca="1">f_nav_adjustedreturn(A1079,参数!$B$2,参数!$B$1)</f>
        <v>5.0876404494382</v>
      </c>
      <c r="H1079" s="17">
        <f ca="1">f_nav_periodreturnrankingper(A1079,参数!$B$2,参数!$B$1,3)</f>
        <v>76.7924528301887</v>
      </c>
      <c r="I1079" s="17">
        <f ca="1">f_nav_adjustedreturn(A1079,参数!$B$3,参数!$B$2)</f>
        <v>6.59193254766695</v>
      </c>
      <c r="J1079" s="17">
        <f ca="1">f_nav_periodreturnrankingper(A1079,参数!$B$3,参数!$B$2,3)</f>
        <v>64.2553191489362</v>
      </c>
      <c r="K1079" s="17">
        <f ca="1">f_nav_adjustedreturn(A1079,参数!$B$4,参数!$B$3)</f>
        <v>-4.35300586510263</v>
      </c>
      <c r="L1079" s="17">
        <f ca="1">f_nav_periodreturnrankingper(A1079,参数!$B$4,参数!$B$3,3)</f>
        <v>80.1909307875895</v>
      </c>
      <c r="M1079" s="17">
        <f ca="1">f_nav_adjustedreturn(A1079,参数!$B$5,参数!$B$4)</f>
        <v>9.06274980015987</v>
      </c>
      <c r="N1079" s="17">
        <f ca="1">f_nav_periodreturnrankingper(A1079,参数!$B$5,参数!$B$4,3)</f>
        <v>9.39226519337017</v>
      </c>
      <c r="O1079" s="17">
        <f ca="1">f_nav_adjustedreturn(A1079,参数!$B$6,参数!$B$5)</f>
        <v>0</v>
      </c>
      <c r="P1079" s="17">
        <f ca="1">f_nav_periodreturnrankingper(A1079,参数!$B$6,参数!$B$5,3)</f>
        <v>0</v>
      </c>
      <c r="Q1079" s="25">
        <f>f_return(A1079,1,参数!$B$1-365/2,参数!$B$1)</f>
        <v>4.68955241358484</v>
      </c>
      <c r="R1079" s="25">
        <f ca="1">f_return(A1079,1,参数!$B$4,参数!$B$1)</f>
        <v>2.32301452197863</v>
      </c>
      <c r="S1079" s="25">
        <f ca="1">f_return(A1079,1,参数!$B$6,参数!$B$1)</f>
        <v>0</v>
      </c>
      <c r="T1079" t="str">
        <f>f_info_investtype(A1079)</f>
        <v>混合债券型二级基金</v>
      </c>
      <c r="U1079" t="str">
        <f>f_info_fundmanager(A1079)</f>
        <v>黄波</v>
      </c>
      <c r="V1079">
        <f>f_info_manager_onthepostdays(A1079,1)</f>
        <v>491</v>
      </c>
      <c r="W1079" s="25">
        <f ca="1">f_return_1w(A1079,"0",参数!$B$2)</f>
        <v>-0.161536390559098</v>
      </c>
      <c r="X1079" s="25">
        <f>f_return_1m(A1079,"0",参数!$B$1)</f>
        <v>0.80186239006726</v>
      </c>
      <c r="Y1079" s="25">
        <f>f_return_3m(A1079,0,参数!$B$1)</f>
        <v>0.715024121295656</v>
      </c>
      <c r="Z1079" s="25">
        <f>f_return_6m(A1079,0,参数!B1078)</f>
        <v>0.0173070266528191</v>
      </c>
      <c r="AA1079" t="str">
        <f>f_dq_status(A1079,参数!$B$1)</f>
        <v>暂停大额申购|开放赎回</v>
      </c>
      <c r="AB1079" s="17">
        <f ca="1">f_risk_maxdownside(A1079,参数!$B$6,参数!$B$1)</f>
        <v>-7.23462414578587</v>
      </c>
      <c r="AC1079" s="17">
        <f ca="1">f_risk_maxdownside(A1079,参数!$B$4,参数!$B$1)</f>
        <v>-7.19234275296262</v>
      </c>
      <c r="AD1079" t="str">
        <f ca="1">f_risk_maxdownside_date(A1079,参数!$B$6,参数!$B$1)</f>
        <v>20180124-20180705</v>
      </c>
    </row>
    <row r="1080" spans="1:30">
      <c r="A1080" s="15" t="s">
        <v>1108</v>
      </c>
      <c r="B1080" t="str">
        <f>f_info_name(A1080)</f>
        <v>光大安和A</v>
      </c>
      <c r="C1080" t="str">
        <f>f_info_setupdate(A1080)</f>
        <v>2017-01-05</v>
      </c>
      <c r="D1080" s="16">
        <f t="shared" si="16"/>
        <v>1481</v>
      </c>
      <c r="F1080" s="17">
        <f>f_netasset_total(A1080,参数!$B$1,100000000)</f>
        <v>55.3787002986</v>
      </c>
      <c r="G1080" s="17">
        <f ca="1">f_nav_adjustedreturn(A1080,参数!$B$2,参数!$B$1)</f>
        <v>6.61360587822975</v>
      </c>
      <c r="H1080" s="17">
        <f ca="1">f_nav_periodreturnrankingper(A1080,参数!$B$2,参数!$B$1,3)</f>
        <v>70.9433962264151</v>
      </c>
      <c r="I1080" s="17">
        <f ca="1">f_nav_adjustedreturn(A1080,参数!$B$3,参数!$B$2)</f>
        <v>9.03346774898444</v>
      </c>
      <c r="J1080" s="17">
        <f ca="1">f_nav_periodreturnrankingper(A1080,参数!$B$3,参数!$B$2,3)</f>
        <v>43.8297872340426</v>
      </c>
      <c r="K1080" s="17">
        <f ca="1">f_nav_adjustedreturn(A1080,参数!$B$4,参数!$B$3)</f>
        <v>2.29633769824621</v>
      </c>
      <c r="L1080" s="17">
        <f ca="1">f_nav_periodreturnrankingper(A1080,参数!$B$4,参数!$B$3,3)</f>
        <v>35.0835322195704</v>
      </c>
      <c r="M1080" s="17">
        <f ca="1">f_nav_adjustedreturn(A1080,参数!$B$5,参数!$B$4)</f>
        <v>13.7080670926518</v>
      </c>
      <c r="N1080" s="17">
        <f ca="1">f_nav_periodreturnrankingper(A1080,参数!$B$5,参数!$B$4,3)</f>
        <v>2.20994475138122</v>
      </c>
      <c r="O1080" s="17">
        <f ca="1">f_nav_adjustedreturn(A1080,参数!$B$6,参数!$B$5)</f>
        <v>0</v>
      </c>
      <c r="P1080" s="17">
        <f ca="1">f_nav_periodreturnrankingper(A1080,参数!$B$6,参数!$B$5,3)</f>
        <v>0</v>
      </c>
      <c r="Q1080" s="25">
        <f>f_return(A1080,1,参数!$B$1-365/2,参数!$B$1)</f>
        <v>3.70696652517297</v>
      </c>
      <c r="R1080" s="25">
        <f ca="1">f_return(A1080,1,参数!$B$4,参数!$B$1)</f>
        <v>5.93869855340892</v>
      </c>
      <c r="S1080" s="25">
        <f ca="1">f_return(A1080,1,参数!$B$6,参数!$B$1)</f>
        <v>0</v>
      </c>
      <c r="T1080" t="str">
        <f>f_info_investtype(A1080)</f>
        <v>混合债券型二级基金</v>
      </c>
      <c r="U1080" t="str">
        <f>f_info_fundmanager(A1080)</f>
        <v>周华,陈栋</v>
      </c>
      <c r="V1080">
        <f>f_info_manager_onthepostdays(A1080,1)</f>
        <v>838</v>
      </c>
      <c r="W1080" s="25">
        <f ca="1">f_return_1w(A1080,"0",参数!$B$2)</f>
        <v>-0.0362910542551381</v>
      </c>
      <c r="X1080" s="25">
        <f>f_return_1m(A1080,"0",参数!$B$1)</f>
        <v>1.26353790613718</v>
      </c>
      <c r="Y1080" s="25">
        <f>f_return_3m(A1080,0,参数!$B$1)</f>
        <v>1.20873173371821</v>
      </c>
      <c r="Z1080" s="25">
        <f>f_return_6m(A1080,0,参数!B1079)</f>
        <v>0.971747345690142</v>
      </c>
      <c r="AA1080" t="str">
        <f>f_dq_status(A1080,参数!$B$1)</f>
        <v>开放申购|开放赎回</v>
      </c>
      <c r="AB1080" s="17">
        <f ca="1">f_risk_maxdownside(A1080,参数!$B$6,参数!$B$1)</f>
        <v>-2.03620071999296</v>
      </c>
      <c r="AC1080" s="17">
        <f ca="1">f_risk_maxdownside(A1080,参数!$B$4,参数!$B$1)</f>
        <v>-2.03620071999296</v>
      </c>
      <c r="AD1080" t="str">
        <f ca="1">f_risk_maxdownside_date(A1080,参数!$B$6,参数!$B$1)</f>
        <v>20180127-20180628</v>
      </c>
    </row>
    <row r="1081" spans="1:30">
      <c r="A1081" s="15" t="s">
        <v>1109</v>
      </c>
      <c r="B1081" t="str">
        <f>f_info_name(A1081)</f>
        <v>光大诚鑫A</v>
      </c>
      <c r="C1081" t="str">
        <f>f_info_setupdate(A1081)</f>
        <v>2016-12-15</v>
      </c>
      <c r="D1081" s="16">
        <f t="shared" si="16"/>
        <v>1502</v>
      </c>
      <c r="F1081" s="17">
        <f>f_netasset_total(A1081,参数!$B$1,100000000)</f>
        <v>6.7264003128</v>
      </c>
      <c r="G1081" s="17">
        <f ca="1">f_nav_adjustedreturn(A1081,参数!$B$2,参数!$B$1)</f>
        <v>22.4925980754996</v>
      </c>
      <c r="H1081" s="17">
        <f ca="1">f_nav_periodreturnrankingper(A1081,参数!$B$2,参数!$B$1,3)</f>
        <v>72.8427739544733</v>
      </c>
      <c r="I1081" s="17">
        <f ca="1">f_nav_adjustedreturn(A1081,参数!$B$3,参数!$B$2)</f>
        <v>10.3420112302195</v>
      </c>
      <c r="J1081" s="17">
        <f ca="1">f_nav_periodreturnrankingper(A1081,参数!$B$3,参数!$B$2,3)</f>
        <v>79.8773690078038</v>
      </c>
      <c r="K1081" s="17">
        <f ca="1">f_nav_adjustedreturn(A1081,参数!$B$4,参数!$B$3)</f>
        <v>-4.42037470725994</v>
      </c>
      <c r="L1081" s="17">
        <f ca="1">f_nav_periodreturnrankingper(A1081,参数!$B$4,参数!$B$3,3)</f>
        <v>30.6803594351733</v>
      </c>
      <c r="M1081" s="17">
        <f ca="1">f_nav_adjustedreturn(A1081,参数!$B$5,参数!$B$4)</f>
        <v>2.27454110135674</v>
      </c>
      <c r="N1081" s="17">
        <f ca="1">f_nav_periodreturnrankingper(A1081,参数!$B$5,参数!$B$4,3)</f>
        <v>88.0220646178093</v>
      </c>
      <c r="O1081" s="17">
        <f ca="1">f_nav_adjustedreturn(A1081,参数!$B$6,参数!$B$5)</f>
        <v>0</v>
      </c>
      <c r="P1081" s="17">
        <f ca="1">f_nav_periodreturnrankingper(A1081,参数!$B$6,参数!$B$5,3)</f>
        <v>0</v>
      </c>
      <c r="Q1081" s="25">
        <f>f_return(A1081,1,参数!$B$1-365/2,参数!$B$1)</f>
        <v>21.7626357836929</v>
      </c>
      <c r="R1081" s="25">
        <f ca="1">f_return(A1081,1,参数!$B$4,参数!$B$1)</f>
        <v>8.90258708851024</v>
      </c>
      <c r="S1081" s="25">
        <f ca="1">f_return(A1081,1,参数!$B$6,参数!$B$1)</f>
        <v>0</v>
      </c>
      <c r="T1081" t="str">
        <f>f_info_investtype(A1081)</f>
        <v>灵活配置型基金</v>
      </c>
      <c r="U1081" t="str">
        <f>f_info_fundmanager(A1081)</f>
        <v>曾小丽,翟云飞</v>
      </c>
      <c r="V1081">
        <f>f_info_manager_onthepostdays(A1081,1)</f>
        <v>1013</v>
      </c>
      <c r="W1081" s="25">
        <f ca="1">f_return_1w(A1081,"0",参数!$B$2)</f>
        <v>-0.579523502897615</v>
      </c>
      <c r="X1081" s="25">
        <f>f_return_1m(A1081,"0",参数!$B$1)</f>
        <v>4.14568911264946</v>
      </c>
      <c r="Y1081" s="25">
        <f>f_return_3m(A1081,0,参数!$B$1)</f>
        <v>6.58562112551325</v>
      </c>
      <c r="Z1081" s="25">
        <f>f_return_6m(A1081,0,参数!B1080)</f>
        <v>8.42346771550311</v>
      </c>
      <c r="AA1081" t="str">
        <f>f_dq_status(A1081,参数!$B$1)</f>
        <v>暂停大额申购|开放赎回</v>
      </c>
      <c r="AB1081" s="17">
        <f ca="1">f_risk_maxdownside(A1081,参数!$B$6,参数!$B$1)</f>
        <v>-7.17303629729212</v>
      </c>
      <c r="AC1081" s="17">
        <f ca="1">f_risk_maxdownside(A1081,参数!$B$4,参数!$B$1)</f>
        <v>-7.17303629729212</v>
      </c>
      <c r="AD1081" t="str">
        <f ca="1">f_risk_maxdownside_date(A1081,参数!$B$6,参数!$B$1)</f>
        <v>20180420-20180705</v>
      </c>
    </row>
    <row r="1082" spans="1:30">
      <c r="A1082" s="15" t="s">
        <v>1110</v>
      </c>
      <c r="B1082" t="str">
        <f>f_info_name(A1082)</f>
        <v>光大吉鑫A</v>
      </c>
      <c r="C1082" t="str">
        <f>f_info_setupdate(A1082)</f>
        <v>2016-08-19</v>
      </c>
      <c r="D1082" s="16">
        <f t="shared" si="16"/>
        <v>1620</v>
      </c>
      <c r="F1082" s="17">
        <f>f_netasset_total(A1082,参数!$B$1,100000000)</f>
        <v>6.4087599939</v>
      </c>
      <c r="G1082" s="17">
        <f ca="1">f_nav_adjustedreturn(A1082,参数!$B$2,参数!$B$1)</f>
        <v>22.5916453537937</v>
      </c>
      <c r="H1082" s="17">
        <f ca="1">f_nav_periodreturnrankingper(A1082,参数!$B$2,参数!$B$1,3)</f>
        <v>72.5780836421387</v>
      </c>
      <c r="I1082" s="17">
        <f ca="1">f_nav_adjustedreturn(A1082,参数!$B$3,参数!$B$2)</f>
        <v>13.9941690962099</v>
      </c>
      <c r="J1082" s="17">
        <f ca="1">f_nav_periodreturnrankingper(A1082,参数!$B$3,参数!$B$2,3)</f>
        <v>71.2931995540691</v>
      </c>
      <c r="K1082" s="17">
        <f ca="1">f_nav_adjustedreturn(A1082,参数!$B$4,参数!$B$3)</f>
        <v>-4.82431757950529</v>
      </c>
      <c r="L1082" s="17">
        <f ca="1">f_nav_periodreturnrankingper(A1082,参数!$B$4,参数!$B$3,3)</f>
        <v>31.1296534017972</v>
      </c>
      <c r="M1082" s="17">
        <f ca="1">f_nav_adjustedreturn(A1082,参数!$B$5,参数!$B$4)</f>
        <v>14.8936170212766</v>
      </c>
      <c r="N1082" s="17">
        <f ca="1">f_nav_periodreturnrankingper(A1082,参数!$B$5,参数!$B$4,3)</f>
        <v>33.4121355397951</v>
      </c>
      <c r="O1082" s="17">
        <f ca="1">f_nav_adjustedreturn(A1082,参数!$B$6,参数!$B$5)</f>
        <v>0</v>
      </c>
      <c r="P1082" s="17">
        <f ca="1">f_nav_periodreturnrankingper(A1082,参数!$B$6,参数!$B$5,3)</f>
        <v>0</v>
      </c>
      <c r="Q1082" s="25">
        <f>f_return(A1082,1,参数!$B$1-365/2,参数!$B$1)</f>
        <v>23.6615403221442</v>
      </c>
      <c r="R1082" s="25">
        <f ca="1">f_return(A1082,1,参数!$B$4,参数!$B$1)</f>
        <v>9.9644138695306</v>
      </c>
      <c r="S1082" s="25">
        <f ca="1">f_return(A1082,1,参数!$B$6,参数!$B$1)</f>
        <v>0</v>
      </c>
      <c r="T1082" t="str">
        <f>f_info_investtype(A1082)</f>
        <v>灵活配置型基金</v>
      </c>
      <c r="U1082" t="str">
        <f>f_info_fundmanager(A1082)</f>
        <v>房雷,曾小丽</v>
      </c>
      <c r="V1082">
        <f>f_info_manager_onthepostdays(A1082,1)</f>
        <v>1435</v>
      </c>
      <c r="W1082" s="25">
        <f ca="1">f_return_1w(A1082,"0",参数!$B$2)</f>
        <v>0.25641025641026</v>
      </c>
      <c r="X1082" s="25">
        <f>f_return_1m(A1082,"0",参数!$B$1)</f>
        <v>3.82671480144404</v>
      </c>
      <c r="Y1082" s="25">
        <f>f_return_3m(A1082,0,参数!$B$1)</f>
        <v>6.75575352635486</v>
      </c>
      <c r="Z1082" s="25">
        <f>f_return_6m(A1082,0,参数!B1081)</f>
        <v>8.88382687927108</v>
      </c>
      <c r="AA1082" t="str">
        <f>f_dq_status(A1082,参数!$B$1)</f>
        <v>暂停大额申购|开放赎回</v>
      </c>
      <c r="AB1082" s="17">
        <f ca="1">f_risk_maxdownside(A1082,参数!$B$6,参数!$B$1)</f>
        <v>-7.37855769230768</v>
      </c>
      <c r="AC1082" s="17">
        <f ca="1">f_risk_maxdownside(A1082,参数!$B$4,参数!$B$1)</f>
        <v>-7.37855769230768</v>
      </c>
      <c r="AD1082" t="str">
        <f ca="1">f_risk_maxdownside_date(A1082,参数!$B$6,参数!$B$1)</f>
        <v>20180206-20180615,20180206-20180619,20180206-20180620,20180206-20180628,20180206-20180629,20180206-20180630</v>
      </c>
    </row>
    <row r="1083" spans="1:30">
      <c r="A1083" s="15" t="s">
        <v>1111</v>
      </c>
      <c r="B1083" t="str">
        <f>f_info_name(A1083)</f>
        <v>博时鑫源A</v>
      </c>
      <c r="C1083" t="str">
        <f>f_info_setupdate(A1083)</f>
        <v>2016-08-24</v>
      </c>
      <c r="D1083" s="16">
        <f t="shared" si="16"/>
        <v>1615</v>
      </c>
      <c r="F1083" s="17">
        <f>f_netasset_total(A1083,参数!$B$1,100000000)</f>
        <v>8.1856346608</v>
      </c>
      <c r="G1083" s="17">
        <f ca="1">f_nav_adjustedreturn(A1083,参数!$B$2,参数!$B$1)</f>
        <v>28.4250960307298</v>
      </c>
      <c r="H1083" s="17">
        <f ca="1">f_nav_periodreturnrankingper(A1083,参数!$B$2,参数!$B$1,3)</f>
        <v>65.1667548967708</v>
      </c>
      <c r="I1083" s="17">
        <f ca="1">f_nav_adjustedreturn(A1083,参数!$B$3,参数!$B$2)</f>
        <v>42.648401826484</v>
      </c>
      <c r="J1083" s="17">
        <f ca="1">f_nav_periodreturnrankingper(A1083,参数!$B$3,参数!$B$2,3)</f>
        <v>26.0312151616499</v>
      </c>
      <c r="K1083" s="17">
        <f ca="1">f_nav_adjustedreturn(A1083,参数!$B$4,参数!$B$3)</f>
        <v>-16.6666666666667</v>
      </c>
      <c r="L1083" s="17">
        <f ca="1">f_nav_periodreturnrankingper(A1083,参数!$B$4,参数!$B$3,3)</f>
        <v>54.8780487804878</v>
      </c>
      <c r="M1083" s="17">
        <f ca="1">f_nav_adjustedreturn(A1083,参数!$B$5,参数!$B$4)</f>
        <v>37.1369294605809</v>
      </c>
      <c r="N1083" s="17">
        <f ca="1">f_nav_periodreturnrankingper(A1083,参数!$B$5,参数!$B$4,3)</f>
        <v>6.46178092986604</v>
      </c>
      <c r="O1083" s="17">
        <f ca="1">f_nav_adjustedreturn(A1083,参数!$B$6,参数!$B$5)</f>
        <v>0</v>
      </c>
      <c r="P1083" s="17">
        <f ca="1">f_nav_periodreturnrankingper(A1083,参数!$B$6,参数!$B$5,3)</f>
        <v>0</v>
      </c>
      <c r="Q1083" s="25">
        <f>f_return(A1083,1,参数!$B$1-365/2,参数!$B$1)</f>
        <v>28.1825946973874</v>
      </c>
      <c r="R1083" s="25">
        <f ca="1">f_return(A1083,1,参数!$B$4,参数!$B$1)</f>
        <v>15.1302127435015</v>
      </c>
      <c r="S1083" s="25">
        <f ca="1">f_return(A1083,1,参数!$B$6,参数!$B$1)</f>
        <v>0</v>
      </c>
      <c r="T1083" t="str">
        <f>f_info_investtype(A1083)</f>
        <v>灵活配置型基金</v>
      </c>
      <c r="U1083" t="str">
        <f>f_info_fundmanager(A1083)</f>
        <v>王曦</v>
      </c>
      <c r="V1083">
        <f>f_info_manager_onthepostdays(A1083,1)</f>
        <v>1632</v>
      </c>
      <c r="W1083" s="25">
        <f ca="1">f_return_1w(A1083,"0",参数!$B$2)</f>
        <v>-3.63972856261567</v>
      </c>
      <c r="X1083" s="25">
        <f>f_return_1m(A1083,"0",参数!$B$1)</f>
        <v>3.72285418821095</v>
      </c>
      <c r="Y1083" s="25">
        <f>f_return_3m(A1083,0,参数!$B$1)</f>
        <v>9.49781659388645</v>
      </c>
      <c r="Z1083" s="25">
        <f>f_return_6m(A1083,0,参数!B1082)</f>
        <v>11.2390350877193</v>
      </c>
      <c r="AA1083" t="str">
        <f>f_dq_status(A1083,参数!$B$1)</f>
        <v>暂停大额申购|开放赎回</v>
      </c>
      <c r="AB1083" s="17">
        <f ca="1">f_risk_maxdownside(A1083,参数!$B$6,参数!$B$1)</f>
        <v>-21.5892053973013</v>
      </c>
      <c r="AC1083" s="17">
        <f ca="1">f_risk_maxdownside(A1083,参数!$B$4,参数!$B$1)</f>
        <v>-21.5892053973013</v>
      </c>
      <c r="AD1083" t="str">
        <f ca="1">f_risk_maxdownside_date(A1083,参数!$B$6,参数!$B$1)</f>
        <v>20180206-20190103</v>
      </c>
    </row>
    <row r="1084" spans="1:30">
      <c r="A1084" s="15" t="s">
        <v>1112</v>
      </c>
      <c r="B1084" t="str">
        <f>f_info_name(A1084)</f>
        <v>天治鑫利A</v>
      </c>
      <c r="C1084" t="str">
        <f>f_info_setupdate(A1084)</f>
        <v>2016-12-07</v>
      </c>
      <c r="D1084" s="16">
        <f t="shared" si="16"/>
        <v>1510</v>
      </c>
      <c r="F1084" s="17">
        <f>f_netasset_total(A1084,参数!$B$1,100000000)</f>
        <v>0.0268466254</v>
      </c>
      <c r="G1084" s="17">
        <f ca="1">f_nav_adjustedreturn(A1084,参数!$B$2,参数!$B$1)</f>
        <v>2.66516516516516</v>
      </c>
      <c r="H1084" s="17">
        <f ca="1">f_nav_periodreturnrankingper(A1084,参数!$B$2,参数!$B$1,3)</f>
        <v>88.4905660377358</v>
      </c>
      <c r="I1084" s="17">
        <f ca="1">f_nav_adjustedreturn(A1084,参数!$B$3,参数!$B$2)</f>
        <v>1.14855244423351</v>
      </c>
      <c r="J1084" s="17">
        <f ca="1">f_nav_periodreturnrankingper(A1084,参数!$B$3,参数!$B$2,3)</f>
        <v>98.936170212766</v>
      </c>
      <c r="K1084" s="17">
        <f ca="1">f_nav_adjustedreturn(A1084,参数!$B$4,参数!$B$3)</f>
        <v>4.25531914893619</v>
      </c>
      <c r="L1084" s="17">
        <f ca="1">f_nav_periodreturnrankingper(A1084,参数!$B$4,参数!$B$3,3)</f>
        <v>19.8090692124105</v>
      </c>
      <c r="M1084" s="17">
        <f ca="1">f_nav_adjustedreturn(A1084,参数!$B$5,参数!$B$4)</f>
        <v>0.637259782933383</v>
      </c>
      <c r="N1084" s="17">
        <f ca="1">f_nav_periodreturnrankingper(A1084,参数!$B$5,参数!$B$4,3)</f>
        <v>90.0552486187845</v>
      </c>
      <c r="O1084" s="17">
        <f ca="1">f_nav_adjustedreturn(A1084,参数!$B$6,参数!$B$5)</f>
        <v>0</v>
      </c>
      <c r="P1084" s="17">
        <f ca="1">f_nav_periodreturnrankingper(A1084,参数!$B$6,参数!$B$5,3)</f>
        <v>0</v>
      </c>
      <c r="Q1084" s="25">
        <f>f_return(A1084,1,参数!$B$1-365/2,参数!$B$1)</f>
        <v>0.692622118592001</v>
      </c>
      <c r="R1084" s="25">
        <f ca="1">f_return(A1084,1,参数!$B$4,参数!$B$1)</f>
        <v>2.6793666372545</v>
      </c>
      <c r="S1084" s="25">
        <f ca="1">f_return(A1084,1,参数!$B$6,参数!$B$1)</f>
        <v>0</v>
      </c>
      <c r="T1084" t="str">
        <f>f_info_investtype(A1084)</f>
        <v>混合债券型二级基金</v>
      </c>
      <c r="U1084" t="str">
        <f>f_info_fundmanager(A1084)</f>
        <v>郝杰</v>
      </c>
      <c r="V1084">
        <f>f_info_manager_onthepostdays(A1084,1)</f>
        <v>526</v>
      </c>
      <c r="W1084" s="25">
        <f ca="1">f_return_1w(A1084,"0",参数!$B$2)</f>
        <v>0.357882840459599</v>
      </c>
      <c r="X1084" s="25">
        <f>f_return_1m(A1084,"0",参数!$B$1)</f>
        <v>-0.146038700255552</v>
      </c>
      <c r="Y1084" s="25">
        <f>f_return_3m(A1084,0,参数!$B$1)</f>
        <v>-0.0639444596693087</v>
      </c>
      <c r="Z1084" s="25">
        <f>f_return_6m(A1084,0,参数!B1083)</f>
        <v>-0.51959890610757</v>
      </c>
      <c r="AA1084" t="str">
        <f>f_dq_status(A1084,参数!$B$1)</f>
        <v>开放申购|开放赎回</v>
      </c>
      <c r="AB1084" s="17">
        <f ca="1">f_risk_maxdownside(A1084,参数!$B$6,参数!$B$1)</f>
        <v>-3.2285471537808</v>
      </c>
      <c r="AC1084" s="17">
        <f ca="1">f_risk_maxdownside(A1084,参数!$B$4,参数!$B$1)</f>
        <v>-3.2285471537808</v>
      </c>
      <c r="AD1084" t="str">
        <f ca="1">f_risk_maxdownside_date(A1084,参数!$B$6,参数!$B$1)</f>
        <v>20190213-20190606</v>
      </c>
    </row>
    <row r="1085" spans="1:30">
      <c r="A1085" s="15" t="s">
        <v>1113</v>
      </c>
      <c r="B1085" t="str">
        <f>f_info_name(A1085)</f>
        <v>中科沃土沃鑫成长精选A</v>
      </c>
      <c r="C1085" t="str">
        <f>f_info_setupdate(A1085)</f>
        <v>2016-10-25</v>
      </c>
      <c r="D1085" s="16">
        <f t="shared" si="16"/>
        <v>1553</v>
      </c>
      <c r="F1085" s="17">
        <f>f_netasset_total(A1085,参数!$B$1,100000000)</f>
        <v>3.0847492177</v>
      </c>
      <c r="G1085" s="17">
        <f ca="1">f_nav_adjustedreturn(A1085,参数!$B$2,参数!$B$1)</f>
        <v>38.3400020519134</v>
      </c>
      <c r="H1085" s="17">
        <f ca="1">f_nav_periodreturnrankingper(A1085,参数!$B$2,参数!$B$1,3)</f>
        <v>55.1614610905241</v>
      </c>
      <c r="I1085" s="17">
        <f ca="1">f_nav_adjustedreturn(A1085,参数!$B$3,参数!$B$2)</f>
        <v>21.2464236845379</v>
      </c>
      <c r="J1085" s="17">
        <f ca="1">f_nav_periodreturnrankingper(A1085,参数!$B$3,参数!$B$2,3)</f>
        <v>56.9119286510591</v>
      </c>
      <c r="K1085" s="17">
        <f ca="1">f_nav_adjustedreturn(A1085,参数!$B$4,参数!$B$3)</f>
        <v>-22.4558695861869</v>
      </c>
      <c r="L1085" s="17">
        <f ca="1">f_nav_periodreturnrankingper(A1085,参数!$B$4,参数!$B$3,3)</f>
        <v>75.4813863928113</v>
      </c>
      <c r="M1085" s="17">
        <f ca="1">f_nav_adjustedreturn(A1085,参数!$B$5,参数!$B$4)</f>
        <v>5.22177419354839</v>
      </c>
      <c r="N1085" s="17">
        <f ca="1">f_nav_periodreturnrankingper(A1085,参数!$B$5,参数!$B$4,3)</f>
        <v>75.8077226162332</v>
      </c>
      <c r="O1085" s="17">
        <f ca="1">f_nav_adjustedreturn(A1085,参数!$B$6,参数!$B$5)</f>
        <v>0</v>
      </c>
      <c r="P1085" s="17">
        <f ca="1">f_nav_periodreturnrankingper(A1085,参数!$B$6,参数!$B$5,3)</f>
        <v>0</v>
      </c>
      <c r="Q1085" s="25">
        <f>f_return(A1085,1,参数!$B$1-365/2,参数!$B$1)</f>
        <v>51.0425341948008</v>
      </c>
      <c r="R1085" s="25">
        <f ca="1">f_return(A1085,1,参数!$B$4,参数!$B$1)</f>
        <v>9.14918398088349</v>
      </c>
      <c r="S1085" s="25">
        <f ca="1">f_return(A1085,1,参数!$B$6,参数!$B$1)</f>
        <v>0</v>
      </c>
      <c r="T1085" t="str">
        <f>f_info_investtype(A1085)</f>
        <v>灵活配置型基金</v>
      </c>
      <c r="U1085" t="str">
        <f>f_info_fundmanager(A1085)</f>
        <v>徐伟</v>
      </c>
      <c r="V1085">
        <f>f_info_manager_onthepostdays(A1085,1)</f>
        <v>552</v>
      </c>
      <c r="W1085" s="25">
        <f ca="1">f_return_1w(A1085,"0",参数!$B$2)</f>
        <v>-2.32488225273073</v>
      </c>
      <c r="X1085" s="25">
        <f>f_return_1m(A1085,"0",参数!$B$1)</f>
        <v>6.95645276433728</v>
      </c>
      <c r="Y1085" s="25">
        <f>f_return_3m(A1085,0,参数!$B$1)</f>
        <v>11.3735855290328</v>
      </c>
      <c r="Z1085" s="25">
        <f>f_return_6m(A1085,0,参数!B1084)</f>
        <v>18.7706485828552</v>
      </c>
      <c r="AA1085" t="str">
        <f>f_dq_status(A1085,参数!$B$1)</f>
        <v>暂停大额申购|开放赎回</v>
      </c>
      <c r="AB1085" s="17">
        <f ca="1">f_risk_maxdownside(A1085,参数!$B$6,参数!$B$1)</f>
        <v>-30.796119898628</v>
      </c>
      <c r="AC1085" s="17">
        <f ca="1">f_risk_maxdownside(A1085,参数!$B$4,参数!$B$1)</f>
        <v>-24.1329756658364</v>
      </c>
      <c r="AD1085" t="str">
        <f ca="1">f_risk_maxdownside_date(A1085,参数!$B$6,参数!$B$1)</f>
        <v>20171114-20190523</v>
      </c>
    </row>
    <row r="1086" spans="1:30">
      <c r="A1086" s="15" t="s">
        <v>1114</v>
      </c>
      <c r="B1086" t="str">
        <f>f_info_name(A1086)</f>
        <v>长信易进A</v>
      </c>
      <c r="C1086" t="str">
        <f>f_info_setupdate(A1086)</f>
        <v>2016-12-23</v>
      </c>
      <c r="D1086" s="16">
        <f t="shared" si="16"/>
        <v>1494</v>
      </c>
      <c r="F1086" s="17">
        <f>f_netasset_total(A1086,参数!$B$1,100000000)</f>
        <v>8.1911582844</v>
      </c>
      <c r="G1086" s="17">
        <f ca="1">f_nav_adjustedreturn(A1086,参数!$B$2,参数!$B$1)</f>
        <v>11.0820086705202</v>
      </c>
      <c r="H1086" s="17">
        <f ca="1">f_nav_periodreturnrankingper(A1086,参数!$B$2,参数!$B$1,3)</f>
        <v>72.9946524064171</v>
      </c>
      <c r="I1086" s="17">
        <f ca="1">f_nav_adjustedreturn(A1086,参数!$B$3,参数!$B$2)</f>
        <v>2.14022140221401</v>
      </c>
      <c r="J1086" s="17">
        <f ca="1">f_nav_periodreturnrankingper(A1086,参数!$B$3,参数!$B$2,3)</f>
        <v>95.7894736842105</v>
      </c>
      <c r="K1086" s="17">
        <f ca="1">f_nav_adjustedreturn(A1086,参数!$B$4,参数!$B$3)</f>
        <v>4.51214809101429</v>
      </c>
      <c r="L1086" s="17">
        <f ca="1">f_nav_periodreturnrankingper(A1086,参数!$B$4,参数!$B$3,3)</f>
        <v>11.5555555555556</v>
      </c>
      <c r="M1086" s="17">
        <f ca="1">f_nav_adjustedreturn(A1086,参数!$B$5,参数!$B$4)</f>
        <v>3.78037803780379</v>
      </c>
      <c r="N1086" s="17">
        <f ca="1">f_nav_periodreturnrankingper(A1086,参数!$B$5,参数!$B$4,3)</f>
        <v>73.8738738738739</v>
      </c>
      <c r="O1086" s="17">
        <f ca="1">f_nav_adjustedreturn(A1086,参数!$B$6,参数!$B$5)</f>
        <v>0</v>
      </c>
      <c r="P1086" s="17">
        <f ca="1">f_nav_periodreturnrankingper(A1086,参数!$B$6,参数!$B$5,3)</f>
        <v>0</v>
      </c>
      <c r="Q1086" s="25">
        <f>f_return(A1086,1,参数!$B$1-365/2,参数!$B$1)</f>
        <v>19.3026676508436</v>
      </c>
      <c r="R1086" s="25">
        <f ca="1">f_return(A1086,1,参数!$B$4,参数!$B$1)</f>
        <v>5.83920998826504</v>
      </c>
      <c r="S1086" s="25">
        <f ca="1">f_return(A1086,1,参数!$B$6,参数!$B$1)</f>
        <v>0</v>
      </c>
      <c r="T1086" t="str">
        <f>f_info_investtype(A1086)</f>
        <v>偏债混合型基金</v>
      </c>
      <c r="U1086" t="str">
        <f>f_info_fundmanager(A1086)</f>
        <v>陆莹,杜国昊</v>
      </c>
      <c r="V1086">
        <f>f_info_manager_onthepostdays(A1086,1)</f>
        <v>1492</v>
      </c>
      <c r="W1086" s="25">
        <f ca="1">f_return_1w(A1086,"0",参数!$B$2)</f>
        <v>0.117551315670482</v>
      </c>
      <c r="X1086" s="25">
        <f>f_return_1m(A1086,"0",参数!$B$1)</f>
        <v>5.90717299578059</v>
      </c>
      <c r="Y1086" s="25">
        <f>f_return_3m(A1086,0,参数!$B$1)</f>
        <v>8.44722687593686</v>
      </c>
      <c r="Z1086" s="25">
        <f>f_return_6m(A1086,0,参数!B1085)</f>
        <v>9.31016137613052</v>
      </c>
      <c r="AA1086" t="str">
        <f>f_dq_status(A1086,参数!$B$1)</f>
        <v>暂停大额申购|开放赎回</v>
      </c>
      <c r="AB1086" s="17">
        <f ca="1">f_risk_maxdownside(A1086,参数!$B$6,参数!$B$1)</f>
        <v>-1.38009845288327</v>
      </c>
      <c r="AC1086" s="17">
        <f ca="1">f_risk_maxdownside(A1086,参数!$B$4,参数!$B$1)</f>
        <v>-1.38009845288327</v>
      </c>
      <c r="AD1086" t="str">
        <f ca="1">f_risk_maxdownside_date(A1086,参数!$B$6,参数!$B$1)</f>
        <v>20200919-20200925,20200919-20200930</v>
      </c>
    </row>
    <row r="1087" spans="1:30">
      <c r="A1087" s="15" t="s">
        <v>1115</v>
      </c>
      <c r="B1087" t="str">
        <f>f_info_name(A1087)</f>
        <v>国寿安保强国智造</v>
      </c>
      <c r="C1087" t="str">
        <f>f_info_setupdate(A1087)</f>
        <v>2016-09-27</v>
      </c>
      <c r="D1087" s="16">
        <f t="shared" si="16"/>
        <v>1581</v>
      </c>
      <c r="F1087" s="17">
        <f>f_netasset_total(A1087,参数!$B$1,100000000)</f>
        <v>7.729034247</v>
      </c>
      <c r="G1087" s="17">
        <f ca="1">f_nav_adjustedreturn(A1087,参数!$B$2,参数!$B$1)</f>
        <v>76.2127659574468</v>
      </c>
      <c r="H1087" s="17">
        <f ca="1">f_nav_periodreturnrankingper(A1087,参数!$B$2,参数!$B$1,3)</f>
        <v>19.004764425622</v>
      </c>
      <c r="I1087" s="17">
        <f ca="1">f_nav_adjustedreturn(A1087,参数!$B$3,参数!$B$2)</f>
        <v>36.9304276890805</v>
      </c>
      <c r="J1087" s="17">
        <f ca="1">f_nav_periodreturnrankingper(A1087,参数!$B$3,参数!$B$2,3)</f>
        <v>33.9464882943144</v>
      </c>
      <c r="K1087" s="17">
        <f ca="1">f_nav_adjustedreturn(A1087,参数!$B$4,参数!$B$3)</f>
        <v>-25.7056277056277</v>
      </c>
      <c r="L1087" s="17">
        <f ca="1">f_nav_periodreturnrankingper(A1087,参数!$B$4,参数!$B$3,3)</f>
        <v>85.3658536585366</v>
      </c>
      <c r="M1087" s="17">
        <f ca="1">f_nav_adjustedreturn(A1087,参数!$B$5,参数!$B$4)</f>
        <v>16.2949568012859</v>
      </c>
      <c r="N1087" s="17">
        <f ca="1">f_nav_periodreturnrankingper(A1087,参数!$B$5,参数!$B$4,3)</f>
        <v>29.7872340425532</v>
      </c>
      <c r="O1087" s="17">
        <f ca="1">f_nav_adjustedreturn(A1087,参数!$B$6,参数!$B$5)</f>
        <v>0</v>
      </c>
      <c r="P1087" s="17">
        <f ca="1">f_nav_periodreturnrankingper(A1087,参数!$B$6,参数!$B$5,3)</f>
        <v>0</v>
      </c>
      <c r="Q1087" s="25">
        <f>f_return(A1087,1,参数!$B$1-365/2,参数!$B$1)</f>
        <v>83.6344075185299</v>
      </c>
      <c r="R1087" s="25">
        <f ca="1">f_return(A1087,1,参数!$B$4,参数!$B$1)</f>
        <v>21.4564697321039</v>
      </c>
      <c r="S1087" s="25">
        <f ca="1">f_return(A1087,1,参数!$B$6,参数!$B$1)</f>
        <v>0</v>
      </c>
      <c r="T1087" t="str">
        <f>f_info_investtype(A1087)</f>
        <v>灵活配置型基金</v>
      </c>
      <c r="U1087" t="str">
        <f>f_info_fundmanager(A1087)</f>
        <v>李捷</v>
      </c>
      <c r="V1087">
        <f>f_info_manager_onthepostdays(A1087,1)</f>
        <v>1598</v>
      </c>
      <c r="W1087" s="25">
        <f ca="1">f_return_1w(A1087,"0",参数!$B$2)</f>
        <v>-2.68345204571807</v>
      </c>
      <c r="X1087" s="25">
        <f>f_return_1m(A1087,"0",参数!$B$1)</f>
        <v>12.4110972365492</v>
      </c>
      <c r="Y1087" s="25">
        <f>f_return_3m(A1087,0,参数!$B$1)</f>
        <v>26.1039040136427</v>
      </c>
      <c r="Z1087" s="25">
        <f>f_return_6m(A1087,0,参数!B1086)</f>
        <v>29.928624169333</v>
      </c>
      <c r="AA1087" t="str">
        <f>f_dq_status(A1087,参数!$B$1)</f>
        <v>开放申购|开放赎回</v>
      </c>
      <c r="AB1087" s="17">
        <f ca="1">f_risk_maxdownside(A1087,参数!$B$6,参数!$B$1)</f>
        <v>-31.8636755823986</v>
      </c>
      <c r="AC1087" s="17">
        <f ca="1">f_risk_maxdownside(A1087,参数!$B$4,参数!$B$1)</f>
        <v>-31.7812715964064</v>
      </c>
      <c r="AD1087" t="str">
        <f ca="1">f_risk_maxdownside_date(A1087,参数!$B$6,参数!$B$1)</f>
        <v>20180110-20190103</v>
      </c>
    </row>
    <row r="1088" spans="1:30">
      <c r="A1088" s="15" t="s">
        <v>1116</v>
      </c>
      <c r="B1088" t="str">
        <f>f_info_name(A1088)</f>
        <v>德邦新回报</v>
      </c>
      <c r="C1088" t="str">
        <f>f_info_setupdate(A1088)</f>
        <v>2017-01-13</v>
      </c>
      <c r="D1088" s="16">
        <f t="shared" si="16"/>
        <v>1473</v>
      </c>
      <c r="F1088" s="17">
        <f>f_netasset_total(A1088,参数!$B$1,100000000)</f>
        <v>2.6820803135</v>
      </c>
      <c r="G1088" s="17">
        <f ca="1">f_nav_adjustedreturn(A1088,参数!$B$2,参数!$B$1)</f>
        <v>54.8332913412278</v>
      </c>
      <c r="H1088" s="17">
        <f ca="1">f_nav_periodreturnrankingper(A1088,参数!$B$2,参数!$B$1,3)</f>
        <v>39.5976707252515</v>
      </c>
      <c r="I1088" s="17">
        <f ca="1">f_nav_adjustedreturn(A1088,参数!$B$3,参数!$B$2)</f>
        <v>43.8542658349916</v>
      </c>
      <c r="J1088" s="17">
        <f ca="1">f_nav_periodreturnrankingper(A1088,参数!$B$3,参数!$B$2,3)</f>
        <v>24.3589743589744</v>
      </c>
      <c r="K1088" s="17">
        <f ca="1">f_nav_adjustedreturn(A1088,参数!$B$4,参数!$B$3)</f>
        <v>-19.7998068311529</v>
      </c>
      <c r="L1088" s="17">
        <f ca="1">f_nav_periodreturnrankingper(A1088,参数!$B$4,参数!$B$3,3)</f>
        <v>64.7625160462131</v>
      </c>
      <c r="M1088" s="17">
        <f ca="1">f_nav_adjustedreturn(A1088,参数!$B$5,参数!$B$4)</f>
        <v>27.5088924326466</v>
      </c>
      <c r="N1088" s="17">
        <f ca="1">f_nav_periodreturnrankingper(A1088,参数!$B$5,参数!$B$4,3)</f>
        <v>12.7659574468085</v>
      </c>
      <c r="O1088" s="17">
        <f ca="1">f_nav_adjustedreturn(A1088,参数!$B$6,参数!$B$5)</f>
        <v>0</v>
      </c>
      <c r="P1088" s="17">
        <f ca="1">f_nav_periodreturnrankingper(A1088,参数!$B$6,参数!$B$5,3)</f>
        <v>0</v>
      </c>
      <c r="Q1088" s="25">
        <f>f_return(A1088,1,参数!$B$1-365/2,参数!$B$1)</f>
        <v>36.5617772501288</v>
      </c>
      <c r="R1088" s="25">
        <f ca="1">f_return(A1088,1,参数!$B$4,参数!$B$1)</f>
        <v>21.313985505899</v>
      </c>
      <c r="S1088" s="25">
        <f ca="1">f_return(A1088,1,参数!$B$6,参数!$B$1)</f>
        <v>0</v>
      </c>
      <c r="T1088" t="str">
        <f>f_info_investtype(A1088)</f>
        <v>灵活配置型基金</v>
      </c>
      <c r="U1088" t="str">
        <f>f_info_fundmanager(A1088)</f>
        <v>戴鹤忠</v>
      </c>
      <c r="V1088">
        <f>f_info_manager_onthepostdays(A1088,1)</f>
        <v>1490</v>
      </c>
      <c r="W1088" s="25">
        <f ca="1">f_return_1w(A1088,"0",参数!$B$2)</f>
        <v>-3.01376557790989</v>
      </c>
      <c r="X1088" s="25">
        <f>f_return_1m(A1088,"0",参数!$B$1)</f>
        <v>10.1972504482965</v>
      </c>
      <c r="Y1088" s="25">
        <f>f_return_3m(A1088,0,参数!$B$1)</f>
        <v>15.4269972451791</v>
      </c>
      <c r="Z1088" s="25">
        <f>f_return_6m(A1088,0,参数!B1087)</f>
        <v>15.3902261123268</v>
      </c>
      <c r="AA1088" t="str">
        <f>f_dq_status(A1088,参数!$B$1)</f>
        <v>暂停大额申购|开放赎回</v>
      </c>
      <c r="AB1088" s="17">
        <f ca="1">f_risk_maxdownside(A1088,参数!$B$6,参数!$B$1)</f>
        <v>-25.3677758318739</v>
      </c>
      <c r="AC1088" s="17">
        <f ca="1">f_risk_maxdownside(A1088,参数!$B$4,参数!$B$1)</f>
        <v>-25.3677758318739</v>
      </c>
      <c r="AD1088" t="str">
        <f ca="1">f_risk_maxdownside_date(A1088,参数!$B$6,参数!$B$1)</f>
        <v>20180127-20190103</v>
      </c>
    </row>
    <row r="1089" spans="1:30">
      <c r="A1089" s="15" t="s">
        <v>1117</v>
      </c>
      <c r="B1089" t="str">
        <f>f_info_name(A1089)</f>
        <v>易方达裕鑫A</v>
      </c>
      <c r="C1089" t="str">
        <f>f_info_setupdate(A1089)</f>
        <v>2016-09-05</v>
      </c>
      <c r="D1089" s="16">
        <f t="shared" si="16"/>
        <v>1603</v>
      </c>
      <c r="F1089" s="17">
        <f>f_netasset_total(A1089,参数!$B$1,100000000)</f>
        <v>2.6289729219</v>
      </c>
      <c r="G1089" s="17">
        <f ca="1">f_nav_adjustedreturn(A1089,参数!$B$2,参数!$B$1)</f>
        <v>21.7198358871305</v>
      </c>
      <c r="H1089" s="17">
        <f ca="1">f_nav_periodreturnrankingper(A1089,参数!$B$2,参数!$B$1,3)</f>
        <v>10.5660377358491</v>
      </c>
      <c r="I1089" s="17">
        <f ca="1">f_nav_adjustedreturn(A1089,参数!$B$3,参数!$B$2)</f>
        <v>21.9333494444772</v>
      </c>
      <c r="J1089" s="17">
        <f ca="1">f_nav_periodreturnrankingper(A1089,参数!$B$3,参数!$B$2,3)</f>
        <v>7.4468085106383</v>
      </c>
      <c r="K1089" s="17">
        <f ca="1">f_nav_adjustedreturn(A1089,参数!$B$4,参数!$B$3)</f>
        <v>-1.50295743236692</v>
      </c>
      <c r="L1089" s="17">
        <f ca="1">f_nav_periodreturnrankingper(A1089,参数!$B$4,参数!$B$3,3)</f>
        <v>61.0978520286396</v>
      </c>
      <c r="M1089" s="17">
        <f ca="1">f_nav_adjustedreturn(A1089,参数!$B$5,参数!$B$4)</f>
        <v>5.31199021207177</v>
      </c>
      <c r="N1089" s="17">
        <f ca="1">f_nav_periodreturnrankingper(A1089,参数!$B$5,参数!$B$4,3)</f>
        <v>32.3204419889503</v>
      </c>
      <c r="O1089" s="17">
        <f ca="1">f_nav_adjustedreturn(A1089,参数!$B$6,参数!$B$5)</f>
        <v>0</v>
      </c>
      <c r="P1089" s="17">
        <f ca="1">f_nav_periodreturnrankingper(A1089,参数!$B$6,参数!$B$5,3)</f>
        <v>0</v>
      </c>
      <c r="Q1089" s="25">
        <f>f_return(A1089,1,参数!$B$1-365/2,参数!$B$1)</f>
        <v>34.4027188855467</v>
      </c>
      <c r="R1089" s="25">
        <f ca="1">f_return(A1089,1,参数!$B$4,参数!$B$1)</f>
        <v>13.4798788165253</v>
      </c>
      <c r="S1089" s="25">
        <f ca="1">f_return(A1089,1,参数!$B$6,参数!$B$1)</f>
        <v>0</v>
      </c>
      <c r="T1089" t="str">
        <f>f_info_investtype(A1089)</f>
        <v>混合债券型二级基金</v>
      </c>
      <c r="U1089" t="str">
        <f>f_info_fundmanager(A1089)</f>
        <v>韩阅川</v>
      </c>
      <c r="V1089">
        <f>f_info_manager_onthepostdays(A1089,1)</f>
        <v>502</v>
      </c>
      <c r="W1089" s="25">
        <f ca="1">f_return_1w(A1089,"0",参数!$B$2)</f>
        <v>0.386652097167345</v>
      </c>
      <c r="X1089" s="25">
        <f>f_return_1m(A1089,"0",参数!$B$1)</f>
        <v>7.75331702616559</v>
      </c>
      <c r="Y1089" s="25">
        <f>f_return_3m(A1089,0,参数!$B$1)</f>
        <v>13.7302456579565</v>
      </c>
      <c r="Z1089" s="25">
        <f>f_return_6m(A1089,0,参数!B1088)</f>
        <v>11.1352525801195</v>
      </c>
      <c r="AA1089" t="str">
        <f>f_dq_status(A1089,参数!$B$1)</f>
        <v>开放申购|开放赎回</v>
      </c>
      <c r="AB1089" s="17">
        <f ca="1">f_risk_maxdownside(A1089,参数!$B$6,参数!$B$1)</f>
        <v>-10.0746268656716</v>
      </c>
      <c r="AC1089" s="17">
        <f ca="1">f_risk_maxdownside(A1089,参数!$B$4,参数!$B$1)</f>
        <v>-10.0746268656716</v>
      </c>
      <c r="AD1089" t="str">
        <f ca="1">f_risk_maxdownside_date(A1089,参数!$B$6,参数!$B$1)</f>
        <v>20200226-20200323</v>
      </c>
    </row>
    <row r="1090" spans="1:30">
      <c r="A1090" s="15" t="s">
        <v>1118</v>
      </c>
      <c r="B1090" t="str">
        <f>f_info_name(A1090)</f>
        <v>金元顺安沣楹</v>
      </c>
      <c r="C1090" t="str">
        <f>f_info_setupdate(A1090)</f>
        <v>2016-09-22</v>
      </c>
      <c r="D1090" s="16">
        <f t="shared" si="16"/>
        <v>1586</v>
      </c>
      <c r="F1090" s="17">
        <f>f_netasset_total(A1090,参数!$B$1,100000000)</f>
        <v>18.8318155066</v>
      </c>
      <c r="G1090" s="17">
        <f ca="1">f_nav_adjustedreturn(A1090,参数!$B$2,参数!$B$1)</f>
        <v>8.26019617965927</v>
      </c>
      <c r="H1090" s="17">
        <f ca="1">f_nav_periodreturnrankingper(A1090,参数!$B$2,参数!$B$1,3)</f>
        <v>58.4905660377358</v>
      </c>
      <c r="I1090" s="17">
        <f ca="1">f_nav_adjustedreturn(A1090,参数!$B$3,参数!$B$2)</f>
        <v>10.2761172786792</v>
      </c>
      <c r="J1090" s="17">
        <f ca="1">f_nav_periodreturnrankingper(A1090,参数!$B$3,参数!$B$2,3)</f>
        <v>37.2340425531915</v>
      </c>
      <c r="K1090" s="17">
        <f ca="1">f_nav_adjustedreturn(A1090,参数!$B$4,参数!$B$3)</f>
        <v>0.813085900133915</v>
      </c>
      <c r="L1090" s="17">
        <f ca="1">f_nav_periodreturnrankingper(A1090,参数!$B$4,参数!$B$3,3)</f>
        <v>48.9260143198091</v>
      </c>
      <c r="M1090" s="17">
        <f ca="1">f_nav_adjustedreturn(A1090,参数!$B$5,参数!$B$4)</f>
        <v>6.66870602630774</v>
      </c>
      <c r="N1090" s="17">
        <f ca="1">f_nav_periodreturnrankingper(A1090,参数!$B$5,参数!$B$4,3)</f>
        <v>22.3756906077348</v>
      </c>
      <c r="O1090" s="17">
        <f ca="1">f_nav_adjustedreturn(A1090,参数!$B$6,参数!$B$5)</f>
        <v>0</v>
      </c>
      <c r="P1090" s="17">
        <f ca="1">f_nav_periodreturnrankingper(A1090,参数!$B$6,参数!$B$5,3)</f>
        <v>0</v>
      </c>
      <c r="Q1090" s="25">
        <f>f_return(A1090,1,参数!$B$1-365/2,参数!$B$1)</f>
        <v>14.4965944981122</v>
      </c>
      <c r="R1090" s="25">
        <f ca="1">f_return(A1090,1,参数!$B$4,参数!$B$1)</f>
        <v>6.36479858515695</v>
      </c>
      <c r="S1090" s="25">
        <f ca="1">f_return(A1090,1,参数!$B$6,参数!$B$1)</f>
        <v>0</v>
      </c>
      <c r="T1090" t="str">
        <f>f_info_investtype(A1090)</f>
        <v>混合债券型二级基金</v>
      </c>
      <c r="U1090" t="str">
        <f>f_info_fundmanager(A1090)</f>
        <v>周博洋,贾丽杰</v>
      </c>
      <c r="V1090">
        <f>f_info_manager_onthepostdays(A1090,1)</f>
        <v>1112</v>
      </c>
      <c r="W1090" s="25">
        <f ca="1">f_return_1w(A1090,"0",参数!$B$2)</f>
        <v>0.258799171842641</v>
      </c>
      <c r="X1090" s="25">
        <f>f_return_1m(A1090,"0",参数!$B$1)</f>
        <v>3.34291581108829</v>
      </c>
      <c r="Y1090" s="25">
        <f>f_return_3m(A1090,0,参数!$B$1)</f>
        <v>5.56254719355651</v>
      </c>
      <c r="Z1090" s="25">
        <f>f_return_6m(A1090,0,参数!B1089)</f>
        <v>3.80697946234764</v>
      </c>
      <c r="AA1090" t="str">
        <f>f_dq_status(A1090,参数!$B$1)</f>
        <v>开放申购|开放赎回</v>
      </c>
      <c r="AB1090" s="17">
        <f ca="1">f_risk_maxdownside(A1090,参数!$B$6,参数!$B$1)</f>
        <v>-5.4726368159204</v>
      </c>
      <c r="AC1090" s="17">
        <f ca="1">f_risk_maxdownside(A1090,参数!$B$4,参数!$B$1)</f>
        <v>-5.4726368159204</v>
      </c>
      <c r="AD1090" t="str">
        <f ca="1">f_risk_maxdownside_date(A1090,参数!$B$6,参数!$B$1)</f>
        <v>20200226-20200401</v>
      </c>
    </row>
    <row r="1091" spans="1:30">
      <c r="A1091" s="15" t="s">
        <v>1119</v>
      </c>
      <c r="B1091" t="str">
        <f>f_info_name(A1091)</f>
        <v>鹏华弘达A</v>
      </c>
      <c r="C1091" t="str">
        <f>f_info_setupdate(A1091)</f>
        <v>2016-08-10</v>
      </c>
      <c r="D1091" s="16">
        <f t="shared" ref="D1091:D1154" si="17">DATEDIF(C1091,"2021-1-25","d")</f>
        <v>1629</v>
      </c>
      <c r="F1091" s="17">
        <f>f_netasset_total(A1091,参数!$B$1,100000000)</f>
        <v>9.1244352764</v>
      </c>
      <c r="G1091" s="17">
        <f ca="1">f_nav_adjustedreturn(A1091,参数!$B$2,参数!$B$1)</f>
        <v>15.3339722488437</v>
      </c>
      <c r="H1091" s="17">
        <f ca="1">f_nav_periodreturnrankingper(A1091,参数!$B$2,参数!$B$1,3)</f>
        <v>86.4478560084701</v>
      </c>
      <c r="I1091" s="17">
        <f ca="1">f_nav_adjustedreturn(A1091,参数!$B$3,参数!$B$2)</f>
        <v>7.28676589422902</v>
      </c>
      <c r="J1091" s="17">
        <f ca="1">f_nav_periodreturnrankingper(A1091,参数!$B$3,参数!$B$2,3)</f>
        <v>89.2976588628762</v>
      </c>
      <c r="K1091" s="17">
        <f ca="1">f_nav_adjustedreturn(A1091,参数!$B$4,参数!$B$3)</f>
        <v>1.09289617486339</v>
      </c>
      <c r="L1091" s="17">
        <f ca="1">f_nav_periodreturnrankingper(A1091,参数!$B$4,参数!$B$3,3)</f>
        <v>14.6341463414634</v>
      </c>
      <c r="M1091" s="17">
        <f ca="1">f_nav_adjustedreturn(A1091,参数!$B$5,参数!$B$4)</f>
        <v>14.9791438596491</v>
      </c>
      <c r="N1091" s="17">
        <f ca="1">f_nav_periodreturnrankingper(A1091,参数!$B$5,参数!$B$4,3)</f>
        <v>33.096926713948</v>
      </c>
      <c r="O1091" s="17">
        <f ca="1">f_nav_adjustedreturn(A1091,参数!$B$6,参数!$B$5)</f>
        <v>0</v>
      </c>
      <c r="P1091" s="17">
        <f ca="1">f_nav_periodreturnrankingper(A1091,参数!$B$6,参数!$B$5,3)</f>
        <v>0</v>
      </c>
      <c r="Q1091" s="25">
        <f>f_return(A1091,1,参数!$B$1-365/2,参数!$B$1)</f>
        <v>16.5812774695206</v>
      </c>
      <c r="R1091" s="25">
        <f ca="1">f_return(A1091,1,参数!$B$4,参数!$B$1)</f>
        <v>7.74036557326154</v>
      </c>
      <c r="S1091" s="25">
        <f ca="1">f_return(A1091,1,参数!$B$6,参数!$B$1)</f>
        <v>0</v>
      </c>
      <c r="T1091" t="str">
        <f>f_info_investtype(A1091)</f>
        <v>灵活配置型基金</v>
      </c>
      <c r="U1091" t="str">
        <f>f_info_fundmanager(A1091)</f>
        <v>刘方正</v>
      </c>
      <c r="V1091">
        <f>f_info_manager_onthepostdays(A1091,1)</f>
        <v>1646</v>
      </c>
      <c r="W1091" s="25">
        <f ca="1">f_return_1w(A1091,"0",参数!$B$2)</f>
        <v>-0.303256895978711</v>
      </c>
      <c r="X1091" s="25">
        <f>f_return_1m(A1091,"0",参数!$B$1)</f>
        <v>3.37242306543173</v>
      </c>
      <c r="Y1091" s="25">
        <f>f_return_3m(A1091,0,参数!$B$1)</f>
        <v>6.45359793854083</v>
      </c>
      <c r="Z1091" s="25">
        <f>f_return_6m(A1091,0,参数!B1090)</f>
        <v>7.25781610965655</v>
      </c>
      <c r="AA1091" t="str">
        <f>f_dq_status(A1091,参数!$B$1)</f>
        <v>暂停大额申购|开放赎回</v>
      </c>
      <c r="AB1091" s="17">
        <f ca="1">f_risk_maxdownside(A1091,参数!$B$6,参数!$B$1)</f>
        <v>-4.15933098591547</v>
      </c>
      <c r="AC1091" s="17">
        <f ca="1">f_risk_maxdownside(A1091,参数!$B$4,参数!$B$1)</f>
        <v>-4.15933098591547</v>
      </c>
      <c r="AD1091" t="str">
        <f ca="1">f_risk_maxdownside_date(A1091,参数!$B$6,参数!$B$1)</f>
        <v>20180127-20180209</v>
      </c>
    </row>
    <row r="1092" spans="1:30">
      <c r="A1092" s="15" t="s">
        <v>1120</v>
      </c>
      <c r="B1092" t="str">
        <f>f_info_name(A1092)</f>
        <v>中融竞争优势</v>
      </c>
      <c r="C1092" t="str">
        <f>f_info_setupdate(A1092)</f>
        <v>2016-09-07</v>
      </c>
      <c r="D1092" s="16">
        <f t="shared" si="17"/>
        <v>1601</v>
      </c>
      <c r="F1092" s="17">
        <f>f_netasset_total(A1092,参数!$B$1,100000000)</f>
        <v>0.9374449011</v>
      </c>
      <c r="G1092" s="17">
        <f ca="1">f_nav_adjustedreturn(A1092,参数!$B$2,参数!$B$1)</f>
        <v>83.7026731590977</v>
      </c>
      <c r="H1092" s="17">
        <f ca="1">f_nav_periodreturnrankingper(A1092,参数!$B$2,参数!$B$1,3)</f>
        <v>34.0686274509804</v>
      </c>
      <c r="I1092" s="17">
        <f ca="1">f_nav_adjustedreturn(A1092,参数!$B$3,参数!$B$2)</f>
        <v>63.6792452830189</v>
      </c>
      <c r="J1092" s="17">
        <f ca="1">f_nav_periodreturnrankingper(A1092,参数!$B$3,参数!$B$2,3)</f>
        <v>19.4690265486726</v>
      </c>
      <c r="K1092" s="17">
        <f ca="1">f_nav_adjustedreturn(A1092,参数!$B$4,参数!$B$3)</f>
        <v>-32.2907488986784</v>
      </c>
      <c r="L1092" s="17">
        <f ca="1">f_nav_periodreturnrankingper(A1092,参数!$B$4,参数!$B$3,3)</f>
        <v>89.0909090909091</v>
      </c>
      <c r="M1092" s="17">
        <f ca="1">f_nav_adjustedreturn(A1092,参数!$B$5,参数!$B$4)</f>
        <v>7.95913518650511</v>
      </c>
      <c r="N1092" s="17">
        <f ca="1">f_nav_periodreturnrankingper(A1092,参数!$B$5,参数!$B$4,3)</f>
        <v>78.921568627451</v>
      </c>
      <c r="O1092" s="17">
        <f ca="1">f_nav_adjustedreturn(A1092,参数!$B$6,参数!$B$5)</f>
        <v>0</v>
      </c>
      <c r="P1092" s="17">
        <f ca="1">f_nav_periodreturnrankingper(A1092,参数!$B$6,参数!$B$5,3)</f>
        <v>0</v>
      </c>
      <c r="Q1092" s="25">
        <f>f_return(A1092,1,参数!$B$1-365/2,参数!$B$1)</f>
        <v>68.843436575769</v>
      </c>
      <c r="R1092" s="25">
        <f ca="1">f_return(A1092,1,参数!$B$4,参数!$B$1)</f>
        <v>26.7141542274715</v>
      </c>
      <c r="S1092" s="25">
        <f ca="1">f_return(A1092,1,参数!$B$6,参数!$B$1)</f>
        <v>0</v>
      </c>
      <c r="T1092" t="str">
        <f>f_info_investtype(A1092)</f>
        <v>普通股票型基金</v>
      </c>
      <c r="U1092" t="str">
        <f>f_info_fundmanager(A1092)</f>
        <v>柯海东</v>
      </c>
      <c r="V1092">
        <f>f_info_manager_onthepostdays(A1092,1)</f>
        <v>748</v>
      </c>
      <c r="W1092" s="25">
        <f ca="1">f_return_1w(A1092,"0",参数!$B$2)</f>
        <v>-1.02291728140061</v>
      </c>
      <c r="X1092" s="25">
        <f>f_return_1m(A1092,"0",参数!$B$1)</f>
        <v>14.0266469282013</v>
      </c>
      <c r="Y1092" s="25">
        <f>f_return_3m(A1092,0,参数!$B$1)</f>
        <v>26.4605281160213</v>
      </c>
      <c r="Z1092" s="25">
        <f>f_return_6m(A1092,0,参数!B1091)</f>
        <v>18.4334994008955</v>
      </c>
      <c r="AA1092" t="str">
        <f>f_dq_status(A1092,参数!$B$1)</f>
        <v>开放申购|开放赎回</v>
      </c>
      <c r="AB1092" s="17">
        <f ca="1">f_risk_maxdownside(A1092,参数!$B$6,参数!$B$1)</f>
        <v>-48.5441229010361</v>
      </c>
      <c r="AC1092" s="17">
        <f ca="1">f_risk_maxdownside(A1092,参数!$B$4,参数!$B$1)</f>
        <v>-40.6204906204906</v>
      </c>
      <c r="AD1092" t="str">
        <f ca="1">f_risk_maxdownside_date(A1092,参数!$B$6,参数!$B$1)</f>
        <v>20171114-20190103</v>
      </c>
    </row>
    <row r="1093" spans="1:30">
      <c r="A1093" s="15" t="s">
        <v>1121</v>
      </c>
      <c r="B1093" t="str">
        <f>f_info_name(A1093)</f>
        <v>大成动态量化</v>
      </c>
      <c r="C1093" t="str">
        <f>f_info_setupdate(A1093)</f>
        <v>2016-09-20</v>
      </c>
      <c r="D1093" s="16">
        <f t="shared" si="17"/>
        <v>1588</v>
      </c>
      <c r="F1093" s="17">
        <f>f_netasset_total(A1093,参数!$B$1,100000000)</f>
        <v>3.3762267623</v>
      </c>
      <c r="G1093" s="17">
        <f ca="1">f_nav_adjustedreturn(A1093,参数!$B$2,参数!$B$1)</f>
        <v>29.84696108439</v>
      </c>
      <c r="H1093" s="17">
        <f ca="1">f_nav_periodreturnrankingper(A1093,参数!$B$2,参数!$B$1,3)</f>
        <v>63.2609846479619</v>
      </c>
      <c r="I1093" s="17">
        <f ca="1">f_nav_adjustedreturn(A1093,参数!$B$3,参数!$B$2)</f>
        <v>47.3582474226804</v>
      </c>
      <c r="J1093" s="17">
        <f ca="1">f_nav_periodreturnrankingper(A1093,参数!$B$3,参数!$B$2,3)</f>
        <v>20.345596432553</v>
      </c>
      <c r="K1093" s="17">
        <f ca="1">f_nav_adjustedreturn(A1093,参数!$B$4,参数!$B$3)</f>
        <v>-28.7615900119343</v>
      </c>
      <c r="L1093" s="17">
        <f ca="1">f_nav_periodreturnrankingper(A1093,参数!$B$4,参数!$B$3,3)</f>
        <v>92.2336328626444</v>
      </c>
      <c r="M1093" s="17">
        <f ca="1">f_nav_adjustedreturn(A1093,参数!$B$5,参数!$B$4)</f>
        <v>13.0538549341081</v>
      </c>
      <c r="N1093" s="17">
        <f ca="1">f_nav_periodreturnrankingper(A1093,参数!$B$5,参数!$B$4,3)</f>
        <v>39.3223010244287</v>
      </c>
      <c r="O1093" s="17">
        <f ca="1">f_nav_adjustedreturn(A1093,参数!$B$6,参数!$B$5)</f>
        <v>0</v>
      </c>
      <c r="P1093" s="17">
        <f ca="1">f_nav_periodreturnrankingper(A1093,参数!$B$6,参数!$B$5,3)</f>
        <v>0</v>
      </c>
      <c r="Q1093" s="25">
        <f>f_return(A1093,1,参数!$B$1-365/2,参数!$B$1)</f>
        <v>5.34965548221276</v>
      </c>
      <c r="R1093" s="25">
        <f ca="1">f_return(A1093,1,参数!$B$4,参数!$B$1)</f>
        <v>10.8662196816848</v>
      </c>
      <c r="S1093" s="25">
        <f ca="1">f_return(A1093,1,参数!$B$6,参数!$B$1)</f>
        <v>0</v>
      </c>
      <c r="T1093" t="str">
        <f>f_info_investtype(A1093)</f>
        <v>灵活配置型基金</v>
      </c>
      <c r="U1093" t="str">
        <f>f_info_fundmanager(A1093)</f>
        <v>夏高,黄万青,李富强</v>
      </c>
      <c r="V1093">
        <f>f_info_manager_onthepostdays(A1093,1)</f>
        <v>146</v>
      </c>
      <c r="W1093" s="25">
        <f ca="1">f_return_1w(A1093,"0",参数!$B$2)</f>
        <v>-1.29477772982306</v>
      </c>
      <c r="X1093" s="25">
        <f>f_return_1m(A1093,"0",参数!$B$1)</f>
        <v>3.30480762540874</v>
      </c>
      <c r="Y1093" s="25">
        <f>f_return_3m(A1093,0,参数!$B$1)</f>
        <v>2.84685183902472</v>
      </c>
      <c r="Z1093" s="25">
        <f>f_return_6m(A1093,0,参数!B1092)</f>
        <v>-4.12925214655569</v>
      </c>
      <c r="AA1093" t="str">
        <f>f_dq_status(A1093,参数!$B$1)</f>
        <v>开放申购|开放赎回</v>
      </c>
      <c r="AB1093" s="17">
        <f ca="1">f_risk_maxdownside(A1093,参数!$B$6,参数!$B$1)</f>
        <v>-33.7677833868747</v>
      </c>
      <c r="AC1093" s="17">
        <f ca="1">f_risk_maxdownside(A1093,参数!$B$4,参数!$B$1)</f>
        <v>-33.7677833868747</v>
      </c>
      <c r="AD1093" t="str">
        <f ca="1">f_risk_maxdownside_date(A1093,参数!$B$6,参数!$B$1)</f>
        <v>20180127-20190103</v>
      </c>
    </row>
    <row r="1094" spans="1:30">
      <c r="A1094" s="15" t="s">
        <v>1122</v>
      </c>
      <c r="B1094" t="str">
        <f>f_info_name(A1094)</f>
        <v>华富天鑫A</v>
      </c>
      <c r="C1094" t="str">
        <f>f_info_setupdate(A1094)</f>
        <v>2016-12-29</v>
      </c>
      <c r="D1094" s="16">
        <f t="shared" si="17"/>
        <v>1488</v>
      </c>
      <c r="F1094" s="17">
        <f>f_netasset_total(A1094,参数!$B$1,100000000)</f>
        <v>1.4875382785</v>
      </c>
      <c r="G1094" s="17">
        <f ca="1">f_nav_adjustedreturn(A1094,参数!$B$2,参数!$B$1)</f>
        <v>81.9293611192643</v>
      </c>
      <c r="H1094" s="17">
        <f ca="1">f_nav_periodreturnrankingper(A1094,参数!$B$2,参数!$B$1,3)</f>
        <v>14.8226574907358</v>
      </c>
      <c r="I1094" s="17">
        <f ca="1">f_nav_adjustedreturn(A1094,参数!$B$3,参数!$B$2)</f>
        <v>36.4801709173454</v>
      </c>
      <c r="J1094" s="17">
        <f ca="1">f_nav_periodreturnrankingper(A1094,参数!$B$3,参数!$B$2,3)</f>
        <v>34.6711259754738</v>
      </c>
      <c r="K1094" s="17">
        <f ca="1">f_nav_adjustedreturn(A1094,参数!$B$4,参数!$B$3)</f>
        <v>-26.9080616826078</v>
      </c>
      <c r="L1094" s="17">
        <f ca="1">f_nav_periodreturnrankingper(A1094,参数!$B$4,参数!$B$3,3)</f>
        <v>88.382541720154</v>
      </c>
      <c r="M1094" s="17">
        <f ca="1">f_nav_adjustedreturn(A1094,参数!$B$5,参数!$B$4)</f>
        <v>3.0655179322781</v>
      </c>
      <c r="N1094" s="17">
        <f ca="1">f_nav_periodreturnrankingper(A1094,参数!$B$5,参数!$B$4,3)</f>
        <v>84.2395587076438</v>
      </c>
      <c r="O1094" s="17">
        <f ca="1">f_nav_adjustedreturn(A1094,参数!$B$6,参数!$B$5)</f>
        <v>0</v>
      </c>
      <c r="P1094" s="17">
        <f ca="1">f_nav_periodreturnrankingper(A1094,参数!$B$6,参数!$B$5,3)</f>
        <v>0</v>
      </c>
      <c r="Q1094" s="25">
        <f>f_return(A1094,1,参数!$B$1-365/2,参数!$B$1)</f>
        <v>73.2364061084551</v>
      </c>
      <c r="R1094" s="25">
        <f ca="1">f_return(A1094,1,参数!$B$4,参数!$B$1)</f>
        <v>21.9556393156231</v>
      </c>
      <c r="S1094" s="25">
        <f ca="1">f_return(A1094,1,参数!$B$6,参数!$B$1)</f>
        <v>0</v>
      </c>
      <c r="T1094" t="str">
        <f>f_info_investtype(A1094)</f>
        <v>灵活配置型基金</v>
      </c>
      <c r="U1094" t="str">
        <f>f_info_fundmanager(A1094)</f>
        <v>陈启明</v>
      </c>
      <c r="V1094">
        <f>f_info_manager_onthepostdays(A1094,1)</f>
        <v>748</v>
      </c>
      <c r="W1094" s="25">
        <f ca="1">f_return_1w(A1094,"0",参数!$B$2)</f>
        <v>0.166601332810666</v>
      </c>
      <c r="X1094" s="25">
        <f>f_return_1m(A1094,"0",参数!$B$1)</f>
        <v>15.6333561345687</v>
      </c>
      <c r="Y1094" s="25">
        <f>f_return_3m(A1094,0,参数!$B$1)</f>
        <v>30.0804477089892</v>
      </c>
      <c r="Z1094" s="25">
        <f>f_return_6m(A1094,0,参数!B1093)</f>
        <v>21.8767160900604</v>
      </c>
      <c r="AA1094" t="str">
        <f>f_dq_status(A1094,参数!$B$1)</f>
        <v>开放申购|开放赎回</v>
      </c>
      <c r="AB1094" s="17">
        <f ca="1">f_risk_maxdownside(A1094,参数!$B$6,参数!$B$1)</f>
        <v>-27.5101961545931</v>
      </c>
      <c r="AC1094" s="17">
        <f ca="1">f_risk_maxdownside(A1094,参数!$B$4,参数!$B$1)</f>
        <v>-27.5101961545931</v>
      </c>
      <c r="AD1094" t="str">
        <f ca="1">f_risk_maxdownside_date(A1094,参数!$B$6,参数!$B$1)</f>
        <v>20180206-20181227</v>
      </c>
    </row>
    <row r="1095" spans="1:30">
      <c r="A1095" s="15" t="s">
        <v>1123</v>
      </c>
      <c r="B1095" t="str">
        <f>f_info_name(A1095)</f>
        <v>华宝新活力</v>
      </c>
      <c r="C1095" t="str">
        <f>f_info_setupdate(A1095)</f>
        <v>2016-09-07</v>
      </c>
      <c r="D1095" s="16">
        <f t="shared" si="17"/>
        <v>1601</v>
      </c>
      <c r="F1095" s="17">
        <f>f_netasset_total(A1095,参数!$B$1,100000000)</f>
        <v>7.4868957368</v>
      </c>
      <c r="G1095" s="17">
        <f ca="1">f_nav_adjustedreturn(A1095,参数!$B$2,参数!$B$1)</f>
        <v>19.0839899823651</v>
      </c>
      <c r="H1095" s="17">
        <f ca="1">f_nav_periodreturnrankingper(A1095,参数!$B$2,参数!$B$1,3)</f>
        <v>79.9894123875066</v>
      </c>
      <c r="I1095" s="17">
        <f ca="1">f_nav_adjustedreturn(A1095,参数!$B$3,参数!$B$2)</f>
        <v>21.2142985449973</v>
      </c>
      <c r="J1095" s="17">
        <f ca="1">f_nav_periodreturnrankingper(A1095,参数!$B$3,参数!$B$2,3)</f>
        <v>57.0234113712375</v>
      </c>
      <c r="K1095" s="17">
        <f ca="1">f_nav_adjustedreturn(A1095,参数!$B$4,参数!$B$3)</f>
        <v>-21.0130533484677</v>
      </c>
      <c r="L1095" s="17">
        <f ca="1">f_nav_periodreturnrankingper(A1095,参数!$B$4,参数!$B$3,3)</f>
        <v>69.5121951219512</v>
      </c>
      <c r="M1095" s="17">
        <f ca="1">f_nav_adjustedreturn(A1095,参数!$B$5,参数!$B$4)</f>
        <v>41.9658976930792</v>
      </c>
      <c r="N1095" s="17">
        <f ca="1">f_nav_periodreturnrankingper(A1095,参数!$B$5,参数!$B$4,3)</f>
        <v>4.25531914893617</v>
      </c>
      <c r="O1095" s="17">
        <f ca="1">f_nav_adjustedreturn(A1095,参数!$B$6,参数!$B$5)</f>
        <v>0</v>
      </c>
      <c r="P1095" s="17">
        <f ca="1">f_nav_periodreturnrankingper(A1095,参数!$B$6,参数!$B$5,3)</f>
        <v>0</v>
      </c>
      <c r="Q1095" s="25">
        <f>f_return(A1095,1,参数!$B$1-365/2,参数!$B$1)</f>
        <v>17.7451330681916</v>
      </c>
      <c r="R1095" s="25">
        <f ca="1">f_return(A1095,1,参数!$B$4,参数!$B$1)</f>
        <v>4.46485223650737</v>
      </c>
      <c r="S1095" s="25">
        <f ca="1">f_return(A1095,1,参数!$B$6,参数!$B$1)</f>
        <v>0</v>
      </c>
      <c r="T1095" t="str">
        <f>f_info_investtype(A1095)</f>
        <v>灵活配置型基金</v>
      </c>
      <c r="U1095" t="str">
        <f>f_info_fundmanager(A1095)</f>
        <v>林昊</v>
      </c>
      <c r="V1095">
        <f>f_info_manager_onthepostdays(A1095,1)</f>
        <v>1427</v>
      </c>
      <c r="W1095" s="25">
        <f ca="1">f_return_1w(A1095,"0",参数!$B$2)</f>
        <v>0.0889943636902898</v>
      </c>
      <c r="X1095" s="25">
        <f>f_return_1m(A1095,"0",参数!$B$1)</f>
        <v>2.7039627039627</v>
      </c>
      <c r="Y1095" s="25">
        <f>f_return_3m(A1095,0,参数!$B$1)</f>
        <v>5.49322752770557</v>
      </c>
      <c r="Z1095" s="25">
        <f>f_return_6m(A1095,0,参数!B1094)</f>
        <v>7.35692928169112</v>
      </c>
      <c r="AA1095" t="str">
        <f>f_dq_status(A1095,参数!$B$1)</f>
        <v>暂停大额申购|开放赎回</v>
      </c>
      <c r="AB1095" s="17">
        <f ca="1">f_risk_maxdownside(A1095,参数!$B$6,参数!$B$1)</f>
        <v>-24.300119878711</v>
      </c>
      <c r="AC1095" s="17">
        <f ca="1">f_risk_maxdownside(A1095,参数!$B$4,参数!$B$1)</f>
        <v>-24.1557156987424</v>
      </c>
      <c r="AD1095" t="str">
        <f ca="1">f_risk_maxdownside_date(A1095,参数!$B$6,参数!$B$1)</f>
        <v>20180125-20190102</v>
      </c>
    </row>
    <row r="1096" spans="1:30">
      <c r="A1096" s="15" t="s">
        <v>1124</v>
      </c>
      <c r="B1096" t="str">
        <f>f_info_name(A1096)</f>
        <v>南方安泰</v>
      </c>
      <c r="C1096" t="str">
        <f>f_info_setupdate(A1096)</f>
        <v>2016-09-22</v>
      </c>
      <c r="D1096" s="16">
        <f t="shared" si="17"/>
        <v>1586</v>
      </c>
      <c r="F1096" s="17">
        <f>f_netasset_total(A1096,参数!$B$1,100000000)</f>
        <v>24.3298206859</v>
      </c>
      <c r="G1096" s="17">
        <f ca="1">f_nav_adjustedreturn(A1096,参数!$B$2,参数!$B$1)</f>
        <v>19.2293938863981</v>
      </c>
      <c r="H1096" s="17">
        <f ca="1">f_nav_periodreturnrankingper(A1096,参数!$B$2,参数!$B$1,3)</f>
        <v>33.1550802139037</v>
      </c>
      <c r="I1096" s="17">
        <f ca="1">f_nav_adjustedreturn(A1096,参数!$B$3,参数!$B$2)</f>
        <v>13.4985444759233</v>
      </c>
      <c r="J1096" s="17">
        <f ca="1">f_nav_periodreturnrankingper(A1096,参数!$B$3,参数!$B$2,3)</f>
        <v>23.5087719298246</v>
      </c>
      <c r="K1096" s="17">
        <f ca="1">f_nav_adjustedreturn(A1096,参数!$B$4,参数!$B$3)</f>
        <v>0.545266522515729</v>
      </c>
      <c r="L1096" s="17">
        <f ca="1">f_nav_periodreturnrankingper(A1096,参数!$B$4,参数!$B$3,3)</f>
        <v>42.6666666666667</v>
      </c>
      <c r="M1096" s="17">
        <f ca="1">f_nav_adjustedreturn(A1096,参数!$B$5,参数!$B$4)</f>
        <v>6.18341133127552</v>
      </c>
      <c r="N1096" s="17">
        <f ca="1">f_nav_periodreturnrankingper(A1096,参数!$B$5,参数!$B$4,3)</f>
        <v>51.3513513513513</v>
      </c>
      <c r="O1096" s="17">
        <f ca="1">f_nav_adjustedreturn(A1096,参数!$B$6,参数!$B$5)</f>
        <v>0</v>
      </c>
      <c r="P1096" s="17">
        <f ca="1">f_nav_periodreturnrankingper(A1096,参数!$B$6,参数!$B$5,3)</f>
        <v>0</v>
      </c>
      <c r="Q1096" s="25">
        <f>f_return(A1096,1,参数!$B$1-365/2,参数!$B$1)</f>
        <v>19.6215618262545</v>
      </c>
      <c r="R1096" s="25">
        <f ca="1">f_return(A1096,1,参数!$B$4,参数!$B$1)</f>
        <v>10.7994859684836</v>
      </c>
      <c r="S1096" s="25">
        <f ca="1">f_return(A1096,1,参数!$B$6,参数!$B$1)</f>
        <v>0</v>
      </c>
      <c r="T1096" t="str">
        <f>f_info_investtype(A1096)</f>
        <v>偏债混合型基金</v>
      </c>
      <c r="U1096" t="str">
        <f>f_info_fundmanager(A1096)</f>
        <v>孙鲁闽,杨旭</v>
      </c>
      <c r="V1096">
        <f>f_info_manager_onthepostdays(A1096,1)</f>
        <v>1603</v>
      </c>
      <c r="W1096" s="25">
        <f ca="1">f_return_1w(A1096,"0",参数!$B$2)</f>
        <v>-0.421399780139249</v>
      </c>
      <c r="X1096" s="25">
        <f>f_return_1m(A1096,"0",参数!$B$1)</f>
        <v>2.86172773468843</v>
      </c>
      <c r="Y1096" s="25">
        <f>f_return_3m(A1096,0,参数!$B$1)</f>
        <v>4.95917436641393</v>
      </c>
      <c r="Z1096" s="25">
        <f>f_return_6m(A1096,0,参数!B1095)</f>
        <v>7.70661996520223</v>
      </c>
      <c r="AA1096" t="str">
        <f>f_dq_status(A1096,参数!$B$1)</f>
        <v>开放申购|开放赎回</v>
      </c>
      <c r="AB1096" s="17">
        <f ca="1">f_risk_maxdownside(A1096,参数!$B$6,参数!$B$1)</f>
        <v>-3.17588119520485</v>
      </c>
      <c r="AC1096" s="17">
        <f ca="1">f_risk_maxdownside(A1096,参数!$B$4,参数!$B$1)</f>
        <v>-3.17588119520485</v>
      </c>
      <c r="AD1096" t="str">
        <f ca="1">f_risk_maxdownside_date(A1096,参数!$B$6,参数!$B$1)</f>
        <v>20200306-20200323</v>
      </c>
    </row>
    <row r="1097" spans="1:30">
      <c r="A1097" s="15" t="s">
        <v>1125</v>
      </c>
      <c r="B1097" t="str">
        <f>f_info_name(A1097)</f>
        <v>鹏华弘嘉A</v>
      </c>
      <c r="C1097" t="str">
        <f>f_info_setupdate(A1097)</f>
        <v>2016-08-19</v>
      </c>
      <c r="D1097" s="16">
        <f t="shared" si="17"/>
        <v>1620</v>
      </c>
      <c r="F1097" s="17">
        <f>f_netasset_total(A1097,参数!$B$1,100000000)</f>
        <v>7.7339787227</v>
      </c>
      <c r="G1097" s="17">
        <f ca="1">f_nav_adjustedreturn(A1097,参数!$B$2,参数!$B$1)</f>
        <v>55.7335893081297</v>
      </c>
      <c r="H1097" s="17">
        <f ca="1">f_nav_periodreturnrankingper(A1097,参数!$B$2,参数!$B$1,3)</f>
        <v>38.5389094759132</v>
      </c>
      <c r="I1097" s="17">
        <f ca="1">f_nav_adjustedreturn(A1097,参数!$B$3,参数!$B$2)</f>
        <v>41.1170157340836</v>
      </c>
      <c r="J1097" s="17">
        <f ca="1">f_nav_periodreturnrankingper(A1097,参数!$B$3,参数!$B$2,3)</f>
        <v>28.4280936454849</v>
      </c>
      <c r="K1097" s="17">
        <f ca="1">f_nav_adjustedreturn(A1097,参数!$B$4,参数!$B$3)</f>
        <v>-9.12792349209355</v>
      </c>
      <c r="L1097" s="17">
        <f ca="1">f_nav_periodreturnrankingper(A1097,参数!$B$4,参数!$B$3,3)</f>
        <v>39.4736842105263</v>
      </c>
      <c r="M1097" s="17">
        <f ca="1">f_nav_adjustedreturn(A1097,参数!$B$5,参数!$B$4)</f>
        <v>6.65661136249371</v>
      </c>
      <c r="N1097" s="17">
        <f ca="1">f_nav_periodreturnrankingper(A1097,参数!$B$5,参数!$B$4,3)</f>
        <v>69.0307328605201</v>
      </c>
      <c r="O1097" s="17">
        <f ca="1">f_nav_adjustedreturn(A1097,参数!$B$6,参数!$B$5)</f>
        <v>0</v>
      </c>
      <c r="P1097" s="17">
        <f ca="1">f_nav_periodreturnrankingper(A1097,参数!$B$6,参数!$B$5,3)</f>
        <v>0</v>
      </c>
      <c r="Q1097" s="25">
        <f>f_return(A1097,1,参数!$B$1-365/2,参数!$B$1)</f>
        <v>45.0558946668565</v>
      </c>
      <c r="R1097" s="25">
        <f ca="1">f_return(A1097,1,参数!$B$4,参数!$B$1)</f>
        <v>25.9039482769604</v>
      </c>
      <c r="S1097" s="25">
        <f ca="1">f_return(A1097,1,参数!$B$6,参数!$B$1)</f>
        <v>0</v>
      </c>
      <c r="T1097" t="str">
        <f>f_info_investtype(A1097)</f>
        <v>灵活配置型基金</v>
      </c>
      <c r="U1097" t="str">
        <f>f_info_fundmanager(A1097)</f>
        <v>汤志彦</v>
      </c>
      <c r="V1097">
        <f>f_info_manager_onthepostdays(A1097,1)</f>
        <v>1155</v>
      </c>
      <c r="W1097" s="25">
        <f ca="1">f_return_1w(A1097,"0",参数!$B$2)</f>
        <v>-2.47713689061712</v>
      </c>
      <c r="X1097" s="25">
        <f>f_return_1m(A1097,"0",参数!$B$1)</f>
        <v>7.93204032546954</v>
      </c>
      <c r="Y1097" s="25">
        <f>f_return_3m(A1097,0,参数!$B$1)</f>
        <v>15.6431626274811</v>
      </c>
      <c r="Z1097" s="25">
        <f>f_return_6m(A1097,0,参数!B1096)</f>
        <v>13.1803940311189</v>
      </c>
      <c r="AA1097" t="str">
        <f>f_dq_status(A1097,参数!$B$1)</f>
        <v>暂停大额申购|开放赎回</v>
      </c>
      <c r="AB1097" s="17">
        <f ca="1">f_risk_maxdownside(A1097,参数!$B$6,参数!$B$1)</f>
        <v>-15.5738471611636</v>
      </c>
      <c r="AC1097" s="17">
        <f ca="1">f_risk_maxdownside(A1097,参数!$B$4,参数!$B$1)</f>
        <v>-15.5738471611636</v>
      </c>
      <c r="AD1097" t="str">
        <f ca="1">f_risk_maxdownside_date(A1097,参数!$B$6,参数!$B$1)</f>
        <v>20180607-20181018</v>
      </c>
    </row>
    <row r="1098" spans="1:30">
      <c r="A1098" s="15" t="s">
        <v>1126</v>
      </c>
      <c r="B1098" t="str">
        <f>f_info_name(A1098)</f>
        <v>前海开源鼎瑞A</v>
      </c>
      <c r="C1098" t="str">
        <f>f_info_setupdate(A1098)</f>
        <v>2016-08-16</v>
      </c>
      <c r="D1098" s="16">
        <f t="shared" si="17"/>
        <v>1623</v>
      </c>
      <c r="F1098" s="17">
        <f>f_netasset_total(A1098,参数!$B$1,100000000)</f>
        <v>21.3687671582</v>
      </c>
      <c r="G1098" s="17">
        <f ca="1">f_nav_adjustedreturn(A1098,参数!$B$2,参数!$B$1)</f>
        <v>8.18149655050416</v>
      </c>
      <c r="H1098" s="17">
        <f ca="1">f_nav_periodreturnrankingper(A1098,参数!$B$2,参数!$B$1,3)</f>
        <v>59.622641509434</v>
      </c>
      <c r="I1098" s="17">
        <f ca="1">f_nav_adjustedreturn(A1098,参数!$B$3,参数!$B$2)</f>
        <v>6.24941264918711</v>
      </c>
      <c r="J1098" s="17">
        <f ca="1">f_nav_periodreturnrankingper(A1098,参数!$B$3,参数!$B$2,3)</f>
        <v>67.4468085106383</v>
      </c>
      <c r="K1098" s="17">
        <f ca="1">f_nav_adjustedreturn(A1098,参数!$B$4,参数!$B$3)</f>
        <v>1.15019011406844</v>
      </c>
      <c r="L1098" s="17">
        <f ca="1">f_nav_periodreturnrankingper(A1098,参数!$B$4,参数!$B$3,3)</f>
        <v>45.1073985680191</v>
      </c>
      <c r="M1098" s="17">
        <f ca="1">f_nav_adjustedreturn(A1098,参数!$B$5,参数!$B$4)</f>
        <v>5.35428342674139</v>
      </c>
      <c r="N1098" s="17">
        <f ca="1">f_nav_periodreturnrankingper(A1098,参数!$B$5,参数!$B$4,3)</f>
        <v>31.767955801105</v>
      </c>
      <c r="O1098" s="17">
        <f ca="1">f_nav_adjustedreturn(A1098,参数!$B$6,参数!$B$5)</f>
        <v>0</v>
      </c>
      <c r="P1098" s="17">
        <f ca="1">f_nav_periodreturnrankingper(A1098,参数!$B$6,参数!$B$5,3)</f>
        <v>0</v>
      </c>
      <c r="Q1098" s="25">
        <f>f_return(A1098,1,参数!$B$1-365/2,参数!$B$1)</f>
        <v>9.53788273381453</v>
      </c>
      <c r="R1098" s="25">
        <f ca="1">f_return(A1098,1,参数!$B$4,参数!$B$1)</f>
        <v>5.14666542443765</v>
      </c>
      <c r="S1098" s="25">
        <f ca="1">f_return(A1098,1,参数!$B$6,参数!$B$1)</f>
        <v>0</v>
      </c>
      <c r="T1098" t="str">
        <f>f_info_investtype(A1098)</f>
        <v>混合债券型二级基金</v>
      </c>
      <c r="U1098" t="str">
        <f>f_info_fundmanager(A1098)</f>
        <v>吴国清,李炳智,王旭巍</v>
      </c>
      <c r="V1098">
        <f>f_info_manager_onthepostdays(A1098,1)</f>
        <v>1640</v>
      </c>
      <c r="W1098" s="25">
        <f ca="1">f_return_1w(A1098,"0",参数!$B$2)</f>
        <v>-0.00884407888918272</v>
      </c>
      <c r="X1098" s="25">
        <f>f_return_1m(A1098,"0",参数!$B$1)</f>
        <v>2.67797179314977</v>
      </c>
      <c r="Y1098" s="25">
        <f>f_return_3m(A1098,0,参数!$B$1)</f>
        <v>4.97811346665523</v>
      </c>
      <c r="Z1098" s="25">
        <f>f_return_6m(A1098,0,参数!B1097)</f>
        <v>4.89181561618061</v>
      </c>
      <c r="AA1098" t="str">
        <f>f_dq_status(A1098,参数!$B$1)</f>
        <v>开放申购|开放赎回</v>
      </c>
      <c r="AB1098" s="17">
        <f ca="1">f_risk_maxdownside(A1098,参数!$B$6,参数!$B$1)</f>
        <v>-2.8541627157216</v>
      </c>
      <c r="AC1098" s="17">
        <f ca="1">f_risk_maxdownside(A1098,参数!$B$4,参数!$B$1)</f>
        <v>-2.67882587631804</v>
      </c>
      <c r="AD1098" t="str">
        <f ca="1">f_risk_maxdownside_date(A1098,参数!$B$6,参数!$B$1)</f>
        <v>20180124-20180209</v>
      </c>
    </row>
    <row r="1099" spans="1:30">
      <c r="A1099" s="15" t="s">
        <v>1127</v>
      </c>
      <c r="B1099" t="str">
        <f>f_info_name(A1099)</f>
        <v>长盛盛辉A</v>
      </c>
      <c r="C1099" t="str">
        <f>f_info_setupdate(A1099)</f>
        <v>2016-08-16</v>
      </c>
      <c r="D1099" s="16">
        <f t="shared" si="17"/>
        <v>1623</v>
      </c>
      <c r="F1099" s="17">
        <f>f_netasset_total(A1099,参数!$B$1,100000000)</f>
        <v>5.0837885124</v>
      </c>
      <c r="G1099" s="17">
        <f ca="1">f_nav_adjustedreturn(A1099,参数!$B$2,参数!$B$1)</f>
        <v>48.8584865327063</v>
      </c>
      <c r="H1099" s="17">
        <f ca="1">f_nav_periodreturnrankingper(A1099,参数!$B$2,参数!$B$1,3)</f>
        <v>0.53475935828877</v>
      </c>
      <c r="I1099" s="17">
        <f ca="1">f_nav_adjustedreturn(A1099,参数!$B$3,参数!$B$2)</f>
        <v>23.7173384110864</v>
      </c>
      <c r="J1099" s="17">
        <f ca="1">f_nav_periodreturnrankingper(A1099,参数!$B$3,参数!$B$2,3)</f>
        <v>5.26315789473684</v>
      </c>
      <c r="K1099" s="17">
        <f ca="1">f_nav_adjustedreturn(A1099,参数!$B$4,参数!$B$3)</f>
        <v>-14.6841155234657</v>
      </c>
      <c r="L1099" s="17">
        <f ca="1">f_nav_periodreturnrankingper(A1099,参数!$B$4,参数!$B$3,3)</f>
        <v>98.2222222222222</v>
      </c>
      <c r="M1099" s="17">
        <f ca="1">f_nav_adjustedreturn(A1099,参数!$B$5,参数!$B$4)</f>
        <v>9.942448898591</v>
      </c>
      <c r="N1099" s="17">
        <f ca="1">f_nav_periodreturnrankingper(A1099,参数!$B$5,参数!$B$4,3)</f>
        <v>26.1261261261261</v>
      </c>
      <c r="O1099" s="17">
        <f ca="1">f_nav_adjustedreturn(A1099,参数!$B$6,参数!$B$5)</f>
        <v>0</v>
      </c>
      <c r="P1099" s="17">
        <f ca="1">f_nav_periodreturnrankingper(A1099,参数!$B$6,参数!$B$5,3)</f>
        <v>0</v>
      </c>
      <c r="Q1099" s="25">
        <f>f_return(A1099,1,参数!$B$1-365/2,参数!$B$1)</f>
        <v>50.7096335063558</v>
      </c>
      <c r="R1099" s="25">
        <f ca="1">f_return(A1099,1,参数!$B$4,参数!$B$1)</f>
        <v>16.2389486070859</v>
      </c>
      <c r="S1099" s="25">
        <f ca="1">f_return(A1099,1,参数!$B$6,参数!$B$1)</f>
        <v>0</v>
      </c>
      <c r="T1099" t="str">
        <f>f_info_investtype(A1099)</f>
        <v>偏债混合型基金</v>
      </c>
      <c r="U1099" t="str">
        <f>f_info_fundmanager(A1099)</f>
        <v>李琪</v>
      </c>
      <c r="V1099">
        <f>f_info_manager_onthepostdays(A1099,1)</f>
        <v>1640</v>
      </c>
      <c r="W1099" s="25">
        <f ca="1">f_return_1w(A1099,"0",参数!$B$2)</f>
        <v>-0.931808555696749</v>
      </c>
      <c r="X1099" s="25">
        <f>f_return_1m(A1099,"0",参数!$B$1)</f>
        <v>8.80624999999999</v>
      </c>
      <c r="Y1099" s="25">
        <f>f_return_3m(A1099,0,参数!$B$1)</f>
        <v>18.7112171837709</v>
      </c>
      <c r="Z1099" s="25">
        <f>f_return_6m(A1099,0,参数!B1098)</f>
        <v>20.54094563292</v>
      </c>
      <c r="AA1099" t="str">
        <f>f_dq_status(A1099,参数!$B$1)</f>
        <v>暂停大额申购|开放赎回</v>
      </c>
      <c r="AB1099" s="17">
        <f ca="1">f_risk_maxdownside(A1099,参数!$B$6,参数!$B$1)</f>
        <v>-21.6331505179768</v>
      </c>
      <c r="AC1099" s="17">
        <f ca="1">f_risk_maxdownside(A1099,参数!$B$4,参数!$B$1)</f>
        <v>-21.6331505179768</v>
      </c>
      <c r="AD1099" t="str">
        <f ca="1">f_risk_maxdownside_date(A1099,参数!$B$6,参数!$B$1)</f>
        <v>20180227-20181018</v>
      </c>
    </row>
    <row r="1100" spans="1:30">
      <c r="A1100" s="15" t="s">
        <v>1128</v>
      </c>
      <c r="B1100" t="str">
        <f>f_info_name(A1100)</f>
        <v>华泰柏瑞多策略</v>
      </c>
      <c r="C1100" t="str">
        <f>f_info_setupdate(A1100)</f>
        <v>2016-09-29</v>
      </c>
      <c r="D1100" s="16">
        <f t="shared" si="17"/>
        <v>1579</v>
      </c>
      <c r="F1100" s="17">
        <f>f_netasset_total(A1100,参数!$B$1,100000000)</f>
        <v>0.1692262471</v>
      </c>
      <c r="G1100" s="17">
        <f ca="1">f_nav_adjustedreturn(A1100,参数!$B$2,参数!$B$1)</f>
        <v>9.368</v>
      </c>
      <c r="H1100" s="17">
        <f ca="1">f_nav_periodreturnrankingper(A1100,参数!$B$2,参数!$B$1,3)</f>
        <v>95.2355743779778</v>
      </c>
      <c r="I1100" s="17">
        <f ca="1">f_nav_adjustedreturn(A1100,参数!$B$3,参数!$B$2)</f>
        <v>21.8086143052037</v>
      </c>
      <c r="J1100" s="17">
        <f ca="1">f_nav_periodreturnrankingper(A1100,参数!$B$3,参数!$B$2,3)</f>
        <v>55.4626532887402</v>
      </c>
      <c r="K1100" s="17">
        <f ca="1">f_nav_adjustedreturn(A1100,参数!$B$4,参数!$B$3)</f>
        <v>-27.7069390630504</v>
      </c>
      <c r="L1100" s="17">
        <f ca="1">f_nav_periodreturnrankingper(A1100,参数!$B$4,参数!$B$3,3)</f>
        <v>90.1155327342747</v>
      </c>
      <c r="M1100" s="17">
        <f ca="1">f_nav_adjustedreturn(A1100,参数!$B$5,参数!$B$4)</f>
        <v>39.7124975552513</v>
      </c>
      <c r="N1100" s="17">
        <f ca="1">f_nav_periodreturnrankingper(A1100,参数!$B$5,参数!$B$4,3)</f>
        <v>5.20094562647754</v>
      </c>
      <c r="O1100" s="17">
        <f ca="1">f_nav_adjustedreturn(A1100,参数!$B$6,参数!$B$5)</f>
        <v>0</v>
      </c>
      <c r="P1100" s="17">
        <f ca="1">f_nav_periodreturnrankingper(A1100,参数!$B$6,参数!$B$5,3)</f>
        <v>0</v>
      </c>
      <c r="Q1100" s="25">
        <f>f_return(A1100,1,参数!$B$1-365/2,参数!$B$1)</f>
        <v>7.78472691441521</v>
      </c>
      <c r="R1100" s="25">
        <f ca="1">f_return(A1100,1,参数!$B$4,参数!$B$1)</f>
        <v>-1.24480969309425</v>
      </c>
      <c r="S1100" s="25">
        <f ca="1">f_return(A1100,1,参数!$B$6,参数!$B$1)</f>
        <v>0</v>
      </c>
      <c r="T1100" t="str">
        <f>f_info_investtype(A1100)</f>
        <v>灵活配置型基金</v>
      </c>
      <c r="U1100" t="str">
        <f>f_info_fundmanager(A1100)</f>
        <v>董辰</v>
      </c>
      <c r="V1100">
        <f>f_info_manager_onthepostdays(A1100,1)</f>
        <v>44</v>
      </c>
      <c r="W1100" s="25">
        <f ca="1">f_return_1w(A1100,"0",参数!$B$2)</f>
        <v>-4.48536715824864</v>
      </c>
      <c r="X1100" s="25">
        <f>f_return_1m(A1100,"0",参数!$B$1)</f>
        <v>7.95167403663929</v>
      </c>
      <c r="Y1100" s="25">
        <f>f_return_3m(A1100,0,参数!$B$1)</f>
        <v>4.69444018992188</v>
      </c>
      <c r="Z1100" s="25">
        <f>f_return_6m(A1100,0,参数!B1099)</f>
        <v>0.207330618289516</v>
      </c>
      <c r="AA1100" t="str">
        <f>f_dq_status(A1100,参数!$B$1)</f>
        <v>开放申购|开放赎回</v>
      </c>
      <c r="AB1100" s="17">
        <f ca="1">f_risk_maxdownside(A1100,参数!$B$6,参数!$B$1)</f>
        <v>-33.3729964303213</v>
      </c>
      <c r="AC1100" s="17">
        <f ca="1">f_risk_maxdownside(A1100,参数!$B$4,参数!$B$1)</f>
        <v>-33.3729964303213</v>
      </c>
      <c r="AD1100" t="str">
        <f ca="1">f_risk_maxdownside_date(A1100,参数!$B$6,参数!$B$1)</f>
        <v>20180127-20190102</v>
      </c>
    </row>
    <row r="1101" spans="1:30">
      <c r="A1101" s="15" t="s">
        <v>1129</v>
      </c>
      <c r="B1101" t="str">
        <f>f_info_name(A1101)</f>
        <v>德邦景颐A</v>
      </c>
      <c r="C1101" t="str">
        <f>f_info_setupdate(A1101)</f>
        <v>2016-08-26</v>
      </c>
      <c r="D1101" s="16">
        <f t="shared" si="17"/>
        <v>1613</v>
      </c>
      <c r="F1101" s="17">
        <f>f_netasset_total(A1101,参数!$B$1,100000000)</f>
        <v>3.1259265481</v>
      </c>
      <c r="G1101" s="17">
        <f ca="1">f_nav_adjustedreturn(A1101,参数!$B$2,参数!$B$1)</f>
        <v>7.135460631785</v>
      </c>
      <c r="H1101" s="17">
        <f ca="1">f_nav_periodreturnrankingper(A1101,参数!$B$2,参数!$B$1,3)</f>
        <v>67.5471698113208</v>
      </c>
      <c r="I1101" s="17">
        <f ca="1">f_nav_adjustedreturn(A1101,参数!$B$3,参数!$B$2)</f>
        <v>3.68453046691075</v>
      </c>
      <c r="J1101" s="17">
        <f ca="1">f_nav_periodreturnrankingper(A1101,参数!$B$3,参数!$B$2,3)</f>
        <v>90.8510638297872</v>
      </c>
      <c r="K1101" s="17">
        <f ca="1">f_nav_adjustedreturn(A1101,参数!$B$4,参数!$B$3)</f>
        <v>0.976303317535543</v>
      </c>
      <c r="L1101" s="17">
        <f ca="1">f_nav_periodreturnrankingper(A1101,参数!$B$4,参数!$B$3,3)</f>
        <v>47.0167064439141</v>
      </c>
      <c r="M1101" s="17">
        <f ca="1">f_nav_adjustedreturn(A1101,参数!$B$5,参数!$B$4)</f>
        <v>5.20231213872833</v>
      </c>
      <c r="N1101" s="17">
        <f ca="1">f_nav_periodreturnrankingper(A1101,参数!$B$5,参数!$B$4,3)</f>
        <v>32.8729281767956</v>
      </c>
      <c r="O1101" s="17">
        <f ca="1">f_nav_adjustedreturn(A1101,参数!$B$6,参数!$B$5)</f>
        <v>0</v>
      </c>
      <c r="P1101" s="17">
        <f ca="1">f_nav_periodreturnrankingper(A1101,参数!$B$6,参数!$B$5,3)</f>
        <v>0</v>
      </c>
      <c r="Q1101" s="25">
        <f>f_return(A1101,1,参数!$B$1-365/2,参数!$B$1)</f>
        <v>8.95960183699847</v>
      </c>
      <c r="R1101" s="25">
        <f ca="1">f_return(A1101,1,参数!$B$4,参数!$B$1)</f>
        <v>3.89796908013555</v>
      </c>
      <c r="S1101" s="25">
        <f ca="1">f_return(A1101,1,参数!$B$6,参数!$B$1)</f>
        <v>0</v>
      </c>
      <c r="T1101" t="str">
        <f>f_info_investtype(A1101)</f>
        <v>混合债券型二级基金</v>
      </c>
      <c r="U1101" t="str">
        <f>f_info_fundmanager(A1101)</f>
        <v>杨严</v>
      </c>
      <c r="V1101">
        <f>f_info_manager_onthepostdays(A1101,1)</f>
        <v>449</v>
      </c>
      <c r="W1101" s="25">
        <f ca="1">f_return_1w(A1101,"0",参数!$B$2)</f>
        <v>0.218735140275799</v>
      </c>
      <c r="X1101" s="25">
        <f>f_return_1m(A1101,"0",参数!$B$1)</f>
        <v>2.34716489526405</v>
      </c>
      <c r="Y1101" s="25">
        <f>f_return_3m(A1101,0,参数!$B$1)</f>
        <v>2.93656896581079</v>
      </c>
      <c r="Z1101" s="25">
        <f>f_return_6m(A1101,0,参数!B1100)</f>
        <v>3.55977226176068</v>
      </c>
      <c r="AA1101" t="str">
        <f>f_dq_status(A1101,参数!$B$1)</f>
        <v>开放申购|开放赎回</v>
      </c>
      <c r="AB1101" s="17">
        <f ca="1">f_risk_maxdownside(A1101,参数!$B$6,参数!$B$1)</f>
        <v>-2.17452963978445</v>
      </c>
      <c r="AC1101" s="17">
        <f ca="1">f_risk_maxdownside(A1101,参数!$B$4,参数!$B$1)</f>
        <v>-1.97991663508906</v>
      </c>
      <c r="AD1101" t="str">
        <f ca="1">f_risk_maxdownside_date(A1101,参数!$B$6,参数!$B$1)</f>
        <v>20180124-20180207</v>
      </c>
    </row>
    <row r="1102" spans="1:30">
      <c r="A1102" s="15" t="s">
        <v>1130</v>
      </c>
      <c r="B1102" t="str">
        <f>f_info_name(A1102)</f>
        <v>前海联合添利A</v>
      </c>
      <c r="C1102" t="str">
        <f>f_info_setupdate(A1102)</f>
        <v>2016-11-11</v>
      </c>
      <c r="D1102" s="16">
        <f t="shared" si="17"/>
        <v>1536</v>
      </c>
      <c r="F1102" s="17">
        <f>f_netasset_total(A1102,参数!$B$1,100000000)</f>
        <v>1.0703445466</v>
      </c>
      <c r="G1102" s="17">
        <f ca="1">f_nav_adjustedreturn(A1102,参数!$B$2,参数!$B$1)</f>
        <v>10.847652875108</v>
      </c>
      <c r="H1102" s="17">
        <f ca="1">f_nav_periodreturnrankingper(A1102,参数!$B$2,参数!$B$1,3)</f>
        <v>41.8867924528302</v>
      </c>
      <c r="I1102" s="17">
        <f ca="1">f_nav_adjustedreturn(A1102,参数!$B$3,参数!$B$2)</f>
        <v>6.37189829470031</v>
      </c>
      <c r="J1102" s="17">
        <f ca="1">f_nav_periodreturnrankingper(A1102,参数!$B$3,参数!$B$2,3)</f>
        <v>66.3829787234042</v>
      </c>
      <c r="K1102" s="17">
        <f ca="1">f_nav_adjustedreturn(A1102,参数!$B$4,参数!$B$3)</f>
        <v>-5.45472098860785</v>
      </c>
      <c r="L1102" s="17">
        <f ca="1">f_nav_periodreturnrankingper(A1102,参数!$B$4,参数!$B$3,3)</f>
        <v>83.7708830548926</v>
      </c>
      <c r="M1102" s="17">
        <f ca="1">f_nav_adjustedreturn(A1102,参数!$B$5,参数!$B$4)</f>
        <v>2.87726957039388</v>
      </c>
      <c r="N1102" s="17">
        <f ca="1">f_nav_periodreturnrankingper(A1102,参数!$B$5,参数!$B$4,3)</f>
        <v>62.4309392265193</v>
      </c>
      <c r="O1102" s="17">
        <f ca="1">f_nav_adjustedreturn(A1102,参数!$B$6,参数!$B$5)</f>
        <v>0</v>
      </c>
      <c r="P1102" s="17">
        <f ca="1">f_nav_periodreturnrankingper(A1102,参数!$B$6,参数!$B$5,3)</f>
        <v>0</v>
      </c>
      <c r="Q1102" s="25">
        <f>f_return(A1102,1,参数!$B$1-365/2,参数!$B$1)</f>
        <v>13.0010197230736</v>
      </c>
      <c r="R1102" s="25">
        <f ca="1">f_return(A1102,1,参数!$B$4,参数!$B$1)</f>
        <v>3.68519127899196</v>
      </c>
      <c r="S1102" s="25">
        <f ca="1">f_return(A1102,1,参数!$B$6,参数!$B$1)</f>
        <v>0</v>
      </c>
      <c r="T1102" t="str">
        <f>f_info_investtype(A1102)</f>
        <v>混合债券型二级基金</v>
      </c>
      <c r="U1102" t="str">
        <f>f_info_fundmanager(A1102)</f>
        <v>林材,黄浩东</v>
      </c>
      <c r="V1102">
        <f>f_info_manager_onthepostdays(A1102,1)</f>
        <v>1547</v>
      </c>
      <c r="W1102" s="25">
        <f ca="1">f_return_1w(A1102,"0",参数!$B$2)</f>
        <v>-0.124640460210916</v>
      </c>
      <c r="X1102" s="25">
        <f>f_return_1m(A1102,"0",参数!$B$1)</f>
        <v>3.52339967724584</v>
      </c>
      <c r="Y1102" s="25">
        <f>f_return_3m(A1102,0,参数!$B$1)</f>
        <v>4.26185101580137</v>
      </c>
      <c r="Z1102" s="25">
        <f>f_return_6m(A1102,0,参数!B1101)</f>
        <v>3.57689881971347</v>
      </c>
      <c r="AA1102" t="str">
        <f>f_dq_status(A1102,参数!$B$1)</f>
        <v>开放申购|开放赎回</v>
      </c>
      <c r="AB1102" s="17">
        <f ca="1">f_risk_maxdownside(A1102,参数!$B$6,参数!$B$1)</f>
        <v>-7.27082142176483</v>
      </c>
      <c r="AC1102" s="17">
        <f ca="1">f_risk_maxdownside(A1102,参数!$B$4,参数!$B$1)</f>
        <v>-6.15295592631883</v>
      </c>
      <c r="AD1102" t="str">
        <f ca="1">f_risk_maxdownside_date(A1102,参数!$B$6,参数!$B$1)</f>
        <v>20171111-20181030</v>
      </c>
    </row>
    <row r="1103" spans="1:30">
      <c r="A1103" s="15" t="s">
        <v>1131</v>
      </c>
      <c r="B1103" t="str">
        <f>f_info_name(A1103)</f>
        <v>华富弘鑫A</v>
      </c>
      <c r="C1103" t="str">
        <f>f_info_setupdate(A1103)</f>
        <v>2016-11-28</v>
      </c>
      <c r="D1103" s="16">
        <f t="shared" si="17"/>
        <v>1519</v>
      </c>
      <c r="F1103" s="17">
        <f>f_netasset_total(A1103,参数!$B$1,100000000)</f>
        <v>7.0400358267</v>
      </c>
      <c r="G1103" s="17">
        <f ca="1">f_nav_adjustedreturn(A1103,参数!$B$2,参数!$B$1)</f>
        <v>15.1086956521739</v>
      </c>
      <c r="H1103" s="17">
        <f ca="1">f_nav_periodreturnrankingper(A1103,参数!$B$2,参数!$B$1,3)</f>
        <v>86.8713605082054</v>
      </c>
      <c r="I1103" s="17">
        <f ca="1">f_nav_adjustedreturn(A1103,参数!$B$3,参数!$B$2)</f>
        <v>8.97657858049846</v>
      </c>
      <c r="J1103" s="17">
        <f ca="1">f_nav_periodreturnrankingper(A1103,参数!$B$3,参数!$B$2,3)</f>
        <v>85.340022296544</v>
      </c>
      <c r="K1103" s="17">
        <f ca="1">f_nav_adjustedreturn(A1103,参数!$B$4,参数!$B$3)</f>
        <v>2.05009186732423</v>
      </c>
      <c r="L1103" s="17">
        <f ca="1">f_nav_periodreturnrankingper(A1103,参数!$B$4,参数!$B$3,3)</f>
        <v>10.0770218228498</v>
      </c>
      <c r="M1103" s="17">
        <f ca="1">f_nav_adjustedreturn(A1103,参数!$B$5,参数!$B$4)</f>
        <v>2.96340493237868</v>
      </c>
      <c r="N1103" s="17">
        <f ca="1">f_nav_periodreturnrankingper(A1103,参数!$B$5,参数!$B$4,3)</f>
        <v>84.4759653270292</v>
      </c>
      <c r="O1103" s="17">
        <f ca="1">f_nav_adjustedreturn(A1103,参数!$B$6,参数!$B$5)</f>
        <v>0</v>
      </c>
      <c r="P1103" s="17">
        <f ca="1">f_nav_periodreturnrankingper(A1103,参数!$B$6,参数!$B$5,3)</f>
        <v>0</v>
      </c>
      <c r="Q1103" s="25">
        <f>f_return(A1103,1,参数!$B$1-365/2,参数!$B$1)</f>
        <v>19.5102074102229</v>
      </c>
      <c r="R1103" s="25">
        <f ca="1">f_return(A1103,1,参数!$B$4,参数!$B$1)</f>
        <v>8.57227727046716</v>
      </c>
      <c r="S1103" s="25">
        <f ca="1">f_return(A1103,1,参数!$B$6,参数!$B$1)</f>
        <v>0</v>
      </c>
      <c r="T1103" t="str">
        <f>f_info_investtype(A1103)</f>
        <v>灵活配置型基金</v>
      </c>
      <c r="U1103" t="str">
        <f>f_info_fundmanager(A1103)</f>
        <v>张惠</v>
      </c>
      <c r="V1103">
        <f>f_info_manager_onthepostdays(A1103,1)</f>
        <v>668</v>
      </c>
      <c r="W1103" s="25">
        <f ca="1">f_return_1w(A1103,"0",参数!$B$2)</f>
        <v>-0.378992961559277</v>
      </c>
      <c r="X1103" s="25">
        <f>f_return_1m(A1103,"0",参数!$B$1)</f>
        <v>2.82385306254549</v>
      </c>
      <c r="Y1103" s="25">
        <f>f_return_3m(A1103,0,参数!$B$1)</f>
        <v>5.85589337775926</v>
      </c>
      <c r="Z1103" s="25">
        <f>f_return_6m(A1103,0,参数!B1102)</f>
        <v>7.91324239600104</v>
      </c>
      <c r="AA1103" t="str">
        <f>f_dq_status(A1103,参数!$B$1)</f>
        <v>暂停大额申购|开放赎回</v>
      </c>
      <c r="AB1103" s="17">
        <f ca="1">f_risk_maxdownside(A1103,参数!$B$6,参数!$B$1)</f>
        <v>-2.94117647058824</v>
      </c>
      <c r="AC1103" s="17">
        <f ca="1">f_risk_maxdownside(A1103,参数!$B$4,参数!$B$1)</f>
        <v>-2.94117647058824</v>
      </c>
      <c r="AD1103" t="str">
        <f ca="1">f_risk_maxdownside_date(A1103,参数!$B$6,参数!$B$1)</f>
        <v>20200306-20200323</v>
      </c>
    </row>
    <row r="1104" spans="1:30">
      <c r="A1104" s="15" t="s">
        <v>1132</v>
      </c>
      <c r="B1104" t="str">
        <f>f_info_name(A1104)</f>
        <v>鹏华兴安定期开放</v>
      </c>
      <c r="C1104" t="str">
        <f>f_info_setupdate(A1104)</f>
        <v>2016-09-27</v>
      </c>
      <c r="D1104" s="16">
        <f t="shared" si="17"/>
        <v>1581</v>
      </c>
      <c r="F1104" s="17">
        <f>f_netasset_total(A1104,参数!$B$1,100000000)</f>
        <v>7.7798701158</v>
      </c>
      <c r="G1104" s="17">
        <f ca="1">f_nav_adjustedreturn(A1104,参数!$B$2,参数!$B$1)</f>
        <v>33.4144363341444</v>
      </c>
      <c r="H1104" s="17">
        <f ca="1">f_nav_periodreturnrankingper(A1104,参数!$B$2,参数!$B$1,3)</f>
        <v>60.0317628374802</v>
      </c>
      <c r="I1104" s="17">
        <f ca="1">f_nav_adjustedreturn(A1104,参数!$B$3,参数!$B$2)</f>
        <v>12.7743902439024</v>
      </c>
      <c r="J1104" s="17">
        <f ca="1">f_nav_periodreturnrankingper(A1104,参数!$B$3,参数!$B$2,3)</f>
        <v>74.3589743589744</v>
      </c>
      <c r="K1104" s="17">
        <f ca="1">f_nav_adjustedreturn(A1104,参数!$B$4,参数!$B$3)</f>
        <v>-9.1999630894159</v>
      </c>
      <c r="L1104" s="17">
        <f ca="1">f_nav_periodreturnrankingper(A1104,参数!$B$4,参数!$B$3,3)</f>
        <v>39.6662387676508</v>
      </c>
      <c r="M1104" s="17">
        <f ca="1">f_nav_adjustedreturn(A1104,参数!$B$5,参数!$B$4)</f>
        <v>9.65364031101688</v>
      </c>
      <c r="N1104" s="17">
        <f ca="1">f_nav_periodreturnrankingper(A1104,参数!$B$5,参数!$B$4,3)</f>
        <v>53.585500394011</v>
      </c>
      <c r="O1104" s="17">
        <f ca="1">f_nav_adjustedreturn(A1104,参数!$B$6,参数!$B$5)</f>
        <v>0</v>
      </c>
      <c r="P1104" s="17">
        <f ca="1">f_nav_periodreturnrankingper(A1104,参数!$B$6,参数!$B$5,3)</f>
        <v>0</v>
      </c>
      <c r="Q1104" s="25">
        <f>f_return(A1104,1,参数!$B$1-365/2,参数!$B$1)</f>
        <v>18.2899520954704</v>
      </c>
      <c r="R1104" s="25">
        <f ca="1">f_return(A1104,1,参数!$B$4,参数!$B$1)</f>
        <v>10.9494709932437</v>
      </c>
      <c r="S1104" s="25">
        <f ca="1">f_return(A1104,1,参数!$B$6,参数!$B$1)</f>
        <v>0</v>
      </c>
      <c r="T1104" t="str">
        <f>f_info_investtype(A1104)</f>
        <v>灵活配置型基金</v>
      </c>
      <c r="U1104" t="str">
        <f>f_info_fundmanager(A1104)</f>
        <v>李韵怡</v>
      </c>
      <c r="V1104">
        <f>f_info_manager_onthepostdays(A1104,1)</f>
        <v>1598</v>
      </c>
      <c r="W1104" s="25">
        <f ca="1">f_return_1w(A1104,"0",参数!$B$2)</f>
        <v>-0.928488527810034</v>
      </c>
      <c r="X1104" s="25">
        <f>f_return_1m(A1104,"0",参数!$B$1)</f>
        <v>3.35078534031412</v>
      </c>
      <c r="Y1104" s="25">
        <f>f_return_3m(A1104,0,参数!$B$1)</f>
        <v>8.54901385732092</v>
      </c>
      <c r="Z1104" s="25">
        <f>f_return_6m(A1104,0,参数!B1103)</f>
        <v>8.46287955833213</v>
      </c>
      <c r="AA1104" t="str">
        <f>f_dq_status(A1104,参数!$B$1)</f>
        <v>暂停申购|暂停赎回</v>
      </c>
      <c r="AB1104" s="17">
        <f ca="1">f_risk_maxdownside(A1104,参数!$B$6,参数!$B$1)</f>
        <v>-11.2165024403721</v>
      </c>
      <c r="AC1104" s="17">
        <f ca="1">f_risk_maxdownside(A1104,参数!$B$4,参数!$B$1)</f>
        <v>-11.2165024403721</v>
      </c>
      <c r="AD1104" t="str">
        <f ca="1">f_risk_maxdownside_date(A1104,参数!$B$6,参数!$B$1)</f>
        <v>20180125-20181018</v>
      </c>
    </row>
    <row r="1105" spans="1:30">
      <c r="A1105" s="15" t="s">
        <v>1133</v>
      </c>
      <c r="B1105" t="str">
        <f>f_info_name(A1105)</f>
        <v>嘉实安益</v>
      </c>
      <c r="C1105" t="str">
        <f>f_info_setupdate(A1105)</f>
        <v>2016-08-25</v>
      </c>
      <c r="D1105" s="16">
        <f t="shared" si="17"/>
        <v>1614</v>
      </c>
      <c r="F1105" s="17">
        <f>f_netasset_total(A1105,参数!$B$1,100000000)</f>
        <v>3.0156670352</v>
      </c>
      <c r="G1105" s="17">
        <f ca="1">f_nav_adjustedreturn(A1105,参数!$B$2,参数!$B$1)</f>
        <v>5.8277027027027</v>
      </c>
      <c r="H1105" s="17">
        <f ca="1">f_nav_periodreturnrankingper(A1105,参数!$B$2,参数!$B$1,3)</f>
        <v>97.3530968766543</v>
      </c>
      <c r="I1105" s="17">
        <f ca="1">f_nav_adjustedreturn(A1105,参数!$B$3,参数!$B$2)</f>
        <v>4.04217926186292</v>
      </c>
      <c r="J1105" s="17">
        <f ca="1">f_nav_periodreturnrankingper(A1105,参数!$B$3,参数!$B$2,3)</f>
        <v>95.4849498327759</v>
      </c>
      <c r="K1105" s="17">
        <f ca="1">f_nav_adjustedreturn(A1105,参数!$B$4,参数!$B$3)</f>
        <v>5.95903165735566</v>
      </c>
      <c r="L1105" s="17">
        <f ca="1">f_nav_periodreturnrankingper(A1105,参数!$B$4,参数!$B$3,3)</f>
        <v>1.15532734274711</v>
      </c>
      <c r="M1105" s="17">
        <f ca="1">f_nav_adjustedreturn(A1105,参数!$B$5,参数!$B$4)</f>
        <v>7.17846460618146</v>
      </c>
      <c r="N1105" s="17">
        <f ca="1">f_nav_periodreturnrankingper(A1105,参数!$B$5,参数!$B$4,3)</f>
        <v>66.2726556343578</v>
      </c>
      <c r="O1105" s="17">
        <f ca="1">f_nav_adjustedreturn(A1105,参数!$B$6,参数!$B$5)</f>
        <v>0</v>
      </c>
      <c r="P1105" s="17">
        <f ca="1">f_nav_periodreturnrankingper(A1105,参数!$B$6,参数!$B$5,3)</f>
        <v>0</v>
      </c>
      <c r="Q1105" s="25">
        <f>f_return(A1105,1,参数!$B$1-365/2,参数!$B$1)</f>
        <v>5.78082753801004</v>
      </c>
      <c r="R1105" s="25">
        <f ca="1">f_return(A1105,1,参数!$B$4,参数!$B$1)</f>
        <v>5.26772459849971</v>
      </c>
      <c r="S1105" s="25">
        <f ca="1">f_return(A1105,1,参数!$B$6,参数!$B$1)</f>
        <v>0</v>
      </c>
      <c r="T1105" t="str">
        <f>f_info_investtype(A1105)</f>
        <v>灵活配置型基金</v>
      </c>
      <c r="U1105" t="str">
        <f>f_info_fundmanager(A1105)</f>
        <v>赖礼辉</v>
      </c>
      <c r="V1105">
        <f>f_info_manager_onthepostdays(A1105,1)</f>
        <v>115</v>
      </c>
      <c r="W1105" s="25">
        <f ca="1">f_return_1w(A1105,"0",参数!$B$2)</f>
        <v>0.0845308537616137</v>
      </c>
      <c r="X1105" s="25">
        <f>f_return_1m(A1105,"0",参数!$B$1)</f>
        <v>2.36928104575163</v>
      </c>
      <c r="Y1105" s="25">
        <f>f_return_3m(A1105,0,参数!$B$1)</f>
        <v>2.11898940505296</v>
      </c>
      <c r="Z1105" s="25">
        <f>f_return_6m(A1105,0,参数!B1104)</f>
        <v>2.61651676206049</v>
      </c>
      <c r="AA1105" t="str">
        <f>f_dq_status(A1105,参数!$B$1)</f>
        <v>暂停大额申购|开放赎回</v>
      </c>
      <c r="AB1105" s="17">
        <f ca="1">f_risk_maxdownside(A1105,参数!$B$6,参数!$B$1)</f>
        <v>-1.74854288093257</v>
      </c>
      <c r="AC1105" s="17">
        <f ca="1">f_risk_maxdownside(A1105,参数!$B$4,参数!$B$1)</f>
        <v>-1.74854288093257</v>
      </c>
      <c r="AD1105" t="str">
        <f ca="1">f_risk_maxdownside_date(A1105,参数!$B$6,参数!$B$1)</f>
        <v>20200306-20200323</v>
      </c>
    </row>
    <row r="1106" spans="1:30">
      <c r="A1106" s="15" t="s">
        <v>1134</v>
      </c>
      <c r="B1106" t="str">
        <f>f_info_name(A1106)</f>
        <v>汇添富保鑫</v>
      </c>
      <c r="C1106" t="str">
        <f>f_info_setupdate(A1106)</f>
        <v>2016-09-29</v>
      </c>
      <c r="D1106" s="16">
        <f t="shared" si="17"/>
        <v>1579</v>
      </c>
      <c r="F1106" s="17">
        <f>f_netasset_total(A1106,参数!$B$1,100000000)</f>
        <v>1.1530927344</v>
      </c>
      <c r="G1106" s="17">
        <f ca="1">f_nav_adjustedreturn(A1106,参数!$B$2,参数!$B$1)</f>
        <v>10.8713692946058</v>
      </c>
      <c r="H1106" s="17">
        <f ca="1">f_nav_periodreturnrankingper(A1106,参数!$B$2,参数!$B$1,3)</f>
        <v>93.8062466913711</v>
      </c>
      <c r="I1106" s="17">
        <f ca="1">f_nav_adjustedreturn(A1106,参数!$B$3,参数!$B$2)</f>
        <v>9.44595821980019</v>
      </c>
      <c r="J1106" s="17">
        <f ca="1">f_nav_periodreturnrankingper(A1106,参数!$B$3,参数!$B$2,3)</f>
        <v>83.5005574136009</v>
      </c>
      <c r="K1106" s="17">
        <f ca="1">f_nav_adjustedreturn(A1106,参数!$B$4,参数!$B$3)</f>
        <v>1.19485294117646</v>
      </c>
      <c r="L1106" s="17">
        <f ca="1">f_nav_periodreturnrankingper(A1106,参数!$B$4,参数!$B$3,3)</f>
        <v>13.9281129653402</v>
      </c>
      <c r="M1106" s="17">
        <f ca="1">f_nav_adjustedreturn(A1106,参数!$B$5,参数!$B$4)</f>
        <v>10.4251012145749</v>
      </c>
      <c r="N1106" s="17">
        <f ca="1">f_nav_periodreturnrankingper(A1106,参数!$B$5,参数!$B$4,3)</f>
        <v>49.9605988967691</v>
      </c>
      <c r="O1106" s="17">
        <f ca="1">f_nav_adjustedreturn(A1106,参数!$B$6,参数!$B$5)</f>
        <v>0</v>
      </c>
      <c r="P1106" s="17">
        <f ca="1">f_nav_periodreturnrankingper(A1106,参数!$B$6,参数!$B$5,3)</f>
        <v>0</v>
      </c>
      <c r="Q1106" s="25">
        <f>f_return(A1106,1,参数!$B$1-365/2,参数!$B$1)</f>
        <v>12.6745078127369</v>
      </c>
      <c r="R1106" s="25">
        <f ca="1">f_return(A1106,1,参数!$B$4,参数!$B$1)</f>
        <v>7.07762555064249</v>
      </c>
      <c r="S1106" s="25">
        <f ca="1">f_return(A1106,1,参数!$B$6,参数!$B$1)</f>
        <v>0</v>
      </c>
      <c r="T1106" t="str">
        <f>f_info_investtype(A1106)</f>
        <v>灵活配置型基金</v>
      </c>
      <c r="U1106" t="str">
        <f>f_info_fundmanager(A1106)</f>
        <v>吴江宏,胡奕</v>
      </c>
      <c r="V1106">
        <f>f_info_manager_onthepostdays(A1106,1)</f>
        <v>1596</v>
      </c>
      <c r="W1106" s="25">
        <f ca="1">f_return_1w(A1106,"0",参数!$B$2)</f>
        <v>-0.413223140495859</v>
      </c>
      <c r="X1106" s="25">
        <f>f_return_1m(A1106,"0",参数!$B$1)</f>
        <v>2.76923076923077</v>
      </c>
      <c r="Y1106" s="25">
        <f>f_return_3m(A1106,0,参数!$B$1)</f>
        <v>4.86656200941916</v>
      </c>
      <c r="Z1106" s="25">
        <f>f_return_6m(A1106,0,参数!B1105)</f>
        <v>6.01265822784811</v>
      </c>
      <c r="AA1106" t="str">
        <f>f_dq_status(A1106,参数!$B$1)</f>
        <v>开放申购|开放赎回</v>
      </c>
      <c r="AB1106" s="17">
        <f ca="1">f_risk_maxdownside(A1106,参数!$B$6,参数!$B$1)</f>
        <v>-3.01645338208411</v>
      </c>
      <c r="AC1106" s="17">
        <f ca="1">f_risk_maxdownside(A1106,参数!$B$4,参数!$B$1)</f>
        <v>-2.74977085242897</v>
      </c>
      <c r="AD1106" t="str">
        <f ca="1">f_risk_maxdownside_date(A1106,参数!$B$6,参数!$B$1)</f>
        <v>20180124-20180209</v>
      </c>
    </row>
    <row r="1107" spans="1:30">
      <c r="A1107" s="15" t="s">
        <v>1135</v>
      </c>
      <c r="B1107" t="str">
        <f>f_info_name(A1107)</f>
        <v>创金合信消费主题A</v>
      </c>
      <c r="C1107" t="str">
        <f>f_info_setupdate(A1107)</f>
        <v>2016-08-22</v>
      </c>
      <c r="D1107" s="16">
        <f t="shared" si="17"/>
        <v>1617</v>
      </c>
      <c r="F1107" s="17">
        <f>f_netasset_total(A1107,参数!$B$1,100000000)</f>
        <v>1.071634428</v>
      </c>
      <c r="G1107" s="17">
        <f ca="1">f_nav_adjustedreturn(A1107,参数!$B$2,参数!$B$1)</f>
        <v>98.7892201536258</v>
      </c>
      <c r="H1107" s="17">
        <f ca="1">f_nav_periodreturnrankingper(A1107,参数!$B$2,参数!$B$1,3)</f>
        <v>19.3627450980392</v>
      </c>
      <c r="I1107" s="17">
        <f ca="1">f_nav_adjustedreturn(A1107,参数!$B$3,参数!$B$2)</f>
        <v>55.2501263264275</v>
      </c>
      <c r="J1107" s="17">
        <f ca="1">f_nav_periodreturnrankingper(A1107,参数!$B$3,参数!$B$2,3)</f>
        <v>34.5132743362832</v>
      </c>
      <c r="K1107" s="17">
        <f ca="1">f_nav_adjustedreturn(A1107,参数!$B$4,参数!$B$3)</f>
        <v>-8.30436268354429</v>
      </c>
      <c r="L1107" s="17">
        <f ca="1">f_nav_periodreturnrankingper(A1107,参数!$B$4,参数!$B$3,3)</f>
        <v>2.90909090909091</v>
      </c>
      <c r="M1107" s="17">
        <f ca="1">f_nav_adjustedreturn(A1107,参数!$B$5,参数!$B$4)</f>
        <v>2.69730269730271</v>
      </c>
      <c r="N1107" s="17">
        <f ca="1">f_nav_periodreturnrankingper(A1107,参数!$B$5,参数!$B$4,3)</f>
        <v>86.7647058823529</v>
      </c>
      <c r="O1107" s="17">
        <f ca="1">f_nav_adjustedreturn(A1107,参数!$B$6,参数!$B$5)</f>
        <v>0</v>
      </c>
      <c r="P1107" s="17">
        <f ca="1">f_nav_periodreturnrankingper(A1107,参数!$B$6,参数!$B$5,3)</f>
        <v>0</v>
      </c>
      <c r="Q1107" s="25">
        <f>f_return(A1107,1,参数!$B$1-365/2,参数!$B$1)</f>
        <v>76.128805334989</v>
      </c>
      <c r="R1107" s="25">
        <f ca="1">f_return(A1107,1,参数!$B$4,参数!$B$1)</f>
        <v>41.4014146895665</v>
      </c>
      <c r="S1107" s="25">
        <f ca="1">f_return(A1107,1,参数!$B$6,参数!$B$1)</f>
        <v>0</v>
      </c>
      <c r="T1107" t="str">
        <f>f_info_investtype(A1107)</f>
        <v>普通股票型基金</v>
      </c>
      <c r="U1107" t="str">
        <f>f_info_fundmanager(A1107)</f>
        <v>陈建军</v>
      </c>
      <c r="V1107">
        <f>f_info_manager_onthepostdays(A1107,1)</f>
        <v>623</v>
      </c>
      <c r="W1107" s="25">
        <f ca="1">f_return_1w(A1107,"0",参数!$B$2)</f>
        <v>-7.46897964100711</v>
      </c>
      <c r="X1107" s="25">
        <f>f_return_1m(A1107,"0",参数!$B$1)</f>
        <v>14.7570553530495</v>
      </c>
      <c r="Y1107" s="25">
        <f>f_return_3m(A1107,0,参数!$B$1)</f>
        <v>33.1560129066015</v>
      </c>
      <c r="Z1107" s="25">
        <f>f_return_6m(A1107,0,参数!B1106)</f>
        <v>37.5642429859297</v>
      </c>
      <c r="AA1107" t="str">
        <f>f_dq_status(A1107,参数!$B$1)</f>
        <v>开放申购|开放赎回</v>
      </c>
      <c r="AB1107" s="17">
        <f ca="1">f_risk_maxdownside(A1107,参数!$B$6,参数!$B$1)</f>
        <v>-15.9005990154795</v>
      </c>
      <c r="AC1107" s="17">
        <f ca="1">f_risk_maxdownside(A1107,参数!$B$4,参数!$B$1)</f>
        <v>-15.9005990154795</v>
      </c>
      <c r="AD1107" t="str">
        <f ca="1">f_risk_maxdownside_date(A1107,参数!$B$6,参数!$B$1)</f>
        <v>20200114-20200203</v>
      </c>
    </row>
    <row r="1108" spans="1:30">
      <c r="A1108" s="15" t="s">
        <v>1136</v>
      </c>
      <c r="B1108" t="str">
        <f>f_info_name(A1108)</f>
        <v>光大安诚A</v>
      </c>
      <c r="C1108" t="str">
        <f>f_info_setupdate(A1108)</f>
        <v>2017-03-28</v>
      </c>
      <c r="D1108" s="16">
        <f t="shared" si="17"/>
        <v>1399</v>
      </c>
      <c r="F1108" s="17">
        <f>f_netasset_total(A1108,参数!$B$1,100000000)</f>
        <v>4.2683877176</v>
      </c>
      <c r="G1108" s="17">
        <f ca="1">f_nav_adjustedreturn(A1108,参数!$B$2,参数!$B$1)</f>
        <v>2.01518163744805</v>
      </c>
      <c r="H1108" s="17">
        <f ca="1">f_nav_periodreturnrankingper(A1108,参数!$B$2,参数!$B$1,3)</f>
        <v>92.0754716981132</v>
      </c>
      <c r="I1108" s="17">
        <f ca="1">f_nav_adjustedreturn(A1108,参数!$B$3,参数!$B$2)</f>
        <v>6.60886319845856</v>
      </c>
      <c r="J1108" s="17">
        <f ca="1">f_nav_periodreturnrankingper(A1108,参数!$B$3,参数!$B$2,3)</f>
        <v>64.0425531914894</v>
      </c>
      <c r="K1108" s="17">
        <f ca="1">f_nav_adjustedreturn(A1108,参数!$B$4,参数!$B$3)</f>
        <v>8.90701364079563</v>
      </c>
      <c r="L1108" s="17">
        <f ca="1">f_nav_periodreturnrankingper(A1108,参数!$B$4,参数!$B$3,3)</f>
        <v>1.90930787589499</v>
      </c>
      <c r="M1108" s="17">
        <f ca="1">f_nav_adjustedreturn(A1108,参数!$B$5,参数!$B$4)</f>
        <v>0</v>
      </c>
      <c r="N1108" s="17">
        <f ca="1">f_nav_periodreturnrankingper(A1108,参数!$B$5,参数!$B$4,3)</f>
        <v>0</v>
      </c>
      <c r="O1108" s="17">
        <f ca="1">f_nav_adjustedreturn(A1108,参数!$B$6,参数!$B$5)</f>
        <v>0</v>
      </c>
      <c r="P1108" s="17">
        <f ca="1">f_nav_periodreturnrankingper(A1108,参数!$B$6,参数!$B$5,3)</f>
        <v>0</v>
      </c>
      <c r="Q1108" s="25">
        <f>f_return(A1108,1,参数!$B$1-365/2,参数!$B$1)</f>
        <v>-0.122889848120156</v>
      </c>
      <c r="R1108" s="25">
        <f ca="1">f_return(A1108,1,参数!$B$4,参数!$B$1)</f>
        <v>5.79917910506826</v>
      </c>
      <c r="S1108" s="25">
        <f ca="1">f_return(A1108,1,参数!$B$6,参数!$B$1)</f>
        <v>0</v>
      </c>
      <c r="T1108" t="str">
        <f>f_info_investtype(A1108)</f>
        <v>混合债券型二级基金</v>
      </c>
      <c r="U1108" t="str">
        <f>f_info_fundmanager(A1108)</f>
        <v>周华</v>
      </c>
      <c r="V1108">
        <f>f_info_manager_onthepostdays(A1108,1)</f>
        <v>908</v>
      </c>
      <c r="W1108" s="25">
        <f ca="1">f_return_1w(A1108,"0",参数!$B$2)</f>
        <v>-0.333243267585344</v>
      </c>
      <c r="X1108" s="25">
        <f>f_return_1m(A1108,"0",参数!$B$1)</f>
        <v>0.230844357631172</v>
      </c>
      <c r="Y1108" s="25">
        <f>f_return_3m(A1108,0,参数!$B$1)</f>
        <v>0.00885896527285928</v>
      </c>
      <c r="Z1108" s="25">
        <f>f_return_6m(A1108,0,参数!B1107)</f>
        <v>-2.77316070335053</v>
      </c>
      <c r="AA1108" t="str">
        <f>f_dq_status(A1108,参数!$B$1)</f>
        <v>开放申购|开放赎回</v>
      </c>
      <c r="AB1108" s="17">
        <f ca="1">f_risk_maxdownside(A1108,参数!$B$6,参数!$B$1)</f>
        <v>-4.31667098333765</v>
      </c>
      <c r="AC1108" s="17">
        <f ca="1">f_risk_maxdownside(A1108,参数!$B$4,参数!$B$1)</f>
        <v>-4.31667098333765</v>
      </c>
      <c r="AD1108" t="str">
        <f ca="1">f_risk_maxdownside_date(A1108,参数!$B$6,参数!$B$1)</f>
        <v>20200226-20200401</v>
      </c>
    </row>
    <row r="1109" spans="1:30">
      <c r="A1109" s="15" t="s">
        <v>1137</v>
      </c>
      <c r="B1109" t="str">
        <f>f_info_name(A1109)</f>
        <v>东兴量化多策略</v>
      </c>
      <c r="C1109" t="str">
        <f>f_info_setupdate(A1109)</f>
        <v>2016-10-27</v>
      </c>
      <c r="D1109" s="16">
        <f t="shared" si="17"/>
        <v>1551</v>
      </c>
      <c r="F1109" s="17">
        <f>f_netasset_total(A1109,参数!$B$1,100000000)</f>
        <v>0.0738372474</v>
      </c>
      <c r="G1109" s="17">
        <f ca="1">f_nav_adjustedreturn(A1109,参数!$B$2,参数!$B$1)</f>
        <v>52.6182164392256</v>
      </c>
      <c r="H1109" s="17">
        <f ca="1">f_nav_periodreturnrankingper(A1109,参数!$B$2,参数!$B$1,3)</f>
        <v>41.5034409740604</v>
      </c>
      <c r="I1109" s="17">
        <f ca="1">f_nav_adjustedreturn(A1109,参数!$B$3,参数!$B$2)</f>
        <v>-6.51238688621867</v>
      </c>
      <c r="J1109" s="17">
        <f ca="1">f_nav_periodreturnrankingper(A1109,参数!$B$3,参数!$B$2,3)</f>
        <v>99.8327759197324</v>
      </c>
      <c r="K1109" s="17">
        <f ca="1">f_nav_adjustedreturn(A1109,参数!$B$4,参数!$B$3)</f>
        <v>-20.234291799787</v>
      </c>
      <c r="L1109" s="17">
        <f ca="1">f_nav_periodreturnrankingper(A1109,参数!$B$4,参数!$B$3,3)</f>
        <v>66.2387676508344</v>
      </c>
      <c r="M1109" s="17">
        <f ca="1">f_nav_adjustedreturn(A1109,参数!$B$5,参数!$B$4)</f>
        <v>-5.72544642857143</v>
      </c>
      <c r="N1109" s="17">
        <f ca="1">f_nav_periodreturnrankingper(A1109,参数!$B$5,参数!$B$4,3)</f>
        <v>96.6903073286052</v>
      </c>
      <c r="O1109" s="17">
        <f ca="1">f_nav_adjustedreturn(A1109,参数!$B$6,参数!$B$5)</f>
        <v>0</v>
      </c>
      <c r="P1109" s="17">
        <f ca="1">f_nav_periodreturnrankingper(A1109,参数!$B$6,参数!$B$5,3)</f>
        <v>0</v>
      </c>
      <c r="Q1109" s="25">
        <f>f_return(A1109,1,参数!$B$1-365/2,参数!$B$1)</f>
        <v>69.2511531574983</v>
      </c>
      <c r="R1109" s="25">
        <f ca="1">f_return(A1109,1,参数!$B$4,参数!$B$1)</f>
        <v>4.4019166418823</v>
      </c>
      <c r="S1109" s="25">
        <f ca="1">f_return(A1109,1,参数!$B$6,参数!$B$1)</f>
        <v>0</v>
      </c>
      <c r="T1109" t="str">
        <f>f_info_investtype(A1109)</f>
        <v>灵活配置型基金</v>
      </c>
      <c r="U1109" t="str">
        <f>f_info_fundmanager(A1109)</f>
        <v>李兵伟,孙继青</v>
      </c>
      <c r="V1109">
        <f>f_info_manager_onthepostdays(A1109,1)</f>
        <v>1568</v>
      </c>
      <c r="W1109" s="25">
        <f ca="1">f_return_1w(A1109,"0",参数!$B$2)</f>
        <v>-1.88385489646583</v>
      </c>
      <c r="X1109" s="25">
        <f>f_return_1m(A1109,"0",参数!$B$1)</f>
        <v>13.9438455159341</v>
      </c>
      <c r="Y1109" s="25">
        <f>f_return_3m(A1109,0,参数!$B$1)</f>
        <v>22.1954008385211</v>
      </c>
      <c r="Z1109" s="25">
        <f>f_return_6m(A1109,0,参数!B1108)</f>
        <v>28.2299741602067</v>
      </c>
      <c r="AA1109" t="str">
        <f>f_dq_status(A1109,参数!$B$1)</f>
        <v>开放申购|开放赎回</v>
      </c>
      <c r="AB1109" s="17">
        <f ca="1">f_risk_maxdownside(A1109,参数!$B$6,参数!$B$1)</f>
        <v>-44.3379269023367</v>
      </c>
      <c r="AC1109" s="17">
        <f ca="1">f_risk_maxdownside(A1109,参数!$B$4,参数!$B$1)</f>
        <v>-38.2039911308204</v>
      </c>
      <c r="AD1109" t="str">
        <f ca="1">f_risk_maxdownside_date(A1109,参数!$B$6,参数!$B$1)</f>
        <v>20161123-20200323</v>
      </c>
    </row>
    <row r="1110" spans="1:30">
      <c r="A1110" s="15" t="s">
        <v>1138</v>
      </c>
      <c r="B1110" t="str">
        <f>f_info_name(A1110)</f>
        <v>前海开源祥和A</v>
      </c>
      <c r="C1110" t="str">
        <f>f_info_setupdate(A1110)</f>
        <v>2016-11-28</v>
      </c>
      <c r="D1110" s="16">
        <f t="shared" si="17"/>
        <v>1519</v>
      </c>
      <c r="F1110" s="17">
        <f>f_netasset_total(A1110,参数!$B$1,100000000)</f>
        <v>1.7147742743</v>
      </c>
      <c r="G1110" s="17">
        <f ca="1">f_nav_adjustedreturn(A1110,参数!$B$2,参数!$B$1)</f>
        <v>0.86066904839233</v>
      </c>
      <c r="H1110" s="17">
        <f ca="1">f_nav_periodreturnrankingper(A1110,参数!$B$2,参数!$B$1,3)</f>
        <v>96.0377358490566</v>
      </c>
      <c r="I1110" s="17">
        <f ca="1">f_nav_adjustedreturn(A1110,参数!$B$3,参数!$B$2)</f>
        <v>14.9523987306328</v>
      </c>
      <c r="J1110" s="17">
        <f ca="1">f_nav_periodreturnrankingper(A1110,参数!$B$3,参数!$B$2,3)</f>
        <v>15.9574468085106</v>
      </c>
      <c r="K1110" s="17">
        <f ca="1">f_nav_adjustedreturn(A1110,参数!$B$4,参数!$B$3)</f>
        <v>2.64418470971449</v>
      </c>
      <c r="L1110" s="17">
        <f ca="1">f_nav_periodreturnrankingper(A1110,参数!$B$4,参数!$B$3,3)</f>
        <v>32.4582338902148</v>
      </c>
      <c r="M1110" s="17">
        <f ca="1">f_nav_adjustedreturn(A1110,参数!$B$5,参数!$B$4)</f>
        <v>3.20253039438569</v>
      </c>
      <c r="N1110" s="17">
        <f ca="1">f_nav_periodreturnrankingper(A1110,参数!$B$5,参数!$B$4,3)</f>
        <v>58.5635359116022</v>
      </c>
      <c r="O1110" s="17">
        <f ca="1">f_nav_adjustedreturn(A1110,参数!$B$6,参数!$B$5)</f>
        <v>0</v>
      </c>
      <c r="P1110" s="17">
        <f ca="1">f_nav_periodreturnrankingper(A1110,参数!$B$6,参数!$B$5,3)</f>
        <v>0</v>
      </c>
      <c r="Q1110" s="25">
        <f>f_return(A1110,1,参数!$B$1-365/2,参数!$B$1)</f>
        <v>-1.59353556130376</v>
      </c>
      <c r="R1110" s="25">
        <f ca="1">f_return(A1110,1,参数!$B$4,参数!$B$1)</f>
        <v>5.96645993718772</v>
      </c>
      <c r="S1110" s="25">
        <f ca="1">f_return(A1110,1,参数!$B$6,参数!$B$1)</f>
        <v>0</v>
      </c>
      <c r="T1110" t="str">
        <f>f_info_investtype(A1110)</f>
        <v>混合债券型二级基金</v>
      </c>
      <c r="U1110" t="str">
        <f>f_info_fundmanager(A1110)</f>
        <v>刘静</v>
      </c>
      <c r="V1110">
        <f>f_info_manager_onthepostdays(A1110,1)</f>
        <v>1536</v>
      </c>
      <c r="W1110" s="25">
        <f ca="1">f_return_1w(A1110,"0",参数!$B$2)</f>
        <v>-0.420439844760662</v>
      </c>
      <c r="X1110" s="25">
        <f>f_return_1m(A1110,"0",参数!$B$1)</f>
        <v>0.14511447920026</v>
      </c>
      <c r="Y1110" s="25">
        <f>f_return_3m(A1110,0,参数!$B$1)</f>
        <v>-0.766895670234866</v>
      </c>
      <c r="Z1110" s="25">
        <f>f_return_6m(A1110,0,参数!B1109)</f>
        <v>-3.01415619532369</v>
      </c>
      <c r="AA1110" t="str">
        <f>f_dq_status(A1110,参数!$B$1)</f>
        <v>开放申购|开放赎回</v>
      </c>
      <c r="AB1110" s="17">
        <f ca="1">f_risk_maxdownside(A1110,参数!$B$6,参数!$B$1)</f>
        <v>-2.69099391818712</v>
      </c>
      <c r="AC1110" s="17">
        <f ca="1">f_risk_maxdownside(A1110,参数!$B$4,参数!$B$1)</f>
        <v>-2.69099391818712</v>
      </c>
      <c r="AD1110" t="str">
        <f ca="1">f_risk_maxdownside_date(A1110,参数!$B$6,参数!$B$1)</f>
        <v>20190405-20190523</v>
      </c>
    </row>
    <row r="1111" spans="1:30">
      <c r="A1111" s="15" t="s">
        <v>1139</v>
      </c>
      <c r="B1111" t="str">
        <f>f_info_name(A1111)</f>
        <v>新华丰利A</v>
      </c>
      <c r="C1111" t="str">
        <f>f_info_setupdate(A1111)</f>
        <v>2016-10-26</v>
      </c>
      <c r="D1111" s="16">
        <f t="shared" si="17"/>
        <v>1552</v>
      </c>
      <c r="F1111" s="17">
        <f>f_netasset_total(A1111,参数!$B$1,100000000)</f>
        <v>0.8455549642</v>
      </c>
      <c r="G1111" s="17">
        <f ca="1">f_nav_adjustedreturn(A1111,参数!$B$2,参数!$B$1)</f>
        <v>9.79494851711695</v>
      </c>
      <c r="H1111" s="17">
        <f ca="1">f_nav_periodreturnrankingper(A1111,参数!$B$2,参数!$B$1,3)</f>
        <v>48.4905660377358</v>
      </c>
      <c r="I1111" s="17">
        <f ca="1">f_nav_adjustedreturn(A1111,参数!$B$3,参数!$B$2)</f>
        <v>7.56342294585385</v>
      </c>
      <c r="J1111" s="17">
        <f ca="1">f_nav_periodreturnrankingper(A1111,参数!$B$3,参数!$B$2,3)</f>
        <v>57.0212765957447</v>
      </c>
      <c r="K1111" s="17">
        <f ca="1">f_nav_adjustedreturn(A1111,参数!$B$4,参数!$B$3)</f>
        <v>-1.66620124732384</v>
      </c>
      <c r="L1111" s="17">
        <f ca="1">f_nav_periodreturnrankingper(A1111,参数!$B$4,参数!$B$3,3)</f>
        <v>62.7684964200477</v>
      </c>
      <c r="M1111" s="17">
        <f ca="1">f_nav_adjustedreturn(A1111,参数!$B$5,参数!$B$4)</f>
        <v>7.16420884814666</v>
      </c>
      <c r="N1111" s="17">
        <f ca="1">f_nav_periodreturnrankingper(A1111,参数!$B$5,参数!$B$4,3)</f>
        <v>18.232044198895</v>
      </c>
      <c r="O1111" s="17">
        <f ca="1">f_nav_adjustedreturn(A1111,参数!$B$6,参数!$B$5)</f>
        <v>0</v>
      </c>
      <c r="P1111" s="17">
        <f ca="1">f_nav_periodreturnrankingper(A1111,参数!$B$6,参数!$B$5,3)</f>
        <v>0</v>
      </c>
      <c r="Q1111" s="25">
        <f>f_return(A1111,1,参数!$B$1-365/2,参数!$B$1)</f>
        <v>11.3284601683146</v>
      </c>
      <c r="R1111" s="25">
        <f ca="1">f_return(A1111,1,参数!$B$4,参数!$B$1)</f>
        <v>5.10664569850303</v>
      </c>
      <c r="S1111" s="25">
        <f ca="1">f_return(A1111,1,参数!$B$6,参数!$B$1)</f>
        <v>0</v>
      </c>
      <c r="T1111" t="str">
        <f>f_info_investtype(A1111)</f>
        <v>混合债券型二级基金</v>
      </c>
      <c r="U1111" t="str">
        <f>f_info_fundmanager(A1111)</f>
        <v>赵楠</v>
      </c>
      <c r="V1111">
        <f>f_info_manager_onthepostdays(A1111,1)</f>
        <v>1275</v>
      </c>
      <c r="W1111" s="25">
        <f ca="1">f_return_1w(A1111,"0",参数!$B$2)</f>
        <v>-0.906950379349434</v>
      </c>
      <c r="X1111" s="25">
        <f>f_return_1m(A1111,"0",参数!$B$1)</f>
        <v>3.19272125723738</v>
      </c>
      <c r="Y1111" s="25">
        <f>f_return_3m(A1111,0,参数!$B$1)</f>
        <v>3.57824823578249</v>
      </c>
      <c r="Z1111" s="25">
        <f>f_return_6m(A1111,0,参数!B1110)</f>
        <v>2.34835283378973</v>
      </c>
      <c r="AA1111" t="str">
        <f>f_dq_status(A1111,参数!$B$1)</f>
        <v>开放申购|开放赎回</v>
      </c>
      <c r="AB1111" s="17">
        <f ca="1">f_risk_maxdownside(A1111,参数!$B$6,参数!$B$1)</f>
        <v>-4.26735218508998</v>
      </c>
      <c r="AC1111" s="17">
        <f ca="1">f_risk_maxdownside(A1111,参数!$B$4,参数!$B$1)</f>
        <v>-4.26735218508998</v>
      </c>
      <c r="AD1111" t="str">
        <f ca="1">f_risk_maxdownside_date(A1111,参数!$B$6,参数!$B$1)</f>
        <v>20200306-20200323</v>
      </c>
    </row>
    <row r="1112" spans="1:30">
      <c r="A1112" s="15" t="s">
        <v>1140</v>
      </c>
      <c r="B1112" t="str">
        <f>f_info_name(A1112)</f>
        <v>创金合信医疗保健行业A</v>
      </c>
      <c r="C1112" t="str">
        <f>f_info_setupdate(A1112)</f>
        <v>2016-08-30</v>
      </c>
      <c r="D1112" s="16">
        <f t="shared" si="17"/>
        <v>1609</v>
      </c>
      <c r="F1112" s="17">
        <f>f_netasset_total(A1112,参数!$B$1,100000000)</f>
        <v>12.8125636859</v>
      </c>
      <c r="G1112" s="17">
        <f ca="1">f_nav_adjustedreturn(A1112,参数!$B$2,参数!$B$1)</f>
        <v>100.215479587677</v>
      </c>
      <c r="H1112" s="17">
        <f ca="1">f_nav_periodreturnrankingper(A1112,参数!$B$2,参数!$B$1,3)</f>
        <v>18.1372549019608</v>
      </c>
      <c r="I1112" s="17">
        <f ca="1">f_nav_adjustedreturn(A1112,参数!$B$3,参数!$B$2)</f>
        <v>84.555030094583</v>
      </c>
      <c r="J1112" s="17">
        <f ca="1">f_nav_periodreturnrankingper(A1112,参数!$B$3,参数!$B$2,3)</f>
        <v>5.89970501474926</v>
      </c>
      <c r="K1112" s="17">
        <f ca="1">f_nav_adjustedreturn(A1112,参数!$B$4,参数!$B$3)</f>
        <v>-17.1480742215653</v>
      </c>
      <c r="L1112" s="17">
        <f ca="1">f_nav_periodreturnrankingper(A1112,参数!$B$4,参数!$B$3,3)</f>
        <v>16</v>
      </c>
      <c r="M1112" s="17">
        <f ca="1">f_nav_adjustedreturn(A1112,参数!$B$5,参数!$B$4)</f>
        <v>2.81044004024146</v>
      </c>
      <c r="N1112" s="17">
        <f ca="1">f_nav_periodreturnrankingper(A1112,参数!$B$5,参数!$B$4,3)</f>
        <v>86.2745098039216</v>
      </c>
      <c r="O1112" s="17">
        <f ca="1">f_nav_adjustedreturn(A1112,参数!$B$6,参数!$B$5)</f>
        <v>0</v>
      </c>
      <c r="P1112" s="17">
        <f ca="1">f_nav_periodreturnrankingper(A1112,参数!$B$6,参数!$B$5,3)</f>
        <v>0</v>
      </c>
      <c r="Q1112" s="25">
        <f>f_return(A1112,1,参数!$B$1-365/2,参数!$B$1)</f>
        <v>48.9291349884411</v>
      </c>
      <c r="R1112" s="25">
        <f ca="1">f_return(A1112,1,参数!$B$4,参数!$B$1)</f>
        <v>45.1535273959566</v>
      </c>
      <c r="S1112" s="25">
        <f ca="1">f_return(A1112,1,参数!$B$6,参数!$B$1)</f>
        <v>0</v>
      </c>
      <c r="T1112" t="str">
        <f>f_info_investtype(A1112)</f>
        <v>普通股票型基金</v>
      </c>
      <c r="U1112" t="str">
        <f>f_info_fundmanager(A1112)</f>
        <v>皮劲松</v>
      </c>
      <c r="V1112">
        <f>f_info_manager_onthepostdays(A1112,1)</f>
        <v>834</v>
      </c>
      <c r="W1112" s="25">
        <f ca="1">f_return_1w(A1112,"0",参数!$B$2)</f>
        <v>0.638846559606151</v>
      </c>
      <c r="X1112" s="25">
        <f>f_return_1m(A1112,"0",参数!$B$1)</f>
        <v>16.4758097303158</v>
      </c>
      <c r="Y1112" s="25">
        <f>f_return_3m(A1112,0,参数!$B$1)</f>
        <v>26.0828107235853</v>
      </c>
      <c r="Z1112" s="25">
        <f>f_return_6m(A1112,0,参数!B1111)</f>
        <v>17.5788128862953</v>
      </c>
      <c r="AA1112" t="str">
        <f>f_dq_status(A1112,参数!$B$1)</f>
        <v>开放申购|开放赎回</v>
      </c>
      <c r="AB1112" s="17">
        <f ca="1">f_risk_maxdownside(A1112,参数!$B$6,参数!$B$1)</f>
        <v>-25.6674422164044</v>
      </c>
      <c r="AC1112" s="17">
        <f ca="1">f_risk_maxdownside(A1112,参数!$B$4,参数!$B$1)</f>
        <v>-24.2418863137053</v>
      </c>
      <c r="AD1112" t="str">
        <f ca="1">f_risk_maxdownside_date(A1112,参数!$B$6,参数!$B$1)</f>
        <v>20171114-20190103</v>
      </c>
    </row>
    <row r="1113" spans="1:30">
      <c r="A1113" s="15" t="s">
        <v>1141</v>
      </c>
      <c r="B1113" t="str">
        <f>f_info_name(A1113)</f>
        <v>创金合信金融地产A</v>
      </c>
      <c r="C1113" t="str">
        <f>f_info_setupdate(A1113)</f>
        <v>2016-08-30</v>
      </c>
      <c r="D1113" s="16">
        <f t="shared" si="17"/>
        <v>1609</v>
      </c>
      <c r="F1113" s="17">
        <f>f_netasset_total(A1113,参数!$B$1,100000000)</f>
        <v>0.2304295027</v>
      </c>
      <c r="G1113" s="17">
        <f ca="1">f_nav_adjustedreturn(A1113,参数!$B$2,参数!$B$1)</f>
        <v>29.8599670510709</v>
      </c>
      <c r="H1113" s="17">
        <f ca="1">f_nav_periodreturnrankingper(A1113,参数!$B$2,参数!$B$1,3)</f>
        <v>92.4019607843137</v>
      </c>
      <c r="I1113" s="17">
        <f ca="1">f_nav_adjustedreturn(A1113,参数!$B$3,参数!$B$2)</f>
        <v>22.6107814669865</v>
      </c>
      <c r="J1113" s="17">
        <f ca="1">f_nav_periodreturnrankingper(A1113,参数!$B$3,参数!$B$2,3)</f>
        <v>89.9705014749263</v>
      </c>
      <c r="K1113" s="17">
        <f ca="1">f_nav_adjustedreturn(A1113,参数!$B$4,参数!$B$3)</f>
        <v>-23.7337711231588</v>
      </c>
      <c r="L1113" s="17">
        <f ca="1">f_nav_periodreturnrankingper(A1113,参数!$B$4,参数!$B$3,3)</f>
        <v>52.3636363636364</v>
      </c>
      <c r="M1113" s="17">
        <f ca="1">f_nav_adjustedreturn(A1113,参数!$B$5,参数!$B$4)</f>
        <v>13.0653266331658</v>
      </c>
      <c r="N1113" s="17">
        <f ca="1">f_nav_periodreturnrankingper(A1113,参数!$B$5,参数!$B$4,3)</f>
        <v>68.6274509803922</v>
      </c>
      <c r="O1113" s="17">
        <f ca="1">f_nav_adjustedreturn(A1113,参数!$B$6,参数!$B$5)</f>
        <v>0</v>
      </c>
      <c r="P1113" s="17">
        <f ca="1">f_nav_periodreturnrankingper(A1113,参数!$B$6,参数!$B$5,3)</f>
        <v>0</v>
      </c>
      <c r="Q1113" s="25">
        <f>f_return(A1113,1,参数!$B$1-365/2,参数!$B$1)</f>
        <v>47.0771253255688</v>
      </c>
      <c r="R1113" s="25">
        <f ca="1">f_return(A1113,1,参数!$B$4,参数!$B$1)</f>
        <v>6.68083935936126</v>
      </c>
      <c r="S1113" s="25">
        <f ca="1">f_return(A1113,1,参数!$B$6,参数!$B$1)</f>
        <v>0</v>
      </c>
      <c r="T1113" t="str">
        <f>f_info_investtype(A1113)</f>
        <v>普通股票型基金</v>
      </c>
      <c r="U1113" t="str">
        <f>f_info_fundmanager(A1113)</f>
        <v>李龑</v>
      </c>
      <c r="V1113">
        <f>f_info_manager_onthepostdays(A1113,1)</f>
        <v>854</v>
      </c>
      <c r="W1113" s="25">
        <f ca="1">f_return_1w(A1113,"0",参数!$B$2)</f>
        <v>-3.81301376646529</v>
      </c>
      <c r="X1113" s="25">
        <f>f_return_1m(A1113,"0",参数!$B$1)</f>
        <v>12.2863247863248</v>
      </c>
      <c r="Y1113" s="25">
        <f>f_return_3m(A1113,0,参数!$B$1)</f>
        <v>11.660026560425</v>
      </c>
      <c r="Z1113" s="25">
        <f>f_return_6m(A1113,0,参数!B1112)</f>
        <v>17.8728070175438</v>
      </c>
      <c r="AA1113" t="str">
        <f>f_dq_status(A1113,参数!$B$1)</f>
        <v>开放申购|开放赎回</v>
      </c>
      <c r="AB1113" s="17">
        <f ca="1">f_risk_maxdownside(A1113,参数!$B$6,参数!$B$1)</f>
        <v>-29.3327811797872</v>
      </c>
      <c r="AC1113" s="17">
        <f ca="1">f_risk_maxdownside(A1113,参数!$B$4,参数!$B$1)</f>
        <v>-29.1443352629333</v>
      </c>
      <c r="AD1113" t="str">
        <f ca="1">f_risk_maxdownside_date(A1113,参数!$B$6,参数!$B$1)</f>
        <v>20170907-20190102</v>
      </c>
    </row>
    <row r="1114" spans="1:30">
      <c r="A1114" s="15" t="s">
        <v>1142</v>
      </c>
      <c r="B1114" t="str">
        <f>f_info_name(A1114)</f>
        <v>信诚至利A</v>
      </c>
      <c r="C1114" t="str">
        <f>f_info_setupdate(A1114)</f>
        <v>2016-09-02</v>
      </c>
      <c r="D1114" s="16">
        <f t="shared" si="17"/>
        <v>1606</v>
      </c>
      <c r="F1114" s="17">
        <f>f_netasset_total(A1114,参数!$B$1,100000000)</f>
        <v>1.0676211318</v>
      </c>
      <c r="G1114" s="17">
        <f ca="1">f_nav_adjustedreturn(A1114,参数!$B$2,参数!$B$1)</f>
        <v>1.32637343830223</v>
      </c>
      <c r="H1114" s="17">
        <f ca="1">f_nav_periodreturnrankingper(A1114,参数!$B$2,参数!$B$1,3)</f>
        <v>99.5235574377978</v>
      </c>
      <c r="I1114" s="17">
        <f ca="1">f_nav_adjustedreturn(A1114,参数!$B$3,参数!$B$2)</f>
        <v>17.3410985038659</v>
      </c>
      <c r="J1114" s="17">
        <f ca="1">f_nav_periodreturnrankingper(A1114,参数!$B$3,参数!$B$2,3)</f>
        <v>64.1583054626533</v>
      </c>
      <c r="K1114" s="17">
        <f ca="1">f_nav_adjustedreturn(A1114,参数!$B$4,参数!$B$3)</f>
        <v>-6.70725995316158</v>
      </c>
      <c r="L1114" s="17">
        <f ca="1">f_nav_periodreturnrankingper(A1114,参数!$B$4,参数!$B$3,3)</f>
        <v>34.8523748395379</v>
      </c>
      <c r="M1114" s="17">
        <f ca="1">f_nav_adjustedreturn(A1114,参数!$B$5,参数!$B$4)</f>
        <v>7.49572391588691</v>
      </c>
      <c r="N1114" s="17">
        <f ca="1">f_nav_periodreturnrankingper(A1114,参数!$B$5,参数!$B$4,3)</f>
        <v>64.7754137115839</v>
      </c>
      <c r="O1114" s="17">
        <f ca="1">f_nav_adjustedreturn(A1114,参数!$B$6,参数!$B$5)</f>
        <v>0</v>
      </c>
      <c r="P1114" s="17">
        <f ca="1">f_nav_periodreturnrankingper(A1114,参数!$B$6,参数!$B$5,3)</f>
        <v>0</v>
      </c>
      <c r="Q1114" s="25">
        <f>f_return(A1114,1,参数!$B$1-365/2,参数!$B$1)</f>
        <v>2.4742617151646</v>
      </c>
      <c r="R1114" s="25">
        <f ca="1">f_return(A1114,1,参数!$B$4,参数!$B$1)</f>
        <v>3.51258162342052</v>
      </c>
      <c r="S1114" s="25">
        <f ca="1">f_return(A1114,1,参数!$B$6,参数!$B$1)</f>
        <v>0</v>
      </c>
      <c r="T1114" t="str">
        <f>f_info_investtype(A1114)</f>
        <v>灵活配置型基金</v>
      </c>
      <c r="U1114" t="str">
        <f>f_info_fundmanager(A1114)</f>
        <v>王颖</v>
      </c>
      <c r="V1114">
        <f>f_info_manager_onthepostdays(A1114,1)</f>
        <v>1246</v>
      </c>
      <c r="W1114" s="25">
        <f ca="1">f_return_1w(A1114,"0",参数!$B$2)</f>
        <v>-0.0171115674195737</v>
      </c>
      <c r="X1114" s="25">
        <f>f_return_1m(A1114,"0",参数!$B$1)</f>
        <v>1.5784507163078</v>
      </c>
      <c r="Y1114" s="25">
        <f>f_return_3m(A1114,0,参数!$B$1)</f>
        <v>1.29170230966637</v>
      </c>
      <c r="Z1114" s="25">
        <f>f_return_6m(A1114,0,参数!B1113)</f>
        <v>1.76128590971272</v>
      </c>
      <c r="AA1114" t="str">
        <f>f_dq_status(A1114,参数!$B$1)</f>
        <v>开放申购|开放赎回</v>
      </c>
      <c r="AB1114" s="17">
        <f ca="1">f_risk_maxdownside(A1114,参数!$B$6,参数!$B$1)</f>
        <v>-9.21654682976935</v>
      </c>
      <c r="AC1114" s="17">
        <f ca="1">f_risk_maxdownside(A1114,参数!$B$4,参数!$B$1)</f>
        <v>-9.21654682976935</v>
      </c>
      <c r="AD1114" t="str">
        <f ca="1">f_risk_maxdownside_date(A1114,参数!$B$6,参数!$B$1)</f>
        <v>20180313-20190103</v>
      </c>
    </row>
    <row r="1115" spans="1:30">
      <c r="A1115" s="15" t="s">
        <v>1143</v>
      </c>
      <c r="B1115" t="str">
        <f>f_info_name(A1115)</f>
        <v>信诚惠盈A</v>
      </c>
      <c r="C1115" t="str">
        <f>f_info_setupdate(A1115)</f>
        <v>2016-09-02</v>
      </c>
      <c r="D1115" s="16">
        <f t="shared" si="17"/>
        <v>1606</v>
      </c>
      <c r="F1115" s="17">
        <f>f_netasset_total(A1115,参数!$B$1,100000000)</f>
        <v>1.2419489379</v>
      </c>
      <c r="G1115" s="17">
        <f ca="1">f_nav_adjustedreturn(A1115,参数!$B$2,参数!$B$1)</f>
        <v>-3.45496272401203</v>
      </c>
      <c r="H1115" s="17">
        <f ca="1">f_nav_periodreturnrankingper(A1115,参数!$B$2,参数!$B$1,3)</f>
        <v>98.3018867924528</v>
      </c>
      <c r="I1115" s="17">
        <f ca="1">f_nav_adjustedreturn(A1115,参数!$B$3,参数!$B$2)</f>
        <v>2.97932330827066</v>
      </c>
      <c r="J1115" s="17">
        <f ca="1">f_nav_periodreturnrankingper(A1115,参数!$B$3,参数!$B$2,3)</f>
        <v>94.8936170212766</v>
      </c>
      <c r="K1115" s="17">
        <f ca="1">f_nav_adjustedreturn(A1115,参数!$B$4,参数!$B$3)</f>
        <v>0.939189830186891</v>
      </c>
      <c r="L1115" s="17">
        <f ca="1">f_nav_periodreturnrankingper(A1115,参数!$B$4,参数!$B$3,3)</f>
        <v>47.7326968973747</v>
      </c>
      <c r="M1115" s="17">
        <f ca="1">f_nav_adjustedreturn(A1115,参数!$B$5,参数!$B$4)</f>
        <v>4.93237867939537</v>
      </c>
      <c r="N1115" s="17">
        <f ca="1">f_nav_periodreturnrankingper(A1115,参数!$B$5,参数!$B$4,3)</f>
        <v>36.7403314917127</v>
      </c>
      <c r="O1115" s="17">
        <f ca="1">f_nav_adjustedreturn(A1115,参数!$B$6,参数!$B$5)</f>
        <v>0</v>
      </c>
      <c r="P1115" s="17">
        <f ca="1">f_nav_periodreturnrankingper(A1115,参数!$B$6,参数!$B$5,3)</f>
        <v>0</v>
      </c>
      <c r="Q1115" s="25">
        <f>f_return(A1115,1,参数!$B$1-365/2,参数!$B$1)</f>
        <v>-8.13936182814113</v>
      </c>
      <c r="R1115" s="25">
        <f ca="1">f_return(A1115,1,参数!$B$4,参数!$B$1)</f>
        <v>0.118146143838005</v>
      </c>
      <c r="S1115" s="25">
        <f ca="1">f_return(A1115,1,参数!$B$6,参数!$B$1)</f>
        <v>0</v>
      </c>
      <c r="T1115" t="str">
        <f>f_info_investtype(A1115)</f>
        <v>混合债券型二级基金</v>
      </c>
      <c r="U1115" t="str">
        <f>f_info_fundmanager(A1115)</f>
        <v>宋海娟</v>
      </c>
      <c r="V1115">
        <f>f_info_manager_onthepostdays(A1115,1)</f>
        <v>1623</v>
      </c>
      <c r="W1115" s="25">
        <f ca="1">f_return_1w(A1115,"0",参数!$B$2)</f>
        <v>0.20118884316415</v>
      </c>
      <c r="X1115" s="25">
        <f>f_return_1m(A1115,"0",参数!$B$1)</f>
        <v>-4.23705086327577</v>
      </c>
      <c r="Y1115" s="25">
        <f>f_return_3m(A1115,0,参数!$B$1)</f>
        <v>-4.00411638132658</v>
      </c>
      <c r="Z1115" s="25">
        <f>f_return_6m(A1115,0,参数!B1114)</f>
        <v>-5.36737501895348</v>
      </c>
      <c r="AA1115" t="str">
        <f>f_dq_status(A1115,参数!$B$1)</f>
        <v>暂停大额申购|开放赎回</v>
      </c>
      <c r="AB1115" s="17">
        <f ca="1">f_risk_maxdownside(A1115,参数!$B$6,参数!$B$1)</f>
        <v>-8.62298769439278</v>
      </c>
      <c r="AC1115" s="17">
        <f ca="1">f_risk_maxdownside(A1115,参数!$B$4,参数!$B$1)</f>
        <v>-8.62298769439278</v>
      </c>
      <c r="AD1115" t="str">
        <f ca="1">f_risk_maxdownside_date(A1115,参数!$B$6,参数!$B$1)</f>
        <v>20200430-20210119</v>
      </c>
    </row>
    <row r="1116" spans="1:30">
      <c r="A1116" s="15" t="s">
        <v>1144</v>
      </c>
      <c r="B1116" t="str">
        <f>f_info_name(A1116)</f>
        <v>新华外延增长主题</v>
      </c>
      <c r="C1116" t="str">
        <f>f_info_setupdate(A1116)</f>
        <v>2017-03-02</v>
      </c>
      <c r="D1116" s="16">
        <f t="shared" si="17"/>
        <v>1425</v>
      </c>
      <c r="F1116" s="17">
        <f>f_netasset_total(A1116,参数!$B$1,100000000)</f>
        <v>0.4822960961</v>
      </c>
      <c r="G1116" s="17">
        <f ca="1">f_nav_adjustedreturn(A1116,参数!$B$2,参数!$B$1)</f>
        <v>88.4020265644256</v>
      </c>
      <c r="H1116" s="17">
        <f ca="1">f_nav_periodreturnrankingper(A1116,参数!$B$2,参数!$B$1,3)</f>
        <v>10.0052938062467</v>
      </c>
      <c r="I1116" s="17">
        <f ca="1">f_nav_adjustedreturn(A1116,参数!$B$3,参数!$B$2)</f>
        <v>74.608487746563</v>
      </c>
      <c r="J1116" s="17">
        <f ca="1">f_nav_periodreturnrankingper(A1116,参数!$B$3,参数!$B$2,3)</f>
        <v>3.67892976588629</v>
      </c>
      <c r="K1116" s="17">
        <f ca="1">f_nav_adjustedreturn(A1116,参数!$B$4,参数!$B$3)</f>
        <v>-16.7827298050139</v>
      </c>
      <c r="L1116" s="17">
        <f ca="1">f_nav_periodreturnrankingper(A1116,参数!$B$4,参数!$B$3,3)</f>
        <v>55.584082156611</v>
      </c>
      <c r="M1116" s="17">
        <f ca="1">f_nav_adjustedreturn(A1116,参数!$B$5,参数!$B$4)</f>
        <v>0</v>
      </c>
      <c r="N1116" s="17">
        <f ca="1">f_nav_periodreturnrankingper(A1116,参数!$B$5,参数!$B$4,3)</f>
        <v>0</v>
      </c>
      <c r="O1116" s="17">
        <f ca="1">f_nav_adjustedreturn(A1116,参数!$B$6,参数!$B$5)</f>
        <v>0</v>
      </c>
      <c r="P1116" s="17">
        <f ca="1">f_nav_periodreturnrankingper(A1116,参数!$B$6,参数!$B$5,3)</f>
        <v>0</v>
      </c>
      <c r="Q1116" s="25">
        <f>f_return(A1116,1,参数!$B$1-365/2,参数!$B$1)</f>
        <v>93.7666240773366</v>
      </c>
      <c r="R1116" s="25">
        <f ca="1">f_return(A1116,1,参数!$B$4,参数!$B$1)</f>
        <v>39.8476298901515</v>
      </c>
      <c r="S1116" s="25">
        <f ca="1">f_return(A1116,1,参数!$B$6,参数!$B$1)</f>
        <v>0</v>
      </c>
      <c r="T1116" t="str">
        <f>f_info_investtype(A1116)</f>
        <v>灵活配置型基金</v>
      </c>
      <c r="U1116" t="str">
        <f>f_info_fundmanager(A1116)</f>
        <v>付伟</v>
      </c>
      <c r="V1116">
        <f>f_info_manager_onthepostdays(A1116,1)</f>
        <v>1442</v>
      </c>
      <c r="W1116" s="25">
        <f ca="1">f_return_1w(A1116,"0",参数!$B$2)</f>
        <v>-0.225425233964074</v>
      </c>
      <c r="X1116" s="25">
        <f>f_return_1m(A1116,"0",参数!$B$1)</f>
        <v>14.8737215612607</v>
      </c>
      <c r="Y1116" s="25">
        <f>f_return_3m(A1116,0,参数!$B$1)</f>
        <v>35.2435248439573</v>
      </c>
      <c r="Z1116" s="25">
        <f>f_return_6m(A1116,0,参数!B1115)</f>
        <v>28.9799626990579</v>
      </c>
      <c r="AA1116" t="str">
        <f>f_dq_status(A1116,参数!$B$1)</f>
        <v>开放申购|开放赎回</v>
      </c>
      <c r="AB1116" s="17">
        <f ca="1">f_risk_maxdownside(A1116,参数!$B$6,参数!$B$1)</f>
        <v>-30.7883131201764</v>
      </c>
      <c r="AC1116" s="17">
        <f ca="1">f_risk_maxdownside(A1116,参数!$B$4,参数!$B$1)</f>
        <v>-30.7883131201764</v>
      </c>
      <c r="AD1116" t="str">
        <f ca="1">f_risk_maxdownside_date(A1116,参数!$B$6,参数!$B$1)</f>
        <v>20180403-20181018</v>
      </c>
    </row>
    <row r="1117" spans="1:30">
      <c r="A1117" s="15" t="s">
        <v>1145</v>
      </c>
      <c r="B1117" t="str">
        <f>f_info_name(A1117)</f>
        <v>创金合信量化发现A</v>
      </c>
      <c r="C1117" t="str">
        <f>f_info_setupdate(A1117)</f>
        <v>2016-09-27</v>
      </c>
      <c r="D1117" s="16">
        <f t="shared" si="17"/>
        <v>1581</v>
      </c>
      <c r="F1117" s="17">
        <f>f_netasset_total(A1117,参数!$B$1,100000000)</f>
        <v>1.538426704</v>
      </c>
      <c r="G1117" s="17">
        <f ca="1">f_nav_adjustedreturn(A1117,参数!$B$2,参数!$B$1)</f>
        <v>48.2948744129058</v>
      </c>
      <c r="H1117" s="17">
        <f ca="1">f_nav_periodreturnrankingper(A1117,参数!$B$2,参数!$B$1,3)</f>
        <v>45.2091053467443</v>
      </c>
      <c r="I1117" s="17">
        <f ca="1">f_nav_adjustedreturn(A1117,参数!$B$3,参数!$B$2)</f>
        <v>31.5690488984417</v>
      </c>
      <c r="J1117" s="17">
        <f ca="1">f_nav_periodreturnrankingper(A1117,参数!$B$3,参数!$B$2,3)</f>
        <v>42.0847268673356</v>
      </c>
      <c r="K1117" s="17">
        <f ca="1">f_nav_adjustedreturn(A1117,参数!$B$4,参数!$B$3)</f>
        <v>-23.0912284326893</v>
      </c>
      <c r="L1117" s="17">
        <f ca="1">f_nav_periodreturnrankingper(A1117,参数!$B$4,参数!$B$3,3)</f>
        <v>76.9576379974326</v>
      </c>
      <c r="M1117" s="17">
        <f ca="1">f_nav_adjustedreturn(A1117,参数!$B$5,参数!$B$4)</f>
        <v>1.94511618126381</v>
      </c>
      <c r="N1117" s="17">
        <f ca="1">f_nav_periodreturnrankingper(A1117,参数!$B$5,参数!$B$4,3)</f>
        <v>89.5193065405831</v>
      </c>
      <c r="O1117" s="17">
        <f ca="1">f_nav_adjustedreturn(A1117,参数!$B$6,参数!$B$5)</f>
        <v>0</v>
      </c>
      <c r="P1117" s="17">
        <f ca="1">f_nav_periodreturnrankingper(A1117,参数!$B$6,参数!$B$5,3)</f>
        <v>0</v>
      </c>
      <c r="Q1117" s="25">
        <f>f_return(A1117,1,参数!$B$1-365/2,参数!$B$1)</f>
        <v>40.0466530809771</v>
      </c>
      <c r="R1117" s="25">
        <f ca="1">f_return(A1117,1,参数!$B$4,参数!$B$1)</f>
        <v>14.4717470568553</v>
      </c>
      <c r="S1117" s="25">
        <f ca="1">f_return(A1117,1,参数!$B$6,参数!$B$1)</f>
        <v>0</v>
      </c>
      <c r="T1117" t="str">
        <f>f_info_investtype(A1117)</f>
        <v>灵活配置型基金</v>
      </c>
      <c r="U1117" t="str">
        <f>f_info_fundmanager(A1117)</f>
        <v>董梁</v>
      </c>
      <c r="V1117">
        <f>f_info_manager_onthepostdays(A1117,1)</f>
        <v>587</v>
      </c>
      <c r="W1117" s="25">
        <f ca="1">f_return_1w(A1117,"0",参数!$B$2)</f>
        <v>-1.70614211160176</v>
      </c>
      <c r="X1117" s="25">
        <f>f_return_1m(A1117,"0",参数!$B$1)</f>
        <v>7.9289589061455</v>
      </c>
      <c r="Y1117" s="25">
        <f>f_return_3m(A1117,0,参数!$B$1)</f>
        <v>12.3366076262665</v>
      </c>
      <c r="Z1117" s="25">
        <f>f_return_6m(A1117,0,参数!B1116)</f>
        <v>9.70364741641337</v>
      </c>
      <c r="AA1117" t="str">
        <f>f_dq_status(A1117,参数!$B$1)</f>
        <v>开放申购|开放赎回</v>
      </c>
      <c r="AB1117" s="17">
        <f ca="1">f_risk_maxdownside(A1117,参数!$B$6,参数!$B$1)</f>
        <v>-34.1065950920245</v>
      </c>
      <c r="AC1117" s="17">
        <f ca="1">f_risk_maxdownside(A1117,参数!$B$4,参数!$B$1)</f>
        <v>-29.1047854785479</v>
      </c>
      <c r="AD1117" t="str">
        <f ca="1">f_risk_maxdownside_date(A1117,参数!$B$6,参数!$B$1)</f>
        <v>20161123-20181018</v>
      </c>
    </row>
    <row r="1118" spans="1:30">
      <c r="A1118" s="15" t="s">
        <v>1146</v>
      </c>
      <c r="B1118" t="str">
        <f>f_info_name(A1118)</f>
        <v>前海开源鼎裕A</v>
      </c>
      <c r="C1118" t="str">
        <f>f_info_setupdate(A1118)</f>
        <v>2016-09-23</v>
      </c>
      <c r="D1118" s="16">
        <f t="shared" si="17"/>
        <v>1585</v>
      </c>
      <c r="F1118" s="17">
        <f>f_netasset_total(A1118,参数!$B$1,100000000)</f>
        <v>2.5835397568</v>
      </c>
      <c r="G1118" s="17">
        <f ca="1">f_nav_adjustedreturn(A1118,参数!$B$2,参数!$B$1)</f>
        <v>2.51159940286012</v>
      </c>
      <c r="H1118" s="17">
        <f ca="1">f_nav_periodreturnrankingper(A1118,参数!$B$2,参数!$B$1,3)</f>
        <v>89.622641509434</v>
      </c>
      <c r="I1118" s="17">
        <f ca="1">f_nav_adjustedreturn(A1118,参数!$B$3,参数!$B$2)</f>
        <v>6.55902356676293</v>
      </c>
      <c r="J1118" s="17">
        <f ca="1">f_nav_periodreturnrankingper(A1118,参数!$B$3,参数!$B$2,3)</f>
        <v>64.8936170212766</v>
      </c>
      <c r="K1118" s="17">
        <f ca="1">f_nav_adjustedreturn(A1118,参数!$B$4,参数!$B$3)</f>
        <v>-3.4345578168085</v>
      </c>
      <c r="L1118" s="17">
        <f ca="1">f_nav_periodreturnrankingper(A1118,参数!$B$4,参数!$B$3,3)</f>
        <v>75.417661097852</v>
      </c>
      <c r="M1118" s="17">
        <f ca="1">f_nav_adjustedreturn(A1118,参数!$B$5,参数!$B$4)</f>
        <v>4.22479075328816</v>
      </c>
      <c r="N1118" s="17">
        <f ca="1">f_nav_periodreturnrankingper(A1118,参数!$B$5,参数!$B$4,3)</f>
        <v>46.1325966850829</v>
      </c>
      <c r="O1118" s="17">
        <f ca="1">f_nav_adjustedreturn(A1118,参数!$B$6,参数!$B$5)</f>
        <v>0</v>
      </c>
      <c r="P1118" s="17">
        <f ca="1">f_nav_periodreturnrankingper(A1118,参数!$B$6,参数!$B$5,3)</f>
        <v>0</v>
      </c>
      <c r="Q1118" s="25">
        <f>f_return(A1118,1,参数!$B$1-365/2,参数!$B$1)</f>
        <v>-0.831759837188473</v>
      </c>
      <c r="R1118" s="25">
        <f ca="1">f_return(A1118,1,参数!$B$4,参数!$B$1)</f>
        <v>1.79378749878241</v>
      </c>
      <c r="S1118" s="25">
        <f ca="1">f_return(A1118,1,参数!$B$6,参数!$B$1)</f>
        <v>0</v>
      </c>
      <c r="T1118" t="str">
        <f>f_info_investtype(A1118)</f>
        <v>混合债券型二级基金</v>
      </c>
      <c r="U1118" t="str">
        <f>f_info_fundmanager(A1118)</f>
        <v>曾健飞</v>
      </c>
      <c r="V1118">
        <f>f_info_manager_onthepostdays(A1118,1)</f>
        <v>552</v>
      </c>
      <c r="W1118" s="25">
        <f ca="1">f_return_1w(A1118,"0",参数!$B$2)</f>
        <v>0.0549819781293813</v>
      </c>
      <c r="X1118" s="25">
        <f>f_return_1m(A1118,"0",参数!$B$1)</f>
        <v>1.39176538812027</v>
      </c>
      <c r="Y1118" s="25">
        <f>f_return_3m(A1118,0,参数!$B$1)</f>
        <v>1.78270569823735</v>
      </c>
      <c r="Z1118" s="25">
        <f>f_return_6m(A1118,0,参数!B1117)</f>
        <v>-0.506872380780521</v>
      </c>
      <c r="AA1118" t="str">
        <f>f_dq_status(A1118,参数!$B$1)</f>
        <v>开放申购|开放赎回</v>
      </c>
      <c r="AB1118" s="17">
        <f ca="1">f_risk_maxdownside(A1118,参数!$B$6,参数!$B$1)</f>
        <v>-6.61809069872276</v>
      </c>
      <c r="AC1118" s="17">
        <f ca="1">f_risk_maxdownside(A1118,参数!$B$4,参数!$B$1)</f>
        <v>-6.61809069872276</v>
      </c>
      <c r="AD1118" t="str">
        <f ca="1">f_risk_maxdownside_date(A1118,参数!$B$6,参数!$B$1)</f>
        <v>20180809-20181217</v>
      </c>
    </row>
    <row r="1119" spans="1:30">
      <c r="A1119" s="15" t="s">
        <v>1147</v>
      </c>
      <c r="B1119" t="str">
        <f>f_info_name(A1119)</f>
        <v>国联安添利增长A</v>
      </c>
      <c r="C1119" t="str">
        <f>f_info_setupdate(A1119)</f>
        <v>2016-09-29</v>
      </c>
      <c r="D1119" s="16">
        <f t="shared" si="17"/>
        <v>1579</v>
      </c>
      <c r="F1119" s="17">
        <f>f_netasset_total(A1119,参数!$B$1,100000000)</f>
        <v>0.3891852336</v>
      </c>
      <c r="G1119" s="17">
        <f ca="1">f_nav_adjustedreturn(A1119,参数!$B$2,参数!$B$1)</f>
        <v>8.93558858704936</v>
      </c>
      <c r="H1119" s="17">
        <f ca="1">f_nav_periodreturnrankingper(A1119,参数!$B$2,参数!$B$1,3)</f>
        <v>53.2075471698113</v>
      </c>
      <c r="I1119" s="17">
        <f ca="1">f_nav_adjustedreturn(A1119,参数!$B$3,参数!$B$2)</f>
        <v>2.81046899701388</v>
      </c>
      <c r="J1119" s="17">
        <f ca="1">f_nav_periodreturnrankingper(A1119,参数!$B$3,参数!$B$2,3)</f>
        <v>95.7446808510638</v>
      </c>
      <c r="K1119" s="17">
        <f ca="1">f_nav_adjustedreturn(A1119,参数!$B$4,参数!$B$3)</f>
        <v>3.78269984504604</v>
      </c>
      <c r="L1119" s="17">
        <f ca="1">f_nav_periodreturnrankingper(A1119,参数!$B$4,参数!$B$3,3)</f>
        <v>24.3436754176611</v>
      </c>
      <c r="M1119" s="17">
        <f ca="1">f_nav_adjustedreturn(A1119,参数!$B$5,参数!$B$4)</f>
        <v>10.3833383640205</v>
      </c>
      <c r="N1119" s="17">
        <f ca="1">f_nav_periodreturnrankingper(A1119,参数!$B$5,参数!$B$4,3)</f>
        <v>5.52486187845304</v>
      </c>
      <c r="O1119" s="17">
        <f ca="1">f_nav_adjustedreturn(A1119,参数!$B$6,参数!$B$5)</f>
        <v>0</v>
      </c>
      <c r="P1119" s="17">
        <f ca="1">f_nav_periodreturnrankingper(A1119,参数!$B$6,参数!$B$5,3)</f>
        <v>0</v>
      </c>
      <c r="Q1119" s="25">
        <f>f_return(A1119,1,参数!$B$1-365/2,参数!$B$1)</f>
        <v>6.03179097342628</v>
      </c>
      <c r="R1119" s="25">
        <f ca="1">f_return(A1119,1,参数!$B$4,参数!$B$1)</f>
        <v>5.13746299872972</v>
      </c>
      <c r="S1119" s="25">
        <f ca="1">f_return(A1119,1,参数!$B$6,参数!$B$1)</f>
        <v>0</v>
      </c>
      <c r="T1119" t="str">
        <f>f_info_investtype(A1119)</f>
        <v>混合债券型二级基金</v>
      </c>
      <c r="U1119" t="str">
        <f>f_info_fundmanager(A1119)</f>
        <v>邹新进,王欢</v>
      </c>
      <c r="V1119">
        <f>f_info_manager_onthepostdays(A1119,1)</f>
        <v>408</v>
      </c>
      <c r="W1119" s="25">
        <f ca="1">f_return_1w(A1119,"0",参数!$B$2)</f>
        <v>-0.0597626568769677</v>
      </c>
      <c r="X1119" s="25">
        <f>f_return_1m(A1119,"0",参数!$B$1)</f>
        <v>0.369933097205819</v>
      </c>
      <c r="Y1119" s="25">
        <f>f_return_3m(A1119,0,参数!$B$1)</f>
        <v>-0.499375780274671</v>
      </c>
      <c r="Z1119" s="25">
        <f>f_return_6m(A1119,0,参数!B1118)</f>
        <v>-1.65101721439751</v>
      </c>
      <c r="AA1119" t="str">
        <f>f_dq_status(A1119,参数!$B$1)</f>
        <v>开放申购|开放赎回</v>
      </c>
      <c r="AB1119" s="17">
        <f ca="1">f_risk_maxdownside(A1119,参数!$B$6,参数!$B$1)</f>
        <v>-3.14031862745099</v>
      </c>
      <c r="AC1119" s="17">
        <f ca="1">f_risk_maxdownside(A1119,参数!$B$4,参数!$B$1)</f>
        <v>-3.14031862745099</v>
      </c>
      <c r="AD1119" t="str">
        <f ca="1">f_risk_maxdownside_date(A1119,参数!$B$6,参数!$B$1)</f>
        <v>20201203-20201229</v>
      </c>
    </row>
    <row r="1120" spans="1:30">
      <c r="A1120" s="15" t="s">
        <v>1148</v>
      </c>
      <c r="B1120" t="str">
        <f>f_info_name(A1120)</f>
        <v>融通沪港深智慧生活</v>
      </c>
      <c r="C1120" t="str">
        <f>f_info_setupdate(A1120)</f>
        <v>2016-11-08</v>
      </c>
      <c r="D1120" s="16">
        <f t="shared" si="17"/>
        <v>1539</v>
      </c>
      <c r="F1120" s="17">
        <f>f_netasset_total(A1120,参数!$B$1,100000000)</f>
        <v>5.5043186326</v>
      </c>
      <c r="G1120" s="17">
        <f ca="1">f_nav_adjustedreturn(A1120,参数!$B$2,参数!$B$1)</f>
        <v>21.0272727272727</v>
      </c>
      <c r="H1120" s="17">
        <f ca="1">f_nav_periodreturnrankingper(A1120,参数!$B$2,参数!$B$1,3)</f>
        <v>75.2249867654844</v>
      </c>
      <c r="I1120" s="17">
        <f ca="1">f_nav_adjustedreturn(A1120,参数!$B$3,参数!$B$2)</f>
        <v>11.5392415331576</v>
      </c>
      <c r="J1120" s="17">
        <f ca="1">f_nav_periodreturnrankingper(A1120,参数!$B$3,参数!$B$2,3)</f>
        <v>77.2017837235229</v>
      </c>
      <c r="K1120" s="17">
        <f ca="1">f_nav_adjustedreturn(A1120,参数!$B$4,参数!$B$3)</f>
        <v>-14.7917746673579</v>
      </c>
      <c r="L1120" s="17">
        <f ca="1">f_nav_periodreturnrankingper(A1120,参数!$B$4,参数!$B$3,3)</f>
        <v>49.7432605905006</v>
      </c>
      <c r="M1120" s="17">
        <f ca="1">f_nav_adjustedreturn(A1120,参数!$B$5,参数!$B$4)</f>
        <v>15.4661646685822</v>
      </c>
      <c r="N1120" s="17">
        <f ca="1">f_nav_periodreturnrankingper(A1120,参数!$B$5,参数!$B$4,3)</f>
        <v>31.5996847911742</v>
      </c>
      <c r="O1120" s="17">
        <f ca="1">f_nav_adjustedreturn(A1120,参数!$B$6,参数!$B$5)</f>
        <v>0</v>
      </c>
      <c r="P1120" s="17">
        <f ca="1">f_nav_periodreturnrankingper(A1120,参数!$B$6,参数!$B$5,3)</f>
        <v>0</v>
      </c>
      <c r="Q1120" s="25">
        <f>f_return(A1120,1,参数!$B$1-365/2,参数!$B$1)</f>
        <v>24.4928698766574</v>
      </c>
      <c r="R1120" s="25">
        <f ca="1">f_return(A1120,1,参数!$B$4,参数!$B$1)</f>
        <v>4.77210322206529</v>
      </c>
      <c r="S1120" s="25">
        <f ca="1">f_return(A1120,1,参数!$B$6,参数!$B$1)</f>
        <v>0</v>
      </c>
      <c r="T1120" t="str">
        <f>f_info_investtype(A1120)</f>
        <v>灵活配置型基金</v>
      </c>
      <c r="U1120" t="str">
        <f>f_info_fundmanager(A1120)</f>
        <v>何博,余志勇</v>
      </c>
      <c r="V1120">
        <f>f_info_manager_onthepostdays(A1120,1)</f>
        <v>1133</v>
      </c>
      <c r="W1120" s="25">
        <f ca="1">f_return_1w(A1120,"0",参数!$B$2)</f>
        <v>-1.55718632539823</v>
      </c>
      <c r="X1120" s="25">
        <f>f_return_1m(A1120,"0",参数!$B$1)</f>
        <v>4.45664966653589</v>
      </c>
      <c r="Y1120" s="25">
        <f>f_return_3m(A1120,0,参数!$B$1)</f>
        <v>8.38557355694863</v>
      </c>
      <c r="Z1120" s="25">
        <f>f_return_6m(A1120,0,参数!B1119)</f>
        <v>10.305312269788</v>
      </c>
      <c r="AA1120" t="str">
        <f>f_dq_status(A1120,参数!$B$1)</f>
        <v>暂停大额申购|开放赎回</v>
      </c>
      <c r="AB1120" s="17">
        <f ca="1">f_risk_maxdownside(A1120,参数!$B$6,参数!$B$1)</f>
        <v>-22.1514147336222</v>
      </c>
      <c r="AC1120" s="17">
        <f ca="1">f_risk_maxdownside(A1120,参数!$B$4,参数!$B$1)</f>
        <v>-21.3832160631543</v>
      </c>
      <c r="AD1120" t="str">
        <f ca="1">f_risk_maxdownside_date(A1120,参数!$B$6,参数!$B$1)</f>
        <v>20180125-20181011</v>
      </c>
    </row>
    <row r="1121" spans="1:30">
      <c r="A1121" s="15" t="s">
        <v>1149</v>
      </c>
      <c r="B1121" t="str">
        <f>f_info_name(A1121)</f>
        <v>信诚至裕A</v>
      </c>
      <c r="C1121" t="str">
        <f>f_info_setupdate(A1121)</f>
        <v>2016-09-29</v>
      </c>
      <c r="D1121" s="16">
        <f t="shared" si="17"/>
        <v>1579</v>
      </c>
      <c r="F1121" s="17">
        <f>f_netasset_total(A1121,参数!$B$1,100000000)</f>
        <v>50.7557509084</v>
      </c>
      <c r="G1121" s="17">
        <f ca="1">f_nav_adjustedreturn(A1121,参数!$B$2,参数!$B$1)</f>
        <v>23.1292517006803</v>
      </c>
      <c r="H1121" s="17">
        <f ca="1">f_nav_periodreturnrankingper(A1121,参数!$B$2,参数!$B$1,3)</f>
        <v>71.148755955532</v>
      </c>
      <c r="I1121" s="17">
        <f ca="1">f_nav_adjustedreturn(A1121,参数!$B$3,参数!$B$2)</f>
        <v>6.44262903824732</v>
      </c>
      <c r="J1121" s="17">
        <f ca="1">f_nav_periodreturnrankingper(A1121,参数!$B$3,参数!$B$2,3)</f>
        <v>90.9698996655518</v>
      </c>
      <c r="K1121" s="17">
        <f ca="1">f_nav_adjustedreturn(A1121,参数!$B$4,参数!$B$3)</f>
        <v>-0.581449007844944</v>
      </c>
      <c r="L1121" s="17">
        <f ca="1">f_nav_periodreturnrankingper(A1121,参数!$B$4,参数!$B$3,3)</f>
        <v>20.7317073170732</v>
      </c>
      <c r="M1121" s="17">
        <f ca="1">f_nav_adjustedreturn(A1121,参数!$B$5,参数!$B$4)</f>
        <v>10.1622718052738</v>
      </c>
      <c r="N1121" s="17">
        <f ca="1">f_nav_periodreturnrankingper(A1121,参数!$B$5,参数!$B$4,3)</f>
        <v>51.5366430260047</v>
      </c>
      <c r="O1121" s="17">
        <f ca="1">f_nav_adjustedreturn(A1121,参数!$B$6,参数!$B$5)</f>
        <v>0</v>
      </c>
      <c r="P1121" s="17">
        <f ca="1">f_nav_periodreturnrankingper(A1121,参数!$B$6,参数!$B$5,3)</f>
        <v>0</v>
      </c>
      <c r="Q1121" s="25">
        <f>f_return(A1121,1,参数!$B$1-365/2,参数!$B$1)</f>
        <v>19.4521499205641</v>
      </c>
      <c r="R1121" s="25">
        <f ca="1">f_return(A1121,1,参数!$B$4,参数!$B$1)</f>
        <v>9.21437260320597</v>
      </c>
      <c r="S1121" s="25">
        <f ca="1">f_return(A1121,1,参数!$B$6,参数!$B$1)</f>
        <v>0</v>
      </c>
      <c r="T1121" t="str">
        <f>f_info_investtype(A1121)</f>
        <v>灵活配置型基金</v>
      </c>
      <c r="U1121" t="str">
        <f>f_info_fundmanager(A1121)</f>
        <v>韩海平</v>
      </c>
      <c r="V1121">
        <f>f_info_manager_onthepostdays(A1121,1)</f>
        <v>534</v>
      </c>
      <c r="W1121" s="25">
        <f ca="1">f_return_1w(A1121,"0",参数!$B$2)</f>
        <v>-0.312989045383396</v>
      </c>
      <c r="X1121" s="25">
        <f>f_return_1m(A1121,"0",参数!$B$1)</f>
        <v>3.09624653132759</v>
      </c>
      <c r="Y1121" s="25">
        <f>f_return_3m(A1121,0,参数!$B$1)</f>
        <v>6.7523629489603</v>
      </c>
      <c r="Z1121" s="25">
        <f>f_return_6m(A1121,0,参数!B1120)</f>
        <v>8.81363705855373</v>
      </c>
      <c r="AA1121" t="str">
        <f>f_dq_status(A1121,参数!$B$1)</f>
        <v>开放申购|开放赎回</v>
      </c>
      <c r="AB1121" s="17">
        <f ca="1">f_risk_maxdownside(A1121,参数!$B$6,参数!$B$1)</f>
        <v>-3.94555320518716</v>
      </c>
      <c r="AC1121" s="17">
        <f ca="1">f_risk_maxdownside(A1121,参数!$B$4,参数!$B$1)</f>
        <v>-3.94555320518716</v>
      </c>
      <c r="AD1121" t="str">
        <f ca="1">f_risk_maxdownside_date(A1121,参数!$B$6,参数!$B$1)</f>
        <v>20180206-20180912</v>
      </c>
    </row>
    <row r="1122" spans="1:30">
      <c r="A1122" s="15" t="s">
        <v>1150</v>
      </c>
      <c r="B1122" t="str">
        <f>f_info_name(A1122)</f>
        <v>中邮医药健康</v>
      </c>
      <c r="C1122" t="str">
        <f>f_info_setupdate(A1122)</f>
        <v>2016-12-13</v>
      </c>
      <c r="D1122" s="16">
        <f t="shared" si="17"/>
        <v>1504</v>
      </c>
      <c r="F1122" s="17">
        <f>f_netasset_total(A1122,参数!$B$1,100000000)</f>
        <v>0.9847442516</v>
      </c>
      <c r="G1122" s="17">
        <f ca="1">f_nav_adjustedreturn(A1122,参数!$B$2,参数!$B$1)</f>
        <v>85.8427960477806</v>
      </c>
      <c r="H1122" s="17">
        <f ca="1">f_nav_periodreturnrankingper(A1122,参数!$B$2,参数!$B$1,3)</f>
        <v>12.0698782424563</v>
      </c>
      <c r="I1122" s="17">
        <f ca="1">f_nav_adjustedreturn(A1122,参数!$B$3,参数!$B$2)</f>
        <v>33.4842519685039</v>
      </c>
      <c r="J1122" s="17">
        <f ca="1">f_nav_periodreturnrankingper(A1122,参数!$B$3,参数!$B$2,3)</f>
        <v>38.5172798216276</v>
      </c>
      <c r="K1122" s="17">
        <f ca="1">f_nav_adjustedreturn(A1122,参数!$B$4,参数!$B$3)</f>
        <v>-7.39221584176465</v>
      </c>
      <c r="L1122" s="17">
        <f ca="1">f_nav_periodreturnrankingper(A1122,参数!$B$4,参数!$B$3,3)</f>
        <v>36.8421052631579</v>
      </c>
      <c r="M1122" s="17">
        <f ca="1">f_nav_adjustedreturn(A1122,参数!$B$5,参数!$B$4)</f>
        <v>10.4579084183163</v>
      </c>
      <c r="N1122" s="17">
        <f ca="1">f_nav_periodreturnrankingper(A1122,参数!$B$5,参数!$B$4,3)</f>
        <v>49.645390070922</v>
      </c>
      <c r="O1122" s="17">
        <f ca="1">f_nav_adjustedreturn(A1122,参数!$B$6,参数!$B$5)</f>
        <v>0</v>
      </c>
      <c r="P1122" s="17">
        <f ca="1">f_nav_periodreturnrankingper(A1122,参数!$B$6,参数!$B$5,3)</f>
        <v>0</v>
      </c>
      <c r="Q1122" s="25">
        <f>f_return(A1122,1,参数!$B$1-365/2,参数!$B$1)</f>
        <v>46.2724404970577</v>
      </c>
      <c r="R1122" s="25">
        <f ca="1">f_return(A1122,1,参数!$B$4,参数!$B$1)</f>
        <v>31.9161266195026</v>
      </c>
      <c r="S1122" s="25">
        <f ca="1">f_return(A1122,1,参数!$B$6,参数!$B$1)</f>
        <v>0</v>
      </c>
      <c r="T1122" t="str">
        <f>f_info_investtype(A1122)</f>
        <v>灵活配置型基金</v>
      </c>
      <c r="U1122" t="str">
        <f>f_info_fundmanager(A1122)</f>
        <v>王曼</v>
      </c>
      <c r="V1122">
        <f>f_info_manager_onthepostdays(A1122,1)</f>
        <v>1521</v>
      </c>
      <c r="W1122" s="25">
        <f ca="1">f_return_1w(A1122,"0",参数!$B$2)</f>
        <v>0.556091050641363</v>
      </c>
      <c r="X1122" s="25">
        <f>f_return_1m(A1122,"0",参数!$B$1)</f>
        <v>16.2278072400277</v>
      </c>
      <c r="Y1122" s="25">
        <f>f_return_3m(A1122,0,参数!$B$1)</f>
        <v>23.6763334805437</v>
      </c>
      <c r="Z1122" s="25">
        <f>f_return_6m(A1122,0,参数!B1121)</f>
        <v>15.4955367360952</v>
      </c>
      <c r="AA1122" t="str">
        <f>f_dq_status(A1122,参数!$B$1)</f>
        <v>开放申购|开放赎回</v>
      </c>
      <c r="AB1122" s="17">
        <f ca="1">f_risk_maxdownside(A1122,参数!$B$6,参数!$B$1)</f>
        <v>-16.0150062526052</v>
      </c>
      <c r="AC1122" s="17">
        <f ca="1">f_risk_maxdownside(A1122,参数!$B$4,参数!$B$1)</f>
        <v>-16.0150062526052</v>
      </c>
      <c r="AD1122" t="str">
        <f ca="1">f_risk_maxdownside_date(A1122,参数!$B$6,参数!$B$1)</f>
        <v>20180331-20190130</v>
      </c>
    </row>
    <row r="1123" spans="1:30">
      <c r="A1123" s="15" t="s">
        <v>1151</v>
      </c>
      <c r="B1123" t="str">
        <f>f_info_name(A1123)</f>
        <v>信达澳银健康中国</v>
      </c>
      <c r="C1123" t="str">
        <f>f_info_setupdate(A1123)</f>
        <v>2017-08-18</v>
      </c>
      <c r="D1123" s="16">
        <f t="shared" si="17"/>
        <v>1256</v>
      </c>
      <c r="F1123" s="17">
        <f>f_netasset_total(A1123,参数!$B$1,100000000)</f>
        <v>2.7808190589</v>
      </c>
      <c r="G1123" s="17">
        <f ca="1">f_nav_adjustedreturn(A1123,参数!$B$2,参数!$B$1)</f>
        <v>113.966049382716</v>
      </c>
      <c r="H1123" s="17">
        <f ca="1">f_nav_periodreturnrankingper(A1123,参数!$B$2,参数!$B$1,3)</f>
        <v>1.79989412387507</v>
      </c>
      <c r="I1123" s="17">
        <f ca="1">f_nav_adjustedreturn(A1123,参数!$B$3,参数!$B$2)</f>
        <v>51.4018691588785</v>
      </c>
      <c r="J1123" s="17">
        <f ca="1">f_nav_periodreturnrankingper(A1123,参数!$B$3,参数!$B$2,3)</f>
        <v>16.1092530657748</v>
      </c>
      <c r="K1123" s="17">
        <f ca="1">f_nav_adjustedreturn(A1123,参数!$B$4,参数!$B$3)</f>
        <v>-18.0861244019139</v>
      </c>
      <c r="L1123" s="17">
        <f ca="1">f_nav_periodreturnrankingper(A1123,参数!$B$4,参数!$B$3,3)</f>
        <v>59.3709884467266</v>
      </c>
      <c r="M1123" s="17">
        <f ca="1">f_nav_adjustedreturn(A1123,参数!$B$5,参数!$B$4)</f>
        <v>0</v>
      </c>
      <c r="N1123" s="17">
        <f ca="1">f_nav_periodreturnrankingper(A1123,参数!$B$5,参数!$B$4,3)</f>
        <v>0</v>
      </c>
      <c r="O1123" s="17">
        <f ca="1">f_nav_adjustedreturn(A1123,参数!$B$6,参数!$B$5)</f>
        <v>0</v>
      </c>
      <c r="P1123" s="17">
        <f ca="1">f_nav_periodreturnrankingper(A1123,参数!$B$6,参数!$B$5,3)</f>
        <v>0</v>
      </c>
      <c r="Q1123" s="25">
        <f>f_return(A1123,1,参数!$B$1-365/2,参数!$B$1)</f>
        <v>79.1175738031967</v>
      </c>
      <c r="R1123" s="25">
        <f ca="1">f_return(A1123,1,参数!$B$4,参数!$B$1)</f>
        <v>38.4041003069558</v>
      </c>
      <c r="S1123" s="25">
        <f ca="1">f_return(A1123,1,参数!$B$6,参数!$B$1)</f>
        <v>0</v>
      </c>
      <c r="T1123" t="str">
        <f>f_info_investtype(A1123)</f>
        <v>灵活配置型基金</v>
      </c>
      <c r="U1123" t="str">
        <f>f_info_fundmanager(A1123)</f>
        <v>曾国富,杨珂</v>
      </c>
      <c r="V1123">
        <f>f_info_manager_onthepostdays(A1123,1)</f>
        <v>1273</v>
      </c>
      <c r="W1123" s="25">
        <f ca="1">f_return_1w(A1123,"0",参数!$B$2)</f>
        <v>-1.14416475972539</v>
      </c>
      <c r="X1123" s="25">
        <f>f_return_1m(A1123,"0",参数!$B$1)</f>
        <v>18.6563970902867</v>
      </c>
      <c r="Y1123" s="25">
        <f>f_return_3m(A1123,0,参数!$B$1)</f>
        <v>25.4183627317956</v>
      </c>
      <c r="Z1123" s="25">
        <f>f_return_6m(A1123,0,参数!B1122)</f>
        <v>25.7443884562529</v>
      </c>
      <c r="AA1123" t="str">
        <f>f_dq_status(A1123,参数!$B$1)</f>
        <v>开放申购|开放赎回</v>
      </c>
      <c r="AB1123" s="17">
        <f ca="1">f_risk_maxdownside(A1123,参数!$B$6,参数!$B$1)</f>
        <v>-24.2537313432836</v>
      </c>
      <c r="AC1123" s="17">
        <f ca="1">f_risk_maxdownside(A1123,参数!$B$4,参数!$B$1)</f>
        <v>-24.2537313432836</v>
      </c>
      <c r="AD1123" t="str">
        <f ca="1">f_risk_maxdownside_date(A1123,参数!$B$6,参数!$B$1)</f>
        <v>20180529-20190103</v>
      </c>
    </row>
    <row r="1124" spans="1:30">
      <c r="A1124" s="15" t="s">
        <v>1152</v>
      </c>
      <c r="B1124" t="str">
        <f>f_info_name(A1124)</f>
        <v>嘉实优势成长</v>
      </c>
      <c r="C1124" t="str">
        <f>f_info_setupdate(A1124)</f>
        <v>2016-12-01</v>
      </c>
      <c r="D1124" s="16">
        <f t="shared" si="17"/>
        <v>1516</v>
      </c>
      <c r="F1124" s="17">
        <f>f_netasset_total(A1124,参数!$B$1,100000000)</f>
        <v>4.6847823857</v>
      </c>
      <c r="G1124" s="17">
        <f ca="1">f_nav_adjustedreturn(A1124,参数!$B$2,参数!$B$1)</f>
        <v>54.8996458087367</v>
      </c>
      <c r="H1124" s="17">
        <f ca="1">f_nav_periodreturnrankingper(A1124,参数!$B$2,参数!$B$1,3)</f>
        <v>39.4917946003176</v>
      </c>
      <c r="I1124" s="17">
        <f ca="1">f_nav_adjustedreturn(A1124,参数!$B$3,参数!$B$2)</f>
        <v>12.3342175066313</v>
      </c>
      <c r="J1124" s="17">
        <f ca="1">f_nav_periodreturnrankingper(A1124,参数!$B$3,参数!$B$2,3)</f>
        <v>75.8082497212932</v>
      </c>
      <c r="K1124" s="17">
        <f ca="1">f_nav_adjustedreturn(A1124,参数!$B$4,参数!$B$3)</f>
        <v>-28.9349670122526</v>
      </c>
      <c r="L1124" s="17">
        <f ca="1">f_nav_periodreturnrankingper(A1124,参数!$B$4,参数!$B$3,3)</f>
        <v>92.6829268292683</v>
      </c>
      <c r="M1124" s="17">
        <f ca="1">f_nav_adjustedreturn(A1124,参数!$B$5,参数!$B$4)</f>
        <v>8.46075433231397</v>
      </c>
      <c r="N1124" s="17">
        <f ca="1">f_nav_periodreturnrankingper(A1124,参数!$B$5,参数!$B$4,3)</f>
        <v>59.6532702915682</v>
      </c>
      <c r="O1124" s="17">
        <f ca="1">f_nav_adjustedreturn(A1124,参数!$B$6,参数!$B$5)</f>
        <v>0</v>
      </c>
      <c r="P1124" s="17">
        <f ca="1">f_nav_periodreturnrankingper(A1124,参数!$B$6,参数!$B$5,3)</f>
        <v>0</v>
      </c>
      <c r="Q1124" s="25">
        <f>f_return(A1124,1,参数!$B$1-365/2,参数!$B$1)</f>
        <v>84.6823103401017</v>
      </c>
      <c r="R1124" s="25">
        <f ca="1">f_return(A1124,1,参数!$B$4,参数!$B$1)</f>
        <v>7.32760462648834</v>
      </c>
      <c r="S1124" s="25">
        <f ca="1">f_return(A1124,1,参数!$B$6,参数!$B$1)</f>
        <v>0</v>
      </c>
      <c r="T1124" t="str">
        <f>f_info_investtype(A1124)</f>
        <v>灵活配置型基金</v>
      </c>
      <c r="U1124" t="str">
        <f>f_info_fundmanager(A1124)</f>
        <v>孟夏</v>
      </c>
      <c r="V1124">
        <f>f_info_manager_onthepostdays(A1124,1)</f>
        <v>204</v>
      </c>
      <c r="W1124" s="25">
        <f ca="1">f_return_1w(A1124,"0",参数!$B$2)</f>
        <v>-4.18552036199095</v>
      </c>
      <c r="X1124" s="25">
        <f>f_return_1m(A1124,"0",参数!$B$1)</f>
        <v>12.3287671232877</v>
      </c>
      <c r="Y1124" s="25">
        <f>f_return_3m(A1124,0,参数!$B$1)</f>
        <v>30.2879841112215</v>
      </c>
      <c r="Z1124" s="25">
        <f>f_return_6m(A1124,0,参数!B1123)</f>
        <v>28.9017341040462</v>
      </c>
      <c r="AA1124" t="str">
        <f>f_dq_status(A1124,参数!$B$1)</f>
        <v>暂停大额申购|开放赎回</v>
      </c>
      <c r="AB1124" s="17">
        <f ca="1">f_risk_maxdownside(A1124,参数!$B$6,参数!$B$1)</f>
        <v>-38.9948006932409</v>
      </c>
      <c r="AC1124" s="17">
        <f ca="1">f_risk_maxdownside(A1124,参数!$B$4,参数!$B$1)</f>
        <v>-33.8345864661654</v>
      </c>
      <c r="AD1124" t="str">
        <f ca="1">f_risk_maxdownside_date(A1124,参数!$B$6,参数!$B$1)</f>
        <v>20171122-20190606</v>
      </c>
    </row>
    <row r="1125" spans="1:30">
      <c r="A1125" s="15" t="s">
        <v>1153</v>
      </c>
      <c r="B1125" t="str">
        <f>f_info_name(A1125)</f>
        <v>易方达科瑞</v>
      </c>
      <c r="C1125" t="str">
        <f>f_info_setupdate(A1125)</f>
        <v>2017-01-03</v>
      </c>
      <c r="D1125" s="16">
        <f t="shared" si="17"/>
        <v>1483</v>
      </c>
      <c r="F1125" s="17">
        <f>f_netasset_total(A1125,参数!$B$1,100000000)</f>
        <v>11.0759847252</v>
      </c>
      <c r="G1125" s="17">
        <f ca="1">f_nav_adjustedreturn(A1125,参数!$B$2,参数!$B$1)</f>
        <v>64.1246241229535</v>
      </c>
      <c r="H1125" s="17">
        <f ca="1">f_nav_periodreturnrankingper(A1125,参数!$B$2,参数!$B$1,3)</f>
        <v>30.651138168343</v>
      </c>
      <c r="I1125" s="17">
        <f ca="1">f_nav_adjustedreturn(A1125,参数!$B$3,参数!$B$2)</f>
        <v>36.9950795285502</v>
      </c>
      <c r="J1125" s="17">
        <f ca="1">f_nav_periodreturnrankingper(A1125,参数!$B$3,参数!$B$2,3)</f>
        <v>33.835005574136</v>
      </c>
      <c r="K1125" s="17">
        <f ca="1">f_nav_adjustedreturn(A1125,参数!$B$4,参数!$B$3)</f>
        <v>-17.7583286278938</v>
      </c>
      <c r="L1125" s="17">
        <f ca="1">f_nav_periodreturnrankingper(A1125,参数!$B$4,参数!$B$3,3)</f>
        <v>58.2798459563543</v>
      </c>
      <c r="M1125" s="17">
        <f ca="1">f_nav_adjustedreturn(A1125,参数!$B$5,参数!$B$4)</f>
        <v>26.3931705003557</v>
      </c>
      <c r="N1125" s="17">
        <f ca="1">f_nav_periodreturnrankingper(A1125,参数!$B$5,参数!$B$4,3)</f>
        <v>13.5539795114263</v>
      </c>
      <c r="O1125" s="17">
        <f ca="1">f_nav_adjustedreturn(A1125,参数!$B$6,参数!$B$5)</f>
        <v>0</v>
      </c>
      <c r="P1125" s="17">
        <f ca="1">f_nav_periodreturnrankingper(A1125,参数!$B$6,参数!$B$5,3)</f>
        <v>0</v>
      </c>
      <c r="Q1125" s="25">
        <f>f_return(A1125,1,参数!$B$1-365/2,参数!$B$1)</f>
        <v>47.8613178741901</v>
      </c>
      <c r="R1125" s="25">
        <f ca="1">f_return(A1125,1,参数!$B$4,参数!$B$1)</f>
        <v>22.7182117867788</v>
      </c>
      <c r="S1125" s="25">
        <f ca="1">f_return(A1125,1,参数!$B$6,参数!$B$1)</f>
        <v>0</v>
      </c>
      <c r="T1125" t="str">
        <f>f_info_investtype(A1125)</f>
        <v>灵活配置型基金</v>
      </c>
      <c r="U1125" t="str">
        <f>f_info_fundmanager(A1125)</f>
        <v>杨嘉文</v>
      </c>
      <c r="V1125">
        <f>f_info_manager_onthepostdays(A1125,1)</f>
        <v>1142</v>
      </c>
      <c r="W1125" s="25">
        <f ca="1">f_return_1w(A1125,"0",参数!$B$2)</f>
        <v>-5.07453219156359</v>
      </c>
      <c r="X1125" s="25">
        <f>f_return_1m(A1125,"0",参数!$B$1)</f>
        <v>6.05602633993631</v>
      </c>
      <c r="Y1125" s="25">
        <f>f_return_3m(A1125,0,参数!$B$1)</f>
        <v>11.9537348299242</v>
      </c>
      <c r="Z1125" s="25">
        <f>f_return_6m(A1125,0,参数!B1124)</f>
        <v>15.9247467438495</v>
      </c>
      <c r="AA1125" t="str">
        <f>f_dq_status(A1125,参数!$B$1)</f>
        <v>开放申购|开放赎回</v>
      </c>
      <c r="AB1125" s="17">
        <f ca="1">f_risk_maxdownside(A1125,参数!$B$6,参数!$B$1)</f>
        <v>-25.0491251052681</v>
      </c>
      <c r="AC1125" s="17">
        <f ca="1">f_risk_maxdownside(A1125,参数!$B$4,参数!$B$1)</f>
        <v>-24.859287054409</v>
      </c>
      <c r="AD1125" t="str">
        <f ca="1">f_risk_maxdownside_date(A1125,参数!$B$6,参数!$B$1)</f>
        <v>20180125-20181029</v>
      </c>
    </row>
    <row r="1126" spans="1:30">
      <c r="A1126" s="15" t="s">
        <v>1154</v>
      </c>
      <c r="B1126" t="str">
        <f>f_info_name(A1126)</f>
        <v>南方安裕A</v>
      </c>
      <c r="C1126" t="str">
        <f>f_info_setupdate(A1126)</f>
        <v>2016-11-15</v>
      </c>
      <c r="D1126" s="16">
        <f t="shared" si="17"/>
        <v>1532</v>
      </c>
      <c r="F1126" s="17">
        <f>f_netasset_total(A1126,参数!$B$1,100000000)</f>
        <v>17.7242745074</v>
      </c>
      <c r="G1126" s="17">
        <f ca="1">f_nav_adjustedreturn(A1126,参数!$B$2,参数!$B$1)</f>
        <v>15.3128036171376</v>
      </c>
      <c r="H1126" s="17">
        <f ca="1">f_nav_periodreturnrankingper(A1126,参数!$B$2,参数!$B$1,3)</f>
        <v>54.5454545454545</v>
      </c>
      <c r="I1126" s="17">
        <f ca="1">f_nav_adjustedreturn(A1126,参数!$B$3,参数!$B$2)</f>
        <v>14.3915124484711</v>
      </c>
      <c r="J1126" s="17">
        <f ca="1">f_nav_periodreturnrankingper(A1126,参数!$B$3,参数!$B$2,3)</f>
        <v>19.2982456140351</v>
      </c>
      <c r="K1126" s="17">
        <f ca="1">f_nav_adjustedreturn(A1126,参数!$B$4,参数!$B$3)</f>
        <v>-0.338600451467252</v>
      </c>
      <c r="L1126" s="17">
        <f ca="1">f_nav_periodreturnrankingper(A1126,参数!$B$4,参数!$B$3,3)</f>
        <v>51.5555555555556</v>
      </c>
      <c r="M1126" s="17">
        <f ca="1">f_nav_adjustedreturn(A1126,参数!$B$5,参数!$B$4)</f>
        <v>6.46964856230032</v>
      </c>
      <c r="N1126" s="17">
        <f ca="1">f_nav_periodreturnrankingper(A1126,参数!$B$5,参数!$B$4,3)</f>
        <v>46.8468468468468</v>
      </c>
      <c r="O1126" s="17">
        <f ca="1">f_nav_adjustedreturn(A1126,参数!$B$6,参数!$B$5)</f>
        <v>0</v>
      </c>
      <c r="P1126" s="17">
        <f ca="1">f_nav_periodreturnrankingper(A1126,参数!$B$6,参数!$B$5,3)</f>
        <v>0</v>
      </c>
      <c r="Q1126" s="25">
        <f>f_return(A1126,1,参数!$B$1-365/2,参数!$B$1)</f>
        <v>18.4546247694146</v>
      </c>
      <c r="R1126" s="25">
        <f ca="1">f_return(A1126,1,参数!$B$4,参数!$B$1)</f>
        <v>9.53762177426811</v>
      </c>
      <c r="S1126" s="25">
        <f ca="1">f_return(A1126,1,参数!$B$6,参数!$B$1)</f>
        <v>0</v>
      </c>
      <c r="T1126" t="str">
        <f>f_info_investtype(A1126)</f>
        <v>偏债混合型基金</v>
      </c>
      <c r="U1126" t="str">
        <f>f_info_fundmanager(A1126)</f>
        <v>孙鲁闽,林乐峰</v>
      </c>
      <c r="V1126">
        <f>f_info_manager_onthepostdays(A1126,1)</f>
        <v>1549</v>
      </c>
      <c r="W1126" s="25">
        <f ca="1">f_return_1w(A1126,"0",参数!$B$2)</f>
        <v>-0.256035113386958</v>
      </c>
      <c r="X1126" s="25">
        <f>f_return_1m(A1126,"0",参数!$B$1)</f>
        <v>2.98961689939135</v>
      </c>
      <c r="Y1126" s="25">
        <f>f_return_3m(A1126,0,参数!$B$1)</f>
        <v>5.2313883299799</v>
      </c>
      <c r="Z1126" s="25">
        <f>f_return_6m(A1126,0,参数!B1125)</f>
        <v>6.9871896896061</v>
      </c>
      <c r="AA1126" t="str">
        <f>f_dq_status(A1126,参数!$B$1)</f>
        <v>开放申购|开放赎回</v>
      </c>
      <c r="AB1126" s="17">
        <f ca="1">f_risk_maxdownside(A1126,参数!$B$6,参数!$B$1)</f>
        <v>-3.43991796401603</v>
      </c>
      <c r="AC1126" s="17">
        <f ca="1">f_risk_maxdownside(A1126,参数!$B$4,参数!$B$1)</f>
        <v>-3.43991796401603</v>
      </c>
      <c r="AD1126" t="str">
        <f ca="1">f_risk_maxdownside_date(A1126,参数!$B$6,参数!$B$1)</f>
        <v>20180725-20181018</v>
      </c>
    </row>
    <row r="1127" spans="1:30">
      <c r="A1127" s="15" t="s">
        <v>1155</v>
      </c>
      <c r="B1127" t="str">
        <f>f_info_name(A1127)</f>
        <v>嘉实物流产业A</v>
      </c>
      <c r="C1127" t="str">
        <f>f_info_setupdate(A1127)</f>
        <v>2016-12-29</v>
      </c>
      <c r="D1127" s="16">
        <f t="shared" si="17"/>
        <v>1488</v>
      </c>
      <c r="F1127" s="17">
        <f>f_netasset_total(A1127,参数!$B$1,100000000)</f>
        <v>1.9067912978</v>
      </c>
      <c r="G1127" s="17">
        <f ca="1">f_nav_adjustedreturn(A1127,参数!$B$2,参数!$B$1)</f>
        <v>42.3972602739726</v>
      </c>
      <c r="H1127" s="17">
        <f ca="1">f_nav_periodreturnrankingper(A1127,参数!$B$2,参数!$B$1,3)</f>
        <v>80.6372549019608</v>
      </c>
      <c r="I1127" s="17">
        <f ca="1">f_nav_adjustedreturn(A1127,参数!$B$3,参数!$B$2)</f>
        <v>35.3104726598702</v>
      </c>
      <c r="J1127" s="17">
        <f ca="1">f_nav_periodreturnrankingper(A1127,参数!$B$3,参数!$B$2,3)</f>
        <v>66.9616519174041</v>
      </c>
      <c r="K1127" s="17">
        <f ca="1">f_nav_adjustedreturn(A1127,参数!$B$4,参数!$B$3)</f>
        <v>-12.2050447518308</v>
      </c>
      <c r="L1127" s="17">
        <f ca="1">f_nav_periodreturnrankingper(A1127,参数!$B$4,参数!$B$3,3)</f>
        <v>6.18181818181818</v>
      </c>
      <c r="M1127" s="17">
        <f ca="1">f_nav_adjustedreturn(A1127,参数!$B$5,参数!$B$4)</f>
        <v>23.2767232767233</v>
      </c>
      <c r="N1127" s="17">
        <f ca="1">f_nav_periodreturnrankingper(A1127,参数!$B$5,参数!$B$4,3)</f>
        <v>46.078431372549</v>
      </c>
      <c r="O1127" s="17">
        <f ca="1">f_nav_adjustedreturn(A1127,参数!$B$6,参数!$B$5)</f>
        <v>0</v>
      </c>
      <c r="P1127" s="17">
        <f ca="1">f_nav_periodreturnrankingper(A1127,参数!$B$6,参数!$B$5,3)</f>
        <v>0</v>
      </c>
      <c r="Q1127" s="25">
        <f>f_return(A1127,1,参数!$B$1-365/2,参数!$B$1)</f>
        <v>49.5917685027816</v>
      </c>
      <c r="R1127" s="25">
        <f ca="1">f_return(A1127,1,参数!$B$4,参数!$B$1)</f>
        <v>19.1328231821014</v>
      </c>
      <c r="S1127" s="25">
        <f ca="1">f_return(A1127,1,参数!$B$6,参数!$B$1)</f>
        <v>0</v>
      </c>
      <c r="T1127" t="str">
        <f>f_info_investtype(A1127)</f>
        <v>普通股票型基金</v>
      </c>
      <c r="U1127" t="str">
        <f>f_info_fundmanager(A1127)</f>
        <v>肖觅</v>
      </c>
      <c r="V1127">
        <f>f_info_manager_onthepostdays(A1127,1)</f>
        <v>1505</v>
      </c>
      <c r="W1127" s="25">
        <f ca="1">f_return_1w(A1127,"0",参数!$B$2)</f>
        <v>-3.24718356527501</v>
      </c>
      <c r="X1127" s="25">
        <f>f_return_1m(A1127,"0",参数!$B$1)</f>
        <v>3.74251497005989</v>
      </c>
      <c r="Y1127" s="25">
        <f>f_return_3m(A1127,0,参数!$B$1)</f>
        <v>7.60869565217393</v>
      </c>
      <c r="Z1127" s="25">
        <f>f_return_6m(A1127,0,参数!B1126)</f>
        <v>14.5631067961165</v>
      </c>
      <c r="AA1127" t="str">
        <f>f_dq_status(A1127,参数!$B$1)</f>
        <v>开放申购|开放赎回</v>
      </c>
      <c r="AB1127" s="17">
        <f ca="1">f_risk_maxdownside(A1127,参数!$B$6,参数!$B$1)</f>
        <v>-24.6203037569944</v>
      </c>
      <c r="AC1127" s="17">
        <f ca="1">f_risk_maxdownside(A1127,参数!$B$4,参数!$B$1)</f>
        <v>-24.6203037569944</v>
      </c>
      <c r="AD1127" t="str">
        <f ca="1">f_risk_maxdownside_date(A1127,参数!$B$6,参数!$B$1)</f>
        <v>20180313-20181018</v>
      </c>
    </row>
    <row r="1128" spans="1:30">
      <c r="A1128" s="15" t="s">
        <v>1156</v>
      </c>
      <c r="B1128" t="str">
        <f>f_info_name(A1128)</f>
        <v>华夏圆和</v>
      </c>
      <c r="C1128" t="str">
        <f>f_info_setupdate(A1128)</f>
        <v>2016-12-29</v>
      </c>
      <c r="D1128" s="16">
        <f t="shared" si="17"/>
        <v>1488</v>
      </c>
      <c r="F1128" s="17">
        <f>f_netasset_total(A1128,参数!$B$1,100000000)</f>
        <v>5.2065409344</v>
      </c>
      <c r="G1128" s="17">
        <f ca="1">f_nav_adjustedreturn(A1128,参数!$B$2,参数!$B$1)</f>
        <v>12.7261131625881</v>
      </c>
      <c r="H1128" s="17">
        <f ca="1">f_nav_periodreturnrankingper(A1128,参数!$B$2,参数!$B$1,3)</f>
        <v>92.1651667548968</v>
      </c>
      <c r="I1128" s="17">
        <f ca="1">f_nav_adjustedreturn(A1128,参数!$B$3,参数!$B$2)</f>
        <v>4.52614237405706</v>
      </c>
      <c r="J1128" s="17">
        <f ca="1">f_nav_periodreturnrankingper(A1128,参数!$B$3,参数!$B$2,3)</f>
        <v>94.4816053511706</v>
      </c>
      <c r="K1128" s="17">
        <f ca="1">f_nav_adjustedreturn(A1128,参数!$B$4,参数!$B$3)</f>
        <v>0.883484954513646</v>
      </c>
      <c r="L1128" s="17">
        <f ca="1">f_nav_periodreturnrankingper(A1128,参数!$B$4,参数!$B$3,3)</f>
        <v>15.7894736842105</v>
      </c>
      <c r="M1128" s="17">
        <f ca="1">f_nav_adjustedreturn(A1128,参数!$B$5,参数!$B$4)</f>
        <v>14.7279831680192</v>
      </c>
      <c r="N1128" s="17">
        <f ca="1">f_nav_periodreturnrankingper(A1128,参数!$B$5,参数!$B$4,3)</f>
        <v>33.8849487785658</v>
      </c>
      <c r="O1128" s="17">
        <f ca="1">f_nav_adjustedreturn(A1128,参数!$B$6,参数!$B$5)</f>
        <v>0</v>
      </c>
      <c r="P1128" s="17">
        <f ca="1">f_nav_periodreturnrankingper(A1128,参数!$B$6,参数!$B$5,3)</f>
        <v>0</v>
      </c>
      <c r="Q1128" s="25">
        <f>f_return(A1128,1,参数!$B$1-365/2,参数!$B$1)</f>
        <v>13.0028389282386</v>
      </c>
      <c r="R1128" s="25">
        <f ca="1">f_return(A1128,1,参数!$B$4,参数!$B$1)</f>
        <v>5.92545686403536</v>
      </c>
      <c r="S1128" s="25">
        <f ca="1">f_return(A1128,1,参数!$B$6,参数!$B$1)</f>
        <v>0</v>
      </c>
      <c r="T1128" t="str">
        <f>f_info_investtype(A1128)</f>
        <v>灵活配置型基金</v>
      </c>
      <c r="U1128" t="str">
        <f>f_info_fundmanager(A1128)</f>
        <v>陈伟彦</v>
      </c>
      <c r="V1128">
        <f>f_info_manager_onthepostdays(A1128,1)</f>
        <v>300</v>
      </c>
      <c r="W1128" s="25">
        <f ca="1">f_return_1w(A1128,"0",参数!$B$2)</f>
        <v>-0.618301731244853</v>
      </c>
      <c r="X1128" s="25">
        <f>f_return_1m(A1128,"0",参数!$B$1)</f>
        <v>1.24471200780994</v>
      </c>
      <c r="Y1128" s="25">
        <f>f_return_3m(A1128,0,参数!$B$1)</f>
        <v>4.05330426114975</v>
      </c>
      <c r="Z1128" s="25">
        <f>f_return_6m(A1128,0,参数!B1127)</f>
        <v>3.57228081566506</v>
      </c>
      <c r="AA1128" t="str">
        <f>f_dq_status(A1128,参数!$B$1)</f>
        <v>暂停大额申购|开放赎回</v>
      </c>
      <c r="AB1128" s="17">
        <f ca="1">f_risk_maxdownside(A1128,参数!$B$6,参数!$B$1)</f>
        <v>-5.39207490386223</v>
      </c>
      <c r="AC1128" s="17">
        <f ca="1">f_risk_maxdownside(A1128,参数!$B$4,参数!$B$1)</f>
        <v>-5.39207490386223</v>
      </c>
      <c r="AD1128" t="str">
        <f ca="1">f_risk_maxdownside_date(A1128,参数!$B$6,参数!$B$1)</f>
        <v>20190411-20190606</v>
      </c>
    </row>
    <row r="1129" spans="1:30">
      <c r="A1129" s="15" t="s">
        <v>1157</v>
      </c>
      <c r="B1129" t="str">
        <f>f_info_name(A1129)</f>
        <v>华夏鼎融A</v>
      </c>
      <c r="C1129" t="str">
        <f>f_info_setupdate(A1129)</f>
        <v>2016-11-07</v>
      </c>
      <c r="D1129" s="16">
        <f t="shared" si="17"/>
        <v>1540</v>
      </c>
      <c r="F1129" s="17">
        <f>f_netasset_total(A1129,参数!$B$1,100000000)</f>
        <v>1.1995519303</v>
      </c>
      <c r="G1129" s="17">
        <f ca="1">f_nav_adjustedreturn(A1129,参数!$B$2,参数!$B$1)</f>
        <v>12.6109636679784</v>
      </c>
      <c r="H1129" s="17">
        <f ca="1">f_nav_periodreturnrankingper(A1129,参数!$B$2,参数!$B$1,3)</f>
        <v>33.0188679245283</v>
      </c>
      <c r="I1129" s="17">
        <f ca="1">f_nav_adjustedreturn(A1129,参数!$B$3,参数!$B$2)</f>
        <v>4.7751462268674</v>
      </c>
      <c r="J1129" s="17">
        <f ca="1">f_nav_periodreturnrankingper(A1129,参数!$B$3,参数!$B$2,3)</f>
        <v>81.7021276595745</v>
      </c>
      <c r="K1129" s="17">
        <f ca="1">f_nav_adjustedreturn(A1129,参数!$B$4,参数!$B$3)</f>
        <v>2.31531443147256</v>
      </c>
      <c r="L1129" s="17">
        <f ca="1">f_nav_periodreturnrankingper(A1129,参数!$B$4,参数!$B$3,3)</f>
        <v>34.8448687350835</v>
      </c>
      <c r="M1129" s="17">
        <f ca="1">f_nav_adjustedreturn(A1129,参数!$B$5,参数!$B$4)</f>
        <v>2.09188269442499</v>
      </c>
      <c r="N1129" s="17">
        <f ca="1">f_nav_periodreturnrankingper(A1129,参数!$B$5,参数!$B$4,3)</f>
        <v>74.8618784530387</v>
      </c>
      <c r="O1129" s="17">
        <f ca="1">f_nav_adjustedreturn(A1129,参数!$B$6,参数!$B$5)</f>
        <v>0</v>
      </c>
      <c r="P1129" s="17">
        <f ca="1">f_nav_periodreturnrankingper(A1129,参数!$B$6,参数!$B$5,3)</f>
        <v>0</v>
      </c>
      <c r="Q1129" s="25">
        <f>f_return(A1129,1,参数!$B$1-365/2,参数!$B$1)</f>
        <v>9.73557939511078</v>
      </c>
      <c r="R1129" s="25">
        <f ca="1">f_return(A1129,1,参数!$B$4,参数!$B$1)</f>
        <v>6.47189713450851</v>
      </c>
      <c r="S1129" s="25">
        <f ca="1">f_return(A1129,1,参数!$B$6,参数!$B$1)</f>
        <v>0</v>
      </c>
      <c r="T1129" t="str">
        <f>f_info_investtype(A1129)</f>
        <v>混合债券型二级基金</v>
      </c>
      <c r="U1129" t="str">
        <f>f_info_fundmanager(A1129)</f>
        <v>张弘弢</v>
      </c>
      <c r="V1129">
        <f>f_info_manager_onthepostdays(A1129,1)</f>
        <v>1505</v>
      </c>
      <c r="W1129" s="25">
        <f ca="1">f_return_1w(A1129,"0",参数!$B$2)</f>
        <v>-0.564200564200563</v>
      </c>
      <c r="X1129" s="25">
        <f>f_return_1m(A1129,"0",参数!$B$1)</f>
        <v>2.68714011516315</v>
      </c>
      <c r="Y1129" s="25">
        <f>f_return_3m(A1129,0,参数!$B$1)</f>
        <v>3.86595762640329</v>
      </c>
      <c r="Z1129" s="25">
        <f>f_return_6m(A1129,0,参数!B1128)</f>
        <v>1.71638060323281</v>
      </c>
      <c r="AA1129" t="str">
        <f>f_dq_status(A1129,参数!$B$1)</f>
        <v>暂停大额申购|开放赎回</v>
      </c>
      <c r="AB1129" s="17">
        <f ca="1">f_risk_maxdownside(A1129,参数!$B$6,参数!$B$1)</f>
        <v>-4.13513989090271</v>
      </c>
      <c r="AC1129" s="17">
        <f ca="1">f_risk_maxdownside(A1129,参数!$B$4,参数!$B$1)</f>
        <v>-4.13513989090271</v>
      </c>
      <c r="AD1129" t="str">
        <f ca="1">f_risk_maxdownside_date(A1129,参数!$B$6,参数!$B$1)</f>
        <v>20200226-20200323</v>
      </c>
    </row>
    <row r="1130" spans="1:30">
      <c r="A1130" s="15" t="s">
        <v>1158</v>
      </c>
      <c r="B1130" t="str">
        <f>f_info_name(A1130)</f>
        <v>前海开源沪港深核心资源A</v>
      </c>
      <c r="C1130" t="str">
        <f>f_info_setupdate(A1130)</f>
        <v>2016-10-17</v>
      </c>
      <c r="D1130" s="16">
        <f t="shared" si="17"/>
        <v>1561</v>
      </c>
      <c r="F1130" s="17">
        <f>f_netasset_total(A1130,参数!$B$1,100000000)</f>
        <v>2.8183671336</v>
      </c>
      <c r="G1130" s="17">
        <f ca="1">f_nav_adjustedreturn(A1130,参数!$B$2,参数!$B$1)</f>
        <v>42.1613394216134</v>
      </c>
      <c r="H1130" s="17">
        <f ca="1">f_nav_periodreturnrankingper(A1130,参数!$B$2,参数!$B$1,3)</f>
        <v>51.9322392800423</v>
      </c>
      <c r="I1130" s="17">
        <f ca="1">f_nav_adjustedreturn(A1130,参数!$B$3,参数!$B$2)</f>
        <v>31.7513371660156</v>
      </c>
      <c r="J1130" s="17">
        <f ca="1">f_nav_periodreturnrankingper(A1130,参数!$B$3,参数!$B$2,3)</f>
        <v>41.7502787068005</v>
      </c>
      <c r="K1130" s="17">
        <f ca="1">f_nav_adjustedreturn(A1130,参数!$B$4,参数!$B$3)</f>
        <v>-13.9495798319328</v>
      </c>
      <c r="L1130" s="17">
        <f ca="1">f_nav_periodreturnrankingper(A1130,参数!$B$4,参数!$B$3,3)</f>
        <v>47.8177150192555</v>
      </c>
      <c r="M1130" s="17">
        <f ca="1">f_nav_adjustedreturn(A1130,参数!$B$5,参数!$B$4)</f>
        <v>18.6878727634195</v>
      </c>
      <c r="N1130" s="17">
        <f ca="1">f_nav_periodreturnrankingper(A1130,参数!$B$5,参数!$B$4,3)</f>
        <v>25.6107171000788</v>
      </c>
      <c r="O1130" s="17">
        <f ca="1">f_nav_adjustedreturn(A1130,参数!$B$6,参数!$B$5)</f>
        <v>0</v>
      </c>
      <c r="P1130" s="17">
        <f ca="1">f_nav_periodreturnrankingper(A1130,参数!$B$6,参数!$B$5,3)</f>
        <v>0</v>
      </c>
      <c r="Q1130" s="25">
        <f>f_return(A1130,1,参数!$B$1-365/2,参数!$B$1)</f>
        <v>-8.3556747195957</v>
      </c>
      <c r="R1130" s="25">
        <f ca="1">f_return(A1130,1,参数!$B$4,参数!$B$1)</f>
        <v>17.2285698913053</v>
      </c>
      <c r="S1130" s="25">
        <f ca="1">f_return(A1130,1,参数!$B$6,参数!$B$1)</f>
        <v>0</v>
      </c>
      <c r="T1130" t="str">
        <f>f_info_investtype(A1130)</f>
        <v>灵活配置型基金</v>
      </c>
      <c r="U1130" t="str">
        <f>f_info_fundmanager(A1130)</f>
        <v>吴国清</v>
      </c>
      <c r="V1130">
        <f>f_info_manager_onthepostdays(A1130,1)</f>
        <v>1578</v>
      </c>
      <c r="W1130" s="25">
        <f ca="1">f_return_1w(A1130,"0",参数!$B$2)</f>
        <v>-3.24005891016202</v>
      </c>
      <c r="X1130" s="25">
        <f>f_return_1m(A1130,"0",参数!$B$1)</f>
        <v>-1.68421052631578</v>
      </c>
      <c r="Y1130" s="25">
        <f>f_return_3m(A1130,0,参数!$B$1)</f>
        <v>-1.21628767847699</v>
      </c>
      <c r="Z1130" s="25">
        <f>f_return_6m(A1130,0,参数!B1129)</f>
        <v>-9.20038535645471</v>
      </c>
      <c r="AA1130" t="str">
        <f>f_dq_status(A1130,参数!$B$1)</f>
        <v>开放申购|开放赎回</v>
      </c>
      <c r="AB1130" s="17">
        <f ca="1">f_risk_maxdownside(A1130,参数!$B$6,参数!$B$1)</f>
        <v>-23.9130434782609</v>
      </c>
      <c r="AC1130" s="17">
        <f ca="1">f_risk_maxdownside(A1130,参数!$B$4,参数!$B$1)</f>
        <v>-23.9130434782609</v>
      </c>
      <c r="AD1130" t="str">
        <f ca="1">f_risk_maxdownside_date(A1130,参数!$B$6,参数!$B$1)</f>
        <v>20180124-20180917,20180124-20180918,20180124-20180920,20180124-20180927,20180124-20181008,20180124-20181009</v>
      </c>
    </row>
    <row r="1131" spans="1:30">
      <c r="A1131" s="15" t="s">
        <v>1159</v>
      </c>
      <c r="B1131" t="str">
        <f>f_info_name(A1131)</f>
        <v>中信建投睿利A</v>
      </c>
      <c r="C1131" t="str">
        <f>f_info_setupdate(A1131)</f>
        <v>2016-12-07</v>
      </c>
      <c r="D1131" s="16">
        <f t="shared" si="17"/>
        <v>1510</v>
      </c>
      <c r="F1131" s="17">
        <f>f_netasset_total(A1131,参数!$B$1,100000000)</f>
        <v>4.1430280209</v>
      </c>
      <c r="G1131" s="17">
        <f ca="1">f_nav_adjustedreturn(A1131,参数!$B$2,参数!$B$1)</f>
        <v>32.6414704667493</v>
      </c>
      <c r="H1131" s="17">
        <f ca="1">f_nav_periodreturnrankingper(A1131,参数!$B$2,参数!$B$1,3)</f>
        <v>60.6670195870831</v>
      </c>
      <c r="I1131" s="17">
        <f ca="1">f_nav_adjustedreturn(A1131,参数!$B$3,参数!$B$2)</f>
        <v>13.1705036811967</v>
      </c>
      <c r="J1131" s="17">
        <f ca="1">f_nav_periodreturnrankingper(A1131,参数!$B$3,参数!$B$2,3)</f>
        <v>73.2441471571906</v>
      </c>
      <c r="K1131" s="17">
        <f ca="1">f_nav_adjustedreturn(A1131,参数!$B$4,参数!$B$3)</f>
        <v>-18.2672905031548</v>
      </c>
      <c r="L1131" s="17">
        <f ca="1">f_nav_periodreturnrankingper(A1131,参数!$B$4,参数!$B$3,3)</f>
        <v>59.8202824133504</v>
      </c>
      <c r="M1131" s="17">
        <f ca="1">f_nav_adjustedreturn(A1131,参数!$B$5,参数!$B$4)</f>
        <v>23.6514109083658</v>
      </c>
      <c r="N1131" s="17">
        <f ca="1">f_nav_periodreturnrankingper(A1131,参数!$B$5,参数!$B$4,3)</f>
        <v>17.3364854215918</v>
      </c>
      <c r="O1131" s="17">
        <f ca="1">f_nav_adjustedreturn(A1131,参数!$B$6,参数!$B$5)</f>
        <v>0</v>
      </c>
      <c r="P1131" s="17">
        <f ca="1">f_nav_periodreturnrankingper(A1131,参数!$B$6,参数!$B$5,3)</f>
        <v>0</v>
      </c>
      <c r="Q1131" s="25">
        <f>f_return(A1131,1,参数!$B$1-365/2,参数!$B$1)</f>
        <v>26.8431494978995</v>
      </c>
      <c r="R1131" s="25">
        <f ca="1">f_return(A1131,1,参数!$B$4,参数!$B$1)</f>
        <v>7.04732382489817</v>
      </c>
      <c r="S1131" s="25">
        <f ca="1">f_return(A1131,1,参数!$B$6,参数!$B$1)</f>
        <v>0</v>
      </c>
      <c r="T1131" t="str">
        <f>f_info_investtype(A1131)</f>
        <v>灵活配置型基金</v>
      </c>
      <c r="U1131" t="str">
        <f>f_info_fundmanager(A1131)</f>
        <v>周户</v>
      </c>
      <c r="V1131">
        <f>f_info_manager_onthepostdays(A1131,1)</f>
        <v>1478</v>
      </c>
      <c r="W1131" s="25">
        <f ca="1">f_return_1w(A1131,"0",参数!$B$2)</f>
        <v>-0.981595092024541</v>
      </c>
      <c r="X1131" s="25">
        <f>f_return_1m(A1131,"0",参数!$B$1)</f>
        <v>4.24444083752638</v>
      </c>
      <c r="Y1131" s="25">
        <f>f_return_3m(A1131,0,参数!$B$1)</f>
        <v>7.05950991831971</v>
      </c>
      <c r="Z1131" s="25">
        <f>f_return_6m(A1131,0,参数!B1130)</f>
        <v>17.1538654828713</v>
      </c>
      <c r="AA1131" t="str">
        <f>f_dq_status(A1131,参数!$B$1)</f>
        <v>开放申购|开放赎回</v>
      </c>
      <c r="AB1131" s="17">
        <f ca="1">f_risk_maxdownside(A1131,参数!$B$6,参数!$B$1)</f>
        <v>-24.6116863905325</v>
      </c>
      <c r="AC1131" s="17">
        <f ca="1">f_risk_maxdownside(A1131,参数!$B$4,参数!$B$1)</f>
        <v>-24.6116863905325</v>
      </c>
      <c r="AD1131" t="str">
        <f ca="1">f_risk_maxdownside_date(A1131,参数!$B$6,参数!$B$1)</f>
        <v>20180522-20190103</v>
      </c>
    </row>
    <row r="1132" spans="1:30">
      <c r="A1132" s="15" t="s">
        <v>1160</v>
      </c>
      <c r="B1132" t="str">
        <f>f_info_name(A1132)</f>
        <v>建信瑞丰添利A</v>
      </c>
      <c r="C1132" t="str">
        <f>f_info_setupdate(A1132)</f>
        <v>2016-11-01</v>
      </c>
      <c r="D1132" s="16">
        <f t="shared" si="17"/>
        <v>1546</v>
      </c>
      <c r="F1132" s="17">
        <f>f_netasset_total(A1132,参数!$B$1,100000000)</f>
        <v>0.0533923736</v>
      </c>
      <c r="G1132" s="17">
        <f ca="1">f_nav_adjustedreturn(A1132,参数!$B$2,参数!$B$1)</f>
        <v>4.60023921243905</v>
      </c>
      <c r="H1132" s="17">
        <f ca="1">f_nav_periodreturnrankingper(A1132,参数!$B$2,参数!$B$1,3)</f>
        <v>94.3850267379679</v>
      </c>
      <c r="I1132" s="17">
        <f ca="1">f_nav_adjustedreturn(A1132,参数!$B$3,参数!$B$2)</f>
        <v>5.91502631066069</v>
      </c>
      <c r="J1132" s="17">
        <f ca="1">f_nav_periodreturnrankingper(A1132,参数!$B$3,参数!$B$2,3)</f>
        <v>77.1929824561403</v>
      </c>
      <c r="K1132" s="17">
        <f ca="1">f_nav_adjustedreturn(A1132,参数!$B$4,参数!$B$3)</f>
        <v>-4.65483601226424</v>
      </c>
      <c r="L1132" s="17">
        <f ca="1">f_nav_periodreturnrankingper(A1132,参数!$B$4,参数!$B$3,3)</f>
        <v>83.1111111111111</v>
      </c>
      <c r="M1132" s="17">
        <f ca="1">f_nav_adjustedreturn(A1132,参数!$B$5,参数!$B$4)</f>
        <v>7.46506986027944</v>
      </c>
      <c r="N1132" s="17">
        <f ca="1">f_nav_periodreturnrankingper(A1132,参数!$B$5,参数!$B$4,3)</f>
        <v>39.6396396396396</v>
      </c>
      <c r="O1132" s="17">
        <f ca="1">f_nav_adjustedreturn(A1132,参数!$B$6,参数!$B$5)</f>
        <v>0</v>
      </c>
      <c r="P1132" s="17">
        <f ca="1">f_nav_periodreturnrankingper(A1132,参数!$B$6,参数!$B$5,3)</f>
        <v>0</v>
      </c>
      <c r="Q1132" s="25">
        <f>f_return(A1132,1,参数!$B$1-365/2,参数!$B$1)</f>
        <v>4.17466289006656</v>
      </c>
      <c r="R1132" s="25">
        <f ca="1">f_return(A1132,1,参数!$B$4,参数!$B$1)</f>
        <v>1.84094181914491</v>
      </c>
      <c r="S1132" s="25">
        <f ca="1">f_return(A1132,1,参数!$B$6,参数!$B$1)</f>
        <v>0</v>
      </c>
      <c r="T1132" t="str">
        <f>f_info_investtype(A1132)</f>
        <v>偏债混合型基金</v>
      </c>
      <c r="U1132" t="str">
        <f>f_info_fundmanager(A1132)</f>
        <v>彭紫云,薛玲</v>
      </c>
      <c r="V1132">
        <f>f_info_manager_onthepostdays(A1132,1)</f>
        <v>405</v>
      </c>
      <c r="W1132" s="25">
        <f ca="1">f_return_1w(A1132,"0",参数!$B$2)</f>
        <v>-0.0735496920106566</v>
      </c>
      <c r="X1132" s="25">
        <f>f_return_1m(A1132,"0",参数!$B$1)</f>
        <v>-0.00879507475813448</v>
      </c>
      <c r="Y1132" s="25">
        <f>f_return_3m(A1132,0,参数!$B$1)</f>
        <v>1.01288316303866</v>
      </c>
      <c r="Z1132" s="25">
        <f>f_return_6m(A1132,0,参数!B1131)</f>
        <v>1.1573043710496</v>
      </c>
      <c r="AA1132" t="str">
        <f>f_dq_status(A1132,参数!$B$1)</f>
        <v>开放申购|开放赎回</v>
      </c>
      <c r="AB1132" s="17">
        <f ca="1">f_risk_maxdownside(A1132,参数!$B$6,参数!$B$1)</f>
        <v>-9.74456867557495</v>
      </c>
      <c r="AC1132" s="17">
        <f ca="1">f_risk_maxdownside(A1132,参数!$B$4,参数!$B$1)</f>
        <v>-8.15835722874849</v>
      </c>
      <c r="AD1132" t="str">
        <f ca="1">f_risk_maxdownside_date(A1132,参数!$B$6,参数!$B$1)</f>
        <v>20171114-20181018</v>
      </c>
    </row>
    <row r="1133" spans="1:30">
      <c r="A1133" s="15" t="s">
        <v>1161</v>
      </c>
      <c r="B1133" t="str">
        <f>f_info_name(A1133)</f>
        <v>博时乐臻</v>
      </c>
      <c r="C1133" t="str">
        <f>f_info_setupdate(A1133)</f>
        <v>2016-09-29</v>
      </c>
      <c r="D1133" s="16">
        <f t="shared" si="17"/>
        <v>1579</v>
      </c>
      <c r="F1133" s="17">
        <f>f_netasset_total(A1133,参数!$B$1,100000000)</f>
        <v>24.4032680431</v>
      </c>
      <c r="G1133" s="17">
        <f ca="1">f_nav_adjustedreturn(A1133,参数!$B$2,参数!$B$1)</f>
        <v>10.8021653543307</v>
      </c>
      <c r="H1133" s="17">
        <f ca="1">f_nav_periodreturnrankingper(A1133,参数!$B$2,参数!$B$1,3)</f>
        <v>74.5989304812834</v>
      </c>
      <c r="I1133" s="17">
        <f ca="1">f_nav_adjustedreturn(A1133,参数!$B$3,参数!$B$2)</f>
        <v>15.904553664797</v>
      </c>
      <c r="J1133" s="17">
        <f ca="1">f_nav_periodreturnrankingper(A1133,参数!$B$3,参数!$B$2,3)</f>
        <v>15.4385964912281</v>
      </c>
      <c r="K1133" s="17">
        <f ca="1">f_nav_adjustedreturn(A1133,参数!$B$4,参数!$B$3)</f>
        <v>4.8649187518692</v>
      </c>
      <c r="L1133" s="17">
        <f ca="1">f_nav_periodreturnrankingper(A1133,参数!$B$4,参数!$B$3,3)</f>
        <v>8.88888888888889</v>
      </c>
      <c r="M1133" s="17">
        <f ca="1">f_nav_adjustedreturn(A1133,参数!$B$5,参数!$B$4)</f>
        <v>5.92893612587266</v>
      </c>
      <c r="N1133" s="17">
        <f ca="1">f_nav_periodreturnrankingper(A1133,参数!$B$5,参数!$B$4,3)</f>
        <v>55.8558558558559</v>
      </c>
      <c r="O1133" s="17">
        <f ca="1">f_nav_adjustedreturn(A1133,参数!$B$6,参数!$B$5)</f>
        <v>0</v>
      </c>
      <c r="P1133" s="17">
        <f ca="1">f_nav_periodreturnrankingper(A1133,参数!$B$6,参数!$B$5,3)</f>
        <v>0</v>
      </c>
      <c r="Q1133" s="25">
        <f>f_return(A1133,1,参数!$B$1-365/2,参数!$B$1)</f>
        <v>10.3445440398239</v>
      </c>
      <c r="R1133" s="25">
        <f ca="1">f_return(A1133,1,参数!$B$4,参数!$B$1)</f>
        <v>10.4215075173604</v>
      </c>
      <c r="S1133" s="25">
        <f ca="1">f_return(A1133,1,参数!$B$6,参数!$B$1)</f>
        <v>0</v>
      </c>
      <c r="T1133" t="str">
        <f>f_info_investtype(A1133)</f>
        <v>偏债混合型基金</v>
      </c>
      <c r="U1133" t="str">
        <f>f_info_fundmanager(A1133)</f>
        <v>王申</v>
      </c>
      <c r="V1133">
        <f>f_info_manager_onthepostdays(A1133,1)</f>
        <v>486</v>
      </c>
      <c r="W1133" s="25">
        <f ca="1">f_return_1w(A1133,"0",参数!$B$2)</f>
        <v>-0.0327976385700193</v>
      </c>
      <c r="X1133" s="25">
        <f>f_return_1m(A1133,"0",参数!$B$1)</f>
        <v>1.32003300082503</v>
      </c>
      <c r="Y1133" s="25">
        <f>f_return_3m(A1133,0,参数!$B$1)</f>
        <v>2.4417987411845</v>
      </c>
      <c r="Z1133" s="25">
        <f>f_return_6m(A1133,0,参数!B1132)</f>
        <v>3.79541772737792</v>
      </c>
      <c r="AA1133" t="str">
        <f>f_dq_status(A1133,参数!$B$1)</f>
        <v>暂停申购|暂停赎回</v>
      </c>
      <c r="AB1133" s="17">
        <f ca="1">f_risk_maxdownside(A1133,参数!$B$6,参数!$B$1)</f>
        <v>-7.1028971028971</v>
      </c>
      <c r="AC1133" s="17">
        <f ca="1">f_risk_maxdownside(A1133,参数!$B$4,参数!$B$1)</f>
        <v>-5.78199848726784</v>
      </c>
      <c r="AD1133" t="str">
        <f ca="1">f_risk_maxdownside_date(A1133,参数!$B$6,参数!$B$1)</f>
        <v>20161029-20170519</v>
      </c>
    </row>
    <row r="1134" spans="1:30">
      <c r="A1134" s="15" t="s">
        <v>1162</v>
      </c>
      <c r="B1134" t="str">
        <f>f_info_name(A1134)</f>
        <v>南方荣发定期开放</v>
      </c>
      <c r="C1134" t="str">
        <f>f_info_setupdate(A1134)</f>
        <v>2016-11-08</v>
      </c>
      <c r="D1134" s="16">
        <f t="shared" si="17"/>
        <v>1539</v>
      </c>
      <c r="F1134" s="17">
        <f>f_netasset_total(A1134,参数!$B$1,100000000)</f>
        <v>6.4162471943</v>
      </c>
      <c r="G1134" s="17">
        <f ca="1">f_nav_adjustedreturn(A1134,参数!$B$2,参数!$B$1)</f>
        <v>10.8179419525066</v>
      </c>
      <c r="H1134" s="17">
        <f ca="1">f_nav_periodreturnrankingper(A1134,参数!$B$2,参数!$B$1,3)</f>
        <v>74.0641711229947</v>
      </c>
      <c r="I1134" s="17">
        <f ca="1">f_nav_adjustedreturn(A1134,参数!$B$3,参数!$B$2)</f>
        <v>5.57103064066853</v>
      </c>
      <c r="J1134" s="17">
        <f ca="1">f_nav_periodreturnrankingper(A1134,参数!$B$3,参数!$B$2,3)</f>
        <v>80.7017543859649</v>
      </c>
      <c r="K1134" s="17">
        <f ca="1">f_nav_adjustedreturn(A1134,参数!$B$4,参数!$B$3)</f>
        <v>1.69971671388102</v>
      </c>
      <c r="L1134" s="17">
        <f ca="1">f_nav_periodreturnrankingper(A1134,参数!$B$4,参数!$B$3,3)</f>
        <v>28.8888888888889</v>
      </c>
      <c r="M1134" s="17">
        <f ca="1">f_nav_adjustedreturn(A1134,参数!$B$5,参数!$B$4)</f>
        <v>5.37313432835821</v>
      </c>
      <c r="N1134" s="17">
        <f ca="1">f_nav_periodreturnrankingper(A1134,参数!$B$5,参数!$B$4,3)</f>
        <v>59.4594594594595</v>
      </c>
      <c r="O1134" s="17">
        <f ca="1">f_nav_adjustedreturn(A1134,参数!$B$6,参数!$B$5)</f>
        <v>0</v>
      </c>
      <c r="P1134" s="17">
        <f ca="1">f_nav_periodreturnrankingper(A1134,参数!$B$6,参数!$B$5,3)</f>
        <v>0</v>
      </c>
      <c r="Q1134" s="25">
        <f>f_return(A1134,1,参数!$B$1-365/2,参数!$B$1)</f>
        <v>4.22289410925505</v>
      </c>
      <c r="R1134" s="25">
        <f ca="1">f_return(A1134,1,参数!$B$4,参数!$B$1)</f>
        <v>5.9583630942158</v>
      </c>
      <c r="S1134" s="25">
        <f ca="1">f_return(A1134,1,参数!$B$6,参数!$B$1)</f>
        <v>0</v>
      </c>
      <c r="T1134" t="str">
        <f>f_info_investtype(A1134)</f>
        <v>偏债混合型基金</v>
      </c>
      <c r="U1134" t="str">
        <f>f_info_fundmanager(A1134)</f>
        <v>王啸</v>
      </c>
      <c r="V1134">
        <f>f_info_manager_onthepostdays(A1134,1)</f>
        <v>477</v>
      </c>
      <c r="W1134" s="25">
        <f ca="1">f_return_1w(A1134,"0",参数!$B$2)</f>
        <v>-0.698689956331878</v>
      </c>
      <c r="X1134" s="25">
        <f>f_return_1m(A1134,"0",参数!$B$1)</f>
        <v>2.85714285714285</v>
      </c>
      <c r="Y1134" s="25">
        <f>f_return_3m(A1134,0,参数!$B$1)</f>
        <v>2.52237591537835</v>
      </c>
      <c r="Z1134" s="25">
        <f>f_return_6m(A1134,0,参数!B1133)</f>
        <v>0</v>
      </c>
      <c r="AA1134" t="str">
        <f>f_dq_status(A1134,参数!$B$1)</f>
        <v>暂停申购|暂停赎回</v>
      </c>
      <c r="AB1134" s="17">
        <f ca="1">f_risk_maxdownside(A1134,参数!$B$6,参数!$B$1)</f>
        <v>-4.58081244598098</v>
      </c>
      <c r="AC1134" s="17">
        <f ca="1">f_risk_maxdownside(A1134,参数!$B$4,参数!$B$1)</f>
        <v>-4.58081244598098</v>
      </c>
      <c r="AD1134" t="str">
        <f ca="1">f_risk_maxdownside_date(A1134,参数!$B$6,参数!$B$1)</f>
        <v>20200222-20200319</v>
      </c>
    </row>
    <row r="1135" spans="1:30">
      <c r="A1135" s="15" t="s">
        <v>1163</v>
      </c>
      <c r="B1135" t="str">
        <f>f_info_name(A1135)</f>
        <v>泰信智选成长</v>
      </c>
      <c r="C1135" t="str">
        <f>f_info_setupdate(A1135)</f>
        <v>2016-12-21</v>
      </c>
      <c r="D1135" s="16">
        <f t="shared" si="17"/>
        <v>1496</v>
      </c>
      <c r="F1135" s="17">
        <f>f_netasset_total(A1135,参数!$B$1,100000000)</f>
        <v>0.2946797403</v>
      </c>
      <c r="G1135" s="17">
        <f ca="1">f_nav_adjustedreturn(A1135,参数!$B$2,参数!$B$1)</f>
        <v>48.7970224644424</v>
      </c>
      <c r="H1135" s="17">
        <f ca="1">f_nav_periodreturnrankingper(A1135,参数!$B$2,参数!$B$1,3)</f>
        <v>44.9444150344097</v>
      </c>
      <c r="I1135" s="17">
        <f ca="1">f_nav_adjustedreturn(A1135,参数!$B$3,参数!$B$2)</f>
        <v>21.7116971363857</v>
      </c>
      <c r="J1135" s="17">
        <f ca="1">f_nav_periodreturnrankingper(A1135,参数!$B$3,参数!$B$2,3)</f>
        <v>55.685618729097</v>
      </c>
      <c r="K1135" s="17">
        <f ca="1">f_nav_adjustedreturn(A1135,参数!$B$4,参数!$B$3)</f>
        <v>-35.8551266085513</v>
      </c>
      <c r="L1135" s="17">
        <f ca="1">f_nav_periodreturnrankingper(A1135,参数!$B$4,参数!$B$3,3)</f>
        <v>98.9730423620026</v>
      </c>
      <c r="M1135" s="17">
        <f ca="1">f_nav_adjustedreturn(A1135,参数!$B$5,参数!$B$4)</f>
        <v>-3.87751043945119</v>
      </c>
      <c r="N1135" s="17">
        <f ca="1">f_nav_periodreturnrankingper(A1135,参数!$B$5,参数!$B$4,3)</f>
        <v>95.5870764381403</v>
      </c>
      <c r="O1135" s="17">
        <f ca="1">f_nav_adjustedreturn(A1135,参数!$B$6,参数!$B$5)</f>
        <v>0</v>
      </c>
      <c r="P1135" s="17">
        <f ca="1">f_nav_periodreturnrankingper(A1135,参数!$B$6,参数!$B$5,3)</f>
        <v>0</v>
      </c>
      <c r="Q1135" s="25">
        <f>f_return(A1135,1,参数!$B$1-365/2,参数!$B$1)</f>
        <v>36.3003203486941</v>
      </c>
      <c r="R1135" s="25">
        <f ca="1">f_return(A1135,1,参数!$B$4,参数!$B$1)</f>
        <v>5.11782702023262</v>
      </c>
      <c r="S1135" s="25">
        <f ca="1">f_return(A1135,1,参数!$B$6,参数!$B$1)</f>
        <v>0</v>
      </c>
      <c r="T1135" t="str">
        <f>f_info_investtype(A1135)</f>
        <v>灵活配置型基金</v>
      </c>
      <c r="U1135" t="str">
        <f>f_info_fundmanager(A1135)</f>
        <v>朱志权,张彦</v>
      </c>
      <c r="V1135">
        <f>f_info_manager_onthepostdays(A1135,1)</f>
        <v>1513</v>
      </c>
      <c r="W1135" s="25">
        <f ca="1">f_return_1w(A1135,"0",参数!$B$2)</f>
        <v>-1.77568873221048</v>
      </c>
      <c r="X1135" s="25">
        <f>f_return_1m(A1135,"0",参数!$B$1)</f>
        <v>15.843940805133</v>
      </c>
      <c r="Y1135" s="25">
        <f>f_return_3m(A1135,0,参数!$B$1)</f>
        <v>18.4550264550265</v>
      </c>
      <c r="Z1135" s="25">
        <f>f_return_6m(A1135,0,参数!B1134)</f>
        <v>7.19700699025302</v>
      </c>
      <c r="AA1135" t="str">
        <f>f_dq_status(A1135,参数!$B$1)</f>
        <v>开放申购|开放赎回</v>
      </c>
      <c r="AB1135" s="17">
        <f ca="1">f_risk_maxdownside(A1135,参数!$B$6,参数!$B$1)</f>
        <v>-41.8970032004655</v>
      </c>
      <c r="AC1135" s="17">
        <f ca="1">f_risk_maxdownside(A1135,参数!$B$4,参数!$B$1)</f>
        <v>-38.0326851468763</v>
      </c>
      <c r="AD1135" t="str">
        <f ca="1">f_risk_maxdownside_date(A1135,参数!$B$6,参数!$B$1)</f>
        <v>20171014-20190103</v>
      </c>
    </row>
    <row r="1136" spans="1:30">
      <c r="A1136" s="15" t="s">
        <v>1164</v>
      </c>
      <c r="B1136" t="str">
        <f>f_info_name(A1136)</f>
        <v>中融融信双盈A</v>
      </c>
      <c r="C1136" t="str">
        <f>f_info_setupdate(A1136)</f>
        <v>2016-11-02</v>
      </c>
      <c r="D1136" s="16">
        <f t="shared" si="17"/>
        <v>1545</v>
      </c>
      <c r="F1136" s="17">
        <f>f_netasset_total(A1136,参数!$B$1,100000000)</f>
        <v>0.1963328809</v>
      </c>
      <c r="G1136" s="17">
        <f ca="1">f_nav_adjustedreturn(A1136,参数!$B$2,参数!$B$1)</f>
        <v>12.9107981220657</v>
      </c>
      <c r="H1136" s="17">
        <f ca="1">f_nav_periodreturnrankingper(A1136,参数!$B$2,参数!$B$1,3)</f>
        <v>31.6981132075472</v>
      </c>
      <c r="I1136" s="17">
        <f ca="1">f_nav_adjustedreturn(A1136,参数!$B$3,参数!$B$2)</f>
        <v>4.69067208035047</v>
      </c>
      <c r="J1136" s="17">
        <f ca="1">f_nav_periodreturnrankingper(A1136,参数!$B$3,参数!$B$2,3)</f>
        <v>83.1914893617021</v>
      </c>
      <c r="K1136" s="17">
        <f ca="1">f_nav_adjustedreturn(A1136,参数!$B$4,参数!$B$3)</f>
        <v>-2.10251046025105</v>
      </c>
      <c r="L1136" s="17">
        <f ca="1">f_nav_periodreturnrankingper(A1136,参数!$B$4,参数!$B$3,3)</f>
        <v>66.3484486873508</v>
      </c>
      <c r="M1136" s="17">
        <f ca="1">f_nav_adjustedreturn(A1136,参数!$B$5,参数!$B$4)</f>
        <v>-0.426151127741398</v>
      </c>
      <c r="N1136" s="17">
        <f ca="1">f_nav_periodreturnrankingper(A1136,参数!$B$5,参数!$B$4,3)</f>
        <v>94.475138121547</v>
      </c>
      <c r="O1136" s="17">
        <f ca="1">f_nav_adjustedreturn(A1136,参数!$B$6,参数!$B$5)</f>
        <v>0</v>
      </c>
      <c r="P1136" s="17">
        <f ca="1">f_nav_periodreturnrankingper(A1136,参数!$B$6,参数!$B$5,3)</f>
        <v>0</v>
      </c>
      <c r="Q1136" s="25">
        <f>f_return(A1136,1,参数!$B$1-365/2,参数!$B$1)</f>
        <v>7.23926674737831</v>
      </c>
      <c r="R1136" s="25">
        <f ca="1">f_return(A1136,1,参数!$B$4,参数!$B$1)</f>
        <v>4.98301793637221</v>
      </c>
      <c r="S1136" s="25">
        <f ca="1">f_return(A1136,1,参数!$B$6,参数!$B$1)</f>
        <v>0</v>
      </c>
      <c r="T1136" t="str">
        <f>f_info_investtype(A1136)</f>
        <v>混合债券型二级基金</v>
      </c>
      <c r="U1136" t="str">
        <f>f_info_fundmanager(A1136)</f>
        <v>朱柏蓉</v>
      </c>
      <c r="V1136">
        <f>f_info_manager_onthepostdays(A1136,1)</f>
        <v>743</v>
      </c>
      <c r="W1136" s="25">
        <f ca="1">f_return_1w(A1136,"0",参数!$B$2)</f>
        <v>-0.0815827044666554</v>
      </c>
      <c r="X1136" s="25">
        <f>f_return_1m(A1136,"0",参数!$B$1)</f>
        <v>1.89739338675508</v>
      </c>
      <c r="Y1136" s="25">
        <f>f_return_3m(A1136,0,参数!$B$1)</f>
        <v>3.61524772876276</v>
      </c>
      <c r="Z1136" s="25">
        <f>f_return_6m(A1136,0,参数!B1135)</f>
        <v>1.38659320477503</v>
      </c>
      <c r="AA1136" t="str">
        <f>f_dq_status(A1136,参数!$B$1)</f>
        <v>开放申购|开放赎回</v>
      </c>
      <c r="AB1136" s="17">
        <f ca="1">f_risk_maxdownside(A1136,参数!$B$6,参数!$B$1)</f>
        <v>-9.00199600798403</v>
      </c>
      <c r="AC1136" s="17">
        <f ca="1">f_risk_maxdownside(A1136,参数!$B$4,参数!$B$1)</f>
        <v>-4.68359700249792</v>
      </c>
      <c r="AD1136" t="str">
        <f ca="1">f_risk_maxdownside_date(A1136,参数!$B$6,参数!$B$1)</f>
        <v>20161116-20170601</v>
      </c>
    </row>
    <row r="1137" spans="1:30">
      <c r="A1137" s="15" t="s">
        <v>1165</v>
      </c>
      <c r="B1137" t="str">
        <f>f_info_name(A1137)</f>
        <v>长江收益增强</v>
      </c>
      <c r="C1137" t="str">
        <f>f_info_setupdate(A1137)</f>
        <v>2016-10-17</v>
      </c>
      <c r="D1137" s="16">
        <f t="shared" si="17"/>
        <v>1561</v>
      </c>
      <c r="F1137" s="17">
        <f>f_netasset_total(A1137,参数!$B$1,100000000)</f>
        <v>1.219308632</v>
      </c>
      <c r="G1137" s="17">
        <f ca="1">f_nav_adjustedreturn(A1137,参数!$B$2,参数!$B$1)</f>
        <v>14.7489052455045</v>
      </c>
      <c r="H1137" s="17">
        <f ca="1">f_nav_periodreturnrankingper(A1137,参数!$B$2,参数!$B$1,3)</f>
        <v>26.0377358490566</v>
      </c>
      <c r="I1137" s="17">
        <f ca="1">f_nav_adjustedreturn(A1137,参数!$B$3,参数!$B$2)</f>
        <v>6.53120873866868</v>
      </c>
      <c r="J1137" s="17">
        <f ca="1">f_nav_periodreturnrankingper(A1137,参数!$B$3,参数!$B$2,3)</f>
        <v>65.1063829787234</v>
      </c>
      <c r="K1137" s="17">
        <f ca="1">f_nav_adjustedreturn(A1137,参数!$B$4,参数!$B$3)</f>
        <v>5.37569944044765</v>
      </c>
      <c r="L1137" s="17">
        <f ca="1">f_nav_periodreturnrankingper(A1137,参数!$B$4,参数!$B$3,3)</f>
        <v>11.4558472553699</v>
      </c>
      <c r="M1137" s="17">
        <f ca="1">f_nav_adjustedreturn(A1137,参数!$B$5,参数!$B$4)</f>
        <v>1.6863063795205</v>
      </c>
      <c r="N1137" s="17">
        <f ca="1">f_nav_periodreturnrankingper(A1137,参数!$B$5,参数!$B$4,3)</f>
        <v>79.8342541436464</v>
      </c>
      <c r="O1137" s="17">
        <f ca="1">f_nav_adjustedreturn(A1137,参数!$B$6,参数!$B$5)</f>
        <v>0</v>
      </c>
      <c r="P1137" s="17">
        <f ca="1">f_nav_periodreturnrankingper(A1137,参数!$B$6,参数!$B$5,3)</f>
        <v>0</v>
      </c>
      <c r="Q1137" s="25">
        <f>f_return(A1137,1,参数!$B$1-365/2,参数!$B$1)</f>
        <v>17.3024982591414</v>
      </c>
      <c r="R1137" s="25">
        <f ca="1">f_return(A1137,1,参数!$B$4,参数!$B$1)</f>
        <v>8.79823433760978</v>
      </c>
      <c r="S1137" s="25">
        <f ca="1">f_return(A1137,1,参数!$B$6,参数!$B$1)</f>
        <v>0</v>
      </c>
      <c r="T1137" t="str">
        <f>f_info_investtype(A1137)</f>
        <v>混合债券型二级基金</v>
      </c>
      <c r="U1137" t="str">
        <f>f_info_fundmanager(A1137)</f>
        <v>漆志伟</v>
      </c>
      <c r="V1137">
        <f>f_info_manager_onthepostdays(A1137,1)</f>
        <v>1578</v>
      </c>
      <c r="W1137" s="25">
        <f ca="1">f_return_1w(A1137,"0",参数!$B$2)</f>
        <v>-0.102382725242012</v>
      </c>
      <c r="X1137" s="25">
        <f>f_return_1m(A1137,"0",参数!$B$1)</f>
        <v>4.18746298959479</v>
      </c>
      <c r="Y1137" s="25">
        <f>f_return_3m(A1137,0,参数!$B$1)</f>
        <v>6.67821567778258</v>
      </c>
      <c r="Z1137" s="25">
        <f>f_return_6m(A1137,0,参数!B1136)</f>
        <v>3.2803603297357</v>
      </c>
      <c r="AA1137" t="str">
        <f>f_dq_status(A1137,参数!$B$1)</f>
        <v>开放申购|开放赎回</v>
      </c>
      <c r="AB1137" s="17">
        <f ca="1">f_risk_maxdownside(A1137,参数!$B$6,参数!$B$1)</f>
        <v>-4.06434499871654</v>
      </c>
      <c r="AC1137" s="17">
        <f ca="1">f_risk_maxdownside(A1137,参数!$B$4,参数!$B$1)</f>
        <v>-4.06434499871654</v>
      </c>
      <c r="AD1137" t="str">
        <f ca="1">f_risk_maxdownside_date(A1137,参数!$B$6,参数!$B$1)</f>
        <v>20200714-20200716</v>
      </c>
    </row>
    <row r="1138" spans="1:30">
      <c r="A1138" s="15" t="s">
        <v>1166</v>
      </c>
      <c r="B1138" t="str">
        <f>f_info_name(A1138)</f>
        <v>工银瑞信瑞盈</v>
      </c>
      <c r="C1138" t="str">
        <f>f_info_setupdate(A1138)</f>
        <v>2016-11-02</v>
      </c>
      <c r="D1138" s="16">
        <f t="shared" si="17"/>
        <v>1545</v>
      </c>
      <c r="F1138" s="17">
        <f>f_netasset_total(A1138,参数!$B$1,100000000)</f>
        <v>0.5171536208</v>
      </c>
      <c r="G1138" s="17">
        <f ca="1">f_nav_adjustedreturn(A1138,参数!$B$2,参数!$B$1)</f>
        <v>1.21547948878363</v>
      </c>
      <c r="H1138" s="17">
        <f ca="1">f_nav_periodreturnrankingper(A1138,参数!$B$2,参数!$B$1,3)</f>
        <v>94.7169811320755</v>
      </c>
      <c r="I1138" s="17">
        <f ca="1">f_nav_adjustedreturn(A1138,参数!$B$3,参数!$B$2)</f>
        <v>5.48694258508532</v>
      </c>
      <c r="J1138" s="17">
        <f ca="1">f_nav_periodreturnrankingper(A1138,参数!$B$3,参数!$B$2,3)</f>
        <v>75.3191489361702</v>
      </c>
      <c r="K1138" s="17">
        <f ca="1">f_nav_adjustedreturn(A1138,参数!$B$4,参数!$B$3)</f>
        <v>2.17705423369617</v>
      </c>
      <c r="L1138" s="17">
        <f ca="1">f_nav_periodreturnrankingper(A1138,参数!$B$4,参数!$B$3,3)</f>
        <v>36.2768496420048</v>
      </c>
      <c r="M1138" s="17">
        <f ca="1">f_nav_adjustedreturn(A1138,参数!$B$5,参数!$B$4)</f>
        <v>4.25382844560105</v>
      </c>
      <c r="N1138" s="17">
        <f ca="1">f_nav_periodreturnrankingper(A1138,参数!$B$5,参数!$B$4,3)</f>
        <v>45.5801104972376</v>
      </c>
      <c r="O1138" s="17">
        <f ca="1">f_nav_adjustedreturn(A1138,参数!$B$6,参数!$B$5)</f>
        <v>0</v>
      </c>
      <c r="P1138" s="17">
        <f ca="1">f_nav_periodreturnrankingper(A1138,参数!$B$6,参数!$B$5,3)</f>
        <v>0</v>
      </c>
      <c r="Q1138" s="25">
        <f>f_return(A1138,1,参数!$B$1-365/2,参数!$B$1)</f>
        <v>-0.540788988249363</v>
      </c>
      <c r="R1138" s="25">
        <f ca="1">f_return(A1138,1,参数!$B$4,参数!$B$1)</f>
        <v>2.94095125691596</v>
      </c>
      <c r="S1138" s="25">
        <f ca="1">f_return(A1138,1,参数!$B$6,参数!$B$1)</f>
        <v>0</v>
      </c>
      <c r="T1138" t="str">
        <f>f_info_investtype(A1138)</f>
        <v>混合债券型二级基金</v>
      </c>
      <c r="U1138" t="str">
        <f>f_info_fundmanager(A1138)</f>
        <v>李昱,李敏</v>
      </c>
      <c r="V1138">
        <f>f_info_manager_onthepostdays(A1138,1)</f>
        <v>360</v>
      </c>
      <c r="W1138" s="25">
        <f ca="1">f_return_1w(A1138,"0",参数!$B$2)</f>
        <v>-1.51395123668692</v>
      </c>
      <c r="X1138" s="25">
        <f>f_return_1m(A1138,"0",参数!$B$1)</f>
        <v>2.57223077619781</v>
      </c>
      <c r="Y1138" s="25">
        <f>f_return_3m(A1138,0,参数!$B$1)</f>
        <v>3.34915130498266</v>
      </c>
      <c r="Z1138" s="25">
        <f>f_return_6m(A1138,0,参数!B1137)</f>
        <v>-1.62043152796125</v>
      </c>
      <c r="AA1138" t="str">
        <f>f_dq_status(A1138,参数!$B$1)</f>
        <v>暂停申购|暂停赎回</v>
      </c>
      <c r="AB1138" s="17">
        <f ca="1">f_risk_maxdownside(A1138,参数!$B$6,参数!$B$1)</f>
        <v>-4.46405171660698</v>
      </c>
      <c r="AC1138" s="17">
        <f ca="1">f_risk_maxdownside(A1138,参数!$B$4,参数!$B$1)</f>
        <v>-4.46405171660698</v>
      </c>
      <c r="AD1138" t="str">
        <f ca="1">f_risk_maxdownside_date(A1138,参数!$B$6,参数!$B$1)</f>
        <v>20200104-20201030</v>
      </c>
    </row>
    <row r="1139" spans="1:30">
      <c r="A1139" s="15" t="s">
        <v>1167</v>
      </c>
      <c r="B1139" t="str">
        <f>f_info_name(A1139)</f>
        <v>鹏华弘惠A</v>
      </c>
      <c r="C1139" t="str">
        <f>f_info_setupdate(A1139)</f>
        <v>2016-09-27</v>
      </c>
      <c r="D1139" s="16">
        <f t="shared" si="17"/>
        <v>1581</v>
      </c>
      <c r="F1139" s="17">
        <f>f_netasset_total(A1139,参数!$B$1,100000000)</f>
        <v>8.9505972467</v>
      </c>
      <c r="G1139" s="17">
        <f ca="1">f_nav_adjustedreturn(A1139,参数!$B$2,参数!$B$1)</f>
        <v>16.4266813278792</v>
      </c>
      <c r="H1139" s="17">
        <f ca="1">f_nav_periodreturnrankingper(A1139,参数!$B$2,参数!$B$1,3)</f>
        <v>84.4891476971943</v>
      </c>
      <c r="I1139" s="17">
        <f ca="1">f_nav_adjustedreturn(A1139,参数!$B$3,参数!$B$2)</f>
        <v>18.5947329139567</v>
      </c>
      <c r="J1139" s="17">
        <f ca="1">f_nav_periodreturnrankingper(A1139,参数!$B$3,参数!$B$2,3)</f>
        <v>62.0401337792642</v>
      </c>
      <c r="K1139" s="17">
        <f ca="1">f_nav_adjustedreturn(A1139,参数!$B$4,参数!$B$3)</f>
        <v>-15.2525526339568</v>
      </c>
      <c r="L1139" s="17">
        <f ca="1">f_nav_periodreturnrankingper(A1139,参数!$B$4,参数!$B$3,3)</f>
        <v>50.8344030808729</v>
      </c>
      <c r="M1139" s="17">
        <f ca="1">f_nav_adjustedreturn(A1139,参数!$B$5,参数!$B$4)</f>
        <v>12.825221916131</v>
      </c>
      <c r="N1139" s="17">
        <f ca="1">f_nav_periodreturnrankingper(A1139,参数!$B$5,参数!$B$4,3)</f>
        <v>39.9527186761229</v>
      </c>
      <c r="O1139" s="17">
        <f ca="1">f_nav_adjustedreturn(A1139,参数!$B$6,参数!$B$5)</f>
        <v>0</v>
      </c>
      <c r="P1139" s="17">
        <f ca="1">f_nav_periodreturnrankingper(A1139,参数!$B$6,参数!$B$5,3)</f>
        <v>0</v>
      </c>
      <c r="Q1139" s="25">
        <f>f_return(A1139,1,参数!$B$1-365/2,参数!$B$1)</f>
        <v>17.5030757601758</v>
      </c>
      <c r="R1139" s="25">
        <f ca="1">f_return(A1139,1,参数!$B$4,参数!$B$1)</f>
        <v>5.37253451773663</v>
      </c>
      <c r="S1139" s="25">
        <f ca="1">f_return(A1139,1,参数!$B$6,参数!$B$1)</f>
        <v>0</v>
      </c>
      <c r="T1139" t="str">
        <f>f_info_investtype(A1139)</f>
        <v>灵活配置型基金</v>
      </c>
      <c r="U1139" t="str">
        <f>f_info_fundmanager(A1139)</f>
        <v>刘方正,牛孟艺</v>
      </c>
      <c r="V1139">
        <f>f_info_manager_onthepostdays(A1139,1)</f>
        <v>1598</v>
      </c>
      <c r="W1139" s="25">
        <f ca="1">f_return_1w(A1139,"0",参数!$B$2)</f>
        <v>-0.349399749148899</v>
      </c>
      <c r="X1139" s="25">
        <f>f_return_1m(A1139,"0",参数!$B$1)</f>
        <v>4.32655815130305</v>
      </c>
      <c r="Y1139" s="25">
        <f>f_return_3m(A1139,0,参数!$B$1)</f>
        <v>7.14595062797748</v>
      </c>
      <c r="Z1139" s="25">
        <f>f_return_6m(A1139,0,参数!B1138)</f>
        <v>6.33185879087519</v>
      </c>
      <c r="AA1139" t="str">
        <f>f_dq_status(A1139,参数!$B$1)</f>
        <v>暂停大额申购|开放赎回</v>
      </c>
      <c r="AB1139" s="17">
        <f ca="1">f_risk_maxdownside(A1139,参数!$B$6,参数!$B$1)</f>
        <v>-20.7151220390885</v>
      </c>
      <c r="AC1139" s="17">
        <f ca="1">f_risk_maxdownside(A1139,参数!$B$4,参数!$B$1)</f>
        <v>-20.3924760354494</v>
      </c>
      <c r="AD1139" t="str">
        <f ca="1">f_risk_maxdownside_date(A1139,参数!$B$6,参数!$B$1)</f>
        <v>20180125-20190103</v>
      </c>
    </row>
    <row r="1140" spans="1:30">
      <c r="A1140" s="15" t="s">
        <v>1168</v>
      </c>
      <c r="B1140" t="str">
        <f>f_info_name(A1140)</f>
        <v>安信新成长A</v>
      </c>
      <c r="C1140" t="str">
        <f>f_info_setupdate(A1140)</f>
        <v>2016-09-29</v>
      </c>
      <c r="D1140" s="16">
        <f t="shared" si="17"/>
        <v>1579</v>
      </c>
      <c r="F1140" s="17">
        <f>f_netasset_total(A1140,参数!$B$1,100000000)</f>
        <v>6.2555548144</v>
      </c>
      <c r="G1140" s="17">
        <f ca="1">f_nav_adjustedreturn(A1140,参数!$B$2,参数!$B$1)</f>
        <v>15.5147621157519</v>
      </c>
      <c r="H1140" s="17">
        <f ca="1">f_nav_periodreturnrankingper(A1140,参数!$B$2,参数!$B$1,3)</f>
        <v>86.0772895712017</v>
      </c>
      <c r="I1140" s="17">
        <f ca="1">f_nav_adjustedreturn(A1140,参数!$B$3,参数!$B$2)</f>
        <v>9.29727595736279</v>
      </c>
      <c r="J1140" s="17">
        <f ca="1">f_nav_periodreturnrankingper(A1140,参数!$B$3,参数!$B$2,3)</f>
        <v>84.1137123745819</v>
      </c>
      <c r="K1140" s="17">
        <f ca="1">f_nav_adjustedreturn(A1140,参数!$B$4,参数!$B$3)</f>
        <v>2.36501202566054</v>
      </c>
      <c r="L1140" s="17">
        <f ca="1">f_nav_periodreturnrankingper(A1140,参数!$B$4,参数!$B$3,3)</f>
        <v>8.53658536585366</v>
      </c>
      <c r="M1140" s="17">
        <f ca="1">f_nav_adjustedreturn(A1140,参数!$B$5,参数!$B$4)</f>
        <v>7.71431965104687</v>
      </c>
      <c r="N1140" s="17">
        <f ca="1">f_nav_periodreturnrankingper(A1140,参数!$B$5,参数!$B$4,3)</f>
        <v>63.3569739952719</v>
      </c>
      <c r="O1140" s="17">
        <f ca="1">f_nav_adjustedreturn(A1140,参数!$B$6,参数!$B$5)</f>
        <v>0</v>
      </c>
      <c r="P1140" s="17">
        <f ca="1">f_nav_periodreturnrankingper(A1140,参数!$B$6,参数!$B$5,3)</f>
        <v>0</v>
      </c>
      <c r="Q1140" s="25">
        <f>f_return(A1140,1,参数!$B$1-365/2,参数!$B$1)</f>
        <v>19.8124232430902</v>
      </c>
      <c r="R1140" s="25">
        <f ca="1">f_return(A1140,1,参数!$B$4,参数!$B$1)</f>
        <v>8.91781215457328</v>
      </c>
      <c r="S1140" s="25">
        <f ca="1">f_return(A1140,1,参数!$B$6,参数!$B$1)</f>
        <v>0</v>
      </c>
      <c r="T1140" t="str">
        <f>f_info_investtype(A1140)</f>
        <v>灵活配置型基金</v>
      </c>
      <c r="U1140" t="str">
        <f>f_info_fundmanager(A1140)</f>
        <v>陈一峰,庄园</v>
      </c>
      <c r="V1140">
        <f>f_info_manager_onthepostdays(A1140,1)</f>
        <v>1596</v>
      </c>
      <c r="W1140" s="25">
        <f ca="1">f_return_1w(A1140,"0",参数!$B$2)</f>
        <v>-0.752823086574653</v>
      </c>
      <c r="X1140" s="25">
        <f>f_return_1m(A1140,"0",参数!$B$1)</f>
        <v>2.93033865590455</v>
      </c>
      <c r="Y1140" s="25">
        <f>f_return_3m(A1140,0,参数!$B$1)</f>
        <v>5.72448084412598</v>
      </c>
      <c r="Z1140" s="25">
        <f>f_return_6m(A1140,0,参数!B1139)</f>
        <v>8.37019061531947</v>
      </c>
      <c r="AA1140" t="str">
        <f>f_dq_status(A1140,参数!$B$1)</f>
        <v>暂停大额申购|开放赎回</v>
      </c>
      <c r="AB1140" s="17">
        <f ca="1">f_risk_maxdownside(A1140,参数!$B$6,参数!$B$1)</f>
        <v>-2.9638832194516</v>
      </c>
      <c r="AC1140" s="17">
        <f ca="1">f_risk_maxdownside(A1140,参数!$B$4,参数!$B$1)</f>
        <v>-2.9638832194516</v>
      </c>
      <c r="AD1140" t="str">
        <f ca="1">f_risk_maxdownside_date(A1140,参数!$B$6,参数!$B$1)</f>
        <v>20200306-20200323</v>
      </c>
    </row>
    <row r="1141" spans="1:30">
      <c r="A1141" s="15" t="s">
        <v>1169</v>
      </c>
      <c r="B1141" t="str">
        <f>f_info_name(A1141)</f>
        <v>招商稳荣定期开放A</v>
      </c>
      <c r="C1141" t="str">
        <f>f_info_setupdate(A1141)</f>
        <v>2016-10-25</v>
      </c>
      <c r="D1141" s="16">
        <f t="shared" si="17"/>
        <v>1553</v>
      </c>
      <c r="F1141" s="17">
        <f>f_netasset_total(A1141,参数!$B$1,100000000)</f>
        <v>0.7823807234</v>
      </c>
      <c r="G1141" s="17">
        <f ca="1">f_nav_adjustedreturn(A1141,参数!$B$2,参数!$B$1)</f>
        <v>17.1538613470275</v>
      </c>
      <c r="H1141" s="17">
        <f ca="1">f_nav_periodreturnrankingper(A1141,参数!$B$2,参数!$B$1,3)</f>
        <v>0</v>
      </c>
      <c r="I1141" s="17">
        <f ca="1">f_nav_adjustedreturn(A1141,参数!$B$3,参数!$B$2)</f>
        <v>15.9509904958204</v>
      </c>
      <c r="J1141" s="17">
        <f ca="1">f_nav_periodreturnrankingper(A1141,参数!$B$3,参数!$B$2,3)</f>
        <v>0</v>
      </c>
      <c r="K1141" s="17">
        <f ca="1">f_nav_adjustedreturn(A1141,参数!$B$4,参数!$B$3)</f>
        <v>-15.279394644936</v>
      </c>
      <c r="L1141" s="17">
        <f ca="1">f_nav_periodreturnrankingper(A1141,参数!$B$4,参数!$B$3,3)</f>
        <v>0</v>
      </c>
      <c r="M1141" s="17">
        <f ca="1">f_nav_adjustedreturn(A1141,参数!$B$5,参数!$B$4)</f>
        <v>4.87780040733198</v>
      </c>
      <c r="N1141" s="17">
        <f ca="1">f_nav_periodreturnrankingper(A1141,参数!$B$5,参数!$B$4,3)</f>
        <v>0</v>
      </c>
      <c r="O1141" s="17">
        <f ca="1">f_nav_adjustedreturn(A1141,参数!$B$6,参数!$B$5)</f>
        <v>0</v>
      </c>
      <c r="P1141" s="17">
        <f ca="1">f_nav_periodreturnrankingper(A1141,参数!$B$6,参数!$B$5,3)</f>
        <v>0</v>
      </c>
      <c r="Q1141" s="25">
        <f>f_return(A1141,1,参数!$B$1-365/2,参数!$B$1)</f>
        <v>9.26068490141938</v>
      </c>
      <c r="R1141" s="25">
        <f ca="1">f_return(A1141,1,参数!$B$4,参数!$B$1)</f>
        <v>4.79039604736244</v>
      </c>
      <c r="S1141" s="25">
        <f ca="1">f_return(A1141,1,参数!$B$6,参数!$B$1)</f>
        <v>0</v>
      </c>
      <c r="T1141" t="str">
        <f>f_info_investtype(A1141)</f>
        <v>灵活配置型基金</v>
      </c>
      <c r="U1141">
        <f>f_info_fundmanager(A1141)</f>
        <v>0</v>
      </c>
      <c r="V1141">
        <f>f_info_manager_onthepostdays(A1141,1)</f>
        <v>0</v>
      </c>
      <c r="W1141" s="25">
        <f ca="1">f_return_1w(A1141,"0",参数!$B$2)</f>
        <v>-2.02225447508468</v>
      </c>
      <c r="X1141" s="25">
        <f>f_return_1m(A1141,"0",参数!$B$1)</f>
        <v>2.70106484287074</v>
      </c>
      <c r="Y1141" s="25">
        <f>f_return_3m(A1141,0,参数!$B$1)</f>
        <v>2.87027402011792</v>
      </c>
      <c r="Z1141" s="25">
        <f>f_return_6m(A1141,0,参数!B1140)</f>
        <v>-2.40384615384615</v>
      </c>
      <c r="AA1141" t="str">
        <f>f_dq_status(A1141,参数!$B$1)</f>
        <v>开放申购|开放赎回</v>
      </c>
      <c r="AB1141" s="17">
        <f ca="1">f_risk_maxdownside(A1141,参数!$B$6,参数!$B$1)</f>
        <v>-19.1466718266254</v>
      </c>
      <c r="AC1141" s="17">
        <f ca="1">f_risk_maxdownside(A1141,参数!$B$4,参数!$B$1)</f>
        <v>-18.8561996310321</v>
      </c>
      <c r="AD1141" t="str">
        <f ca="1">f_risk_maxdownside_date(A1141,参数!$B$6,参数!$B$1)</f>
        <v>20180110-20181018</v>
      </c>
    </row>
    <row r="1142" spans="1:30">
      <c r="A1142" s="15" t="s">
        <v>1170</v>
      </c>
      <c r="B1142" t="str">
        <f>f_info_name(A1142)</f>
        <v>前海开源瑞和A</v>
      </c>
      <c r="C1142" t="str">
        <f>f_info_setupdate(A1142)</f>
        <v>2017-03-30</v>
      </c>
      <c r="D1142" s="16">
        <f t="shared" si="17"/>
        <v>1397</v>
      </c>
      <c r="F1142" s="17">
        <f>f_netasset_total(A1142,参数!$B$1,100000000)</f>
        <v>12.372498744</v>
      </c>
      <c r="G1142" s="17">
        <f ca="1">f_nav_adjustedreturn(A1142,参数!$B$2,参数!$B$1)</f>
        <v>8.01387530018676</v>
      </c>
      <c r="H1142" s="17">
        <f ca="1">f_nav_periodreturnrankingper(A1142,参数!$B$2,参数!$B$1,3)</f>
        <v>61.1320754716981</v>
      </c>
      <c r="I1142" s="17">
        <f ca="1">f_nav_adjustedreturn(A1142,参数!$B$3,参数!$B$2)</f>
        <v>6.41741599621391</v>
      </c>
      <c r="J1142" s="17">
        <f ca="1">f_nav_periodreturnrankingper(A1142,参数!$B$3,参数!$B$2,3)</f>
        <v>66.1702127659574</v>
      </c>
      <c r="K1142" s="17">
        <f ca="1">f_nav_adjustedreturn(A1142,参数!$B$4,参数!$B$3)</f>
        <v>3.20406369053432</v>
      </c>
      <c r="L1142" s="17">
        <f ca="1">f_nav_periodreturnrankingper(A1142,参数!$B$4,参数!$B$3,3)</f>
        <v>28.8782816229117</v>
      </c>
      <c r="M1142" s="17">
        <f ca="1">f_nav_adjustedreturn(A1142,参数!$B$5,参数!$B$4)</f>
        <v>0</v>
      </c>
      <c r="N1142" s="17">
        <f ca="1">f_nav_periodreturnrankingper(A1142,参数!$B$5,参数!$B$4,3)</f>
        <v>0</v>
      </c>
      <c r="O1142" s="17">
        <f ca="1">f_nav_adjustedreturn(A1142,参数!$B$6,参数!$B$5)</f>
        <v>0</v>
      </c>
      <c r="P1142" s="17">
        <f ca="1">f_nav_periodreturnrankingper(A1142,参数!$B$6,参数!$B$5,3)</f>
        <v>0</v>
      </c>
      <c r="Q1142" s="25">
        <f>f_return(A1142,1,参数!$B$1-365/2,参数!$B$1)</f>
        <v>9.70489860020296</v>
      </c>
      <c r="R1142" s="25">
        <f ca="1">f_return(A1142,1,参数!$B$4,参数!$B$1)</f>
        <v>5.85396289493354</v>
      </c>
      <c r="S1142" s="25">
        <f ca="1">f_return(A1142,1,参数!$B$6,参数!$B$1)</f>
        <v>0</v>
      </c>
      <c r="T1142" t="str">
        <f>f_info_investtype(A1142)</f>
        <v>混合债券型二级基金</v>
      </c>
      <c r="U1142" t="str">
        <f>f_info_fundmanager(A1142)</f>
        <v>吴国清,李炳智,王旭巍</v>
      </c>
      <c r="V1142">
        <f>f_info_manager_onthepostdays(A1142,1)</f>
        <v>1098</v>
      </c>
      <c r="W1142" s="25">
        <f ca="1">f_return_1w(A1142,"0",参数!$B$2)</f>
        <v>0</v>
      </c>
      <c r="X1142" s="25">
        <f>f_return_1m(A1142,"0",参数!$B$1)</f>
        <v>2.64559208858082</v>
      </c>
      <c r="Y1142" s="25">
        <f>f_return_3m(A1142,0,参数!$B$1)</f>
        <v>5.0246475828072</v>
      </c>
      <c r="Z1142" s="25">
        <f>f_return_6m(A1142,0,参数!B1141)</f>
        <v>4.91732690320358</v>
      </c>
      <c r="AA1142" t="str">
        <f>f_dq_status(A1142,参数!$B$1)</f>
        <v>开放申购|开放赎回</v>
      </c>
      <c r="AB1142" s="17">
        <f ca="1">f_risk_maxdownside(A1142,参数!$B$6,参数!$B$1)</f>
        <v>-2.44133069715465</v>
      </c>
      <c r="AC1142" s="17">
        <f ca="1">f_risk_maxdownside(A1142,参数!$B$4,参数!$B$1)</f>
        <v>-2.44133069715465</v>
      </c>
      <c r="AD1142" t="str">
        <f ca="1">f_risk_maxdownside_date(A1142,参数!$B$6,参数!$B$1)</f>
        <v>20200507-20200608</v>
      </c>
    </row>
    <row r="1143" spans="1:30">
      <c r="A1143" s="15" t="s">
        <v>1171</v>
      </c>
      <c r="B1143" t="str">
        <f>f_info_name(A1143)</f>
        <v>大成景禄A</v>
      </c>
      <c r="C1143" t="str">
        <f>f_info_setupdate(A1143)</f>
        <v>2016-09-29</v>
      </c>
      <c r="D1143" s="16">
        <f t="shared" si="17"/>
        <v>1579</v>
      </c>
      <c r="F1143" s="17">
        <f>f_netasset_total(A1143,参数!$B$1,100000000)</f>
        <v>7.3292537052</v>
      </c>
      <c r="G1143" s="17">
        <f ca="1">f_nav_adjustedreturn(A1143,参数!$B$2,参数!$B$1)</f>
        <v>42.6113849424954</v>
      </c>
      <c r="H1143" s="17">
        <f ca="1">f_nav_periodreturnrankingper(A1143,参数!$B$2,参数!$B$1,3)</f>
        <v>51.4028586553732</v>
      </c>
      <c r="I1143" s="17">
        <f ca="1">f_nav_adjustedreturn(A1143,参数!$B$3,参数!$B$2)</f>
        <v>20.7492122768118</v>
      </c>
      <c r="J1143" s="17">
        <f ca="1">f_nav_periodreturnrankingper(A1143,参数!$B$3,参数!$B$2,3)</f>
        <v>58.3054626532887</v>
      </c>
      <c r="K1143" s="17">
        <f ca="1">f_nav_adjustedreturn(A1143,参数!$B$4,参数!$B$3)</f>
        <v>-24</v>
      </c>
      <c r="L1143" s="17">
        <f ca="1">f_nav_periodreturnrankingper(A1143,参数!$B$4,参数!$B$3,3)</f>
        <v>80.4236200256739</v>
      </c>
      <c r="M1143" s="17">
        <f ca="1">f_nav_adjustedreturn(A1143,参数!$B$5,参数!$B$4)</f>
        <v>13.5470941883768</v>
      </c>
      <c r="N1143" s="17">
        <f ca="1">f_nav_periodreturnrankingper(A1143,参数!$B$5,参数!$B$4,3)</f>
        <v>37.9038613081166</v>
      </c>
      <c r="O1143" s="17">
        <f ca="1">f_nav_adjustedreturn(A1143,参数!$B$6,参数!$B$5)</f>
        <v>0</v>
      </c>
      <c r="P1143" s="17">
        <f ca="1">f_nav_periodreturnrankingper(A1143,参数!$B$6,参数!$B$5,3)</f>
        <v>0</v>
      </c>
      <c r="Q1143" s="25">
        <f>f_return(A1143,1,参数!$B$1-365/2,参数!$B$1)</f>
        <v>31.0015803597335</v>
      </c>
      <c r="R1143" s="25">
        <f ca="1">f_return(A1143,1,参数!$B$4,参数!$B$1)</f>
        <v>9.37426805938841</v>
      </c>
      <c r="S1143" s="25">
        <f ca="1">f_return(A1143,1,参数!$B$6,参数!$B$1)</f>
        <v>0</v>
      </c>
      <c r="T1143" t="str">
        <f>f_info_investtype(A1143)</f>
        <v>灵活配置型基金</v>
      </c>
      <c r="U1143" t="str">
        <f>f_info_fundmanager(A1143)</f>
        <v>李富强,黄万青</v>
      </c>
      <c r="V1143">
        <f>f_info_manager_onthepostdays(A1143,1)</f>
        <v>818</v>
      </c>
      <c r="W1143" s="25">
        <f ca="1">f_return_1w(A1143,"0",参数!$B$2)</f>
        <v>-0.183291530001931</v>
      </c>
      <c r="X1143" s="25">
        <f>f_return_1m(A1143,"0",参数!$B$1)</f>
        <v>4.68960624334871</v>
      </c>
      <c r="Y1143" s="25">
        <f>f_return_3m(A1143,0,参数!$B$1)</f>
        <v>7.70016787095832</v>
      </c>
      <c r="Z1143" s="25">
        <f>f_return_6m(A1143,0,参数!B1142)</f>
        <v>10.0120809423135</v>
      </c>
      <c r="AA1143" t="str">
        <f>f_dq_status(A1143,参数!$B$1)</f>
        <v>暂停大额申购|开放赎回</v>
      </c>
      <c r="AB1143" s="17">
        <f ca="1">f_risk_maxdownside(A1143,参数!$B$6,参数!$B$1)</f>
        <v>-25.6953526898596</v>
      </c>
      <c r="AC1143" s="17">
        <f ca="1">f_risk_maxdownside(A1143,参数!$B$4,参数!$B$1)</f>
        <v>-25.0879043600563</v>
      </c>
      <c r="AD1143" t="str">
        <f ca="1">f_risk_maxdownside_date(A1143,参数!$B$6,参数!$B$1)</f>
        <v>20180112-20181109</v>
      </c>
    </row>
    <row r="1144" spans="1:30">
      <c r="A1144" s="15" t="s">
        <v>1172</v>
      </c>
      <c r="B1144" t="str">
        <f>f_info_name(A1144)</f>
        <v>泰康策略优选</v>
      </c>
      <c r="C1144" t="str">
        <f>f_info_setupdate(A1144)</f>
        <v>2016-11-28</v>
      </c>
      <c r="D1144" s="16">
        <f t="shared" si="17"/>
        <v>1519</v>
      </c>
      <c r="F1144" s="17">
        <f>f_netasset_total(A1144,参数!$B$1,100000000)</f>
        <v>24.5430767233</v>
      </c>
      <c r="G1144" s="17">
        <f ca="1">f_nav_adjustedreturn(A1144,参数!$B$2,参数!$B$1)</f>
        <v>81.4351239990671</v>
      </c>
      <c r="H1144" s="17">
        <f ca="1">f_nav_periodreturnrankingper(A1144,参数!$B$2,参数!$B$1,3)</f>
        <v>15.1932239280042</v>
      </c>
      <c r="I1144" s="17">
        <f ca="1">f_nav_adjustedreturn(A1144,参数!$B$3,参数!$B$2)</f>
        <v>40.5178064234215</v>
      </c>
      <c r="J1144" s="17">
        <f ca="1">f_nav_periodreturnrankingper(A1144,参数!$B$3,参数!$B$2,3)</f>
        <v>29.2084726867336</v>
      </c>
      <c r="K1144" s="17">
        <f ca="1">f_nav_adjustedreturn(A1144,参数!$B$4,参数!$B$3)</f>
        <v>-22.2788249278315</v>
      </c>
      <c r="L1144" s="17">
        <f ca="1">f_nav_periodreturnrankingper(A1144,参数!$B$4,参数!$B$3,3)</f>
        <v>74.5827984595635</v>
      </c>
      <c r="M1144" s="17">
        <f ca="1">f_nav_adjustedreturn(A1144,参数!$B$5,参数!$B$4)</f>
        <v>22.1367052479873</v>
      </c>
      <c r="N1144" s="17">
        <f ca="1">f_nav_periodreturnrankingper(A1144,参数!$B$5,参数!$B$4,3)</f>
        <v>19.6217494089835</v>
      </c>
      <c r="O1144" s="17">
        <f ca="1">f_nav_adjustedreturn(A1144,参数!$B$6,参数!$B$5)</f>
        <v>0</v>
      </c>
      <c r="P1144" s="17">
        <f ca="1">f_nav_periodreturnrankingper(A1144,参数!$B$6,参数!$B$5,3)</f>
        <v>0</v>
      </c>
      <c r="Q1144" s="25">
        <f>f_return(A1144,1,参数!$B$1-365/2,参数!$B$1)</f>
        <v>89.5446822198359</v>
      </c>
      <c r="R1144" s="25">
        <f ca="1">f_return(A1144,1,参数!$B$4,参数!$B$1)</f>
        <v>25.5761129175207</v>
      </c>
      <c r="S1144" s="25">
        <f ca="1">f_return(A1144,1,参数!$B$6,参数!$B$1)</f>
        <v>0</v>
      </c>
      <c r="T1144" t="str">
        <f>f_info_investtype(A1144)</f>
        <v>灵活配置型基金</v>
      </c>
      <c r="U1144" t="str">
        <f>f_info_fundmanager(A1144)</f>
        <v>宋仁杰</v>
      </c>
      <c r="V1144">
        <f>f_info_manager_onthepostdays(A1144,1)</f>
        <v>514</v>
      </c>
      <c r="W1144" s="25">
        <f ca="1">f_return_1w(A1144,"0",参数!$B$2)</f>
        <v>-2.78134683697377</v>
      </c>
      <c r="X1144" s="25">
        <f>f_return_1m(A1144,"0",参数!$B$1)</f>
        <v>12.4018687087608</v>
      </c>
      <c r="Y1144" s="25">
        <f>f_return_3m(A1144,0,参数!$B$1)</f>
        <v>25.6419919246299</v>
      </c>
      <c r="Z1144" s="25">
        <f>f_return_6m(A1144,0,参数!B1143)</f>
        <v>30.7301727468403</v>
      </c>
      <c r="AA1144" t="str">
        <f>f_dq_status(A1144,参数!$B$1)</f>
        <v>开放申购|开放赎回</v>
      </c>
      <c r="AB1144" s="17">
        <f ca="1">f_risk_maxdownside(A1144,参数!$B$6,参数!$B$1)</f>
        <v>-28.3285642147787</v>
      </c>
      <c r="AC1144" s="17">
        <f ca="1">f_risk_maxdownside(A1144,参数!$B$4,参数!$B$1)</f>
        <v>-28.2016693364809</v>
      </c>
      <c r="AD1144" t="str">
        <f ca="1">f_risk_maxdownside_date(A1144,参数!$B$6,参数!$B$1)</f>
        <v>20180124-20190103</v>
      </c>
    </row>
    <row r="1145" spans="1:30">
      <c r="A1145" s="15" t="s">
        <v>1173</v>
      </c>
      <c r="B1145" t="str">
        <f>f_info_name(A1145)</f>
        <v>信诚至选A</v>
      </c>
      <c r="C1145" t="str">
        <f>f_info_setupdate(A1145)</f>
        <v>2016-11-08</v>
      </c>
      <c r="D1145" s="16">
        <f t="shared" si="17"/>
        <v>1539</v>
      </c>
      <c r="F1145" s="17">
        <f>f_netasset_total(A1145,参数!$B$1,100000000)</f>
        <v>8.1161974087</v>
      </c>
      <c r="G1145" s="17">
        <f ca="1">f_nav_adjustedreturn(A1145,参数!$B$2,参数!$B$1)</f>
        <v>19.5071691336445</v>
      </c>
      <c r="H1145" s="17">
        <f ca="1">f_nav_periodreturnrankingper(A1145,参数!$B$2,参数!$B$1,3)</f>
        <v>78.4542085759661</v>
      </c>
      <c r="I1145" s="17">
        <f ca="1">f_nav_adjustedreturn(A1145,参数!$B$3,参数!$B$2)</f>
        <v>10.1435030469825</v>
      </c>
      <c r="J1145" s="17">
        <f ca="1">f_nav_periodreturnrankingper(A1145,参数!$B$3,参数!$B$2,3)</f>
        <v>80.4347826086957</v>
      </c>
      <c r="K1145" s="17">
        <f ca="1">f_nav_adjustedreturn(A1145,参数!$B$4,参数!$B$3)</f>
        <v>2.24753373294409</v>
      </c>
      <c r="L1145" s="17">
        <f ca="1">f_nav_periodreturnrankingper(A1145,参数!$B$4,参数!$B$3,3)</f>
        <v>9.11424903722721</v>
      </c>
      <c r="M1145" s="17">
        <f ca="1">f_nav_adjustedreturn(A1145,参数!$B$5,参数!$B$4)</f>
        <v>7.775136977234</v>
      </c>
      <c r="N1145" s="17">
        <f ca="1">f_nav_periodreturnrankingper(A1145,参数!$B$5,参数!$B$4,3)</f>
        <v>63.2781717888101</v>
      </c>
      <c r="O1145" s="17">
        <f ca="1">f_nav_adjustedreturn(A1145,参数!$B$6,参数!$B$5)</f>
        <v>0</v>
      </c>
      <c r="P1145" s="17">
        <f ca="1">f_nav_periodreturnrankingper(A1145,参数!$B$6,参数!$B$5,3)</f>
        <v>0</v>
      </c>
      <c r="Q1145" s="25">
        <f>f_return(A1145,1,参数!$B$1-365/2,参数!$B$1)</f>
        <v>20.4984825529155</v>
      </c>
      <c r="R1145" s="25">
        <f ca="1">f_return(A1145,1,参数!$B$4,参数!$B$1)</f>
        <v>10.3983696356722</v>
      </c>
      <c r="S1145" s="25">
        <f ca="1">f_return(A1145,1,参数!$B$6,参数!$B$1)</f>
        <v>0</v>
      </c>
      <c r="T1145" t="str">
        <f>f_info_investtype(A1145)</f>
        <v>灵活配置型基金</v>
      </c>
      <c r="U1145" t="str">
        <f>f_info_fundmanager(A1145)</f>
        <v>提云涛,杨立春</v>
      </c>
      <c r="V1145">
        <f>f_info_manager_onthepostdays(A1145,1)</f>
        <v>1556</v>
      </c>
      <c r="W1145" s="25">
        <f ca="1">f_return_1w(A1145,"0",参数!$B$2)</f>
        <v>-0.213713268032052</v>
      </c>
      <c r="X1145" s="25">
        <f>f_return_1m(A1145,"0",参数!$B$1)</f>
        <v>3.17246835443039</v>
      </c>
      <c r="Y1145" s="25">
        <f>f_return_3m(A1145,0,参数!$B$1)</f>
        <v>5.70641160735998</v>
      </c>
      <c r="Z1145" s="25">
        <f>f_return_6m(A1145,0,参数!B1144)</f>
        <v>8.7440777990192</v>
      </c>
      <c r="AA1145" t="str">
        <f>f_dq_status(A1145,参数!$B$1)</f>
        <v>暂停大额申购|开放赎回</v>
      </c>
      <c r="AB1145" s="17">
        <f ca="1">f_risk_maxdownside(A1145,参数!$B$6,参数!$B$1)</f>
        <v>-1.78696566222844</v>
      </c>
      <c r="AC1145" s="17">
        <f ca="1">f_risk_maxdownside(A1145,参数!$B$4,参数!$B$1)</f>
        <v>-1.78696566222844</v>
      </c>
      <c r="AD1145" t="str">
        <f ca="1">f_risk_maxdownside_date(A1145,参数!$B$6,参数!$B$1)</f>
        <v>20200306-20200323</v>
      </c>
    </row>
    <row r="1146" spans="1:30">
      <c r="A1146" s="15" t="s">
        <v>1174</v>
      </c>
      <c r="B1146" t="str">
        <f>f_info_name(A1146)</f>
        <v>东方红优享红利沪港深</v>
      </c>
      <c r="C1146" t="str">
        <f>f_info_setupdate(A1146)</f>
        <v>2016-10-31</v>
      </c>
      <c r="D1146" s="16">
        <f t="shared" si="17"/>
        <v>1547</v>
      </c>
      <c r="F1146" s="17">
        <f>f_netasset_total(A1146,参数!$B$1,100000000)</f>
        <v>26.6277414189</v>
      </c>
      <c r="G1146" s="17">
        <f ca="1">f_nav_adjustedreturn(A1146,参数!$B$2,参数!$B$1)</f>
        <v>50.5772212968813</v>
      </c>
      <c r="H1146" s="17">
        <f ca="1">f_nav_periodreturnrankingper(A1146,参数!$B$2,参数!$B$1,3)</f>
        <v>43.6739015352038</v>
      </c>
      <c r="I1146" s="17">
        <f ca="1">f_nav_adjustedreturn(A1146,参数!$B$3,参数!$B$2)</f>
        <v>47.8264561046018</v>
      </c>
      <c r="J1146" s="17">
        <f ca="1">f_nav_periodreturnrankingper(A1146,参数!$B$3,参数!$B$2,3)</f>
        <v>20.0111482720178</v>
      </c>
      <c r="K1146" s="17">
        <f ca="1">f_nav_adjustedreturn(A1146,参数!$B$4,参数!$B$3)</f>
        <v>-24.2864489586012</v>
      </c>
      <c r="L1146" s="17">
        <f ca="1">f_nav_periodreturnrankingper(A1146,参数!$B$4,参数!$B$3,3)</f>
        <v>81.2580231065468</v>
      </c>
      <c r="M1146" s="17">
        <f ca="1">f_nav_adjustedreturn(A1146,参数!$B$5,参数!$B$4)</f>
        <v>54.1419533412416</v>
      </c>
      <c r="N1146" s="17">
        <f ca="1">f_nav_periodreturnrankingper(A1146,参数!$B$5,参数!$B$4,3)</f>
        <v>1.81245074862096</v>
      </c>
      <c r="O1146" s="17">
        <f ca="1">f_nav_adjustedreturn(A1146,参数!$B$6,参数!$B$5)</f>
        <v>0</v>
      </c>
      <c r="P1146" s="17">
        <f ca="1">f_nav_periodreturnrankingper(A1146,参数!$B$6,参数!$B$5,3)</f>
        <v>0</v>
      </c>
      <c r="Q1146" s="25">
        <f>f_return(A1146,1,参数!$B$1-365/2,参数!$B$1)</f>
        <v>75.5572501850558</v>
      </c>
      <c r="R1146" s="25">
        <f ca="1">f_return(A1146,1,参数!$B$4,参数!$B$1)</f>
        <v>18.985144780001</v>
      </c>
      <c r="S1146" s="25">
        <f ca="1">f_return(A1146,1,参数!$B$6,参数!$B$1)</f>
        <v>0</v>
      </c>
      <c r="T1146" t="str">
        <f>f_info_investtype(A1146)</f>
        <v>灵活配置型基金</v>
      </c>
      <c r="U1146" t="str">
        <f>f_info_fundmanager(A1146)</f>
        <v>刚登峰</v>
      </c>
      <c r="V1146">
        <f>f_info_manager_onthepostdays(A1146,1)</f>
        <v>1564</v>
      </c>
      <c r="W1146" s="25">
        <f ca="1">f_return_1w(A1146,"0",参数!$B$2)</f>
        <v>-4.19303362130632</v>
      </c>
      <c r="X1146" s="25">
        <f>f_return_1m(A1146,"0",参数!$B$1)</f>
        <v>12.3361042077299</v>
      </c>
      <c r="Y1146" s="25">
        <f>f_return_3m(A1146,0,参数!$B$1)</f>
        <v>22.0530726256983</v>
      </c>
      <c r="Z1146" s="25">
        <f>f_return_6m(A1146,0,参数!B1145)</f>
        <v>25.5399827205529</v>
      </c>
      <c r="AA1146" t="str">
        <f>f_dq_status(A1146,参数!$B$1)</f>
        <v>开放申购|开放赎回</v>
      </c>
      <c r="AB1146" s="17">
        <f ca="1">f_risk_maxdownside(A1146,参数!$B$6,参数!$B$1)</f>
        <v>-30.6906676879867</v>
      </c>
      <c r="AC1146" s="17">
        <f ca="1">f_risk_maxdownside(A1146,参数!$B$4,参数!$B$1)</f>
        <v>-30.6906676879867</v>
      </c>
      <c r="AD1146" t="str">
        <f ca="1">f_risk_maxdownside_date(A1146,参数!$B$6,参数!$B$1)</f>
        <v>20180313-20190103</v>
      </c>
    </row>
    <row r="1147" spans="1:30">
      <c r="A1147" s="15" t="s">
        <v>1175</v>
      </c>
      <c r="B1147" t="str">
        <f>f_info_name(A1147)</f>
        <v>银华体育文化</v>
      </c>
      <c r="C1147" t="str">
        <f>f_info_setupdate(A1147)</f>
        <v>2016-11-17</v>
      </c>
      <c r="D1147" s="16">
        <f t="shared" si="17"/>
        <v>1530</v>
      </c>
      <c r="F1147" s="17">
        <f>f_netasset_total(A1147,参数!$B$1,100000000)</f>
        <v>3.1455008722</v>
      </c>
      <c r="G1147" s="17">
        <f ca="1">f_nav_adjustedreturn(A1147,参数!$B$2,参数!$B$1)</f>
        <v>50.6201550387597</v>
      </c>
      <c r="H1147" s="17">
        <f ca="1">f_nav_periodreturnrankingper(A1147,参数!$B$2,参数!$B$1,3)</f>
        <v>43.6209634727369</v>
      </c>
      <c r="I1147" s="17">
        <f ca="1">f_nav_adjustedreturn(A1147,参数!$B$3,参数!$B$2)</f>
        <v>50.174621653085</v>
      </c>
      <c r="J1147" s="17">
        <f ca="1">f_nav_periodreturnrankingper(A1147,参数!$B$3,参数!$B$2,3)</f>
        <v>17.5027870680045</v>
      </c>
      <c r="K1147" s="17">
        <f ca="1">f_nav_adjustedreturn(A1147,参数!$B$4,参数!$B$3)</f>
        <v>-24.7810858143608</v>
      </c>
      <c r="L1147" s="17">
        <f ca="1">f_nav_periodreturnrankingper(A1147,参数!$B$4,参数!$B$3,3)</f>
        <v>82.6059050064185</v>
      </c>
      <c r="M1147" s="17">
        <f ca="1">f_nav_adjustedreturn(A1147,参数!$B$5,参数!$B$4)</f>
        <v>13.8446215139442</v>
      </c>
      <c r="N1147" s="17">
        <f ca="1">f_nav_periodreturnrankingper(A1147,参数!$B$5,参数!$B$4,3)</f>
        <v>37.037037037037</v>
      </c>
      <c r="O1147" s="17">
        <f ca="1">f_nav_adjustedreturn(A1147,参数!$B$6,参数!$B$5)</f>
        <v>0</v>
      </c>
      <c r="P1147" s="17">
        <f ca="1">f_nav_periodreturnrankingper(A1147,参数!$B$6,参数!$B$5,3)</f>
        <v>0</v>
      </c>
      <c r="Q1147" s="25">
        <f>f_return(A1147,1,参数!$B$1-365/2,参数!$B$1)</f>
        <v>29.7409340291714</v>
      </c>
      <c r="R1147" s="25">
        <f ca="1">f_return(A1147,1,参数!$B$4,参数!$B$1)</f>
        <v>19.361802598102</v>
      </c>
      <c r="S1147" s="25">
        <f ca="1">f_return(A1147,1,参数!$B$6,参数!$B$1)</f>
        <v>0</v>
      </c>
      <c r="T1147" t="str">
        <f>f_info_investtype(A1147)</f>
        <v>灵活配置型基金</v>
      </c>
      <c r="U1147" t="str">
        <f>f_info_fundmanager(A1147)</f>
        <v>王翔</v>
      </c>
      <c r="V1147">
        <f>f_info_manager_onthepostdays(A1147,1)</f>
        <v>1442</v>
      </c>
      <c r="W1147" s="25">
        <f ca="1">f_return_1w(A1147,"0",参数!$B$2)</f>
        <v>0.702576112412187</v>
      </c>
      <c r="X1147" s="25">
        <f>f_return_1m(A1147,"0",参数!$B$1)</f>
        <v>13.1624927198602</v>
      </c>
      <c r="Y1147" s="25">
        <f>f_return_3m(A1147,0,参数!$B$1)</f>
        <v>16.1386730424387</v>
      </c>
      <c r="Z1147" s="25">
        <f>f_return_6m(A1147,0,参数!B1146)</f>
        <v>7.63097949886104</v>
      </c>
      <c r="AA1147" t="str">
        <f>f_dq_status(A1147,参数!$B$1)</f>
        <v>开放申购|开放赎回</v>
      </c>
      <c r="AB1147" s="17">
        <f ca="1">f_risk_maxdownside(A1147,参数!$B$6,参数!$B$1)</f>
        <v>-29.0798611111111</v>
      </c>
      <c r="AC1147" s="17">
        <f ca="1">f_risk_maxdownside(A1147,参数!$B$4,参数!$B$1)</f>
        <v>-28.5214348206474</v>
      </c>
      <c r="AD1147" t="str">
        <f ca="1">f_risk_maxdownside_date(A1147,参数!$B$6,参数!$B$1)</f>
        <v>20171122-20181029</v>
      </c>
    </row>
    <row r="1148" spans="1:30">
      <c r="A1148" s="15" t="s">
        <v>1176</v>
      </c>
      <c r="B1148" t="str">
        <f>f_info_name(A1148)</f>
        <v>工银瑞信可转债</v>
      </c>
      <c r="C1148" t="str">
        <f>f_info_setupdate(A1148)</f>
        <v>2016-12-14</v>
      </c>
      <c r="D1148" s="16">
        <f t="shared" si="17"/>
        <v>1503</v>
      </c>
      <c r="F1148" s="17">
        <f>f_netasset_total(A1148,参数!$B$1,100000000)</f>
        <v>9.1763068132</v>
      </c>
      <c r="G1148" s="17">
        <f ca="1">f_nav_adjustedreturn(A1148,参数!$B$2,参数!$B$1)</f>
        <v>21.5722711480973</v>
      </c>
      <c r="H1148" s="17">
        <f ca="1">f_nav_periodreturnrankingper(A1148,参数!$B$2,参数!$B$1,3)</f>
        <v>10.7547169811321</v>
      </c>
      <c r="I1148" s="17">
        <f ca="1">f_nav_adjustedreturn(A1148,参数!$B$3,参数!$B$2)</f>
        <v>26.1286049118516</v>
      </c>
      <c r="J1148" s="17">
        <f ca="1">f_nav_periodreturnrankingper(A1148,参数!$B$3,参数!$B$2,3)</f>
        <v>2.76595744680851</v>
      </c>
      <c r="K1148" s="17">
        <f ca="1">f_nav_adjustedreturn(A1148,参数!$B$4,参数!$B$3)</f>
        <v>-9.66583816625242</v>
      </c>
      <c r="L1148" s="17">
        <f ca="1">f_nav_periodreturnrankingper(A1148,参数!$B$4,参数!$B$3,3)</f>
        <v>90.9307875894988</v>
      </c>
      <c r="M1148" s="17">
        <f ca="1">f_nav_adjustedreturn(A1148,参数!$B$5,参数!$B$4)</f>
        <v>8.28437717813402</v>
      </c>
      <c r="N1148" s="17">
        <f ca="1">f_nav_periodreturnrankingper(A1148,参数!$B$5,参数!$B$4,3)</f>
        <v>13.8121546961326</v>
      </c>
      <c r="O1148" s="17">
        <f ca="1">f_nav_adjustedreturn(A1148,参数!$B$6,参数!$B$5)</f>
        <v>0</v>
      </c>
      <c r="P1148" s="17">
        <f ca="1">f_nav_periodreturnrankingper(A1148,参数!$B$6,参数!$B$5,3)</f>
        <v>0</v>
      </c>
      <c r="Q1148" s="25">
        <f>f_return(A1148,1,参数!$B$1-365/2,参数!$B$1)</f>
        <v>25.020468977767</v>
      </c>
      <c r="R1148" s="25">
        <f ca="1">f_return(A1148,1,参数!$B$4,参数!$B$1)</f>
        <v>11.4611907850663</v>
      </c>
      <c r="S1148" s="25">
        <f ca="1">f_return(A1148,1,参数!$B$6,参数!$B$1)</f>
        <v>0</v>
      </c>
      <c r="T1148" t="str">
        <f>f_info_investtype(A1148)</f>
        <v>混合债券型二级基金</v>
      </c>
      <c r="U1148" t="str">
        <f>f_info_fundmanager(A1148)</f>
        <v>张洋</v>
      </c>
      <c r="V1148">
        <f>f_info_manager_onthepostdays(A1148,1)</f>
        <v>1520</v>
      </c>
      <c r="W1148" s="25">
        <f ca="1">f_return_1w(A1148,"0",参数!$B$2)</f>
        <v>-0.314110824742269</v>
      </c>
      <c r="X1148" s="25">
        <f>f_return_1m(A1148,"0",参数!$B$1)</f>
        <v>7.25639746239931</v>
      </c>
      <c r="Y1148" s="25">
        <f>f_return_3m(A1148,0,参数!$B$1)</f>
        <v>9.88023952095808</v>
      </c>
      <c r="Z1148" s="25">
        <f>f_return_6m(A1148,0,参数!B1147)</f>
        <v>3.24536376604851</v>
      </c>
      <c r="AA1148" t="str">
        <f>f_dq_status(A1148,参数!$B$1)</f>
        <v>暂停大额申购|开放赎回</v>
      </c>
      <c r="AB1148" s="17">
        <f ca="1">f_risk_maxdownside(A1148,参数!$B$6,参数!$B$1)</f>
        <v>-15.2277736958119</v>
      </c>
      <c r="AC1148" s="17">
        <f ca="1">f_risk_maxdownside(A1148,参数!$B$4,参数!$B$1)</f>
        <v>-15.1264367816092</v>
      </c>
      <c r="AD1148" t="str">
        <f ca="1">f_risk_maxdownside_date(A1148,参数!$B$6,参数!$B$1)</f>
        <v>20180125-20190102</v>
      </c>
    </row>
    <row r="1149" spans="1:30">
      <c r="A1149" s="15" t="s">
        <v>1177</v>
      </c>
      <c r="B1149" t="str">
        <f>f_info_name(A1149)</f>
        <v>鹏华弘康A</v>
      </c>
      <c r="C1149" t="str">
        <f>f_info_setupdate(A1149)</f>
        <v>2016-09-29</v>
      </c>
      <c r="D1149" s="16">
        <f t="shared" si="17"/>
        <v>1579</v>
      </c>
      <c r="F1149" s="17">
        <f>f_netasset_total(A1149,参数!$B$1,100000000)</f>
        <v>4.0117921696</v>
      </c>
      <c r="G1149" s="17">
        <f ca="1">f_nav_adjustedreturn(A1149,参数!$B$2,参数!$B$1)</f>
        <v>2.76051907196225</v>
      </c>
      <c r="H1149" s="17">
        <f ca="1">f_nav_periodreturnrankingper(A1149,参数!$B$2,参数!$B$1,3)</f>
        <v>99.1529910005294</v>
      </c>
      <c r="I1149" s="17">
        <f ca="1">f_nav_adjustedreturn(A1149,参数!$B$3,参数!$B$2)</f>
        <v>4.27259307856323</v>
      </c>
      <c r="J1149" s="17">
        <f ca="1">f_nav_periodreturnrankingper(A1149,参数!$B$3,参数!$B$2,3)</f>
        <v>95.1505016722408</v>
      </c>
      <c r="K1149" s="17">
        <f ca="1">f_nav_adjustedreturn(A1149,参数!$B$4,参数!$B$3)</f>
        <v>-0.201777221206931</v>
      </c>
      <c r="L1149" s="17">
        <f ca="1">f_nav_periodreturnrankingper(A1149,参数!$B$4,参数!$B$3,3)</f>
        <v>19.7047496790757</v>
      </c>
      <c r="M1149" s="17">
        <f ca="1">f_nav_adjustedreturn(A1149,参数!$B$5,参数!$B$4)</f>
        <v>5.2815844753426</v>
      </c>
      <c r="N1149" s="17">
        <f ca="1">f_nav_periodreturnrankingper(A1149,参数!$B$5,参数!$B$4,3)</f>
        <v>75.4925137903861</v>
      </c>
      <c r="O1149" s="17">
        <f ca="1">f_nav_adjustedreturn(A1149,参数!$B$6,参数!$B$5)</f>
        <v>0</v>
      </c>
      <c r="P1149" s="17">
        <f ca="1">f_nav_periodreturnrankingper(A1149,参数!$B$6,参数!$B$5,3)</f>
        <v>0</v>
      </c>
      <c r="Q1149" s="25">
        <f>f_return(A1149,1,参数!$B$1-365/2,参数!$B$1)</f>
        <v>2.50575697154556</v>
      </c>
      <c r="R1149" s="25">
        <f ca="1">f_return(A1149,1,参数!$B$4,参数!$B$1)</f>
        <v>2.25806425847097</v>
      </c>
      <c r="S1149" s="25">
        <f ca="1">f_return(A1149,1,参数!$B$6,参数!$B$1)</f>
        <v>0</v>
      </c>
      <c r="T1149" t="str">
        <f>f_info_investtype(A1149)</f>
        <v>灵活配置型基金</v>
      </c>
      <c r="U1149" t="str">
        <f>f_info_fundmanager(A1149)</f>
        <v>叶朝明</v>
      </c>
      <c r="V1149">
        <f>f_info_manager_onthepostdays(A1149,1)</f>
        <v>777</v>
      </c>
      <c r="W1149" s="25">
        <f ca="1">f_return_1w(A1149,"0",参数!$B$2)</f>
        <v>0.0629574250413251</v>
      </c>
      <c r="X1149" s="25">
        <f>f_return_1m(A1149,"0",参数!$B$1)</f>
        <v>0.36872023352281</v>
      </c>
      <c r="Y1149" s="25">
        <f>f_return_3m(A1149,0,参数!$B$1)</f>
        <v>0.623796688486713</v>
      </c>
      <c r="Z1149" s="25">
        <f>f_return_6m(A1149,0,参数!B1148)</f>
        <v>1.13003095975232</v>
      </c>
      <c r="AA1149" t="str">
        <f>f_dq_status(A1149,参数!$B$1)</f>
        <v>暂停大额申购|开放赎回</v>
      </c>
      <c r="AB1149" s="17">
        <f ca="1">f_risk_maxdownside(A1149,参数!$B$6,参数!$B$1)</f>
        <v>-4.1690354368012</v>
      </c>
      <c r="AC1149" s="17">
        <f ca="1">f_risk_maxdownside(A1149,参数!$B$4,参数!$B$1)</f>
        <v>-4.1690354368012</v>
      </c>
      <c r="AD1149" t="str">
        <f ca="1">f_risk_maxdownside_date(A1149,参数!$B$6,参数!$B$1)</f>
        <v>20180206-20180702</v>
      </c>
    </row>
    <row r="1150" spans="1:30">
      <c r="A1150" s="15" t="s">
        <v>1178</v>
      </c>
      <c r="B1150" t="str">
        <f>f_info_name(A1150)</f>
        <v>华泰柏瑞新经济沪港深</v>
      </c>
      <c r="C1150" t="str">
        <f>f_info_setupdate(A1150)</f>
        <v>2016-11-25</v>
      </c>
      <c r="D1150" s="16">
        <f t="shared" si="17"/>
        <v>1522</v>
      </c>
      <c r="F1150" s="17">
        <f>f_netasset_total(A1150,参数!$B$1,100000000)</f>
        <v>0.3242618362</v>
      </c>
      <c r="G1150" s="17">
        <f ca="1">f_nav_adjustedreturn(A1150,参数!$B$2,参数!$B$1)</f>
        <v>46.398202137998</v>
      </c>
      <c r="H1150" s="17">
        <f ca="1">f_nav_periodreturnrankingper(A1150,参数!$B$2,参数!$B$1,3)</f>
        <v>47.5913181577554</v>
      </c>
      <c r="I1150" s="17">
        <f ca="1">f_nav_adjustedreturn(A1150,参数!$B$3,参数!$B$2)</f>
        <v>58.1556195965418</v>
      </c>
      <c r="J1150" s="17">
        <f ca="1">f_nav_periodreturnrankingper(A1150,参数!$B$3,参数!$B$2,3)</f>
        <v>9.92196209587514</v>
      </c>
      <c r="K1150" s="17">
        <f ca="1">f_nav_adjustedreturn(A1150,参数!$B$4,参数!$B$3)</f>
        <v>-18.7924175052656</v>
      </c>
      <c r="L1150" s="17">
        <f ca="1">f_nav_periodreturnrankingper(A1150,参数!$B$4,参数!$B$3,3)</f>
        <v>61.1039794608472</v>
      </c>
      <c r="M1150" s="17">
        <f ca="1">f_nav_adjustedreturn(A1150,参数!$B$5,参数!$B$4)</f>
        <v>27.9357477801058</v>
      </c>
      <c r="N1150" s="17">
        <f ca="1">f_nav_periodreturnrankingper(A1150,参数!$B$5,参数!$B$4,3)</f>
        <v>12.6871552403467</v>
      </c>
      <c r="O1150" s="17">
        <f ca="1">f_nav_adjustedreturn(A1150,参数!$B$6,参数!$B$5)</f>
        <v>0</v>
      </c>
      <c r="P1150" s="17">
        <f ca="1">f_nav_periodreturnrankingper(A1150,参数!$B$6,参数!$B$5,3)</f>
        <v>0</v>
      </c>
      <c r="Q1150" s="25">
        <f>f_return(A1150,1,参数!$B$1-365/2,参数!$B$1)</f>
        <v>41.7445876714066</v>
      </c>
      <c r="R1150" s="25">
        <f ca="1">f_return(A1150,1,参数!$B$4,参数!$B$1)</f>
        <v>23.4020151478174</v>
      </c>
      <c r="S1150" s="25">
        <f ca="1">f_return(A1150,1,参数!$B$6,参数!$B$1)</f>
        <v>0</v>
      </c>
      <c r="T1150" t="str">
        <f>f_info_investtype(A1150)</f>
        <v>灵活配置型基金</v>
      </c>
      <c r="U1150" t="str">
        <f>f_info_fundmanager(A1150)</f>
        <v>何琦</v>
      </c>
      <c r="V1150">
        <f>f_info_manager_onthepostdays(A1150,1)</f>
        <v>1312</v>
      </c>
      <c r="W1150" s="25">
        <f ca="1">f_return_1w(A1150,"0",参数!$B$2)</f>
        <v>-4.34024751612341</v>
      </c>
      <c r="X1150" s="25">
        <f>f_return_1m(A1150,"0",参数!$B$1)</f>
        <v>16.8800310348172</v>
      </c>
      <c r="Y1150" s="25">
        <f>f_return_3m(A1150,0,参数!$B$1)</f>
        <v>17.4953690162816</v>
      </c>
      <c r="Z1150" s="25">
        <f>f_return_6m(A1150,0,参数!B1149)</f>
        <v>7.47289809684414</v>
      </c>
      <c r="AA1150" t="str">
        <f>f_dq_status(A1150,参数!$B$1)</f>
        <v>开放申购|开放赎回</v>
      </c>
      <c r="AB1150" s="17">
        <f ca="1">f_risk_maxdownside(A1150,参数!$B$6,参数!$B$1)</f>
        <v>-30.6988847583643</v>
      </c>
      <c r="AC1150" s="17">
        <f ca="1">f_risk_maxdownside(A1150,参数!$B$4,参数!$B$1)</f>
        <v>-27.3103018014505</v>
      </c>
      <c r="AD1150" t="str">
        <f ca="1">f_risk_maxdownside_date(A1150,参数!$B$6,参数!$B$1)</f>
        <v>20171122-20181030</v>
      </c>
    </row>
    <row r="1151" spans="1:30">
      <c r="A1151" s="15" t="s">
        <v>1179</v>
      </c>
      <c r="B1151" t="str">
        <f>f_info_name(A1151)</f>
        <v>招商财经大数据策略A</v>
      </c>
      <c r="C1151" t="str">
        <f>f_info_setupdate(A1151)</f>
        <v>2016-11-02</v>
      </c>
      <c r="D1151" s="16">
        <f t="shared" si="17"/>
        <v>1545</v>
      </c>
      <c r="F1151" s="17">
        <f>f_netasset_total(A1151,参数!$B$1,100000000)</f>
        <v>5.449395402</v>
      </c>
      <c r="G1151" s="17">
        <f ca="1">f_nav_adjustedreturn(A1151,参数!$B$2,参数!$B$1)</f>
        <v>70.6660368445914</v>
      </c>
      <c r="H1151" s="17">
        <f ca="1">f_nav_periodreturnrankingper(A1151,参数!$B$2,参数!$B$1,3)</f>
        <v>48.0392156862745</v>
      </c>
      <c r="I1151" s="17">
        <f ca="1">f_nav_adjustedreturn(A1151,参数!$B$3,参数!$B$2)</f>
        <v>28.1476997578692</v>
      </c>
      <c r="J1151" s="17">
        <f ca="1">f_nav_periodreturnrankingper(A1151,参数!$B$3,参数!$B$2,3)</f>
        <v>81.1209439528024</v>
      </c>
      <c r="K1151" s="17">
        <f ca="1">f_nav_adjustedreturn(A1151,参数!$B$4,参数!$B$3)</f>
        <v>-29.7917552061198</v>
      </c>
      <c r="L1151" s="17">
        <f ca="1">f_nav_periodreturnrankingper(A1151,参数!$B$4,参数!$B$3,3)</f>
        <v>81.4545454545455</v>
      </c>
      <c r="M1151" s="17">
        <f ca="1">f_nav_adjustedreturn(A1151,参数!$B$5,参数!$B$4)</f>
        <v>3.83645730571084</v>
      </c>
      <c r="N1151" s="17">
        <f ca="1">f_nav_periodreturnrankingper(A1151,参数!$B$5,参数!$B$4,3)</f>
        <v>83.8235294117647</v>
      </c>
      <c r="O1151" s="17">
        <f ca="1">f_nav_adjustedreturn(A1151,参数!$B$6,参数!$B$5)</f>
        <v>0</v>
      </c>
      <c r="P1151" s="17">
        <f ca="1">f_nav_periodreturnrankingper(A1151,参数!$B$6,参数!$B$5,3)</f>
        <v>0</v>
      </c>
      <c r="Q1151" s="25">
        <f>f_return(A1151,1,参数!$B$1-365/2,参数!$B$1)</f>
        <v>105.201448927721</v>
      </c>
      <c r="R1151" s="25">
        <f ca="1">f_return(A1151,1,参数!$B$4,参数!$B$1)</f>
        <v>15.3520633397992</v>
      </c>
      <c r="S1151" s="25">
        <f ca="1">f_return(A1151,1,参数!$B$6,参数!$B$1)</f>
        <v>0</v>
      </c>
      <c r="T1151" t="str">
        <f>f_info_investtype(A1151)</f>
        <v>普通股票型基金</v>
      </c>
      <c r="U1151" t="str">
        <f>f_info_fundmanager(A1151)</f>
        <v>贾成东</v>
      </c>
      <c r="V1151">
        <f>f_info_manager_onthepostdays(A1151,1)</f>
        <v>194</v>
      </c>
      <c r="W1151" s="25">
        <f ca="1">f_return_1w(A1151,"0",参数!$B$2)</f>
        <v>-2.78957639765813</v>
      </c>
      <c r="X1151" s="25">
        <f>f_return_1m(A1151,"0",参数!$B$1)</f>
        <v>19.8440998424413</v>
      </c>
      <c r="Y1151" s="25">
        <f>f_return_3m(A1151,0,参数!$B$1)</f>
        <v>31.4415643474307</v>
      </c>
      <c r="Z1151" s="25">
        <f>f_return_6m(A1151,0,参数!B1150)</f>
        <v>34.7213205972364</v>
      </c>
      <c r="AA1151" t="str">
        <f>f_dq_status(A1151,参数!$B$1)</f>
        <v>暂停大额申购|开放赎回</v>
      </c>
      <c r="AB1151" s="17">
        <f ca="1">f_risk_maxdownside(A1151,参数!$B$6,参数!$B$1)</f>
        <v>-40.1493116152802</v>
      </c>
      <c r="AC1151" s="17">
        <f ca="1">f_risk_maxdownside(A1151,参数!$B$4,参数!$B$1)</f>
        <v>-34.8358492557796</v>
      </c>
      <c r="AD1151" t="str">
        <f ca="1">f_risk_maxdownside_date(A1151,参数!$B$6,参数!$B$1)</f>
        <v>20161124-20190103</v>
      </c>
    </row>
    <row r="1152" spans="1:30">
      <c r="A1152" s="15" t="s">
        <v>1180</v>
      </c>
      <c r="B1152" t="str">
        <f>f_info_name(A1152)</f>
        <v>信诚至瑞A</v>
      </c>
      <c r="C1152" t="str">
        <f>f_info_setupdate(A1152)</f>
        <v>2016-10-21</v>
      </c>
      <c r="D1152" s="16">
        <f t="shared" si="17"/>
        <v>1557</v>
      </c>
      <c r="F1152" s="17">
        <f>f_netasset_total(A1152,参数!$B$1,100000000)</f>
        <v>8.6369275454</v>
      </c>
      <c r="G1152" s="17">
        <f ca="1">f_nav_adjustedreturn(A1152,参数!$B$2,参数!$B$1)</f>
        <v>20.2123638110603</v>
      </c>
      <c r="H1152" s="17">
        <f ca="1">f_nav_periodreturnrankingper(A1152,参数!$B$2,参数!$B$1,3)</f>
        <v>76.8660667019587</v>
      </c>
      <c r="I1152" s="17">
        <f ca="1">f_nav_adjustedreturn(A1152,参数!$B$3,参数!$B$2)</f>
        <v>14.5825533508049</v>
      </c>
      <c r="J1152" s="17">
        <f ca="1">f_nav_periodreturnrankingper(A1152,参数!$B$3,参数!$B$2,3)</f>
        <v>70.345596432553</v>
      </c>
      <c r="K1152" s="17">
        <f ca="1">f_nav_adjustedreturn(A1152,参数!$B$4,参数!$B$3)</f>
        <v>-5.11545293072823</v>
      </c>
      <c r="L1152" s="17">
        <f ca="1">f_nav_periodreturnrankingper(A1152,参数!$B$4,参数!$B$3,3)</f>
        <v>31.7073170731707</v>
      </c>
      <c r="M1152" s="17">
        <f ca="1">f_nav_adjustedreturn(A1152,参数!$B$5,参数!$B$4)</f>
        <v>13.360120542441</v>
      </c>
      <c r="N1152" s="17">
        <f ca="1">f_nav_periodreturnrankingper(A1152,参数!$B$5,参数!$B$4,3)</f>
        <v>38.4554767533491</v>
      </c>
      <c r="O1152" s="17">
        <f ca="1">f_nav_adjustedreturn(A1152,参数!$B$6,参数!$B$5)</f>
        <v>0</v>
      </c>
      <c r="P1152" s="17">
        <f ca="1">f_nav_periodreturnrankingper(A1152,参数!$B$6,参数!$B$5,3)</f>
        <v>0</v>
      </c>
      <c r="Q1152" s="25">
        <f>f_return(A1152,1,参数!$B$1-365/2,参数!$B$1)</f>
        <v>19.3223606216898</v>
      </c>
      <c r="R1152" s="25">
        <f ca="1">f_return(A1152,1,参数!$B$4,参数!$B$1)</f>
        <v>9.32488119582766</v>
      </c>
      <c r="S1152" s="25">
        <f ca="1">f_return(A1152,1,参数!$B$6,参数!$B$1)</f>
        <v>0</v>
      </c>
      <c r="T1152" t="str">
        <f>f_info_investtype(A1152)</f>
        <v>灵活配置型基金</v>
      </c>
      <c r="U1152" t="str">
        <f>f_info_fundmanager(A1152)</f>
        <v>提云涛,杨立春</v>
      </c>
      <c r="V1152">
        <f>f_info_manager_onthepostdays(A1152,1)</f>
        <v>1574</v>
      </c>
      <c r="W1152" s="25">
        <f ca="1">f_return_1w(A1152,"0",参数!$B$2)</f>
        <v>-0.301327469663656</v>
      </c>
      <c r="X1152" s="25">
        <f>f_return_1m(A1152,"0",参数!$B$1)</f>
        <v>3.03408756979137</v>
      </c>
      <c r="Y1152" s="25">
        <f>f_return_3m(A1152,0,参数!$B$1)</f>
        <v>5.26908353974331</v>
      </c>
      <c r="Z1152" s="25">
        <f>f_return_6m(A1152,0,参数!B1151)</f>
        <v>8.36220836220836</v>
      </c>
      <c r="AA1152" t="str">
        <f>f_dq_status(A1152,参数!$B$1)</f>
        <v>暂停大额申购|开放赎回</v>
      </c>
      <c r="AB1152" s="17">
        <f ca="1">f_risk_maxdownside(A1152,参数!$B$6,参数!$B$1)</f>
        <v>-8.8222281214052</v>
      </c>
      <c r="AC1152" s="17">
        <f ca="1">f_risk_maxdownside(A1152,参数!$B$4,参数!$B$1)</f>
        <v>-8.71722182849044</v>
      </c>
      <c r="AD1152" t="str">
        <f ca="1">f_risk_maxdownside_date(A1152,参数!$B$6,参数!$B$1)</f>
        <v>20180124-20181227</v>
      </c>
    </row>
    <row r="1153" spans="1:30">
      <c r="A1153" s="15" t="s">
        <v>1181</v>
      </c>
      <c r="B1153" t="str">
        <f>f_info_name(A1153)</f>
        <v>博时鑫泽A</v>
      </c>
      <c r="C1153" t="str">
        <f>f_info_setupdate(A1153)</f>
        <v>2016-10-17</v>
      </c>
      <c r="D1153" s="16">
        <f t="shared" si="17"/>
        <v>1561</v>
      </c>
      <c r="F1153" s="17">
        <f>f_netasset_total(A1153,参数!$B$1,100000000)</f>
        <v>4.3303829417</v>
      </c>
      <c r="G1153" s="17">
        <f ca="1">f_nav_adjustedreturn(A1153,参数!$B$2,参数!$B$1)</f>
        <v>55.0889679715302</v>
      </c>
      <c r="H1153" s="17">
        <f ca="1">f_nav_periodreturnrankingper(A1153,参数!$B$2,参数!$B$1,3)</f>
        <v>39.2271042879831</v>
      </c>
      <c r="I1153" s="17">
        <f ca="1">f_nav_adjustedreturn(A1153,参数!$B$3,参数!$B$2)</f>
        <v>47.0189285159363</v>
      </c>
      <c r="J1153" s="17">
        <f ca="1">f_nav_periodreturnrankingper(A1153,参数!$B$3,参数!$B$2,3)</f>
        <v>20.7357859531773</v>
      </c>
      <c r="K1153" s="17">
        <f ca="1">f_nav_adjustedreturn(A1153,参数!$B$4,参数!$B$3)</f>
        <v>-16.3333333333333</v>
      </c>
      <c r="L1153" s="17">
        <f ca="1">f_nav_periodreturnrankingper(A1153,参数!$B$4,参数!$B$3,3)</f>
        <v>53.2734274711168</v>
      </c>
      <c r="M1153" s="17">
        <f ca="1">f_nav_adjustedreturn(A1153,参数!$B$5,参数!$B$4)</f>
        <v>19.6019900497513</v>
      </c>
      <c r="N1153" s="17">
        <f ca="1">f_nav_periodreturnrankingper(A1153,参数!$B$5,参数!$B$4,3)</f>
        <v>23.6406619385343</v>
      </c>
      <c r="O1153" s="17">
        <f ca="1">f_nav_adjustedreturn(A1153,参数!$B$6,参数!$B$5)</f>
        <v>0</v>
      </c>
      <c r="P1153" s="17">
        <f ca="1">f_nav_periodreturnrankingper(A1153,参数!$B$6,参数!$B$5,3)</f>
        <v>0</v>
      </c>
      <c r="Q1153" s="25">
        <f>f_return(A1153,1,参数!$B$1-365/2,参数!$B$1)</f>
        <v>68.5086462500468</v>
      </c>
      <c r="R1153" s="25">
        <f ca="1">f_return(A1153,1,参数!$B$4,参数!$B$1)</f>
        <v>23.9986327290211</v>
      </c>
      <c r="S1153" s="25">
        <f ca="1">f_return(A1153,1,参数!$B$6,参数!$B$1)</f>
        <v>0</v>
      </c>
      <c r="T1153" t="str">
        <f>f_info_investtype(A1153)</f>
        <v>灵活配置型基金</v>
      </c>
      <c r="U1153" t="str">
        <f>f_info_fundmanager(A1153)</f>
        <v>金晟哲</v>
      </c>
      <c r="V1153">
        <f>f_info_manager_onthepostdays(A1153,1)</f>
        <v>1571</v>
      </c>
      <c r="W1153" s="25">
        <f ca="1">f_return_1w(A1153,"0",参数!$B$2)</f>
        <v>-0.636492220650625</v>
      </c>
      <c r="X1153" s="25">
        <f>f_return_1m(A1153,"0",参数!$B$1)</f>
        <v>12.7263321262287</v>
      </c>
      <c r="Y1153" s="25">
        <f>f_return_3m(A1153,0,参数!$B$1)</f>
        <v>24.0888382687927</v>
      </c>
      <c r="Z1153" s="25">
        <f>f_return_6m(A1153,0,参数!B1152)</f>
        <v>25.2559726962457</v>
      </c>
      <c r="AA1153" t="str">
        <f>f_dq_status(A1153,参数!$B$1)</f>
        <v>暂停大额申购|开放赎回</v>
      </c>
      <c r="AB1153" s="17">
        <f ca="1">f_risk_maxdownside(A1153,参数!$B$6,参数!$B$1)</f>
        <v>-22.8785357737105</v>
      </c>
      <c r="AC1153" s="17">
        <f ca="1">f_risk_maxdownside(A1153,参数!$B$4,参数!$B$1)</f>
        <v>-22.8785357737105</v>
      </c>
      <c r="AD1153" t="str">
        <f ca="1">f_risk_maxdownside_date(A1153,参数!$B$6,参数!$B$1)</f>
        <v>20180127-20181018</v>
      </c>
    </row>
    <row r="1154" spans="1:30">
      <c r="A1154" s="15" t="s">
        <v>1182</v>
      </c>
      <c r="B1154" t="str">
        <f>f_info_name(A1154)</f>
        <v>英大睿鑫A</v>
      </c>
      <c r="C1154" t="str">
        <f>f_info_setupdate(A1154)</f>
        <v>2016-11-23</v>
      </c>
      <c r="D1154" s="16">
        <f t="shared" si="17"/>
        <v>1524</v>
      </c>
      <c r="F1154" s="17">
        <f>f_netasset_total(A1154,参数!$B$1,100000000)</f>
        <v>0.7089215885</v>
      </c>
      <c r="G1154" s="17">
        <f ca="1">f_nav_adjustedreturn(A1154,参数!$B$2,参数!$B$1)</f>
        <v>28.8640456182473</v>
      </c>
      <c r="H1154" s="17">
        <f ca="1">f_nav_periodreturnrankingper(A1154,参数!$B$2,参数!$B$1,3)</f>
        <v>64.6903123345686</v>
      </c>
      <c r="I1154" s="17">
        <f ca="1">f_nav_adjustedreturn(A1154,参数!$B$3,参数!$B$2)</f>
        <v>37.0603959236137</v>
      </c>
      <c r="J1154" s="17">
        <f ca="1">f_nav_periodreturnrankingper(A1154,参数!$B$3,参数!$B$2,3)</f>
        <v>33.6120401337793</v>
      </c>
      <c r="K1154" s="17">
        <f ca="1">f_nav_adjustedreturn(A1154,参数!$B$4,参数!$B$3)</f>
        <v>-22.0836187399031</v>
      </c>
      <c r="L1154" s="17">
        <f ca="1">f_nav_periodreturnrankingper(A1154,参数!$B$4,参数!$B$3,3)</f>
        <v>73.4274711168164</v>
      </c>
      <c r="M1154" s="17">
        <f ca="1">f_nav_adjustedreturn(A1154,参数!$B$5,参数!$B$4)</f>
        <v>38.5075534827132</v>
      </c>
      <c r="N1154" s="17">
        <f ca="1">f_nav_periodreturnrankingper(A1154,参数!$B$5,参数!$B$4,3)</f>
        <v>5.83136327817179</v>
      </c>
      <c r="O1154" s="17">
        <f ca="1">f_nav_adjustedreturn(A1154,参数!$B$6,参数!$B$5)</f>
        <v>0</v>
      </c>
      <c r="P1154" s="17">
        <f ca="1">f_nav_periodreturnrankingper(A1154,参数!$B$6,参数!$B$5,3)</f>
        <v>0</v>
      </c>
      <c r="Q1154" s="25">
        <f>f_return(A1154,1,参数!$B$1-365/2,参数!$B$1)</f>
        <v>37.7003567745015</v>
      </c>
      <c r="R1154" s="25">
        <f ca="1">f_return(A1154,1,参数!$B$4,参数!$B$1)</f>
        <v>11.2197711773352</v>
      </c>
      <c r="S1154" s="25">
        <f ca="1">f_return(A1154,1,参数!$B$6,参数!$B$1)</f>
        <v>0</v>
      </c>
      <c r="T1154" t="str">
        <f>f_info_investtype(A1154)</f>
        <v>灵活配置型基金</v>
      </c>
      <c r="U1154" t="str">
        <f>f_info_fundmanager(A1154)</f>
        <v>张媛</v>
      </c>
      <c r="V1154">
        <f>f_info_manager_onthepostdays(A1154,1)</f>
        <v>449</v>
      </c>
      <c r="W1154" s="25">
        <f ca="1">f_return_1w(A1154,"0",参数!$B$2)</f>
        <v>-2.72952853598015</v>
      </c>
      <c r="X1154" s="25">
        <f>f_return_1m(A1154,"0",参数!$B$1)</f>
        <v>2.61695644380715</v>
      </c>
      <c r="Y1154" s="25">
        <f>f_return_3m(A1154,0,参数!$B$1)</f>
        <v>5.45220114201511</v>
      </c>
      <c r="Z1154" s="25">
        <f>f_return_6m(A1154,0,参数!B1153)</f>
        <v>11.1923400401113</v>
      </c>
      <c r="AA1154" t="str">
        <f>f_dq_status(A1154,参数!$B$1)</f>
        <v>开放申购|开放赎回</v>
      </c>
      <c r="AB1154" s="17">
        <f ca="1">f_risk_maxdownside(A1154,参数!$B$6,参数!$B$1)</f>
        <v>-27.3992720467836</v>
      </c>
      <c r="AC1154" s="17">
        <f ca="1">f_risk_maxdownside(A1154,参数!$B$4,参数!$B$1)</f>
        <v>-27.3992720467836</v>
      </c>
      <c r="AD1154" t="str">
        <f ca="1">f_risk_maxdownside_date(A1154,参数!$B$6,参数!$B$1)</f>
        <v>20180206-20190103</v>
      </c>
    </row>
    <row r="1155" spans="1:30">
      <c r="A1155" s="15" t="s">
        <v>1183</v>
      </c>
      <c r="B1155" t="str">
        <f>f_info_name(A1155)</f>
        <v>信达澳银新目标</v>
      </c>
      <c r="C1155" t="str">
        <f>f_info_setupdate(A1155)</f>
        <v>2016-10-19</v>
      </c>
      <c r="D1155" s="16">
        <f t="shared" ref="D1155:D1218" si="18">DATEDIF(C1155,"2021-1-25","d")</f>
        <v>1559</v>
      </c>
      <c r="F1155" s="17">
        <f>f_netasset_total(A1155,参数!$B$1,100000000)</f>
        <v>3.6180651634</v>
      </c>
      <c r="G1155" s="17">
        <f ca="1">f_nav_adjustedreturn(A1155,参数!$B$2,参数!$B$1)</f>
        <v>39.3316195372751</v>
      </c>
      <c r="H1155" s="17">
        <f ca="1">f_nav_periodreturnrankingper(A1155,参数!$B$2,参数!$B$1,3)</f>
        <v>54.2085759661196</v>
      </c>
      <c r="I1155" s="17">
        <f ca="1">f_nav_adjustedreturn(A1155,参数!$B$3,参数!$B$2)</f>
        <v>48.9883867254324</v>
      </c>
      <c r="J1155" s="17">
        <f ca="1">f_nav_periodreturnrankingper(A1155,参数!$B$3,参数!$B$2,3)</f>
        <v>18.561872909699</v>
      </c>
      <c r="K1155" s="17">
        <f ca="1">f_nav_adjustedreturn(A1155,参数!$B$4,参数!$B$3)</f>
        <v>-18.2080924855491</v>
      </c>
      <c r="L1155" s="17">
        <f ca="1">f_nav_periodreturnrankingper(A1155,参数!$B$4,参数!$B$3,3)</f>
        <v>59.5635430038511</v>
      </c>
      <c r="M1155" s="17">
        <f ca="1">f_nav_adjustedreturn(A1155,参数!$B$5,参数!$B$4)</f>
        <v>25.3248323232323</v>
      </c>
      <c r="N1155" s="17">
        <f ca="1">f_nav_periodreturnrankingper(A1155,参数!$B$5,参数!$B$4,3)</f>
        <v>15.2088258471237</v>
      </c>
      <c r="O1155" s="17">
        <f ca="1">f_nav_adjustedreturn(A1155,参数!$B$6,参数!$B$5)</f>
        <v>0</v>
      </c>
      <c r="P1155" s="17">
        <f ca="1">f_nav_periodreturnrankingper(A1155,参数!$B$6,参数!$B$5,3)</f>
        <v>0</v>
      </c>
      <c r="Q1155" s="25">
        <f>f_return(A1155,1,参数!$B$1-365/2,参数!$B$1)</f>
        <v>28.8419339252116</v>
      </c>
      <c r="R1155" s="25">
        <f ca="1">f_return(A1155,1,参数!$B$4,参数!$B$1)</f>
        <v>19.2799793133229</v>
      </c>
      <c r="S1155" s="25">
        <f ca="1">f_return(A1155,1,参数!$B$6,参数!$B$1)</f>
        <v>0</v>
      </c>
      <c r="T1155" t="str">
        <f>f_info_investtype(A1155)</f>
        <v>灵活配置型基金</v>
      </c>
      <c r="U1155" t="str">
        <f>f_info_fundmanager(A1155)</f>
        <v>杨超</v>
      </c>
      <c r="V1155">
        <f>f_info_manager_onthepostdays(A1155,1)</f>
        <v>476</v>
      </c>
      <c r="W1155" s="25">
        <f ca="1">f_return_1w(A1155,"0",参数!$B$2)</f>
        <v>-3.15352697095437</v>
      </c>
      <c r="X1155" s="25">
        <f>f_return_1m(A1155,"0",参数!$B$1)</f>
        <v>6.06653620352251</v>
      </c>
      <c r="Y1155" s="25">
        <f>f_return_3m(A1155,0,参数!$B$1)</f>
        <v>11.906400550585</v>
      </c>
      <c r="Z1155" s="25">
        <f>f_return_6m(A1155,0,参数!B1154)</f>
        <v>13.7321549966009</v>
      </c>
      <c r="AA1155" t="str">
        <f>f_dq_status(A1155,参数!$B$1)</f>
        <v>开放申购|开放赎回</v>
      </c>
      <c r="AB1155" s="17">
        <f ca="1">f_risk_maxdownside(A1155,参数!$B$6,参数!$B$1)</f>
        <v>-24.3785850860421</v>
      </c>
      <c r="AC1155" s="17">
        <f ca="1">f_risk_maxdownside(A1155,参数!$B$4,参数!$B$1)</f>
        <v>-24.3062200956938</v>
      </c>
      <c r="AD1155" t="str">
        <f ca="1">f_risk_maxdownside_date(A1155,参数!$B$6,参数!$B$1)</f>
        <v>20180125-20190103</v>
      </c>
    </row>
    <row r="1156" spans="1:30">
      <c r="A1156" s="15" t="s">
        <v>1184</v>
      </c>
      <c r="B1156" t="str">
        <f>f_info_name(A1156)</f>
        <v>嘉实稳宏A</v>
      </c>
      <c r="C1156" t="str">
        <f>f_info_setupdate(A1156)</f>
        <v>2017-06-02</v>
      </c>
      <c r="D1156" s="16">
        <f t="shared" si="18"/>
        <v>1333</v>
      </c>
      <c r="F1156" s="17">
        <f>f_netasset_total(A1156,参数!$B$1,100000000)</f>
        <v>1.8454797754</v>
      </c>
      <c r="G1156" s="17">
        <f ca="1">f_nav_adjustedreturn(A1156,参数!$B$2,参数!$B$1)</f>
        <v>16.3648558014755</v>
      </c>
      <c r="H1156" s="17">
        <f ca="1">f_nav_periodreturnrankingper(A1156,参数!$B$2,参数!$B$1,3)</f>
        <v>20.9433962264151</v>
      </c>
      <c r="I1156" s="17">
        <f ca="1">f_nav_adjustedreturn(A1156,参数!$B$3,参数!$B$2)</f>
        <v>23.3633260937015</v>
      </c>
      <c r="J1156" s="17">
        <f ca="1">f_nav_periodreturnrankingper(A1156,参数!$B$3,参数!$B$2,3)</f>
        <v>5.74468085106383</v>
      </c>
      <c r="K1156" s="17">
        <f ca="1">f_nav_adjustedreturn(A1156,参数!$B$4,参数!$B$3)</f>
        <v>-7.61513472195681</v>
      </c>
      <c r="L1156" s="17">
        <f ca="1">f_nav_periodreturnrankingper(A1156,参数!$B$4,参数!$B$3,3)</f>
        <v>88.3054892601432</v>
      </c>
      <c r="M1156" s="17">
        <f ca="1">f_nav_adjustedreturn(A1156,参数!$B$5,参数!$B$4)</f>
        <v>0</v>
      </c>
      <c r="N1156" s="17">
        <f ca="1">f_nav_periodreturnrankingper(A1156,参数!$B$5,参数!$B$4,3)</f>
        <v>0</v>
      </c>
      <c r="O1156" s="17">
        <f ca="1">f_nav_adjustedreturn(A1156,参数!$B$6,参数!$B$5)</f>
        <v>0</v>
      </c>
      <c r="P1156" s="17">
        <f ca="1">f_nav_periodreturnrankingper(A1156,参数!$B$6,参数!$B$5,3)</f>
        <v>0</v>
      </c>
      <c r="Q1156" s="25">
        <f>f_return(A1156,1,参数!$B$1-365/2,参数!$B$1)</f>
        <v>18.1080004907201</v>
      </c>
      <c r="R1156" s="25">
        <f ca="1">f_return(A1156,1,参数!$B$4,参数!$B$1)</f>
        <v>9.85815190678485</v>
      </c>
      <c r="S1156" s="25">
        <f ca="1">f_return(A1156,1,参数!$B$6,参数!$B$1)</f>
        <v>0</v>
      </c>
      <c r="T1156" t="str">
        <f>f_info_investtype(A1156)</f>
        <v>混合债券型二级基金</v>
      </c>
      <c r="U1156" t="str">
        <f>f_info_fundmanager(A1156)</f>
        <v>赖礼辉</v>
      </c>
      <c r="V1156">
        <f>f_info_manager_onthepostdays(A1156,1)</f>
        <v>69</v>
      </c>
      <c r="W1156" s="25">
        <f ca="1">f_return_1w(A1156,"0",参数!$B$2)</f>
        <v>-0.234192037470719</v>
      </c>
      <c r="X1156" s="25">
        <f>f_return_1m(A1156,"0",参数!$B$1)</f>
        <v>8.59020497574714</v>
      </c>
      <c r="Y1156" s="25">
        <f>f_return_3m(A1156,0,参数!$B$1)</f>
        <v>7.18974438180554</v>
      </c>
      <c r="Z1156" s="25">
        <f>f_return_6m(A1156,0,参数!B1155)</f>
        <v>2.83153851946682</v>
      </c>
      <c r="AA1156" t="str">
        <f>f_dq_status(A1156,参数!$B$1)</f>
        <v>开放申购|开放赎回</v>
      </c>
      <c r="AB1156" s="17">
        <f ca="1">f_risk_maxdownside(A1156,参数!$B$6,参数!$B$1)</f>
        <v>-11.5689079637577</v>
      </c>
      <c r="AC1156" s="17">
        <f ca="1">f_risk_maxdownside(A1156,参数!$B$4,参数!$B$1)</f>
        <v>-11.5689079637577</v>
      </c>
      <c r="AD1156" t="str">
        <f ca="1">f_risk_maxdownside_date(A1156,参数!$B$6,参数!$B$1)</f>
        <v>20180127-20181018</v>
      </c>
    </row>
    <row r="1157" spans="1:30">
      <c r="A1157" s="15" t="s">
        <v>1185</v>
      </c>
      <c r="B1157" t="str">
        <f>f_info_name(A1157)</f>
        <v>前海联合添鑫3个月定开A</v>
      </c>
      <c r="C1157" t="str">
        <f>f_info_setupdate(A1157)</f>
        <v>2016-10-18</v>
      </c>
      <c r="D1157" s="16">
        <f t="shared" si="18"/>
        <v>1560</v>
      </c>
      <c r="F1157" s="17">
        <f>f_netasset_total(A1157,参数!$B$1,100000000)</f>
        <v>0.5788597638</v>
      </c>
      <c r="G1157" s="17">
        <f ca="1">f_nav_adjustedreturn(A1157,参数!$B$2,参数!$B$1)</f>
        <v>9.7990835389496</v>
      </c>
      <c r="H1157" s="17">
        <f ca="1">f_nav_periodreturnrankingper(A1157,参数!$B$2,参数!$B$1,3)</f>
        <v>48.3018867924528</v>
      </c>
      <c r="I1157" s="17">
        <f ca="1">f_nav_adjustedreturn(A1157,参数!$B$3,参数!$B$2)</f>
        <v>12.1787267694741</v>
      </c>
      <c r="J1157" s="17">
        <f ca="1">f_nav_periodreturnrankingper(A1157,参数!$B$3,参数!$B$2,3)</f>
        <v>26.3829787234043</v>
      </c>
      <c r="K1157" s="17">
        <f ca="1">f_nav_adjustedreturn(A1157,参数!$B$4,参数!$B$3)</f>
        <v>10.1025396727623</v>
      </c>
      <c r="L1157" s="17">
        <f ca="1">f_nav_periodreturnrankingper(A1157,参数!$B$4,参数!$B$3,3)</f>
        <v>0.477326968973747</v>
      </c>
      <c r="M1157" s="17">
        <f ca="1">f_nav_adjustedreturn(A1157,参数!$B$5,参数!$B$4)</f>
        <v>-1.56809092822564</v>
      </c>
      <c r="N1157" s="17">
        <f ca="1">f_nav_periodreturnrankingper(A1157,参数!$B$5,参数!$B$4,3)</f>
        <v>97.7900552486188</v>
      </c>
      <c r="O1157" s="17">
        <f ca="1">f_nav_adjustedreturn(A1157,参数!$B$6,参数!$B$5)</f>
        <v>0</v>
      </c>
      <c r="P1157" s="17">
        <f ca="1">f_nav_periodreturnrankingper(A1157,参数!$B$6,参数!$B$5,3)</f>
        <v>0</v>
      </c>
      <c r="Q1157" s="25">
        <f>f_return(A1157,1,参数!$B$1-365/2,参数!$B$1)</f>
        <v>12.6848893937927</v>
      </c>
      <c r="R1157" s="25">
        <f ca="1">f_return(A1157,1,参数!$B$4,参数!$B$1)</f>
        <v>10.6781641847975</v>
      </c>
      <c r="S1157" s="25">
        <f ca="1">f_return(A1157,1,参数!$B$6,参数!$B$1)</f>
        <v>0</v>
      </c>
      <c r="T1157" t="str">
        <f>f_info_investtype(A1157)</f>
        <v>混合债券型二级基金</v>
      </c>
      <c r="U1157" t="str">
        <f>f_info_fundmanager(A1157)</f>
        <v>敬夏玺</v>
      </c>
      <c r="V1157">
        <f>f_info_manager_onthepostdays(A1157,1)</f>
        <v>1562</v>
      </c>
      <c r="W1157" s="25">
        <f ca="1">f_return_1w(A1157,"0",参数!$B$2)</f>
        <v>0.0176273576590809</v>
      </c>
      <c r="X1157" s="25">
        <f>f_return_1m(A1157,"0",参数!$B$1)</f>
        <v>2.33245729303548</v>
      </c>
      <c r="Y1157" s="25">
        <f>f_return_3m(A1157,0,参数!$B$1)</f>
        <v>3.59161955437313</v>
      </c>
      <c r="Z1157" s="25">
        <f>f_return_6m(A1157,0,参数!B1156)</f>
        <v>4.50798990748526</v>
      </c>
      <c r="AA1157" t="str">
        <f>f_dq_status(A1157,参数!$B$1)</f>
        <v>开放申购|开放赎回</v>
      </c>
      <c r="AB1157" s="17">
        <f ca="1">f_risk_maxdownside(A1157,参数!$B$6,参数!$B$1)</f>
        <v>-7.02157411106673</v>
      </c>
      <c r="AC1157" s="17">
        <f ca="1">f_risk_maxdownside(A1157,参数!$B$4,参数!$B$1)</f>
        <v>-3.68293945144039</v>
      </c>
      <c r="AD1157" t="str">
        <f ca="1">f_risk_maxdownside_date(A1157,参数!$B$6,参数!$B$1)</f>
        <v>20161109-20170510</v>
      </c>
    </row>
    <row r="1158" spans="1:30">
      <c r="A1158" s="15" t="s">
        <v>1186</v>
      </c>
      <c r="B1158" t="str">
        <f>f_info_name(A1158)</f>
        <v>南方安颐</v>
      </c>
      <c r="C1158" t="str">
        <f>f_info_setupdate(A1158)</f>
        <v>2016-12-14</v>
      </c>
      <c r="D1158" s="16">
        <f t="shared" si="18"/>
        <v>1503</v>
      </c>
      <c r="F1158" s="17">
        <f>f_netasset_total(A1158,参数!$B$1,100000000)</f>
        <v>8.6725961745</v>
      </c>
      <c r="G1158" s="17">
        <f ca="1">f_nav_adjustedreturn(A1158,参数!$B$2,参数!$B$1)</f>
        <v>16.9917324130843</v>
      </c>
      <c r="H1158" s="17">
        <f ca="1">f_nav_periodreturnrankingper(A1158,参数!$B$2,参数!$B$1,3)</f>
        <v>47.0588235294118</v>
      </c>
      <c r="I1158" s="17">
        <f ca="1">f_nav_adjustedreturn(A1158,参数!$B$3,参数!$B$2)</f>
        <v>10.8150935921561</v>
      </c>
      <c r="J1158" s="17">
        <f ca="1">f_nav_periodreturnrankingper(A1158,参数!$B$3,参数!$B$2,3)</f>
        <v>43.859649122807</v>
      </c>
      <c r="K1158" s="17">
        <f ca="1">f_nav_adjustedreturn(A1158,参数!$B$4,参数!$B$3)</f>
        <v>-0.414242035703716</v>
      </c>
      <c r="L1158" s="17">
        <f ca="1">f_nav_periodreturnrankingper(A1158,参数!$B$4,参数!$B$3,3)</f>
        <v>52.4444444444444</v>
      </c>
      <c r="M1158" s="17">
        <f ca="1">f_nav_adjustedreturn(A1158,参数!$B$5,参数!$B$4)</f>
        <v>1.16673314718788</v>
      </c>
      <c r="N1158" s="17">
        <f ca="1">f_nav_periodreturnrankingper(A1158,参数!$B$5,参数!$B$4,3)</f>
        <v>95.4954954954955</v>
      </c>
      <c r="O1158" s="17">
        <f ca="1">f_nav_adjustedreturn(A1158,参数!$B$6,参数!$B$5)</f>
        <v>0</v>
      </c>
      <c r="P1158" s="17">
        <f ca="1">f_nav_periodreturnrankingper(A1158,参数!$B$6,参数!$B$5,3)</f>
        <v>0</v>
      </c>
      <c r="Q1158" s="25">
        <f>f_return(A1158,1,参数!$B$1-365/2,参数!$B$1)</f>
        <v>19.4103133382573</v>
      </c>
      <c r="R1158" s="25">
        <f ca="1">f_return(A1158,1,参数!$B$4,参数!$B$1)</f>
        <v>8.88048079571755</v>
      </c>
      <c r="S1158" s="25">
        <f ca="1">f_return(A1158,1,参数!$B$6,参数!$B$1)</f>
        <v>0</v>
      </c>
      <c r="T1158" t="str">
        <f>f_info_investtype(A1158)</f>
        <v>偏债混合型基金</v>
      </c>
      <c r="U1158" t="str">
        <f>f_info_fundmanager(A1158)</f>
        <v>吴剑毅</v>
      </c>
      <c r="V1158">
        <f>f_info_manager_onthepostdays(A1158,1)</f>
        <v>1520</v>
      </c>
      <c r="W1158" s="25">
        <f ca="1">f_return_1w(A1158,"0",参数!$B$2)</f>
        <v>-0.595238095238089</v>
      </c>
      <c r="X1158" s="25">
        <f>f_return_1m(A1158,"0",参数!$B$1)</f>
        <v>2.88729937194695</v>
      </c>
      <c r="Y1158" s="25">
        <f>f_return_3m(A1158,0,参数!$B$1)</f>
        <v>4.98442367601246</v>
      </c>
      <c r="Z1158" s="25">
        <f>f_return_6m(A1158,0,参数!B1157)</f>
        <v>7.97697452571681</v>
      </c>
      <c r="AA1158" t="str">
        <f>f_dq_status(A1158,参数!$B$1)</f>
        <v>开放申购|开放赎回</v>
      </c>
      <c r="AB1158" s="17">
        <f ca="1">f_risk_maxdownside(A1158,参数!$B$6,参数!$B$1)</f>
        <v>-4.56000776171533</v>
      </c>
      <c r="AC1158" s="17">
        <f ca="1">f_risk_maxdownside(A1158,参数!$B$4,参数!$B$1)</f>
        <v>-3.34086666011595</v>
      </c>
      <c r="AD1158" t="str">
        <f ca="1">f_risk_maxdownside_date(A1158,参数!$B$6,参数!$B$1)</f>
        <v>20171011-20181029</v>
      </c>
    </row>
    <row r="1159" spans="1:30">
      <c r="A1159" s="15" t="s">
        <v>1187</v>
      </c>
      <c r="B1159" t="str">
        <f>f_info_name(A1159)</f>
        <v>金鹰鑫益A</v>
      </c>
      <c r="C1159" t="str">
        <f>f_info_setupdate(A1159)</f>
        <v>2016-11-16</v>
      </c>
      <c r="D1159" s="16">
        <f t="shared" si="18"/>
        <v>1531</v>
      </c>
      <c r="F1159" s="17">
        <f>f_netasset_total(A1159,参数!$B$1,100000000)</f>
        <v>2.7939932287</v>
      </c>
      <c r="G1159" s="17">
        <f ca="1">f_nav_adjustedreturn(A1159,参数!$B$2,参数!$B$1)</f>
        <v>13.3509933774834</v>
      </c>
      <c r="H1159" s="17">
        <f ca="1">f_nav_periodreturnrankingper(A1159,参数!$B$2,参数!$B$1,3)</f>
        <v>91.2652196929592</v>
      </c>
      <c r="I1159" s="17">
        <f ca="1">f_nav_adjustedreturn(A1159,参数!$B$3,参数!$B$2)</f>
        <v>9.695854320031</v>
      </c>
      <c r="J1159" s="17">
        <f ca="1">f_nav_periodreturnrankingper(A1159,参数!$B$3,参数!$B$2,3)</f>
        <v>82.2185061315496</v>
      </c>
      <c r="K1159" s="17">
        <f ca="1">f_nav_adjustedreturn(A1159,参数!$B$4,参数!$B$3)</f>
        <v>-3.44182566404788</v>
      </c>
      <c r="L1159" s="17">
        <f ca="1">f_nav_periodreturnrankingper(A1159,参数!$B$4,参数!$B$3,3)</f>
        <v>29.0115532734275</v>
      </c>
      <c r="M1159" s="17">
        <f ca="1">f_nav_adjustedreturn(A1159,参数!$B$5,参数!$B$4)</f>
        <v>5.99146910028767</v>
      </c>
      <c r="N1159" s="17">
        <f ca="1">f_nav_periodreturnrankingper(A1159,参数!$B$5,参数!$B$4,3)</f>
        <v>72.5768321513002</v>
      </c>
      <c r="O1159" s="17">
        <f ca="1">f_nav_adjustedreturn(A1159,参数!$B$6,参数!$B$5)</f>
        <v>0</v>
      </c>
      <c r="P1159" s="17">
        <f ca="1">f_nav_periodreturnrankingper(A1159,参数!$B$6,参数!$B$5,3)</f>
        <v>0</v>
      </c>
      <c r="Q1159" s="25">
        <f>f_return(A1159,1,参数!$B$1-365/2,参数!$B$1)</f>
        <v>13.2040051474411</v>
      </c>
      <c r="R1159" s="25">
        <f ca="1">f_return(A1159,1,参数!$B$4,参数!$B$1)</f>
        <v>6.27816498907305</v>
      </c>
      <c r="S1159" s="25">
        <f ca="1">f_return(A1159,1,参数!$B$6,参数!$B$1)</f>
        <v>0</v>
      </c>
      <c r="T1159" t="str">
        <f>f_info_investtype(A1159)</f>
        <v>灵活配置型基金</v>
      </c>
      <c r="U1159" t="str">
        <f>f_info_fundmanager(A1159)</f>
        <v>林龙军,孙倩倩</v>
      </c>
      <c r="V1159">
        <f>f_info_manager_onthepostdays(A1159,1)</f>
        <v>1001</v>
      </c>
      <c r="W1159" s="25">
        <f ca="1">f_return_1w(A1159,"0",参数!$B$2)</f>
        <v>-0.588132022471904</v>
      </c>
      <c r="X1159" s="25">
        <f>f_return_1m(A1159,"0",参数!$B$1)</f>
        <v>1.99427935801685</v>
      </c>
      <c r="Y1159" s="25">
        <f>f_return_3m(A1159,0,参数!$B$1)</f>
        <v>4.48477942373434</v>
      </c>
      <c r="Z1159" s="25">
        <f>f_return_6m(A1159,0,参数!B1158)</f>
        <v>3.99999999999999</v>
      </c>
      <c r="AA1159" t="str">
        <f>f_dq_status(A1159,参数!$B$1)</f>
        <v>开放申购|开放赎回</v>
      </c>
      <c r="AB1159" s="17">
        <f ca="1">f_risk_maxdownside(A1159,参数!$B$6,参数!$B$1)</f>
        <v>-8.84146341463415</v>
      </c>
      <c r="AC1159" s="17">
        <f ca="1">f_risk_maxdownside(A1159,参数!$B$4,参数!$B$1)</f>
        <v>-8.84146341463415</v>
      </c>
      <c r="AD1159" t="str">
        <f ca="1">f_risk_maxdownside_date(A1159,参数!$B$6,参数!$B$1)</f>
        <v>20180725-20190103</v>
      </c>
    </row>
    <row r="1160" spans="1:30">
      <c r="A1160" s="15" t="s">
        <v>1188</v>
      </c>
      <c r="B1160" t="str">
        <f>f_info_name(A1160)</f>
        <v>申万菱信安鑫优选A</v>
      </c>
      <c r="C1160" t="str">
        <f>f_info_setupdate(A1160)</f>
        <v>2016-11-07</v>
      </c>
      <c r="D1160" s="16">
        <f t="shared" si="18"/>
        <v>1540</v>
      </c>
      <c r="F1160" s="17">
        <f>f_netasset_total(A1160,参数!$B$1,100000000)</f>
        <v>7.3916692997</v>
      </c>
      <c r="G1160" s="17">
        <f ca="1">f_nav_adjustedreturn(A1160,参数!$B$2,参数!$B$1)</f>
        <v>23.061883720102</v>
      </c>
      <c r="H1160" s="17">
        <f ca="1">f_nav_periodreturnrankingper(A1160,参数!$B$2,参数!$B$1,3)</f>
        <v>17.9144385026738</v>
      </c>
      <c r="I1160" s="17">
        <f ca="1">f_nav_adjustedreturn(A1160,参数!$B$3,参数!$B$2)</f>
        <v>11.1664403454895</v>
      </c>
      <c r="J1160" s="17">
        <f ca="1">f_nav_periodreturnrankingper(A1160,参数!$B$3,参数!$B$2,3)</f>
        <v>38.2456140350877</v>
      </c>
      <c r="K1160" s="17">
        <f ca="1">f_nav_adjustedreturn(A1160,参数!$B$4,参数!$B$3)</f>
        <v>-2.43445692883895</v>
      </c>
      <c r="L1160" s="17">
        <f ca="1">f_nav_periodreturnrankingper(A1160,参数!$B$4,参数!$B$3,3)</f>
        <v>72</v>
      </c>
      <c r="M1160" s="17">
        <f ca="1">f_nav_adjustedreturn(A1160,参数!$B$5,参数!$B$4)</f>
        <v>6.68662674650698</v>
      </c>
      <c r="N1160" s="17">
        <f ca="1">f_nav_periodreturnrankingper(A1160,参数!$B$5,参数!$B$4,3)</f>
        <v>45.045045045045</v>
      </c>
      <c r="O1160" s="17">
        <f ca="1">f_nav_adjustedreturn(A1160,参数!$B$6,参数!$B$5)</f>
        <v>0</v>
      </c>
      <c r="P1160" s="17">
        <f ca="1">f_nav_periodreturnrankingper(A1160,参数!$B$6,参数!$B$5,3)</f>
        <v>0</v>
      </c>
      <c r="Q1160" s="25">
        <f>f_return(A1160,1,参数!$B$1-365/2,参数!$B$1)</f>
        <v>26.7771321811268</v>
      </c>
      <c r="R1160" s="25">
        <f ca="1">f_return(A1160,1,参数!$B$4,参数!$B$1)</f>
        <v>10.0930164833716</v>
      </c>
      <c r="S1160" s="25">
        <f ca="1">f_return(A1160,1,参数!$B$6,参数!$B$1)</f>
        <v>0</v>
      </c>
      <c r="T1160" t="str">
        <f>f_info_investtype(A1160)</f>
        <v>偏债混合型基金</v>
      </c>
      <c r="U1160" t="str">
        <f>f_info_fundmanager(A1160)</f>
        <v>叶瑜珍,章锦涛</v>
      </c>
      <c r="V1160">
        <f>f_info_manager_onthepostdays(A1160,1)</f>
        <v>1557</v>
      </c>
      <c r="W1160" s="25">
        <f ca="1">f_return_1w(A1160,"0",参数!$B$2)</f>
        <v>-0.1798561151079</v>
      </c>
      <c r="X1160" s="25">
        <f>f_return_1m(A1160,"0",参数!$B$1)</f>
        <v>4.50522928399033</v>
      </c>
      <c r="Y1160" s="25">
        <f>f_return_3m(A1160,0,参数!$B$1)</f>
        <v>7.55802435378993</v>
      </c>
      <c r="Z1160" s="25">
        <f>f_return_6m(A1160,0,参数!B1159)</f>
        <v>11.9193015097012</v>
      </c>
      <c r="AA1160" t="str">
        <f>f_dq_status(A1160,参数!$B$1)</f>
        <v>暂停大额申购|开放赎回</v>
      </c>
      <c r="AB1160" s="17">
        <f ca="1">f_risk_maxdownside(A1160,参数!$B$6,参数!$B$1)</f>
        <v>-5.20446096654276</v>
      </c>
      <c r="AC1160" s="17">
        <f ca="1">f_risk_maxdownside(A1160,参数!$B$4,参数!$B$1)</f>
        <v>-4.85689505637469</v>
      </c>
      <c r="AD1160" t="str">
        <f ca="1">f_risk_maxdownside_date(A1160,参数!$B$6,参数!$B$1)</f>
        <v>20171122-20180912</v>
      </c>
    </row>
    <row r="1161" spans="1:30">
      <c r="A1161" s="15" t="s">
        <v>1189</v>
      </c>
      <c r="B1161" t="str">
        <f>f_info_name(A1161)</f>
        <v>鹏华弘尚A</v>
      </c>
      <c r="C1161" t="str">
        <f>f_info_setupdate(A1161)</f>
        <v>2016-10-25</v>
      </c>
      <c r="D1161" s="16">
        <f t="shared" si="18"/>
        <v>1553</v>
      </c>
      <c r="F1161" s="17">
        <f>f_netasset_total(A1161,参数!$B$1,100000000)</f>
        <v>8.2923026394</v>
      </c>
      <c r="G1161" s="17">
        <f ca="1">f_nav_adjustedreturn(A1161,参数!$B$2,参数!$B$1)</f>
        <v>18.2575272261371</v>
      </c>
      <c r="H1161" s="17">
        <f ca="1">f_nav_periodreturnrankingper(A1161,参数!$B$2,参数!$B$1,3)</f>
        <v>81.1540497617787</v>
      </c>
      <c r="I1161" s="17">
        <f ca="1">f_nav_adjustedreturn(A1161,参数!$B$3,参数!$B$2)</f>
        <v>13.5170003294123</v>
      </c>
      <c r="J1161" s="17">
        <f ca="1">f_nav_periodreturnrankingper(A1161,参数!$B$3,参数!$B$2,3)</f>
        <v>72.5195094760312</v>
      </c>
      <c r="K1161" s="17">
        <f ca="1">f_nav_adjustedreturn(A1161,参数!$B$4,参数!$B$3)</f>
        <v>0.846303501945513</v>
      </c>
      <c r="L1161" s="17">
        <f ca="1">f_nav_periodreturnrankingper(A1161,参数!$B$4,参数!$B$3,3)</f>
        <v>15.982028241335</v>
      </c>
      <c r="M1161" s="17">
        <f ca="1">f_nav_adjustedreturn(A1161,参数!$B$5,参数!$B$4)</f>
        <v>4.91978112132722</v>
      </c>
      <c r="N1161" s="17">
        <f ca="1">f_nav_periodreturnrankingper(A1161,参数!$B$5,参数!$B$4,3)</f>
        <v>77.2261623325453</v>
      </c>
      <c r="O1161" s="17">
        <f ca="1">f_nav_adjustedreturn(A1161,参数!$B$6,参数!$B$5)</f>
        <v>0</v>
      </c>
      <c r="P1161" s="17">
        <f ca="1">f_nav_periodreturnrankingper(A1161,参数!$B$6,参数!$B$5,3)</f>
        <v>0</v>
      </c>
      <c r="Q1161" s="25">
        <f>f_return(A1161,1,参数!$B$1-365/2,参数!$B$1)</f>
        <v>16.3550817201356</v>
      </c>
      <c r="R1161" s="25">
        <f ca="1">f_return(A1161,1,参数!$B$4,参数!$B$1)</f>
        <v>10.6139460402544</v>
      </c>
      <c r="S1161" s="25">
        <f ca="1">f_return(A1161,1,参数!$B$6,参数!$B$1)</f>
        <v>0</v>
      </c>
      <c r="T1161" t="str">
        <f>f_info_investtype(A1161)</f>
        <v>灵活配置型基金</v>
      </c>
      <c r="U1161" t="str">
        <f>f_info_fundmanager(A1161)</f>
        <v>张栓伟</v>
      </c>
      <c r="V1161">
        <f>f_info_manager_onthepostdays(A1161,1)</f>
        <v>1553</v>
      </c>
      <c r="W1161" s="25">
        <f ca="1">f_return_1w(A1161,"0",参数!$B$2)</f>
        <v>-0.843920145190562</v>
      </c>
      <c r="X1161" s="25">
        <f>f_return_1m(A1161,"0",参数!$B$1)</f>
        <v>3.12026175085786</v>
      </c>
      <c r="Y1161" s="25">
        <f>f_return_3m(A1161,0,参数!$B$1)</f>
        <v>4.80129764801296</v>
      </c>
      <c r="Z1161" s="25">
        <f>f_return_6m(A1161,0,参数!B1160)</f>
        <v>3.19734498947708</v>
      </c>
      <c r="AA1161" t="str">
        <f>f_dq_status(A1161,参数!$B$1)</f>
        <v>暂停大额申购|开放赎回</v>
      </c>
      <c r="AB1161" s="17">
        <f ca="1">f_risk_maxdownside(A1161,参数!$B$6,参数!$B$1)</f>
        <v>-4.17565352428609</v>
      </c>
      <c r="AC1161" s="17">
        <f ca="1">f_risk_maxdownside(A1161,参数!$B$4,参数!$B$1)</f>
        <v>-4.17565352428609</v>
      </c>
      <c r="AD1161" t="str">
        <f ca="1">f_risk_maxdownside_date(A1161,参数!$B$6,参数!$B$1)</f>
        <v>20200226-20200323</v>
      </c>
    </row>
    <row r="1162" spans="1:30">
      <c r="A1162" s="15" t="s">
        <v>1190</v>
      </c>
      <c r="B1162" t="str">
        <f>f_info_name(A1162)</f>
        <v>泰达宏利睿智稳健</v>
      </c>
      <c r="C1162" t="str">
        <f>f_info_setupdate(A1162)</f>
        <v>2016-11-23</v>
      </c>
      <c r="D1162" s="16">
        <f t="shared" si="18"/>
        <v>1524</v>
      </c>
      <c r="F1162" s="17">
        <f>f_netasset_total(A1162,参数!$B$1,100000000)</f>
        <v>0.5460488245</v>
      </c>
      <c r="G1162" s="17">
        <f ca="1">f_nav_adjustedreturn(A1162,参数!$B$2,参数!$B$1)</f>
        <v>50.5603832385091</v>
      </c>
      <c r="H1162" s="17">
        <f ca="1">f_nav_periodreturnrankingper(A1162,参数!$B$2,参数!$B$1,3)</f>
        <v>43.7797776601376</v>
      </c>
      <c r="I1162" s="17">
        <f ca="1">f_nav_adjustedreturn(A1162,参数!$B$3,参数!$B$2)</f>
        <v>18.2200767421711</v>
      </c>
      <c r="J1162" s="17">
        <f ca="1">f_nav_periodreturnrankingper(A1162,参数!$B$3,参数!$B$2,3)</f>
        <v>62.7647714604236</v>
      </c>
      <c r="K1162" s="17">
        <f ca="1">f_nav_adjustedreturn(A1162,参数!$B$4,参数!$B$3)</f>
        <v>-21.1881767632426</v>
      </c>
      <c r="L1162" s="17">
        <f ca="1">f_nav_periodreturnrankingper(A1162,参数!$B$4,参数!$B$3,3)</f>
        <v>70.2824133504493</v>
      </c>
      <c r="M1162" s="17">
        <f ca="1">f_nav_adjustedreturn(A1162,参数!$B$5,参数!$B$4)</f>
        <v>6.39089968976215</v>
      </c>
      <c r="N1162" s="17">
        <f ca="1">f_nav_periodreturnrankingper(A1162,参数!$B$5,参数!$B$4,3)</f>
        <v>70.2915681639086</v>
      </c>
      <c r="O1162" s="17">
        <f ca="1">f_nav_adjustedreturn(A1162,参数!$B$6,参数!$B$5)</f>
        <v>0</v>
      </c>
      <c r="P1162" s="17">
        <f ca="1">f_nav_periodreturnrankingper(A1162,参数!$B$6,参数!$B$5,3)</f>
        <v>0</v>
      </c>
      <c r="Q1162" s="25">
        <f>f_return(A1162,1,参数!$B$1-365/2,参数!$B$1)</f>
        <v>56.9524983231174</v>
      </c>
      <c r="R1162" s="25">
        <f ca="1">f_return(A1162,1,参数!$B$4,参数!$B$1)</f>
        <v>11.9316918974597</v>
      </c>
      <c r="S1162" s="25">
        <f ca="1">f_return(A1162,1,参数!$B$6,参数!$B$1)</f>
        <v>0</v>
      </c>
      <c r="T1162" t="str">
        <f>f_info_investtype(A1162)</f>
        <v>灵活配置型基金</v>
      </c>
      <c r="U1162" t="str">
        <f>f_info_fundmanager(A1162)</f>
        <v>孟杰</v>
      </c>
      <c r="V1162">
        <f>f_info_manager_onthepostdays(A1162,1)</f>
        <v>157</v>
      </c>
      <c r="W1162" s="25">
        <f ca="1">f_return_1w(A1162,"0",参数!$B$2)</f>
        <v>-1.69822972416633</v>
      </c>
      <c r="X1162" s="25">
        <f>f_return_1m(A1162,"0",参数!$B$1)</f>
        <v>11.7849984694496</v>
      </c>
      <c r="Y1162" s="25">
        <f>f_return_3m(A1162,0,参数!$B$1)</f>
        <v>26.2734650782403</v>
      </c>
      <c r="Z1162" s="25">
        <f>f_return_6m(A1162,0,参数!B1161)</f>
        <v>15.1358059475695</v>
      </c>
      <c r="AA1162" t="str">
        <f>f_dq_status(A1162,参数!$B$1)</f>
        <v>开放申购|开放赎回</v>
      </c>
      <c r="AB1162" s="17">
        <f ca="1">f_risk_maxdownside(A1162,参数!$B$6,参数!$B$1)</f>
        <v>-24.9319595645412</v>
      </c>
      <c r="AC1162" s="17">
        <f ca="1">f_risk_maxdownside(A1162,参数!$B$4,参数!$B$1)</f>
        <v>-24.9319595645412</v>
      </c>
      <c r="AD1162" t="str">
        <f ca="1">f_risk_maxdownside_date(A1162,参数!$B$6,参数!$B$1)</f>
        <v>20180127-20181018</v>
      </c>
    </row>
    <row r="1163" spans="1:30">
      <c r="A1163" s="15" t="s">
        <v>1191</v>
      </c>
      <c r="B1163" t="str">
        <f>f_info_name(A1163)</f>
        <v>金鹰鑫瑞A</v>
      </c>
      <c r="C1163" t="str">
        <f>f_info_setupdate(A1163)</f>
        <v>2016-12-06</v>
      </c>
      <c r="D1163" s="16">
        <f t="shared" si="18"/>
        <v>1511</v>
      </c>
      <c r="F1163" s="17">
        <f>f_netasset_total(A1163,参数!$B$1,100000000)</f>
        <v>3.6314894911</v>
      </c>
      <c r="G1163" s="17">
        <f ca="1">f_nav_adjustedreturn(A1163,参数!$B$2,参数!$B$1)</f>
        <v>11.0422049956934</v>
      </c>
      <c r="H1163" s="17">
        <f ca="1">f_nav_periodreturnrankingper(A1163,参数!$B$2,参数!$B$1,3)</f>
        <v>93.5415563790365</v>
      </c>
      <c r="I1163" s="17">
        <f ca="1">f_nav_adjustedreturn(A1163,参数!$B$3,参数!$B$2)</f>
        <v>3.93912264995524</v>
      </c>
      <c r="J1163" s="17">
        <f ca="1">f_nav_periodreturnrankingper(A1163,参数!$B$3,参数!$B$2,3)</f>
        <v>95.8751393534002</v>
      </c>
      <c r="K1163" s="17">
        <f ca="1">f_nav_adjustedreturn(A1163,参数!$B$4,参数!$B$3)</f>
        <v>4.7842401500938</v>
      </c>
      <c r="L1163" s="17">
        <f ca="1">f_nav_periodreturnrankingper(A1163,参数!$B$4,参数!$B$3,3)</f>
        <v>2.24646983311938</v>
      </c>
      <c r="M1163" s="17">
        <f ca="1">f_nav_adjustedreturn(A1163,参数!$B$5,参数!$B$4)</f>
        <v>5.85312531054357</v>
      </c>
      <c r="N1163" s="17">
        <f ca="1">f_nav_periodreturnrankingper(A1163,参数!$B$5,参数!$B$4,3)</f>
        <v>73.7588652482269</v>
      </c>
      <c r="O1163" s="17">
        <f ca="1">f_nav_adjustedreturn(A1163,参数!$B$6,参数!$B$5)</f>
        <v>0</v>
      </c>
      <c r="P1163" s="17">
        <f ca="1">f_nav_periodreturnrankingper(A1163,参数!$B$6,参数!$B$5,3)</f>
        <v>0</v>
      </c>
      <c r="Q1163" s="25">
        <f>f_return(A1163,1,参数!$B$1-365/2,参数!$B$1)</f>
        <v>21.7996654466406</v>
      </c>
      <c r="R1163" s="25">
        <f ca="1">f_return(A1163,1,参数!$B$4,参数!$B$1)</f>
        <v>6.53588557607907</v>
      </c>
      <c r="S1163" s="25">
        <f ca="1">f_return(A1163,1,参数!$B$6,参数!$B$1)</f>
        <v>0</v>
      </c>
      <c r="T1163" t="str">
        <f>f_info_investtype(A1163)</f>
        <v>灵活配置型基金</v>
      </c>
      <c r="U1163" t="str">
        <f>f_info_fundmanager(A1163)</f>
        <v>龙悦芳,倪超</v>
      </c>
      <c r="V1163">
        <f>f_info_manager_onthepostdays(A1163,1)</f>
        <v>973</v>
      </c>
      <c r="W1163" s="25">
        <f ca="1">f_return_1w(A1163,"0",参数!$B$2)</f>
        <v>0.0603292252003726</v>
      </c>
      <c r="X1163" s="25">
        <f>f_return_1m(A1163,"0",参数!$B$1)</f>
        <v>5.18929503916448</v>
      </c>
      <c r="Y1163" s="25">
        <f>f_return_3m(A1163,0,参数!$B$1)</f>
        <v>8.11808118081181</v>
      </c>
      <c r="Z1163" s="25">
        <f>f_return_6m(A1163,0,参数!B1162)</f>
        <v>9.74882928905916</v>
      </c>
      <c r="AA1163" t="str">
        <f>f_dq_status(A1163,参数!$B$1)</f>
        <v>开放申购|开放赎回</v>
      </c>
      <c r="AB1163" s="17">
        <f ca="1">f_risk_maxdownside(A1163,参数!$B$6,参数!$B$1)</f>
        <v>-2.59678037562286</v>
      </c>
      <c r="AC1163" s="17">
        <f ca="1">f_risk_maxdownside(A1163,参数!$B$4,参数!$B$1)</f>
        <v>-2.20822837951301</v>
      </c>
      <c r="AD1163" t="str">
        <f ca="1">f_risk_maxdownside_date(A1163,参数!$B$6,参数!$B$1)</f>
        <v>20171109-20171228</v>
      </c>
    </row>
    <row r="1164" spans="1:30">
      <c r="A1164" s="15" t="s">
        <v>1192</v>
      </c>
      <c r="B1164" t="str">
        <f>f_info_name(A1164)</f>
        <v>景顺长城景颐丰利A</v>
      </c>
      <c r="C1164" t="str">
        <f>f_info_setupdate(A1164)</f>
        <v>2017-01-18</v>
      </c>
      <c r="D1164" s="16">
        <f t="shared" si="18"/>
        <v>1468</v>
      </c>
      <c r="F1164" s="17">
        <f>f_netasset_total(A1164,参数!$B$1,100000000)</f>
        <v>1.8167473745</v>
      </c>
      <c r="G1164" s="17">
        <f ca="1">f_nav_adjustedreturn(A1164,参数!$B$2,参数!$B$1)</f>
        <v>4.02672109853404</v>
      </c>
      <c r="H1164" s="17">
        <f ca="1">f_nav_periodreturnrankingper(A1164,参数!$B$2,参数!$B$1,3)</f>
        <v>81.8867924528302</v>
      </c>
      <c r="I1164" s="17">
        <f ca="1">f_nav_adjustedreturn(A1164,参数!$B$3,参数!$B$2)</f>
        <v>4.87180150944095</v>
      </c>
      <c r="J1164" s="17">
        <f ca="1">f_nav_periodreturnrankingper(A1164,参数!$B$3,参数!$B$2,3)</f>
        <v>80.6382978723404</v>
      </c>
      <c r="K1164" s="17">
        <f ca="1">f_nav_adjustedreturn(A1164,参数!$B$4,参数!$B$3)</f>
        <v>3.05227012590615</v>
      </c>
      <c r="L1164" s="17">
        <f ca="1">f_nav_periodreturnrankingper(A1164,参数!$B$4,参数!$B$3,3)</f>
        <v>30.5489260143198</v>
      </c>
      <c r="M1164" s="17">
        <f ca="1">f_nav_adjustedreturn(A1164,参数!$B$5,参数!$B$4)</f>
        <v>4.74905018996202</v>
      </c>
      <c r="N1164" s="17">
        <f ca="1">f_nav_periodreturnrankingper(A1164,参数!$B$5,参数!$B$4,3)</f>
        <v>40.0552486187845</v>
      </c>
      <c r="O1164" s="17">
        <f ca="1">f_nav_adjustedreturn(A1164,参数!$B$6,参数!$B$5)</f>
        <v>0</v>
      </c>
      <c r="P1164" s="17">
        <f ca="1">f_nav_periodreturnrankingper(A1164,参数!$B$6,参数!$B$5,3)</f>
        <v>0</v>
      </c>
      <c r="Q1164" s="25">
        <f>f_return(A1164,1,参数!$B$1-365/2,参数!$B$1)</f>
        <v>3.15128634163315</v>
      </c>
      <c r="R1164" s="25">
        <f ca="1">f_return(A1164,1,参数!$B$4,参数!$B$1)</f>
        <v>3.97723518542032</v>
      </c>
      <c r="S1164" s="25">
        <f ca="1">f_return(A1164,1,参数!$B$6,参数!$B$1)</f>
        <v>0</v>
      </c>
      <c r="T1164" t="str">
        <f>f_info_investtype(A1164)</f>
        <v>混合债券型二级基金</v>
      </c>
      <c r="U1164" t="str">
        <f>f_info_fundmanager(A1164)</f>
        <v>袁媛</v>
      </c>
      <c r="V1164">
        <f>f_info_manager_onthepostdays(A1164,1)</f>
        <v>1414</v>
      </c>
      <c r="W1164" s="25">
        <f ca="1">f_return_1w(A1164,"0",参数!$B$2)</f>
        <v>0.0185597624350603</v>
      </c>
      <c r="X1164" s="25">
        <f>f_return_1m(A1164,"0",参数!$B$1)</f>
        <v>2.187386073642</v>
      </c>
      <c r="Y1164" s="25">
        <f>f_return_3m(A1164,0,参数!$B$1)</f>
        <v>2.83408236265248</v>
      </c>
      <c r="Z1164" s="25">
        <f>f_return_6m(A1164,0,参数!B1163)</f>
        <v>-2.78657378087397</v>
      </c>
      <c r="AA1164" t="str">
        <f>f_dq_status(A1164,参数!$B$1)</f>
        <v>开放申购|开放赎回</v>
      </c>
      <c r="AB1164" s="17">
        <f ca="1">f_risk_maxdownside(A1164,参数!$B$6,参数!$B$1)</f>
        <v>-3.15838365071993</v>
      </c>
      <c r="AC1164" s="17">
        <f ca="1">f_risk_maxdownside(A1164,参数!$B$4,参数!$B$1)</f>
        <v>-3.15838365071993</v>
      </c>
      <c r="AD1164" t="str">
        <f ca="1">f_risk_maxdownside_date(A1164,参数!$B$6,参数!$B$1)</f>
        <v>20180724-20181018</v>
      </c>
    </row>
    <row r="1165" spans="1:30">
      <c r="A1165" s="15" t="s">
        <v>1193</v>
      </c>
      <c r="B1165" t="str">
        <f>f_info_name(A1165)</f>
        <v>长盛可转债A</v>
      </c>
      <c r="C1165" t="str">
        <f>f_info_setupdate(A1165)</f>
        <v>2016-12-07</v>
      </c>
      <c r="D1165" s="16">
        <f t="shared" si="18"/>
        <v>1510</v>
      </c>
      <c r="F1165" s="17">
        <f>f_netasset_total(A1165,参数!$B$1,100000000)</f>
        <v>6.6682476173</v>
      </c>
      <c r="G1165" s="17">
        <f ca="1">f_nav_adjustedreturn(A1165,参数!$B$2,参数!$B$1)</f>
        <v>22.7754120080318</v>
      </c>
      <c r="H1165" s="17">
        <f ca="1">f_nav_periodreturnrankingper(A1165,参数!$B$2,参数!$B$1,3)</f>
        <v>10.188679245283</v>
      </c>
      <c r="I1165" s="17">
        <f ca="1">f_nav_adjustedreturn(A1165,参数!$B$3,参数!$B$2)</f>
        <v>32.5224752783796</v>
      </c>
      <c r="J1165" s="17">
        <f ca="1">f_nav_periodreturnrankingper(A1165,参数!$B$3,参数!$B$2,3)</f>
        <v>0.425531914893617</v>
      </c>
      <c r="K1165" s="17">
        <f ca="1">f_nav_adjustedreturn(A1165,参数!$B$4,参数!$B$3)</f>
        <v>-11.6765358993338</v>
      </c>
      <c r="L1165" s="17">
        <f ca="1">f_nav_periodreturnrankingper(A1165,参数!$B$4,参数!$B$3,3)</f>
        <v>93.5560859188544</v>
      </c>
      <c r="M1165" s="17">
        <f ca="1">f_nav_adjustedreturn(A1165,参数!$B$5,参数!$B$4)</f>
        <v>8.45759334926325</v>
      </c>
      <c r="N1165" s="17">
        <f ca="1">f_nav_periodreturnrankingper(A1165,参数!$B$5,参数!$B$4,3)</f>
        <v>12.1546961325967</v>
      </c>
      <c r="O1165" s="17">
        <f ca="1">f_nav_adjustedreturn(A1165,参数!$B$6,参数!$B$5)</f>
        <v>0</v>
      </c>
      <c r="P1165" s="17">
        <f ca="1">f_nav_periodreturnrankingper(A1165,参数!$B$6,参数!$B$5,3)</f>
        <v>0</v>
      </c>
      <c r="Q1165" s="25">
        <f>f_return(A1165,1,参数!$B$1-365/2,参数!$B$1)</f>
        <v>23.790079173794</v>
      </c>
      <c r="R1165" s="25">
        <f ca="1">f_return(A1165,1,参数!$B$4,参数!$B$1)</f>
        <v>12.8351602345388</v>
      </c>
      <c r="S1165" s="25">
        <f ca="1">f_return(A1165,1,参数!$B$6,参数!$B$1)</f>
        <v>0</v>
      </c>
      <c r="T1165" t="str">
        <f>f_info_investtype(A1165)</f>
        <v>混合债券型二级基金</v>
      </c>
      <c r="U1165" t="str">
        <f>f_info_fundmanager(A1165)</f>
        <v>杨哲</v>
      </c>
      <c r="V1165">
        <f>f_info_manager_onthepostdays(A1165,1)</f>
        <v>976</v>
      </c>
      <c r="W1165" s="25">
        <f ca="1">f_return_1w(A1165,"0",参数!$B$2)</f>
        <v>1.06257378984651</v>
      </c>
      <c r="X1165" s="25">
        <f>f_return_1m(A1165,"0",参数!$B$1)</f>
        <v>8.20091344472495</v>
      </c>
      <c r="Y1165" s="25">
        <f>f_return_3m(A1165,0,参数!$B$1)</f>
        <v>10.0743775099347</v>
      </c>
      <c r="Z1165" s="25">
        <f>f_return_6m(A1165,0,参数!B1164)</f>
        <v>-1.56861819017346</v>
      </c>
      <c r="AA1165" t="str">
        <f>f_dq_status(A1165,参数!$B$1)</f>
        <v>开放申购|开放赎回</v>
      </c>
      <c r="AB1165" s="17">
        <f ca="1">f_risk_maxdownside(A1165,参数!$B$6,参数!$B$1)</f>
        <v>-17.6337277171986</v>
      </c>
      <c r="AC1165" s="17">
        <f ca="1">f_risk_maxdownside(A1165,参数!$B$4,参数!$B$1)</f>
        <v>-17.6337277171986</v>
      </c>
      <c r="AD1165" t="str">
        <f ca="1">f_risk_maxdownside_date(A1165,参数!$B$6,参数!$B$1)</f>
        <v>20200226-20200525</v>
      </c>
    </row>
    <row r="1166" spans="1:30">
      <c r="A1166" s="15" t="s">
        <v>1194</v>
      </c>
      <c r="B1166" t="str">
        <f>f_info_name(A1166)</f>
        <v>中邮消费升级</v>
      </c>
      <c r="C1166" t="str">
        <f>f_info_setupdate(A1166)</f>
        <v>2016-12-15</v>
      </c>
      <c r="D1166" s="16">
        <f t="shared" si="18"/>
        <v>1502</v>
      </c>
      <c r="F1166" s="17">
        <f>f_netasset_total(A1166,参数!$B$1,100000000)</f>
        <v>0.2851734628</v>
      </c>
      <c r="G1166" s="17">
        <f ca="1">f_nav_adjustedreturn(A1166,参数!$B$2,参数!$B$1)</f>
        <v>25.895087427144</v>
      </c>
      <c r="H1166" s="17">
        <f ca="1">f_nav_periodreturnrankingper(A1166,参数!$B$2,参数!$B$1,3)</f>
        <v>68.0254102699841</v>
      </c>
      <c r="I1166" s="17">
        <f ca="1">f_nav_adjustedreturn(A1166,参数!$B$3,参数!$B$2)</f>
        <v>44.6987951807229</v>
      </c>
      <c r="J1166" s="17">
        <f ca="1">f_nav_periodreturnrankingper(A1166,参数!$B$3,参数!$B$2,3)</f>
        <v>23.8015607580825</v>
      </c>
      <c r="K1166" s="17">
        <f ca="1">f_nav_adjustedreturn(A1166,参数!$B$4,参数!$B$3)</f>
        <v>-18.3070866141732</v>
      </c>
      <c r="L1166" s="17">
        <f ca="1">f_nav_periodreturnrankingper(A1166,参数!$B$4,参数!$B$3,3)</f>
        <v>59.9486521181001</v>
      </c>
      <c r="M1166" s="17">
        <f ca="1">f_nav_adjustedreturn(A1166,参数!$B$5,参数!$B$4)</f>
        <v>1.59362549800797</v>
      </c>
      <c r="N1166" s="17">
        <f ca="1">f_nav_periodreturnrankingper(A1166,参数!$B$5,参数!$B$4,3)</f>
        <v>90.0709219858156</v>
      </c>
      <c r="O1166" s="17">
        <f ca="1">f_nav_adjustedreturn(A1166,参数!$B$6,参数!$B$5)</f>
        <v>0</v>
      </c>
      <c r="P1166" s="17">
        <f ca="1">f_nav_periodreturnrankingper(A1166,参数!$B$6,参数!$B$5,3)</f>
        <v>0</v>
      </c>
      <c r="Q1166" s="25">
        <f>f_return(A1166,1,参数!$B$1-365/2,参数!$B$1)</f>
        <v>4.75548100960757</v>
      </c>
      <c r="R1166" s="25">
        <f ca="1">f_return(A1166,1,参数!$B$4,参数!$B$1)</f>
        <v>14.1563785178455</v>
      </c>
      <c r="S1166" s="25">
        <f ca="1">f_return(A1166,1,参数!$B$6,参数!$B$1)</f>
        <v>0</v>
      </c>
      <c r="T1166" t="str">
        <f>f_info_investtype(A1166)</f>
        <v>灵活配置型基金</v>
      </c>
      <c r="U1166" t="str">
        <f>f_info_fundmanager(A1166)</f>
        <v>聂璐,陈梁</v>
      </c>
      <c r="V1166">
        <f>f_info_manager_onthepostdays(A1166,1)</f>
        <v>947</v>
      </c>
      <c r="W1166" s="25">
        <f ca="1">f_return_1w(A1166,"0",参数!$B$2)</f>
        <v>-1.87908496732025</v>
      </c>
      <c r="X1166" s="25">
        <f>f_return_1m(A1166,"0",参数!$B$1)</f>
        <v>13.0044843049327</v>
      </c>
      <c r="Y1166" s="25">
        <f>f_return_3m(A1166,0,参数!$B$1)</f>
        <v>7.00636942675159</v>
      </c>
      <c r="Z1166" s="25">
        <f>f_return_6m(A1166,0,参数!B1165)</f>
        <v>2.1808851828095</v>
      </c>
      <c r="AA1166" t="str">
        <f>f_dq_status(A1166,参数!$B$1)</f>
        <v>开放申购|开放赎回</v>
      </c>
      <c r="AB1166" s="17">
        <f ca="1">f_risk_maxdownside(A1166,参数!$B$6,参数!$B$1)</f>
        <v>-26.0036496350365</v>
      </c>
      <c r="AC1166" s="17">
        <f ca="1">f_risk_maxdownside(A1166,参数!$B$4,参数!$B$1)</f>
        <v>-23.127962085308</v>
      </c>
      <c r="AD1166" t="str">
        <f ca="1">f_risk_maxdownside_date(A1166,参数!$B$6,参数!$B$1)</f>
        <v>20171114-20181018,20171114-20190103</v>
      </c>
    </row>
    <row r="1167" spans="1:30">
      <c r="A1167" s="15" t="s">
        <v>1195</v>
      </c>
      <c r="B1167" t="str">
        <f>f_info_name(A1167)</f>
        <v>国泰融安多策略</v>
      </c>
      <c r="C1167" t="str">
        <f>f_info_setupdate(A1167)</f>
        <v>2017-07-03</v>
      </c>
      <c r="D1167" s="16">
        <f t="shared" si="18"/>
        <v>1302</v>
      </c>
      <c r="F1167" s="17">
        <f>f_netasset_total(A1167,参数!$B$1,100000000)</f>
        <v>14.2926187761</v>
      </c>
      <c r="G1167" s="17">
        <f ca="1">f_nav_adjustedreturn(A1167,参数!$B$2,参数!$B$1)</f>
        <v>85.5451646034921</v>
      </c>
      <c r="H1167" s="17">
        <f ca="1">f_nav_periodreturnrankingper(A1167,参数!$B$2,参数!$B$1,3)</f>
        <v>12.5463208046586</v>
      </c>
      <c r="I1167" s="17">
        <f ca="1">f_nav_adjustedreturn(A1167,参数!$B$3,参数!$B$2)</f>
        <v>91.97799916978</v>
      </c>
      <c r="J1167" s="17">
        <f ca="1">f_nav_periodreturnrankingper(A1167,参数!$B$3,参数!$B$2,3)</f>
        <v>0.72463768115942</v>
      </c>
      <c r="K1167" s="17">
        <f ca="1">f_nav_adjustedreturn(A1167,参数!$B$4,参数!$B$3)</f>
        <v>-9.42757777986653</v>
      </c>
      <c r="L1167" s="17">
        <f ca="1">f_nav_periodreturnrankingper(A1167,参数!$B$4,参数!$B$3,3)</f>
        <v>39.987163029525</v>
      </c>
      <c r="M1167" s="17">
        <f ca="1">f_nav_adjustedreturn(A1167,参数!$B$5,参数!$B$4)</f>
        <v>0</v>
      </c>
      <c r="N1167" s="17">
        <f ca="1">f_nav_periodreturnrankingper(A1167,参数!$B$5,参数!$B$4,3)</f>
        <v>0</v>
      </c>
      <c r="O1167" s="17">
        <f ca="1">f_nav_adjustedreturn(A1167,参数!$B$6,参数!$B$5)</f>
        <v>0</v>
      </c>
      <c r="P1167" s="17">
        <f ca="1">f_nav_periodreturnrankingper(A1167,参数!$B$6,参数!$B$5,3)</f>
        <v>0</v>
      </c>
      <c r="Q1167" s="25">
        <f>f_return(A1167,1,参数!$B$1-365/2,参数!$B$1)</f>
        <v>82.029945967645</v>
      </c>
      <c r="R1167" s="25">
        <f ca="1">f_return(A1167,1,参数!$B$4,参数!$B$1)</f>
        <v>47.7103684935514</v>
      </c>
      <c r="S1167" s="25">
        <f ca="1">f_return(A1167,1,参数!$B$6,参数!$B$1)</f>
        <v>0</v>
      </c>
      <c r="T1167" t="str">
        <f>f_info_investtype(A1167)</f>
        <v>灵活配置型基金</v>
      </c>
      <c r="U1167" t="str">
        <f>f_info_fundmanager(A1167)</f>
        <v>林小聪</v>
      </c>
      <c r="V1167">
        <f>f_info_manager_onthepostdays(A1167,1)</f>
        <v>323</v>
      </c>
      <c r="W1167" s="25">
        <f ca="1">f_return_1w(A1167,"0",参数!$B$2)</f>
        <v>-0.516267813928466</v>
      </c>
      <c r="X1167" s="25">
        <f>f_return_1m(A1167,"0",参数!$B$1)</f>
        <v>12.173600444459</v>
      </c>
      <c r="Y1167" s="25">
        <f>f_return_3m(A1167,0,参数!$B$1)</f>
        <v>28.5880193309107</v>
      </c>
      <c r="Z1167" s="25">
        <f>f_return_6m(A1167,0,参数!B1166)</f>
        <v>21.5770372814253</v>
      </c>
      <c r="AA1167" t="str">
        <f>f_dq_status(A1167,参数!$B$1)</f>
        <v>开放申购|开放赎回</v>
      </c>
      <c r="AB1167" s="17">
        <f ca="1">f_risk_maxdownside(A1167,参数!$B$6,参数!$B$1)</f>
        <v>-21.678695535953</v>
      </c>
      <c r="AC1167" s="17">
        <f ca="1">f_risk_maxdownside(A1167,参数!$B$4,参数!$B$1)</f>
        <v>-21.678695535953</v>
      </c>
      <c r="AD1167" t="str">
        <f ca="1">f_risk_maxdownside_date(A1167,参数!$B$6,参数!$B$1)</f>
        <v>20180717-20181018</v>
      </c>
    </row>
    <row r="1168" spans="1:30">
      <c r="A1168" s="15" t="s">
        <v>1196</v>
      </c>
      <c r="B1168" t="str">
        <f>f_info_name(A1168)</f>
        <v>东兴兴利A</v>
      </c>
      <c r="C1168" t="str">
        <f>f_info_setupdate(A1168)</f>
        <v>2017-04-14</v>
      </c>
      <c r="D1168" s="16">
        <f t="shared" si="18"/>
        <v>1382</v>
      </c>
      <c r="F1168" s="17">
        <f>f_netasset_total(A1168,参数!$B$1,100000000)</f>
        <v>2.6814534336</v>
      </c>
      <c r="G1168" s="17">
        <f ca="1">f_nav_adjustedreturn(A1168,参数!$B$2,参数!$B$1)</f>
        <v>4.48561667439468</v>
      </c>
      <c r="H1168" s="17">
        <f ca="1">f_nav_periodreturnrankingper(A1168,参数!$B$2,参数!$B$1,3)</f>
        <v>79.622641509434</v>
      </c>
      <c r="I1168" s="17">
        <f ca="1">f_nav_adjustedreturn(A1168,参数!$B$3,参数!$B$2)</f>
        <v>3.35265700483093</v>
      </c>
      <c r="J1168" s="17">
        <f ca="1">f_nav_periodreturnrankingper(A1168,参数!$B$3,参数!$B$2,3)</f>
        <v>92.5531914893617</v>
      </c>
      <c r="K1168" s="17">
        <f ca="1">f_nav_adjustedreturn(A1168,参数!$B$4,参数!$B$3)</f>
        <v>0.485436893203873</v>
      </c>
      <c r="L1168" s="17">
        <f ca="1">f_nav_periodreturnrankingper(A1168,参数!$B$4,参数!$B$3,3)</f>
        <v>51.7899761336515</v>
      </c>
      <c r="M1168" s="17">
        <f ca="1">f_nav_adjustedreturn(A1168,参数!$B$5,参数!$B$4)</f>
        <v>0</v>
      </c>
      <c r="N1168" s="17">
        <f ca="1">f_nav_periodreturnrankingper(A1168,参数!$B$5,参数!$B$4,3)</f>
        <v>0</v>
      </c>
      <c r="O1168" s="17">
        <f ca="1">f_nav_adjustedreturn(A1168,参数!$B$6,参数!$B$5)</f>
        <v>0</v>
      </c>
      <c r="P1168" s="17">
        <f ca="1">f_nav_periodreturnrankingper(A1168,参数!$B$6,参数!$B$5,3)</f>
        <v>0</v>
      </c>
      <c r="Q1168" s="25">
        <f>f_return(A1168,1,参数!$B$1-365/2,参数!$B$1)</f>
        <v>4.11331022836472</v>
      </c>
      <c r="R1168" s="25">
        <f ca="1">f_return(A1168,1,参数!$B$4,参数!$B$1)</f>
        <v>2.7581560982979</v>
      </c>
      <c r="S1168" s="25">
        <f ca="1">f_return(A1168,1,参数!$B$6,参数!$B$1)</f>
        <v>0</v>
      </c>
      <c r="T1168" t="str">
        <f>f_info_investtype(A1168)</f>
        <v>混合债券型二级基金</v>
      </c>
      <c r="U1168" t="str">
        <f>f_info_fundmanager(A1168)</f>
        <v>方晓</v>
      </c>
      <c r="V1168">
        <f>f_info_manager_onthepostdays(A1168,1)</f>
        <v>353</v>
      </c>
      <c r="W1168" s="25">
        <f ca="1">f_return_1w(A1168,"0",参数!$B$2)</f>
        <v>0.112306972391211</v>
      </c>
      <c r="X1168" s="25">
        <f>f_return_1m(A1168,"0",参数!$B$1)</f>
        <v>0.376151965394034</v>
      </c>
      <c r="Y1168" s="25">
        <f>f_return_3m(A1168,0,参数!$B$1)</f>
        <v>0.828384444384294</v>
      </c>
      <c r="Z1168" s="25">
        <f>f_return_6m(A1168,0,参数!B1167)</f>
        <v>1.82041009073518</v>
      </c>
      <c r="AA1168" t="str">
        <f>f_dq_status(A1168,参数!$B$1)</f>
        <v>暂停大额申购|开放赎回</v>
      </c>
      <c r="AB1168" s="17">
        <f ca="1">f_risk_maxdownside(A1168,参数!$B$6,参数!$B$1)</f>
        <v>-4.06418139892389</v>
      </c>
      <c r="AC1168" s="17">
        <f ca="1">f_risk_maxdownside(A1168,参数!$B$4,参数!$B$1)</f>
        <v>-4.06418139892389</v>
      </c>
      <c r="AD1168" t="str">
        <f ca="1">f_risk_maxdownside_date(A1168,参数!$B$6,参数!$B$1)</f>
        <v>20180313-20180621</v>
      </c>
    </row>
    <row r="1169" spans="1:30">
      <c r="A1169" s="15" t="s">
        <v>1197</v>
      </c>
      <c r="B1169" t="str">
        <f>f_info_name(A1169)</f>
        <v>诺德成长精选A</v>
      </c>
      <c r="C1169" t="str">
        <f>f_info_setupdate(A1169)</f>
        <v>2017-02-24</v>
      </c>
      <c r="D1169" s="16">
        <f t="shared" si="18"/>
        <v>1431</v>
      </c>
      <c r="F1169" s="17">
        <f>f_netasset_total(A1169,参数!$B$1,100000000)</f>
        <v>1.2514121045</v>
      </c>
      <c r="G1169" s="17">
        <f ca="1">f_nav_adjustedreturn(A1169,参数!$B$2,参数!$B$1)</f>
        <v>37.1156921983295</v>
      </c>
      <c r="H1169" s="17">
        <f ca="1">f_nav_periodreturnrankingper(A1169,参数!$B$2,参数!$B$1,3)</f>
        <v>56.5907887771308</v>
      </c>
      <c r="I1169" s="17">
        <f ca="1">f_nav_adjustedreturn(A1169,参数!$B$3,参数!$B$2)</f>
        <v>12.1251369931254</v>
      </c>
      <c r="J1169" s="17">
        <f ca="1">f_nav_periodreturnrankingper(A1169,参数!$B$3,参数!$B$2,3)</f>
        <v>76.2541806020067</v>
      </c>
      <c r="K1169" s="17">
        <f ca="1">f_nav_adjustedreturn(A1169,参数!$B$4,参数!$B$3)</f>
        <v>-8.27088283677573</v>
      </c>
      <c r="L1169" s="17">
        <f ca="1">f_nav_periodreturnrankingper(A1169,参数!$B$4,参数!$B$3,3)</f>
        <v>38.1258023106547</v>
      </c>
      <c r="M1169" s="17">
        <f ca="1">f_nav_adjustedreturn(A1169,参数!$B$5,参数!$B$4)</f>
        <v>0</v>
      </c>
      <c r="N1169" s="17">
        <f ca="1">f_nav_periodreturnrankingper(A1169,参数!$B$5,参数!$B$4,3)</f>
        <v>0</v>
      </c>
      <c r="O1169" s="17">
        <f ca="1">f_nav_adjustedreturn(A1169,参数!$B$6,参数!$B$5)</f>
        <v>0</v>
      </c>
      <c r="P1169" s="17">
        <f ca="1">f_nav_periodreturnrankingper(A1169,参数!$B$6,参数!$B$5,3)</f>
        <v>0</v>
      </c>
      <c r="Q1169" s="25">
        <f>f_return(A1169,1,参数!$B$1-365/2,参数!$B$1)</f>
        <v>35.6589776961411</v>
      </c>
      <c r="R1169" s="25">
        <f ca="1">f_return(A1169,1,参数!$B$4,参数!$B$1)</f>
        <v>12.129627704575</v>
      </c>
      <c r="S1169" s="25">
        <f ca="1">f_return(A1169,1,参数!$B$6,参数!$B$1)</f>
        <v>0</v>
      </c>
      <c r="T1169" t="str">
        <f>f_info_investtype(A1169)</f>
        <v>灵活配置型基金</v>
      </c>
      <c r="U1169" t="str">
        <f>f_info_fundmanager(A1169)</f>
        <v>郝旭东,郭纪亭</v>
      </c>
      <c r="V1169">
        <f>f_info_manager_onthepostdays(A1169,1)</f>
        <v>1448</v>
      </c>
      <c r="W1169" s="25">
        <f ca="1">f_return_1w(A1169,"0",参数!$B$2)</f>
        <v>-0.398265333215324</v>
      </c>
      <c r="X1169" s="25">
        <f>f_return_1m(A1169,"0",参数!$B$1)</f>
        <v>7.01851723420487</v>
      </c>
      <c r="Y1169" s="25">
        <f>f_return_3m(A1169,0,参数!$B$1)</f>
        <v>14.7883656921818</v>
      </c>
      <c r="Z1169" s="25">
        <f>f_return_6m(A1169,0,参数!B1168)</f>
        <v>10.6712690951821</v>
      </c>
      <c r="AA1169" t="str">
        <f>f_dq_status(A1169,参数!$B$1)</f>
        <v>开放申购|开放赎回</v>
      </c>
      <c r="AB1169" s="17">
        <f ca="1">f_risk_maxdownside(A1169,参数!$B$6,参数!$B$1)</f>
        <v>-14.8148148148148</v>
      </c>
      <c r="AC1169" s="17">
        <f ca="1">f_risk_maxdownside(A1169,参数!$B$4,参数!$B$1)</f>
        <v>-14.8148148148148</v>
      </c>
      <c r="AD1169" t="str">
        <f ca="1">f_risk_maxdownside_date(A1169,参数!$B$6,参数!$B$1)</f>
        <v>20180613-20190103</v>
      </c>
    </row>
    <row r="1170" spans="1:30">
      <c r="A1170" s="15" t="s">
        <v>1198</v>
      </c>
      <c r="B1170" t="str">
        <f>f_info_name(A1170)</f>
        <v>华夏行业景气</v>
      </c>
      <c r="C1170" t="str">
        <f>f_info_setupdate(A1170)</f>
        <v>2017-02-04</v>
      </c>
      <c r="D1170" s="16">
        <f t="shared" si="18"/>
        <v>1451</v>
      </c>
      <c r="F1170" s="17">
        <f>f_netasset_total(A1170,参数!$B$1,100000000)</f>
        <v>0.9021934902</v>
      </c>
      <c r="G1170" s="17">
        <f ca="1">f_nav_adjustedreturn(A1170,参数!$B$2,参数!$B$1)</f>
        <v>77.0068133761454</v>
      </c>
      <c r="H1170" s="17">
        <f ca="1">f_nav_periodreturnrankingper(A1170,参数!$B$2,参数!$B$1,3)</f>
        <v>36.2119725220805</v>
      </c>
      <c r="I1170" s="17">
        <f ca="1">f_nav_adjustedreturn(A1170,参数!$B$3,参数!$B$2)</f>
        <v>27.7922337870296</v>
      </c>
      <c r="J1170" s="17">
        <f ca="1">f_nav_periodreturnrankingper(A1170,参数!$B$3,参数!$B$2,3)</f>
        <v>79.6143250688705</v>
      </c>
      <c r="K1170" s="17">
        <f ca="1">f_nav_adjustedreturn(A1170,参数!$B$4,参数!$B$3)</f>
        <v>-14.2538402128207</v>
      </c>
      <c r="L1170" s="17">
        <f ca="1">f_nav_periodreturnrankingper(A1170,参数!$B$4,参数!$B$3,3)</f>
        <v>9.62199312714777</v>
      </c>
      <c r="M1170" s="17">
        <f ca="1">f_nav_adjustedreturn(A1170,参数!$B$5,参数!$B$4)</f>
        <v>0</v>
      </c>
      <c r="N1170" s="17">
        <f ca="1">f_nav_periodreturnrankingper(A1170,参数!$B$5,参数!$B$4,3)</f>
        <v>0</v>
      </c>
      <c r="O1170" s="17">
        <f ca="1">f_nav_adjustedreturn(A1170,参数!$B$6,参数!$B$5)</f>
        <v>0</v>
      </c>
      <c r="P1170" s="17">
        <f ca="1">f_nav_periodreturnrankingper(A1170,参数!$B$6,参数!$B$5,3)</f>
        <v>0</v>
      </c>
      <c r="Q1170" s="25">
        <f>f_return(A1170,1,参数!$B$1-365/2,参数!$B$1)</f>
        <v>75.5769019282827</v>
      </c>
      <c r="R1170" s="25">
        <f ca="1">f_return(A1170,1,参数!$B$4,参数!$B$1)</f>
        <v>24.6853815483929</v>
      </c>
      <c r="S1170" s="25">
        <f ca="1">f_return(A1170,1,参数!$B$6,参数!$B$1)</f>
        <v>0</v>
      </c>
      <c r="T1170" t="str">
        <f>f_info_investtype(A1170)</f>
        <v>偏股混合型基金</v>
      </c>
      <c r="U1170" t="str">
        <f>f_info_fundmanager(A1170)</f>
        <v>王劲松,钟帅</v>
      </c>
      <c r="V1170">
        <f>f_info_manager_onthepostdays(A1170,1)</f>
        <v>269</v>
      </c>
      <c r="W1170" s="25">
        <f ca="1">f_return_1w(A1170,"0",参数!$B$2)</f>
        <v>-3.36764038141365</v>
      </c>
      <c r="X1170" s="25">
        <f>f_return_1m(A1170,"0",参数!$B$1)</f>
        <v>2.48945721670523</v>
      </c>
      <c r="Y1170" s="25">
        <f>f_return_3m(A1170,0,参数!$B$1)</f>
        <v>26.7923258162235</v>
      </c>
      <c r="Z1170" s="25">
        <f>f_return_6m(A1170,0,参数!B1169)</f>
        <v>14.4488769878135</v>
      </c>
      <c r="AA1170" t="str">
        <f>f_dq_status(A1170,参数!$B$1)</f>
        <v>开放申购|开放赎回</v>
      </c>
      <c r="AB1170" s="17">
        <f ca="1">f_risk_maxdownside(A1170,参数!$B$6,参数!$B$1)</f>
        <v>-22.4739271670371</v>
      </c>
      <c r="AC1170" s="17">
        <f ca="1">f_risk_maxdownside(A1170,参数!$B$4,参数!$B$1)</f>
        <v>-22.4739271670371</v>
      </c>
      <c r="AD1170" t="str">
        <f ca="1">f_risk_maxdownside_date(A1170,参数!$B$6,参数!$B$1)</f>
        <v>20180127-20181018</v>
      </c>
    </row>
    <row r="1171" spans="1:30">
      <c r="A1171" s="15" t="s">
        <v>1199</v>
      </c>
      <c r="B1171" t="str">
        <f>f_info_name(A1171)</f>
        <v>泰康沪港深价值优选</v>
      </c>
      <c r="C1171" t="str">
        <f>f_info_setupdate(A1171)</f>
        <v>2016-12-29</v>
      </c>
      <c r="D1171" s="16">
        <f t="shared" si="18"/>
        <v>1488</v>
      </c>
      <c r="F1171" s="17">
        <f>f_netasset_total(A1171,参数!$B$1,100000000)</f>
        <v>1.5438018804</v>
      </c>
      <c r="G1171" s="17">
        <f ca="1">f_nav_adjustedreturn(A1171,参数!$B$2,参数!$B$1)</f>
        <v>69.2007492975336</v>
      </c>
      <c r="H1171" s="17">
        <f ca="1">f_nav_periodreturnrankingper(A1171,参数!$B$2,参数!$B$1,3)</f>
        <v>25.6749602964531</v>
      </c>
      <c r="I1171" s="17">
        <f ca="1">f_nav_adjustedreturn(A1171,参数!$B$3,参数!$B$2)</f>
        <v>30.3224493947716</v>
      </c>
      <c r="J1171" s="17">
        <f ca="1">f_nav_periodreturnrankingper(A1171,参数!$B$3,参数!$B$2,3)</f>
        <v>44.0356744704571</v>
      </c>
      <c r="K1171" s="17">
        <f ca="1">f_nav_adjustedreturn(A1171,参数!$B$4,参数!$B$3)</f>
        <v>-23.0028195488722</v>
      </c>
      <c r="L1171" s="17">
        <f ca="1">f_nav_periodreturnrankingper(A1171,参数!$B$4,参数!$B$3,3)</f>
        <v>76.8292682926829</v>
      </c>
      <c r="M1171" s="17">
        <f ca="1">f_nav_adjustedreturn(A1171,参数!$B$5,参数!$B$4)</f>
        <v>28.1951898230968</v>
      </c>
      <c r="N1171" s="17">
        <f ca="1">f_nav_periodreturnrankingper(A1171,参数!$B$5,参数!$B$4,3)</f>
        <v>12.2931442080378</v>
      </c>
      <c r="O1171" s="17">
        <f ca="1">f_nav_adjustedreturn(A1171,参数!$B$6,参数!$B$5)</f>
        <v>0</v>
      </c>
      <c r="P1171" s="17">
        <f ca="1">f_nav_periodreturnrankingper(A1171,参数!$B$6,参数!$B$5,3)</f>
        <v>0</v>
      </c>
      <c r="Q1171" s="25">
        <f>f_return(A1171,1,参数!$B$1-365/2,参数!$B$1)</f>
        <v>88.9577497005462</v>
      </c>
      <c r="R1171" s="25">
        <f ca="1">f_return(A1171,1,参数!$B$4,参数!$B$1)</f>
        <v>19.278506557696</v>
      </c>
      <c r="S1171" s="25">
        <f ca="1">f_return(A1171,1,参数!$B$6,参数!$B$1)</f>
        <v>0</v>
      </c>
      <c r="T1171" t="str">
        <f>f_info_investtype(A1171)</f>
        <v>灵活配置型基金</v>
      </c>
      <c r="U1171" t="str">
        <f>f_info_fundmanager(A1171)</f>
        <v>黄成扬,刘伟</v>
      </c>
      <c r="V1171">
        <f>f_info_manager_onthepostdays(A1171,1)</f>
        <v>1379</v>
      </c>
      <c r="W1171" s="25">
        <f ca="1">f_return_1w(A1171,"0",参数!$B$2)</f>
        <v>-4.34522920710766</v>
      </c>
      <c r="X1171" s="25">
        <f>f_return_1m(A1171,"0",参数!$B$1)</f>
        <v>22.2053103331642</v>
      </c>
      <c r="Y1171" s="25">
        <f>f_return_3m(A1171,0,参数!$B$1)</f>
        <v>34.4372093023256</v>
      </c>
      <c r="Z1171" s="25">
        <f>f_return_6m(A1171,0,参数!B1170)</f>
        <v>30.5798687089715</v>
      </c>
      <c r="AA1171" t="str">
        <f>f_dq_status(A1171,参数!$B$1)</f>
        <v>开放申购|开放赎回</v>
      </c>
      <c r="AB1171" s="17">
        <f ca="1">f_risk_maxdownside(A1171,参数!$B$6,参数!$B$1)</f>
        <v>-29.1076542063308</v>
      </c>
      <c r="AC1171" s="17">
        <f ca="1">f_risk_maxdownside(A1171,参数!$B$4,参数!$B$1)</f>
        <v>-28.9867431583844</v>
      </c>
      <c r="AD1171" t="str">
        <f ca="1">f_risk_maxdownside_date(A1171,参数!$B$6,参数!$B$1)</f>
        <v>20180124-20190103</v>
      </c>
    </row>
    <row r="1172" spans="1:30">
      <c r="A1172" s="15" t="s">
        <v>1200</v>
      </c>
      <c r="B1172" t="str">
        <f>f_info_name(A1172)</f>
        <v>前海联合国民健康A</v>
      </c>
      <c r="C1172" t="str">
        <f>f_info_setupdate(A1172)</f>
        <v>2016-12-29</v>
      </c>
      <c r="D1172" s="16">
        <f t="shared" si="18"/>
        <v>1488</v>
      </c>
      <c r="F1172" s="17">
        <f>f_netasset_total(A1172,参数!$B$1,100000000)</f>
        <v>1.0852501889</v>
      </c>
      <c r="G1172" s="17">
        <f ca="1">f_nav_adjustedreturn(A1172,参数!$B$2,参数!$B$1)</f>
        <v>101.094276094276</v>
      </c>
      <c r="H1172" s="17">
        <f ca="1">f_nav_periodreturnrankingper(A1172,参数!$B$2,参数!$B$1,3)</f>
        <v>5.29380624669137</v>
      </c>
      <c r="I1172" s="17">
        <f ca="1">f_nav_adjustedreturn(A1172,参数!$B$3,参数!$B$2)</f>
        <v>38.9473684210526</v>
      </c>
      <c r="J1172" s="17">
        <f ca="1">f_nav_periodreturnrankingper(A1172,参数!$B$3,参数!$B$2,3)</f>
        <v>31.1594202898551</v>
      </c>
      <c r="K1172" s="17">
        <f ca="1">f_nav_adjustedreturn(A1172,参数!$B$4,参数!$B$3)</f>
        <v>-21.6315307057745</v>
      </c>
      <c r="L1172" s="17">
        <f ca="1">f_nav_periodreturnrankingper(A1172,参数!$B$4,参数!$B$3,3)</f>
        <v>71.9512195121951</v>
      </c>
      <c r="M1172" s="17">
        <f ca="1">f_nav_adjustedreturn(A1172,参数!$B$5,参数!$B$4)</f>
        <v>8.11078140454996</v>
      </c>
      <c r="N1172" s="17">
        <f ca="1">f_nav_periodreturnrankingper(A1172,参数!$B$5,参数!$B$4,3)</f>
        <v>62.0173364854216</v>
      </c>
      <c r="O1172" s="17">
        <f ca="1">f_nav_adjustedreturn(A1172,参数!$B$6,参数!$B$5)</f>
        <v>0</v>
      </c>
      <c r="P1172" s="17">
        <f ca="1">f_nav_periodreturnrankingper(A1172,参数!$B$6,参数!$B$5,3)</f>
        <v>0</v>
      </c>
      <c r="Q1172" s="25">
        <f>f_return(A1172,1,参数!$B$1-365/2,参数!$B$1)</f>
        <v>57.8377036533993</v>
      </c>
      <c r="R1172" s="25">
        <f ca="1">f_return(A1172,1,参数!$B$4,参数!$B$1)</f>
        <v>29.8255808548498</v>
      </c>
      <c r="S1172" s="25">
        <f ca="1">f_return(A1172,1,参数!$B$6,参数!$B$1)</f>
        <v>0</v>
      </c>
      <c r="T1172" t="str">
        <f>f_info_investtype(A1172)</f>
        <v>灵活配置型基金</v>
      </c>
      <c r="U1172" t="str">
        <f>f_info_fundmanager(A1172)</f>
        <v>林材</v>
      </c>
      <c r="V1172">
        <f>f_info_manager_onthepostdays(A1172,1)</f>
        <v>1505</v>
      </c>
      <c r="W1172" s="25">
        <f ca="1">f_return_1w(A1172,"0",参数!$B$2)</f>
        <v>0</v>
      </c>
      <c r="X1172" s="25">
        <f>f_return_1m(A1172,"0",参数!$B$1)</f>
        <v>12.0544090056285</v>
      </c>
      <c r="Y1172" s="25">
        <f>f_return_3m(A1172,0,参数!$B$1)</f>
        <v>23.5263702171665</v>
      </c>
      <c r="Z1172" s="25">
        <f>f_return_6m(A1172,0,参数!B1171)</f>
        <v>21.5580597746203</v>
      </c>
      <c r="AA1172" t="str">
        <f>f_dq_status(A1172,参数!$B$1)</f>
        <v>开放申购|开放赎回</v>
      </c>
      <c r="AB1172" s="17">
        <f ca="1">f_risk_maxdownside(A1172,参数!$B$6,参数!$B$1)</f>
        <v>-31.3741721854305</v>
      </c>
      <c r="AC1172" s="17">
        <f ca="1">f_risk_maxdownside(A1172,参数!$B$4,参数!$B$1)</f>
        <v>-31.3741721854305</v>
      </c>
      <c r="AD1172" t="str">
        <f ca="1">f_risk_maxdownside_date(A1172,参数!$B$6,参数!$B$1)</f>
        <v>20180529-20190103</v>
      </c>
    </row>
    <row r="1173" spans="1:30">
      <c r="A1173" s="15" t="s">
        <v>1201</v>
      </c>
      <c r="B1173" t="str">
        <f>f_info_name(A1173)</f>
        <v>中金量化多策略</v>
      </c>
      <c r="C1173" t="str">
        <f>f_info_setupdate(A1173)</f>
        <v>2016-11-10</v>
      </c>
      <c r="D1173" s="16">
        <f t="shared" si="18"/>
        <v>1537</v>
      </c>
      <c r="F1173" s="17">
        <f>f_netasset_total(A1173,参数!$B$1,100000000)</f>
        <v>1.5593683672</v>
      </c>
      <c r="G1173" s="17">
        <f ca="1">f_nav_adjustedreturn(A1173,参数!$B$2,参数!$B$1)</f>
        <v>51.8391008897302</v>
      </c>
      <c r="H1173" s="17">
        <f ca="1">f_nav_periodreturnrankingper(A1173,参数!$B$2,参数!$B$1,3)</f>
        <v>42.5092641609317</v>
      </c>
      <c r="I1173" s="17">
        <f ca="1">f_nav_adjustedreturn(A1173,参数!$B$3,参数!$B$2)</f>
        <v>43.6648364128114</v>
      </c>
      <c r="J1173" s="17">
        <f ca="1">f_nav_periodreturnrankingper(A1173,参数!$B$3,参数!$B$2,3)</f>
        <v>24.8049052396878</v>
      </c>
      <c r="K1173" s="17">
        <f ca="1">f_nav_adjustedreturn(A1173,参数!$B$4,参数!$B$3)</f>
        <v>-23.710407239819</v>
      </c>
      <c r="L1173" s="17">
        <f ca="1">f_nav_periodreturnrankingper(A1173,参数!$B$4,参数!$B$3,3)</f>
        <v>79.3966623876765</v>
      </c>
      <c r="M1173" s="17">
        <f ca="1">f_nav_adjustedreturn(A1173,参数!$B$5,参数!$B$4)</f>
        <v>12.1334681496461</v>
      </c>
      <c r="N1173" s="17">
        <f ca="1">f_nav_periodreturnrankingper(A1173,参数!$B$5,参数!$B$4,3)</f>
        <v>42.3955870764381</v>
      </c>
      <c r="O1173" s="17">
        <f ca="1">f_nav_adjustedreturn(A1173,参数!$B$6,参数!$B$5)</f>
        <v>0</v>
      </c>
      <c r="P1173" s="17">
        <f ca="1">f_nav_periodreturnrankingper(A1173,参数!$B$6,参数!$B$5,3)</f>
        <v>0</v>
      </c>
      <c r="Q1173" s="25">
        <f>f_return(A1173,1,参数!$B$1-365/2,参数!$B$1)</f>
        <v>42.7516427312885</v>
      </c>
      <c r="R1173" s="25">
        <f ca="1">f_return(A1173,1,参数!$B$4,参数!$B$1)</f>
        <v>18.4856783998003</v>
      </c>
      <c r="S1173" s="25">
        <f ca="1">f_return(A1173,1,参数!$B$6,参数!$B$1)</f>
        <v>0</v>
      </c>
      <c r="T1173" t="str">
        <f>f_info_investtype(A1173)</f>
        <v>灵活配置型基金</v>
      </c>
      <c r="U1173" t="str">
        <f>f_info_fundmanager(A1173)</f>
        <v>刘重晋</v>
      </c>
      <c r="V1173">
        <f>f_info_manager_onthepostdays(A1173,1)</f>
        <v>1289</v>
      </c>
      <c r="W1173" s="25">
        <f ca="1">f_return_1w(A1173,"0",参数!$B$2)</f>
        <v>-2.65957446808509</v>
      </c>
      <c r="X1173" s="25">
        <f>f_return_1m(A1173,"0",参数!$B$1)</f>
        <v>11.9802677942213</v>
      </c>
      <c r="Y1173" s="25">
        <f>f_return_3m(A1173,0,参数!$B$1)</f>
        <v>18.6706497386109</v>
      </c>
      <c r="Z1173" s="25">
        <f>f_return_6m(A1173,0,参数!B1172)</f>
        <v>18.4057971014493</v>
      </c>
      <c r="AA1173" t="str">
        <f>f_dq_status(A1173,参数!$B$1)</f>
        <v>暂停大额申购|开放赎回</v>
      </c>
      <c r="AB1173" s="17">
        <f ca="1">f_risk_maxdownside(A1173,参数!$B$6,参数!$B$1)</f>
        <v>-27.9531109107304</v>
      </c>
      <c r="AC1173" s="17">
        <f ca="1">f_risk_maxdownside(A1173,参数!$B$4,参数!$B$1)</f>
        <v>-27.9531109107304</v>
      </c>
      <c r="AD1173" t="str">
        <f ca="1">f_risk_maxdownside_date(A1173,参数!$B$6,参数!$B$1)</f>
        <v>20180127-20181018</v>
      </c>
    </row>
    <row r="1174" spans="1:30">
      <c r="A1174" s="15" t="s">
        <v>1202</v>
      </c>
      <c r="B1174" t="str">
        <f>f_info_name(A1174)</f>
        <v>先锋精一A</v>
      </c>
      <c r="C1174" t="str">
        <f>f_info_setupdate(A1174)</f>
        <v>2016-11-18</v>
      </c>
      <c r="D1174" s="16">
        <f t="shared" si="18"/>
        <v>1529</v>
      </c>
      <c r="F1174" s="17">
        <f>f_netasset_total(A1174,参数!$B$1,100000000)</f>
        <v>0.0787043586</v>
      </c>
      <c r="G1174" s="17">
        <f ca="1">f_nav_adjustedreturn(A1174,参数!$B$2,参数!$B$1)</f>
        <v>24.5248977628097</v>
      </c>
      <c r="H1174" s="17">
        <f ca="1">f_nav_periodreturnrankingper(A1174,参数!$B$2,参数!$B$1,3)</f>
        <v>69.0841715193224</v>
      </c>
      <c r="I1174" s="17">
        <f ca="1">f_nav_adjustedreturn(A1174,参数!$B$3,参数!$B$2)</f>
        <v>3.925</v>
      </c>
      <c r="J1174" s="17">
        <f ca="1">f_nav_periodreturnrankingper(A1174,参数!$B$3,参数!$B$2,3)</f>
        <v>95.9866220735786</v>
      </c>
      <c r="K1174" s="17">
        <f ca="1">f_nav_adjustedreturn(A1174,参数!$B$4,参数!$B$3)</f>
        <v>-24.8473461719117</v>
      </c>
      <c r="L1174" s="17">
        <f ca="1">f_nav_periodreturnrankingper(A1174,参数!$B$4,参数!$B$3,3)</f>
        <v>82.6700898587933</v>
      </c>
      <c r="M1174" s="17">
        <f ca="1">f_nav_adjustedreturn(A1174,参数!$B$5,参数!$B$4)</f>
        <v>7.06308481738606</v>
      </c>
      <c r="N1174" s="17">
        <f ca="1">f_nav_periodreturnrankingper(A1174,参数!$B$5,参数!$B$4,3)</f>
        <v>66.6666666666667</v>
      </c>
      <c r="O1174" s="17">
        <f ca="1">f_nav_adjustedreturn(A1174,参数!$B$6,参数!$B$5)</f>
        <v>0</v>
      </c>
      <c r="P1174" s="17">
        <f ca="1">f_nav_periodreturnrankingper(A1174,参数!$B$6,参数!$B$5,3)</f>
        <v>0</v>
      </c>
      <c r="Q1174" s="25">
        <f>f_return(A1174,1,参数!$B$1-365/2,参数!$B$1)</f>
        <v>20.5025261562845</v>
      </c>
      <c r="R1174" s="25">
        <f ca="1">f_return(A1174,1,参数!$B$4,参数!$B$1)</f>
        <v>-0.922009446033556</v>
      </c>
      <c r="S1174" s="25">
        <f ca="1">f_return(A1174,1,参数!$B$6,参数!$B$1)</f>
        <v>0</v>
      </c>
      <c r="T1174" t="str">
        <f>f_info_investtype(A1174)</f>
        <v>灵活配置型基金</v>
      </c>
      <c r="U1174" t="str">
        <f>f_info_fundmanager(A1174)</f>
        <v>杨帅,孙欣炎</v>
      </c>
      <c r="V1174">
        <f>f_info_manager_onthepostdays(A1174,1)</f>
        <v>1035</v>
      </c>
      <c r="W1174" s="25">
        <f ca="1">f_return_1w(A1174,"0",参数!$B$2)</f>
        <v>-3.30309374273087</v>
      </c>
      <c r="X1174" s="25">
        <f>f_return_1m(A1174,"0",参数!$B$1)</f>
        <v>2.27205373901019</v>
      </c>
      <c r="Y1174" s="25">
        <f>f_return_3m(A1174,0,参数!$B$1)</f>
        <v>9.35882539347207</v>
      </c>
      <c r="Z1174" s="25">
        <f>f_return_6m(A1174,0,参数!B1173)</f>
        <v>1.05759061628689</v>
      </c>
      <c r="AA1174" t="str">
        <f>f_dq_status(A1174,参数!$B$1)</f>
        <v>开放申购|开放赎回</v>
      </c>
      <c r="AB1174" s="17">
        <f ca="1">f_risk_maxdownside(A1174,参数!$B$6,参数!$B$1)</f>
        <v>-35.3244171335623</v>
      </c>
      <c r="AC1174" s="17">
        <f ca="1">f_risk_maxdownside(A1174,参数!$B$4,参数!$B$1)</f>
        <v>-33.676211657863</v>
      </c>
      <c r="AD1174" t="str">
        <f ca="1">f_risk_maxdownside_date(A1174,参数!$B$6,参数!$B$1)</f>
        <v>20171114-20200323</v>
      </c>
    </row>
    <row r="1175" spans="1:30">
      <c r="A1175" s="15" t="s">
        <v>1203</v>
      </c>
      <c r="B1175" t="str">
        <f>f_info_name(A1175)</f>
        <v>华泰柏瑞享利A</v>
      </c>
      <c r="C1175" t="str">
        <f>f_info_setupdate(A1175)</f>
        <v>2016-12-29</v>
      </c>
      <c r="D1175" s="16">
        <f t="shared" si="18"/>
        <v>1488</v>
      </c>
      <c r="F1175" s="17">
        <f>f_netasset_total(A1175,参数!$B$1,100000000)</f>
        <v>2.576156588</v>
      </c>
      <c r="G1175" s="17">
        <f ca="1">f_nav_adjustedreturn(A1175,参数!$B$2,参数!$B$1)</f>
        <v>13.2642396794983</v>
      </c>
      <c r="H1175" s="17">
        <f ca="1">f_nav_periodreturnrankingper(A1175,参数!$B$2,参数!$B$1,3)</f>
        <v>91.42403388036</v>
      </c>
      <c r="I1175" s="17">
        <f ca="1">f_nav_adjustedreturn(A1175,参数!$B$3,参数!$B$2)</f>
        <v>13.3960175388521</v>
      </c>
      <c r="J1175" s="17">
        <f ca="1">f_nav_periodreturnrankingper(A1175,参数!$B$3,参数!$B$2,3)</f>
        <v>72.7982162764771</v>
      </c>
      <c r="K1175" s="17">
        <f ca="1">f_nav_adjustedreturn(A1175,参数!$B$4,参数!$B$3)</f>
        <v>-3.2119350592365</v>
      </c>
      <c r="L1175" s="17">
        <f ca="1">f_nav_periodreturnrankingper(A1175,参数!$B$4,参数!$B$3,3)</f>
        <v>28.3697047496791</v>
      </c>
      <c r="M1175" s="17">
        <f ca="1">f_nav_adjustedreturn(A1175,参数!$B$5,参数!$B$4)</f>
        <v>14.2914171656687</v>
      </c>
      <c r="N1175" s="17">
        <f ca="1">f_nav_periodreturnrankingper(A1175,参数!$B$5,参数!$B$4,3)</f>
        <v>35.618597320725</v>
      </c>
      <c r="O1175" s="17">
        <f ca="1">f_nav_adjustedreturn(A1175,参数!$B$6,参数!$B$5)</f>
        <v>0</v>
      </c>
      <c r="P1175" s="17">
        <f ca="1">f_nav_periodreturnrankingper(A1175,参数!$B$6,参数!$B$5,3)</f>
        <v>0</v>
      </c>
      <c r="Q1175" s="25">
        <f>f_return(A1175,1,参数!$B$1-365/2,参数!$B$1)</f>
        <v>12.7790939653223</v>
      </c>
      <c r="R1175" s="25">
        <f ca="1">f_return(A1175,1,参数!$B$4,参数!$B$1)</f>
        <v>7.51656888966221</v>
      </c>
      <c r="S1175" s="25">
        <f ca="1">f_return(A1175,1,参数!$B$6,参数!$B$1)</f>
        <v>0</v>
      </c>
      <c r="T1175" t="str">
        <f>f_info_investtype(A1175)</f>
        <v>灵活配置型基金</v>
      </c>
      <c r="U1175" t="str">
        <f>f_info_fundmanager(A1175)</f>
        <v>郑青,董辰</v>
      </c>
      <c r="V1175">
        <f>f_info_manager_onthepostdays(A1175,1)</f>
        <v>233</v>
      </c>
      <c r="W1175" s="25">
        <f ca="1">f_return_1w(A1175,"0",参数!$B$2)</f>
        <v>-1.07693633152408</v>
      </c>
      <c r="X1175" s="25">
        <f>f_return_1m(A1175,"0",参数!$B$1)</f>
        <v>2.84697508896797</v>
      </c>
      <c r="Y1175" s="25">
        <f>f_return_3m(A1175,0,参数!$B$1)</f>
        <v>4.09829504522531</v>
      </c>
      <c r="Z1175" s="25">
        <f>f_return_6m(A1175,0,参数!B1174)</f>
        <v>6.03663949640868</v>
      </c>
      <c r="AA1175" t="str">
        <f>f_dq_status(A1175,参数!$B$1)</f>
        <v>暂停大额申购|开放赎回</v>
      </c>
      <c r="AB1175" s="17">
        <f ca="1">f_risk_maxdownside(A1175,参数!$B$6,参数!$B$1)</f>
        <v>-7.39616751929246</v>
      </c>
      <c r="AC1175" s="17">
        <f ca="1">f_risk_maxdownside(A1175,参数!$B$4,参数!$B$1)</f>
        <v>-7.39616751929246</v>
      </c>
      <c r="AD1175" t="str">
        <f ca="1">f_risk_maxdownside_date(A1175,参数!$B$6,参数!$B$1)</f>
        <v>20180206-20180706</v>
      </c>
    </row>
    <row r="1176" spans="1:30">
      <c r="A1176" s="15" t="s">
        <v>1204</v>
      </c>
      <c r="B1176" t="str">
        <f>f_info_name(A1176)</f>
        <v>国泰景气行业</v>
      </c>
      <c r="C1176" t="str">
        <f>f_info_setupdate(A1176)</f>
        <v>2017-03-20</v>
      </c>
      <c r="D1176" s="16">
        <f t="shared" si="18"/>
        <v>1407</v>
      </c>
      <c r="F1176" s="17">
        <f>f_netasset_total(A1176,参数!$B$1,100000000)</f>
        <v>4.1898102911</v>
      </c>
      <c r="G1176" s="17">
        <f ca="1">f_nav_adjustedreturn(A1176,参数!$B$2,参数!$B$1)</f>
        <v>94.3312733981677</v>
      </c>
      <c r="H1176" s="17">
        <f ca="1">f_nav_periodreturnrankingper(A1176,参数!$B$2,参数!$B$1,3)</f>
        <v>7.57014293276866</v>
      </c>
      <c r="I1176" s="17">
        <f ca="1">f_nav_adjustedreturn(A1176,参数!$B$3,参数!$B$2)</f>
        <v>43.4396296764178</v>
      </c>
      <c r="J1176" s="17">
        <f ca="1">f_nav_periodreturnrankingper(A1176,参数!$B$3,参数!$B$2,3)</f>
        <v>24.860646599777</v>
      </c>
      <c r="K1176" s="17">
        <f ca="1">f_nav_adjustedreturn(A1176,参数!$B$4,参数!$B$3)</f>
        <v>-24.0379202210226</v>
      </c>
      <c r="L1176" s="17">
        <f ca="1">f_nav_periodreturnrankingper(A1176,参数!$B$4,参数!$B$3,3)</f>
        <v>80.5519897304236</v>
      </c>
      <c r="M1176" s="17">
        <f ca="1">f_nav_adjustedreturn(A1176,参数!$B$5,参数!$B$4)</f>
        <v>0</v>
      </c>
      <c r="N1176" s="17">
        <f ca="1">f_nav_periodreturnrankingper(A1176,参数!$B$5,参数!$B$4,3)</f>
        <v>0</v>
      </c>
      <c r="O1176" s="17">
        <f ca="1">f_nav_adjustedreturn(A1176,参数!$B$6,参数!$B$5)</f>
        <v>0</v>
      </c>
      <c r="P1176" s="17">
        <f ca="1">f_nav_periodreturnrankingper(A1176,参数!$B$6,参数!$B$5,3)</f>
        <v>0</v>
      </c>
      <c r="Q1176" s="25">
        <f>f_return(A1176,1,参数!$B$1-365/2,参数!$B$1)</f>
        <v>105.41831023598</v>
      </c>
      <c r="R1176" s="25">
        <f ca="1">f_return(A1176,1,参数!$B$4,参数!$B$1)</f>
        <v>28.3819031155429</v>
      </c>
      <c r="S1176" s="25">
        <f ca="1">f_return(A1176,1,参数!$B$6,参数!$B$1)</f>
        <v>0</v>
      </c>
      <c r="T1176" t="str">
        <f>f_info_investtype(A1176)</f>
        <v>灵活配置型基金</v>
      </c>
      <c r="U1176" t="str">
        <f>f_info_fundmanager(A1176)</f>
        <v>杨飞,李恒,杜沛</v>
      </c>
      <c r="V1176">
        <f>f_info_manager_onthepostdays(A1176,1)</f>
        <v>1424</v>
      </c>
      <c r="W1176" s="25">
        <f ca="1">f_return_1w(A1176,"0",参数!$B$2)</f>
        <v>-5.58726585738402</v>
      </c>
      <c r="X1176" s="25">
        <f>f_return_1m(A1176,"0",参数!$B$1)</f>
        <v>15.3420084372875</v>
      </c>
      <c r="Y1176" s="25">
        <f>f_return_3m(A1176,0,参数!$B$1)</f>
        <v>33.8451626679348</v>
      </c>
      <c r="Z1176" s="25">
        <f>f_return_6m(A1176,0,参数!B1175)</f>
        <v>36.0458030972378</v>
      </c>
      <c r="AA1176" t="str">
        <f>f_dq_status(A1176,参数!$B$1)</f>
        <v>开放申购|开放赎回</v>
      </c>
      <c r="AB1176" s="17">
        <f ca="1">f_risk_maxdownside(A1176,参数!$B$6,参数!$B$1)</f>
        <v>-32.1873107774992</v>
      </c>
      <c r="AC1176" s="17">
        <f ca="1">f_risk_maxdownside(A1176,参数!$B$4,参数!$B$1)</f>
        <v>-31.2260064372475</v>
      </c>
      <c r="AD1176" t="str">
        <f ca="1">f_risk_maxdownside_date(A1176,参数!$B$6,参数!$B$1)</f>
        <v>20180124-20190103</v>
      </c>
    </row>
    <row r="1177" spans="1:30">
      <c r="A1177" s="15" t="s">
        <v>1205</v>
      </c>
      <c r="B1177" t="str">
        <f>f_info_name(A1177)</f>
        <v>长盛盛崇A</v>
      </c>
      <c r="C1177" t="str">
        <f>f_info_setupdate(A1177)</f>
        <v>2016-11-10</v>
      </c>
      <c r="D1177" s="16">
        <f t="shared" si="18"/>
        <v>1537</v>
      </c>
      <c r="F1177" s="17">
        <f>f_netasset_total(A1177,参数!$B$1,100000000)</f>
        <v>2.3558457085</v>
      </c>
      <c r="G1177" s="17">
        <f ca="1">f_nav_adjustedreturn(A1177,参数!$B$2,参数!$B$1)</f>
        <v>43.7015781922525</v>
      </c>
      <c r="H1177" s="17">
        <f ca="1">f_nav_periodreturnrankingper(A1177,参数!$B$2,参数!$B$1,3)</f>
        <v>50.0794070937004</v>
      </c>
      <c r="I1177" s="17">
        <f ca="1">f_nav_adjustedreturn(A1177,参数!$B$3,参数!$B$2)</f>
        <v>2.92535246480659</v>
      </c>
      <c r="J1177" s="17">
        <f ca="1">f_nav_periodreturnrankingper(A1177,参数!$B$3,参数!$B$2,3)</f>
        <v>97.3801560758083</v>
      </c>
      <c r="K1177" s="17">
        <f ca="1">f_nav_adjustedreturn(A1177,参数!$B$4,参数!$B$3)</f>
        <v>4.53839194595075</v>
      </c>
      <c r="L1177" s="17">
        <f ca="1">f_nav_periodreturnrankingper(A1177,参数!$B$4,参数!$B$3,3)</f>
        <v>3.27342747111682</v>
      </c>
      <c r="M1177" s="17">
        <f ca="1">f_nav_adjustedreturn(A1177,参数!$B$5,参数!$B$4)</f>
        <v>12.0282784028677</v>
      </c>
      <c r="N1177" s="17">
        <f ca="1">f_nav_periodreturnrankingper(A1177,参数!$B$5,参数!$B$4,3)</f>
        <v>42.789598108747</v>
      </c>
      <c r="O1177" s="17">
        <f ca="1">f_nav_adjustedreturn(A1177,参数!$B$6,参数!$B$5)</f>
        <v>0</v>
      </c>
      <c r="P1177" s="17">
        <f ca="1">f_nav_periodreturnrankingper(A1177,参数!$B$6,参数!$B$5,3)</f>
        <v>0</v>
      </c>
      <c r="Q1177" s="25">
        <f>f_return(A1177,1,参数!$B$1-365/2,参数!$B$1)</f>
        <v>48.4001505462495</v>
      </c>
      <c r="R1177" s="25">
        <f ca="1">f_return(A1177,1,参数!$B$4,参数!$B$1)</f>
        <v>15.618947408337</v>
      </c>
      <c r="S1177" s="25">
        <f ca="1">f_return(A1177,1,参数!$B$6,参数!$B$1)</f>
        <v>0</v>
      </c>
      <c r="T1177" t="str">
        <f>f_info_investtype(A1177)</f>
        <v>灵活配置型基金</v>
      </c>
      <c r="U1177" t="str">
        <f>f_info_fundmanager(A1177)</f>
        <v>杨衡</v>
      </c>
      <c r="V1177">
        <f>f_info_manager_onthepostdays(A1177,1)</f>
        <v>1554</v>
      </c>
      <c r="W1177" s="25">
        <f ca="1">f_return_1w(A1177,"0",参数!$B$2)</f>
        <v>0.191662673694289</v>
      </c>
      <c r="X1177" s="25">
        <f>f_return_1m(A1177,"0",参数!$B$1)</f>
        <v>6.37966437725694</v>
      </c>
      <c r="Y1177" s="25">
        <f>f_return_3m(A1177,0,参数!$B$1)</f>
        <v>12.5730555971827</v>
      </c>
      <c r="Z1177" s="25">
        <f>f_return_6m(A1177,0,参数!B1176)</f>
        <v>20.231124807396</v>
      </c>
      <c r="AA1177" t="str">
        <f>f_dq_status(A1177,参数!$B$1)</f>
        <v>开放申购|开放赎回</v>
      </c>
      <c r="AB1177" s="17">
        <f ca="1">f_risk_maxdownside(A1177,参数!$B$6,参数!$B$1)</f>
        <v>-12.5230372281607</v>
      </c>
      <c r="AC1177" s="17">
        <f ca="1">f_risk_maxdownside(A1177,参数!$B$4,参数!$B$1)</f>
        <v>-12.5230372281607</v>
      </c>
      <c r="AD1177" t="str">
        <f ca="1">f_risk_maxdownside_date(A1177,参数!$B$6,参数!$B$1)</f>
        <v>20200306-20200323</v>
      </c>
    </row>
    <row r="1178" spans="1:30">
      <c r="A1178" s="15" t="s">
        <v>1206</v>
      </c>
      <c r="B1178" t="str">
        <f>f_info_name(A1178)</f>
        <v>华商润丰A</v>
      </c>
      <c r="C1178" t="str">
        <f>f_info_setupdate(A1178)</f>
        <v>2017-01-25</v>
      </c>
      <c r="D1178" s="16">
        <f t="shared" si="18"/>
        <v>1461</v>
      </c>
      <c r="F1178" s="17">
        <f>f_netasset_total(A1178,参数!$B$1,100000000)</f>
        <v>2.0852629252</v>
      </c>
      <c r="G1178" s="17">
        <f ca="1">f_nav_adjustedreturn(A1178,参数!$B$2,参数!$B$1)</f>
        <v>68.7022900763359</v>
      </c>
      <c r="H1178" s="17">
        <f ca="1">f_nav_periodreturnrankingper(A1178,参数!$B$2,参数!$B$1,3)</f>
        <v>26.0455267337215</v>
      </c>
      <c r="I1178" s="17">
        <f ca="1">f_nav_adjustedreturn(A1178,参数!$B$3,参数!$B$2)</f>
        <v>12.9310344827586</v>
      </c>
      <c r="J1178" s="17">
        <f ca="1">f_nav_periodreturnrankingper(A1178,参数!$B$3,参数!$B$2,3)</f>
        <v>73.8573021181717</v>
      </c>
      <c r="K1178" s="17">
        <f ca="1">f_nav_adjustedreturn(A1178,参数!$B$4,参数!$B$3)</f>
        <v>-3.93374741200827</v>
      </c>
      <c r="L1178" s="17">
        <f ca="1">f_nav_periodreturnrankingper(A1178,参数!$B$4,参数!$B$3,3)</f>
        <v>30.1026957637997</v>
      </c>
      <c r="M1178" s="17">
        <f ca="1">f_nav_adjustedreturn(A1178,参数!$B$5,参数!$B$4)</f>
        <v>-3.9</v>
      </c>
      <c r="N1178" s="17">
        <f ca="1">f_nav_periodreturnrankingper(A1178,参数!$B$5,参数!$B$4,3)</f>
        <v>95.6658786446021</v>
      </c>
      <c r="O1178" s="17">
        <f ca="1">f_nav_adjustedreturn(A1178,参数!$B$6,参数!$B$5)</f>
        <v>0</v>
      </c>
      <c r="P1178" s="17">
        <f ca="1">f_nav_periodreturnrankingper(A1178,参数!$B$6,参数!$B$5,3)</f>
        <v>0</v>
      </c>
      <c r="Q1178" s="25">
        <f>f_return(A1178,1,参数!$B$1-365/2,参数!$B$1)</f>
        <v>60.9207618127029</v>
      </c>
      <c r="R1178" s="25">
        <f ca="1">f_return(A1178,1,参数!$B$4,参数!$B$1)</f>
        <v>22.298709421646</v>
      </c>
      <c r="S1178" s="25">
        <f ca="1">f_return(A1178,1,参数!$B$6,参数!$B$1)</f>
        <v>0</v>
      </c>
      <c r="T1178" t="str">
        <f>f_info_investtype(A1178)</f>
        <v>灵活配置型基金</v>
      </c>
      <c r="U1178" t="str">
        <f>f_info_fundmanager(A1178)</f>
        <v>胡中原</v>
      </c>
      <c r="V1178">
        <f>f_info_manager_onthepostdays(A1178,1)</f>
        <v>695</v>
      </c>
      <c r="W1178" s="25">
        <f ca="1">f_return_1w(A1178,"0",参数!$B$2)</f>
        <v>-1.50375939849624</v>
      </c>
      <c r="X1178" s="25">
        <f>f_return_1m(A1178,"0",参数!$B$1)</f>
        <v>7.47720364741641</v>
      </c>
      <c r="Y1178" s="25">
        <f>f_return_3m(A1178,0,参数!$B$1)</f>
        <v>20.6825938566553</v>
      </c>
      <c r="Z1178" s="25">
        <f>f_return_6m(A1178,0,参数!B1177)</f>
        <v>19.8006644518272</v>
      </c>
      <c r="AA1178" t="str">
        <f>f_dq_status(A1178,参数!$B$1)</f>
        <v>开放申购|开放赎回</v>
      </c>
      <c r="AB1178" s="17">
        <f ca="1">f_risk_maxdownside(A1178,参数!$B$6,参数!$B$1)</f>
        <v>-19.5555555555556</v>
      </c>
      <c r="AC1178" s="17">
        <f ca="1">f_risk_maxdownside(A1178,参数!$B$4,参数!$B$1)</f>
        <v>-19.5555555555556</v>
      </c>
      <c r="AD1178" t="str">
        <f ca="1">f_risk_maxdownside_date(A1178,参数!$B$6,参数!$B$1)</f>
        <v>20180529-20181029</v>
      </c>
    </row>
    <row r="1179" spans="1:30">
      <c r="A1179" s="15" t="s">
        <v>1207</v>
      </c>
      <c r="B1179" t="str">
        <f>f_info_name(A1179)</f>
        <v>申万菱信安鑫精选A</v>
      </c>
      <c r="C1179" t="str">
        <f>f_info_setupdate(A1179)</f>
        <v>2016-11-18</v>
      </c>
      <c r="D1179" s="16">
        <f t="shared" si="18"/>
        <v>1529</v>
      </c>
      <c r="F1179" s="17">
        <f>f_netasset_total(A1179,参数!$B$1,100000000)</f>
        <v>5.6085323329</v>
      </c>
      <c r="G1179" s="17">
        <f ca="1">f_nav_adjustedreturn(A1179,参数!$B$2,参数!$B$1)</f>
        <v>32.2269756709324</v>
      </c>
      <c r="H1179" s="17">
        <f ca="1">f_nav_periodreturnrankingper(A1179,参数!$B$2,参数!$B$1,3)</f>
        <v>6.14973262032086</v>
      </c>
      <c r="I1179" s="17">
        <f ca="1">f_nav_adjustedreturn(A1179,参数!$B$3,参数!$B$2)</f>
        <v>4.81119777547278</v>
      </c>
      <c r="J1179" s="17">
        <f ca="1">f_nav_periodreturnrankingper(A1179,参数!$B$3,参数!$B$2,3)</f>
        <v>85.6140350877193</v>
      </c>
      <c r="K1179" s="17">
        <f ca="1">f_nav_adjustedreturn(A1179,参数!$B$4,参数!$B$3)</f>
        <v>2.15053763440861</v>
      </c>
      <c r="L1179" s="17">
        <f ca="1">f_nav_periodreturnrankingper(A1179,参数!$B$4,参数!$B$3,3)</f>
        <v>23.1111111111111</v>
      </c>
      <c r="M1179" s="17">
        <f ca="1">f_nav_adjustedreturn(A1179,参数!$B$5,参数!$B$4)</f>
        <v>8.57977337337337</v>
      </c>
      <c r="N1179" s="17">
        <f ca="1">f_nav_periodreturnrankingper(A1179,参数!$B$5,参数!$B$4,3)</f>
        <v>30.6306306306306</v>
      </c>
      <c r="O1179" s="17">
        <f ca="1">f_nav_adjustedreturn(A1179,参数!$B$6,参数!$B$5)</f>
        <v>0</v>
      </c>
      <c r="P1179" s="17">
        <f ca="1">f_nav_periodreturnrankingper(A1179,参数!$B$6,参数!$B$5,3)</f>
        <v>0</v>
      </c>
      <c r="Q1179" s="25">
        <f>f_return(A1179,1,参数!$B$1-365/2,参数!$B$1)</f>
        <v>27.9832121451163</v>
      </c>
      <c r="R1179" s="25">
        <f ca="1">f_return(A1179,1,参数!$B$4,参数!$B$1)</f>
        <v>12.2734031587565</v>
      </c>
      <c r="S1179" s="25">
        <f ca="1">f_return(A1179,1,参数!$B$6,参数!$B$1)</f>
        <v>0</v>
      </c>
      <c r="T1179" t="str">
        <f>f_info_investtype(A1179)</f>
        <v>偏债混合型基金</v>
      </c>
      <c r="U1179" t="str">
        <f>f_info_fundmanager(A1179)</f>
        <v>范磊</v>
      </c>
      <c r="V1179">
        <f>f_info_manager_onthepostdays(A1179,1)</f>
        <v>722</v>
      </c>
      <c r="W1179" s="25">
        <f ca="1">f_return_1w(A1179,"0",参数!$B$2)</f>
        <v>-1.50943396226415</v>
      </c>
      <c r="X1179" s="25">
        <f>f_return_1m(A1179,"0",参数!$B$1)</f>
        <v>5.43130990415336</v>
      </c>
      <c r="Y1179" s="25">
        <f>f_return_3m(A1179,0,参数!$B$1)</f>
        <v>10.1836393989984</v>
      </c>
      <c r="Z1179" s="25">
        <f>f_return_6m(A1179,0,参数!B1178)</f>
        <v>11.4640621358273</v>
      </c>
      <c r="AA1179" t="str">
        <f>f_dq_status(A1179,参数!$B$1)</f>
        <v>暂停大额申购|开放赎回</v>
      </c>
      <c r="AB1179" s="17">
        <f ca="1">f_risk_maxdownside(A1179,参数!$B$6,参数!$B$1)</f>
        <v>-6.97674418604651</v>
      </c>
      <c r="AC1179" s="17">
        <f ca="1">f_risk_maxdownside(A1179,参数!$B$4,参数!$B$1)</f>
        <v>-6.97674418604651</v>
      </c>
      <c r="AD1179" t="str">
        <f ca="1">f_risk_maxdownside_date(A1179,参数!$B$6,参数!$B$1)</f>
        <v>20200306-20200319</v>
      </c>
    </row>
    <row r="1180" spans="1:30">
      <c r="A1180" s="15" t="s">
        <v>1208</v>
      </c>
      <c r="B1180" t="str">
        <f>f_info_name(A1180)</f>
        <v>景顺长城泰安A</v>
      </c>
      <c r="C1180" t="str">
        <f>f_info_setupdate(A1180)</f>
        <v>2016-12-09</v>
      </c>
      <c r="D1180" s="16">
        <f t="shared" si="18"/>
        <v>1508</v>
      </c>
      <c r="F1180" s="17">
        <f>f_netasset_total(A1180,参数!$B$1,100000000)</f>
        <v>6.3104964059</v>
      </c>
      <c r="G1180" s="17">
        <f ca="1">f_nav_adjustedreturn(A1180,参数!$B$2,参数!$B$1)</f>
        <v>17.7366905137973</v>
      </c>
      <c r="H1180" s="17">
        <f ca="1">f_nav_periodreturnrankingper(A1180,参数!$B$2,参数!$B$1,3)</f>
        <v>81.6834303864479</v>
      </c>
      <c r="I1180" s="17">
        <f ca="1">f_nav_adjustedreturn(A1180,参数!$B$3,参数!$B$2)</f>
        <v>5.28220678861391</v>
      </c>
      <c r="J1180" s="17">
        <f ca="1">f_nav_periodreturnrankingper(A1180,参数!$B$3,参数!$B$2,3)</f>
        <v>92.9765886287625</v>
      </c>
      <c r="K1180" s="17">
        <f ca="1">f_nav_adjustedreturn(A1180,参数!$B$4,参数!$B$3)</f>
        <v>4.23515220703221</v>
      </c>
      <c r="L1180" s="17">
        <f ca="1">f_nav_periodreturnrankingper(A1180,参数!$B$4,参数!$B$3,3)</f>
        <v>3.85109114249037</v>
      </c>
      <c r="M1180" s="17">
        <f ca="1">f_nav_adjustedreturn(A1180,参数!$B$5,参数!$B$4)</f>
        <v>8.6646582555136</v>
      </c>
      <c r="N1180" s="17">
        <f ca="1">f_nav_periodreturnrankingper(A1180,参数!$B$5,参数!$B$4,3)</f>
        <v>58.3136327817179</v>
      </c>
      <c r="O1180" s="17">
        <f ca="1">f_nav_adjustedreturn(A1180,参数!$B$6,参数!$B$5)</f>
        <v>0</v>
      </c>
      <c r="P1180" s="17">
        <f ca="1">f_nav_periodreturnrankingper(A1180,参数!$B$6,参数!$B$5,3)</f>
        <v>0</v>
      </c>
      <c r="Q1180" s="25">
        <f>f_return(A1180,1,参数!$B$1-365/2,参数!$B$1)</f>
        <v>23.7566781586882</v>
      </c>
      <c r="R1180" s="25">
        <f ca="1">f_return(A1180,1,参数!$B$4,参数!$B$1)</f>
        <v>8.90801057865069</v>
      </c>
      <c r="S1180" s="25">
        <f ca="1">f_return(A1180,1,参数!$B$6,参数!$B$1)</f>
        <v>0</v>
      </c>
      <c r="T1180" t="str">
        <f>f_info_investtype(A1180)</f>
        <v>灵活配置型基金</v>
      </c>
      <c r="U1180" t="str">
        <f>f_info_fundmanager(A1180)</f>
        <v>万梦,陈莹</v>
      </c>
      <c r="V1180">
        <f>f_info_manager_onthepostdays(A1180,1)</f>
        <v>1525</v>
      </c>
      <c r="W1180" s="25">
        <f ca="1">f_return_1w(A1180,"0",参数!$B$2)</f>
        <v>-0.609474559054395</v>
      </c>
      <c r="X1180" s="25">
        <f>f_return_1m(A1180,"0",参数!$B$1)</f>
        <v>3.05790500975927</v>
      </c>
      <c r="Y1180" s="25">
        <f>f_return_3m(A1180,0,参数!$B$1)</f>
        <v>6.38905213668038</v>
      </c>
      <c r="Z1180" s="25">
        <f>f_return_6m(A1180,0,参数!B1179)</f>
        <v>9.67352915841158</v>
      </c>
      <c r="AA1180" t="str">
        <f>f_dq_status(A1180,参数!$B$1)</f>
        <v>暂停大额申购|开放赎回</v>
      </c>
      <c r="AB1180" s="17">
        <f ca="1">f_risk_maxdownside(A1180,参数!$B$6,参数!$B$1)</f>
        <v>-2.69654732622755</v>
      </c>
      <c r="AC1180" s="17">
        <f ca="1">f_risk_maxdownside(A1180,参数!$B$4,参数!$B$1)</f>
        <v>-2.69654732622755</v>
      </c>
      <c r="AD1180" t="str">
        <f ca="1">f_risk_maxdownside_date(A1180,参数!$B$6,参数!$B$1)</f>
        <v>20200306-20200323</v>
      </c>
    </row>
    <row r="1181" spans="1:30">
      <c r="A1181" s="15" t="s">
        <v>1209</v>
      </c>
      <c r="B1181" t="str">
        <f>f_info_name(A1181)</f>
        <v>南方荣安定期开放A</v>
      </c>
      <c r="C1181" t="str">
        <f>f_info_setupdate(A1181)</f>
        <v>2016-11-23</v>
      </c>
      <c r="D1181" s="16">
        <f t="shared" si="18"/>
        <v>1524</v>
      </c>
      <c r="F1181" s="17">
        <f>f_netasset_total(A1181,参数!$B$1,100000000)</f>
        <v>0.2732967489</v>
      </c>
      <c r="G1181" s="17">
        <f ca="1">f_nav_adjustedreturn(A1181,参数!$B$2,参数!$B$1)</f>
        <v>3.97543081385431</v>
      </c>
      <c r="H1181" s="17">
        <f ca="1">f_nav_periodreturnrankingper(A1181,参数!$B$2,参数!$B$1,3)</f>
        <v>95.7219251336899</v>
      </c>
      <c r="I1181" s="17">
        <f ca="1">f_nav_adjustedreturn(A1181,参数!$B$3,参数!$B$2)</f>
        <v>6.3219954648526</v>
      </c>
      <c r="J1181" s="17">
        <f ca="1">f_nav_periodreturnrankingper(A1181,参数!$B$3,参数!$B$2,3)</f>
        <v>74.7368421052632</v>
      </c>
      <c r="K1181" s="17">
        <f ca="1">f_nav_adjustedreturn(A1181,参数!$B$4,参数!$B$3)</f>
        <v>2.96040343668286</v>
      </c>
      <c r="L1181" s="17">
        <f ca="1">f_nav_periodreturnrankingper(A1181,参数!$B$4,参数!$B$3,3)</f>
        <v>17.7777777777778</v>
      </c>
      <c r="M1181" s="17">
        <f ca="1">f_nav_adjustedreturn(A1181,参数!$B$5,参数!$B$4)</f>
        <v>6.45866454689984</v>
      </c>
      <c r="N1181" s="17">
        <f ca="1">f_nav_periodreturnrankingper(A1181,参数!$B$5,参数!$B$4,3)</f>
        <v>47.7477477477478</v>
      </c>
      <c r="O1181" s="17">
        <f ca="1">f_nav_adjustedreturn(A1181,参数!$B$6,参数!$B$5)</f>
        <v>0</v>
      </c>
      <c r="P1181" s="17">
        <f ca="1">f_nav_periodreturnrankingper(A1181,参数!$B$6,参数!$B$5,3)</f>
        <v>0</v>
      </c>
      <c r="Q1181" s="25">
        <f>f_return(A1181,1,参数!$B$1-365/2,参数!$B$1)</f>
        <v>3.69665226167721</v>
      </c>
      <c r="R1181" s="25">
        <f ca="1">f_return(A1181,1,参数!$B$4,参数!$B$1)</f>
        <v>4.40571243620798</v>
      </c>
      <c r="S1181" s="25">
        <f ca="1">f_return(A1181,1,参数!$B$6,参数!$B$1)</f>
        <v>0</v>
      </c>
      <c r="T1181" t="str">
        <f>f_info_investtype(A1181)</f>
        <v>偏债混合型基金</v>
      </c>
      <c r="U1181" t="str">
        <f>f_info_fundmanager(A1181)</f>
        <v>王啸</v>
      </c>
      <c r="V1181">
        <f>f_info_manager_onthepostdays(A1181,1)</f>
        <v>1506</v>
      </c>
      <c r="W1181" s="25">
        <f ca="1">f_return_1w(A1181,"0",参数!$B$2)</f>
        <v>-0.602052064784203</v>
      </c>
      <c r="X1181" s="25">
        <f>f_return_1m(A1181,"0",参数!$B$1)</f>
        <v>3.13954472370315</v>
      </c>
      <c r="Y1181" s="25">
        <f>f_return_3m(A1181,0,参数!$B$1)</f>
        <v>1.80420982292015</v>
      </c>
      <c r="Z1181" s="25">
        <f>f_return_6m(A1181,0,参数!B1180)</f>
        <v>-0.51903114186851</v>
      </c>
      <c r="AA1181" t="str">
        <f>f_dq_status(A1181,参数!$B$1)</f>
        <v>暂停申购|暂停赎回</v>
      </c>
      <c r="AB1181" s="17">
        <f ca="1">f_risk_maxdownside(A1181,参数!$B$6,参数!$B$1)</f>
        <v>-5.10614345448698</v>
      </c>
      <c r="AC1181" s="17">
        <f ca="1">f_risk_maxdownside(A1181,参数!$B$4,参数!$B$1)</f>
        <v>-5.10614345448698</v>
      </c>
      <c r="AD1181" t="str">
        <f ca="1">f_risk_maxdownside_date(A1181,参数!$B$6,参数!$B$1)</f>
        <v>20200714-20201222</v>
      </c>
    </row>
    <row r="1182" spans="1:30">
      <c r="A1182" s="15" t="s">
        <v>1210</v>
      </c>
      <c r="B1182" t="str">
        <f>f_info_name(A1182)</f>
        <v>南方卓元A</v>
      </c>
      <c r="C1182" t="str">
        <f>f_info_setupdate(A1182)</f>
        <v>2016-11-11</v>
      </c>
      <c r="D1182" s="16">
        <f t="shared" si="18"/>
        <v>1536</v>
      </c>
      <c r="F1182" s="17">
        <f>f_netasset_total(A1182,参数!$B$1,100000000)</f>
        <v>15.0683141667</v>
      </c>
      <c r="G1182" s="17">
        <f ca="1">f_nav_adjustedreturn(A1182,参数!$B$2,参数!$B$1)</f>
        <v>10.98331556564</v>
      </c>
      <c r="H1182" s="17">
        <f ca="1">f_nav_periodreturnrankingper(A1182,参数!$B$2,参数!$B$1,3)</f>
        <v>40.7547169811321</v>
      </c>
      <c r="I1182" s="17">
        <f ca="1">f_nav_adjustedreturn(A1182,参数!$B$3,参数!$B$2)</f>
        <v>5.36414396360153</v>
      </c>
      <c r="J1182" s="17">
        <f ca="1">f_nav_periodreturnrankingper(A1182,参数!$B$3,参数!$B$2,3)</f>
        <v>76.3829787234043</v>
      </c>
      <c r="K1182" s="17">
        <f ca="1">f_nav_adjustedreturn(A1182,参数!$B$4,参数!$B$3)</f>
        <v>4.88948425987945</v>
      </c>
      <c r="L1182" s="17">
        <f ca="1">f_nav_periodreturnrankingper(A1182,参数!$B$4,参数!$B$3,3)</f>
        <v>14.3198090692124</v>
      </c>
      <c r="M1182" s="17">
        <f ca="1">f_nav_adjustedreturn(A1182,参数!$B$5,参数!$B$4)</f>
        <v>4.75999599158233</v>
      </c>
      <c r="N1182" s="17">
        <f ca="1">f_nav_periodreturnrankingper(A1182,参数!$B$5,参数!$B$4,3)</f>
        <v>39.5027624309392</v>
      </c>
      <c r="O1182" s="17">
        <f ca="1">f_nav_adjustedreturn(A1182,参数!$B$6,参数!$B$5)</f>
        <v>0</v>
      </c>
      <c r="P1182" s="17">
        <f ca="1">f_nav_periodreturnrankingper(A1182,参数!$B$6,参数!$B$5,3)</f>
        <v>0</v>
      </c>
      <c r="Q1182" s="25">
        <f>f_return(A1182,1,参数!$B$1-365/2,参数!$B$1)</f>
        <v>9.95854457761978</v>
      </c>
      <c r="R1182" s="25">
        <f ca="1">f_return(A1182,1,参数!$B$4,参数!$B$1)</f>
        <v>7.03698261534784</v>
      </c>
      <c r="S1182" s="25">
        <f ca="1">f_return(A1182,1,参数!$B$6,参数!$B$1)</f>
        <v>0</v>
      </c>
      <c r="T1182" t="str">
        <f>f_info_investtype(A1182)</f>
        <v>混合债券型二级基金</v>
      </c>
      <c r="U1182" t="str">
        <f>f_info_fundmanager(A1182)</f>
        <v>郑迎迎</v>
      </c>
      <c r="V1182">
        <f>f_info_manager_onthepostdays(A1182,1)</f>
        <v>1098</v>
      </c>
      <c r="W1182" s="25">
        <f ca="1">f_return_1w(A1182,"0",参数!$B$2)</f>
        <v>-0.679971741434127</v>
      </c>
      <c r="X1182" s="25">
        <f>f_return_1m(A1182,"0",参数!$B$1)</f>
        <v>2.75080906148868</v>
      </c>
      <c r="Y1182" s="25">
        <f>f_return_3m(A1182,0,参数!$B$1)</f>
        <v>4.43174932917857</v>
      </c>
      <c r="Z1182" s="25">
        <f>f_return_6m(A1182,0,参数!B1181)</f>
        <v>4.01897244857437</v>
      </c>
      <c r="AA1182" t="str">
        <f>f_dq_status(A1182,参数!$B$1)</f>
        <v>开放申购|开放赎回</v>
      </c>
      <c r="AB1182" s="17">
        <f ca="1">f_risk_maxdownside(A1182,参数!$B$6,参数!$B$1)</f>
        <v>-2.00686559281756</v>
      </c>
      <c r="AC1182" s="17">
        <f ca="1">f_risk_maxdownside(A1182,参数!$B$4,参数!$B$1)</f>
        <v>-2.00686559281756</v>
      </c>
      <c r="AD1182" t="str">
        <f ca="1">f_risk_maxdownside_date(A1182,参数!$B$6,参数!$B$1)</f>
        <v>20200115-20200203</v>
      </c>
    </row>
    <row r="1183" spans="1:30">
      <c r="A1183" s="15" t="s">
        <v>1211</v>
      </c>
      <c r="B1183" t="str">
        <f>f_info_name(A1183)</f>
        <v>创金合信资源主题A</v>
      </c>
      <c r="C1183" t="str">
        <f>f_info_setupdate(A1183)</f>
        <v>2016-11-02</v>
      </c>
      <c r="D1183" s="16">
        <f t="shared" si="18"/>
        <v>1545</v>
      </c>
      <c r="F1183" s="17">
        <f>f_netasset_total(A1183,参数!$B$1,100000000)</f>
        <v>6.4311420362</v>
      </c>
      <c r="G1183" s="17">
        <f ca="1">f_nav_adjustedreturn(A1183,参数!$B$2,参数!$B$1)</f>
        <v>119.788602941176</v>
      </c>
      <c r="H1183" s="17">
        <f ca="1">f_nav_periodreturnrankingper(A1183,参数!$B$2,参数!$B$1,3)</f>
        <v>3.92156862745098</v>
      </c>
      <c r="I1183" s="17">
        <f ca="1">f_nav_adjustedreturn(A1183,参数!$B$3,参数!$B$2)</f>
        <v>32.8936118236228</v>
      </c>
      <c r="J1183" s="17">
        <f ca="1">f_nav_periodreturnrankingper(A1183,参数!$B$3,参数!$B$2,3)</f>
        <v>75.2212389380531</v>
      </c>
      <c r="K1183" s="17">
        <f ca="1">f_nav_adjustedreturn(A1183,参数!$B$4,参数!$B$3)</f>
        <v>-35.8234694677432</v>
      </c>
      <c r="L1183" s="17">
        <f ca="1">f_nav_periodreturnrankingper(A1183,参数!$B$4,参数!$B$3,3)</f>
        <v>96.7272727272727</v>
      </c>
      <c r="M1183" s="17">
        <f ca="1">f_nav_adjustedreturn(A1183,参数!$B$5,参数!$B$4)</f>
        <v>24.8248643315244</v>
      </c>
      <c r="N1183" s="17">
        <f ca="1">f_nav_periodreturnrankingper(A1183,参数!$B$5,参数!$B$4,3)</f>
        <v>39.7058823529412</v>
      </c>
      <c r="O1183" s="17">
        <f ca="1">f_nav_adjustedreturn(A1183,参数!$B$6,参数!$B$5)</f>
        <v>0</v>
      </c>
      <c r="P1183" s="17">
        <f ca="1">f_nav_periodreturnrankingper(A1183,参数!$B$6,参数!$B$5,3)</f>
        <v>0</v>
      </c>
      <c r="Q1183" s="25">
        <f>f_return(A1183,1,参数!$B$1-365/2,参数!$B$1)</f>
        <v>196.01277972503</v>
      </c>
      <c r="R1183" s="25">
        <f ca="1">f_return(A1183,1,参数!$B$4,参数!$B$1)</f>
        <v>23.2760873047772</v>
      </c>
      <c r="S1183" s="25">
        <f ca="1">f_return(A1183,1,参数!$B$6,参数!$B$1)</f>
        <v>0</v>
      </c>
      <c r="T1183" t="str">
        <f>f_info_investtype(A1183)</f>
        <v>普通股票型基金</v>
      </c>
      <c r="U1183" t="str">
        <f>f_info_fundmanager(A1183)</f>
        <v>李游</v>
      </c>
      <c r="V1183">
        <f>f_info_manager_onthepostdays(A1183,1)</f>
        <v>1562</v>
      </c>
      <c r="W1183" s="25">
        <f ca="1">f_return_1w(A1183,"0",参数!$B$2)</f>
        <v>-2.5089605734767</v>
      </c>
      <c r="X1183" s="25">
        <f>f_return_1m(A1183,"0",参数!$B$1)</f>
        <v>17.4797347089167</v>
      </c>
      <c r="Y1183" s="25">
        <f>f_return_3m(A1183,0,参数!$B$1)</f>
        <v>55.8357771260997</v>
      </c>
      <c r="Z1183" s="25">
        <f>f_return_6m(A1183,0,参数!B1182)</f>
        <v>61.1788480970024</v>
      </c>
      <c r="AA1183" t="str">
        <f>f_dq_status(A1183,参数!$B$1)</f>
        <v>开放申购|开放赎回</v>
      </c>
      <c r="AB1183" s="17">
        <f ca="1">f_risk_maxdownside(A1183,参数!$B$6,参数!$B$1)</f>
        <v>-43.315317877969</v>
      </c>
      <c r="AC1183" s="17">
        <f ca="1">f_risk_maxdownside(A1183,参数!$B$4,参数!$B$1)</f>
        <v>-39.4530953285226</v>
      </c>
      <c r="AD1183" t="str">
        <f ca="1">f_risk_maxdownside_date(A1183,参数!$B$6,参数!$B$1)</f>
        <v>20170914-20190102</v>
      </c>
    </row>
    <row r="1184" spans="1:30">
      <c r="A1184" s="15" t="s">
        <v>1212</v>
      </c>
      <c r="B1184" t="str">
        <f>f_info_name(A1184)</f>
        <v>平安鑫利A</v>
      </c>
      <c r="C1184" t="str">
        <f>f_info_setupdate(A1184)</f>
        <v>2016-12-07</v>
      </c>
      <c r="D1184" s="16">
        <f t="shared" si="18"/>
        <v>1510</v>
      </c>
      <c r="F1184" s="17">
        <f>f_netasset_total(A1184,参数!$B$1,100000000)</f>
        <v>5.9408156474</v>
      </c>
      <c r="G1184" s="17">
        <f ca="1">f_nav_adjustedreturn(A1184,参数!$B$2,参数!$B$1)</f>
        <v>10.1040803168463</v>
      </c>
      <c r="H1184" s="17">
        <f ca="1">f_nav_periodreturnrankingper(A1184,参数!$B$2,参数!$B$1,3)</f>
        <v>94.6532556908417</v>
      </c>
      <c r="I1184" s="17">
        <f ca="1">f_nav_adjustedreturn(A1184,参数!$B$3,参数!$B$2)</f>
        <v>2.44385733157198</v>
      </c>
      <c r="J1184" s="17">
        <f ca="1">f_nav_periodreturnrankingper(A1184,参数!$B$3,参数!$B$2,3)</f>
        <v>98.2162764771461</v>
      </c>
      <c r="K1184" s="17">
        <f ca="1">f_nav_adjustedreturn(A1184,参数!$B$4,参数!$B$3)</f>
        <v>2.56459885802768</v>
      </c>
      <c r="L1184" s="17">
        <f ca="1">f_nav_periodreturnrankingper(A1184,参数!$B$4,参数!$B$3,3)</f>
        <v>8.15147625160462</v>
      </c>
      <c r="M1184" s="17">
        <f ca="1">f_nav_adjustedreturn(A1184,参数!$B$5,参数!$B$4)</f>
        <v>-0.805648609865476</v>
      </c>
      <c r="N1184" s="17">
        <f ca="1">f_nav_periodreturnrankingper(A1184,参数!$B$5,参数!$B$4,3)</f>
        <v>93.9322301024429</v>
      </c>
      <c r="O1184" s="17">
        <f ca="1">f_nav_adjustedreturn(A1184,参数!$B$6,参数!$B$5)</f>
        <v>0</v>
      </c>
      <c r="P1184" s="17">
        <f ca="1">f_nav_periodreturnrankingper(A1184,参数!$B$6,参数!$B$5,3)</f>
        <v>0</v>
      </c>
      <c r="Q1184" s="25">
        <f>f_return(A1184,1,参数!$B$1-365/2,参数!$B$1)</f>
        <v>9.18538971565646</v>
      </c>
      <c r="R1184" s="25">
        <f ca="1">f_return(A1184,1,参数!$B$4,参数!$B$1)</f>
        <v>4.972698000971</v>
      </c>
      <c r="S1184" s="25">
        <f ca="1">f_return(A1184,1,参数!$B$6,参数!$B$1)</f>
        <v>0</v>
      </c>
      <c r="T1184" t="str">
        <f>f_info_investtype(A1184)</f>
        <v>灵活配置型基金</v>
      </c>
      <c r="U1184" t="str">
        <f>f_info_fundmanager(A1184)</f>
        <v>高勇标,刘杰</v>
      </c>
      <c r="V1184">
        <f>f_info_manager_onthepostdays(A1184,1)</f>
        <v>366</v>
      </c>
      <c r="W1184" s="25">
        <f ca="1">f_return_1w(A1184,"0",参数!$B$2)</f>
        <v>-0.385356454720629</v>
      </c>
      <c r="X1184" s="25">
        <f>f_return_1m(A1184,"0",参数!$B$1)</f>
        <v>3.51576030481469</v>
      </c>
      <c r="Y1184" s="25">
        <f>f_return_3m(A1184,0,参数!$B$1)</f>
        <v>4.41086557777973</v>
      </c>
      <c r="Z1184" s="25">
        <f>f_return_6m(A1184,0,参数!B1183)</f>
        <v>4.11981804136983</v>
      </c>
      <c r="AA1184" t="str">
        <f>f_dq_status(A1184,参数!$B$1)</f>
        <v>暂停大额申购|开放赎回</v>
      </c>
      <c r="AB1184" s="17">
        <f ca="1">f_risk_maxdownside(A1184,参数!$B$6,参数!$B$1)</f>
        <v>-11.3818960899839</v>
      </c>
      <c r="AC1184" s="17">
        <f ca="1">f_risk_maxdownside(A1184,参数!$B$4,参数!$B$1)</f>
        <v>-11.3818960899839</v>
      </c>
      <c r="AD1184" t="str">
        <f ca="1">f_risk_maxdownside_date(A1184,参数!$B$6,参数!$B$1)</f>
        <v>20200225-20200323</v>
      </c>
    </row>
    <row r="1185" spans="1:30">
      <c r="A1185" s="15" t="s">
        <v>1213</v>
      </c>
      <c r="B1185" t="str">
        <f>f_info_name(A1185)</f>
        <v>兴银收益增强</v>
      </c>
      <c r="C1185" t="str">
        <f>f_info_setupdate(A1185)</f>
        <v>2016-11-28</v>
      </c>
      <c r="D1185" s="16">
        <f t="shared" si="18"/>
        <v>1519</v>
      </c>
      <c r="F1185" s="17">
        <f>f_netasset_total(A1185,参数!$B$1,100000000)</f>
        <v>0.2149413298</v>
      </c>
      <c r="G1185" s="17">
        <f ca="1">f_nav_adjustedreturn(A1185,参数!$B$2,参数!$B$1)</f>
        <v>9.38725948066505</v>
      </c>
      <c r="H1185" s="17">
        <f ca="1">f_nav_periodreturnrankingper(A1185,参数!$B$2,参数!$B$1,3)</f>
        <v>51.1320754716981</v>
      </c>
      <c r="I1185" s="17">
        <f ca="1">f_nav_adjustedreturn(A1185,参数!$B$3,参数!$B$2)</f>
        <v>5.5818540433925</v>
      </c>
      <c r="J1185" s="17">
        <f ca="1">f_nav_periodreturnrankingper(A1185,参数!$B$3,参数!$B$2,3)</f>
        <v>74.6808510638298</v>
      </c>
      <c r="K1185" s="17">
        <f ca="1">f_nav_adjustedreturn(A1185,参数!$B$4,参数!$B$3)</f>
        <v>-1.66795965865011</v>
      </c>
      <c r="L1185" s="17">
        <f ca="1">f_nav_periodreturnrankingper(A1185,参数!$B$4,参数!$B$3,3)</f>
        <v>63.0071599045346</v>
      </c>
      <c r="M1185" s="17">
        <f ca="1">f_nav_adjustedreturn(A1185,参数!$B$5,参数!$B$4)</f>
        <v>2.70054808171399</v>
      </c>
      <c r="N1185" s="17">
        <f ca="1">f_nav_periodreturnrankingper(A1185,参数!$B$5,参数!$B$4,3)</f>
        <v>65.4696132596685</v>
      </c>
      <c r="O1185" s="17">
        <f ca="1">f_nav_adjustedreturn(A1185,参数!$B$6,参数!$B$5)</f>
        <v>0</v>
      </c>
      <c r="P1185" s="17">
        <f ca="1">f_nav_periodreturnrankingper(A1185,参数!$B$6,参数!$B$5,3)</f>
        <v>0</v>
      </c>
      <c r="Q1185" s="25">
        <f>f_return(A1185,1,参数!$B$1-365/2,参数!$B$1)</f>
        <v>10.8579076157685</v>
      </c>
      <c r="R1185" s="25">
        <f ca="1">f_return(A1185,1,参数!$B$4,参数!$B$1)</f>
        <v>4.32784140078466</v>
      </c>
      <c r="S1185" s="25">
        <f ca="1">f_return(A1185,1,参数!$B$6,参数!$B$1)</f>
        <v>0</v>
      </c>
      <c r="T1185" t="str">
        <f>f_info_investtype(A1185)</f>
        <v>混合债券型二级基金</v>
      </c>
      <c r="U1185" t="str">
        <f>f_info_fundmanager(A1185)</f>
        <v>范泰奇,袁作栋</v>
      </c>
      <c r="V1185">
        <f>f_info_manager_onthepostdays(A1185,1)</f>
        <v>1155</v>
      </c>
      <c r="W1185" s="25">
        <f ca="1">f_return_1w(A1185,"0",参数!$B$2)</f>
        <v>-0.0560119492158265</v>
      </c>
      <c r="X1185" s="25">
        <f>f_return_1m(A1185,"0",参数!$B$1)</f>
        <v>1.49059710546842</v>
      </c>
      <c r="Y1185" s="25">
        <f>f_return_3m(A1185,0,参数!$B$1)</f>
        <v>3.92226461975331</v>
      </c>
      <c r="Z1185" s="25">
        <f>f_return_6m(A1185,0,参数!B1184)</f>
        <v>3.57489628387324</v>
      </c>
      <c r="AA1185" t="str">
        <f>f_dq_status(A1185,参数!$B$1)</f>
        <v>开放申购|开放赎回</v>
      </c>
      <c r="AB1185" s="17">
        <f ca="1">f_risk_maxdownside(A1185,参数!$B$6,参数!$B$1)</f>
        <v>-3.55029585798817</v>
      </c>
      <c r="AC1185" s="17">
        <f ca="1">f_risk_maxdownside(A1185,参数!$B$4,参数!$B$1)</f>
        <v>-3.55029585798817</v>
      </c>
      <c r="AD1185" t="str">
        <f ca="1">f_risk_maxdownside_date(A1185,参数!$B$6,参数!$B$1)</f>
        <v>20190409-20190610</v>
      </c>
    </row>
    <row r="1186" spans="1:30">
      <c r="A1186" s="15" t="s">
        <v>1214</v>
      </c>
      <c r="B1186" t="str">
        <f>f_info_name(A1186)</f>
        <v>嘉实农业产业</v>
      </c>
      <c r="C1186" t="str">
        <f>f_info_setupdate(A1186)</f>
        <v>2016-12-07</v>
      </c>
      <c r="D1186" s="16">
        <f t="shared" si="18"/>
        <v>1510</v>
      </c>
      <c r="F1186" s="17">
        <f>f_netasset_total(A1186,参数!$B$1,100000000)</f>
        <v>28.2182115576</v>
      </c>
      <c r="G1186" s="17">
        <f ca="1">f_nav_adjustedreturn(A1186,参数!$B$2,参数!$B$1)</f>
        <v>83.2121868233839</v>
      </c>
      <c r="H1186" s="17">
        <f ca="1">f_nav_periodreturnrankingper(A1186,参数!$B$2,参数!$B$1,3)</f>
        <v>34.8039215686275</v>
      </c>
      <c r="I1186" s="17">
        <f ca="1">f_nav_adjustedreturn(A1186,参数!$B$3,参数!$B$2)</f>
        <v>42.0942753543567</v>
      </c>
      <c r="J1186" s="17">
        <f ca="1">f_nav_periodreturnrankingper(A1186,参数!$B$3,参数!$B$2,3)</f>
        <v>55.7522123893805</v>
      </c>
      <c r="K1186" s="17">
        <f ca="1">f_nav_adjustedreturn(A1186,参数!$B$4,参数!$B$3)</f>
        <v>-24.809980171844</v>
      </c>
      <c r="L1186" s="17">
        <f ca="1">f_nav_periodreturnrankingper(A1186,参数!$B$4,参数!$B$3,3)</f>
        <v>56.3636363636364</v>
      </c>
      <c r="M1186" s="17">
        <f ca="1">f_nav_adjustedreturn(A1186,参数!$B$5,参数!$B$4)</f>
        <v>24.6233230134159</v>
      </c>
      <c r="N1186" s="17">
        <f ca="1">f_nav_periodreturnrankingper(A1186,参数!$B$5,参数!$B$4,3)</f>
        <v>41.1764705882353</v>
      </c>
      <c r="O1186" s="17">
        <f ca="1">f_nav_adjustedreturn(A1186,参数!$B$6,参数!$B$5)</f>
        <v>0</v>
      </c>
      <c r="P1186" s="17">
        <f ca="1">f_nav_periodreturnrankingper(A1186,参数!$B$6,参数!$B$5,3)</f>
        <v>0</v>
      </c>
      <c r="Q1186" s="25">
        <f>f_return(A1186,1,参数!$B$1-365/2,参数!$B$1)</f>
        <v>44.4589836281243</v>
      </c>
      <c r="R1186" s="25">
        <f ca="1">f_return(A1186,1,参数!$B$4,参数!$B$1)</f>
        <v>25.0666928632888</v>
      </c>
      <c r="S1186" s="25">
        <f ca="1">f_return(A1186,1,参数!$B$6,参数!$B$1)</f>
        <v>0</v>
      </c>
      <c r="T1186" t="str">
        <f>f_info_investtype(A1186)</f>
        <v>普通股票型基金</v>
      </c>
      <c r="U1186" t="str">
        <f>f_info_fundmanager(A1186)</f>
        <v>吴越</v>
      </c>
      <c r="V1186">
        <f>f_info_manager_onthepostdays(A1186,1)</f>
        <v>64</v>
      </c>
      <c r="W1186" s="25">
        <f ca="1">f_return_1w(A1186,"0",参数!$B$2)</f>
        <v>-6.97072153082512</v>
      </c>
      <c r="X1186" s="25">
        <f>f_return_1m(A1186,"0",参数!$B$1)</f>
        <v>8.09343491947625</v>
      </c>
      <c r="Y1186" s="25">
        <f>f_return_3m(A1186,0,参数!$B$1)</f>
        <v>16.8063498323802</v>
      </c>
      <c r="Z1186" s="25">
        <f>f_return_6m(A1186,0,参数!B1185)</f>
        <v>13.68756347521</v>
      </c>
      <c r="AA1186" t="str">
        <f>f_dq_status(A1186,参数!$B$1)</f>
        <v>开放申购|开放赎回</v>
      </c>
      <c r="AB1186" s="17">
        <f ca="1">f_risk_maxdownside(A1186,参数!$B$6,参数!$B$1)</f>
        <v>-33.1581540482838</v>
      </c>
      <c r="AC1186" s="17">
        <f ca="1">f_risk_maxdownside(A1186,参数!$B$4,参数!$B$1)</f>
        <v>-32.5935740311361</v>
      </c>
      <c r="AD1186" t="str">
        <f ca="1">f_risk_maxdownside_date(A1186,参数!$B$6,参数!$B$1)</f>
        <v>20180113-20181029</v>
      </c>
    </row>
    <row r="1187" spans="1:30">
      <c r="A1187" s="15" t="s">
        <v>1215</v>
      </c>
      <c r="B1187" t="str">
        <f>f_info_name(A1187)</f>
        <v>安信永鑫增强A</v>
      </c>
      <c r="C1187" t="str">
        <f>f_info_setupdate(A1187)</f>
        <v>2017-01-13</v>
      </c>
      <c r="D1187" s="16">
        <f t="shared" si="18"/>
        <v>1473</v>
      </c>
      <c r="F1187" s="17">
        <f>f_netasset_total(A1187,参数!$B$1,100000000)</f>
        <v>0.4597949965</v>
      </c>
      <c r="G1187" s="17">
        <f ca="1">f_nav_adjustedreturn(A1187,参数!$B$2,参数!$B$1)</f>
        <v>2.90958172456225</v>
      </c>
      <c r="H1187" s="17">
        <f ca="1">f_nav_periodreturnrankingper(A1187,参数!$B$2,参数!$B$1,3)</f>
        <v>87.1698113207547</v>
      </c>
      <c r="I1187" s="17">
        <f ca="1">f_nav_adjustedreturn(A1187,参数!$B$3,参数!$B$2)</f>
        <v>7.23264804938912</v>
      </c>
      <c r="J1187" s="17">
        <f ca="1">f_nav_periodreturnrankingper(A1187,参数!$B$3,参数!$B$2,3)</f>
        <v>60</v>
      </c>
      <c r="K1187" s="17">
        <f ca="1">f_nav_adjustedreturn(A1187,参数!$B$4,参数!$B$3)</f>
        <v>5.74408683122282</v>
      </c>
      <c r="L1187" s="17">
        <f ca="1">f_nav_periodreturnrankingper(A1187,参数!$B$4,参数!$B$3,3)</f>
        <v>9.78520286396181</v>
      </c>
      <c r="M1187" s="17">
        <f ca="1">f_nav_adjustedreturn(A1187,参数!$B$5,参数!$B$4)</f>
        <v>3.90703265878581</v>
      </c>
      <c r="N1187" s="17">
        <f ca="1">f_nav_periodreturnrankingper(A1187,参数!$B$5,参数!$B$4,3)</f>
        <v>50.2762430939227</v>
      </c>
      <c r="O1187" s="17">
        <f ca="1">f_nav_adjustedreturn(A1187,参数!$B$6,参数!$B$5)</f>
        <v>0</v>
      </c>
      <c r="P1187" s="17">
        <f ca="1">f_nav_periodreturnrankingper(A1187,参数!$B$6,参数!$B$5,3)</f>
        <v>0</v>
      </c>
      <c r="Q1187" s="25">
        <f>f_return(A1187,1,参数!$B$1-365/2,参数!$B$1)</f>
        <v>3.00046384719936</v>
      </c>
      <c r="R1187" s="25">
        <f ca="1">f_return(A1187,1,参数!$B$4,参数!$B$1)</f>
        <v>5.27516303748636</v>
      </c>
      <c r="S1187" s="25">
        <f ca="1">f_return(A1187,1,参数!$B$6,参数!$B$1)</f>
        <v>0</v>
      </c>
      <c r="T1187" t="str">
        <f>f_info_investtype(A1187)</f>
        <v>混合债券型二级基金</v>
      </c>
      <c r="U1187" t="str">
        <f>f_info_fundmanager(A1187)</f>
        <v>潘巍</v>
      </c>
      <c r="V1187">
        <f>f_info_manager_onthepostdays(A1187,1)</f>
        <v>883</v>
      </c>
      <c r="W1187" s="25">
        <f ca="1">f_return_1w(A1187,"0",参数!$B$2)</f>
        <v>-0.0283259371164162</v>
      </c>
      <c r="X1187" s="25">
        <f>f_return_1m(A1187,"0",参数!$B$1)</f>
        <v>0.72202695717156</v>
      </c>
      <c r="Y1187" s="25">
        <f>f_return_3m(A1187,0,参数!$B$1)</f>
        <v>0.88462067650229</v>
      </c>
      <c r="Z1187" s="25">
        <f>f_return_6m(A1187,0,参数!B1186)</f>
        <v>0.752272930281147</v>
      </c>
      <c r="AA1187" t="str">
        <f>f_dq_status(A1187,参数!$B$1)</f>
        <v>暂停大额申购|开放赎回</v>
      </c>
      <c r="AB1187" s="17">
        <f ca="1">f_risk_maxdownside(A1187,参数!$B$6,参数!$B$1)</f>
        <v>-1.95723846385761</v>
      </c>
      <c r="AC1187" s="17">
        <f ca="1">f_risk_maxdownside(A1187,参数!$B$4,参数!$B$1)</f>
        <v>-1.95723846385761</v>
      </c>
      <c r="AD1187" t="str">
        <f ca="1">f_risk_maxdownside_date(A1187,参数!$B$6,参数!$B$1)</f>
        <v>20200507-20200716</v>
      </c>
    </row>
    <row r="1188" spans="1:30">
      <c r="A1188" s="15" t="s">
        <v>1216</v>
      </c>
      <c r="B1188" t="str">
        <f>f_info_name(A1188)</f>
        <v>长盛盛丰A</v>
      </c>
      <c r="C1188" t="str">
        <f>f_info_setupdate(A1188)</f>
        <v>2016-11-18</v>
      </c>
      <c r="D1188" s="16">
        <f t="shared" si="18"/>
        <v>1529</v>
      </c>
      <c r="F1188" s="17">
        <f>f_netasset_total(A1188,参数!$B$1,100000000)</f>
        <v>2.8826002115</v>
      </c>
      <c r="G1188" s="17">
        <f ca="1">f_nav_adjustedreturn(A1188,参数!$B$2,参数!$B$1)</f>
        <v>29.4562909627989</v>
      </c>
      <c r="H1188" s="17">
        <f ca="1">f_nav_periodreturnrankingper(A1188,参数!$B$2,参数!$B$1,3)</f>
        <v>63.790365272631</v>
      </c>
      <c r="I1188" s="17">
        <f ca="1">f_nav_adjustedreturn(A1188,参数!$B$3,参数!$B$2)</f>
        <v>9.95736906211937</v>
      </c>
      <c r="J1188" s="17">
        <f ca="1">f_nav_periodreturnrankingper(A1188,参数!$B$3,参数!$B$2,3)</f>
        <v>81.438127090301</v>
      </c>
      <c r="K1188" s="17">
        <f ca="1">f_nav_adjustedreturn(A1188,参数!$B$4,参数!$B$3)</f>
        <v>-6.05009189092854</v>
      </c>
      <c r="L1188" s="17">
        <f ca="1">f_nav_periodreturnrankingper(A1188,参数!$B$4,参数!$B$3,3)</f>
        <v>33.6970474967908</v>
      </c>
      <c r="M1188" s="17">
        <f ca="1">f_nav_adjustedreturn(A1188,参数!$B$5,参数!$B$4)</f>
        <v>12.198284460403</v>
      </c>
      <c r="N1188" s="17">
        <f ca="1">f_nav_periodreturnrankingper(A1188,参数!$B$5,参数!$B$4,3)</f>
        <v>42.1591804570528</v>
      </c>
      <c r="O1188" s="17">
        <f ca="1">f_nav_adjustedreturn(A1188,参数!$B$6,参数!$B$5)</f>
        <v>0</v>
      </c>
      <c r="P1188" s="17">
        <f ca="1">f_nav_periodreturnrankingper(A1188,参数!$B$6,参数!$B$5,3)</f>
        <v>0</v>
      </c>
      <c r="Q1188" s="25">
        <f>f_return(A1188,1,参数!$B$1-365/2,参数!$B$1)</f>
        <v>28.1439230773571</v>
      </c>
      <c r="R1188" s="25">
        <f ca="1">f_return(A1188,1,参数!$B$4,参数!$B$1)</f>
        <v>10.1648103617649</v>
      </c>
      <c r="S1188" s="25">
        <f ca="1">f_return(A1188,1,参数!$B$6,参数!$B$1)</f>
        <v>0</v>
      </c>
      <c r="T1188" t="str">
        <f>f_info_investtype(A1188)</f>
        <v>灵活配置型基金</v>
      </c>
      <c r="U1188" t="str">
        <f>f_info_fundmanager(A1188)</f>
        <v>杨衡</v>
      </c>
      <c r="V1188">
        <f>f_info_manager_onthepostdays(A1188,1)</f>
        <v>1546</v>
      </c>
      <c r="W1188" s="25">
        <f ca="1">f_return_1w(A1188,"0",参数!$B$2)</f>
        <v>-0.723973607038125</v>
      </c>
      <c r="X1188" s="25">
        <f>f_return_1m(A1188,"0",参数!$B$1)</f>
        <v>8.16814500578481</v>
      </c>
      <c r="Y1188" s="25">
        <f>f_return_3m(A1188,0,参数!$B$1)</f>
        <v>10.8791903858318</v>
      </c>
      <c r="Z1188" s="25">
        <f>f_return_6m(A1188,0,参数!B1187)</f>
        <v>12.5058841989644</v>
      </c>
      <c r="AA1188" t="str">
        <f>f_dq_status(A1188,参数!$B$1)</f>
        <v>暂停大额申购|开放赎回</v>
      </c>
      <c r="AB1188" s="17">
        <f ca="1">f_risk_maxdownside(A1188,参数!$B$6,参数!$B$1)</f>
        <v>-8.58873539325844</v>
      </c>
      <c r="AC1188" s="17">
        <f ca="1">f_risk_maxdownside(A1188,参数!$B$4,参数!$B$1)</f>
        <v>-8.58873539325844</v>
      </c>
      <c r="AD1188" t="str">
        <f ca="1">f_risk_maxdownside_date(A1188,参数!$B$6,参数!$B$1)</f>
        <v>20180206-20181030</v>
      </c>
    </row>
    <row r="1189" spans="1:30">
      <c r="A1189" s="15" t="s">
        <v>1217</v>
      </c>
      <c r="B1189" t="str">
        <f>f_info_name(A1189)</f>
        <v>融通通润</v>
      </c>
      <c r="C1189" t="str">
        <f>f_info_setupdate(A1189)</f>
        <v>2017-03-13</v>
      </c>
      <c r="D1189" s="16">
        <f t="shared" si="18"/>
        <v>1414</v>
      </c>
      <c r="F1189" s="17">
        <f>f_netasset_total(A1189,参数!$B$1,100000000)</f>
        <v>8.3056395964</v>
      </c>
      <c r="G1189" s="17">
        <f ca="1">f_nav_adjustedreturn(A1189,参数!$B$2,参数!$B$1)</f>
        <v>1.95206405051125</v>
      </c>
      <c r="H1189" s="17">
        <f ca="1">f_nav_periodreturnrankingper(A1189,参数!$B$2,参数!$B$1,3)</f>
        <v>92.2641509433962</v>
      </c>
      <c r="I1189" s="17">
        <f ca="1">f_nav_adjustedreturn(A1189,参数!$B$3,参数!$B$2)</f>
        <v>3.79384397704484</v>
      </c>
      <c r="J1189" s="17">
        <f ca="1">f_nav_periodreturnrankingper(A1189,参数!$B$3,参数!$B$2,3)</f>
        <v>89.5744680851064</v>
      </c>
      <c r="K1189" s="17">
        <f ca="1">f_nav_adjustedreturn(A1189,参数!$B$4,参数!$B$3)</f>
        <v>6.30742724543588</v>
      </c>
      <c r="L1189" s="17">
        <f ca="1">f_nav_periodreturnrankingper(A1189,参数!$B$4,参数!$B$3,3)</f>
        <v>6.68257756563246</v>
      </c>
      <c r="M1189" s="17">
        <f ca="1">f_nav_adjustedreturn(A1189,参数!$B$5,参数!$B$4)</f>
        <v>0</v>
      </c>
      <c r="N1189" s="17">
        <f ca="1">f_nav_periodreturnrankingper(A1189,参数!$B$5,参数!$B$4,3)</f>
        <v>0</v>
      </c>
      <c r="O1189" s="17">
        <f ca="1">f_nav_adjustedreturn(A1189,参数!$B$6,参数!$B$5)</f>
        <v>0</v>
      </c>
      <c r="P1189" s="17">
        <f ca="1">f_nav_periodreturnrankingper(A1189,参数!$B$6,参数!$B$5,3)</f>
        <v>0</v>
      </c>
      <c r="Q1189" s="25">
        <f>f_return(A1189,1,参数!$B$1-365/2,参数!$B$1)</f>
        <v>1.91380532468239</v>
      </c>
      <c r="R1189" s="25">
        <f ca="1">f_return(A1189,1,参数!$B$4,参数!$B$1)</f>
        <v>3.99876724256483</v>
      </c>
      <c r="S1189" s="25">
        <f ca="1">f_return(A1189,1,参数!$B$6,参数!$B$1)</f>
        <v>0</v>
      </c>
      <c r="T1189" t="str">
        <f>f_info_investtype(A1189)</f>
        <v>混合债券型二级基金</v>
      </c>
      <c r="U1189" t="str">
        <f>f_info_fundmanager(A1189)</f>
        <v>刘明</v>
      </c>
      <c r="V1189">
        <f>f_info_manager_onthepostdays(A1189,1)</f>
        <v>814</v>
      </c>
      <c r="W1189" s="25">
        <f ca="1">f_return_1w(A1189,"0",参数!$B$2)</f>
        <v>0.270609838600578</v>
      </c>
      <c r="X1189" s="25">
        <f>f_return_1m(A1189,"0",参数!$B$1)</f>
        <v>0.482672072593858</v>
      </c>
      <c r="Y1189" s="25">
        <f>f_return_3m(A1189,0,参数!$B$1)</f>
        <v>1.08769544527531</v>
      </c>
      <c r="Z1189" s="25">
        <f>f_return_6m(A1189,0,参数!B1188)</f>
        <v>1.04035002430723</v>
      </c>
      <c r="AA1189" t="str">
        <f>f_dq_status(A1189,参数!$B$1)</f>
        <v>暂停大额申购|开放赎回</v>
      </c>
      <c r="AB1189" s="17">
        <f ca="1">f_risk_maxdownside(A1189,参数!$B$6,参数!$B$1)</f>
        <v>-2.75560623337133</v>
      </c>
      <c r="AC1189" s="17">
        <f ca="1">f_risk_maxdownside(A1189,参数!$B$4,参数!$B$1)</f>
        <v>-2.75560623337133</v>
      </c>
      <c r="AD1189" t="str">
        <f ca="1">f_risk_maxdownside_date(A1189,参数!$B$6,参数!$B$1)</f>
        <v>20200430-20200713</v>
      </c>
    </row>
    <row r="1190" spans="1:30">
      <c r="A1190" s="15" t="s">
        <v>1218</v>
      </c>
      <c r="B1190" t="str">
        <f>f_info_name(A1190)</f>
        <v>信达澳银新财富</v>
      </c>
      <c r="C1190" t="str">
        <f>f_info_setupdate(A1190)</f>
        <v>2016-11-10</v>
      </c>
      <c r="D1190" s="16">
        <f t="shared" si="18"/>
        <v>1537</v>
      </c>
      <c r="F1190" s="17">
        <f>f_netasset_total(A1190,参数!$B$1,100000000)</f>
        <v>0.4592660657</v>
      </c>
      <c r="G1190" s="17">
        <f ca="1">f_nav_adjustedreturn(A1190,参数!$B$2,参数!$B$1)</f>
        <v>37.5762859633827</v>
      </c>
      <c r="H1190" s="17">
        <f ca="1">f_nav_periodreturnrankingper(A1190,参数!$B$2,参数!$B$1,3)</f>
        <v>56.1143462149285</v>
      </c>
      <c r="I1190" s="17">
        <f ca="1">f_nav_adjustedreturn(A1190,参数!$B$3,参数!$B$2)</f>
        <v>48.3339381840929</v>
      </c>
      <c r="J1190" s="17">
        <f ca="1">f_nav_periodreturnrankingper(A1190,参数!$B$3,参数!$B$2,3)</f>
        <v>19.2307692307692</v>
      </c>
      <c r="K1190" s="17">
        <f ca="1">f_nav_adjustedreturn(A1190,参数!$B$4,参数!$B$3)</f>
        <v>-18.3495145631068</v>
      </c>
      <c r="L1190" s="17">
        <f ca="1">f_nav_periodreturnrankingper(A1190,参数!$B$4,参数!$B$3,3)</f>
        <v>60.0770218228498</v>
      </c>
      <c r="M1190" s="17">
        <f ca="1">f_nav_adjustedreturn(A1190,参数!$B$5,参数!$B$4)</f>
        <v>24.5177842424242</v>
      </c>
      <c r="N1190" s="17">
        <f ca="1">f_nav_periodreturnrankingper(A1190,参数!$B$5,参数!$B$4,3)</f>
        <v>15.9180457052797</v>
      </c>
      <c r="O1190" s="17">
        <f ca="1">f_nav_adjustedreturn(A1190,参数!$B$6,参数!$B$5)</f>
        <v>0</v>
      </c>
      <c r="P1190" s="17">
        <f ca="1">f_nav_periodreturnrankingper(A1190,参数!$B$6,参数!$B$5,3)</f>
        <v>0</v>
      </c>
      <c r="Q1190" s="25">
        <f>f_return(A1190,1,参数!$B$1-365/2,参数!$B$1)</f>
        <v>20.7362153488292</v>
      </c>
      <c r="R1190" s="25">
        <f ca="1">f_return(A1190,1,参数!$B$4,参数!$B$1)</f>
        <v>18.5350679577619</v>
      </c>
      <c r="S1190" s="25">
        <f ca="1">f_return(A1190,1,参数!$B$6,参数!$B$1)</f>
        <v>0</v>
      </c>
      <c r="T1190" t="str">
        <f>f_info_investtype(A1190)</f>
        <v>灵活配置型基金</v>
      </c>
      <c r="U1190" t="str">
        <f>f_info_fundmanager(A1190)</f>
        <v>王辉良</v>
      </c>
      <c r="V1190">
        <f>f_info_manager_onthepostdays(A1190,1)</f>
        <v>20</v>
      </c>
      <c r="W1190" s="25">
        <f ca="1">f_return_1w(A1190,"0",参数!$B$2)</f>
        <v>-3.04311073541843</v>
      </c>
      <c r="X1190" s="25">
        <f>f_return_1m(A1190,"0",参数!$B$1)</f>
        <v>3.13725490196078</v>
      </c>
      <c r="Y1190" s="25">
        <f>f_return_3m(A1190,0,参数!$B$1)</f>
        <v>9.50728660652325</v>
      </c>
      <c r="Z1190" s="25">
        <f>f_return_6m(A1190,0,参数!B1189)</f>
        <v>6.58073270013568</v>
      </c>
      <c r="AA1190" t="str">
        <f>f_dq_status(A1190,参数!$B$1)</f>
        <v>开放申购|开放赎回</v>
      </c>
      <c r="AB1190" s="17">
        <f ca="1">f_risk_maxdownside(A1190,参数!$B$6,参数!$B$1)</f>
        <v>-25.0717703349282</v>
      </c>
      <c r="AC1190" s="17">
        <f ca="1">f_risk_maxdownside(A1190,参数!$B$4,参数!$B$1)</f>
        <v>-25.0717703349282</v>
      </c>
      <c r="AD1190" t="str">
        <f ca="1">f_risk_maxdownside_date(A1190,参数!$B$6,参数!$B$1)</f>
        <v>20180607-20190103</v>
      </c>
    </row>
    <row r="1191" spans="1:30">
      <c r="A1191" s="15" t="s">
        <v>1219</v>
      </c>
      <c r="B1191" t="str">
        <f>f_info_name(A1191)</f>
        <v>长盛量化多策略</v>
      </c>
      <c r="C1191" t="str">
        <f>f_info_setupdate(A1191)</f>
        <v>2017-02-22</v>
      </c>
      <c r="D1191" s="16">
        <f t="shared" si="18"/>
        <v>1433</v>
      </c>
      <c r="F1191" s="17">
        <f>f_netasset_total(A1191,参数!$B$1,100000000)</f>
        <v>3.7710863188</v>
      </c>
      <c r="G1191" s="17">
        <f ca="1">f_nav_adjustedreturn(A1191,参数!$B$2,参数!$B$1)</f>
        <v>36.8421052631579</v>
      </c>
      <c r="H1191" s="17">
        <f ca="1">f_nav_periodreturnrankingper(A1191,参数!$B$2,参数!$B$1,3)</f>
        <v>56.7496029645315</v>
      </c>
      <c r="I1191" s="17">
        <f ca="1">f_nav_adjustedreturn(A1191,参数!$B$3,参数!$B$2)</f>
        <v>26.2313860252005</v>
      </c>
      <c r="J1191" s="17">
        <f ca="1">f_nav_periodreturnrankingper(A1191,参数!$B$3,参数!$B$2,3)</f>
        <v>48.9966555183946</v>
      </c>
      <c r="K1191" s="17">
        <f ca="1">f_nav_adjustedreturn(A1191,参数!$B$4,参数!$B$3)</f>
        <v>-24.2844752818734</v>
      </c>
      <c r="L1191" s="17">
        <f ca="1">f_nav_periodreturnrankingper(A1191,参数!$B$4,参数!$B$3,3)</f>
        <v>81.193838254172</v>
      </c>
      <c r="M1191" s="17">
        <f ca="1">f_nav_adjustedreturn(A1191,参数!$B$5,参数!$B$4)</f>
        <v>0</v>
      </c>
      <c r="N1191" s="17">
        <f ca="1">f_nav_periodreturnrankingper(A1191,参数!$B$5,参数!$B$4,3)</f>
        <v>0</v>
      </c>
      <c r="O1191" s="17">
        <f ca="1">f_nav_adjustedreturn(A1191,参数!$B$6,参数!$B$5)</f>
        <v>0</v>
      </c>
      <c r="P1191" s="17">
        <f ca="1">f_nav_periodreturnrankingper(A1191,参数!$B$6,参数!$B$5,3)</f>
        <v>0</v>
      </c>
      <c r="Q1191" s="25">
        <f>f_return(A1191,1,参数!$B$1-365/2,参数!$B$1)</f>
        <v>39.7236198520281</v>
      </c>
      <c r="R1191" s="25">
        <f ca="1">f_return(A1191,1,参数!$B$4,参数!$B$1)</f>
        <v>9.35078144876784</v>
      </c>
      <c r="S1191" s="25">
        <f ca="1">f_return(A1191,1,参数!$B$6,参数!$B$1)</f>
        <v>0</v>
      </c>
      <c r="T1191" t="str">
        <f>f_info_investtype(A1191)</f>
        <v>灵活配置型基金</v>
      </c>
      <c r="U1191" t="str">
        <f>f_info_fundmanager(A1191)</f>
        <v>冯雨生,李琪</v>
      </c>
      <c r="V1191">
        <f>f_info_manager_onthepostdays(A1191,1)</f>
        <v>696</v>
      </c>
      <c r="W1191" s="25">
        <f ca="1">f_return_1w(A1191,"0",参数!$B$2)</f>
        <v>-2.99295774647886</v>
      </c>
      <c r="X1191" s="25">
        <f>f_return_1m(A1191,"0",参数!$B$1)</f>
        <v>8.88086642599278</v>
      </c>
      <c r="Y1191" s="25">
        <f>f_return_3m(A1191,0,参数!$B$1)</f>
        <v>15.5555555555556</v>
      </c>
      <c r="Z1191" s="25">
        <f>f_return_6m(A1191,0,参数!B1190)</f>
        <v>15.2373660030628</v>
      </c>
      <c r="AA1191" t="str">
        <f>f_dq_status(A1191,参数!$B$1)</f>
        <v>开放申购|开放赎回</v>
      </c>
      <c r="AB1191" s="17">
        <f ca="1">f_risk_maxdownside(A1191,参数!$B$6,参数!$B$1)</f>
        <v>-28.9631533847472</v>
      </c>
      <c r="AC1191" s="17">
        <f ca="1">f_risk_maxdownside(A1191,参数!$B$4,参数!$B$1)</f>
        <v>-28.5960378983635</v>
      </c>
      <c r="AD1191" t="str">
        <f ca="1">f_risk_maxdownside_date(A1191,参数!$B$6,参数!$B$1)</f>
        <v>20180124-20190103</v>
      </c>
    </row>
    <row r="1192" spans="1:30">
      <c r="A1192" s="15" t="s">
        <v>1220</v>
      </c>
      <c r="B1192" t="str">
        <f>f_info_name(A1192)</f>
        <v>山西证券策略精选</v>
      </c>
      <c r="C1192" t="str">
        <f>f_info_setupdate(A1192)</f>
        <v>2016-12-29</v>
      </c>
      <c r="D1192" s="16">
        <f t="shared" si="18"/>
        <v>1488</v>
      </c>
      <c r="F1192" s="17">
        <f>f_netasset_total(A1192,参数!$B$1,100000000)</f>
        <v>0.5091935605</v>
      </c>
      <c r="G1192" s="17">
        <f ca="1">f_nav_adjustedreturn(A1192,参数!$B$2,参数!$B$1)</f>
        <v>85.144596651446</v>
      </c>
      <c r="H1192" s="17">
        <f ca="1">f_nav_periodreturnrankingper(A1192,参数!$B$2,参数!$B$1,3)</f>
        <v>12.9698253043939</v>
      </c>
      <c r="I1192" s="17">
        <f ca="1">f_nav_adjustedreturn(A1192,参数!$B$3,参数!$B$2)</f>
        <v>20.3590620420127</v>
      </c>
      <c r="J1192" s="17">
        <f ca="1">f_nav_periodreturnrankingper(A1192,参数!$B$3,参数!$B$2,3)</f>
        <v>58.695652173913</v>
      </c>
      <c r="K1192" s="17">
        <f ca="1">f_nav_adjustedreturn(A1192,参数!$B$4,参数!$B$3)</f>
        <v>-24.8531571218796</v>
      </c>
      <c r="L1192" s="17">
        <f ca="1">f_nav_periodreturnrankingper(A1192,参数!$B$4,参数!$B$3,3)</f>
        <v>82.7342747111682</v>
      </c>
      <c r="M1192" s="17">
        <f ca="1">f_nav_adjustedreturn(A1192,参数!$B$5,参数!$B$4)</f>
        <v>10.2460669624849</v>
      </c>
      <c r="N1192" s="17">
        <f ca="1">f_nav_periodreturnrankingper(A1192,参数!$B$5,参数!$B$4,3)</f>
        <v>51.063829787234</v>
      </c>
      <c r="O1192" s="17">
        <f ca="1">f_nav_adjustedreturn(A1192,参数!$B$6,参数!$B$5)</f>
        <v>0</v>
      </c>
      <c r="P1192" s="17">
        <f ca="1">f_nav_periodreturnrankingper(A1192,参数!$B$6,参数!$B$5,3)</f>
        <v>0</v>
      </c>
      <c r="Q1192" s="25">
        <f>f_return(A1192,1,参数!$B$1-365/2,参数!$B$1)</f>
        <v>77.4986384724604</v>
      </c>
      <c r="R1192" s="25">
        <f ca="1">f_return(A1192,1,参数!$B$4,参数!$B$1)</f>
        <v>18.7313563394638</v>
      </c>
      <c r="S1192" s="25">
        <f ca="1">f_return(A1192,1,参数!$B$6,参数!$B$1)</f>
        <v>0</v>
      </c>
      <c r="T1192" t="str">
        <f>f_info_investtype(A1192)</f>
        <v>灵活配置型基金</v>
      </c>
      <c r="U1192" t="str">
        <f>f_info_fundmanager(A1192)</f>
        <v>李惟愚,杨旭</v>
      </c>
      <c r="V1192">
        <f>f_info_manager_onthepostdays(A1192,1)</f>
        <v>414</v>
      </c>
      <c r="W1192" s="25">
        <f ca="1">f_return_1w(A1192,"0",参数!$B$2)</f>
        <v>-0.414308811641066</v>
      </c>
      <c r="X1192" s="25">
        <f>f_return_1m(A1192,"0",参数!$B$1)</f>
        <v>13.4983826822593</v>
      </c>
      <c r="Y1192" s="25">
        <f>f_return_3m(A1192,0,参数!$B$1)</f>
        <v>27.728386419321</v>
      </c>
      <c r="Z1192" s="25">
        <f>f_return_6m(A1192,0,参数!B1191)</f>
        <v>21.8231059796166</v>
      </c>
      <c r="AA1192" t="str">
        <f>f_dq_status(A1192,参数!$B$1)</f>
        <v>开放申购|开放赎回</v>
      </c>
      <c r="AB1192" s="17">
        <f ca="1">f_risk_maxdownside(A1192,参数!$B$6,参数!$B$1)</f>
        <v>-28.4081632653061</v>
      </c>
      <c r="AC1192" s="17">
        <f ca="1">f_risk_maxdownside(A1192,参数!$B$4,参数!$B$1)</f>
        <v>-27.7991218441273</v>
      </c>
      <c r="AD1192" t="str">
        <f ca="1">f_risk_maxdownside_date(A1192,参数!$B$6,参数!$B$1)</f>
        <v>20180123-20190102,20180123-20190103</v>
      </c>
    </row>
    <row r="1193" spans="1:30">
      <c r="A1193" s="15" t="s">
        <v>1221</v>
      </c>
      <c r="B1193" t="str">
        <f>f_info_name(A1193)</f>
        <v>鹏华兴泰</v>
      </c>
      <c r="C1193" t="str">
        <f>f_info_setupdate(A1193)</f>
        <v>2016-11-30</v>
      </c>
      <c r="D1193" s="16">
        <f t="shared" si="18"/>
        <v>1517</v>
      </c>
      <c r="F1193" s="17">
        <f>f_netasset_total(A1193,参数!$B$1,100000000)</f>
        <v>8.8593859204</v>
      </c>
      <c r="G1193" s="17">
        <f ca="1">f_nav_adjustedreturn(A1193,参数!$B$2,参数!$B$1)</f>
        <v>21.8088151116199</v>
      </c>
      <c r="H1193" s="17">
        <f ca="1">f_nav_periodreturnrankingper(A1193,参数!$B$2,参数!$B$1,3)</f>
        <v>73.9015352038115</v>
      </c>
      <c r="I1193" s="17">
        <f ca="1">f_nav_adjustedreturn(A1193,参数!$B$3,参数!$B$2)</f>
        <v>21.7058121019108</v>
      </c>
      <c r="J1193" s="17">
        <f ca="1">f_nav_periodreturnrankingper(A1193,参数!$B$3,参数!$B$2,3)</f>
        <v>55.7413600891862</v>
      </c>
      <c r="K1193" s="17">
        <f ca="1">f_nav_adjustedreturn(A1193,参数!$B$4,参数!$B$3)</f>
        <v>-5.5639097744361</v>
      </c>
      <c r="L1193" s="17">
        <f ca="1">f_nav_periodreturnrankingper(A1193,参数!$B$4,参数!$B$3,3)</f>
        <v>32.8626444159178</v>
      </c>
      <c r="M1193" s="17">
        <f ca="1">f_nav_adjustedreturn(A1193,参数!$B$5,参数!$B$4)</f>
        <v>6.78084935897437</v>
      </c>
      <c r="N1193" s="17">
        <f ca="1">f_nav_periodreturnrankingper(A1193,参数!$B$5,参数!$B$4,3)</f>
        <v>68.4003152088258</v>
      </c>
      <c r="O1193" s="17">
        <f ca="1">f_nav_adjustedreturn(A1193,参数!$B$6,参数!$B$5)</f>
        <v>0</v>
      </c>
      <c r="P1193" s="17">
        <f ca="1">f_nav_periodreturnrankingper(A1193,参数!$B$6,参数!$B$5,3)</f>
        <v>0</v>
      </c>
      <c r="Q1193" s="25">
        <f>f_return(A1193,1,参数!$B$1-365/2,参数!$B$1)</f>
        <v>18.3862233038646</v>
      </c>
      <c r="R1193" s="25">
        <f ca="1">f_return(A1193,1,参数!$B$4,参数!$B$1)</f>
        <v>11.857446868981</v>
      </c>
      <c r="S1193" s="25">
        <f ca="1">f_return(A1193,1,参数!$B$6,参数!$B$1)</f>
        <v>0</v>
      </c>
      <c r="T1193" t="str">
        <f>f_info_investtype(A1193)</f>
        <v>灵活配置型基金</v>
      </c>
      <c r="U1193" t="str">
        <f>f_info_fundmanager(A1193)</f>
        <v>刘方正</v>
      </c>
      <c r="V1193">
        <f>f_info_manager_onthepostdays(A1193,1)</f>
        <v>1534</v>
      </c>
      <c r="W1193" s="25">
        <f ca="1">f_return_1w(A1193,"0",参数!$B$2)</f>
        <v>-1.08387931731779</v>
      </c>
      <c r="X1193" s="25">
        <f>f_return_1m(A1193,"0",参数!$B$1)</f>
        <v>3.35114133074308</v>
      </c>
      <c r="Y1193" s="25">
        <f>f_return_3m(A1193,0,参数!$B$1)</f>
        <v>6.64375715922108</v>
      </c>
      <c r="Z1193" s="25">
        <f>f_return_6m(A1193,0,参数!B1192)</f>
        <v>6.61727684672372</v>
      </c>
      <c r="AA1193" t="str">
        <f>f_dq_status(A1193,参数!$B$1)</f>
        <v>暂停申购|暂停赎回</v>
      </c>
      <c r="AB1193" s="17">
        <f ca="1">f_risk_maxdownside(A1193,参数!$B$6,参数!$B$1)</f>
        <v>-11.6217990807617</v>
      </c>
      <c r="AC1193" s="17">
        <f ca="1">f_risk_maxdownside(A1193,参数!$B$4,参数!$B$1)</f>
        <v>-11.6217990807617</v>
      </c>
      <c r="AD1193" t="str">
        <f ca="1">f_risk_maxdownside_date(A1193,参数!$B$6,参数!$B$1)</f>
        <v>20180127-20181018</v>
      </c>
    </row>
    <row r="1194" spans="1:30">
      <c r="A1194" s="15" t="s">
        <v>1222</v>
      </c>
      <c r="B1194" t="str">
        <f>f_info_name(A1194)</f>
        <v>中融物联网主题</v>
      </c>
      <c r="C1194" t="str">
        <f>f_info_setupdate(A1194)</f>
        <v>2017-02-27</v>
      </c>
      <c r="D1194" s="16">
        <f t="shared" si="18"/>
        <v>1428</v>
      </c>
      <c r="F1194" s="17">
        <f>f_netasset_total(A1194,参数!$B$1,100000000)</f>
        <v>0.363325613</v>
      </c>
      <c r="G1194" s="17">
        <f ca="1">f_nav_adjustedreturn(A1194,参数!$B$2,参数!$B$1)</f>
        <v>71.5436810856658</v>
      </c>
      <c r="H1194" s="17">
        <f ca="1">f_nav_periodreturnrankingper(A1194,参数!$B$2,参数!$B$1,3)</f>
        <v>23.4515616728428</v>
      </c>
      <c r="I1194" s="17">
        <f ca="1">f_nav_adjustedreturn(A1194,参数!$B$3,参数!$B$2)</f>
        <v>34.9356223175966</v>
      </c>
      <c r="J1194" s="17">
        <f ca="1">f_nav_periodreturnrankingper(A1194,参数!$B$3,参数!$B$2,3)</f>
        <v>37.1794871794872</v>
      </c>
      <c r="K1194" s="17">
        <f ca="1">f_nav_adjustedreturn(A1194,参数!$B$4,参数!$B$3)</f>
        <v>-33.0523896178527</v>
      </c>
      <c r="L1194" s="17">
        <f ca="1">f_nav_periodreturnrankingper(A1194,参数!$B$4,参数!$B$3,3)</f>
        <v>97.4326059050064</v>
      </c>
      <c r="M1194" s="17">
        <f ca="1">f_nav_adjustedreturn(A1194,参数!$B$5,参数!$B$4)</f>
        <v>0</v>
      </c>
      <c r="N1194" s="17">
        <f ca="1">f_nav_periodreturnrankingper(A1194,参数!$B$5,参数!$B$4,3)</f>
        <v>0</v>
      </c>
      <c r="O1194" s="17">
        <f ca="1">f_nav_adjustedreturn(A1194,参数!$B$6,参数!$B$5)</f>
        <v>0</v>
      </c>
      <c r="P1194" s="17">
        <f ca="1">f_nav_periodreturnrankingper(A1194,参数!$B$6,参数!$B$5,3)</f>
        <v>0</v>
      </c>
      <c r="Q1194" s="25">
        <f>f_return(A1194,1,参数!$B$1-365/2,参数!$B$1)</f>
        <v>79.0470609458356</v>
      </c>
      <c r="R1194" s="25">
        <f ca="1">f_return(A1194,1,参数!$B$4,参数!$B$1)</f>
        <v>15.7055744143721</v>
      </c>
      <c r="S1194" s="25">
        <f ca="1">f_return(A1194,1,参数!$B$6,参数!$B$1)</f>
        <v>0</v>
      </c>
      <c r="T1194" t="str">
        <f>f_info_investtype(A1194)</f>
        <v>灵活配置型基金</v>
      </c>
      <c r="U1194" t="str">
        <f>f_info_fundmanager(A1194)</f>
        <v>吴刚</v>
      </c>
      <c r="V1194">
        <f>f_info_manager_onthepostdays(A1194,1)</f>
        <v>751</v>
      </c>
      <c r="W1194" s="25">
        <f ca="1">f_return_1w(A1194,"0",参数!$B$2)</f>
        <v>-0.390748759108663</v>
      </c>
      <c r="X1194" s="25">
        <f>f_return_1m(A1194,"0",参数!$B$1)</f>
        <v>7.28020156477922</v>
      </c>
      <c r="Y1194" s="25">
        <f>f_return_3m(A1194,0,参数!$B$1)</f>
        <v>26.8223859539113</v>
      </c>
      <c r="Z1194" s="25">
        <f>f_return_6m(A1194,0,参数!B1193)</f>
        <v>21.0945051676705</v>
      </c>
      <c r="AA1194" t="str">
        <f>f_dq_status(A1194,参数!$B$1)</f>
        <v>开放申购|开放赎回</v>
      </c>
      <c r="AB1194" s="17">
        <f ca="1">f_risk_maxdownside(A1194,参数!$B$6,参数!$B$1)</f>
        <v>-47.904807084124</v>
      </c>
      <c r="AC1194" s="17">
        <f ca="1">f_risk_maxdownside(A1194,参数!$B$4,参数!$B$1)</f>
        <v>-40.4895231213873</v>
      </c>
      <c r="AD1194" t="str">
        <f ca="1">f_risk_maxdownside_date(A1194,参数!$B$6,参数!$B$1)</f>
        <v>20171114-20190103</v>
      </c>
    </row>
    <row r="1195" spans="1:30">
      <c r="A1195" s="15" t="s">
        <v>1223</v>
      </c>
      <c r="B1195" t="str">
        <f>f_info_name(A1195)</f>
        <v>华润元大润泰双鑫A</v>
      </c>
      <c r="C1195" t="str">
        <f>f_info_setupdate(A1195)</f>
        <v>2017-03-24</v>
      </c>
      <c r="D1195" s="16">
        <f t="shared" si="18"/>
        <v>1403</v>
      </c>
      <c r="F1195" s="17">
        <f>f_netasset_total(A1195,参数!$B$1,100000000)</f>
        <v>0.0575664094</v>
      </c>
      <c r="G1195" s="17">
        <f ca="1">f_nav_adjustedreturn(A1195,参数!$B$2,参数!$B$1)</f>
        <v>11.8322046651618</v>
      </c>
      <c r="H1195" s="17">
        <f ca="1">f_nav_periodreturnrankingper(A1195,参数!$B$2,参数!$B$1,3)</f>
        <v>37.5471698113208</v>
      </c>
      <c r="I1195" s="17">
        <f ca="1">f_nav_adjustedreturn(A1195,参数!$B$3,参数!$B$2)</f>
        <v>13.9549839228296</v>
      </c>
      <c r="J1195" s="17">
        <f ca="1">f_nav_periodreturnrankingper(A1195,参数!$B$3,参数!$B$2,3)</f>
        <v>19.3617021276596</v>
      </c>
      <c r="K1195" s="17">
        <f ca="1">f_nav_adjustedreturn(A1195,参数!$B$4,参数!$B$3)</f>
        <v>-5.15401036901494</v>
      </c>
      <c r="L1195" s="17">
        <f ca="1">f_nav_periodreturnrankingper(A1195,参数!$B$4,参数!$B$3,3)</f>
        <v>82.3389021479714</v>
      </c>
      <c r="M1195" s="17">
        <f ca="1">f_nav_adjustedreturn(A1195,参数!$B$5,参数!$B$4)</f>
        <v>0</v>
      </c>
      <c r="N1195" s="17">
        <f ca="1">f_nav_periodreturnrankingper(A1195,参数!$B$5,参数!$B$4,3)</f>
        <v>0</v>
      </c>
      <c r="O1195" s="17">
        <f ca="1">f_nav_adjustedreturn(A1195,参数!$B$6,参数!$B$5)</f>
        <v>0</v>
      </c>
      <c r="P1195" s="17">
        <f ca="1">f_nav_periodreturnrankingper(A1195,参数!$B$6,参数!$B$5,3)</f>
        <v>0</v>
      </c>
      <c r="Q1195" s="25">
        <f>f_return(A1195,1,参数!$B$1-365/2,参数!$B$1)</f>
        <v>20.5706076735595</v>
      </c>
      <c r="R1195" s="25">
        <f ca="1">f_return(A1195,1,参数!$B$4,参数!$B$1)</f>
        <v>6.51596137166</v>
      </c>
      <c r="S1195" s="25">
        <f ca="1">f_return(A1195,1,参数!$B$6,参数!$B$1)</f>
        <v>0</v>
      </c>
      <c r="T1195" t="str">
        <f>f_info_investtype(A1195)</f>
        <v>混合债券型二级基金</v>
      </c>
      <c r="U1195" t="str">
        <f>f_info_fundmanager(A1195)</f>
        <v>罗黎军</v>
      </c>
      <c r="V1195">
        <f>f_info_manager_onthepostdays(A1195,1)</f>
        <v>210</v>
      </c>
      <c r="W1195" s="25">
        <f ca="1">f_return_1w(A1195,"0",参数!$B$2)</f>
        <v>-0.950251537171603</v>
      </c>
      <c r="X1195" s="25">
        <f>f_return_1m(A1195,"0",参数!$B$1)</f>
        <v>3.49029506484464</v>
      </c>
      <c r="Y1195" s="25">
        <f>f_return_3m(A1195,0,参数!$B$1)</f>
        <v>9.59535441054476</v>
      </c>
      <c r="Z1195" s="25">
        <f>f_return_6m(A1195,0,参数!B1194)</f>
        <v>4.87259722843093</v>
      </c>
      <c r="AA1195" t="str">
        <f>f_dq_status(A1195,参数!$B$1)</f>
        <v>开放申购|开放赎回</v>
      </c>
      <c r="AB1195" s="17">
        <f ca="1">f_risk_maxdownside(A1195,参数!$B$6,参数!$B$1)</f>
        <v>-12.7489262007028</v>
      </c>
      <c r="AC1195" s="17">
        <f ca="1">f_risk_maxdownside(A1195,参数!$B$4,参数!$B$1)</f>
        <v>-9.14820085383208</v>
      </c>
      <c r="AD1195" t="str">
        <f ca="1">f_risk_maxdownside_date(A1195,参数!$B$6,参数!$B$1)</f>
        <v>20170905-20180628</v>
      </c>
    </row>
    <row r="1196" spans="1:30">
      <c r="A1196" s="15" t="s">
        <v>1224</v>
      </c>
      <c r="B1196" t="str">
        <f>f_info_name(A1196)</f>
        <v>汇安丰融A</v>
      </c>
      <c r="C1196" t="str">
        <f>f_info_setupdate(A1196)</f>
        <v>2016-12-22</v>
      </c>
      <c r="D1196" s="16">
        <f t="shared" si="18"/>
        <v>1495</v>
      </c>
      <c r="F1196" s="17">
        <f>f_netasset_total(A1196,参数!$B$1,100000000)</f>
        <v>0.4022259886</v>
      </c>
      <c r="G1196" s="17">
        <f ca="1">f_nav_adjustedreturn(A1196,参数!$B$2,参数!$B$1)</f>
        <v>44.6573648887319</v>
      </c>
      <c r="H1196" s="17">
        <f ca="1">f_nav_periodreturnrankingper(A1196,参数!$B$2,参数!$B$1,3)</f>
        <v>49.4441503440974</v>
      </c>
      <c r="I1196" s="17">
        <f ca="1">f_nav_adjustedreturn(A1196,参数!$B$3,参数!$B$2)</f>
        <v>6.02996254681648</v>
      </c>
      <c r="J1196" s="17">
        <f ca="1">f_nav_periodreturnrankingper(A1196,参数!$B$3,参数!$B$2,3)</f>
        <v>91.7502787068004</v>
      </c>
      <c r="K1196" s="17">
        <f ca="1">f_nav_adjustedreturn(A1196,参数!$B$4,参数!$B$3)</f>
        <v>1.48232611174459</v>
      </c>
      <c r="L1196" s="17">
        <f ca="1">f_nav_periodreturnrankingper(A1196,参数!$B$4,参数!$B$3,3)</f>
        <v>12.9011553273427</v>
      </c>
      <c r="M1196" s="17">
        <f ca="1">f_nav_adjustedreturn(A1196,参数!$B$5,参数!$B$4)</f>
        <v>6.17371128820741</v>
      </c>
      <c r="N1196" s="17">
        <f ca="1">f_nav_periodreturnrankingper(A1196,参数!$B$5,参数!$B$4,3)</f>
        <v>71.3159968479117</v>
      </c>
      <c r="O1196" s="17">
        <f ca="1">f_nav_adjustedreturn(A1196,参数!$B$6,参数!$B$5)</f>
        <v>0</v>
      </c>
      <c r="P1196" s="17">
        <f ca="1">f_nav_periodreturnrankingper(A1196,参数!$B$6,参数!$B$5,3)</f>
        <v>0</v>
      </c>
      <c r="Q1196" s="25">
        <f>f_return(A1196,1,参数!$B$1-365/2,参数!$B$1)</f>
        <v>57.6043489746825</v>
      </c>
      <c r="R1196" s="25">
        <f ca="1">f_return(A1196,1,参数!$B$4,参数!$B$1)</f>
        <v>15.8763341900092</v>
      </c>
      <c r="S1196" s="25">
        <f ca="1">f_return(A1196,1,参数!$B$6,参数!$B$1)</f>
        <v>0</v>
      </c>
      <c r="T1196" t="str">
        <f>f_info_investtype(A1196)</f>
        <v>灵活配置型基金</v>
      </c>
      <c r="U1196" t="str">
        <f>f_info_fundmanager(A1196)</f>
        <v>商震</v>
      </c>
      <c r="V1196">
        <f>f_info_manager_onthepostdays(A1196,1)</f>
        <v>542</v>
      </c>
      <c r="W1196" s="25">
        <f ca="1">f_return_1w(A1196,"0",参数!$B$2)</f>
        <v>-0.474600105466677</v>
      </c>
      <c r="X1196" s="25">
        <f>f_return_1m(A1196,"0",参数!$B$1)</f>
        <v>11.2688493411221</v>
      </c>
      <c r="Y1196" s="25">
        <f>f_return_3m(A1196,0,参数!$B$1)</f>
        <v>19.3080844865258</v>
      </c>
      <c r="Z1196" s="25">
        <f>f_return_6m(A1196,0,参数!B1195)</f>
        <v>21.207906295754</v>
      </c>
      <c r="AA1196" t="str">
        <f>f_dq_status(A1196,参数!$B$1)</f>
        <v>开放申购|开放赎回</v>
      </c>
      <c r="AB1196" s="17">
        <f ca="1">f_risk_maxdownside(A1196,参数!$B$6,参数!$B$1)</f>
        <v>-12.4652807002777</v>
      </c>
      <c r="AC1196" s="17">
        <f ca="1">f_risk_maxdownside(A1196,参数!$B$4,参数!$B$1)</f>
        <v>-12.4652807002777</v>
      </c>
      <c r="AD1196" t="str">
        <f ca="1">f_risk_maxdownside_date(A1196,参数!$B$6,参数!$B$1)</f>
        <v>20200306-20200323</v>
      </c>
    </row>
    <row r="1197" spans="1:30">
      <c r="A1197" s="15" t="s">
        <v>1225</v>
      </c>
      <c r="B1197" t="str">
        <f>f_info_name(A1197)</f>
        <v>大成景尚A</v>
      </c>
      <c r="C1197" t="str">
        <f>f_info_setupdate(A1197)</f>
        <v>2016-11-11</v>
      </c>
      <c r="D1197" s="16">
        <f t="shared" si="18"/>
        <v>1536</v>
      </c>
      <c r="F1197" s="17">
        <f>f_netasset_total(A1197,参数!$B$1,100000000)</f>
        <v>9.3667588632</v>
      </c>
      <c r="G1197" s="17">
        <f ca="1">f_nav_adjustedreturn(A1197,参数!$B$2,参数!$B$1)</f>
        <v>13.7310097796235</v>
      </c>
      <c r="H1197" s="17">
        <f ca="1">f_nav_periodreturnrankingper(A1197,参数!$B$2,参数!$B$1,3)</f>
        <v>90.1005823186871</v>
      </c>
      <c r="I1197" s="17">
        <f ca="1">f_nav_adjustedreturn(A1197,参数!$B$3,参数!$B$2)</f>
        <v>9.71366221330977</v>
      </c>
      <c r="J1197" s="17">
        <f ca="1">f_nav_periodreturnrankingper(A1197,参数!$B$3,参数!$B$2,3)</f>
        <v>82.1627647714604</v>
      </c>
      <c r="K1197" s="17">
        <f ca="1">f_nav_adjustedreturn(A1197,参数!$B$4,参数!$B$3)</f>
        <v>2.55905188172509</v>
      </c>
      <c r="L1197" s="17">
        <f ca="1">f_nav_periodreturnrankingper(A1197,参数!$B$4,参数!$B$3,3)</f>
        <v>8.21566110397946</v>
      </c>
      <c r="M1197" s="17">
        <f ca="1">f_nav_adjustedreturn(A1197,参数!$B$5,参数!$B$4)</f>
        <v>6.87672128019081</v>
      </c>
      <c r="N1197" s="17">
        <f ca="1">f_nav_periodreturnrankingper(A1197,参数!$B$5,参数!$B$4,3)</f>
        <v>67.5334909377463</v>
      </c>
      <c r="O1197" s="17">
        <f ca="1">f_nav_adjustedreturn(A1197,参数!$B$6,参数!$B$5)</f>
        <v>0</v>
      </c>
      <c r="P1197" s="17">
        <f ca="1">f_nav_periodreturnrankingper(A1197,参数!$B$6,参数!$B$5,3)</f>
        <v>0</v>
      </c>
      <c r="Q1197" s="25">
        <f>f_return(A1197,1,参数!$B$1-365/2,参数!$B$1)</f>
        <v>14.367660887909</v>
      </c>
      <c r="R1197" s="25">
        <f ca="1">f_return(A1197,1,参数!$B$4,参数!$B$1)</f>
        <v>8.56053068633753</v>
      </c>
      <c r="S1197" s="25">
        <f ca="1">f_return(A1197,1,参数!$B$6,参数!$B$1)</f>
        <v>0</v>
      </c>
      <c r="T1197" t="str">
        <f>f_info_investtype(A1197)</f>
        <v>灵活配置型基金</v>
      </c>
      <c r="U1197" t="str">
        <f>f_info_fundmanager(A1197)</f>
        <v>王磊,孙丹</v>
      </c>
      <c r="V1197">
        <f>f_info_manager_onthepostdays(A1197,1)</f>
        <v>1553</v>
      </c>
      <c r="W1197" s="25">
        <f ca="1">f_return_1w(A1197,"0",参数!$B$2)</f>
        <v>0.185856333054535</v>
      </c>
      <c r="X1197" s="25">
        <f>f_return_1m(A1197,"0",参数!$B$1)</f>
        <v>2.2617403314917</v>
      </c>
      <c r="Y1197" s="25">
        <f>f_return_3m(A1197,0,参数!$B$1)</f>
        <v>4.19221757597904</v>
      </c>
      <c r="Z1197" s="25">
        <f>f_return_6m(A1197,0,参数!B1196)</f>
        <v>6.09024132225438</v>
      </c>
      <c r="AA1197" t="str">
        <f>f_dq_status(A1197,参数!$B$1)</f>
        <v>暂停大额申购|开放赎回</v>
      </c>
      <c r="AB1197" s="17">
        <f ca="1">f_risk_maxdownside(A1197,参数!$B$6,参数!$B$1)</f>
        <v>-1.48766328011612</v>
      </c>
      <c r="AC1197" s="17">
        <f ca="1">f_risk_maxdownside(A1197,参数!$B$4,参数!$B$1)</f>
        <v>-1.48766328011612</v>
      </c>
      <c r="AD1197" t="str">
        <f ca="1">f_risk_maxdownside_date(A1197,参数!$B$6,参数!$B$1)</f>
        <v>20200306-20200319</v>
      </c>
    </row>
    <row r="1198" spans="1:30">
      <c r="A1198" s="15" t="s">
        <v>1226</v>
      </c>
      <c r="B1198" t="str">
        <f>f_info_name(A1198)</f>
        <v>华夏睿磐泰盛</v>
      </c>
      <c r="C1198" t="str">
        <f>f_info_setupdate(A1198)</f>
        <v>2017-03-15</v>
      </c>
      <c r="D1198" s="16">
        <f t="shared" si="18"/>
        <v>1412</v>
      </c>
      <c r="F1198" s="17">
        <f>f_netasset_total(A1198,参数!$B$1,100000000)</f>
        <v>0.4720785663</v>
      </c>
      <c r="G1198" s="17">
        <f ca="1">f_nav_adjustedreturn(A1198,参数!$B$2,参数!$B$1)</f>
        <v>10.0562263803115</v>
      </c>
      <c r="H1198" s="17">
        <f ca="1">f_nav_periodreturnrankingper(A1198,参数!$B$2,参数!$B$1,3)</f>
        <v>77.0053475935829</v>
      </c>
      <c r="I1198" s="17">
        <f ca="1">f_nav_adjustedreturn(A1198,参数!$B$3,参数!$B$2)</f>
        <v>6.76048022042905</v>
      </c>
      <c r="J1198" s="17">
        <f ca="1">f_nav_periodreturnrankingper(A1198,参数!$B$3,参数!$B$2,3)</f>
        <v>70.8771929824561</v>
      </c>
      <c r="K1198" s="17">
        <f ca="1">f_nav_adjustedreturn(A1198,参数!$B$4,参数!$B$3)</f>
        <v>-0.625855662037939</v>
      </c>
      <c r="L1198" s="17">
        <f ca="1">f_nav_periodreturnrankingper(A1198,参数!$B$4,参数!$B$3,3)</f>
        <v>55.5555555555556</v>
      </c>
      <c r="M1198" s="17">
        <f ca="1">f_nav_adjustedreturn(A1198,参数!$B$5,参数!$B$4)</f>
        <v>0</v>
      </c>
      <c r="N1198" s="17">
        <f ca="1">f_nav_periodreturnrankingper(A1198,参数!$B$5,参数!$B$4,3)</f>
        <v>0</v>
      </c>
      <c r="O1198" s="17">
        <f ca="1">f_nav_adjustedreturn(A1198,参数!$B$6,参数!$B$5)</f>
        <v>0</v>
      </c>
      <c r="P1198" s="17">
        <f ca="1">f_nav_periodreturnrankingper(A1198,参数!$B$6,参数!$B$5,3)</f>
        <v>0</v>
      </c>
      <c r="Q1198" s="25">
        <f>f_return(A1198,1,参数!$B$1-365/2,参数!$B$1)</f>
        <v>9.36777587689754</v>
      </c>
      <c r="R1198" s="25">
        <f ca="1">f_return(A1198,1,参数!$B$4,参数!$B$1)</f>
        <v>5.29612237896273</v>
      </c>
      <c r="S1198" s="25">
        <f ca="1">f_return(A1198,1,参数!$B$6,参数!$B$1)</f>
        <v>0</v>
      </c>
      <c r="T1198" t="str">
        <f>f_info_investtype(A1198)</f>
        <v>偏债混合型基金</v>
      </c>
      <c r="U1198" t="str">
        <f>f_info_fundmanager(A1198)</f>
        <v>张弘弢,宋洋</v>
      </c>
      <c r="V1198">
        <f>f_info_manager_onthepostdays(A1198,1)</f>
        <v>1429</v>
      </c>
      <c r="W1198" s="25">
        <f ca="1">f_return_1w(A1198,"0",参数!$B$2)</f>
        <v>-0.458757684191221</v>
      </c>
      <c r="X1198" s="25">
        <f>f_return_1m(A1198,"0",参数!$B$1)</f>
        <v>2.43651338366506</v>
      </c>
      <c r="Y1198" s="25">
        <f>f_return_3m(A1198,0,参数!$B$1)</f>
        <v>4.46194225721784</v>
      </c>
      <c r="Z1198" s="25">
        <f>f_return_6m(A1198,0,参数!B1197)</f>
        <v>2.73427360041534</v>
      </c>
      <c r="AA1198" t="str">
        <f>f_dq_status(A1198,参数!$B$1)</f>
        <v>暂停申购|暂停赎回</v>
      </c>
      <c r="AB1198" s="17">
        <f ca="1">f_risk_maxdownside(A1198,参数!$B$6,参数!$B$1)</f>
        <v>-5.1917861294072</v>
      </c>
      <c r="AC1198" s="17">
        <f ca="1">f_risk_maxdownside(A1198,参数!$B$4,参数!$B$1)</f>
        <v>-5.1917861294072</v>
      </c>
      <c r="AD1198" t="str">
        <f ca="1">f_risk_maxdownside_date(A1198,参数!$B$6,参数!$B$1)</f>
        <v>20180412-20181016,20180412-20181018</v>
      </c>
    </row>
    <row r="1199" spans="1:30">
      <c r="A1199" s="15" t="s">
        <v>1227</v>
      </c>
      <c r="B1199" t="str">
        <f>f_info_name(A1199)</f>
        <v>光大事件驱动</v>
      </c>
      <c r="C1199" t="str">
        <f>f_info_setupdate(A1199)</f>
        <v>2017-01-18</v>
      </c>
      <c r="D1199" s="16">
        <f t="shared" si="18"/>
        <v>1468</v>
      </c>
      <c r="F1199" s="17">
        <f>f_netasset_total(A1199,参数!$B$1,100000000)</f>
        <v>7.570585761</v>
      </c>
      <c r="G1199" s="17">
        <f ca="1">f_nav_adjustedreturn(A1199,参数!$B$2,参数!$B$1)</f>
        <v>22.0233463035019</v>
      </c>
      <c r="H1199" s="17">
        <f ca="1">f_nav_periodreturnrankingper(A1199,参数!$B$2,参数!$B$1,3)</f>
        <v>73.5839068290101</v>
      </c>
      <c r="I1199" s="17">
        <f ca="1">f_nav_adjustedreturn(A1199,参数!$B$3,参数!$B$2)</f>
        <v>13.7293948445625</v>
      </c>
      <c r="J1199" s="17">
        <f ca="1">f_nav_periodreturnrankingper(A1199,参数!$B$3,参数!$B$2,3)</f>
        <v>72.1293199554069</v>
      </c>
      <c r="K1199" s="17">
        <f ca="1">f_nav_adjustedreturn(A1199,参数!$B$4,参数!$B$3)</f>
        <v>-24.454659423318</v>
      </c>
      <c r="L1199" s="17">
        <f ca="1">f_nav_periodreturnrankingper(A1199,参数!$B$4,参数!$B$3,3)</f>
        <v>81.7715019255456</v>
      </c>
      <c r="M1199" s="17">
        <f ca="1">f_nav_adjustedreturn(A1199,参数!$B$5,参数!$B$4)</f>
        <v>21.7334799560132</v>
      </c>
      <c r="N1199" s="17">
        <f ca="1">f_nav_periodreturnrankingper(A1199,参数!$B$5,参数!$B$4,3)</f>
        <v>20.0157604412924</v>
      </c>
      <c r="O1199" s="17">
        <f ca="1">f_nav_adjustedreturn(A1199,参数!$B$6,参数!$B$5)</f>
        <v>0</v>
      </c>
      <c r="P1199" s="17">
        <f ca="1">f_nav_periodreturnrankingper(A1199,参数!$B$6,参数!$B$5,3)</f>
        <v>0</v>
      </c>
      <c r="Q1199" s="25">
        <f>f_return(A1199,1,参数!$B$1-365/2,参数!$B$1)</f>
        <v>18.6075407588809</v>
      </c>
      <c r="R1199" s="25">
        <f ca="1">f_return(A1199,1,参数!$B$4,参数!$B$1)</f>
        <v>1.58623675064729</v>
      </c>
      <c r="S1199" s="25">
        <f ca="1">f_return(A1199,1,参数!$B$6,参数!$B$1)</f>
        <v>0</v>
      </c>
      <c r="T1199" t="str">
        <f>f_info_investtype(A1199)</f>
        <v>灵活配置型基金</v>
      </c>
      <c r="U1199" t="str">
        <f>f_info_fundmanager(A1199)</f>
        <v>陈栋</v>
      </c>
      <c r="V1199">
        <f>f_info_manager_onthepostdays(A1199,1)</f>
        <v>352</v>
      </c>
      <c r="W1199" s="25">
        <f ca="1">f_return_1w(A1199,"0",参数!$B$2)</f>
        <v>-0.087472057537166</v>
      </c>
      <c r="X1199" s="25">
        <f>f_return_1m(A1199,"0",参数!$B$1)</f>
        <v>2.87870089395554</v>
      </c>
      <c r="Y1199" s="25">
        <f>f_return_3m(A1199,0,参数!$B$1)</f>
        <v>5.8833459947666</v>
      </c>
      <c r="Z1199" s="25">
        <f>f_return_6m(A1199,0,参数!B1198)</f>
        <v>7.70218228498073</v>
      </c>
      <c r="AA1199" t="str">
        <f>f_dq_status(A1199,参数!$B$1)</f>
        <v>暂停大额申购|开放赎回</v>
      </c>
      <c r="AB1199" s="17">
        <f ca="1">f_risk_maxdownside(A1199,参数!$B$6,参数!$B$1)</f>
        <v>-26.8785415126879</v>
      </c>
      <c r="AC1199" s="17">
        <f ca="1">f_risk_maxdownside(A1199,参数!$B$4,参数!$B$1)</f>
        <v>-26.8785415126879</v>
      </c>
      <c r="AD1199" t="str">
        <f ca="1">f_risk_maxdownside_date(A1199,参数!$B$6,参数!$B$1)</f>
        <v>20180127-20181126</v>
      </c>
    </row>
    <row r="1200" spans="1:30">
      <c r="A1200" s="15" t="s">
        <v>1228</v>
      </c>
      <c r="B1200" t="str">
        <f>f_info_name(A1200)</f>
        <v>英大睿盛A</v>
      </c>
      <c r="C1200" t="str">
        <f>f_info_setupdate(A1200)</f>
        <v>2016-11-30</v>
      </c>
      <c r="D1200" s="16">
        <f t="shared" si="18"/>
        <v>1517</v>
      </c>
      <c r="F1200" s="17">
        <f>f_netasset_total(A1200,参数!$B$1,100000000)</f>
        <v>1.6438237125</v>
      </c>
      <c r="G1200" s="17">
        <f ca="1">f_nav_adjustedreturn(A1200,参数!$B$2,参数!$B$1)</f>
        <v>52.9887164421637</v>
      </c>
      <c r="H1200" s="17">
        <f ca="1">f_nav_periodreturnrankingper(A1200,参数!$B$2,参数!$B$1,3)</f>
        <v>41.1858125992589</v>
      </c>
      <c r="I1200" s="17">
        <f ca="1">f_nav_adjustedreturn(A1200,参数!$B$3,参数!$B$2)</f>
        <v>43.1007758648595</v>
      </c>
      <c r="J1200" s="17">
        <f ca="1">f_nav_periodreturnrankingper(A1200,参数!$B$3,参数!$B$2,3)</f>
        <v>25.3623188405797</v>
      </c>
      <c r="K1200" s="17">
        <f ca="1">f_nav_adjustedreturn(A1200,参数!$B$4,参数!$B$3)</f>
        <v>-18.1059540553211</v>
      </c>
      <c r="L1200" s="17">
        <f ca="1">f_nav_periodreturnrankingper(A1200,参数!$B$4,参数!$B$3,3)</f>
        <v>59.4351732991014</v>
      </c>
      <c r="M1200" s="17">
        <f ca="1">f_nav_adjustedreturn(A1200,参数!$B$5,参数!$B$4)</f>
        <v>15.5588240348942</v>
      </c>
      <c r="N1200" s="17">
        <f ca="1">f_nav_periodreturnrankingper(A1200,参数!$B$5,参数!$B$4,3)</f>
        <v>31.4420803782506</v>
      </c>
      <c r="O1200" s="17">
        <f ca="1">f_nav_adjustedreturn(A1200,参数!$B$6,参数!$B$5)</f>
        <v>0</v>
      </c>
      <c r="P1200" s="17">
        <f ca="1">f_nav_periodreturnrankingper(A1200,参数!$B$6,参数!$B$5,3)</f>
        <v>0</v>
      </c>
      <c r="Q1200" s="25">
        <f>f_return(A1200,1,参数!$B$1-365/2,参数!$B$1)</f>
        <v>33.3320308139608</v>
      </c>
      <c r="R1200" s="25">
        <f ca="1">f_return(A1200,1,参数!$B$4,参数!$B$1)</f>
        <v>21.4621014920229</v>
      </c>
      <c r="S1200" s="25">
        <f ca="1">f_return(A1200,1,参数!$B$6,参数!$B$1)</f>
        <v>0</v>
      </c>
      <c r="T1200" t="str">
        <f>f_info_investtype(A1200)</f>
        <v>灵活配置型基金</v>
      </c>
      <c r="U1200" t="str">
        <f>f_info_fundmanager(A1200)</f>
        <v>张媛</v>
      </c>
      <c r="V1200">
        <f>f_info_manager_onthepostdays(A1200,1)</f>
        <v>1115</v>
      </c>
      <c r="W1200" s="25">
        <f ca="1">f_return_1w(A1200,"0",参数!$B$2)</f>
        <v>-3.29865516366404</v>
      </c>
      <c r="X1200" s="25">
        <f>f_return_1m(A1200,"0",参数!$B$1)</f>
        <v>3.76463144574501</v>
      </c>
      <c r="Y1200" s="25">
        <f>f_return_3m(A1200,0,参数!$B$1)</f>
        <v>7.70577933450088</v>
      </c>
      <c r="Z1200" s="25">
        <f>f_return_6m(A1200,0,参数!B1199)</f>
        <v>11.6996312437144</v>
      </c>
      <c r="AA1200" t="str">
        <f>f_dq_status(A1200,参数!$B$1)</f>
        <v>开放申购|开放赎回</v>
      </c>
      <c r="AB1200" s="17">
        <f ca="1">f_risk_maxdownside(A1200,参数!$B$6,参数!$B$1)</f>
        <v>-23.270616867921</v>
      </c>
      <c r="AC1200" s="17">
        <f ca="1">f_risk_maxdownside(A1200,参数!$B$4,参数!$B$1)</f>
        <v>-23.270616867921</v>
      </c>
      <c r="AD1200" t="str">
        <f ca="1">f_risk_maxdownside_date(A1200,参数!$B$6,参数!$B$1)</f>
        <v>20180127-20190103</v>
      </c>
    </row>
    <row r="1201" spans="1:30">
      <c r="A1201" s="15" t="s">
        <v>1229</v>
      </c>
      <c r="B1201" t="str">
        <f>f_info_name(A1201)</f>
        <v>宝盈消费主题</v>
      </c>
      <c r="C1201" t="str">
        <f>f_info_setupdate(A1201)</f>
        <v>2017-01-04</v>
      </c>
      <c r="D1201" s="16">
        <f t="shared" si="18"/>
        <v>1482</v>
      </c>
      <c r="F1201" s="17">
        <f>f_netasset_total(A1201,参数!$B$1,100000000)</f>
        <v>3.2587923546</v>
      </c>
      <c r="G1201" s="17">
        <f ca="1">f_nav_adjustedreturn(A1201,参数!$B$2,参数!$B$1)</f>
        <v>62.0944558521561</v>
      </c>
      <c r="H1201" s="17">
        <f ca="1">f_nav_periodreturnrankingper(A1201,参数!$B$2,参数!$B$1,3)</f>
        <v>32.7157226045527</v>
      </c>
      <c r="I1201" s="17">
        <f ca="1">f_nav_adjustedreturn(A1201,参数!$B$3,参数!$B$2)</f>
        <v>42.5644028103045</v>
      </c>
      <c r="J1201" s="17">
        <f ca="1">f_nav_periodreturnrankingper(A1201,参数!$B$3,参数!$B$2,3)</f>
        <v>26.1984392419175</v>
      </c>
      <c r="K1201" s="17">
        <f ca="1">f_nav_adjustedreturn(A1201,参数!$B$4,参数!$B$3)</f>
        <v>-25.048271019835</v>
      </c>
      <c r="L1201" s="17">
        <f ca="1">f_nav_periodreturnrankingper(A1201,参数!$B$4,参数!$B$3,3)</f>
        <v>83.2477535301669</v>
      </c>
      <c r="M1201" s="17">
        <f ca="1">f_nav_adjustedreturn(A1201,参数!$B$5,参数!$B$4)</f>
        <v>13.4143910703608</v>
      </c>
      <c r="N1201" s="17">
        <f ca="1">f_nav_periodreturnrankingper(A1201,参数!$B$5,参数!$B$4,3)</f>
        <v>38.2978723404255</v>
      </c>
      <c r="O1201" s="17">
        <f ca="1">f_nav_adjustedreturn(A1201,参数!$B$6,参数!$B$5)</f>
        <v>0</v>
      </c>
      <c r="P1201" s="17">
        <f ca="1">f_nav_periodreturnrankingper(A1201,参数!$B$6,参数!$B$5,3)</f>
        <v>0</v>
      </c>
      <c r="Q1201" s="25">
        <f>f_return(A1201,1,参数!$B$1-365/2,参数!$B$1)</f>
        <v>66.0961384666309</v>
      </c>
      <c r="R1201" s="25">
        <f ca="1">f_return(A1201,1,参数!$B$4,参数!$B$1)</f>
        <v>20.073660411752</v>
      </c>
      <c r="S1201" s="25">
        <f ca="1">f_return(A1201,1,参数!$B$6,参数!$B$1)</f>
        <v>0</v>
      </c>
      <c r="T1201" t="str">
        <f>f_info_investtype(A1201)</f>
        <v>灵活配置型基金</v>
      </c>
      <c r="U1201" t="str">
        <f>f_info_fundmanager(A1201)</f>
        <v>杨思亮</v>
      </c>
      <c r="V1201">
        <f>f_info_manager_onthepostdays(A1201,1)</f>
        <v>840</v>
      </c>
      <c r="W1201" s="25">
        <f ca="1">f_return_1w(A1201,"0",参数!$B$2)</f>
        <v>-6.42533241103681</v>
      </c>
      <c r="X1201" s="25">
        <f>f_return_1m(A1201,"0",参数!$B$1)</f>
        <v>10.0976290097629</v>
      </c>
      <c r="Y1201" s="25">
        <f>f_return_3m(A1201,0,参数!$B$1)</f>
        <v>13.6023486069537</v>
      </c>
      <c r="Z1201" s="25">
        <f>f_return_6m(A1201,0,参数!B1200)</f>
        <v>25.9099616858238</v>
      </c>
      <c r="AA1201" t="str">
        <f>f_dq_status(A1201,参数!$B$1)</f>
        <v>开放申购|开放赎回</v>
      </c>
      <c r="AB1201" s="17">
        <f ca="1">f_risk_maxdownside(A1201,参数!$B$6,参数!$B$1)</f>
        <v>-34.5026266734452</v>
      </c>
      <c r="AC1201" s="17">
        <f ca="1">f_risk_maxdownside(A1201,参数!$B$4,参数!$B$1)</f>
        <v>-32.659639341406</v>
      </c>
      <c r="AD1201" t="str">
        <f ca="1">f_risk_maxdownside_date(A1201,参数!$B$6,参数!$B$1)</f>
        <v>20171122-20181018</v>
      </c>
    </row>
    <row r="1202" spans="1:30">
      <c r="A1202" s="15" t="s">
        <v>1230</v>
      </c>
      <c r="B1202" t="str">
        <f>f_info_name(A1202)</f>
        <v>中银量化精选A</v>
      </c>
      <c r="C1202" t="str">
        <f>f_info_setupdate(A1202)</f>
        <v>2016-12-13</v>
      </c>
      <c r="D1202" s="16">
        <f t="shared" si="18"/>
        <v>1504</v>
      </c>
      <c r="F1202" s="17">
        <f>f_netasset_total(A1202,参数!$B$1,100000000)</f>
        <v>0.9638802461</v>
      </c>
      <c r="G1202" s="17">
        <f ca="1">f_nav_adjustedreturn(A1202,参数!$B$2,参数!$B$1)</f>
        <v>37.4458427893542</v>
      </c>
      <c r="H1202" s="17">
        <f ca="1">f_nav_periodreturnrankingper(A1202,参数!$B$2,参数!$B$1,3)</f>
        <v>56.2202223398624</v>
      </c>
      <c r="I1202" s="17">
        <f ca="1">f_nav_adjustedreturn(A1202,参数!$B$3,参数!$B$2)</f>
        <v>45.8182912154031</v>
      </c>
      <c r="J1202" s="17">
        <f ca="1">f_nav_periodreturnrankingper(A1202,参数!$B$3,参数!$B$2,3)</f>
        <v>22.4080267558528</v>
      </c>
      <c r="K1202" s="17">
        <f ca="1">f_nav_adjustedreturn(A1202,参数!$B$4,参数!$B$3)</f>
        <v>-31.499227202473</v>
      </c>
      <c r="L1202" s="17">
        <f ca="1">f_nav_periodreturnrankingper(A1202,参数!$B$4,参数!$B$3,3)</f>
        <v>95.8921694480103</v>
      </c>
      <c r="M1202" s="17">
        <f ca="1">f_nav_adjustedreturn(A1202,参数!$B$5,参数!$B$4)</f>
        <v>-3.02848575712144</v>
      </c>
      <c r="N1202" s="17">
        <f ca="1">f_nav_periodreturnrankingper(A1202,参数!$B$5,参数!$B$4,3)</f>
        <v>95.4294720252167</v>
      </c>
      <c r="O1202" s="17">
        <f ca="1">f_nav_adjustedreturn(A1202,参数!$B$6,参数!$B$5)</f>
        <v>0</v>
      </c>
      <c r="P1202" s="17">
        <f ca="1">f_nav_periodreturnrankingper(A1202,参数!$B$6,参数!$B$5,3)</f>
        <v>0</v>
      </c>
      <c r="Q1202" s="25">
        <f>f_return(A1202,1,参数!$B$1-365/2,参数!$B$1)</f>
        <v>24.3243420817109</v>
      </c>
      <c r="R1202" s="25">
        <f ca="1">f_return(A1202,1,参数!$B$4,参数!$B$1)</f>
        <v>11.1316682328857</v>
      </c>
      <c r="S1202" s="25">
        <f ca="1">f_return(A1202,1,参数!$B$6,参数!$B$1)</f>
        <v>0</v>
      </c>
      <c r="T1202" t="str">
        <f>f_info_investtype(A1202)</f>
        <v>灵活配置型基金</v>
      </c>
      <c r="U1202" t="str">
        <f>f_info_fundmanager(A1202)</f>
        <v>赵志华</v>
      </c>
      <c r="V1202">
        <f>f_info_manager_onthepostdays(A1202,1)</f>
        <v>1521</v>
      </c>
      <c r="W1202" s="25">
        <f ca="1">f_return_1w(A1202,"0",参数!$B$2)</f>
        <v>-2.39629480467176</v>
      </c>
      <c r="X1202" s="25">
        <f>f_return_1m(A1202,"0",参数!$B$1)</f>
        <v>9.00760860672503</v>
      </c>
      <c r="Y1202" s="25">
        <f>f_return_3m(A1202,0,参数!$B$1)</f>
        <v>8.73184266362004</v>
      </c>
      <c r="Z1202" s="25">
        <f>f_return_6m(A1202,0,参数!B1201)</f>
        <v>4.78980286596471</v>
      </c>
      <c r="AA1202" t="str">
        <f>f_dq_status(A1202,参数!$B$1)</f>
        <v>开放申购|开放赎回</v>
      </c>
      <c r="AB1202" s="17">
        <f ca="1">f_risk_maxdownside(A1202,参数!$B$6,参数!$B$1)</f>
        <v>-40.1290563920322</v>
      </c>
      <c r="AC1202" s="17">
        <f ca="1">f_risk_maxdownside(A1202,参数!$B$4,参数!$B$1)</f>
        <v>-34.499693063229</v>
      </c>
      <c r="AD1202" t="str">
        <f ca="1">f_risk_maxdownside_date(A1202,参数!$B$6,参数!$B$1)</f>
        <v>20170322-20190103</v>
      </c>
    </row>
    <row r="1203" spans="1:30">
      <c r="A1203" s="15" t="s">
        <v>1231</v>
      </c>
      <c r="B1203" t="str">
        <f>f_info_name(A1203)</f>
        <v>万家瑞盈A</v>
      </c>
      <c r="C1203" t="str">
        <f>f_info_setupdate(A1203)</f>
        <v>2016-11-11</v>
      </c>
      <c r="D1203" s="16">
        <f t="shared" si="18"/>
        <v>1536</v>
      </c>
      <c r="F1203" s="17">
        <f>f_netasset_total(A1203,参数!$B$1,100000000)</f>
        <v>1.9135103757</v>
      </c>
      <c r="G1203" s="17">
        <f ca="1">f_nav_adjustedreturn(A1203,参数!$B$2,参数!$B$1)</f>
        <v>2.77634519511776</v>
      </c>
      <c r="H1203" s="17">
        <f ca="1">f_nav_periodreturnrankingper(A1203,参数!$B$2,参数!$B$1,3)</f>
        <v>99.1000529380625</v>
      </c>
      <c r="I1203" s="17">
        <f ca="1">f_nav_adjustedreturn(A1203,参数!$B$3,参数!$B$2)</f>
        <v>4.60348858119043</v>
      </c>
      <c r="J1203" s="17">
        <f ca="1">f_nav_periodreturnrankingper(A1203,参数!$B$3,参数!$B$2,3)</f>
        <v>94.2586399108138</v>
      </c>
      <c r="K1203" s="17">
        <f ca="1">f_nav_adjustedreturn(A1203,参数!$B$4,参数!$B$3)</f>
        <v>1.72871124119639</v>
      </c>
      <c r="L1203" s="17">
        <f ca="1">f_nav_periodreturnrankingper(A1203,参数!$B$4,参数!$B$3,3)</f>
        <v>12.002567394095</v>
      </c>
      <c r="M1203" s="17">
        <f ca="1">f_nav_adjustedreturn(A1203,参数!$B$5,参数!$B$4)</f>
        <v>8.90901851483179</v>
      </c>
      <c r="N1203" s="17">
        <f ca="1">f_nav_periodreturnrankingper(A1203,参数!$B$5,参数!$B$4,3)</f>
        <v>56.9739952718676</v>
      </c>
      <c r="O1203" s="17">
        <f ca="1">f_nav_adjustedreturn(A1203,参数!$B$6,参数!$B$5)</f>
        <v>0</v>
      </c>
      <c r="P1203" s="17">
        <f ca="1">f_nav_periodreturnrankingper(A1203,参数!$B$6,参数!$B$5,3)</f>
        <v>0</v>
      </c>
      <c r="Q1203" s="25">
        <f>f_return(A1203,1,参数!$B$1-365/2,参数!$B$1)</f>
        <v>3.38527995029914</v>
      </c>
      <c r="R1203" s="25">
        <f ca="1">f_return(A1203,1,参数!$B$4,参数!$B$1)</f>
        <v>3.02654469205781</v>
      </c>
      <c r="S1203" s="25">
        <f ca="1">f_return(A1203,1,参数!$B$6,参数!$B$1)</f>
        <v>0</v>
      </c>
      <c r="T1203" t="str">
        <f>f_info_investtype(A1203)</f>
        <v>灵活配置型基金</v>
      </c>
      <c r="U1203" t="str">
        <f>f_info_fundmanager(A1203)</f>
        <v>侯慧娣,谷丹青</v>
      </c>
      <c r="V1203">
        <f>f_info_manager_onthepostdays(A1203,1)</f>
        <v>796</v>
      </c>
      <c r="W1203" s="25">
        <f ca="1">f_return_1w(A1203,"0",参数!$B$2)</f>
        <v>0.215350159359113</v>
      </c>
      <c r="X1203" s="25">
        <f>f_return_1m(A1203,"0",参数!$B$1)</f>
        <v>1.70111422982053</v>
      </c>
      <c r="Y1203" s="25">
        <f>f_return_3m(A1203,0,参数!$B$1)</f>
        <v>1.86573521894701</v>
      </c>
      <c r="Z1203" s="25">
        <f>f_return_6m(A1203,0,参数!B1202)</f>
        <v>2.00868158992253</v>
      </c>
      <c r="AA1203" t="str">
        <f>f_dq_status(A1203,参数!$B$1)</f>
        <v>开放申购|开放赎回</v>
      </c>
      <c r="AB1203" s="17">
        <f ca="1">f_risk_maxdownside(A1203,参数!$B$6,参数!$B$1)</f>
        <v>-3.43946720189764</v>
      </c>
      <c r="AC1203" s="17">
        <f ca="1">f_risk_maxdownside(A1203,参数!$B$4,参数!$B$1)</f>
        <v>-3.26295585412669</v>
      </c>
      <c r="AD1203" t="str">
        <f ca="1">f_risk_maxdownside_date(A1203,参数!$B$6,参数!$B$1)</f>
        <v>20180125-20180209</v>
      </c>
    </row>
    <row r="1204" spans="1:30">
      <c r="A1204" s="15" t="s">
        <v>1232</v>
      </c>
      <c r="B1204" t="str">
        <f>f_info_name(A1204)</f>
        <v>新华鑫弘</v>
      </c>
      <c r="C1204" t="str">
        <f>f_info_setupdate(A1204)</f>
        <v>2016-11-30</v>
      </c>
      <c r="D1204" s="16">
        <f t="shared" si="18"/>
        <v>1517</v>
      </c>
      <c r="F1204" s="17">
        <f>f_netasset_total(A1204,参数!$B$1,100000000)</f>
        <v>4.06718867</v>
      </c>
      <c r="G1204" s="17">
        <f ca="1">f_nav_adjustedreturn(A1204,参数!$B$2,参数!$B$1)</f>
        <v>26.9411573999027</v>
      </c>
      <c r="H1204" s="17">
        <f ca="1">f_nav_periodreturnrankingper(A1204,参数!$B$2,参数!$B$1,3)</f>
        <v>66.9666490206458</v>
      </c>
      <c r="I1204" s="17">
        <f ca="1">f_nav_adjustedreturn(A1204,参数!$B$3,参数!$B$2)</f>
        <v>14.28306780289</v>
      </c>
      <c r="J1204" s="17">
        <f ca="1">f_nav_periodreturnrankingper(A1204,参数!$B$3,参数!$B$2,3)</f>
        <v>70.9030100334448</v>
      </c>
      <c r="K1204" s="17">
        <f ca="1">f_nav_adjustedreturn(A1204,参数!$B$4,参数!$B$3)</f>
        <v>3.38025471607774</v>
      </c>
      <c r="L1204" s="17">
        <f ca="1">f_nav_periodreturnrankingper(A1204,参数!$B$4,参数!$B$3,3)</f>
        <v>6.03337612323492</v>
      </c>
      <c r="M1204" s="17">
        <f ca="1">f_nav_adjustedreturn(A1204,参数!$B$5,参数!$B$4)</f>
        <v>5.04522613065326</v>
      </c>
      <c r="N1204" s="17">
        <f ca="1">f_nav_periodreturnrankingper(A1204,参数!$B$5,参数!$B$4,3)</f>
        <v>76.3593380614657</v>
      </c>
      <c r="O1204" s="17">
        <f ca="1">f_nav_adjustedreturn(A1204,参数!$B$6,参数!$B$5)</f>
        <v>0</v>
      </c>
      <c r="P1204" s="17">
        <f ca="1">f_nav_periodreturnrankingper(A1204,参数!$B$6,参数!$B$5,3)</f>
        <v>0</v>
      </c>
      <c r="Q1204" s="25">
        <f>f_return(A1204,1,参数!$B$1-365/2,参数!$B$1)</f>
        <v>29.0594500102594</v>
      </c>
      <c r="R1204" s="25">
        <f ca="1">f_return(A1204,1,参数!$B$4,参数!$B$1)</f>
        <v>14.4512251294339</v>
      </c>
      <c r="S1204" s="25">
        <f ca="1">f_return(A1204,1,参数!$B$6,参数!$B$1)</f>
        <v>0</v>
      </c>
      <c r="T1204" t="str">
        <f>f_info_investtype(A1204)</f>
        <v>灵活配置型基金</v>
      </c>
      <c r="U1204" t="str">
        <f>f_info_fundmanager(A1204)</f>
        <v>王永明</v>
      </c>
      <c r="V1204">
        <f>f_info_manager_onthepostdays(A1204,1)</f>
        <v>136</v>
      </c>
      <c r="W1204" s="25">
        <f ca="1">f_return_1w(A1204,"0",参数!$B$2)</f>
        <v>-0.660225442834137</v>
      </c>
      <c r="X1204" s="25">
        <f>f_return_1m(A1204,"0",参数!$B$1)</f>
        <v>5.0576871478401</v>
      </c>
      <c r="Y1204" s="25">
        <f>f_return_3m(A1204,0,参数!$B$1)</f>
        <v>9.7778089296979</v>
      </c>
      <c r="Z1204" s="25">
        <f>f_return_6m(A1204,0,参数!B1203)</f>
        <v>7.55970043803872</v>
      </c>
      <c r="AA1204" t="str">
        <f>f_dq_status(A1204,参数!$B$1)</f>
        <v>开放申购|开放赎回</v>
      </c>
      <c r="AB1204" s="17">
        <f ca="1">f_risk_maxdownside(A1204,参数!$B$6,参数!$B$1)</f>
        <v>-3.77610299890093</v>
      </c>
      <c r="AC1204" s="17">
        <f ca="1">f_risk_maxdownside(A1204,参数!$B$4,参数!$B$1)</f>
        <v>-3.77610299890093</v>
      </c>
      <c r="AD1204" t="str">
        <f ca="1">f_risk_maxdownside_date(A1204,参数!$B$6,参数!$B$1)</f>
        <v>20200221-20200323</v>
      </c>
    </row>
    <row r="1205" spans="1:30">
      <c r="A1205" s="15" t="s">
        <v>1233</v>
      </c>
      <c r="B1205" t="str">
        <f>f_info_name(A1205)</f>
        <v>广发多元新兴</v>
      </c>
      <c r="C1205" t="str">
        <f>f_info_setupdate(A1205)</f>
        <v>2017-04-25</v>
      </c>
      <c r="D1205" s="16">
        <f t="shared" si="18"/>
        <v>1371</v>
      </c>
      <c r="F1205" s="17">
        <f>f_netasset_total(A1205,参数!$B$1,100000000)</f>
        <v>79.2090050022</v>
      </c>
      <c r="G1205" s="17">
        <f ca="1">f_nav_adjustedreturn(A1205,参数!$B$2,参数!$B$1)</f>
        <v>65.6505914467698</v>
      </c>
      <c r="H1205" s="17">
        <f ca="1">f_nav_periodreturnrankingper(A1205,参数!$B$2,参数!$B$1,3)</f>
        <v>53.1862745098039</v>
      </c>
      <c r="I1205" s="17">
        <f ca="1">f_nav_adjustedreturn(A1205,参数!$B$3,参数!$B$2)</f>
        <v>121.544664230818</v>
      </c>
      <c r="J1205" s="17">
        <f ca="1">f_nav_periodreturnrankingper(A1205,参数!$B$3,参数!$B$2,3)</f>
        <v>0.294985250737463</v>
      </c>
      <c r="K1205" s="17">
        <f ca="1">f_nav_adjustedreturn(A1205,参数!$B$4,参数!$B$3)</f>
        <v>-27.5093615855329</v>
      </c>
      <c r="L1205" s="17">
        <f ca="1">f_nav_periodreturnrankingper(A1205,参数!$B$4,参数!$B$3,3)</f>
        <v>70.5454545454545</v>
      </c>
      <c r="M1205" s="17">
        <f ca="1">f_nav_adjustedreturn(A1205,参数!$B$5,参数!$B$4)</f>
        <v>0</v>
      </c>
      <c r="N1205" s="17">
        <f ca="1">f_nav_periodreturnrankingper(A1205,参数!$B$5,参数!$B$4,3)</f>
        <v>0</v>
      </c>
      <c r="O1205" s="17">
        <f ca="1">f_nav_adjustedreturn(A1205,参数!$B$6,参数!$B$5)</f>
        <v>0</v>
      </c>
      <c r="P1205" s="17">
        <f ca="1">f_nav_periodreturnrankingper(A1205,参数!$B$6,参数!$B$5,3)</f>
        <v>0</v>
      </c>
      <c r="Q1205" s="25">
        <f>f_return(A1205,1,参数!$B$1-365/2,参数!$B$1)</f>
        <v>48.7709061740958</v>
      </c>
      <c r="R1205" s="25">
        <f ca="1">f_return(A1205,1,参数!$B$4,参数!$B$1)</f>
        <v>38.5211743944508</v>
      </c>
      <c r="S1205" s="25">
        <f ca="1">f_return(A1205,1,参数!$B$6,参数!$B$1)</f>
        <v>0</v>
      </c>
      <c r="T1205" t="str">
        <f>f_info_investtype(A1205)</f>
        <v>普通股票型基金</v>
      </c>
      <c r="U1205" t="str">
        <f>f_info_fundmanager(A1205)</f>
        <v>刘格菘,唐晓斌</v>
      </c>
      <c r="V1205">
        <f>f_info_manager_onthepostdays(A1205,1)</f>
        <v>829</v>
      </c>
      <c r="W1205" s="25">
        <f ca="1">f_return_1w(A1205,"0",参数!$B$2)</f>
        <v>2.66230733302194</v>
      </c>
      <c r="X1205" s="25">
        <f>f_return_1m(A1205,"0",参数!$B$1)</f>
        <v>16.5073397064117</v>
      </c>
      <c r="Y1205" s="25">
        <f>f_return_3m(A1205,0,参数!$B$1)</f>
        <v>32.3939820917231</v>
      </c>
      <c r="Z1205" s="25">
        <f>f_return_6m(A1205,0,参数!B1204)</f>
        <v>11.8289711546019</v>
      </c>
      <c r="AA1205" t="str">
        <f>f_dq_status(A1205,参数!$B$1)</f>
        <v>开放申购|开放赎回</v>
      </c>
      <c r="AB1205" s="17">
        <f ca="1">f_risk_maxdownside(A1205,参数!$B$6,参数!$B$1)</f>
        <v>-37.5915516947709</v>
      </c>
      <c r="AC1205" s="17">
        <f ca="1">f_risk_maxdownside(A1205,参数!$B$4,参数!$B$1)</f>
        <v>-33.5810749569473</v>
      </c>
      <c r="AD1205" t="str">
        <f ca="1">f_risk_maxdownside_date(A1205,参数!$B$6,参数!$B$1)</f>
        <v>20171111-20190103</v>
      </c>
    </row>
    <row r="1206" spans="1:30">
      <c r="A1206" s="15" t="s">
        <v>1234</v>
      </c>
      <c r="B1206" t="str">
        <f>f_info_name(A1206)</f>
        <v>创金合信鑫收益A</v>
      </c>
      <c r="C1206" t="str">
        <f>f_info_setupdate(A1206)</f>
        <v>2016-12-19</v>
      </c>
      <c r="D1206" s="16">
        <f t="shared" si="18"/>
        <v>1498</v>
      </c>
      <c r="F1206" s="17">
        <f>f_netasset_total(A1206,参数!$B$1,100000000)</f>
        <v>1.3197477518</v>
      </c>
      <c r="G1206" s="17">
        <f ca="1">f_nav_adjustedreturn(A1206,参数!$B$2,参数!$B$1)</f>
        <v>4.27289048473966</v>
      </c>
      <c r="H1206" s="17">
        <f ca="1">f_nav_periodreturnrankingper(A1206,参数!$B$2,参数!$B$1,3)</f>
        <v>98.2530439385918</v>
      </c>
      <c r="I1206" s="17">
        <f ca="1">f_nav_adjustedreturn(A1206,参数!$B$3,参数!$B$2)</f>
        <v>7.52895752895753</v>
      </c>
      <c r="J1206" s="17">
        <f ca="1">f_nav_periodreturnrankingper(A1206,参数!$B$3,参数!$B$2,3)</f>
        <v>88.7959866220736</v>
      </c>
      <c r="K1206" s="17">
        <f ca="1">f_nav_adjustedreturn(A1206,参数!$B$4,参数!$B$3)</f>
        <v>-2.81425891181989</v>
      </c>
      <c r="L1206" s="17">
        <f ca="1">f_nav_periodreturnrankingper(A1206,参数!$B$4,参数!$B$3,3)</f>
        <v>27.3427471116816</v>
      </c>
      <c r="M1206" s="17">
        <f ca="1">f_nav_adjustedreturn(A1206,参数!$B$5,参数!$B$4)</f>
        <v>6.81362725450902</v>
      </c>
      <c r="N1206" s="17">
        <f ca="1">f_nav_periodreturnrankingper(A1206,参数!$B$5,参数!$B$4,3)</f>
        <v>68.0063041765169</v>
      </c>
      <c r="O1206" s="17">
        <f ca="1">f_nav_adjustedreturn(A1206,参数!$B$6,参数!$B$5)</f>
        <v>0</v>
      </c>
      <c r="P1206" s="17">
        <f ca="1">f_nav_periodreturnrankingper(A1206,参数!$B$6,参数!$B$5,3)</f>
        <v>0</v>
      </c>
      <c r="Q1206" s="25">
        <f>f_return(A1206,1,参数!$B$1-365/2,参数!$B$1)</f>
        <v>4.94089521295551</v>
      </c>
      <c r="R1206" s="25">
        <f ca="1">f_return(A1206,1,参数!$B$4,参数!$B$1)</f>
        <v>2.90151972509247</v>
      </c>
      <c r="S1206" s="25">
        <f ca="1">f_return(A1206,1,参数!$B$6,参数!$B$1)</f>
        <v>0</v>
      </c>
      <c r="T1206" t="str">
        <f>f_info_investtype(A1206)</f>
        <v>灵活配置型基金</v>
      </c>
      <c r="U1206" t="str">
        <f>f_info_fundmanager(A1206)</f>
        <v>黄佳祥,何媛</v>
      </c>
      <c r="V1206">
        <f>f_info_manager_onthepostdays(A1206,1)</f>
        <v>174</v>
      </c>
      <c r="W1206" s="25">
        <f ca="1">f_return_1w(A1206,"0",参数!$B$2)</f>
        <v>0</v>
      </c>
      <c r="X1206" s="25">
        <f>f_return_1m(A1206,"0",参数!$B$1)</f>
        <v>1.58285964145168</v>
      </c>
      <c r="Y1206" s="25">
        <f>f_return_3m(A1206,0,参数!$B$1)</f>
        <v>1.38779785284106</v>
      </c>
      <c r="Z1206" s="25">
        <f>f_return_6m(A1206,0,参数!B1205)</f>
        <v>0.448864636507647</v>
      </c>
      <c r="AA1206" t="str">
        <f>f_dq_status(A1206,参数!$B$1)</f>
        <v>开放申购|开放赎回</v>
      </c>
      <c r="AB1206" s="17">
        <f ca="1">f_risk_maxdownside(A1206,参数!$B$6,参数!$B$1)</f>
        <v>-10.7606679035251</v>
      </c>
      <c r="AC1206" s="17">
        <f ca="1">f_risk_maxdownside(A1206,参数!$B$4,参数!$B$1)</f>
        <v>-10.7606679035251</v>
      </c>
      <c r="AD1206" t="str">
        <f ca="1">f_risk_maxdownside_date(A1206,参数!$B$6,参数!$B$1)</f>
        <v>20180828-20181016</v>
      </c>
    </row>
    <row r="1207" spans="1:30">
      <c r="A1207" s="15" t="s">
        <v>1235</v>
      </c>
      <c r="B1207" t="str">
        <f>f_info_name(A1207)</f>
        <v>万家瑞隆</v>
      </c>
      <c r="C1207" t="str">
        <f>f_info_setupdate(A1207)</f>
        <v>2016-11-30</v>
      </c>
      <c r="D1207" s="16">
        <f t="shared" si="18"/>
        <v>1517</v>
      </c>
      <c r="F1207" s="17">
        <f>f_netasset_total(A1207,参数!$B$1,100000000)</f>
        <v>0.5703528752</v>
      </c>
      <c r="G1207" s="17">
        <f ca="1">f_nav_adjustedreturn(A1207,参数!$B$2,参数!$B$1)</f>
        <v>79.4510246286896</v>
      </c>
      <c r="H1207" s="17">
        <f ca="1">f_nav_periodreturnrankingper(A1207,参数!$B$2,参数!$B$1,3)</f>
        <v>31.7958783120707</v>
      </c>
      <c r="I1207" s="17">
        <f ca="1">f_nav_adjustedreturn(A1207,参数!$B$3,参数!$B$2)</f>
        <v>22.2899183814232</v>
      </c>
      <c r="J1207" s="17">
        <f ca="1">f_nav_periodreturnrankingper(A1207,参数!$B$3,参数!$B$2,3)</f>
        <v>89.3939393939394</v>
      </c>
      <c r="K1207" s="17">
        <f ca="1">f_nav_adjustedreturn(A1207,参数!$B$4,参数!$B$3)</f>
        <v>-21.7504722497076</v>
      </c>
      <c r="L1207" s="17">
        <f ca="1">f_nav_periodreturnrankingper(A1207,参数!$B$4,参数!$B$3,3)</f>
        <v>38.1443298969072</v>
      </c>
      <c r="M1207" s="17">
        <f ca="1">f_nav_adjustedreturn(A1207,参数!$B$5,参数!$B$4)</f>
        <v>11.2545942187345</v>
      </c>
      <c r="N1207" s="17">
        <f ca="1">f_nav_periodreturnrankingper(A1207,参数!$B$5,参数!$B$4,3)</f>
        <v>72.1789883268482</v>
      </c>
      <c r="O1207" s="17">
        <f ca="1">f_nav_adjustedreturn(A1207,参数!$B$6,参数!$B$5)</f>
        <v>0</v>
      </c>
      <c r="P1207" s="17">
        <f ca="1">f_nav_periodreturnrankingper(A1207,参数!$B$6,参数!$B$5,3)</f>
        <v>0</v>
      </c>
      <c r="Q1207" s="25">
        <f>f_return(A1207,1,参数!$B$1-365/2,参数!$B$1)</f>
        <v>70.5198302993365</v>
      </c>
      <c r="R1207" s="25">
        <f ca="1">f_return(A1207,1,参数!$B$4,参数!$B$1)</f>
        <v>19.7295520003122</v>
      </c>
      <c r="S1207" s="25">
        <f ca="1">f_return(A1207,1,参数!$B$6,参数!$B$1)</f>
        <v>0</v>
      </c>
      <c r="T1207" t="str">
        <f>f_info_investtype(A1207)</f>
        <v>偏股混合型基金</v>
      </c>
      <c r="U1207" t="str">
        <f>f_info_fundmanager(A1207)</f>
        <v>刘洋</v>
      </c>
      <c r="V1207">
        <f>f_info_manager_onthepostdays(A1207,1)</f>
        <v>877</v>
      </c>
      <c r="W1207" s="25">
        <f ca="1">f_return_1w(A1207,"0",参数!$B$2)</f>
        <v>-7.09170305676855</v>
      </c>
      <c r="X1207" s="25">
        <f>f_return_1m(A1207,"0",参数!$B$1)</f>
        <v>12.6718998996636</v>
      </c>
      <c r="Y1207" s="25">
        <f>f_return_3m(A1207,0,参数!$B$1)</f>
        <v>26.2232213700079</v>
      </c>
      <c r="Z1207" s="25">
        <f>f_return_6m(A1207,0,参数!B1206)</f>
        <v>19.0171842025927</v>
      </c>
      <c r="AA1207" t="str">
        <f>f_dq_status(A1207,参数!$B$1)</f>
        <v>开放申购|开放赎回</v>
      </c>
      <c r="AB1207" s="17">
        <f ca="1">f_risk_maxdownside(A1207,参数!$B$6,参数!$B$1)</f>
        <v>-31.5468521858627</v>
      </c>
      <c r="AC1207" s="17">
        <f ca="1">f_risk_maxdownside(A1207,参数!$B$4,参数!$B$1)</f>
        <v>-31.5468521858627</v>
      </c>
      <c r="AD1207" t="str">
        <f ca="1">f_risk_maxdownside_date(A1207,参数!$B$6,参数!$B$1)</f>
        <v>20180313-20181018</v>
      </c>
    </row>
    <row r="1208" spans="1:30">
      <c r="A1208" s="15" t="s">
        <v>1236</v>
      </c>
      <c r="B1208" t="str">
        <f>f_info_name(A1208)</f>
        <v>国泰普益A</v>
      </c>
      <c r="C1208" t="str">
        <f>f_info_setupdate(A1208)</f>
        <v>2016-12-23</v>
      </c>
      <c r="D1208" s="16">
        <f t="shared" si="18"/>
        <v>1494</v>
      </c>
      <c r="F1208" s="17">
        <f>f_netasset_total(A1208,参数!$B$1,100000000)</f>
        <v>7.1765514537</v>
      </c>
      <c r="G1208" s="17">
        <f ca="1">f_nav_adjustedreturn(A1208,参数!$B$2,参数!$B$1)</f>
        <v>24.7694334650856</v>
      </c>
      <c r="H1208" s="17">
        <f ca="1">f_nav_periodreturnrankingper(A1208,参数!$B$2,参数!$B$1,3)</f>
        <v>68.713605082054</v>
      </c>
      <c r="I1208" s="17">
        <f ca="1">f_nav_adjustedreturn(A1208,参数!$B$3,参数!$B$2)</f>
        <v>15.1757464202172</v>
      </c>
      <c r="J1208" s="17">
        <f ca="1">f_nav_periodreturnrankingper(A1208,参数!$B$3,参数!$B$2,3)</f>
        <v>68.8963210702341</v>
      </c>
      <c r="K1208" s="17">
        <f ca="1">f_nav_adjustedreturn(A1208,参数!$B$4,参数!$B$3)</f>
        <v>-6.95284159613059</v>
      </c>
      <c r="L1208" s="17">
        <f ca="1">f_nav_periodreturnrankingper(A1208,参数!$B$4,参数!$B$3,3)</f>
        <v>35.3016688061617</v>
      </c>
      <c r="M1208" s="17">
        <f ca="1">f_nav_adjustedreturn(A1208,参数!$B$5,参数!$B$4)</f>
        <v>14.8551082978934</v>
      </c>
      <c r="N1208" s="17">
        <f ca="1">f_nav_periodreturnrankingper(A1208,参数!$B$5,参数!$B$4,3)</f>
        <v>33.4909377462569</v>
      </c>
      <c r="O1208" s="17">
        <f ca="1">f_nav_adjustedreturn(A1208,参数!$B$6,参数!$B$5)</f>
        <v>0</v>
      </c>
      <c r="P1208" s="17">
        <f ca="1">f_nav_periodreturnrankingper(A1208,参数!$B$6,参数!$B$5,3)</f>
        <v>0</v>
      </c>
      <c r="Q1208" s="25">
        <f>f_return(A1208,1,参数!$B$1-365/2,参数!$B$1)</f>
        <v>23.063424781962</v>
      </c>
      <c r="R1208" s="25">
        <f ca="1">f_return(A1208,1,参数!$B$4,参数!$B$1)</f>
        <v>10.1587698488221</v>
      </c>
      <c r="S1208" s="25">
        <f ca="1">f_return(A1208,1,参数!$B$6,参数!$B$1)</f>
        <v>0</v>
      </c>
      <c r="T1208" t="str">
        <f>f_info_investtype(A1208)</f>
        <v>灵活配置型基金</v>
      </c>
      <c r="U1208" t="str">
        <f>f_info_fundmanager(A1208)</f>
        <v>王琳</v>
      </c>
      <c r="V1208">
        <f>f_info_manager_onthepostdays(A1208,1)</f>
        <v>545</v>
      </c>
      <c r="W1208" s="25">
        <f ca="1">f_return_1w(A1208,"0",参数!$B$2)</f>
        <v>-0.749716676837243</v>
      </c>
      <c r="X1208" s="25">
        <f>f_return_1m(A1208,"0",参数!$B$1)</f>
        <v>4.004978767023</v>
      </c>
      <c r="Y1208" s="25">
        <f>f_return_3m(A1208,0,参数!$B$1)</f>
        <v>6.73228642272146</v>
      </c>
      <c r="Z1208" s="25">
        <f>f_return_6m(A1208,0,参数!B1207)</f>
        <v>8.81523809523807</v>
      </c>
      <c r="AA1208" t="str">
        <f>f_dq_status(A1208,参数!$B$1)</f>
        <v>暂停大额申购|开放赎回</v>
      </c>
      <c r="AB1208" s="17">
        <f ca="1">f_risk_maxdownside(A1208,参数!$B$6,参数!$B$1)</f>
        <v>-7.59831339815849</v>
      </c>
      <c r="AC1208" s="17">
        <f ca="1">f_risk_maxdownside(A1208,参数!$B$4,参数!$B$1)</f>
        <v>-7.5346594333936</v>
      </c>
      <c r="AD1208" t="str">
        <f ca="1">f_risk_maxdownside_date(A1208,参数!$B$6,参数!$B$1)</f>
        <v>20180124-20181029,20180124-20181129</v>
      </c>
    </row>
    <row r="1209" spans="1:30">
      <c r="A1209" s="15" t="s">
        <v>1237</v>
      </c>
      <c r="B1209" t="str">
        <f>f_info_name(A1209)</f>
        <v>国开泰富开泰A</v>
      </c>
      <c r="C1209" t="str">
        <f>f_info_setupdate(A1209)</f>
        <v>2016-12-27</v>
      </c>
      <c r="D1209" s="16">
        <f t="shared" si="18"/>
        <v>1490</v>
      </c>
      <c r="F1209" s="17">
        <f>f_netasset_total(A1209,参数!$B$1,100000000)</f>
        <v>0.2248330237</v>
      </c>
      <c r="G1209" s="17">
        <f ca="1">f_nav_adjustedreturn(A1209,参数!$B$2,参数!$B$1)</f>
        <v>4.13717017559989</v>
      </c>
      <c r="H1209" s="17">
        <f ca="1">f_nav_periodreturnrankingper(A1209,参数!$B$2,参数!$B$1,3)</f>
        <v>98.3589200635257</v>
      </c>
      <c r="I1209" s="17">
        <f ca="1">f_nav_adjustedreturn(A1209,参数!$B$3,参数!$B$2)</f>
        <v>8.20457515622972</v>
      </c>
      <c r="J1209" s="17">
        <f ca="1">f_nav_periodreturnrankingper(A1209,参数!$B$3,参数!$B$2,3)</f>
        <v>87.1794871794872</v>
      </c>
      <c r="K1209" s="17">
        <f ca="1">f_nav_adjustedreturn(A1209,参数!$B$4,参数!$B$3)</f>
        <v>6.334679941018</v>
      </c>
      <c r="L1209" s="17">
        <f ca="1">f_nav_periodreturnrankingper(A1209,参数!$B$4,参数!$B$3,3)</f>
        <v>0.962772785622593</v>
      </c>
      <c r="M1209" s="17">
        <f ca="1">f_nav_adjustedreturn(A1209,参数!$B$5,参数!$B$4)</f>
        <v>3.6915095280854</v>
      </c>
      <c r="N1209" s="17">
        <f ca="1">f_nav_periodreturnrankingper(A1209,参数!$B$5,参数!$B$4,3)</f>
        <v>81.1662726556344</v>
      </c>
      <c r="O1209" s="17">
        <f ca="1">f_nav_adjustedreturn(A1209,参数!$B$6,参数!$B$5)</f>
        <v>0</v>
      </c>
      <c r="P1209" s="17">
        <f ca="1">f_nav_periodreturnrankingper(A1209,参数!$B$6,参数!$B$5,3)</f>
        <v>0</v>
      </c>
      <c r="Q1209" s="25">
        <f>f_return(A1209,1,参数!$B$1-365/2,参数!$B$1)</f>
        <v>2.22569886525168</v>
      </c>
      <c r="R1209" s="25">
        <f ca="1">f_return(A1209,1,参数!$B$4,参数!$B$1)</f>
        <v>6.20661291316229</v>
      </c>
      <c r="S1209" s="25">
        <f ca="1">f_return(A1209,1,参数!$B$6,参数!$B$1)</f>
        <v>0</v>
      </c>
      <c r="T1209" t="str">
        <f>f_info_investtype(A1209)</f>
        <v>灵活配置型基金</v>
      </c>
      <c r="U1209" t="str">
        <f>f_info_fundmanager(A1209)</f>
        <v>王婷婷,方龙</v>
      </c>
      <c r="V1209">
        <f>f_info_manager_onthepostdays(A1209,1)</f>
        <v>988</v>
      </c>
      <c r="W1209" s="25">
        <f ca="1">f_return_1w(A1209,"0",参数!$B$2)</f>
        <v>-0.119375573921032</v>
      </c>
      <c r="X1209" s="25">
        <f>f_return_1m(A1209,"0",参数!$B$1)</f>
        <v>1.50551124652747</v>
      </c>
      <c r="Y1209" s="25">
        <f>f_return_3m(A1209,0,参数!$B$1)</f>
        <v>0.0353263269451501</v>
      </c>
      <c r="Z1209" s="25">
        <f>f_return_6m(A1209,0,参数!B1208)</f>
        <v>0.124157502660524</v>
      </c>
      <c r="AA1209" t="str">
        <f>f_dq_status(A1209,参数!$B$1)</f>
        <v>开放申购|开放赎回</v>
      </c>
      <c r="AB1209" s="17">
        <f ca="1">f_risk_maxdownside(A1209,参数!$B$6,参数!$B$1)</f>
        <v>-1.85837590276552</v>
      </c>
      <c r="AC1209" s="17">
        <f ca="1">f_risk_maxdownside(A1209,参数!$B$4,参数!$B$1)</f>
        <v>-1.85837590276552</v>
      </c>
      <c r="AD1209" t="str">
        <f ca="1">f_risk_maxdownside_date(A1209,参数!$B$6,参数!$B$1)</f>
        <v>20200819-20201224</v>
      </c>
    </row>
    <row r="1210" spans="1:30">
      <c r="A1210" s="15" t="s">
        <v>1238</v>
      </c>
      <c r="B1210" t="str">
        <f>f_info_name(A1210)</f>
        <v>中银品质生活</v>
      </c>
      <c r="C1210" t="str">
        <f>f_info_setupdate(A1210)</f>
        <v>2017-03-08</v>
      </c>
      <c r="D1210" s="16">
        <f t="shared" si="18"/>
        <v>1419</v>
      </c>
      <c r="F1210" s="17">
        <f>f_netasset_total(A1210,参数!$B$1,100000000)</f>
        <v>1.8196777217</v>
      </c>
      <c r="G1210" s="17">
        <f ca="1">f_nav_adjustedreturn(A1210,参数!$B$2,参数!$B$1)</f>
        <v>75.2026878971587</v>
      </c>
      <c r="H1210" s="17">
        <f ca="1">f_nav_periodreturnrankingper(A1210,参数!$B$2,参数!$B$1,3)</f>
        <v>19.9047114875596</v>
      </c>
      <c r="I1210" s="17">
        <f ca="1">f_nav_adjustedreturn(A1210,参数!$B$3,参数!$B$2)</f>
        <v>55.0334050503907</v>
      </c>
      <c r="J1210" s="17">
        <f ca="1">f_nav_periodreturnrankingper(A1210,参数!$B$3,参数!$B$2,3)</f>
        <v>12.0401337792642</v>
      </c>
      <c r="K1210" s="17">
        <f ca="1">f_nav_adjustedreturn(A1210,参数!$B$4,参数!$B$3)</f>
        <v>-26.7319339583506</v>
      </c>
      <c r="L1210" s="17">
        <f ca="1">f_nav_periodreturnrankingper(A1210,参数!$B$4,参数!$B$3,3)</f>
        <v>88.0616174582799</v>
      </c>
      <c r="M1210" s="17">
        <f ca="1">f_nav_adjustedreturn(A1210,参数!$B$5,参数!$B$4)</f>
        <v>0</v>
      </c>
      <c r="N1210" s="17">
        <f ca="1">f_nav_periodreturnrankingper(A1210,参数!$B$5,参数!$B$4,3)</f>
        <v>0</v>
      </c>
      <c r="O1210" s="17">
        <f ca="1">f_nav_adjustedreturn(A1210,参数!$B$6,参数!$B$5)</f>
        <v>0</v>
      </c>
      <c r="P1210" s="17">
        <f ca="1">f_nav_periodreturnrankingper(A1210,参数!$B$6,参数!$B$5,3)</f>
        <v>0</v>
      </c>
      <c r="Q1210" s="25">
        <f>f_return(A1210,1,参数!$B$1-365/2,参数!$B$1)</f>
        <v>72.397018343688</v>
      </c>
      <c r="R1210" s="25">
        <f ca="1">f_return(A1210,1,参数!$B$4,参数!$B$1)</f>
        <v>25.7581169245624</v>
      </c>
      <c r="S1210" s="25">
        <f ca="1">f_return(A1210,1,参数!$B$6,参数!$B$1)</f>
        <v>0</v>
      </c>
      <c r="T1210" t="str">
        <f>f_info_investtype(A1210)</f>
        <v>灵活配置型基金</v>
      </c>
      <c r="U1210" t="str">
        <f>f_info_fundmanager(A1210)</f>
        <v>王帅</v>
      </c>
      <c r="V1210">
        <f>f_info_manager_onthepostdays(A1210,1)</f>
        <v>1436</v>
      </c>
      <c r="W1210" s="25">
        <f ca="1">f_return_1w(A1210,"0",参数!$B$2)</f>
        <v>-2.4579652322599</v>
      </c>
      <c r="X1210" s="25">
        <f>f_return_1m(A1210,"0",参数!$B$1)</f>
        <v>10.549359387962</v>
      </c>
      <c r="Y1210" s="25">
        <f>f_return_3m(A1210,0,参数!$B$1)</f>
        <v>28.6787189528459</v>
      </c>
      <c r="Z1210" s="25">
        <f>f_return_6m(A1210,0,参数!B1209)</f>
        <v>25.6930744470979</v>
      </c>
      <c r="AA1210" t="str">
        <f>f_dq_status(A1210,参数!$B$1)</f>
        <v>开放申购|开放赎回</v>
      </c>
      <c r="AB1210" s="17">
        <f ca="1">f_risk_maxdownside(A1210,参数!$B$6,参数!$B$1)</f>
        <v>-32.6803787136794</v>
      </c>
      <c r="AC1210" s="17">
        <f ca="1">f_risk_maxdownside(A1210,参数!$B$4,参数!$B$1)</f>
        <v>-32.0089028109801</v>
      </c>
      <c r="AD1210" t="str">
        <f ca="1">f_risk_maxdownside_date(A1210,参数!$B$6,参数!$B$1)</f>
        <v>20180125-20190103</v>
      </c>
    </row>
    <row r="1211" spans="1:30">
      <c r="A1211" s="15" t="s">
        <v>1239</v>
      </c>
      <c r="B1211" t="str">
        <f>f_info_name(A1211)</f>
        <v>鹏华兴悦</v>
      </c>
      <c r="C1211" t="str">
        <f>f_info_setupdate(A1211)</f>
        <v>2016-12-13</v>
      </c>
      <c r="D1211" s="16">
        <f t="shared" si="18"/>
        <v>1504</v>
      </c>
      <c r="F1211" s="17">
        <f>f_netasset_total(A1211,参数!$B$1,100000000)</f>
        <v>8.3455925004</v>
      </c>
      <c r="G1211" s="17">
        <f ca="1">f_nav_adjustedreturn(A1211,参数!$B$2,参数!$B$1)</f>
        <v>20.3395528660279</v>
      </c>
      <c r="H1211" s="17">
        <f ca="1">f_nav_periodreturnrankingper(A1211,参数!$B$2,参数!$B$1,3)</f>
        <v>76.4425622022234</v>
      </c>
      <c r="I1211" s="17">
        <f ca="1">f_nav_adjustedreturn(A1211,参数!$B$3,参数!$B$2)</f>
        <v>20.0726612170754</v>
      </c>
      <c r="J1211" s="17">
        <f ca="1">f_nav_periodreturnrankingper(A1211,参数!$B$3,参数!$B$2,3)</f>
        <v>59.1973244147157</v>
      </c>
      <c r="K1211" s="17">
        <f ca="1">f_nav_adjustedreturn(A1211,参数!$B$4,参数!$B$3)</f>
        <v>-6.63337416376142</v>
      </c>
      <c r="L1211" s="17">
        <f ca="1">f_nav_periodreturnrankingper(A1211,参数!$B$4,参数!$B$3,3)</f>
        <v>34.6598202824133</v>
      </c>
      <c r="M1211" s="17">
        <f ca="1">f_nav_adjustedreturn(A1211,参数!$B$5,参数!$B$4)</f>
        <v>5.94751022852012</v>
      </c>
      <c r="N1211" s="17">
        <f ca="1">f_nav_periodreturnrankingper(A1211,参数!$B$5,参数!$B$4,3)</f>
        <v>72.8920409771474</v>
      </c>
      <c r="O1211" s="17">
        <f ca="1">f_nav_adjustedreturn(A1211,参数!$B$6,参数!$B$5)</f>
        <v>0</v>
      </c>
      <c r="P1211" s="17">
        <f ca="1">f_nav_periodreturnrankingper(A1211,参数!$B$6,参数!$B$5,3)</f>
        <v>0</v>
      </c>
      <c r="Q1211" s="25">
        <f>f_return(A1211,1,参数!$B$1-365/2,参数!$B$1)</f>
        <v>19.5582698034562</v>
      </c>
      <c r="R1211" s="25">
        <f ca="1">f_return(A1211,1,参数!$B$4,参数!$B$1)</f>
        <v>10.4863212264056</v>
      </c>
      <c r="S1211" s="25">
        <f ca="1">f_return(A1211,1,参数!$B$6,参数!$B$1)</f>
        <v>0</v>
      </c>
      <c r="T1211" t="str">
        <f>f_info_investtype(A1211)</f>
        <v>灵活配置型基金</v>
      </c>
      <c r="U1211" t="str">
        <f>f_info_fundmanager(A1211)</f>
        <v>刘方正</v>
      </c>
      <c r="V1211">
        <f>f_info_manager_onthepostdays(A1211,1)</f>
        <v>1521</v>
      </c>
      <c r="W1211" s="25">
        <f ca="1">f_return_1w(A1211,"0",参数!$B$2)</f>
        <v>-0.949050949050955</v>
      </c>
      <c r="X1211" s="25">
        <f>f_return_1m(A1211,"0",参数!$B$1)</f>
        <v>3.37159771857627</v>
      </c>
      <c r="Y1211" s="25">
        <f>f_return_3m(A1211,0,参数!$B$1)</f>
        <v>6.97848176927674</v>
      </c>
      <c r="Z1211" s="25">
        <f>f_return_6m(A1211,0,参数!B1210)</f>
        <v>7.93281847491939</v>
      </c>
      <c r="AA1211" t="str">
        <f>f_dq_status(A1211,参数!$B$1)</f>
        <v>暂停申购|暂停赎回</v>
      </c>
      <c r="AB1211" s="17">
        <f ca="1">f_risk_maxdownside(A1211,参数!$B$6,参数!$B$1)</f>
        <v>-12.2633512291608</v>
      </c>
      <c r="AC1211" s="17">
        <f ca="1">f_risk_maxdownside(A1211,参数!$B$4,参数!$B$1)</f>
        <v>-12.2633512291608</v>
      </c>
      <c r="AD1211" t="str">
        <f ca="1">f_risk_maxdownside_date(A1211,参数!$B$6,参数!$B$1)</f>
        <v>20180125-20181018</v>
      </c>
    </row>
    <row r="1212" spans="1:30">
      <c r="A1212" s="15" t="s">
        <v>1240</v>
      </c>
      <c r="B1212" t="str">
        <f>f_info_name(A1212)</f>
        <v>华安新瑞利A</v>
      </c>
      <c r="C1212" t="str">
        <f>f_info_setupdate(A1212)</f>
        <v>2016-12-01</v>
      </c>
      <c r="D1212" s="16">
        <f t="shared" si="18"/>
        <v>1516</v>
      </c>
      <c r="F1212" s="17">
        <f>f_netasset_total(A1212,参数!$B$1,100000000)</f>
        <v>8.1453371432</v>
      </c>
      <c r="G1212" s="17">
        <f ca="1">f_nav_adjustedreturn(A1212,参数!$B$2,参数!$B$1)</f>
        <v>12.3801583993331</v>
      </c>
      <c r="H1212" s="17">
        <f ca="1">f_nav_periodreturnrankingper(A1212,参数!$B$2,参数!$B$1,3)</f>
        <v>92.5357331921652</v>
      </c>
      <c r="I1212" s="17">
        <f ca="1">f_nav_adjustedreturn(A1212,参数!$B$3,参数!$B$2)</f>
        <v>8.31677803864909</v>
      </c>
      <c r="J1212" s="17">
        <f ca="1">f_nav_periodreturnrankingper(A1212,参数!$B$3,参数!$B$2,3)</f>
        <v>86.7335562987737</v>
      </c>
      <c r="K1212" s="17">
        <f ca="1">f_nav_adjustedreturn(A1212,参数!$B$4,参数!$B$3)</f>
        <v>2.68916913946587</v>
      </c>
      <c r="L1212" s="17">
        <f ca="1">f_nav_periodreturnrankingper(A1212,参数!$B$4,参数!$B$3,3)</f>
        <v>7.83055198973042</v>
      </c>
      <c r="M1212" s="17">
        <f ca="1">f_nav_adjustedreturn(A1212,参数!$B$5,参数!$B$4)</f>
        <v>7.39450636942675</v>
      </c>
      <c r="N1212" s="17">
        <f ca="1">f_nav_periodreturnrankingper(A1212,参数!$B$5,参数!$B$4,3)</f>
        <v>65.2482269503546</v>
      </c>
      <c r="O1212" s="17">
        <f ca="1">f_nav_adjustedreturn(A1212,参数!$B$6,参数!$B$5)</f>
        <v>0</v>
      </c>
      <c r="P1212" s="17">
        <f ca="1">f_nav_periodreturnrankingper(A1212,参数!$B$6,参数!$B$5,3)</f>
        <v>0</v>
      </c>
      <c r="Q1212" s="25">
        <f>f_return(A1212,1,参数!$B$1-365/2,参数!$B$1)</f>
        <v>12.3756455176532</v>
      </c>
      <c r="R1212" s="25">
        <f ca="1">f_return(A1212,1,参数!$B$4,参数!$B$1)</f>
        <v>7.714424101732</v>
      </c>
      <c r="S1212" s="25">
        <f ca="1">f_return(A1212,1,参数!$B$6,参数!$B$1)</f>
        <v>0</v>
      </c>
      <c r="T1212" t="str">
        <f>f_info_investtype(A1212)</f>
        <v>灵活配置型基金</v>
      </c>
      <c r="U1212" t="str">
        <f>f_info_fundmanager(A1212)</f>
        <v>石雨欣</v>
      </c>
      <c r="V1212">
        <f>f_info_manager_onthepostdays(A1212,1)</f>
        <v>1533</v>
      </c>
      <c r="W1212" s="25">
        <f ca="1">f_return_1w(A1212,"0",参数!$B$2)</f>
        <v>-0.464691726827653</v>
      </c>
      <c r="X1212" s="25">
        <f>f_return_1m(A1212,"0",参数!$B$1)</f>
        <v>2.17539604335634</v>
      </c>
      <c r="Y1212" s="25">
        <f>f_return_3m(A1212,0,参数!$B$1)</f>
        <v>3.40595274624118</v>
      </c>
      <c r="Z1212" s="25">
        <f>f_return_6m(A1212,0,参数!B1211)</f>
        <v>4.43825871800821</v>
      </c>
      <c r="AA1212" t="str">
        <f>f_dq_status(A1212,参数!$B$1)</f>
        <v>暂停大额申购|开放赎回</v>
      </c>
      <c r="AB1212" s="17">
        <f ca="1">f_risk_maxdownside(A1212,参数!$B$6,参数!$B$1)</f>
        <v>-2.96965259132698</v>
      </c>
      <c r="AC1212" s="17">
        <f ca="1">f_risk_maxdownside(A1212,参数!$B$4,参数!$B$1)</f>
        <v>-2.96965259132698</v>
      </c>
      <c r="AD1212" t="str">
        <f ca="1">f_risk_maxdownside_date(A1212,参数!$B$6,参数!$B$1)</f>
        <v>20200306-20200323</v>
      </c>
    </row>
    <row r="1213" spans="1:30">
      <c r="A1213" s="15" t="s">
        <v>1241</v>
      </c>
      <c r="B1213" t="str">
        <f>f_info_name(A1213)</f>
        <v>华安新泰利A</v>
      </c>
      <c r="C1213" t="str">
        <f>f_info_setupdate(A1213)</f>
        <v>2016-12-09</v>
      </c>
      <c r="D1213" s="16">
        <f t="shared" si="18"/>
        <v>1508</v>
      </c>
      <c r="F1213" s="17">
        <f>f_netasset_total(A1213,参数!$B$1,100000000)</f>
        <v>8.3043376874</v>
      </c>
      <c r="G1213" s="17">
        <f ca="1">f_nav_adjustedreturn(A1213,参数!$B$2,参数!$B$1)</f>
        <v>22.9302567298245</v>
      </c>
      <c r="H1213" s="17">
        <f ca="1">f_nav_periodreturnrankingper(A1213,参数!$B$2,参数!$B$1,3)</f>
        <v>71.6251985177342</v>
      </c>
      <c r="I1213" s="17">
        <f ca="1">f_nav_adjustedreturn(A1213,参数!$B$3,参数!$B$2)</f>
        <v>-5.15806988352745</v>
      </c>
      <c r="J1213" s="17">
        <f ca="1">f_nav_periodreturnrankingper(A1213,参数!$B$3,参数!$B$2,3)</f>
        <v>99.7212931995541</v>
      </c>
      <c r="K1213" s="17">
        <f ca="1">f_nav_adjustedreturn(A1213,参数!$B$4,参数!$B$3)</f>
        <v>3.76192639709222</v>
      </c>
      <c r="L1213" s="17">
        <f ca="1">f_nav_periodreturnrankingper(A1213,参数!$B$4,参数!$B$3,3)</f>
        <v>5.13478818998716</v>
      </c>
      <c r="M1213" s="17">
        <f ca="1">f_nav_adjustedreturn(A1213,参数!$B$5,参数!$B$4)</f>
        <v>9.59067821930087</v>
      </c>
      <c r="N1213" s="17">
        <f ca="1">f_nav_periodreturnrankingper(A1213,参数!$B$5,参数!$B$4,3)</f>
        <v>53.9007092198582</v>
      </c>
      <c r="O1213" s="17">
        <f ca="1">f_nav_adjustedreturn(A1213,参数!$B$6,参数!$B$5)</f>
        <v>0</v>
      </c>
      <c r="P1213" s="17">
        <f ca="1">f_nav_periodreturnrankingper(A1213,参数!$B$6,参数!$B$5,3)</f>
        <v>0</v>
      </c>
      <c r="Q1213" s="25">
        <f>f_return(A1213,1,参数!$B$1-365/2,参数!$B$1)</f>
        <v>28.8796299364525</v>
      </c>
      <c r="R1213" s="25">
        <f ca="1">f_return(A1213,1,参数!$B$4,参数!$B$1)</f>
        <v>6.54684190591619</v>
      </c>
      <c r="S1213" s="25">
        <f ca="1">f_return(A1213,1,参数!$B$6,参数!$B$1)</f>
        <v>0</v>
      </c>
      <c r="T1213" t="str">
        <f>f_info_investtype(A1213)</f>
        <v>灵活配置型基金</v>
      </c>
      <c r="U1213" t="str">
        <f>f_info_fundmanager(A1213)</f>
        <v>朱才敏,舒灏</v>
      </c>
      <c r="V1213">
        <f>f_info_manager_onthepostdays(A1213,1)</f>
        <v>1525</v>
      </c>
      <c r="W1213" s="25">
        <f ca="1">f_return_1w(A1213,"0",参数!$B$2)</f>
        <v>-0.386313465783663</v>
      </c>
      <c r="X1213" s="25">
        <f>f_return_1m(A1213,"0",参数!$B$1)</f>
        <v>3.65239294710327</v>
      </c>
      <c r="Y1213" s="25">
        <f>f_return_3m(A1213,0,参数!$B$1)</f>
        <v>8.3178488637214</v>
      </c>
      <c r="Z1213" s="25">
        <f>f_return_6m(A1213,0,参数!B1212)</f>
        <v>10.4902593160209</v>
      </c>
      <c r="AA1213" t="str">
        <f>f_dq_status(A1213,参数!$B$1)</f>
        <v>暂停大额申购|开放赎回</v>
      </c>
      <c r="AB1213" s="17">
        <f ca="1">f_risk_maxdownside(A1213,参数!$B$6,参数!$B$1)</f>
        <v>-11.9261349063863</v>
      </c>
      <c r="AC1213" s="17">
        <f ca="1">f_risk_maxdownside(A1213,参数!$B$4,参数!$B$1)</f>
        <v>-11.9261349063863</v>
      </c>
      <c r="AD1213" t="str">
        <f ca="1">f_risk_maxdownside_date(A1213,参数!$B$6,参数!$B$1)</f>
        <v>20180606-20190718</v>
      </c>
    </row>
    <row r="1214" spans="1:30">
      <c r="A1214" s="15" t="s">
        <v>1242</v>
      </c>
      <c r="B1214" t="str">
        <f>f_info_name(A1214)</f>
        <v>华安新丰利A</v>
      </c>
      <c r="C1214" t="str">
        <f>f_info_setupdate(A1214)</f>
        <v>2016-12-29</v>
      </c>
      <c r="D1214" s="16">
        <f t="shared" si="18"/>
        <v>1488</v>
      </c>
      <c r="F1214" s="17">
        <f>f_netasset_total(A1214,参数!$B$1,100000000)</f>
        <v>7.2481820339</v>
      </c>
      <c r="G1214" s="17">
        <f ca="1">f_nav_adjustedreturn(A1214,参数!$B$2,参数!$B$1)</f>
        <v>41.1655899729446</v>
      </c>
      <c r="H1214" s="17">
        <f ca="1">f_nav_periodreturnrankingper(A1214,参数!$B$2,参数!$B$1,3)</f>
        <v>52.7263102170461</v>
      </c>
      <c r="I1214" s="17">
        <f ca="1">f_nav_adjustedreturn(A1214,参数!$B$3,参数!$B$2)</f>
        <v>37.0021559060479</v>
      </c>
      <c r="J1214" s="17">
        <f ca="1">f_nav_periodreturnrankingper(A1214,参数!$B$3,参数!$B$2,3)</f>
        <v>33.7792642140468</v>
      </c>
      <c r="K1214" s="17">
        <f ca="1">f_nav_adjustedreturn(A1214,参数!$B$4,参数!$B$3)</f>
        <v>-21.8636403936519</v>
      </c>
      <c r="L1214" s="17">
        <f ca="1">f_nav_periodreturnrankingper(A1214,参数!$B$4,参数!$B$3,3)</f>
        <v>72.6572528883184</v>
      </c>
      <c r="M1214" s="17">
        <f ca="1">f_nav_adjustedreturn(A1214,参数!$B$5,参数!$B$4)</f>
        <v>19.8865950819672</v>
      </c>
      <c r="N1214" s="17">
        <f ca="1">f_nav_periodreturnrankingper(A1214,参数!$B$5,参数!$B$4,3)</f>
        <v>23.1678486997636</v>
      </c>
      <c r="O1214" s="17">
        <f ca="1">f_nav_adjustedreturn(A1214,参数!$B$6,参数!$B$5)</f>
        <v>0</v>
      </c>
      <c r="P1214" s="17">
        <f ca="1">f_nav_periodreturnrankingper(A1214,参数!$B$6,参数!$B$5,3)</f>
        <v>0</v>
      </c>
      <c r="Q1214" s="25">
        <f>f_return(A1214,1,参数!$B$1-365/2,参数!$B$1)</f>
        <v>32.2998167053728</v>
      </c>
      <c r="R1214" s="25">
        <f ca="1">f_return(A1214,1,参数!$B$4,参数!$B$1)</f>
        <v>14.7401129235121</v>
      </c>
      <c r="S1214" s="25">
        <f ca="1">f_return(A1214,1,参数!$B$6,参数!$B$1)</f>
        <v>0</v>
      </c>
      <c r="T1214" t="str">
        <f>f_info_investtype(A1214)</f>
        <v>灵活配置型基金</v>
      </c>
      <c r="U1214" t="str">
        <f>f_info_fundmanager(A1214)</f>
        <v>孙丽娜,马韬</v>
      </c>
      <c r="V1214">
        <f>f_info_manager_onthepostdays(A1214,1)</f>
        <v>1505</v>
      </c>
      <c r="W1214" s="25">
        <f ca="1">f_return_1w(A1214,"0",参数!$B$2)</f>
        <v>-1.91448455143653</v>
      </c>
      <c r="X1214" s="25">
        <f>f_return_1m(A1214,"0",参数!$B$1)</f>
        <v>3.61086908066705</v>
      </c>
      <c r="Y1214" s="25">
        <f>f_return_3m(A1214,0,参数!$B$1)</f>
        <v>7.15887419577928</v>
      </c>
      <c r="Z1214" s="25">
        <f>f_return_6m(A1214,0,参数!B1213)</f>
        <v>9.21830476757536</v>
      </c>
      <c r="AA1214" t="str">
        <f>f_dq_status(A1214,参数!$B$1)</f>
        <v>开放申购|开放赎回</v>
      </c>
      <c r="AB1214" s="17">
        <f ca="1">f_risk_maxdownside(A1214,参数!$B$6,参数!$B$1)</f>
        <v>-27.0765340625092</v>
      </c>
      <c r="AC1214" s="17">
        <f ca="1">f_risk_maxdownside(A1214,参数!$B$4,参数!$B$1)</f>
        <v>-26.9412041946506</v>
      </c>
      <c r="AD1214" t="str">
        <f ca="1">f_risk_maxdownside_date(A1214,参数!$B$6,参数!$B$1)</f>
        <v>20180125-20190103</v>
      </c>
    </row>
    <row r="1215" spans="1:30">
      <c r="A1215" s="15" t="s">
        <v>1243</v>
      </c>
      <c r="B1215" t="str">
        <f>f_info_name(A1215)</f>
        <v>华安新恒利A</v>
      </c>
      <c r="C1215" t="str">
        <f>f_info_setupdate(A1215)</f>
        <v>2016-12-09</v>
      </c>
      <c r="D1215" s="16">
        <f t="shared" si="18"/>
        <v>1508</v>
      </c>
      <c r="F1215" s="17">
        <f>f_netasset_total(A1215,参数!$B$1,100000000)</f>
        <v>7.9672832814</v>
      </c>
      <c r="G1215" s="17">
        <f ca="1">f_nav_adjustedreturn(A1215,参数!$B$2,参数!$B$1)</f>
        <v>12.3812697883686</v>
      </c>
      <c r="H1215" s="17">
        <f ca="1">f_nav_periodreturnrankingper(A1215,参数!$B$2,参数!$B$1,3)</f>
        <v>92.4827951296982</v>
      </c>
      <c r="I1215" s="17">
        <f ca="1">f_nav_adjustedreturn(A1215,参数!$B$3,参数!$B$2)</f>
        <v>7.65091039555116</v>
      </c>
      <c r="J1215" s="17">
        <f ca="1">f_nav_periodreturnrankingper(A1215,参数!$B$3,参数!$B$2,3)</f>
        <v>88.3500557413601</v>
      </c>
      <c r="K1215" s="17">
        <f ca="1">f_nav_adjustedreturn(A1215,参数!$B$4,参数!$B$3)</f>
        <v>-0.366398570151921</v>
      </c>
      <c r="L1215" s="17">
        <f ca="1">f_nav_periodreturnrankingper(A1215,参数!$B$4,参数!$B$3,3)</f>
        <v>20.0898587933248</v>
      </c>
      <c r="M1215" s="17">
        <f ca="1">f_nav_adjustedreturn(A1215,参数!$B$5,参数!$B$4)</f>
        <v>11.6867589917306</v>
      </c>
      <c r="N1215" s="17">
        <f ca="1">f_nav_periodreturnrankingper(A1215,参数!$B$5,参数!$B$4,3)</f>
        <v>44.0504334121355</v>
      </c>
      <c r="O1215" s="17">
        <f ca="1">f_nav_adjustedreturn(A1215,参数!$B$6,参数!$B$5)</f>
        <v>0</v>
      </c>
      <c r="P1215" s="17">
        <f ca="1">f_nav_periodreturnrankingper(A1215,参数!$B$6,参数!$B$5,3)</f>
        <v>0</v>
      </c>
      <c r="Q1215" s="25">
        <f>f_return(A1215,1,参数!$B$1-365/2,参数!$B$1)</f>
        <v>11.5657421906791</v>
      </c>
      <c r="R1215" s="25">
        <f ca="1">f_return(A1215,1,参数!$B$4,参数!$B$1)</f>
        <v>6.41785139471409</v>
      </c>
      <c r="S1215" s="25">
        <f ca="1">f_return(A1215,1,参数!$B$6,参数!$B$1)</f>
        <v>0</v>
      </c>
      <c r="T1215" t="str">
        <f>f_info_investtype(A1215)</f>
        <v>灵活配置型基金</v>
      </c>
      <c r="U1215" t="str">
        <f>f_info_fundmanager(A1215)</f>
        <v>石雨欣</v>
      </c>
      <c r="V1215">
        <f>f_info_manager_onthepostdays(A1215,1)</f>
        <v>1525</v>
      </c>
      <c r="W1215" s="25">
        <f ca="1">f_return_1w(A1215,"0",参数!$B$2)</f>
        <v>-0.439651596847788</v>
      </c>
      <c r="X1215" s="25">
        <f>f_return_1m(A1215,"0",参数!$B$1)</f>
        <v>1.90389845874886</v>
      </c>
      <c r="Y1215" s="25">
        <f>f_return_3m(A1215,0,参数!$B$1)</f>
        <v>3.36424247068741</v>
      </c>
      <c r="Z1215" s="25">
        <f>f_return_6m(A1215,0,参数!B1214)</f>
        <v>4.13223140495869</v>
      </c>
      <c r="AA1215" t="str">
        <f>f_dq_status(A1215,参数!$B$1)</f>
        <v>暂停大额申购|开放赎回</v>
      </c>
      <c r="AB1215" s="17">
        <f ca="1">f_risk_maxdownside(A1215,参数!$B$6,参数!$B$1)</f>
        <v>-4.73693565588339</v>
      </c>
      <c r="AC1215" s="17">
        <f ca="1">f_risk_maxdownside(A1215,参数!$B$4,参数!$B$1)</f>
        <v>-4.73693565588339</v>
      </c>
      <c r="AD1215" t="str">
        <f ca="1">f_risk_maxdownside_date(A1215,参数!$B$6,参数!$B$1)</f>
        <v>20180206-20180417</v>
      </c>
    </row>
    <row r="1216" spans="1:30">
      <c r="A1216" s="15" t="s">
        <v>1244</v>
      </c>
      <c r="B1216" t="str">
        <f>f_info_name(A1216)</f>
        <v>泰康金泰回报3个月</v>
      </c>
      <c r="C1216" t="str">
        <f>f_info_setupdate(A1216)</f>
        <v>2017-01-22</v>
      </c>
      <c r="D1216" s="16">
        <f t="shared" si="18"/>
        <v>1464</v>
      </c>
      <c r="F1216" s="17">
        <f>f_netasset_total(A1216,参数!$B$1,100000000)</f>
        <v>4.0053497077</v>
      </c>
      <c r="G1216" s="17">
        <f ca="1">f_nav_adjustedreturn(A1216,参数!$B$2,参数!$B$1)</f>
        <v>9.6576700870915</v>
      </c>
      <c r="H1216" s="17">
        <f ca="1">f_nav_periodreturnrankingper(A1216,参数!$B$2,参数!$B$1,3)</f>
        <v>78.6096256684492</v>
      </c>
      <c r="I1216" s="17">
        <f ca="1">f_nav_adjustedreturn(A1216,参数!$B$3,参数!$B$2)</f>
        <v>8.77966419660444</v>
      </c>
      <c r="J1216" s="17">
        <f ca="1">f_nav_periodreturnrankingper(A1216,参数!$B$3,参数!$B$2,3)</f>
        <v>58.9473684210526</v>
      </c>
      <c r="K1216" s="17">
        <f ca="1">f_nav_adjustedreturn(A1216,参数!$B$4,参数!$B$3)</f>
        <v>1.70768937225721</v>
      </c>
      <c r="L1216" s="17">
        <f ca="1">f_nav_periodreturnrankingper(A1216,参数!$B$4,参数!$B$3,3)</f>
        <v>28.4444444444444</v>
      </c>
      <c r="M1216" s="17">
        <f ca="1">f_nav_adjustedreturn(A1216,参数!$B$5,参数!$B$4)</f>
        <v>5.98000000000001</v>
      </c>
      <c r="N1216" s="17">
        <f ca="1">f_nav_periodreturnrankingper(A1216,参数!$B$5,参数!$B$4,3)</f>
        <v>54.954954954955</v>
      </c>
      <c r="O1216" s="17">
        <f ca="1">f_nav_adjustedreturn(A1216,参数!$B$6,参数!$B$5)</f>
        <v>0</v>
      </c>
      <c r="P1216" s="17">
        <f ca="1">f_nav_periodreturnrankingper(A1216,参数!$B$6,参数!$B$5,3)</f>
        <v>0</v>
      </c>
      <c r="Q1216" s="25">
        <f>f_return(A1216,1,参数!$B$1-365/2,参数!$B$1)</f>
        <v>12.7406210057371</v>
      </c>
      <c r="R1216" s="25">
        <f ca="1">f_return(A1216,1,参数!$B$4,参数!$B$1)</f>
        <v>6.64847325720181</v>
      </c>
      <c r="S1216" s="25">
        <f ca="1">f_return(A1216,1,参数!$B$6,参数!$B$1)</f>
        <v>0</v>
      </c>
      <c r="T1216" t="str">
        <f>f_info_investtype(A1216)</f>
        <v>偏债混合型基金</v>
      </c>
      <c r="U1216" t="str">
        <f>f_info_fundmanager(A1216)</f>
        <v>陈怡,蒋利娟</v>
      </c>
      <c r="V1216">
        <f>f_info_manager_onthepostdays(A1216,1)</f>
        <v>1481</v>
      </c>
      <c r="W1216" s="25">
        <f ca="1">f_return_1w(A1216,"0",参数!$B$2)</f>
        <v>-0.283748925193472</v>
      </c>
      <c r="X1216" s="25">
        <f>f_return_1m(A1216,"0",参数!$B$1)</f>
        <v>3.08852140077821</v>
      </c>
      <c r="Y1216" s="25">
        <f>f_return_3m(A1216,0,参数!$B$1)</f>
        <v>4.47748931975025</v>
      </c>
      <c r="Z1216" s="25">
        <f>f_return_6m(A1216,0,参数!B1215)</f>
        <v>4.66080610383148</v>
      </c>
      <c r="AA1216" t="str">
        <f>f_dq_status(A1216,参数!$B$1)</f>
        <v>开放申购|开放赎回</v>
      </c>
      <c r="AB1216" s="17">
        <f ca="1">f_risk_maxdownside(A1216,参数!$B$6,参数!$B$1)</f>
        <v>-3.79316852236271</v>
      </c>
      <c r="AC1216" s="17">
        <f ca="1">f_risk_maxdownside(A1216,参数!$B$4,参数!$B$1)</f>
        <v>-3.79316852236271</v>
      </c>
      <c r="AD1216" t="str">
        <f ca="1">f_risk_maxdownside_date(A1216,参数!$B$6,参数!$B$1)</f>
        <v>20180127-20180209</v>
      </c>
    </row>
    <row r="1217" spans="1:30">
      <c r="A1217" s="15" t="s">
        <v>1245</v>
      </c>
      <c r="B1217" t="str">
        <f>f_info_name(A1217)</f>
        <v>中信建投行业轮换A</v>
      </c>
      <c r="C1217" t="str">
        <f>f_info_setupdate(A1217)</f>
        <v>2019-01-17</v>
      </c>
      <c r="D1217" s="16">
        <f t="shared" si="18"/>
        <v>739</v>
      </c>
      <c r="F1217" s="17">
        <f>f_netasset_total(A1217,参数!$B$1,100000000)</f>
        <v>2.4614193572</v>
      </c>
      <c r="G1217" s="17">
        <f ca="1">f_nav_adjustedreturn(A1217,参数!$B$2,参数!$B$1)</f>
        <v>51.2010294538176</v>
      </c>
      <c r="H1217" s="17">
        <f ca="1">f_nav_periodreturnrankingper(A1217,参数!$B$2,参数!$B$1,3)</f>
        <v>77.4288518155054</v>
      </c>
      <c r="I1217" s="17">
        <f ca="1">f_nav_adjustedreturn(A1217,参数!$B$3,参数!$B$2)</f>
        <v>39.9219765929779</v>
      </c>
      <c r="J1217" s="17">
        <f ca="1">f_nav_periodreturnrankingper(A1217,参数!$B$3,参数!$B$2,3)</f>
        <v>55.9228650137741</v>
      </c>
      <c r="K1217" s="17">
        <f ca="1">f_nav_adjustedreturn(A1217,参数!$B$4,参数!$B$3)</f>
        <v>0</v>
      </c>
      <c r="L1217" s="17">
        <f ca="1">f_nav_periodreturnrankingper(A1217,参数!$B$4,参数!$B$3,3)</f>
        <v>0</v>
      </c>
      <c r="M1217" s="17">
        <f ca="1">f_nav_adjustedreturn(A1217,参数!$B$5,参数!$B$4)</f>
        <v>0</v>
      </c>
      <c r="N1217" s="17">
        <f ca="1">f_nav_periodreturnrankingper(A1217,参数!$B$5,参数!$B$4,3)</f>
        <v>0</v>
      </c>
      <c r="O1217" s="17">
        <f ca="1">f_nav_adjustedreturn(A1217,参数!$B$6,参数!$B$5)</f>
        <v>0</v>
      </c>
      <c r="P1217" s="17">
        <f ca="1">f_nav_periodreturnrankingper(A1217,参数!$B$6,参数!$B$5,3)</f>
        <v>0</v>
      </c>
      <c r="Q1217" s="25">
        <f>f_return(A1217,1,参数!$B$1-365/2,参数!$B$1)</f>
        <v>42.5919368273436</v>
      </c>
      <c r="R1217" s="25">
        <f ca="1">f_return(A1217,1,参数!$B$4,参数!$B$1)</f>
        <v>0</v>
      </c>
      <c r="S1217" s="25">
        <f ca="1">f_return(A1217,1,参数!$B$6,参数!$B$1)</f>
        <v>0</v>
      </c>
      <c r="T1217" t="str">
        <f>f_info_investtype(A1217)</f>
        <v>偏股混合型基金</v>
      </c>
      <c r="U1217" t="str">
        <f>f_info_fundmanager(A1217)</f>
        <v>栾江伟</v>
      </c>
      <c r="V1217">
        <f>f_info_manager_onthepostdays(A1217,1)</f>
        <v>756</v>
      </c>
      <c r="W1217" s="25">
        <f ca="1">f_return_1w(A1217,"0",参数!$B$2)</f>
        <v>0.807149034303841</v>
      </c>
      <c r="X1217" s="25">
        <f>f_return_1m(A1217,"0",参数!$B$1)</f>
        <v>7.11030082041934</v>
      </c>
      <c r="Y1217" s="25">
        <f>f_return_3m(A1217,0,参数!$B$1)</f>
        <v>11.5859449192783</v>
      </c>
      <c r="Z1217" s="25">
        <f>f_return_6m(A1217,0,参数!B1216)</f>
        <v>6.53155464340686</v>
      </c>
      <c r="AA1217" t="str">
        <f>f_dq_status(A1217,参数!$B$1)</f>
        <v>开放申购|开放赎回</v>
      </c>
      <c r="AB1217" s="17">
        <f ca="1">f_risk_maxdownside(A1217,参数!$B$6,参数!$B$1)</f>
        <v>-20.2550773694391</v>
      </c>
      <c r="AC1217" s="17">
        <f ca="1">f_risk_maxdownside(A1217,参数!$B$4,参数!$B$1)</f>
        <v>-20.2550773694391</v>
      </c>
      <c r="AD1217" t="str">
        <f ca="1">f_risk_maxdownside_date(A1217,参数!$B$6,参数!$B$1)</f>
        <v>20200226-20200331</v>
      </c>
    </row>
    <row r="1218" spans="1:30">
      <c r="A1218" s="15" t="s">
        <v>1246</v>
      </c>
      <c r="B1218" t="str">
        <f>f_info_name(A1218)</f>
        <v>华夏鼎汇A</v>
      </c>
      <c r="C1218" t="str">
        <f>f_info_setupdate(A1218)</f>
        <v>2017-01-18</v>
      </c>
      <c r="D1218" s="16">
        <f t="shared" si="18"/>
        <v>1468</v>
      </c>
      <c r="F1218" s="17">
        <f>f_netasset_total(A1218,参数!$B$1,100000000)</f>
        <v>1.2343670093</v>
      </c>
      <c r="G1218" s="17">
        <f ca="1">f_nav_adjustedreturn(A1218,参数!$B$2,参数!$B$1)</f>
        <v>12.2889390519187</v>
      </c>
      <c r="H1218" s="17">
        <f ca="1">f_nav_periodreturnrankingper(A1218,参数!$B$2,参数!$B$1,3)</f>
        <v>35.2830188679245</v>
      </c>
      <c r="I1218" s="17">
        <f ca="1">f_nav_adjustedreturn(A1218,参数!$B$3,参数!$B$2)</f>
        <v>4.04922961292746</v>
      </c>
      <c r="J1218" s="17">
        <f ca="1">f_nav_periodreturnrankingper(A1218,参数!$B$3,参数!$B$2,3)</f>
        <v>87.8723404255319</v>
      </c>
      <c r="K1218" s="17">
        <f ca="1">f_nav_adjustedreturn(A1218,参数!$B$4,参数!$B$3)</f>
        <v>3.29968944099379</v>
      </c>
      <c r="L1218" s="17">
        <f ca="1">f_nav_periodreturnrankingper(A1218,参数!$B$4,参数!$B$3,3)</f>
        <v>28.4009546539379</v>
      </c>
      <c r="M1218" s="17">
        <f ca="1">f_nav_adjustedreturn(A1218,参数!$B$5,参数!$B$4)</f>
        <v>3.05877648940423</v>
      </c>
      <c r="N1218" s="17">
        <f ca="1">f_nav_periodreturnrankingper(A1218,参数!$B$5,参数!$B$4,3)</f>
        <v>61.6022099447514</v>
      </c>
      <c r="O1218" s="17">
        <f ca="1">f_nav_adjustedreturn(A1218,参数!$B$6,参数!$B$5)</f>
        <v>0</v>
      </c>
      <c r="P1218" s="17">
        <f ca="1">f_nav_periodreturnrankingper(A1218,参数!$B$6,参数!$B$5,3)</f>
        <v>0</v>
      </c>
      <c r="Q1218" s="25">
        <f>f_return(A1218,1,参数!$B$1-365/2,参数!$B$1)</f>
        <v>8.30082409142274</v>
      </c>
      <c r="R1218" s="25">
        <f ca="1">f_return(A1218,1,参数!$B$4,参数!$B$1)</f>
        <v>6.4633466916149</v>
      </c>
      <c r="S1218" s="25">
        <f ca="1">f_return(A1218,1,参数!$B$6,参数!$B$1)</f>
        <v>0</v>
      </c>
      <c r="T1218" t="str">
        <f>f_info_investtype(A1218)</f>
        <v>混合债券型二级基金</v>
      </c>
      <c r="U1218" t="str">
        <f>f_info_fundmanager(A1218)</f>
        <v>宋洋</v>
      </c>
      <c r="V1218">
        <f>f_info_manager_onthepostdays(A1218,1)</f>
        <v>1420</v>
      </c>
      <c r="W1218" s="25">
        <f ca="1">f_return_1w(A1218,"0",参数!$B$2)</f>
        <v>-0.512037369744883</v>
      </c>
      <c r="X1218" s="25">
        <f>f_return_1m(A1218,"0",参数!$B$1)</f>
        <v>1.84260093358447</v>
      </c>
      <c r="Y1218" s="25">
        <f>f_return_3m(A1218,0,参数!$B$1)</f>
        <v>3.469506614527</v>
      </c>
      <c r="Z1218" s="25">
        <f>f_return_6m(A1218,0,参数!B1217)</f>
        <v>2.05196094654974</v>
      </c>
      <c r="AA1218" t="str">
        <f>f_dq_status(A1218,参数!$B$1)</f>
        <v>暂停大额申购|开放赎回</v>
      </c>
      <c r="AB1218" s="17">
        <f ca="1">f_risk_maxdownside(A1218,参数!$B$6,参数!$B$1)</f>
        <v>-3.09269394492225</v>
      </c>
      <c r="AC1218" s="17">
        <f ca="1">f_risk_maxdownside(A1218,参数!$B$4,参数!$B$1)</f>
        <v>-3.09269394492225</v>
      </c>
      <c r="AD1218" t="str">
        <f ca="1">f_risk_maxdownside_date(A1218,参数!$B$6,参数!$B$1)</f>
        <v>20200306-20200319</v>
      </c>
    </row>
    <row r="1219" spans="1:30">
      <c r="A1219" s="15" t="s">
        <v>1247</v>
      </c>
      <c r="B1219" t="str">
        <f>f_info_name(A1219)</f>
        <v>鹏华兴惠</v>
      </c>
      <c r="C1219" t="str">
        <f>f_info_setupdate(A1219)</f>
        <v>2017-01-25</v>
      </c>
      <c r="D1219" s="16">
        <f t="shared" ref="D1219:D1282" si="19">DATEDIF(C1219,"2021-1-25","d")</f>
        <v>1461</v>
      </c>
      <c r="F1219" s="17">
        <f>f_netasset_total(A1219,参数!$B$1,100000000)</f>
        <v>9.6269158603</v>
      </c>
      <c r="G1219" s="17">
        <f ca="1">f_nav_adjustedreturn(A1219,参数!$B$2,参数!$B$1)</f>
        <v>16.9638351555929</v>
      </c>
      <c r="H1219" s="17">
        <f ca="1">f_nav_periodreturnrankingper(A1219,参数!$B$2,参数!$B$1,3)</f>
        <v>83.430386447856</v>
      </c>
      <c r="I1219" s="17">
        <f ca="1">f_nav_adjustedreturn(A1219,参数!$B$3,参数!$B$2)</f>
        <v>13.9325412035263</v>
      </c>
      <c r="J1219" s="17">
        <f ca="1">f_nav_periodreturnrankingper(A1219,参数!$B$3,参数!$B$2,3)</f>
        <v>71.6276477146042</v>
      </c>
      <c r="K1219" s="17">
        <f ca="1">f_nav_adjustedreturn(A1219,参数!$B$4,参数!$B$3)</f>
        <v>-6.67978181167844</v>
      </c>
      <c r="L1219" s="17">
        <f ca="1">f_nav_periodreturnrankingper(A1219,参数!$B$4,参数!$B$3,3)</f>
        <v>34.7240051347882</v>
      </c>
      <c r="M1219" s="17">
        <f ca="1">f_nav_adjustedreturn(A1219,参数!$B$5,参数!$B$4)</f>
        <v>11.93</v>
      </c>
      <c r="N1219" s="17">
        <f ca="1">f_nav_periodreturnrankingper(A1219,参数!$B$5,参数!$B$4,3)</f>
        <v>43.1048069345942</v>
      </c>
      <c r="O1219" s="17">
        <f ca="1">f_nav_adjustedreturn(A1219,参数!$B$6,参数!$B$5)</f>
        <v>0</v>
      </c>
      <c r="P1219" s="17">
        <f ca="1">f_nav_periodreturnrankingper(A1219,参数!$B$6,参数!$B$5,3)</f>
        <v>0</v>
      </c>
      <c r="Q1219" s="25">
        <f>f_return(A1219,1,参数!$B$1-365/2,参数!$B$1)</f>
        <v>20.6554514436308</v>
      </c>
      <c r="R1219" s="25">
        <f ca="1">f_return(A1219,1,参数!$B$4,参数!$B$1)</f>
        <v>7.52998431281477</v>
      </c>
      <c r="S1219" s="25">
        <f ca="1">f_return(A1219,1,参数!$B$6,参数!$B$1)</f>
        <v>0</v>
      </c>
      <c r="T1219" t="str">
        <f>f_info_investtype(A1219)</f>
        <v>灵活配置型基金</v>
      </c>
      <c r="U1219" t="str">
        <f>f_info_fundmanager(A1219)</f>
        <v>李韵怡</v>
      </c>
      <c r="V1219">
        <f>f_info_manager_onthepostdays(A1219,1)</f>
        <v>1478</v>
      </c>
      <c r="W1219" s="25">
        <f ca="1">f_return_1w(A1219,"0",参数!$B$2)</f>
        <v>-0.218194024840545</v>
      </c>
      <c r="X1219" s="25">
        <f>f_return_1m(A1219,"0",参数!$B$1)</f>
        <v>4.28164367126576</v>
      </c>
      <c r="Y1219" s="25">
        <f>f_return_3m(A1219,0,参数!$B$1)</f>
        <v>8.96340985661679</v>
      </c>
      <c r="Z1219" s="25">
        <f>f_return_6m(A1219,0,参数!B1218)</f>
        <v>8.19035789146805</v>
      </c>
      <c r="AA1219" t="str">
        <f>f_dq_status(A1219,参数!$B$1)</f>
        <v>开放申购|开放赎回</v>
      </c>
      <c r="AB1219" s="17">
        <f ca="1">f_risk_maxdownside(A1219,参数!$B$6,参数!$B$1)</f>
        <v>-8.39210784751362</v>
      </c>
      <c r="AC1219" s="17">
        <f ca="1">f_risk_maxdownside(A1219,参数!$B$4,参数!$B$1)</f>
        <v>-8.39210784751362</v>
      </c>
      <c r="AD1219" t="str">
        <f ca="1">f_risk_maxdownside_date(A1219,参数!$B$6,参数!$B$1)</f>
        <v>20180206-20181227</v>
      </c>
    </row>
    <row r="1220" spans="1:30">
      <c r="A1220" s="15" t="s">
        <v>1248</v>
      </c>
      <c r="B1220" t="str">
        <f>f_info_name(A1220)</f>
        <v>建信鑫瑞回报</v>
      </c>
      <c r="C1220" t="str">
        <f>f_info_setupdate(A1220)</f>
        <v>2017-03-01</v>
      </c>
      <c r="D1220" s="16">
        <f t="shared" si="19"/>
        <v>1426</v>
      </c>
      <c r="F1220" s="17">
        <f>f_netasset_total(A1220,参数!$B$1,100000000)</f>
        <v>7.0009592293</v>
      </c>
      <c r="G1220" s="17">
        <f ca="1">f_nav_adjustedreturn(A1220,参数!$B$2,参数!$B$1)</f>
        <v>22.8767123287671</v>
      </c>
      <c r="H1220" s="17">
        <f ca="1">f_nav_periodreturnrankingper(A1220,参数!$B$2,参数!$B$1,3)</f>
        <v>71.8369507676019</v>
      </c>
      <c r="I1220" s="17">
        <f ca="1">f_nav_adjustedreturn(A1220,参数!$B$3,参数!$B$2)</f>
        <v>14.8701809598741</v>
      </c>
      <c r="J1220" s="17">
        <f ca="1">f_nav_periodreturnrankingper(A1220,参数!$B$3,参数!$B$2,3)</f>
        <v>69.453734671126</v>
      </c>
      <c r="K1220" s="17">
        <f ca="1">f_nav_adjustedreturn(A1220,参数!$B$4,参数!$B$3)</f>
        <v>-3.78562130733117</v>
      </c>
      <c r="L1220" s="17">
        <f ca="1">f_nav_periodreturnrankingper(A1220,参数!$B$4,参数!$B$3,3)</f>
        <v>29.9101412066752</v>
      </c>
      <c r="M1220" s="17">
        <f ca="1">f_nav_adjustedreturn(A1220,参数!$B$5,参数!$B$4)</f>
        <v>0</v>
      </c>
      <c r="N1220" s="17">
        <f ca="1">f_nav_periodreturnrankingper(A1220,参数!$B$5,参数!$B$4,3)</f>
        <v>0</v>
      </c>
      <c r="O1220" s="17">
        <f ca="1">f_nav_adjustedreturn(A1220,参数!$B$6,参数!$B$5)</f>
        <v>0</v>
      </c>
      <c r="P1220" s="17">
        <f ca="1">f_nav_periodreturnrankingper(A1220,参数!$B$6,参数!$B$5,3)</f>
        <v>0</v>
      </c>
      <c r="Q1220" s="25">
        <f>f_return(A1220,1,参数!$B$1-365/2,参数!$B$1)</f>
        <v>19.9765607203966</v>
      </c>
      <c r="R1220" s="25">
        <f ca="1">f_return(A1220,1,参数!$B$4,参数!$B$1)</f>
        <v>10.7299739617909</v>
      </c>
      <c r="S1220" s="25">
        <f ca="1">f_return(A1220,1,参数!$B$6,参数!$B$1)</f>
        <v>0</v>
      </c>
      <c r="T1220" t="str">
        <f>f_info_investtype(A1220)</f>
        <v>灵活配置型基金</v>
      </c>
      <c r="U1220" t="str">
        <f>f_info_fundmanager(A1220)</f>
        <v>牛兴华</v>
      </c>
      <c r="V1220">
        <f>f_info_manager_onthepostdays(A1220,1)</f>
        <v>1443</v>
      </c>
      <c r="W1220" s="25">
        <f ca="1">f_return_1w(A1220,"0",参数!$B$2)</f>
        <v>-0.781515460414554</v>
      </c>
      <c r="X1220" s="25">
        <f>f_return_1m(A1220,"0",参数!$B$1)</f>
        <v>3.47512617159337</v>
      </c>
      <c r="Y1220" s="25">
        <f>f_return_3m(A1220,0,参数!$B$1)</f>
        <v>5.47512309840523</v>
      </c>
      <c r="Z1220" s="25">
        <f>f_return_6m(A1220,0,参数!B1219)</f>
        <v>7.46324352563622</v>
      </c>
      <c r="AA1220" t="str">
        <f>f_dq_status(A1220,参数!$B$1)</f>
        <v>暂停大额申购|开放赎回</v>
      </c>
      <c r="AB1220" s="17">
        <f ca="1">f_risk_maxdownside(A1220,参数!$B$6,参数!$B$1)</f>
        <v>-6.24232957328052</v>
      </c>
      <c r="AC1220" s="17">
        <f ca="1">f_risk_maxdownside(A1220,参数!$B$4,参数!$B$1)</f>
        <v>-6.06474221159917</v>
      </c>
      <c r="AD1220" t="str">
        <f ca="1">f_risk_maxdownside_date(A1220,参数!$B$6,参数!$B$1)</f>
        <v>20180124-20190103</v>
      </c>
    </row>
    <row r="1221" spans="1:30">
      <c r="A1221" s="15" t="s">
        <v>1249</v>
      </c>
      <c r="B1221" t="str">
        <f>f_info_name(A1221)</f>
        <v>华夏能源革新</v>
      </c>
      <c r="C1221" t="str">
        <f>f_info_setupdate(A1221)</f>
        <v>2017-06-07</v>
      </c>
      <c r="D1221" s="16">
        <f t="shared" si="19"/>
        <v>1328</v>
      </c>
      <c r="F1221" s="17">
        <f>f_netasset_total(A1221,参数!$B$1,100000000)</f>
        <v>103.6986675195</v>
      </c>
      <c r="G1221" s="17">
        <f ca="1">f_nav_adjustedreturn(A1221,参数!$B$2,参数!$B$1)</f>
        <v>131.671554252199</v>
      </c>
      <c r="H1221" s="17">
        <f ca="1">f_nav_periodreturnrankingper(A1221,参数!$B$2,参数!$B$1,3)</f>
        <v>1.22549019607843</v>
      </c>
      <c r="I1221" s="17">
        <f ca="1">f_nav_adjustedreturn(A1221,参数!$B$3,参数!$B$2)</f>
        <v>61.2293144208038</v>
      </c>
      <c r="J1221" s="17">
        <f ca="1">f_nav_periodreturnrankingper(A1221,参数!$B$3,参数!$B$2,3)</f>
        <v>22.7138643067847</v>
      </c>
      <c r="K1221" s="17">
        <f ca="1">f_nav_adjustedreturn(A1221,参数!$B$4,参数!$B$3)</f>
        <v>-23.3000906618314</v>
      </c>
      <c r="L1221" s="17">
        <f ca="1">f_nav_periodreturnrankingper(A1221,参数!$B$4,参数!$B$3,3)</f>
        <v>49.4545454545455</v>
      </c>
      <c r="M1221" s="17">
        <f ca="1">f_nav_adjustedreturn(A1221,参数!$B$5,参数!$B$4)</f>
        <v>0</v>
      </c>
      <c r="N1221" s="17">
        <f ca="1">f_nav_periodreturnrankingper(A1221,参数!$B$5,参数!$B$4,3)</f>
        <v>0</v>
      </c>
      <c r="O1221" s="17">
        <f ca="1">f_nav_adjustedreturn(A1221,参数!$B$6,参数!$B$5)</f>
        <v>0</v>
      </c>
      <c r="P1221" s="17">
        <f ca="1">f_nav_periodreturnrankingper(A1221,参数!$B$6,参数!$B$5,3)</f>
        <v>0</v>
      </c>
      <c r="Q1221" s="25">
        <f>f_return(A1221,1,参数!$B$1-365/2,参数!$B$1)</f>
        <v>342.532742757013</v>
      </c>
      <c r="R1221" s="25">
        <f ca="1">f_return(A1221,1,参数!$B$4,参数!$B$1)</f>
        <v>41.9814147102188</v>
      </c>
      <c r="S1221" s="25">
        <f ca="1">f_return(A1221,1,参数!$B$6,参数!$B$1)</f>
        <v>0</v>
      </c>
      <c r="T1221" t="str">
        <f>f_info_investtype(A1221)</f>
        <v>普通股票型基金</v>
      </c>
      <c r="U1221" t="str">
        <f>f_info_fundmanager(A1221)</f>
        <v>郑泽鸿</v>
      </c>
      <c r="V1221">
        <f>f_info_manager_onthepostdays(A1221,1)</f>
        <v>1345</v>
      </c>
      <c r="W1221" s="25">
        <f ca="1">f_return_1w(A1221,"0",参数!$B$2)</f>
        <v>1.26206384558279</v>
      </c>
      <c r="X1221" s="25">
        <f>f_return_1m(A1221,"0",参数!$B$1)</f>
        <v>20.0151917964299</v>
      </c>
      <c r="Y1221" s="25">
        <f>f_return_3m(A1221,0,参数!$B$1)</f>
        <v>79.5454545454545</v>
      </c>
      <c r="Z1221" s="25">
        <f>f_return_6m(A1221,0,参数!B1220)</f>
        <v>74.2633794347565</v>
      </c>
      <c r="AA1221" t="str">
        <f>f_dq_status(A1221,参数!$B$1)</f>
        <v>开放申购|开放赎回</v>
      </c>
      <c r="AB1221" s="17">
        <f ca="1">f_risk_maxdownside(A1221,参数!$B$6,参数!$B$1)</f>
        <v>-40.0489396411093</v>
      </c>
      <c r="AC1221" s="17">
        <f ca="1">f_risk_maxdownside(A1221,参数!$B$4,参数!$B$1)</f>
        <v>-34.1397849462366</v>
      </c>
      <c r="AD1221" t="str">
        <f ca="1">f_risk_maxdownside_date(A1221,参数!$B$6,参数!$B$1)</f>
        <v>20170912-20181016</v>
      </c>
    </row>
    <row r="1222" spans="1:30">
      <c r="A1222" s="15" t="s">
        <v>1250</v>
      </c>
      <c r="B1222" t="str">
        <f>f_info_name(A1222)</f>
        <v>鹏华沪深港新兴成长</v>
      </c>
      <c r="C1222" t="str">
        <f>f_info_setupdate(A1222)</f>
        <v>2016-12-02</v>
      </c>
      <c r="D1222" s="16">
        <f t="shared" si="19"/>
        <v>1515</v>
      </c>
      <c r="F1222" s="17">
        <f>f_netasset_total(A1222,参数!$B$1,100000000)</f>
        <v>1.8346739244</v>
      </c>
      <c r="G1222" s="17">
        <f ca="1">f_nav_adjustedreturn(A1222,参数!$B$2,参数!$B$1)</f>
        <v>73.4239802224969</v>
      </c>
      <c r="H1222" s="17">
        <f ca="1">f_nav_periodreturnrankingper(A1222,参数!$B$2,参数!$B$1,3)</f>
        <v>21.3340391741662</v>
      </c>
      <c r="I1222" s="17">
        <f ca="1">f_nav_adjustedreturn(A1222,参数!$B$3,参数!$B$2)</f>
        <v>30.1689460981496</v>
      </c>
      <c r="J1222" s="17">
        <f ca="1">f_nav_periodreturnrankingper(A1222,参数!$B$3,参数!$B$2,3)</f>
        <v>44.314381270903</v>
      </c>
      <c r="K1222" s="17">
        <f ca="1">f_nav_adjustedreturn(A1222,参数!$B$4,参数!$B$3)</f>
        <v>-14.4624673208511</v>
      </c>
      <c r="L1222" s="17">
        <f ca="1">f_nav_periodreturnrankingper(A1222,参数!$B$4,参数!$B$3,3)</f>
        <v>48.8446726572529</v>
      </c>
      <c r="M1222" s="17">
        <f ca="1">f_nav_adjustedreturn(A1222,参数!$B$5,参数!$B$4)</f>
        <v>18.2452642073779</v>
      </c>
      <c r="N1222" s="17">
        <f ca="1">f_nav_periodreturnrankingper(A1222,参数!$B$5,参数!$B$4,3)</f>
        <v>26.635145784082</v>
      </c>
      <c r="O1222" s="17">
        <f ca="1">f_nav_adjustedreturn(A1222,参数!$B$6,参数!$B$5)</f>
        <v>0</v>
      </c>
      <c r="P1222" s="17">
        <f ca="1">f_nav_periodreturnrankingper(A1222,参数!$B$6,参数!$B$5,3)</f>
        <v>0</v>
      </c>
      <c r="Q1222" s="25">
        <f>f_return(A1222,1,参数!$B$1-365/2,参数!$B$1)</f>
        <v>77.3635810429317</v>
      </c>
      <c r="R1222" s="25">
        <f ca="1">f_return(A1222,1,参数!$B$4,参数!$B$1)</f>
        <v>24.5004262489748</v>
      </c>
      <c r="S1222" s="25">
        <f ca="1">f_return(A1222,1,参数!$B$6,参数!$B$1)</f>
        <v>0</v>
      </c>
      <c r="T1222" t="str">
        <f>f_info_investtype(A1222)</f>
        <v>灵活配置型基金</v>
      </c>
      <c r="U1222" t="str">
        <f>f_info_fundmanager(A1222)</f>
        <v>尤柏年</v>
      </c>
      <c r="V1222">
        <f>f_info_manager_onthepostdays(A1222,1)</f>
        <v>1506</v>
      </c>
      <c r="W1222" s="25">
        <f ca="1">f_return_1w(A1222,"0",参数!$B$2)</f>
        <v>-1.03975535168195</v>
      </c>
      <c r="X1222" s="25">
        <f>f_return_1m(A1222,"0",参数!$B$1)</f>
        <v>20.3259005145798</v>
      </c>
      <c r="Y1222" s="25">
        <f>f_return_3m(A1222,0,参数!$B$1)</f>
        <v>32.4834749763928</v>
      </c>
      <c r="Z1222" s="25">
        <f>f_return_6m(A1222,0,参数!B1221)</f>
        <v>25.7000903342367</v>
      </c>
      <c r="AA1222" t="str">
        <f>f_dq_status(A1222,参数!$B$1)</f>
        <v>暂停大额申购|开放赎回</v>
      </c>
      <c r="AB1222" s="17">
        <f ca="1">f_risk_maxdownside(A1222,参数!$B$6,参数!$B$1)</f>
        <v>-21.7203811741619</v>
      </c>
      <c r="AC1222" s="17">
        <f ca="1">f_risk_maxdownside(A1222,参数!$B$4,参数!$B$1)</f>
        <v>-19.2782682765599</v>
      </c>
      <c r="AD1222" t="str">
        <f ca="1">f_risk_maxdownside_date(A1222,参数!$B$6,参数!$B$1)</f>
        <v>20171122-20190103</v>
      </c>
    </row>
    <row r="1223" spans="1:30">
      <c r="A1223" s="15" t="s">
        <v>1251</v>
      </c>
      <c r="B1223" t="str">
        <f>f_info_name(A1223)</f>
        <v>易方达瑞通A</v>
      </c>
      <c r="C1223" t="str">
        <f>f_info_setupdate(A1223)</f>
        <v>2016-12-07</v>
      </c>
      <c r="D1223" s="16">
        <f t="shared" si="19"/>
        <v>1510</v>
      </c>
      <c r="F1223" s="17">
        <f>f_netasset_total(A1223,参数!$B$1,100000000)</f>
        <v>8.0319626701</v>
      </c>
      <c r="G1223" s="17">
        <f ca="1">f_nav_adjustedreturn(A1223,参数!$B$2,参数!$B$1)</f>
        <v>26.943661971831</v>
      </c>
      <c r="H1223" s="17">
        <f ca="1">f_nav_periodreturnrankingper(A1223,参数!$B$2,参数!$B$1,3)</f>
        <v>66.9137109581789</v>
      </c>
      <c r="I1223" s="17">
        <f ca="1">f_nav_adjustedreturn(A1223,参数!$B$3,参数!$B$2)</f>
        <v>20.288013553579</v>
      </c>
      <c r="J1223" s="17">
        <f ca="1">f_nav_periodreturnrankingper(A1223,参数!$B$3,参数!$B$2,3)</f>
        <v>58.8071348940914</v>
      </c>
      <c r="K1223" s="17">
        <f ca="1">f_nav_adjustedreturn(A1223,参数!$B$4,参数!$B$3)</f>
        <v>2.11054407058215</v>
      </c>
      <c r="L1223" s="17">
        <f ca="1">f_nav_periodreturnrankingper(A1223,参数!$B$4,参数!$B$3,3)</f>
        <v>9.62772785622593</v>
      </c>
      <c r="M1223" s="17">
        <f ca="1">f_nav_adjustedreturn(A1223,参数!$B$5,参数!$B$4)</f>
        <v>15.3216957605985</v>
      </c>
      <c r="N1223" s="17">
        <f ca="1">f_nav_periodreturnrankingper(A1223,参数!$B$5,参数!$B$4,3)</f>
        <v>31.9148936170213</v>
      </c>
      <c r="O1223" s="17">
        <f ca="1">f_nav_adjustedreturn(A1223,参数!$B$6,参数!$B$5)</f>
        <v>0</v>
      </c>
      <c r="P1223" s="17">
        <f ca="1">f_nav_periodreturnrankingper(A1223,参数!$B$6,参数!$B$5,3)</f>
        <v>0</v>
      </c>
      <c r="Q1223" s="25">
        <f>f_return(A1223,1,参数!$B$1-365/2,参数!$B$1)</f>
        <v>34.6754743638625</v>
      </c>
      <c r="R1223" s="25">
        <f ca="1">f_return(A1223,1,参数!$B$4,参数!$B$1)</f>
        <v>15.9424979139917</v>
      </c>
      <c r="S1223" s="25">
        <f ca="1">f_return(A1223,1,参数!$B$6,参数!$B$1)</f>
        <v>0</v>
      </c>
      <c r="T1223" t="str">
        <f>f_info_investtype(A1223)</f>
        <v>灵活配置型基金</v>
      </c>
      <c r="U1223" t="str">
        <f>f_info_fundmanager(A1223)</f>
        <v>林森</v>
      </c>
      <c r="V1223">
        <f>f_info_manager_onthepostdays(A1223,1)</f>
        <v>1437</v>
      </c>
      <c r="W1223" s="25">
        <f ca="1">f_return_1w(A1223,"0",参数!$B$2)</f>
        <v>-0.266891417333897</v>
      </c>
      <c r="X1223" s="25">
        <f>f_return_1m(A1223,"0",参数!$B$1)</f>
        <v>4.40776136692731</v>
      </c>
      <c r="Y1223" s="25">
        <f>f_return_3m(A1223,0,参数!$B$1)</f>
        <v>9.08320726172465</v>
      </c>
      <c r="Z1223" s="25">
        <f>f_return_6m(A1223,0,参数!B1222)</f>
        <v>12.1946624803768</v>
      </c>
      <c r="AA1223" t="str">
        <f>f_dq_status(A1223,参数!$B$1)</f>
        <v>开放申购|开放赎回</v>
      </c>
      <c r="AB1223" s="17">
        <f ca="1">f_risk_maxdownside(A1223,参数!$B$6,参数!$B$1)</f>
        <v>-6.8810770381451</v>
      </c>
      <c r="AC1223" s="17">
        <f ca="1">f_risk_maxdownside(A1223,参数!$B$4,参数!$B$1)</f>
        <v>-6.8810770381451</v>
      </c>
      <c r="AD1223" t="str">
        <f ca="1">f_risk_maxdownside_date(A1223,参数!$B$6,参数!$B$1)</f>
        <v>20200225-20200323</v>
      </c>
    </row>
    <row r="1224" spans="1:30">
      <c r="A1224" s="15" t="s">
        <v>1252</v>
      </c>
      <c r="B1224" t="str">
        <f>f_info_name(A1224)</f>
        <v>中邮景泰A</v>
      </c>
      <c r="C1224" t="str">
        <f>f_info_setupdate(A1224)</f>
        <v>2016-12-29</v>
      </c>
      <c r="D1224" s="16">
        <f t="shared" si="19"/>
        <v>1488</v>
      </c>
      <c r="F1224" s="17">
        <f>f_netasset_total(A1224,参数!$B$1,100000000)</f>
        <v>5.3819508664</v>
      </c>
      <c r="G1224" s="17">
        <f ca="1">f_nav_adjustedreturn(A1224,参数!$B$2,参数!$B$1)</f>
        <v>20.9342413854275</v>
      </c>
      <c r="H1224" s="17">
        <f ca="1">f_nav_periodreturnrankingper(A1224,参数!$B$2,参数!$B$1,3)</f>
        <v>75.436739015352</v>
      </c>
      <c r="I1224" s="17">
        <f ca="1">f_nav_adjustedreturn(A1224,参数!$B$3,参数!$B$2)</f>
        <v>3.99356869958236</v>
      </c>
      <c r="J1224" s="17">
        <f ca="1">f_nav_periodreturnrankingper(A1224,参数!$B$3,参数!$B$2,3)</f>
        <v>95.6521739130435</v>
      </c>
      <c r="K1224" s="17">
        <f ca="1">f_nav_adjustedreturn(A1224,参数!$B$4,参数!$B$3)</f>
        <v>-2.20548193864585</v>
      </c>
      <c r="L1224" s="17">
        <f ca="1">f_nav_periodreturnrankingper(A1224,参数!$B$4,参数!$B$3,3)</f>
        <v>25.0320924261874</v>
      </c>
      <c r="M1224" s="17">
        <f ca="1">f_nav_adjustedreturn(A1224,参数!$B$5,参数!$B$4)</f>
        <v>10.1157222665602</v>
      </c>
      <c r="N1224" s="17">
        <f ca="1">f_nav_periodreturnrankingper(A1224,参数!$B$5,参数!$B$4,3)</f>
        <v>51.6942474389283</v>
      </c>
      <c r="O1224" s="17">
        <f ca="1">f_nav_adjustedreturn(A1224,参数!$B$6,参数!$B$5)</f>
        <v>0</v>
      </c>
      <c r="P1224" s="17">
        <f ca="1">f_nav_periodreturnrankingper(A1224,参数!$B$6,参数!$B$5,3)</f>
        <v>0</v>
      </c>
      <c r="Q1224" s="25">
        <f>f_return(A1224,1,参数!$B$1-365/2,参数!$B$1)</f>
        <v>23.027816360901</v>
      </c>
      <c r="R1224" s="25">
        <f ca="1">f_return(A1224,1,参数!$B$4,参数!$B$1)</f>
        <v>7.13451954550393</v>
      </c>
      <c r="S1224" s="25">
        <f ca="1">f_return(A1224,1,参数!$B$6,参数!$B$1)</f>
        <v>0</v>
      </c>
      <c r="T1224" t="str">
        <f>f_info_investtype(A1224)</f>
        <v>灵活配置型基金</v>
      </c>
      <c r="U1224" t="str">
        <f>f_info_fundmanager(A1224)</f>
        <v>杨欢,闫宜乘</v>
      </c>
      <c r="V1224">
        <f>f_info_manager_onthepostdays(A1224,1)</f>
        <v>541</v>
      </c>
      <c r="W1224" s="25">
        <f ca="1">f_return_1w(A1224,"0",参数!$B$2)</f>
        <v>-0.468577728776203</v>
      </c>
      <c r="X1224" s="25">
        <f>f_return_1m(A1224,"0",参数!$B$1)</f>
        <v>2.97195111228348</v>
      </c>
      <c r="Y1224" s="25">
        <f>f_return_3m(A1224,0,参数!$B$1)</f>
        <v>8.1248268857908</v>
      </c>
      <c r="Z1224" s="25">
        <f>f_return_6m(A1224,0,参数!B1223)</f>
        <v>8.22204142218834</v>
      </c>
      <c r="AA1224" t="str">
        <f>f_dq_status(A1224,参数!$B$1)</f>
        <v>暂停大额申购|开放赎回</v>
      </c>
      <c r="AB1224" s="17">
        <f ca="1">f_risk_maxdownside(A1224,参数!$B$6,参数!$B$1)</f>
        <v>-4.17648124660263</v>
      </c>
      <c r="AC1224" s="17">
        <f ca="1">f_risk_maxdownside(A1224,参数!$B$4,参数!$B$1)</f>
        <v>-4.17648124660263</v>
      </c>
      <c r="AD1224" t="str">
        <f ca="1">f_risk_maxdownside_date(A1224,参数!$B$6,参数!$B$1)</f>
        <v>20180127-20190527</v>
      </c>
    </row>
    <row r="1225" spans="1:30">
      <c r="A1225" s="15" t="s">
        <v>1253</v>
      </c>
      <c r="B1225" t="str">
        <f>f_info_name(A1225)</f>
        <v>汇安丰恒A</v>
      </c>
      <c r="C1225" t="str">
        <f>f_info_setupdate(A1225)</f>
        <v>2017-03-13</v>
      </c>
      <c r="D1225" s="16">
        <f t="shared" si="19"/>
        <v>1414</v>
      </c>
      <c r="F1225" s="17">
        <f>f_netasset_total(A1225,参数!$B$1,100000000)</f>
        <v>1.5624726718</v>
      </c>
      <c r="G1225" s="17">
        <f ca="1">f_nav_adjustedreturn(A1225,参数!$B$2,参数!$B$1)</f>
        <v>4.75925100312082</v>
      </c>
      <c r="H1225" s="17">
        <f ca="1">f_nav_periodreturnrankingper(A1225,参数!$B$2,参数!$B$1,3)</f>
        <v>97.9354155637904</v>
      </c>
      <c r="I1225" s="17">
        <f ca="1">f_nav_adjustedreturn(A1225,参数!$B$3,参数!$B$2)</f>
        <v>10.9983916862551</v>
      </c>
      <c r="J1225" s="17">
        <f ca="1">f_nav_periodreturnrankingper(A1225,参数!$B$3,参数!$B$2,3)</f>
        <v>78.149386845039</v>
      </c>
      <c r="K1225" s="17">
        <f ca="1">f_nav_adjustedreturn(A1225,参数!$B$4,参数!$B$3)</f>
        <v>-28.3802941697679</v>
      </c>
      <c r="L1225" s="17">
        <f ca="1">f_nav_periodreturnrankingper(A1225,参数!$B$4,参数!$B$3,3)</f>
        <v>91.591784338896</v>
      </c>
      <c r="M1225" s="17">
        <f ca="1">f_nav_adjustedreturn(A1225,参数!$B$5,参数!$B$4)</f>
        <v>0</v>
      </c>
      <c r="N1225" s="17">
        <f ca="1">f_nav_periodreturnrankingper(A1225,参数!$B$5,参数!$B$4,3)</f>
        <v>0</v>
      </c>
      <c r="O1225" s="17">
        <f ca="1">f_nav_adjustedreturn(A1225,参数!$B$6,参数!$B$5)</f>
        <v>0</v>
      </c>
      <c r="P1225" s="17">
        <f ca="1">f_nav_periodreturnrankingper(A1225,参数!$B$6,参数!$B$5,3)</f>
        <v>0</v>
      </c>
      <c r="Q1225" s="25">
        <f>f_return(A1225,1,参数!$B$1-365/2,参数!$B$1)</f>
        <v>7.60612506978586</v>
      </c>
      <c r="R1225" s="25">
        <f ca="1">f_return(A1225,1,参数!$B$4,参数!$B$1)</f>
        <v>-5.91117737061234</v>
      </c>
      <c r="S1225" s="25">
        <f ca="1">f_return(A1225,1,参数!$B$6,参数!$B$1)</f>
        <v>0</v>
      </c>
      <c r="T1225" t="str">
        <f>f_info_investtype(A1225)</f>
        <v>灵活配置型基金</v>
      </c>
      <c r="U1225" t="str">
        <f>f_info_fundmanager(A1225)</f>
        <v>张再奇</v>
      </c>
      <c r="V1225">
        <f>f_info_manager_onthepostdays(A1225,1)</f>
        <v>666</v>
      </c>
      <c r="W1225" s="25">
        <f ca="1">f_return_1w(A1225,"0",参数!$B$2)</f>
        <v>0.100412808211538</v>
      </c>
      <c r="X1225" s="25">
        <f>f_return_1m(A1225,"0",参数!$B$1)</f>
        <v>1.6108108108108</v>
      </c>
      <c r="Y1225" s="25">
        <f>f_return_3m(A1225,0,参数!$B$1)</f>
        <v>2.63157894736842</v>
      </c>
      <c r="Z1225" s="25">
        <f>f_return_6m(A1225,0,参数!B1224)</f>
        <v>3.2258064516129</v>
      </c>
      <c r="AA1225" t="str">
        <f>f_dq_status(A1225,参数!$B$1)</f>
        <v>开放申购|开放赎回</v>
      </c>
      <c r="AB1225" s="17">
        <f ca="1">f_risk_maxdownside(A1225,参数!$B$6,参数!$B$1)</f>
        <v>-31.6926036020283</v>
      </c>
      <c r="AC1225" s="17">
        <f ca="1">f_risk_maxdownside(A1225,参数!$B$4,参数!$B$1)</f>
        <v>-31.6926036020283</v>
      </c>
      <c r="AD1225" t="str">
        <f ca="1">f_risk_maxdownside_date(A1225,参数!$B$6,参数!$B$1)</f>
        <v>20180313-20181129</v>
      </c>
    </row>
    <row r="1226" spans="1:30">
      <c r="A1226" s="15" t="s">
        <v>1254</v>
      </c>
      <c r="B1226" t="str">
        <f>f_info_name(A1226)</f>
        <v>中银广利A</v>
      </c>
      <c r="C1226" t="str">
        <f>f_info_setupdate(A1226)</f>
        <v>2016-12-14</v>
      </c>
      <c r="D1226" s="16">
        <f t="shared" si="19"/>
        <v>1503</v>
      </c>
      <c r="F1226" s="17">
        <f>f_netasset_total(A1226,参数!$B$1,100000000)</f>
        <v>5.5710917094</v>
      </c>
      <c r="G1226" s="17">
        <f ca="1">f_nav_adjustedreturn(A1226,参数!$B$2,参数!$B$1)</f>
        <v>21.8140306594614</v>
      </c>
      <c r="H1226" s="17">
        <f ca="1">f_nav_periodreturnrankingper(A1226,参数!$B$2,参数!$B$1,3)</f>
        <v>73.7956590788777</v>
      </c>
      <c r="I1226" s="17">
        <f ca="1">f_nav_adjustedreturn(A1226,参数!$B$3,参数!$B$2)</f>
        <v>9.29353233830848</v>
      </c>
      <c r="J1226" s="17">
        <f ca="1">f_nav_periodreturnrankingper(A1226,参数!$B$3,参数!$B$2,3)</f>
        <v>84.2251950947603</v>
      </c>
      <c r="K1226" s="17">
        <f ca="1">f_nav_adjustedreturn(A1226,参数!$B$4,参数!$B$3)</f>
        <v>0.544722030991252</v>
      </c>
      <c r="L1226" s="17">
        <f ca="1">f_nav_periodreturnrankingper(A1226,参数!$B$4,参数!$B$3,3)</f>
        <v>16.816431322208</v>
      </c>
      <c r="M1226" s="17">
        <f ca="1">f_nav_adjustedreturn(A1226,参数!$B$5,参数!$B$4)</f>
        <v>9.14555307768925</v>
      </c>
      <c r="N1226" s="17">
        <f ca="1">f_nav_periodreturnrankingper(A1226,参数!$B$5,参数!$B$4,3)</f>
        <v>56.0283687943262</v>
      </c>
      <c r="O1226" s="17">
        <f ca="1">f_nav_adjustedreturn(A1226,参数!$B$6,参数!$B$5)</f>
        <v>0</v>
      </c>
      <c r="P1226" s="17">
        <f ca="1">f_nav_periodreturnrankingper(A1226,参数!$B$6,参数!$B$5,3)</f>
        <v>0</v>
      </c>
      <c r="Q1226" s="25">
        <f>f_return(A1226,1,参数!$B$1-365/2,参数!$B$1)</f>
        <v>25.6352334424779</v>
      </c>
      <c r="R1226" s="25">
        <f ca="1">f_return(A1226,1,参数!$B$4,参数!$B$1)</f>
        <v>10.1992144782946</v>
      </c>
      <c r="S1226" s="25">
        <f ca="1">f_return(A1226,1,参数!$B$6,参数!$B$1)</f>
        <v>0</v>
      </c>
      <c r="T1226" t="str">
        <f>f_info_investtype(A1226)</f>
        <v>灵活配置型基金</v>
      </c>
      <c r="U1226" t="str">
        <f>f_info_fundmanager(A1226)</f>
        <v>苗婷</v>
      </c>
      <c r="V1226">
        <f>f_info_manager_onthepostdays(A1226,1)</f>
        <v>1520</v>
      </c>
      <c r="W1226" s="25">
        <f ca="1">f_return_1w(A1226,"0",参数!$B$2)</f>
        <v>-0.624264905455528</v>
      </c>
      <c r="X1226" s="25">
        <f>f_return_1m(A1226,"0",参数!$B$1)</f>
        <v>4.2957861944581</v>
      </c>
      <c r="Y1226" s="25">
        <f>f_return_3m(A1226,0,参数!$B$1)</f>
        <v>8.93055912321261</v>
      </c>
      <c r="Z1226" s="25">
        <f>f_return_6m(A1226,0,参数!B1225)</f>
        <v>10.408367824294</v>
      </c>
      <c r="AA1226" t="str">
        <f>f_dq_status(A1226,参数!$B$1)</f>
        <v>暂停大额申购|开放赎回</v>
      </c>
      <c r="AB1226" s="17">
        <f ca="1">f_risk_maxdownside(A1226,参数!$B$6,参数!$B$1)</f>
        <v>-2.65023931926962</v>
      </c>
      <c r="AC1226" s="17">
        <f ca="1">f_risk_maxdownside(A1226,参数!$B$4,参数!$B$1)</f>
        <v>-2.65023931926962</v>
      </c>
      <c r="AD1226" t="str">
        <f ca="1">f_risk_maxdownside_date(A1226,参数!$B$6,参数!$B$1)</f>
        <v>20200306-20200319,20200306-20200323</v>
      </c>
    </row>
    <row r="1227" spans="1:30">
      <c r="A1227" s="15" t="s">
        <v>1255</v>
      </c>
      <c r="B1227" t="str">
        <f>f_info_name(A1227)</f>
        <v>中银锦利A</v>
      </c>
      <c r="C1227" t="str">
        <f>f_info_setupdate(A1227)</f>
        <v>2016-12-22</v>
      </c>
      <c r="D1227" s="16">
        <f t="shared" si="19"/>
        <v>1495</v>
      </c>
      <c r="F1227" s="17">
        <f>f_netasset_total(A1227,参数!$B$1,100000000)</f>
        <v>7.4738174583</v>
      </c>
      <c r="G1227" s="17">
        <f ca="1">f_nav_adjustedreturn(A1227,参数!$B$2,参数!$B$1)</f>
        <v>21.0696931926781</v>
      </c>
      <c r="H1227" s="17">
        <f ca="1">f_nav_periodreturnrankingper(A1227,参数!$B$2,参数!$B$1,3)</f>
        <v>75.1191106405506</v>
      </c>
      <c r="I1227" s="17">
        <f ca="1">f_nav_adjustedreturn(A1227,参数!$B$3,参数!$B$2)</f>
        <v>18.9589240113291</v>
      </c>
      <c r="J1227" s="17">
        <f ca="1">f_nav_periodreturnrankingper(A1227,参数!$B$3,参数!$B$2,3)</f>
        <v>61.371237458194</v>
      </c>
      <c r="K1227" s="17">
        <f ca="1">f_nav_adjustedreturn(A1227,参数!$B$4,参数!$B$3)</f>
        <v>-2.39568074256441</v>
      </c>
      <c r="L1227" s="17">
        <f ca="1">f_nav_periodreturnrankingper(A1227,参数!$B$4,参数!$B$3,3)</f>
        <v>25.9306803594352</v>
      </c>
      <c r="M1227" s="17">
        <f ca="1">f_nav_adjustedreturn(A1227,参数!$B$5,参数!$B$4)</f>
        <v>8.74360356715823</v>
      </c>
      <c r="N1227" s="17">
        <f ca="1">f_nav_periodreturnrankingper(A1227,参数!$B$5,参数!$B$4,3)</f>
        <v>57.8408195429472</v>
      </c>
      <c r="O1227" s="17">
        <f ca="1">f_nav_adjustedreturn(A1227,参数!$B$6,参数!$B$5)</f>
        <v>0</v>
      </c>
      <c r="P1227" s="17">
        <f ca="1">f_nav_periodreturnrankingper(A1227,参数!$B$6,参数!$B$5,3)</f>
        <v>0</v>
      </c>
      <c r="Q1227" s="25">
        <f>f_return(A1227,1,参数!$B$1-365/2,参数!$B$1)</f>
        <v>23.7889767789791</v>
      </c>
      <c r="R1227" s="25">
        <f ca="1">f_return(A1227,1,参数!$B$4,参数!$B$1)</f>
        <v>12.0096705302393</v>
      </c>
      <c r="S1227" s="25">
        <f ca="1">f_return(A1227,1,参数!$B$6,参数!$B$1)</f>
        <v>0</v>
      </c>
      <c r="T1227" t="str">
        <f>f_info_investtype(A1227)</f>
        <v>灵活配置型基金</v>
      </c>
      <c r="U1227" t="str">
        <f>f_info_fundmanager(A1227)</f>
        <v>杨成</v>
      </c>
      <c r="V1227">
        <f>f_info_manager_onthepostdays(A1227,1)</f>
        <v>1512</v>
      </c>
      <c r="W1227" s="25">
        <f ca="1">f_return_1w(A1227,"0",参数!$B$2)</f>
        <v>-0.39644084221655</v>
      </c>
      <c r="X1227" s="25">
        <f>f_return_1m(A1227,"0",参数!$B$1)</f>
        <v>2.714218084267</v>
      </c>
      <c r="Y1227" s="25">
        <f>f_return_3m(A1227,0,参数!$B$1)</f>
        <v>8.00630548411185</v>
      </c>
      <c r="Z1227" s="25">
        <f>f_return_6m(A1227,0,参数!B1226)</f>
        <v>8.96509355206139</v>
      </c>
      <c r="AA1227" t="str">
        <f>f_dq_status(A1227,参数!$B$1)</f>
        <v>暂停大额申购|开放赎回</v>
      </c>
      <c r="AB1227" s="17">
        <f ca="1">f_risk_maxdownside(A1227,参数!$B$6,参数!$B$1)</f>
        <v>-4.69136698307689</v>
      </c>
      <c r="AC1227" s="17">
        <f ca="1">f_risk_maxdownside(A1227,参数!$B$4,参数!$B$1)</f>
        <v>-4.69136698307689</v>
      </c>
      <c r="AD1227" t="str">
        <f ca="1">f_risk_maxdownside_date(A1227,参数!$B$6,参数!$B$1)</f>
        <v>20180206-20190102,20180206-20190103</v>
      </c>
    </row>
    <row r="1228" spans="1:30">
      <c r="A1228" s="15" t="s">
        <v>1256</v>
      </c>
      <c r="B1228" t="str">
        <f>f_info_name(A1228)</f>
        <v>金鹰信息产业A</v>
      </c>
      <c r="C1228" t="str">
        <f>f_info_setupdate(A1228)</f>
        <v>2017-03-10</v>
      </c>
      <c r="D1228" s="16">
        <f t="shared" si="19"/>
        <v>1417</v>
      </c>
      <c r="F1228" s="17">
        <f>f_netasset_total(A1228,参数!$B$1,100000000)</f>
        <v>17.4036099483</v>
      </c>
      <c r="G1228" s="17">
        <f ca="1">f_nav_adjustedreturn(A1228,参数!$B$2,参数!$B$1)</f>
        <v>95.291182247704</v>
      </c>
      <c r="H1228" s="17">
        <f ca="1">f_nav_periodreturnrankingper(A1228,参数!$B$2,参数!$B$1,3)</f>
        <v>22.0588235294118</v>
      </c>
      <c r="I1228" s="17">
        <f ca="1">f_nav_adjustedreturn(A1228,参数!$B$3,参数!$B$2)</f>
        <v>70.5168824115144</v>
      </c>
      <c r="J1228" s="17">
        <f ca="1">f_nav_periodreturnrankingper(A1228,参数!$B$3,参数!$B$2,3)</f>
        <v>13.8643067846608</v>
      </c>
      <c r="K1228" s="17">
        <f ca="1">f_nav_adjustedreturn(A1228,参数!$B$4,参数!$B$3)</f>
        <v>8.32516179643067</v>
      </c>
      <c r="L1228" s="17">
        <f ca="1">f_nav_periodreturnrankingper(A1228,参数!$B$4,参数!$B$3,3)</f>
        <v>0.363636363636364</v>
      </c>
      <c r="M1228" s="17">
        <f ca="1">f_nav_adjustedreturn(A1228,参数!$B$5,参数!$B$4)</f>
        <v>0</v>
      </c>
      <c r="N1228" s="17">
        <f ca="1">f_nav_periodreturnrankingper(A1228,参数!$B$5,参数!$B$4,3)</f>
        <v>0</v>
      </c>
      <c r="O1228" s="17">
        <f ca="1">f_nav_adjustedreturn(A1228,参数!$B$6,参数!$B$5)</f>
        <v>0</v>
      </c>
      <c r="P1228" s="17">
        <f ca="1">f_nav_periodreturnrankingper(A1228,参数!$B$6,参数!$B$5,3)</f>
        <v>0</v>
      </c>
      <c r="Q1228" s="25">
        <f>f_return(A1228,1,参数!$B$1-365/2,参数!$B$1)</f>
        <v>138.311268498796</v>
      </c>
      <c r="R1228" s="25">
        <f ca="1">f_return(A1228,1,参数!$B$4,参数!$B$1)</f>
        <v>53.3052389703188</v>
      </c>
      <c r="S1228" s="25">
        <f ca="1">f_return(A1228,1,参数!$B$6,参数!$B$1)</f>
        <v>0</v>
      </c>
      <c r="T1228" t="str">
        <f>f_info_investtype(A1228)</f>
        <v>普通股票型基金</v>
      </c>
      <c r="U1228" t="str">
        <f>f_info_fundmanager(A1228)</f>
        <v>樊勇</v>
      </c>
      <c r="V1228">
        <f>f_info_manager_onthepostdays(A1228,1)</f>
        <v>853</v>
      </c>
      <c r="W1228" s="25">
        <f ca="1">f_return_1w(A1228,"0",参数!$B$2)</f>
        <v>0.662640944797723</v>
      </c>
      <c r="X1228" s="25">
        <f>f_return_1m(A1228,"0",参数!$B$1)</f>
        <v>11.1927215572482</v>
      </c>
      <c r="Y1228" s="25">
        <f>f_return_3m(A1228,0,参数!$B$1)</f>
        <v>41.6137352273165</v>
      </c>
      <c r="Z1228" s="25">
        <f>f_return_6m(A1228,0,参数!B1227)</f>
        <v>41.1054000736865</v>
      </c>
      <c r="AA1228" t="str">
        <f>f_dq_status(A1228,参数!$B$1)</f>
        <v>开放申购|开放赎回</v>
      </c>
      <c r="AB1228" s="17">
        <f ca="1">f_risk_maxdownside(A1228,参数!$B$6,参数!$B$1)</f>
        <v>-25.0481264270045</v>
      </c>
      <c r="AC1228" s="17">
        <f ca="1">f_risk_maxdownside(A1228,参数!$B$4,参数!$B$1)</f>
        <v>-25.0481264270045</v>
      </c>
      <c r="AD1228" t="str">
        <f ca="1">f_risk_maxdownside_date(A1228,参数!$B$6,参数!$B$1)</f>
        <v>20200226-20200323</v>
      </c>
    </row>
    <row r="1229" spans="1:30">
      <c r="A1229" s="15" t="s">
        <v>1257</v>
      </c>
      <c r="B1229" t="str">
        <f>f_info_name(A1229)</f>
        <v>汇安丰华A</v>
      </c>
      <c r="C1229" t="str">
        <f>f_info_setupdate(A1229)</f>
        <v>2017-01-10</v>
      </c>
      <c r="D1229" s="16">
        <f t="shared" si="19"/>
        <v>1476</v>
      </c>
      <c r="F1229" s="17">
        <f>f_netasset_total(A1229,参数!$B$1,100000000)</f>
        <v>3.6509106266</v>
      </c>
      <c r="G1229" s="17">
        <f ca="1">f_nav_adjustedreturn(A1229,参数!$B$2,参数!$B$1)</f>
        <v>13.1371399903369</v>
      </c>
      <c r="H1229" s="17">
        <f ca="1">f_nav_periodreturnrankingper(A1229,参数!$B$2,参数!$B$1,3)</f>
        <v>91.7416622551615</v>
      </c>
      <c r="I1229" s="17">
        <f ca="1">f_nav_adjustedreturn(A1229,参数!$B$3,参数!$B$2)</f>
        <v>2.79923315600799</v>
      </c>
      <c r="J1229" s="17">
        <f ca="1">f_nav_periodreturnrankingper(A1229,参数!$B$3,参数!$B$2,3)</f>
        <v>97.6588628762542</v>
      </c>
      <c r="K1229" s="17">
        <f ca="1">f_nav_adjustedreturn(A1229,参数!$B$4,参数!$B$3)</f>
        <v>-10.9604513441811</v>
      </c>
      <c r="L1229" s="17">
        <f ca="1">f_nav_periodreturnrankingper(A1229,参数!$B$4,参数!$B$3,3)</f>
        <v>42.9396662387676</v>
      </c>
      <c r="M1229" s="17">
        <f ca="1">f_nav_adjustedreturn(A1229,参数!$B$5,参数!$B$4)</f>
        <v>24.6742753495805</v>
      </c>
      <c r="N1229" s="17">
        <f ca="1">f_nav_periodreturnrankingper(A1229,参数!$B$5,参数!$B$4,3)</f>
        <v>15.839243498818</v>
      </c>
      <c r="O1229" s="17">
        <f ca="1">f_nav_adjustedreturn(A1229,参数!$B$6,参数!$B$5)</f>
        <v>0</v>
      </c>
      <c r="P1229" s="17">
        <f ca="1">f_nav_periodreturnrankingper(A1229,参数!$B$6,参数!$B$5,3)</f>
        <v>0</v>
      </c>
      <c r="Q1229" s="25">
        <f>f_return(A1229,1,参数!$B$1-365/2,参数!$B$1)</f>
        <v>16.215246703234</v>
      </c>
      <c r="R1229" s="25">
        <f ca="1">f_return(A1229,1,参数!$B$4,参数!$B$1)</f>
        <v>1.17069282551818</v>
      </c>
      <c r="S1229" s="25">
        <f ca="1">f_return(A1229,1,参数!$B$6,参数!$B$1)</f>
        <v>0</v>
      </c>
      <c r="T1229" t="str">
        <f>f_info_investtype(A1229)</f>
        <v>灵活配置型基金</v>
      </c>
      <c r="U1229" t="str">
        <f>f_info_fundmanager(A1229)</f>
        <v>陆丰</v>
      </c>
      <c r="V1229">
        <f>f_info_manager_onthepostdays(A1229,1)</f>
        <v>279</v>
      </c>
      <c r="W1229" s="25">
        <f ca="1">f_return_1w(A1229,"0",参数!$B$2)</f>
        <v>-0.547195622435024</v>
      </c>
      <c r="X1229" s="25">
        <f>f_return_1m(A1229,"0",参数!$B$1)</f>
        <v>2.59270130124255</v>
      </c>
      <c r="Y1229" s="25">
        <f>f_return_3m(A1229,0,参数!$B$1)</f>
        <v>4.70174675592374</v>
      </c>
      <c r="Z1229" s="25">
        <f>f_return_6m(A1229,0,参数!B1228)</f>
        <v>0.394219824649963</v>
      </c>
      <c r="AA1229" t="str">
        <f>f_dq_status(A1229,参数!$B$1)</f>
        <v>开放申购|开放赎回</v>
      </c>
      <c r="AB1229" s="17">
        <f ca="1">f_risk_maxdownside(A1229,参数!$B$6,参数!$B$1)</f>
        <v>-14.2757548131067</v>
      </c>
      <c r="AC1229" s="17">
        <f ca="1">f_risk_maxdownside(A1229,参数!$B$4,参数!$B$1)</f>
        <v>-14.0683797441135</v>
      </c>
      <c r="AD1229" t="str">
        <f ca="1">f_risk_maxdownside_date(A1229,参数!$B$6,参数!$B$1)</f>
        <v>20180125-20181129</v>
      </c>
    </row>
    <row r="1230" spans="1:30">
      <c r="A1230" s="15" t="s">
        <v>1258</v>
      </c>
      <c r="B1230" t="str">
        <f>f_info_name(A1230)</f>
        <v>前海开源周期优选A</v>
      </c>
      <c r="C1230" t="str">
        <f>f_info_setupdate(A1230)</f>
        <v>2017-01-25</v>
      </c>
      <c r="D1230" s="16">
        <f t="shared" si="19"/>
        <v>1461</v>
      </c>
      <c r="F1230" s="17">
        <f>f_netasset_total(A1230,参数!$B$1,100000000)</f>
        <v>0.684471141</v>
      </c>
      <c r="G1230" s="17">
        <f ca="1">f_nav_adjustedreturn(A1230,参数!$B$2,参数!$B$1)</f>
        <v>85.3973342331703</v>
      </c>
      <c r="H1230" s="17">
        <f ca="1">f_nav_periodreturnrankingper(A1230,参数!$B$2,参数!$B$1,3)</f>
        <v>12.7051349920593</v>
      </c>
      <c r="I1230" s="17">
        <f ca="1">f_nav_adjustedreturn(A1230,参数!$B$3,参数!$B$2)</f>
        <v>38.1424076447966</v>
      </c>
      <c r="J1230" s="17">
        <f ca="1">f_nav_periodreturnrankingper(A1230,参数!$B$3,参数!$B$2,3)</f>
        <v>32.1627647714604</v>
      </c>
      <c r="K1230" s="17">
        <f ca="1">f_nav_adjustedreturn(A1230,参数!$B$4,参数!$B$3)</f>
        <v>-23.2331365181607</v>
      </c>
      <c r="L1230" s="17">
        <f ca="1">f_nav_periodreturnrankingper(A1230,参数!$B$4,参数!$B$3,3)</f>
        <v>77.4069319640565</v>
      </c>
      <c r="M1230" s="17">
        <f ca="1">f_nav_adjustedreturn(A1230,参数!$B$5,参数!$B$4)</f>
        <v>12.07</v>
      </c>
      <c r="N1230" s="17">
        <f ca="1">f_nav_periodreturnrankingper(A1230,参数!$B$5,参数!$B$4,3)</f>
        <v>42.6319936958235</v>
      </c>
      <c r="O1230" s="17">
        <f ca="1">f_nav_adjustedreturn(A1230,参数!$B$6,参数!$B$5)</f>
        <v>0</v>
      </c>
      <c r="P1230" s="17">
        <f ca="1">f_nav_periodreturnrankingper(A1230,参数!$B$6,参数!$B$5,3)</f>
        <v>0</v>
      </c>
      <c r="Q1230" s="25">
        <f>f_return(A1230,1,参数!$B$1-365/2,参数!$B$1)</f>
        <v>77.9241829571177</v>
      </c>
      <c r="R1230" s="25">
        <f ca="1">f_return(A1230,1,参数!$B$4,参数!$B$1)</f>
        <v>25.2503087932373</v>
      </c>
      <c r="S1230" s="25">
        <f ca="1">f_return(A1230,1,参数!$B$6,参数!$B$1)</f>
        <v>0</v>
      </c>
      <c r="T1230" t="str">
        <f>f_info_investtype(A1230)</f>
        <v>灵活配置型基金</v>
      </c>
      <c r="U1230" t="str">
        <f>f_info_fundmanager(A1230)</f>
        <v>谢屹</v>
      </c>
      <c r="V1230">
        <f>f_info_manager_onthepostdays(A1230,1)</f>
        <v>1478</v>
      </c>
      <c r="W1230" s="25">
        <f ca="1">f_return_1w(A1230,"0",参数!$B$2)</f>
        <v>-3.48477446669923</v>
      </c>
      <c r="X1230" s="25">
        <f>f_return_1m(A1230,"0",参数!$B$1)</f>
        <v>11.0791003285317</v>
      </c>
      <c r="Y1230" s="25">
        <f>f_return_3m(A1230,0,参数!$B$1)</f>
        <v>24.6568349404424</v>
      </c>
      <c r="Z1230" s="25">
        <f>f_return_6m(A1230,0,参数!B1229)</f>
        <v>28.5468911027139</v>
      </c>
      <c r="AA1230" t="str">
        <f>f_dq_status(A1230,参数!$B$1)</f>
        <v>开放申购|开放赎回</v>
      </c>
      <c r="AB1230" s="17">
        <f ca="1">f_risk_maxdownside(A1230,参数!$B$6,参数!$B$1)</f>
        <v>-33.2885342293154</v>
      </c>
      <c r="AC1230" s="17">
        <f ca="1">f_risk_maxdownside(A1230,参数!$B$4,参数!$B$1)</f>
        <v>-29.1335772285179</v>
      </c>
      <c r="AD1230" t="str">
        <f ca="1">f_risk_maxdownside_date(A1230,参数!$B$6,参数!$B$1)</f>
        <v>20170810-20190103</v>
      </c>
    </row>
    <row r="1231" spans="1:30">
      <c r="A1231" s="15" t="s">
        <v>1259</v>
      </c>
      <c r="B1231" t="str">
        <f>f_info_name(A1231)</f>
        <v>招商兴福A</v>
      </c>
      <c r="C1231" t="str">
        <f>f_info_setupdate(A1231)</f>
        <v>2016-12-06</v>
      </c>
      <c r="D1231" s="16">
        <f t="shared" si="19"/>
        <v>1511</v>
      </c>
      <c r="F1231" s="17">
        <f>f_netasset_total(A1231,参数!$B$1,100000000)</f>
        <v>7.7540342866</v>
      </c>
      <c r="G1231" s="17">
        <f ca="1">f_nav_adjustedreturn(A1231,参数!$B$2,参数!$B$1)</f>
        <v>23.5283495846876</v>
      </c>
      <c r="H1231" s="17">
        <f ca="1">f_nav_periodreturnrankingper(A1231,参数!$B$2,参数!$B$1,3)</f>
        <v>70.3546850185283</v>
      </c>
      <c r="I1231" s="17">
        <f ca="1">f_nav_adjustedreturn(A1231,参数!$B$3,参数!$B$2)</f>
        <v>12.4352857577911</v>
      </c>
      <c r="J1231" s="17">
        <f ca="1">f_nav_periodreturnrankingper(A1231,参数!$B$3,参数!$B$2,3)</f>
        <v>75.6410256410256</v>
      </c>
      <c r="K1231" s="17">
        <f ca="1">f_nav_adjustedreturn(A1231,参数!$B$4,参数!$B$3)</f>
        <v>-15.4493176551369</v>
      </c>
      <c r="L1231" s="17">
        <f ca="1">f_nav_periodreturnrankingper(A1231,参数!$B$4,参数!$B$3,3)</f>
        <v>51.0269576379974</v>
      </c>
      <c r="M1231" s="17">
        <f ca="1">f_nav_adjustedreturn(A1231,参数!$B$5,参数!$B$4)</f>
        <v>16.0154700515668</v>
      </c>
      <c r="N1231" s="17">
        <f ca="1">f_nav_periodreturnrankingper(A1231,参数!$B$5,参数!$B$4,3)</f>
        <v>30.3388494877857</v>
      </c>
      <c r="O1231" s="17">
        <f ca="1">f_nav_adjustedreturn(A1231,参数!$B$6,参数!$B$5)</f>
        <v>0</v>
      </c>
      <c r="P1231" s="17">
        <f ca="1">f_nav_periodreturnrankingper(A1231,参数!$B$6,参数!$B$5,3)</f>
        <v>0</v>
      </c>
      <c r="Q1231" s="25">
        <f>f_return(A1231,1,参数!$B$1-365/2,参数!$B$1)</f>
        <v>21.260019643203</v>
      </c>
      <c r="R1231" s="25">
        <f ca="1">f_return(A1231,1,参数!$B$4,参数!$B$1)</f>
        <v>5.49719275923599</v>
      </c>
      <c r="S1231" s="25">
        <f ca="1">f_return(A1231,1,参数!$B$6,参数!$B$1)</f>
        <v>0</v>
      </c>
      <c r="T1231" t="str">
        <f>f_info_investtype(A1231)</f>
        <v>灵活配置型基金</v>
      </c>
      <c r="U1231" t="str">
        <f>f_info_fundmanager(A1231)</f>
        <v>张韵</v>
      </c>
      <c r="V1231">
        <f>f_info_manager_onthepostdays(A1231,1)</f>
        <v>1528</v>
      </c>
      <c r="W1231" s="25">
        <f ca="1">f_return_1w(A1231,"0",参数!$B$2)</f>
        <v>0.517288320174228</v>
      </c>
      <c r="X1231" s="25">
        <f>f_return_1m(A1231,"0",参数!$B$1)</f>
        <v>3.71437234687691</v>
      </c>
      <c r="Y1231" s="25">
        <f>f_return_3m(A1231,0,参数!$B$1)</f>
        <v>6.83220114000157</v>
      </c>
      <c r="Z1231" s="25">
        <f>f_return_6m(A1231,0,参数!B1230)</f>
        <v>8.38582677165355</v>
      </c>
      <c r="AA1231" t="str">
        <f>f_dq_status(A1231,参数!$B$1)</f>
        <v>暂停大额申购|开放赎回</v>
      </c>
      <c r="AB1231" s="17">
        <f ca="1">f_risk_maxdownside(A1231,参数!$B$6,参数!$B$1)</f>
        <v>-22.1264613021589</v>
      </c>
      <c r="AC1231" s="17">
        <f ca="1">f_risk_maxdownside(A1231,参数!$B$4,参数!$B$1)</f>
        <v>-22.0998719590269</v>
      </c>
      <c r="AD1231" t="str">
        <f ca="1">f_risk_maxdownside_date(A1231,参数!$B$6,参数!$B$1)</f>
        <v>20180124-20190131</v>
      </c>
    </row>
    <row r="1232" spans="1:30">
      <c r="A1232" s="15" t="s">
        <v>1260</v>
      </c>
      <c r="B1232" t="str">
        <f>f_info_name(A1232)</f>
        <v>富国久利稳健配置A</v>
      </c>
      <c r="C1232" t="str">
        <f>f_info_setupdate(A1232)</f>
        <v>2016-12-27</v>
      </c>
      <c r="D1232" s="16">
        <f t="shared" si="19"/>
        <v>1490</v>
      </c>
      <c r="F1232" s="17">
        <f>f_netasset_total(A1232,参数!$B$1,100000000)</f>
        <v>5.2435858797</v>
      </c>
      <c r="G1232" s="17">
        <f ca="1">f_nav_adjustedreturn(A1232,参数!$B$2,参数!$B$1)</f>
        <v>11.5617949536674</v>
      </c>
      <c r="H1232" s="17">
        <f ca="1">f_nav_periodreturnrankingper(A1232,参数!$B$2,参数!$B$1,3)</f>
        <v>71.1229946524064</v>
      </c>
      <c r="I1232" s="17">
        <f ca="1">f_nav_adjustedreturn(A1232,参数!$B$3,参数!$B$2)</f>
        <v>6.39080796477121</v>
      </c>
      <c r="J1232" s="17">
        <f ca="1">f_nav_periodreturnrankingper(A1232,参数!$B$3,参数!$B$2,3)</f>
        <v>74.0350877192982</v>
      </c>
      <c r="K1232" s="17">
        <f ca="1">f_nav_adjustedreturn(A1232,参数!$B$4,参数!$B$3)</f>
        <v>1.28963444196644</v>
      </c>
      <c r="L1232" s="17">
        <f ca="1">f_nav_periodreturnrankingper(A1232,参数!$B$4,参数!$B$3,3)</f>
        <v>31.5555555555556</v>
      </c>
      <c r="M1232" s="17">
        <f ca="1">f_nav_adjustedreturn(A1232,参数!$B$5,参数!$B$4)</f>
        <v>3.11594926595425</v>
      </c>
      <c r="N1232" s="17">
        <f ca="1">f_nav_periodreturnrankingper(A1232,参数!$B$5,参数!$B$4,3)</f>
        <v>80.1801801801802</v>
      </c>
      <c r="O1232" s="17">
        <f ca="1">f_nav_adjustedreturn(A1232,参数!$B$6,参数!$B$5)</f>
        <v>0</v>
      </c>
      <c r="P1232" s="17">
        <f ca="1">f_nav_periodreturnrankingper(A1232,参数!$B$6,参数!$B$5,3)</f>
        <v>0</v>
      </c>
      <c r="Q1232" s="25">
        <f>f_return(A1232,1,参数!$B$1-365/2,参数!$B$1)</f>
        <v>13.0462904587955</v>
      </c>
      <c r="R1232" s="25">
        <f ca="1">f_return(A1232,1,参数!$B$4,参数!$B$1)</f>
        <v>6.32544485651088</v>
      </c>
      <c r="S1232" s="25">
        <f ca="1">f_return(A1232,1,参数!$B$6,参数!$B$1)</f>
        <v>0</v>
      </c>
      <c r="T1232" t="str">
        <f>f_info_investtype(A1232)</f>
        <v>偏债混合型基金</v>
      </c>
      <c r="U1232" t="str">
        <f>f_info_fundmanager(A1232)</f>
        <v>张明凯</v>
      </c>
      <c r="V1232">
        <f>f_info_manager_onthepostdays(A1232,1)</f>
        <v>695</v>
      </c>
      <c r="W1232" s="25">
        <f ca="1">f_return_1w(A1232,"0",参数!$B$2)</f>
        <v>-0.551041374801534</v>
      </c>
      <c r="X1232" s="25">
        <f>f_return_1m(A1232,"0",参数!$B$1)</f>
        <v>2.39720650518495</v>
      </c>
      <c r="Y1232" s="25">
        <f>f_return_3m(A1232,0,参数!$B$1)</f>
        <v>6.28164916047694</v>
      </c>
      <c r="Z1232" s="25">
        <f>f_return_6m(A1232,0,参数!B1231)</f>
        <v>5.73366633021196</v>
      </c>
      <c r="AA1232" t="str">
        <f>f_dq_status(A1232,参数!$B$1)</f>
        <v>暂停大额申购|开放赎回</v>
      </c>
      <c r="AB1232" s="17">
        <f ca="1">f_risk_maxdownside(A1232,参数!$B$6,参数!$B$1)</f>
        <v>-3.93765381460213</v>
      </c>
      <c r="AC1232" s="17">
        <f ca="1">f_risk_maxdownside(A1232,参数!$B$4,参数!$B$1)</f>
        <v>-3.93765381460213</v>
      </c>
      <c r="AD1232" t="str">
        <f ca="1">f_risk_maxdownside_date(A1232,参数!$B$6,参数!$B$1)</f>
        <v>20200306-20200323</v>
      </c>
    </row>
    <row r="1233" spans="1:30">
      <c r="A1233" s="15" t="s">
        <v>1261</v>
      </c>
      <c r="B1233" t="str">
        <f>f_info_name(A1233)</f>
        <v>易方达瑞弘A</v>
      </c>
      <c r="C1233" t="str">
        <f>f_info_setupdate(A1233)</f>
        <v>2017-01-11</v>
      </c>
      <c r="D1233" s="16">
        <f t="shared" si="19"/>
        <v>1475</v>
      </c>
      <c r="F1233" s="17">
        <f>f_netasset_total(A1233,参数!$B$1,100000000)</f>
        <v>11.2766333488</v>
      </c>
      <c r="G1233" s="17">
        <f ca="1">f_nav_adjustedreturn(A1233,参数!$B$2,参数!$B$1)</f>
        <v>29.1530481739378</v>
      </c>
      <c r="H1233" s="17">
        <f ca="1">f_nav_periodreturnrankingper(A1233,参数!$B$2,参数!$B$1,3)</f>
        <v>64.2138697723663</v>
      </c>
      <c r="I1233" s="17">
        <f ca="1">f_nav_adjustedreturn(A1233,参数!$B$3,参数!$B$2)</f>
        <v>24.0984040208094</v>
      </c>
      <c r="J1233" s="17">
        <f ca="1">f_nav_periodreturnrankingper(A1233,参数!$B$3,参数!$B$2,3)</f>
        <v>52.2296544035675</v>
      </c>
      <c r="K1233" s="17">
        <f ca="1">f_nav_adjustedreturn(A1233,参数!$B$4,参数!$B$3)</f>
        <v>2.34635863189243</v>
      </c>
      <c r="L1233" s="17">
        <f ca="1">f_nav_periodreturnrankingper(A1233,参数!$B$4,参数!$B$3,3)</f>
        <v>8.66495507060334</v>
      </c>
      <c r="M1233" s="17">
        <f ca="1">f_nav_adjustedreturn(A1233,参数!$B$5,参数!$B$4)</f>
        <v>10.9334399360384</v>
      </c>
      <c r="N1233" s="17">
        <f ca="1">f_nav_periodreturnrankingper(A1233,参数!$B$5,参数!$B$4,3)</f>
        <v>47.7541371158392</v>
      </c>
      <c r="O1233" s="17">
        <f ca="1">f_nav_adjustedreturn(A1233,参数!$B$6,参数!$B$5)</f>
        <v>0</v>
      </c>
      <c r="P1233" s="17">
        <f ca="1">f_nav_periodreturnrankingper(A1233,参数!$B$6,参数!$B$5,3)</f>
        <v>0</v>
      </c>
      <c r="Q1233" s="25">
        <f>f_return(A1233,1,参数!$B$1-365/2,参数!$B$1)</f>
        <v>38.8153619689021</v>
      </c>
      <c r="R1233" s="25">
        <f ca="1">f_return(A1233,1,参数!$B$4,参数!$B$1)</f>
        <v>17.9186174863311</v>
      </c>
      <c r="S1233" s="25">
        <f ca="1">f_return(A1233,1,参数!$B$6,参数!$B$1)</f>
        <v>0</v>
      </c>
      <c r="T1233" t="str">
        <f>f_info_investtype(A1233)</f>
        <v>灵活配置型基金</v>
      </c>
      <c r="U1233" t="str">
        <f>f_info_fundmanager(A1233)</f>
        <v>林森</v>
      </c>
      <c r="V1233">
        <f>f_info_manager_onthepostdays(A1233,1)</f>
        <v>1437</v>
      </c>
      <c r="W1233" s="25">
        <f ca="1">f_return_1w(A1233,"0",参数!$B$2)</f>
        <v>-0.269274376417235</v>
      </c>
      <c r="X1233" s="25">
        <f>f_return_1m(A1233,"0",参数!$B$1)</f>
        <v>4.80281365313654</v>
      </c>
      <c r="Y1233" s="25">
        <f>f_return_3m(A1233,0,参数!$B$1)</f>
        <v>9.9770087124879</v>
      </c>
      <c r="Z1233" s="25">
        <f>f_return_6m(A1233,0,参数!B1232)</f>
        <v>13.0385344283007</v>
      </c>
      <c r="AA1233" t="str">
        <f>f_dq_status(A1233,参数!$B$1)</f>
        <v>开放申购|开放赎回</v>
      </c>
      <c r="AB1233" s="17">
        <f ca="1">f_risk_maxdownside(A1233,参数!$B$6,参数!$B$1)</f>
        <v>-7.72587794067507</v>
      </c>
      <c r="AC1233" s="17">
        <f ca="1">f_risk_maxdownside(A1233,参数!$B$4,参数!$B$1)</f>
        <v>-7.72587794067507</v>
      </c>
      <c r="AD1233" t="str">
        <f ca="1">f_risk_maxdownside_date(A1233,参数!$B$6,参数!$B$1)</f>
        <v>20200306-20200323</v>
      </c>
    </row>
    <row r="1234" spans="1:30">
      <c r="A1234" s="15" t="s">
        <v>1262</v>
      </c>
      <c r="B1234" t="str">
        <f>f_info_name(A1234)</f>
        <v>汇安丰利A</v>
      </c>
      <c r="C1234" t="str">
        <f>f_info_setupdate(A1234)</f>
        <v>2016-12-19</v>
      </c>
      <c r="D1234" s="16">
        <f t="shared" si="19"/>
        <v>1498</v>
      </c>
      <c r="F1234" s="17">
        <f>f_netasset_total(A1234,参数!$B$1,100000000)</f>
        <v>1.7232918718</v>
      </c>
      <c r="G1234" s="17">
        <f ca="1">f_nav_adjustedreturn(A1234,参数!$B$2,参数!$B$1)</f>
        <v>75.6494642118135</v>
      </c>
      <c r="H1234" s="17">
        <f ca="1">f_nav_periodreturnrankingper(A1234,参数!$B$2,参数!$B$1,3)</f>
        <v>19.5870831127581</v>
      </c>
      <c r="I1234" s="17">
        <f ca="1">f_nav_adjustedreturn(A1234,参数!$B$3,参数!$B$2)</f>
        <v>29.1775679672392</v>
      </c>
      <c r="J1234" s="17">
        <f ca="1">f_nav_periodreturnrankingper(A1234,参数!$B$3,参数!$B$2,3)</f>
        <v>45.5964325529543</v>
      </c>
      <c r="K1234" s="17">
        <f ca="1">f_nav_adjustedreturn(A1234,参数!$B$4,参数!$B$3)</f>
        <v>-30.3628010139417</v>
      </c>
      <c r="L1234" s="17">
        <f ca="1">f_nav_periodreturnrankingper(A1234,参数!$B$4,参数!$B$3,3)</f>
        <v>94.5442875481386</v>
      </c>
      <c r="M1234" s="17">
        <f ca="1">f_nav_adjustedreturn(A1234,参数!$B$5,参数!$B$4)</f>
        <v>38.7046903872753</v>
      </c>
      <c r="N1234" s="17">
        <f ca="1">f_nav_periodreturnrankingper(A1234,参数!$B$5,参数!$B$4,3)</f>
        <v>5.75256107171001</v>
      </c>
      <c r="O1234" s="17">
        <f ca="1">f_nav_adjustedreturn(A1234,参数!$B$6,参数!$B$5)</f>
        <v>0</v>
      </c>
      <c r="P1234" s="17">
        <f ca="1">f_nav_periodreturnrankingper(A1234,参数!$B$6,参数!$B$5,3)</f>
        <v>0</v>
      </c>
      <c r="Q1234" s="25">
        <f>f_return(A1234,1,参数!$B$1-365/2,参数!$B$1)</f>
        <v>82.5932130316365</v>
      </c>
      <c r="R1234" s="25">
        <f ca="1">f_return(A1234,1,参数!$B$4,参数!$B$1)</f>
        <v>16.4567461180552</v>
      </c>
      <c r="S1234" s="25">
        <f ca="1">f_return(A1234,1,参数!$B$6,参数!$B$1)</f>
        <v>0</v>
      </c>
      <c r="T1234" t="str">
        <f>f_info_investtype(A1234)</f>
        <v>灵活配置型基金</v>
      </c>
      <c r="U1234" t="str">
        <f>f_info_fundmanager(A1234)</f>
        <v>陆丰</v>
      </c>
      <c r="V1234">
        <f>f_info_manager_onthepostdays(A1234,1)</f>
        <v>279</v>
      </c>
      <c r="W1234" s="25">
        <f ca="1">f_return_1w(A1234,"0",参数!$B$2)</f>
        <v>1.54699096843421</v>
      </c>
      <c r="X1234" s="25">
        <f>f_return_1m(A1234,"0",参数!$B$1)</f>
        <v>19.2621870882741</v>
      </c>
      <c r="Y1234" s="25">
        <f>f_return_3m(A1234,0,参数!$B$1)</f>
        <v>32.8733944954129</v>
      </c>
      <c r="Z1234" s="25">
        <f>f_return_6m(A1234,0,参数!B1233)</f>
        <v>23.4540833065889</v>
      </c>
      <c r="AA1234" t="str">
        <f>f_dq_status(A1234,参数!$B$1)</f>
        <v>开放申购|开放赎回</v>
      </c>
      <c r="AB1234" s="17">
        <f ca="1">f_risk_maxdownside(A1234,参数!$B$6,参数!$B$1)</f>
        <v>-32.7793967078838</v>
      </c>
      <c r="AC1234" s="17">
        <f ca="1">f_risk_maxdownside(A1234,参数!$B$4,参数!$B$1)</f>
        <v>-32.7793967078838</v>
      </c>
      <c r="AD1234" t="str">
        <f ca="1">f_risk_maxdownside_date(A1234,参数!$B$6,参数!$B$1)</f>
        <v>20180206-20181129</v>
      </c>
    </row>
    <row r="1235" spans="1:30">
      <c r="A1235" s="15" t="s">
        <v>1263</v>
      </c>
      <c r="B1235" t="str">
        <f>f_info_name(A1235)</f>
        <v>汇安丰泽A</v>
      </c>
      <c r="C1235" t="str">
        <f>f_info_setupdate(A1235)</f>
        <v>2017-01-13</v>
      </c>
      <c r="D1235" s="16">
        <f t="shared" si="19"/>
        <v>1473</v>
      </c>
      <c r="F1235" s="17">
        <f>f_netasset_total(A1235,参数!$B$1,100000000)</f>
        <v>2.3959333094</v>
      </c>
      <c r="G1235" s="17">
        <f ca="1">f_nav_adjustedreturn(A1235,参数!$B$2,参数!$B$1)</f>
        <v>79.4698736041232</v>
      </c>
      <c r="H1235" s="17">
        <f ca="1">f_nav_periodreturnrankingper(A1235,参数!$B$2,参数!$B$1,3)</f>
        <v>16.569613552144</v>
      </c>
      <c r="I1235" s="17">
        <f ca="1">f_nav_adjustedreturn(A1235,参数!$B$3,参数!$B$2)</f>
        <v>77.2806381435823</v>
      </c>
      <c r="J1235" s="17">
        <f ca="1">f_nav_periodreturnrankingper(A1235,参数!$B$3,参数!$B$2,3)</f>
        <v>3.06577480490524</v>
      </c>
      <c r="K1235" s="17">
        <f ca="1">f_nav_adjustedreturn(A1235,参数!$B$4,参数!$B$3)</f>
        <v>-9.68629248804767</v>
      </c>
      <c r="L1235" s="17">
        <f ca="1">f_nav_periodreturnrankingper(A1235,参数!$B$4,参数!$B$3,3)</f>
        <v>40.1797175866496</v>
      </c>
      <c r="M1235" s="17">
        <f ca="1">f_nav_adjustedreturn(A1235,参数!$B$5,参数!$B$4)</f>
        <v>52.2282878411911</v>
      </c>
      <c r="N1235" s="17">
        <f ca="1">f_nav_periodreturnrankingper(A1235,参数!$B$5,参数!$B$4,3)</f>
        <v>2.0488573680063</v>
      </c>
      <c r="O1235" s="17">
        <f ca="1">f_nav_adjustedreturn(A1235,参数!$B$6,参数!$B$5)</f>
        <v>0</v>
      </c>
      <c r="P1235" s="17">
        <f ca="1">f_nav_periodreturnrankingper(A1235,参数!$B$6,参数!$B$5,3)</f>
        <v>0</v>
      </c>
      <c r="Q1235" s="25">
        <f>f_return(A1235,1,参数!$B$1-365/2,参数!$B$1)</f>
        <v>90.8627325075506</v>
      </c>
      <c r="R1235" s="25">
        <f ca="1">f_return(A1235,1,参数!$B$4,参数!$B$1)</f>
        <v>42.1224743946487</v>
      </c>
      <c r="S1235" s="25">
        <f ca="1">f_return(A1235,1,参数!$B$6,参数!$B$1)</f>
        <v>0</v>
      </c>
      <c r="T1235" t="str">
        <f>f_info_investtype(A1235)</f>
        <v>灵活配置型基金</v>
      </c>
      <c r="U1235" t="str">
        <f>f_info_fundmanager(A1235)</f>
        <v>戴杰</v>
      </c>
      <c r="V1235">
        <f>f_info_manager_onthepostdays(A1235,1)</f>
        <v>1486</v>
      </c>
      <c r="W1235" s="25">
        <f ca="1">f_return_1w(A1235,"0",参数!$B$2)</f>
        <v>-3.38681631362631</v>
      </c>
      <c r="X1235" s="25">
        <f>f_return_1m(A1235,"0",参数!$B$1)</f>
        <v>12.4020085054055</v>
      </c>
      <c r="Y1235" s="25">
        <f>f_return_3m(A1235,0,参数!$B$1)</f>
        <v>26.1247017564033</v>
      </c>
      <c r="Z1235" s="25">
        <f>f_return_6m(A1235,0,参数!B1234)</f>
        <v>35.305684662138</v>
      </c>
      <c r="AA1235" t="str">
        <f>f_dq_status(A1235,参数!$B$1)</f>
        <v>暂停大额申购|开放赎回</v>
      </c>
      <c r="AB1235" s="17">
        <f ca="1">f_risk_maxdownside(A1235,参数!$B$6,参数!$B$1)</f>
        <v>-19.0098381466201</v>
      </c>
      <c r="AC1235" s="17">
        <f ca="1">f_risk_maxdownside(A1235,参数!$B$4,参数!$B$1)</f>
        <v>-19.0098381466201</v>
      </c>
      <c r="AD1235" t="str">
        <f ca="1">f_risk_maxdownside_date(A1235,参数!$B$6,参数!$B$1)</f>
        <v>20180613-20181029</v>
      </c>
    </row>
    <row r="1236" spans="1:30">
      <c r="A1236" s="15" t="s">
        <v>1264</v>
      </c>
      <c r="B1236" t="str">
        <f>f_info_name(A1236)</f>
        <v>交银瑞鑫定期开放</v>
      </c>
      <c r="C1236" t="str">
        <f>f_info_setupdate(A1236)</f>
        <v>2016-12-14</v>
      </c>
      <c r="D1236" s="16">
        <f t="shared" si="19"/>
        <v>1503</v>
      </c>
      <c r="F1236" s="17">
        <f>f_netasset_total(A1236,参数!$B$1,100000000)</f>
        <v>7.01479173</v>
      </c>
      <c r="G1236" s="17">
        <f ca="1">f_nav_adjustedreturn(A1236,参数!$B$2,参数!$B$1)</f>
        <v>25.1720825996478</v>
      </c>
      <c r="H1236" s="17">
        <f ca="1">f_nav_periodreturnrankingper(A1236,参数!$B$2,参数!$B$1,3)</f>
        <v>68.4489147697194</v>
      </c>
      <c r="I1236" s="17">
        <f ca="1">f_nav_adjustedreturn(A1236,参数!$B$3,参数!$B$2)</f>
        <v>11.0380376821898</v>
      </c>
      <c r="J1236" s="17">
        <f ca="1">f_nav_periodreturnrankingper(A1236,参数!$B$3,参数!$B$2,3)</f>
        <v>78.0936454849498</v>
      </c>
      <c r="K1236" s="17">
        <f ca="1">f_nav_adjustedreturn(A1236,参数!$B$4,参数!$B$3)</f>
        <v>1.13248247348552</v>
      </c>
      <c r="L1236" s="17">
        <f ca="1">f_nav_periodreturnrankingper(A1236,参数!$B$4,参数!$B$3,3)</f>
        <v>14.3774069319641</v>
      </c>
      <c r="M1236" s="17">
        <f ca="1">f_nav_adjustedreturn(A1236,参数!$B$5,参数!$B$4)</f>
        <v>11.5653040877368</v>
      </c>
      <c r="N1236" s="17">
        <f ca="1">f_nav_periodreturnrankingper(A1236,参数!$B$5,参数!$B$4,3)</f>
        <v>44.8384554767533</v>
      </c>
      <c r="O1236" s="17">
        <f ca="1">f_nav_adjustedreturn(A1236,参数!$B$6,参数!$B$5)</f>
        <v>0</v>
      </c>
      <c r="P1236" s="17">
        <f ca="1">f_nav_periodreturnrankingper(A1236,参数!$B$6,参数!$B$5,3)</f>
        <v>0</v>
      </c>
      <c r="Q1236" s="25">
        <f>f_return(A1236,1,参数!$B$1-365/2,参数!$B$1)</f>
        <v>27.505666855864</v>
      </c>
      <c r="R1236" s="25">
        <f ca="1">f_return(A1236,1,参数!$B$4,参数!$B$1)</f>
        <v>12.0069579224135</v>
      </c>
      <c r="S1236" s="25">
        <f ca="1">f_return(A1236,1,参数!$B$6,参数!$B$1)</f>
        <v>0</v>
      </c>
      <c r="T1236" t="str">
        <f>f_info_investtype(A1236)</f>
        <v>灵活配置型基金</v>
      </c>
      <c r="U1236" t="str">
        <f>f_info_fundmanager(A1236)</f>
        <v>王艺伟</v>
      </c>
      <c r="V1236">
        <f>f_info_manager_onthepostdays(A1236,1)</f>
        <v>217</v>
      </c>
      <c r="W1236" s="25">
        <f ca="1">f_return_1w(A1236,"0",参数!$B$2)</f>
        <v>-0.517557130344769</v>
      </c>
      <c r="X1236" s="25">
        <f>f_return_1m(A1236,"0",参数!$B$1)</f>
        <v>3.54210805084746</v>
      </c>
      <c r="Y1236" s="25">
        <f>f_return_3m(A1236,0,参数!$B$1)</f>
        <v>7.30753396459449</v>
      </c>
      <c r="Z1236" s="25">
        <f>f_return_6m(A1236,0,参数!B1235)</f>
        <v>10.4629890233605</v>
      </c>
      <c r="AA1236" t="str">
        <f>f_dq_status(A1236,参数!$B$1)</f>
        <v>暂停申购|暂停赎回</v>
      </c>
      <c r="AB1236" s="17">
        <f ca="1">f_risk_maxdownside(A1236,参数!$B$6,参数!$B$1)</f>
        <v>-3.03667367437514</v>
      </c>
      <c r="AC1236" s="17">
        <f ca="1">f_risk_maxdownside(A1236,参数!$B$4,参数!$B$1)</f>
        <v>-3.03667367437514</v>
      </c>
      <c r="AD1236" t="str">
        <f ca="1">f_risk_maxdownside_date(A1236,参数!$B$6,参数!$B$1)</f>
        <v>20200306-20200323</v>
      </c>
    </row>
    <row r="1237" spans="1:30">
      <c r="A1237" s="15" t="s">
        <v>1265</v>
      </c>
      <c r="B1237" t="str">
        <f>f_info_name(A1237)</f>
        <v>泰达宏利启富A</v>
      </c>
      <c r="C1237" t="str">
        <f>f_info_setupdate(A1237)</f>
        <v>2017-03-15</v>
      </c>
      <c r="D1237" s="16">
        <f t="shared" si="19"/>
        <v>1412</v>
      </c>
      <c r="F1237" s="17">
        <f>f_netasset_total(A1237,参数!$B$1,100000000)</f>
        <v>1.1506505137</v>
      </c>
      <c r="G1237" s="17">
        <f ca="1">f_nav_adjustedreturn(A1237,参数!$B$2,参数!$B$1)</f>
        <v>21.2384111593094</v>
      </c>
      <c r="H1237" s="17">
        <f ca="1">f_nav_periodreturnrankingper(A1237,参数!$B$2,参数!$B$1,3)</f>
        <v>74.9073583906829</v>
      </c>
      <c r="I1237" s="17">
        <f ca="1">f_nav_adjustedreturn(A1237,参数!$B$3,参数!$B$2)</f>
        <v>13.0046136101499</v>
      </c>
      <c r="J1237" s="17">
        <f ca="1">f_nav_periodreturnrankingper(A1237,参数!$B$3,参数!$B$2,3)</f>
        <v>73.5785953177257</v>
      </c>
      <c r="K1237" s="17">
        <f ca="1">f_nav_adjustedreturn(A1237,参数!$B$4,参数!$B$3)</f>
        <v>-7.05735215293907</v>
      </c>
      <c r="L1237" s="17">
        <f ca="1">f_nav_periodreturnrankingper(A1237,参数!$B$4,参数!$B$3,3)</f>
        <v>35.6225930680359</v>
      </c>
      <c r="M1237" s="17">
        <f ca="1">f_nav_adjustedreturn(A1237,参数!$B$5,参数!$B$4)</f>
        <v>0</v>
      </c>
      <c r="N1237" s="17">
        <f ca="1">f_nav_periodreturnrankingper(A1237,参数!$B$5,参数!$B$4,3)</f>
        <v>0</v>
      </c>
      <c r="O1237" s="17">
        <f ca="1">f_nav_adjustedreturn(A1237,参数!$B$6,参数!$B$5)</f>
        <v>0</v>
      </c>
      <c r="P1237" s="17">
        <f ca="1">f_nav_periodreturnrankingper(A1237,参数!$B$6,参数!$B$5,3)</f>
        <v>0</v>
      </c>
      <c r="Q1237" s="25">
        <f>f_return(A1237,1,参数!$B$1-365/2,参数!$B$1)</f>
        <v>23.7150516138481</v>
      </c>
      <c r="R1237" s="25">
        <f ca="1">f_return(A1237,1,参数!$B$4,参数!$B$1)</f>
        <v>8.38068654542747</v>
      </c>
      <c r="S1237" s="25">
        <f ca="1">f_return(A1237,1,参数!$B$6,参数!$B$1)</f>
        <v>0</v>
      </c>
      <c r="T1237" t="str">
        <f>f_info_investtype(A1237)</f>
        <v>灵活配置型基金</v>
      </c>
      <c r="U1237" t="str">
        <f>f_info_fundmanager(A1237)</f>
        <v>刘洋</v>
      </c>
      <c r="V1237">
        <f>f_info_manager_onthepostdays(A1237,1)</f>
        <v>449</v>
      </c>
      <c r="W1237" s="25">
        <f ca="1">f_return_1w(A1237,"0",参数!$B$2)</f>
        <v>-1.42533746960679</v>
      </c>
      <c r="X1237" s="25">
        <f>f_return_1m(A1237,"0",参数!$B$1)</f>
        <v>5.39001848428835</v>
      </c>
      <c r="Y1237" s="25">
        <f>f_return_3m(A1237,0,参数!$B$1)</f>
        <v>10.4190874583624</v>
      </c>
      <c r="Z1237" s="25">
        <f>f_return_6m(A1237,0,参数!B1236)</f>
        <v>11.2734864300626</v>
      </c>
      <c r="AA1237" t="str">
        <f>f_dq_status(A1237,参数!$B$1)</f>
        <v>开放申购|开放赎回</v>
      </c>
      <c r="AB1237" s="17">
        <f ca="1">f_risk_maxdownside(A1237,参数!$B$6,参数!$B$1)</f>
        <v>-8.73044096728308</v>
      </c>
      <c r="AC1237" s="17">
        <f ca="1">f_risk_maxdownside(A1237,参数!$B$4,参数!$B$1)</f>
        <v>-8.73044096728308</v>
      </c>
      <c r="AD1237" t="str">
        <f ca="1">f_risk_maxdownside_date(A1237,参数!$B$6,参数!$B$1)</f>
        <v>20180127-20190103</v>
      </c>
    </row>
    <row r="1238" spans="1:30">
      <c r="A1238" s="15" t="s">
        <v>1266</v>
      </c>
      <c r="B1238" t="str">
        <f>f_info_name(A1238)</f>
        <v>南方荣尊A</v>
      </c>
      <c r="C1238" t="str">
        <f>f_info_setupdate(A1238)</f>
        <v>2017-05-22</v>
      </c>
      <c r="D1238" s="16">
        <f t="shared" si="19"/>
        <v>1344</v>
      </c>
      <c r="F1238" s="17">
        <f>f_netasset_total(A1238,参数!$B$1,100000000)</f>
        <v>4.5670327803</v>
      </c>
      <c r="G1238" s="17">
        <f ca="1">f_nav_adjustedreturn(A1238,参数!$B$2,参数!$B$1)</f>
        <v>12.1678690832307</v>
      </c>
      <c r="H1238" s="17">
        <f ca="1">f_nav_periodreturnrankingper(A1238,参数!$B$2,参数!$B$1,3)</f>
        <v>68.716577540107</v>
      </c>
      <c r="I1238" s="17">
        <f ca="1">f_nav_adjustedreturn(A1238,参数!$B$3,参数!$B$2)</f>
        <v>7.9187238890999</v>
      </c>
      <c r="J1238" s="17">
        <f ca="1">f_nav_periodreturnrankingper(A1238,参数!$B$3,参数!$B$2,3)</f>
        <v>64.5614035087719</v>
      </c>
      <c r="K1238" s="17">
        <f ca="1">f_nav_adjustedreturn(A1238,参数!$B$4,参数!$B$3)</f>
        <v>3.20431161195492</v>
      </c>
      <c r="L1238" s="17">
        <f ca="1">f_nav_periodreturnrankingper(A1238,参数!$B$4,参数!$B$3,3)</f>
        <v>16.4444444444444</v>
      </c>
      <c r="M1238" s="17">
        <f ca="1">f_nav_adjustedreturn(A1238,参数!$B$5,参数!$B$4)</f>
        <v>0</v>
      </c>
      <c r="N1238" s="17">
        <f ca="1">f_nav_periodreturnrankingper(A1238,参数!$B$5,参数!$B$4,3)</f>
        <v>0</v>
      </c>
      <c r="O1238" s="17">
        <f ca="1">f_nav_adjustedreturn(A1238,参数!$B$6,参数!$B$5)</f>
        <v>0</v>
      </c>
      <c r="P1238" s="17">
        <f ca="1">f_nav_periodreturnrankingper(A1238,参数!$B$6,参数!$B$5,3)</f>
        <v>0</v>
      </c>
      <c r="Q1238" s="25">
        <f>f_return(A1238,1,参数!$B$1-365/2,参数!$B$1)</f>
        <v>12.222919608991</v>
      </c>
      <c r="R1238" s="25">
        <f ca="1">f_return(A1238,1,参数!$B$4,参数!$B$1)</f>
        <v>7.69403239900521</v>
      </c>
      <c r="S1238" s="25">
        <f ca="1">f_return(A1238,1,参数!$B$6,参数!$B$1)</f>
        <v>0</v>
      </c>
      <c r="T1238" t="str">
        <f>f_info_investtype(A1238)</f>
        <v>偏债混合型基金</v>
      </c>
      <c r="U1238" t="str">
        <f>f_info_fundmanager(A1238)</f>
        <v>何康</v>
      </c>
      <c r="V1238">
        <f>f_info_manager_onthepostdays(A1238,1)</f>
        <v>1001</v>
      </c>
      <c r="W1238" s="25">
        <f ca="1">f_return_1w(A1238,"0",参数!$B$2)</f>
        <v>-0.245743373705451</v>
      </c>
      <c r="X1238" s="25">
        <f>f_return_1m(A1238,"0",参数!$B$1)</f>
        <v>2.22917167829363</v>
      </c>
      <c r="Y1238" s="25">
        <f>f_return_3m(A1238,0,参数!$B$1)</f>
        <v>5.0251256281407</v>
      </c>
      <c r="Z1238" s="25">
        <f>f_return_6m(A1238,0,参数!B1237)</f>
        <v>5.51488936948927</v>
      </c>
      <c r="AA1238" t="str">
        <f>f_dq_status(A1238,参数!$B$1)</f>
        <v>开放申购|开放赎回</v>
      </c>
      <c r="AB1238" s="17">
        <f ca="1">f_risk_maxdownside(A1238,参数!$B$6,参数!$B$1)</f>
        <v>-1.55318941096024</v>
      </c>
      <c r="AC1238" s="17">
        <f ca="1">f_risk_maxdownside(A1238,参数!$B$4,参数!$B$1)</f>
        <v>-1.55318941096024</v>
      </c>
      <c r="AD1238" t="str">
        <f ca="1">f_risk_maxdownside_date(A1238,参数!$B$6,参数!$B$1)</f>
        <v>20180203-20180628</v>
      </c>
    </row>
    <row r="1239" spans="1:30">
      <c r="A1239" s="15" t="s">
        <v>1267</v>
      </c>
      <c r="B1239" t="str">
        <f>f_info_name(A1239)</f>
        <v>银华盛世精选</v>
      </c>
      <c r="C1239" t="str">
        <f>f_info_setupdate(A1239)</f>
        <v>2016-12-22</v>
      </c>
      <c r="D1239" s="16">
        <f t="shared" si="19"/>
        <v>1495</v>
      </c>
      <c r="F1239" s="17">
        <f>f_netasset_total(A1239,参数!$B$1,100000000)</f>
        <v>69.0957622346</v>
      </c>
      <c r="G1239" s="17">
        <f ca="1">f_nav_adjustedreturn(A1239,参数!$B$2,参数!$B$1)</f>
        <v>101.661128418734</v>
      </c>
      <c r="H1239" s="17">
        <f ca="1">f_nav_periodreturnrankingper(A1239,参数!$B$2,参数!$B$1,3)</f>
        <v>4.97617787188989</v>
      </c>
      <c r="I1239" s="17">
        <f ca="1">f_nav_adjustedreturn(A1239,参数!$B$3,参数!$B$2)</f>
        <v>61.0196898959122</v>
      </c>
      <c r="J1239" s="17">
        <f ca="1">f_nav_periodreturnrankingper(A1239,参数!$B$3,参数!$B$2,3)</f>
        <v>8.58416945373467</v>
      </c>
      <c r="K1239" s="17">
        <f ca="1">f_nav_adjustedreturn(A1239,参数!$B$4,参数!$B$3)</f>
        <v>-27.0679225907103</v>
      </c>
      <c r="L1239" s="17">
        <f ca="1">f_nav_periodreturnrankingper(A1239,参数!$B$4,参数!$B$3,3)</f>
        <v>88.7676508344031</v>
      </c>
      <c r="M1239" s="17">
        <f ca="1">f_nav_adjustedreturn(A1239,参数!$B$5,参数!$B$4)</f>
        <v>48.9430126680205</v>
      </c>
      <c r="N1239" s="17">
        <f ca="1">f_nav_periodreturnrankingper(A1239,参数!$B$5,参数!$B$4,3)</f>
        <v>2.44286840031521</v>
      </c>
      <c r="O1239" s="17">
        <f ca="1">f_nav_adjustedreturn(A1239,参数!$B$6,参数!$B$5)</f>
        <v>0</v>
      </c>
      <c r="P1239" s="17">
        <f ca="1">f_nav_periodreturnrankingper(A1239,参数!$B$6,参数!$B$5,3)</f>
        <v>0</v>
      </c>
      <c r="Q1239" s="25">
        <f>f_return(A1239,1,参数!$B$1-365/2,参数!$B$1)</f>
        <v>95.456803770596</v>
      </c>
      <c r="R1239" s="25">
        <f ca="1">f_return(A1239,1,参数!$B$4,参数!$B$1)</f>
        <v>33.2578227148635</v>
      </c>
      <c r="S1239" s="25">
        <f ca="1">f_return(A1239,1,参数!$B$6,参数!$B$1)</f>
        <v>0</v>
      </c>
      <c r="T1239" t="str">
        <f>f_info_investtype(A1239)</f>
        <v>灵活配置型基金</v>
      </c>
      <c r="U1239" t="str">
        <f>f_info_fundmanager(A1239)</f>
        <v>李晓星,张萍</v>
      </c>
      <c r="V1239">
        <f>f_info_manager_onthepostdays(A1239,1)</f>
        <v>1512</v>
      </c>
      <c r="W1239" s="25">
        <f ca="1">f_return_1w(A1239,"0",参数!$B$2)</f>
        <v>-3.73287671232878</v>
      </c>
      <c r="X1239" s="25">
        <f>f_return_1m(A1239,"0",参数!$B$1)</f>
        <v>16.1021529591929</v>
      </c>
      <c r="Y1239" s="25">
        <f>f_return_3m(A1239,0,参数!$B$1)</f>
        <v>30.7614264698422</v>
      </c>
      <c r="Z1239" s="25">
        <f>f_return_6m(A1239,0,参数!B1238)</f>
        <v>39.5955102674184</v>
      </c>
      <c r="AA1239" t="str">
        <f>f_dq_status(A1239,参数!$B$1)</f>
        <v>开放申购|开放赎回</v>
      </c>
      <c r="AB1239" s="17">
        <f ca="1">f_risk_maxdownside(A1239,参数!$B$6,参数!$B$1)</f>
        <v>-34.3152577213317</v>
      </c>
      <c r="AC1239" s="17">
        <f ca="1">f_risk_maxdownside(A1239,参数!$B$4,参数!$B$1)</f>
        <v>-33.8038550850192</v>
      </c>
      <c r="AD1239" t="str">
        <f ca="1">f_risk_maxdownside_date(A1239,参数!$B$6,参数!$B$1)</f>
        <v>20171114-20190103</v>
      </c>
    </row>
    <row r="1240" spans="1:30">
      <c r="A1240" s="15" t="s">
        <v>1268</v>
      </c>
      <c r="B1240" t="str">
        <f>f_info_name(A1240)</f>
        <v>博时鑫润A</v>
      </c>
      <c r="C1240" t="str">
        <f>f_info_setupdate(A1240)</f>
        <v>2016-12-07</v>
      </c>
      <c r="D1240" s="16">
        <f t="shared" si="19"/>
        <v>1510</v>
      </c>
      <c r="F1240" s="17">
        <f>f_netasset_total(A1240,参数!$B$1,100000000)</f>
        <v>4.7214150975</v>
      </c>
      <c r="G1240" s="17">
        <f ca="1">f_nav_adjustedreturn(A1240,参数!$B$2,参数!$B$1)</f>
        <v>29.5424390787683</v>
      </c>
      <c r="H1240" s="17">
        <f ca="1">f_nav_periodreturnrankingper(A1240,参数!$B$2,参数!$B$1,3)</f>
        <v>63.6844891476972</v>
      </c>
      <c r="I1240" s="17">
        <f ca="1">f_nav_adjustedreturn(A1240,参数!$B$3,参数!$B$2)</f>
        <v>22.1194175028684</v>
      </c>
      <c r="J1240" s="17">
        <f ca="1">f_nav_periodreturnrankingper(A1240,参数!$B$3,参数!$B$2,3)</f>
        <v>54.9052396878484</v>
      </c>
      <c r="K1240" s="17">
        <f ca="1">f_nav_adjustedreturn(A1240,参数!$B$4,参数!$B$3)</f>
        <v>-12.5925747224309</v>
      </c>
      <c r="L1240" s="17">
        <f ca="1">f_nav_periodreturnrankingper(A1240,参数!$B$4,参数!$B$3,3)</f>
        <v>45.4428754813864</v>
      </c>
      <c r="M1240" s="17">
        <f ca="1">f_nav_adjustedreturn(A1240,参数!$B$5,参数!$B$4)</f>
        <v>20.1394422310757</v>
      </c>
      <c r="N1240" s="17">
        <f ca="1">f_nav_periodreturnrankingper(A1240,参数!$B$5,参数!$B$4,3)</f>
        <v>22.7738376674547</v>
      </c>
      <c r="O1240" s="17">
        <f ca="1">f_nav_adjustedreturn(A1240,参数!$B$6,参数!$B$5)</f>
        <v>0</v>
      </c>
      <c r="P1240" s="17">
        <f ca="1">f_nav_periodreturnrankingper(A1240,参数!$B$6,参数!$B$5,3)</f>
        <v>0</v>
      </c>
      <c r="Q1240" s="25">
        <f>f_return(A1240,1,参数!$B$1-365/2,参数!$B$1)</f>
        <v>36.6499031835909</v>
      </c>
      <c r="R1240" s="25">
        <f ca="1">f_return(A1240,1,参数!$B$4,参数!$B$1)</f>
        <v>11.3966767295518</v>
      </c>
      <c r="S1240" s="25">
        <f ca="1">f_return(A1240,1,参数!$B$6,参数!$B$1)</f>
        <v>0</v>
      </c>
      <c r="T1240" t="str">
        <f>f_info_investtype(A1240)</f>
        <v>灵活配置型基金</v>
      </c>
      <c r="U1240" t="str">
        <f>f_info_fundmanager(A1240)</f>
        <v>程卓</v>
      </c>
      <c r="V1240">
        <f>f_info_manager_onthepostdays(A1240,1)</f>
        <v>252</v>
      </c>
      <c r="W1240" s="25">
        <f ca="1">f_return_1w(A1240,"0",参数!$B$2)</f>
        <v>-1.11158252015274</v>
      </c>
      <c r="X1240" s="25">
        <f>f_return_1m(A1240,"0",参数!$B$1)</f>
        <v>5.34186497950968</v>
      </c>
      <c r="Y1240" s="25">
        <f>f_return_3m(A1240,0,参数!$B$1)</f>
        <v>10.3728813559322</v>
      </c>
      <c r="Z1240" s="25">
        <f>f_return_6m(A1240,0,参数!B1239)</f>
        <v>16.7020523708422</v>
      </c>
      <c r="AA1240" t="str">
        <f>f_dq_status(A1240,参数!$B$1)</f>
        <v>暂停大额申购|开放赎回</v>
      </c>
      <c r="AB1240" s="17">
        <f ca="1">f_risk_maxdownside(A1240,参数!$B$6,参数!$B$1)</f>
        <v>-16.4499100563754</v>
      </c>
      <c r="AC1240" s="17">
        <f ca="1">f_risk_maxdownside(A1240,参数!$B$4,参数!$B$1)</f>
        <v>-16.4499100563754</v>
      </c>
      <c r="AD1240" t="str">
        <f ca="1">f_risk_maxdownside_date(A1240,参数!$B$6,参数!$B$1)</f>
        <v>20180127-20190103</v>
      </c>
    </row>
    <row r="1241" spans="1:30">
      <c r="A1241" s="15" t="s">
        <v>1269</v>
      </c>
      <c r="B1241" t="str">
        <f>f_info_name(A1241)</f>
        <v>国泰民丰回报</v>
      </c>
      <c r="C1241" t="str">
        <f>f_info_setupdate(A1241)</f>
        <v>2017-03-31</v>
      </c>
      <c r="D1241" s="16">
        <f t="shared" si="19"/>
        <v>1396</v>
      </c>
      <c r="F1241" s="17">
        <f>f_netasset_total(A1241,参数!$B$1,100000000)</f>
        <v>5.4907897473</v>
      </c>
      <c r="G1241" s="17">
        <f ca="1">f_nav_adjustedreturn(A1241,参数!$B$2,参数!$B$1)</f>
        <v>51.1412187991905</v>
      </c>
      <c r="H1241" s="17">
        <f ca="1">f_nav_periodreturnrankingper(A1241,参数!$B$2,参数!$B$1,3)</f>
        <v>42.932768660667</v>
      </c>
      <c r="I1241" s="17">
        <f ca="1">f_nav_adjustedreturn(A1241,参数!$B$3,参数!$B$2)</f>
        <v>53.9420164430982</v>
      </c>
      <c r="J1241" s="17">
        <f ca="1">f_nav_periodreturnrankingper(A1241,参数!$B$3,参数!$B$2,3)</f>
        <v>13.4336677814939</v>
      </c>
      <c r="K1241" s="17">
        <f ca="1">f_nav_adjustedreturn(A1241,参数!$B$4,参数!$B$3)</f>
        <v>-18.0438328959501</v>
      </c>
      <c r="L1241" s="17">
        <f ca="1">f_nav_periodreturnrankingper(A1241,参数!$B$4,参数!$B$3,3)</f>
        <v>59.1142490372272</v>
      </c>
      <c r="M1241" s="17">
        <f ca="1">f_nav_adjustedreturn(A1241,参数!$B$5,参数!$B$4)</f>
        <v>0</v>
      </c>
      <c r="N1241" s="17">
        <f ca="1">f_nav_periodreturnrankingper(A1241,参数!$B$5,参数!$B$4,3)</f>
        <v>0</v>
      </c>
      <c r="O1241" s="17">
        <f ca="1">f_nav_adjustedreturn(A1241,参数!$B$6,参数!$B$5)</f>
        <v>0</v>
      </c>
      <c r="P1241" s="17">
        <f ca="1">f_nav_periodreturnrankingper(A1241,参数!$B$6,参数!$B$5,3)</f>
        <v>0</v>
      </c>
      <c r="Q1241" s="25">
        <f>f_return(A1241,1,参数!$B$1-365/2,参数!$B$1)</f>
        <v>42.2993268358143</v>
      </c>
      <c r="R1241" s="25">
        <f ca="1">f_return(A1241,1,参数!$B$4,参数!$B$1)</f>
        <v>23.9810530464768</v>
      </c>
      <c r="S1241" s="25">
        <f ca="1">f_return(A1241,1,参数!$B$6,参数!$B$1)</f>
        <v>0</v>
      </c>
      <c r="T1241" t="str">
        <f>f_info_investtype(A1241)</f>
        <v>灵活配置型基金</v>
      </c>
      <c r="U1241" t="str">
        <f>f_info_fundmanager(A1241)</f>
        <v>戴计辉</v>
      </c>
      <c r="V1241">
        <f>f_info_manager_onthepostdays(A1241,1)</f>
        <v>202</v>
      </c>
      <c r="W1241" s="25">
        <f ca="1">f_return_1w(A1241,"0",参数!$B$2)</f>
        <v>-3.59852590505094</v>
      </c>
      <c r="X1241" s="25">
        <f>f_return_1m(A1241,"0",参数!$B$1)</f>
        <v>3.81110510464129</v>
      </c>
      <c r="Y1241" s="25">
        <f>f_return_3m(A1241,0,参数!$B$1)</f>
        <v>8.26755798969072</v>
      </c>
      <c r="Z1241" s="25">
        <f>f_return_6m(A1241,0,参数!B1240)</f>
        <v>14.8667721654335</v>
      </c>
      <c r="AA1241" t="str">
        <f>f_dq_status(A1241,参数!$B$1)</f>
        <v>暂停申购|暂停赎回</v>
      </c>
      <c r="AB1241" s="17">
        <f ca="1">f_risk_maxdownside(A1241,参数!$B$6,参数!$B$1)</f>
        <v>-25.6676352566764</v>
      </c>
      <c r="AC1241" s="17">
        <f ca="1">f_risk_maxdownside(A1241,参数!$B$4,参数!$B$1)</f>
        <v>-25.6676352566764</v>
      </c>
      <c r="AD1241" t="str">
        <f ca="1">f_risk_maxdownside_date(A1241,参数!$B$6,参数!$B$1)</f>
        <v>20180127-20190104</v>
      </c>
    </row>
    <row r="1242" spans="1:30">
      <c r="A1242" s="15" t="s">
        <v>1270</v>
      </c>
      <c r="B1242" t="str">
        <f>f_info_name(A1242)</f>
        <v>南方现代教育</v>
      </c>
      <c r="C1242" t="str">
        <f>f_info_setupdate(A1242)</f>
        <v>2017-01-25</v>
      </c>
      <c r="D1242" s="16">
        <f t="shared" si="19"/>
        <v>1461</v>
      </c>
      <c r="F1242" s="17">
        <f>f_netasset_total(A1242,参数!$B$1,100000000)</f>
        <v>13.0064269356</v>
      </c>
      <c r="G1242" s="17">
        <f ca="1">f_nav_adjustedreturn(A1242,参数!$B$2,参数!$B$1)</f>
        <v>49.3845862526037</v>
      </c>
      <c r="H1242" s="17">
        <f ca="1">f_nav_periodreturnrankingper(A1242,参数!$B$2,参数!$B$1,3)</f>
        <v>73.2843137254902</v>
      </c>
      <c r="I1242" s="17">
        <f ca="1">f_nav_adjustedreturn(A1242,参数!$B$3,参数!$B$2)</f>
        <v>98.9077212806026</v>
      </c>
      <c r="J1242" s="17">
        <f ca="1">f_nav_periodreturnrankingper(A1242,参数!$B$3,参数!$B$2,3)</f>
        <v>1.17994100294985</v>
      </c>
      <c r="K1242" s="17">
        <f ca="1">f_nav_adjustedreturn(A1242,参数!$B$4,参数!$B$3)</f>
        <v>-17.7339392687461</v>
      </c>
      <c r="L1242" s="17">
        <f ca="1">f_nav_periodreturnrankingper(A1242,参数!$B$4,参数!$B$3,3)</f>
        <v>18.9090909090909</v>
      </c>
      <c r="M1242" s="17">
        <f ca="1">f_nav_adjustedreturn(A1242,参数!$B$5,参数!$B$4)</f>
        <v>-3.35</v>
      </c>
      <c r="N1242" s="17">
        <f ca="1">f_nav_periodreturnrankingper(A1242,参数!$B$5,参数!$B$4,3)</f>
        <v>94.6078431372549</v>
      </c>
      <c r="O1242" s="17">
        <f ca="1">f_nav_adjustedreturn(A1242,参数!$B$6,参数!$B$5)</f>
        <v>0</v>
      </c>
      <c r="P1242" s="17">
        <f ca="1">f_nav_periodreturnrankingper(A1242,参数!$B$6,参数!$B$5,3)</f>
        <v>0</v>
      </c>
      <c r="Q1242" s="25">
        <f>f_return(A1242,1,参数!$B$1-365/2,参数!$B$1)</f>
        <v>41.0574424115534</v>
      </c>
      <c r="R1242" s="25">
        <f ca="1">f_return(A1242,1,参数!$B$4,参数!$B$1)</f>
        <v>34.6711757580142</v>
      </c>
      <c r="S1242" s="25">
        <f ca="1">f_return(A1242,1,参数!$B$6,参数!$B$1)</f>
        <v>0</v>
      </c>
      <c r="T1242" t="str">
        <f>f_info_investtype(A1242)</f>
        <v>普通股票型基金</v>
      </c>
      <c r="U1242" t="str">
        <f>f_info_fundmanager(A1242)</f>
        <v>萧嘉倩</v>
      </c>
      <c r="V1242">
        <f>f_info_manager_onthepostdays(A1242,1)</f>
        <v>644</v>
      </c>
      <c r="W1242" s="25">
        <f ca="1">f_return_1w(A1242,"0",参数!$B$2)</f>
        <v>2.66995010044716</v>
      </c>
      <c r="X1242" s="25">
        <f>f_return_1m(A1242,"0",参数!$B$1)</f>
        <v>12.7483207088752</v>
      </c>
      <c r="Y1242" s="25">
        <f>f_return_3m(A1242,0,参数!$B$1)</f>
        <v>32.350967453305</v>
      </c>
      <c r="Z1242" s="25">
        <f>f_return_6m(A1242,0,参数!B1241)</f>
        <v>7.07842107775285</v>
      </c>
      <c r="AA1242" t="str">
        <f>f_dq_status(A1242,参数!$B$1)</f>
        <v>开放申购|开放赎回</v>
      </c>
      <c r="AB1242" s="17">
        <f ca="1">f_risk_maxdownside(A1242,参数!$B$6,参数!$B$1)</f>
        <v>-31.9050376375217</v>
      </c>
      <c r="AC1242" s="17">
        <f ca="1">f_risk_maxdownside(A1242,参数!$B$4,参数!$B$1)</f>
        <v>-29.2347808645071</v>
      </c>
      <c r="AD1242" t="str">
        <f ca="1">f_risk_maxdownside_date(A1242,参数!$B$6,参数!$B$1)</f>
        <v>20171011-20181018</v>
      </c>
    </row>
    <row r="1243" spans="1:30">
      <c r="A1243" s="15" t="s">
        <v>1271</v>
      </c>
      <c r="B1243" t="str">
        <f>f_info_name(A1243)</f>
        <v>易方达瑞程A</v>
      </c>
      <c r="C1243" t="str">
        <f>f_info_setupdate(A1243)</f>
        <v>2016-12-15</v>
      </c>
      <c r="D1243" s="16">
        <f t="shared" si="19"/>
        <v>1502</v>
      </c>
      <c r="F1243" s="17">
        <f>f_netasset_total(A1243,参数!$B$1,100000000)</f>
        <v>12.1107416631</v>
      </c>
      <c r="G1243" s="17">
        <f ca="1">f_nav_adjustedreturn(A1243,参数!$B$2,参数!$B$1)</f>
        <v>86.5144892342561</v>
      </c>
      <c r="H1243" s="17">
        <f ca="1">f_nav_periodreturnrankingper(A1243,参数!$B$2,参数!$B$1,3)</f>
        <v>11.5404976177872</v>
      </c>
      <c r="I1243" s="17">
        <f ca="1">f_nav_adjustedreturn(A1243,参数!$B$3,参数!$B$2)</f>
        <v>91.1989269500619</v>
      </c>
      <c r="J1243" s="17">
        <f ca="1">f_nav_periodreturnrankingper(A1243,参数!$B$3,参数!$B$2,3)</f>
        <v>0.836120401337793</v>
      </c>
      <c r="K1243" s="17">
        <f ca="1">f_nav_adjustedreturn(A1243,参数!$B$4,参数!$B$3)</f>
        <v>-11.8748863429715</v>
      </c>
      <c r="L1243" s="17">
        <f ca="1">f_nav_periodreturnrankingper(A1243,参数!$B$4,参数!$B$3,3)</f>
        <v>44.3517329910141</v>
      </c>
      <c r="M1243" s="17">
        <f ca="1">f_nav_adjustedreturn(A1243,参数!$B$5,参数!$B$4)</f>
        <v>9.45744151319064</v>
      </c>
      <c r="N1243" s="17">
        <f ca="1">f_nav_periodreturnrankingper(A1243,参数!$B$5,参数!$B$4,3)</f>
        <v>54.5311268715524</v>
      </c>
      <c r="O1243" s="17">
        <f ca="1">f_nav_adjustedreturn(A1243,参数!$B$6,参数!$B$5)</f>
        <v>0</v>
      </c>
      <c r="P1243" s="17">
        <f ca="1">f_nav_periodreturnrankingper(A1243,参数!$B$6,参数!$B$5,3)</f>
        <v>0</v>
      </c>
      <c r="Q1243" s="25">
        <f>f_return(A1243,1,参数!$B$1-365/2,参数!$B$1)</f>
        <v>129.464420416773</v>
      </c>
      <c r="R1243" s="25">
        <f ca="1">f_return(A1243,1,参数!$B$4,参数!$B$1)</f>
        <v>46.4248065969428</v>
      </c>
      <c r="S1243" s="25">
        <f ca="1">f_return(A1243,1,参数!$B$6,参数!$B$1)</f>
        <v>0</v>
      </c>
      <c r="T1243" t="str">
        <f>f_info_investtype(A1243)</f>
        <v>灵活配置型基金</v>
      </c>
      <c r="U1243" t="str">
        <f>f_info_fundmanager(A1243)</f>
        <v>林森</v>
      </c>
      <c r="V1243">
        <f>f_info_manager_onthepostdays(A1243,1)</f>
        <v>1477</v>
      </c>
      <c r="W1243" s="25">
        <f ca="1">f_return_1w(A1243,"0",参数!$B$2)</f>
        <v>0.151326811868341</v>
      </c>
      <c r="X1243" s="25">
        <f>f_return_1m(A1243,"0",参数!$B$1)</f>
        <v>11.2029857469193</v>
      </c>
      <c r="Y1243" s="25">
        <f>f_return_3m(A1243,0,参数!$B$1)</f>
        <v>28.1060044477391</v>
      </c>
      <c r="Z1243" s="25">
        <f>f_return_6m(A1243,0,参数!B1242)</f>
        <v>34.1032391894048</v>
      </c>
      <c r="AA1243" t="str">
        <f>f_dq_status(A1243,参数!$B$1)</f>
        <v>开放申购|开放赎回</v>
      </c>
      <c r="AB1243" s="17">
        <f ca="1">f_risk_maxdownside(A1243,参数!$B$6,参数!$B$1)</f>
        <v>-26.7837066505232</v>
      </c>
      <c r="AC1243" s="17">
        <f ca="1">f_risk_maxdownside(A1243,参数!$B$4,参数!$B$1)</f>
        <v>-26.7837066505232</v>
      </c>
      <c r="AD1243" t="str">
        <f ca="1">f_risk_maxdownside_date(A1243,参数!$B$6,参数!$B$1)</f>
        <v>20180523-20181018</v>
      </c>
    </row>
    <row r="1244" spans="1:30">
      <c r="A1244" s="15" t="s">
        <v>1272</v>
      </c>
      <c r="B1244" t="str">
        <f>f_info_name(A1244)</f>
        <v>中银润利A</v>
      </c>
      <c r="C1244" t="str">
        <f>f_info_setupdate(A1244)</f>
        <v>2016-12-14</v>
      </c>
      <c r="D1244" s="16">
        <f t="shared" si="19"/>
        <v>1503</v>
      </c>
      <c r="F1244" s="17">
        <f>f_netasset_total(A1244,参数!$B$1,100000000)</f>
        <v>7.7267198963</v>
      </c>
      <c r="G1244" s="17">
        <f ca="1">f_nav_adjustedreturn(A1244,参数!$B$2,参数!$B$1)</f>
        <v>14.6002793388174</v>
      </c>
      <c r="H1244" s="17">
        <f ca="1">f_nav_periodreturnrankingper(A1244,参数!$B$2,参数!$B$1,3)</f>
        <v>87.6654314452091</v>
      </c>
      <c r="I1244" s="17">
        <f ca="1">f_nav_adjustedreturn(A1244,参数!$B$3,参数!$B$2)</f>
        <v>17.8649142706844</v>
      </c>
      <c r="J1244" s="17">
        <f ca="1">f_nav_periodreturnrankingper(A1244,参数!$B$3,参数!$B$2,3)</f>
        <v>63.3221850613155</v>
      </c>
      <c r="K1244" s="17">
        <f ca="1">f_nav_adjustedreturn(A1244,参数!$B$4,参数!$B$3)</f>
        <v>1.86005198955049</v>
      </c>
      <c r="L1244" s="17">
        <f ca="1">f_nav_periodreturnrankingper(A1244,参数!$B$4,参数!$B$3,3)</f>
        <v>11.1681643132221</v>
      </c>
      <c r="M1244" s="17">
        <f ca="1">f_nav_adjustedreturn(A1244,参数!$B$5,参数!$B$4)</f>
        <v>8.65211977277255</v>
      </c>
      <c r="N1244" s="17">
        <f ca="1">f_nav_periodreturnrankingper(A1244,参数!$B$5,参数!$B$4,3)</f>
        <v>58.5500394011032</v>
      </c>
      <c r="O1244" s="17">
        <f ca="1">f_nav_adjustedreturn(A1244,参数!$B$6,参数!$B$5)</f>
        <v>0</v>
      </c>
      <c r="P1244" s="17">
        <f ca="1">f_nav_periodreturnrankingper(A1244,参数!$B$6,参数!$B$5,3)</f>
        <v>0</v>
      </c>
      <c r="Q1244" s="25">
        <f>f_return(A1244,1,参数!$B$1-365/2,参数!$B$1)</f>
        <v>15.8424819305367</v>
      </c>
      <c r="R1244" s="25">
        <f ca="1">f_return(A1244,1,参数!$B$4,参数!$B$1)</f>
        <v>11.2113790249868</v>
      </c>
      <c r="S1244" s="25">
        <f ca="1">f_return(A1244,1,参数!$B$6,参数!$B$1)</f>
        <v>0</v>
      </c>
      <c r="T1244" t="str">
        <f>f_info_investtype(A1244)</f>
        <v>灵活配置型基金</v>
      </c>
      <c r="U1244" t="str">
        <f>f_info_fundmanager(A1244)</f>
        <v>宋殿宇</v>
      </c>
      <c r="V1244">
        <f>f_info_manager_onthepostdays(A1244,1)</f>
        <v>764</v>
      </c>
      <c r="W1244" s="25">
        <f ca="1">f_return_1w(A1244,"0",参数!$B$2)</f>
        <v>0.502045370026043</v>
      </c>
      <c r="X1244" s="25">
        <f>f_return_1m(A1244,"0",参数!$B$1)</f>
        <v>3.10856932017339</v>
      </c>
      <c r="Y1244" s="25">
        <f>f_return_3m(A1244,0,参数!$B$1)</f>
        <v>5.57752660785941</v>
      </c>
      <c r="Z1244" s="25">
        <f>f_return_6m(A1244,0,参数!B1243)</f>
        <v>7.25749571087743</v>
      </c>
      <c r="AA1244" t="str">
        <f>f_dq_status(A1244,参数!$B$1)</f>
        <v>开放申购|开放赎回</v>
      </c>
      <c r="AB1244" s="17">
        <f ca="1">f_risk_maxdownside(A1244,参数!$B$6,参数!$B$1)</f>
        <v>-4.98987569504853</v>
      </c>
      <c r="AC1244" s="17">
        <f ca="1">f_risk_maxdownside(A1244,参数!$B$4,参数!$B$1)</f>
        <v>-4.98987569504853</v>
      </c>
      <c r="AD1244" t="str">
        <f ca="1">f_risk_maxdownside_date(A1244,参数!$B$6,参数!$B$1)</f>
        <v>20200222-20200323</v>
      </c>
    </row>
    <row r="1245" spans="1:30">
      <c r="A1245" s="15" t="s">
        <v>1273</v>
      </c>
      <c r="B1245" t="str">
        <f>f_info_name(A1245)</f>
        <v>中银证券瑞益A</v>
      </c>
      <c r="C1245" t="str">
        <f>f_info_setupdate(A1245)</f>
        <v>2017-01-25</v>
      </c>
      <c r="D1245" s="16">
        <f t="shared" si="19"/>
        <v>1461</v>
      </c>
      <c r="F1245" s="17">
        <f>f_netasset_total(A1245,参数!$B$1,100000000)</f>
        <v>0.5181865883</v>
      </c>
      <c r="G1245" s="17">
        <f ca="1">f_nav_adjustedreturn(A1245,参数!$B$2,参数!$B$1)</f>
        <v>52.3944961180721</v>
      </c>
      <c r="H1245" s="17">
        <f ca="1">f_nav_periodreturnrankingper(A1245,参数!$B$2,参数!$B$1,3)</f>
        <v>41.8210693488618</v>
      </c>
      <c r="I1245" s="17">
        <f ca="1">f_nav_adjustedreturn(A1245,参数!$B$3,参数!$B$2)</f>
        <v>32.9348048232168</v>
      </c>
      <c r="J1245" s="17">
        <f ca="1">f_nav_periodreturnrankingper(A1245,参数!$B$3,参数!$B$2,3)</f>
        <v>39.4648829431438</v>
      </c>
      <c r="K1245" s="17">
        <f ca="1">f_nav_adjustedreturn(A1245,参数!$B$4,参数!$B$3)</f>
        <v>-8.42223469960696</v>
      </c>
      <c r="L1245" s="17">
        <f ca="1">f_nav_periodreturnrankingper(A1245,参数!$B$4,参数!$B$3,3)</f>
        <v>38.3183568677792</v>
      </c>
      <c r="M1245" s="17">
        <f ca="1">f_nav_adjustedreturn(A1245,参数!$B$5,参数!$B$4)</f>
        <v>7.85</v>
      </c>
      <c r="N1245" s="17">
        <f ca="1">f_nav_periodreturnrankingper(A1245,参数!$B$5,参数!$B$4,3)</f>
        <v>63.0417651694247</v>
      </c>
      <c r="O1245" s="17">
        <f ca="1">f_nav_adjustedreturn(A1245,参数!$B$6,参数!$B$5)</f>
        <v>0</v>
      </c>
      <c r="P1245" s="17">
        <f ca="1">f_nav_periodreturnrankingper(A1245,参数!$B$6,参数!$B$5,3)</f>
        <v>0</v>
      </c>
      <c r="Q1245" s="25">
        <f>f_return(A1245,1,参数!$B$1-365/2,参数!$B$1)</f>
        <v>79.0838317997089</v>
      </c>
      <c r="R1245" s="25">
        <f ca="1">f_return(A1245,1,参数!$B$4,参数!$B$1)</f>
        <v>22.8526076399316</v>
      </c>
      <c r="S1245" s="25">
        <f ca="1">f_return(A1245,1,参数!$B$6,参数!$B$1)</f>
        <v>0</v>
      </c>
      <c r="T1245" t="str">
        <f>f_info_investtype(A1245)</f>
        <v>灵活配置型基金</v>
      </c>
      <c r="U1245" t="str">
        <f>f_info_fundmanager(A1245)</f>
        <v>张燕</v>
      </c>
      <c r="V1245">
        <f>f_info_manager_onthepostdays(A1245,1)</f>
        <v>1119</v>
      </c>
      <c r="W1245" s="25">
        <f ca="1">f_return_1w(A1245,"0",参数!$B$2)</f>
        <v>-2.85266223583004</v>
      </c>
      <c r="X1245" s="25">
        <f>f_return_1m(A1245,"0",参数!$B$1)</f>
        <v>3.30363191079151</v>
      </c>
      <c r="Y1245" s="25">
        <f>f_return_3m(A1245,0,参数!$B$1)</f>
        <v>21.0465258273293</v>
      </c>
      <c r="Z1245" s="25">
        <f>f_return_6m(A1245,0,参数!B1244)</f>
        <v>19.1010531594784</v>
      </c>
      <c r="AA1245" t="str">
        <f>f_dq_status(A1245,参数!$B$1)</f>
        <v>开放申购|开放赎回</v>
      </c>
      <c r="AB1245" s="17">
        <f ca="1">f_risk_maxdownside(A1245,参数!$B$6,参数!$B$1)</f>
        <v>-19.739918176505</v>
      </c>
      <c r="AC1245" s="17">
        <f ca="1">f_risk_maxdownside(A1245,参数!$B$4,参数!$B$1)</f>
        <v>-19.739918176505</v>
      </c>
      <c r="AD1245" t="str">
        <f ca="1">f_risk_maxdownside_date(A1245,参数!$B$6,参数!$B$1)</f>
        <v>20200222-20200331</v>
      </c>
    </row>
    <row r="1246" spans="1:30">
      <c r="A1246" s="15" t="s">
        <v>1274</v>
      </c>
      <c r="B1246" t="str">
        <f>f_info_name(A1246)</f>
        <v>嘉实新能源新材料A</v>
      </c>
      <c r="C1246" t="str">
        <f>f_info_setupdate(A1246)</f>
        <v>2017-03-16</v>
      </c>
      <c r="D1246" s="16">
        <f t="shared" si="19"/>
        <v>1411</v>
      </c>
      <c r="F1246" s="17">
        <f>f_netasset_total(A1246,参数!$B$1,100000000)</f>
        <v>36.538713217</v>
      </c>
      <c r="G1246" s="17">
        <f ca="1">f_nav_adjustedreturn(A1246,参数!$B$2,参数!$B$1)</f>
        <v>109.757423387919</v>
      </c>
      <c r="H1246" s="17">
        <f ca="1">f_nav_periodreturnrankingper(A1246,参数!$B$2,参数!$B$1,3)</f>
        <v>10.5392156862745</v>
      </c>
      <c r="I1246" s="17">
        <f ca="1">f_nav_adjustedreturn(A1246,参数!$B$3,参数!$B$2)</f>
        <v>56.4140716335424</v>
      </c>
      <c r="J1246" s="17">
        <f ca="1">f_nav_periodreturnrankingper(A1246,参数!$B$3,参数!$B$2,3)</f>
        <v>33.0383480825959</v>
      </c>
      <c r="K1246" s="17">
        <f ca="1">f_nav_adjustedreturn(A1246,参数!$B$4,参数!$B$3)</f>
        <v>-20.2424345172501</v>
      </c>
      <c r="L1246" s="17">
        <f ca="1">f_nav_periodreturnrankingper(A1246,参数!$B$4,参数!$B$3,3)</f>
        <v>32</v>
      </c>
      <c r="M1246" s="17">
        <f ca="1">f_nav_adjustedreturn(A1246,参数!$B$5,参数!$B$4)</f>
        <v>0</v>
      </c>
      <c r="N1246" s="17">
        <f ca="1">f_nav_periodreturnrankingper(A1246,参数!$B$5,参数!$B$4,3)</f>
        <v>0</v>
      </c>
      <c r="O1246" s="17">
        <f ca="1">f_nav_adjustedreturn(A1246,参数!$B$6,参数!$B$5)</f>
        <v>0</v>
      </c>
      <c r="P1246" s="17">
        <f ca="1">f_nav_periodreturnrankingper(A1246,参数!$B$6,参数!$B$5,3)</f>
        <v>0</v>
      </c>
      <c r="Q1246" s="25">
        <f>f_return(A1246,1,参数!$B$1-365/2,参数!$B$1)</f>
        <v>146.90630198272</v>
      </c>
      <c r="R1246" s="25">
        <f ca="1">f_return(A1246,1,参数!$B$4,参数!$B$1)</f>
        <v>37.7615305443683</v>
      </c>
      <c r="S1246" s="25">
        <f ca="1">f_return(A1246,1,参数!$B$6,参数!$B$1)</f>
        <v>0</v>
      </c>
      <c r="T1246" t="str">
        <f>f_info_investtype(A1246)</f>
        <v>普通股票型基金</v>
      </c>
      <c r="U1246" t="str">
        <f>f_info_fundmanager(A1246)</f>
        <v>姚志鹏,熊昱洲</v>
      </c>
      <c r="V1246">
        <f>f_info_manager_onthepostdays(A1246,1)</f>
        <v>1428</v>
      </c>
      <c r="W1246" s="25">
        <f ca="1">f_return_1w(A1246,"0",参数!$B$2)</f>
        <v>1.51755535628061</v>
      </c>
      <c r="X1246" s="25">
        <f>f_return_1m(A1246,"0",参数!$B$1)</f>
        <v>11.9329924942891</v>
      </c>
      <c r="Y1246" s="25">
        <f>f_return_3m(A1246,0,参数!$B$1)</f>
        <v>42.4090049361074</v>
      </c>
      <c r="Z1246" s="25">
        <f>f_return_6m(A1246,0,参数!B1245)</f>
        <v>39.4955209806695</v>
      </c>
      <c r="AA1246" t="str">
        <f>f_dq_status(A1246,参数!$B$1)</f>
        <v>开放申购|开放赎回</v>
      </c>
      <c r="AB1246" s="17">
        <f ca="1">f_risk_maxdownside(A1246,参数!$B$6,参数!$B$1)</f>
        <v>-41.8431086233471</v>
      </c>
      <c r="AC1246" s="17">
        <f ca="1">f_risk_maxdownside(A1246,参数!$B$4,参数!$B$1)</f>
        <v>-38.919655789384</v>
      </c>
      <c r="AD1246" t="str">
        <f ca="1">f_risk_maxdownside_date(A1246,参数!$B$6,参数!$B$1)</f>
        <v>20171114-20181018</v>
      </c>
    </row>
    <row r="1247" spans="1:30">
      <c r="A1247" s="15" t="s">
        <v>1275</v>
      </c>
      <c r="B1247" t="str">
        <f>f_info_name(A1247)</f>
        <v>前海开源沪港深核心驱动</v>
      </c>
      <c r="C1247" t="str">
        <f>f_info_setupdate(A1247)</f>
        <v>2016-12-13</v>
      </c>
      <c r="D1247" s="16">
        <f t="shared" si="19"/>
        <v>1504</v>
      </c>
      <c r="F1247" s="17">
        <f>f_netasset_total(A1247,参数!$B$1,100000000)</f>
        <v>0.479335797</v>
      </c>
      <c r="G1247" s="17">
        <f ca="1">f_nav_adjustedreturn(A1247,参数!$B$2,参数!$B$1)</f>
        <v>45.4135459450753</v>
      </c>
      <c r="H1247" s="17">
        <f ca="1">f_nav_periodreturnrankingper(A1247,参数!$B$2,参数!$B$1,3)</f>
        <v>48.6500794070937</v>
      </c>
      <c r="I1247" s="17">
        <f ca="1">f_nav_adjustedreturn(A1247,参数!$B$3,参数!$B$2)</f>
        <v>14.7983909257844</v>
      </c>
      <c r="J1247" s="17">
        <f ca="1">f_nav_periodreturnrankingper(A1247,参数!$B$3,参数!$B$2,3)</f>
        <v>69.7324414715719</v>
      </c>
      <c r="K1247" s="17">
        <f ca="1">f_nav_adjustedreturn(A1247,参数!$B$4,参数!$B$3)</f>
        <v>-8.01994767822107</v>
      </c>
      <c r="L1247" s="17">
        <f ca="1">f_nav_periodreturnrankingper(A1247,参数!$B$4,参数!$B$3,3)</f>
        <v>37.7406931964057</v>
      </c>
      <c r="M1247" s="17">
        <f ca="1">f_nav_adjustedreturn(A1247,参数!$B$5,参数!$B$4)</f>
        <v>16.3366336633663</v>
      </c>
      <c r="N1247" s="17">
        <f ca="1">f_nav_periodreturnrankingper(A1247,参数!$B$5,参数!$B$4,3)</f>
        <v>29.6296296296296</v>
      </c>
      <c r="O1247" s="17">
        <f ca="1">f_nav_adjustedreturn(A1247,参数!$B$6,参数!$B$5)</f>
        <v>0</v>
      </c>
      <c r="P1247" s="17">
        <f ca="1">f_nav_periodreturnrankingper(A1247,参数!$B$6,参数!$B$5,3)</f>
        <v>0</v>
      </c>
      <c r="Q1247" s="25">
        <f>f_return(A1247,1,参数!$B$1-365/2,参数!$B$1)</f>
        <v>23.1306348006206</v>
      </c>
      <c r="R1247" s="25">
        <f ca="1">f_return(A1247,1,参数!$B$4,参数!$B$1)</f>
        <v>15.3510269719366</v>
      </c>
      <c r="S1247" s="25">
        <f ca="1">f_return(A1247,1,参数!$B$6,参数!$B$1)</f>
        <v>0</v>
      </c>
      <c r="T1247" t="str">
        <f>f_info_investtype(A1247)</f>
        <v>灵活配置型基金</v>
      </c>
      <c r="U1247" t="str">
        <f>f_info_fundmanager(A1247)</f>
        <v>吴国清</v>
      </c>
      <c r="V1247">
        <f>f_info_manager_onthepostdays(A1247,1)</f>
        <v>276</v>
      </c>
      <c r="W1247" s="25">
        <f ca="1">f_return_1w(A1247,"0",参数!$B$2)</f>
        <v>-3.21901792673421</v>
      </c>
      <c r="X1247" s="25">
        <f>f_return_1m(A1247,"0",参数!$B$1)</f>
        <v>10.1781791554796</v>
      </c>
      <c r="Y1247" s="25">
        <f>f_return_3m(A1247,0,参数!$B$1)</f>
        <v>15.3738019169329</v>
      </c>
      <c r="Z1247" s="25">
        <f>f_return_6m(A1247,0,参数!B1246)</f>
        <v>10.0139928210744</v>
      </c>
      <c r="AA1247" t="str">
        <f>f_dq_status(A1247,参数!$B$1)</f>
        <v>开放申购|开放赎回</v>
      </c>
      <c r="AB1247" s="17">
        <f ca="1">f_risk_maxdownside(A1247,参数!$B$6,参数!$B$1)</f>
        <v>-16.7080359913124</v>
      </c>
      <c r="AC1247" s="17">
        <f ca="1">f_risk_maxdownside(A1247,参数!$B$4,参数!$B$1)</f>
        <v>-16.7080359913124</v>
      </c>
      <c r="AD1247" t="str">
        <f ca="1">f_risk_maxdownside_date(A1247,参数!$B$6,参数!$B$1)</f>
        <v>20200114-20200323</v>
      </c>
    </row>
    <row r="1248" spans="1:30">
      <c r="A1248" s="15" t="s">
        <v>1276</v>
      </c>
      <c r="B1248" t="str">
        <f>f_info_name(A1248)</f>
        <v>东方民丰回报赢安A</v>
      </c>
      <c r="C1248" t="str">
        <f>f_info_setupdate(A1248)</f>
        <v>2017-03-09</v>
      </c>
      <c r="D1248" s="16">
        <f t="shared" si="19"/>
        <v>1418</v>
      </c>
      <c r="F1248" s="17">
        <f>f_netasset_total(A1248,参数!$B$1,100000000)</f>
        <v>0.0089296972</v>
      </c>
      <c r="G1248" s="17">
        <f ca="1">f_nav_adjustedreturn(A1248,参数!$B$2,参数!$B$1)</f>
        <v>4.77815699658705</v>
      </c>
      <c r="H1248" s="17">
        <f ca="1">f_nav_periodreturnrankingper(A1248,参数!$B$2,参数!$B$1,3)</f>
        <v>93.5828877005348</v>
      </c>
      <c r="I1248" s="17">
        <f ca="1">f_nav_adjustedreturn(A1248,参数!$B$3,参数!$B$2)</f>
        <v>1.17814340849075</v>
      </c>
      <c r="J1248" s="17">
        <f ca="1">f_nav_periodreturnrankingper(A1248,参数!$B$3,参数!$B$2,3)</f>
        <v>97.1929824561404</v>
      </c>
      <c r="K1248" s="17">
        <f ca="1">f_nav_adjustedreturn(A1248,参数!$B$4,参数!$B$3)</f>
        <v>-5.58112773302645</v>
      </c>
      <c r="L1248" s="17">
        <f ca="1">f_nav_periodreturnrankingper(A1248,参数!$B$4,参数!$B$3,3)</f>
        <v>87.1111111111111</v>
      </c>
      <c r="M1248" s="17">
        <f ca="1">f_nav_adjustedreturn(A1248,参数!$B$5,参数!$B$4)</f>
        <v>0</v>
      </c>
      <c r="N1248" s="17">
        <f ca="1">f_nav_periodreturnrankingper(A1248,参数!$B$5,参数!$B$4,3)</f>
        <v>0</v>
      </c>
      <c r="O1248" s="17">
        <f ca="1">f_nav_adjustedreturn(A1248,参数!$B$6,参数!$B$5)</f>
        <v>0</v>
      </c>
      <c r="P1248" s="17">
        <f ca="1">f_nav_periodreturnrankingper(A1248,参数!$B$6,参数!$B$5,3)</f>
        <v>0</v>
      </c>
      <c r="Q1248" s="25">
        <f>f_return(A1248,1,参数!$B$1-365/2,参数!$B$1)</f>
        <v>5.87262259182035</v>
      </c>
      <c r="R1248" s="25">
        <f ca="1">f_return(A1248,1,参数!$B$4,参数!$B$1)</f>
        <v>0.0319258488403973</v>
      </c>
      <c r="S1248" s="25">
        <f ca="1">f_return(A1248,1,参数!$B$6,参数!$B$1)</f>
        <v>0</v>
      </c>
      <c r="T1248" t="str">
        <f>f_info_investtype(A1248)</f>
        <v>偏债混合型基金</v>
      </c>
      <c r="U1248" t="str">
        <f>f_info_fundmanager(A1248)</f>
        <v>曲华锋</v>
      </c>
      <c r="V1248">
        <f>f_info_manager_onthepostdays(A1248,1)</f>
        <v>162</v>
      </c>
      <c r="W1248" s="25">
        <f ca="1">f_return_1w(A1248,"0",参数!$B$2)</f>
        <v>0.0401687085760126</v>
      </c>
      <c r="X1248" s="25">
        <f>f_return_1m(A1248,"0",参数!$B$1)</f>
        <v>0.394344522458399</v>
      </c>
      <c r="Y1248" s="25">
        <f>f_return_3m(A1248,0,参数!$B$1)</f>
        <v>0.58783848896599</v>
      </c>
      <c r="Z1248" s="25">
        <f>f_return_6m(A1248,0,参数!B1247)</f>
        <v>1.7094852007424</v>
      </c>
      <c r="AA1248" t="str">
        <f>f_dq_status(A1248,参数!$B$1)</f>
        <v>开放申购|开放赎回</v>
      </c>
      <c r="AB1248" s="17">
        <f ca="1">f_risk_maxdownside(A1248,参数!$B$6,参数!$B$1)</f>
        <v>-7.17411988582302</v>
      </c>
      <c r="AC1248" s="17">
        <f ca="1">f_risk_maxdownside(A1248,参数!$B$4,参数!$B$1)</f>
        <v>-6.71256454388984</v>
      </c>
      <c r="AD1248" t="str">
        <f ca="1">f_risk_maxdownside_date(A1248,参数!$B$6,参数!$B$1)</f>
        <v>20180124-20190103</v>
      </c>
    </row>
    <row r="1249" spans="1:30">
      <c r="A1249" s="15" t="s">
        <v>1277</v>
      </c>
      <c r="B1249" t="str">
        <f>f_info_name(A1249)</f>
        <v>中融鑫思路A</v>
      </c>
      <c r="C1249" t="str">
        <f>f_info_setupdate(A1249)</f>
        <v>2017-01-16</v>
      </c>
      <c r="D1249" s="16">
        <f t="shared" si="19"/>
        <v>1470</v>
      </c>
      <c r="F1249" s="17">
        <f>f_netasset_total(A1249,参数!$B$1,100000000)</f>
        <v>4.8744274879</v>
      </c>
      <c r="G1249" s="17">
        <f ca="1">f_nav_adjustedreturn(A1249,参数!$B$2,参数!$B$1)</f>
        <v>29.954504483554</v>
      </c>
      <c r="H1249" s="17">
        <f ca="1">f_nav_periodreturnrankingper(A1249,参数!$B$2,参数!$B$1,3)</f>
        <v>63.208046585495</v>
      </c>
      <c r="I1249" s="17">
        <f ca="1">f_nav_adjustedreturn(A1249,参数!$B$3,参数!$B$2)</f>
        <v>9.11614993058771</v>
      </c>
      <c r="J1249" s="17">
        <f ca="1">f_nav_periodreturnrankingper(A1249,参数!$B$3,参数!$B$2,3)</f>
        <v>84.8383500557414</v>
      </c>
      <c r="K1249" s="17">
        <f ca="1">f_nav_adjustedreturn(A1249,参数!$B$4,参数!$B$3)</f>
        <v>-7.45182012847966</v>
      </c>
      <c r="L1249" s="17">
        <f ca="1">f_nav_periodreturnrankingper(A1249,参数!$B$4,参数!$B$3,3)</f>
        <v>36.9062901155327</v>
      </c>
      <c r="M1249" s="17">
        <f ca="1">f_nav_adjustedreturn(A1249,参数!$B$5,参数!$B$4)</f>
        <v>14.7403691461708</v>
      </c>
      <c r="N1249" s="17">
        <f ca="1">f_nav_periodreturnrankingper(A1249,参数!$B$5,参数!$B$4,3)</f>
        <v>33.806146572104</v>
      </c>
      <c r="O1249" s="17">
        <f ca="1">f_nav_adjustedreturn(A1249,参数!$B$6,参数!$B$5)</f>
        <v>0</v>
      </c>
      <c r="P1249" s="17">
        <f ca="1">f_nav_periodreturnrankingper(A1249,参数!$B$6,参数!$B$5,3)</f>
        <v>0</v>
      </c>
      <c r="Q1249" s="25">
        <f>f_return(A1249,1,参数!$B$1-365/2,参数!$B$1)</f>
        <v>26.2136287405911</v>
      </c>
      <c r="R1249" s="25">
        <f ca="1">f_return(A1249,1,参数!$B$4,参数!$B$1)</f>
        <v>9.47463731596187</v>
      </c>
      <c r="S1249" s="25">
        <f ca="1">f_return(A1249,1,参数!$B$6,参数!$B$1)</f>
        <v>0</v>
      </c>
      <c r="T1249" t="str">
        <f>f_info_investtype(A1249)</f>
        <v>灵活配置型基金</v>
      </c>
      <c r="U1249" t="str">
        <f>f_info_fundmanager(A1249)</f>
        <v>金拓,陈荔</v>
      </c>
      <c r="V1249">
        <f>f_info_manager_onthepostdays(A1249,1)</f>
        <v>343</v>
      </c>
      <c r="W1249" s="25">
        <f ca="1">f_return_1w(A1249,"0",参数!$B$2)</f>
        <v>-0.778455712181758</v>
      </c>
      <c r="X1249" s="25">
        <f>f_return_1m(A1249,"0",参数!$B$1)</f>
        <v>4.61079630181926</v>
      </c>
      <c r="Y1249" s="25">
        <f>f_return_3m(A1249,0,参数!$B$1)</f>
        <v>7.48882370262041</v>
      </c>
      <c r="Z1249" s="25">
        <f>f_return_6m(A1249,0,参数!B1248)</f>
        <v>9.16103782787713</v>
      </c>
      <c r="AA1249" t="str">
        <f>f_dq_status(A1249,参数!$B$1)</f>
        <v>暂停大额申购|开放赎回</v>
      </c>
      <c r="AB1249" s="17">
        <f ca="1">f_risk_maxdownside(A1249,参数!$B$6,参数!$B$1)</f>
        <v>-8.11369140903262</v>
      </c>
      <c r="AC1249" s="17">
        <f ca="1">f_risk_maxdownside(A1249,参数!$B$4,参数!$B$1)</f>
        <v>-8.11369140903262</v>
      </c>
      <c r="AD1249" t="str">
        <f ca="1">f_risk_maxdownside_date(A1249,参数!$B$6,参数!$B$1)</f>
        <v>20180127-20181018</v>
      </c>
    </row>
    <row r="1250" spans="1:30">
      <c r="A1250" s="15" t="s">
        <v>1278</v>
      </c>
      <c r="B1250" t="str">
        <f>f_info_name(A1250)</f>
        <v>华泰柏瑞鼎利A</v>
      </c>
      <c r="C1250" t="str">
        <f>f_info_setupdate(A1250)</f>
        <v>2016-12-22</v>
      </c>
      <c r="D1250" s="16">
        <f t="shared" si="19"/>
        <v>1495</v>
      </c>
      <c r="F1250" s="17">
        <f>f_netasset_total(A1250,参数!$B$1,100000000)</f>
        <v>5.4152334665</v>
      </c>
      <c r="G1250" s="17">
        <f ca="1">f_nav_adjustedreturn(A1250,参数!$B$2,参数!$B$1)</f>
        <v>15.7798669571709</v>
      </c>
      <c r="H1250" s="17">
        <f ca="1">f_nav_periodreturnrankingper(A1250,参数!$B$2,参数!$B$1,3)</f>
        <v>85.3361566966649</v>
      </c>
      <c r="I1250" s="17">
        <f ca="1">f_nav_adjustedreturn(A1250,参数!$B$3,参数!$B$2)</f>
        <v>11.5259259259259</v>
      </c>
      <c r="J1250" s="17">
        <f ca="1">f_nav_periodreturnrankingper(A1250,参数!$B$3,参数!$B$2,3)</f>
        <v>77.257525083612</v>
      </c>
      <c r="K1250" s="17">
        <f ca="1">f_nav_adjustedreturn(A1250,参数!$B$4,参数!$B$3)</f>
        <v>1.72960397113984</v>
      </c>
      <c r="L1250" s="17">
        <f ca="1">f_nav_periodreturnrankingper(A1250,参数!$B$4,参数!$B$3,3)</f>
        <v>11.9383825417202</v>
      </c>
      <c r="M1250" s="17">
        <f ca="1">f_nav_adjustedreturn(A1250,参数!$B$5,参数!$B$4)</f>
        <v>10.04168394445</v>
      </c>
      <c r="N1250" s="17">
        <f ca="1">f_nav_periodreturnrankingper(A1250,参数!$B$5,参数!$B$4,3)</f>
        <v>52.0094562647754</v>
      </c>
      <c r="O1250" s="17">
        <f ca="1">f_nav_adjustedreturn(A1250,参数!$B$6,参数!$B$5)</f>
        <v>0</v>
      </c>
      <c r="P1250" s="17">
        <f ca="1">f_nav_periodreturnrankingper(A1250,参数!$B$6,参数!$B$5,3)</f>
        <v>0</v>
      </c>
      <c r="Q1250" s="25">
        <f>f_return(A1250,1,参数!$B$1-365/2,参数!$B$1)</f>
        <v>15.8555027121793</v>
      </c>
      <c r="R1250" s="25">
        <f ca="1">f_return(A1250,1,参数!$B$4,参数!$B$1)</f>
        <v>9.50889221568414</v>
      </c>
      <c r="S1250" s="25">
        <f ca="1">f_return(A1250,1,参数!$B$6,参数!$B$1)</f>
        <v>0</v>
      </c>
      <c r="T1250" t="str">
        <f>f_info_investtype(A1250)</f>
        <v>灵活配置型基金</v>
      </c>
      <c r="U1250" t="str">
        <f>f_info_fundmanager(A1250)</f>
        <v>郑青,董辰</v>
      </c>
      <c r="V1250">
        <f>f_info_manager_onthepostdays(A1250,1)</f>
        <v>233</v>
      </c>
      <c r="W1250" s="25">
        <f ca="1">f_return_1w(A1250,"0",参数!$B$2)</f>
        <v>-0.773286467486821</v>
      </c>
      <c r="X1250" s="25">
        <f>f_return_1m(A1250,"0",参数!$B$1)</f>
        <v>5.07657162196463</v>
      </c>
      <c r="Y1250" s="25">
        <f>f_return_3m(A1250,0,参数!$B$1)</f>
        <v>5.46025815217392</v>
      </c>
      <c r="Z1250" s="25">
        <f>f_return_6m(A1250,0,参数!B1249)</f>
        <v>5.63099684269113</v>
      </c>
      <c r="AA1250" t="str">
        <f>f_dq_status(A1250,参数!$B$1)</f>
        <v>暂停大额申购|开放赎回</v>
      </c>
      <c r="AB1250" s="17">
        <f ca="1">f_risk_maxdownside(A1250,参数!$B$6,参数!$B$1)</f>
        <v>-3.6132050948791</v>
      </c>
      <c r="AC1250" s="17">
        <f ca="1">f_risk_maxdownside(A1250,参数!$B$4,参数!$B$1)</f>
        <v>-3.6132050948791</v>
      </c>
      <c r="AD1250" t="str">
        <f ca="1">f_risk_maxdownside_date(A1250,参数!$B$6,参数!$B$1)</f>
        <v>20200306-20200323</v>
      </c>
    </row>
    <row r="1251" spans="1:30">
      <c r="A1251" s="15" t="s">
        <v>1279</v>
      </c>
      <c r="B1251" t="str">
        <f>f_info_name(A1251)</f>
        <v>融通收益增强A</v>
      </c>
      <c r="C1251" t="str">
        <f>f_info_setupdate(A1251)</f>
        <v>2017-08-30</v>
      </c>
      <c r="D1251" s="16">
        <f t="shared" si="19"/>
        <v>1244</v>
      </c>
      <c r="F1251" s="17">
        <f>f_netasset_total(A1251,参数!$B$1,100000000)</f>
        <v>10.3033257405</v>
      </c>
      <c r="G1251" s="17">
        <f ca="1">f_nav_adjustedreturn(A1251,参数!$B$2,参数!$B$1)</f>
        <v>10.455069124424</v>
      </c>
      <c r="H1251" s="17">
        <f ca="1">f_nav_periodreturnrankingper(A1251,参数!$B$2,参数!$B$1,3)</f>
        <v>44.7169811320755</v>
      </c>
      <c r="I1251" s="17">
        <f ca="1">f_nav_adjustedreturn(A1251,参数!$B$3,参数!$B$2)</f>
        <v>9.42449465897227</v>
      </c>
      <c r="J1251" s="17">
        <f ca="1">f_nav_periodreturnrankingper(A1251,参数!$B$3,参数!$B$2,3)</f>
        <v>41.7021276595745</v>
      </c>
      <c r="K1251" s="17">
        <f ca="1">f_nav_adjustedreturn(A1251,参数!$B$4,参数!$B$3)</f>
        <v>6.81996086105674</v>
      </c>
      <c r="L1251" s="17">
        <f ca="1">f_nav_periodreturnrankingper(A1251,参数!$B$4,参数!$B$3,3)</f>
        <v>4.77326968973747</v>
      </c>
      <c r="M1251" s="17">
        <f ca="1">f_nav_adjustedreturn(A1251,参数!$B$5,参数!$B$4)</f>
        <v>0</v>
      </c>
      <c r="N1251" s="17">
        <f ca="1">f_nav_periodreturnrankingper(A1251,参数!$B$5,参数!$B$4,3)</f>
        <v>0</v>
      </c>
      <c r="O1251" s="17">
        <f ca="1">f_nav_adjustedreturn(A1251,参数!$B$6,参数!$B$5)</f>
        <v>0</v>
      </c>
      <c r="P1251" s="17">
        <f ca="1">f_nav_periodreturnrankingper(A1251,参数!$B$6,参数!$B$5,3)</f>
        <v>0</v>
      </c>
      <c r="Q1251" s="25">
        <f>f_return(A1251,1,参数!$B$1-365/2,参数!$B$1)</f>
        <v>12.0233379798609</v>
      </c>
      <c r="R1251" s="25">
        <f ca="1">f_return(A1251,1,参数!$B$4,参数!$B$1)</f>
        <v>8.88058875888167</v>
      </c>
      <c r="S1251" s="25">
        <f ca="1">f_return(A1251,1,参数!$B$6,参数!$B$1)</f>
        <v>0</v>
      </c>
      <c r="T1251" t="str">
        <f>f_info_investtype(A1251)</f>
        <v>混合债券型二级基金</v>
      </c>
      <c r="U1251" t="str">
        <f>f_info_fundmanager(A1251)</f>
        <v>张一格</v>
      </c>
      <c r="V1251">
        <f>f_info_manager_onthepostdays(A1251,1)</f>
        <v>1261</v>
      </c>
      <c r="W1251" s="25">
        <f ca="1">f_return_1w(A1251,"0",参数!$B$2)</f>
        <v>-0.115074798619101</v>
      </c>
      <c r="X1251" s="25">
        <f>f_return_1m(A1251,"0",参数!$B$1)</f>
        <v>3.2208864166517</v>
      </c>
      <c r="Y1251" s="25">
        <f>f_return_3m(A1251,0,参数!$B$1)</f>
        <v>4.70513287222424</v>
      </c>
      <c r="Z1251" s="25">
        <f>f_return_6m(A1251,0,参数!B1250)</f>
        <v>2.4639913035601</v>
      </c>
      <c r="AA1251" t="str">
        <f>f_dq_status(A1251,参数!$B$1)</f>
        <v>开放申购|开放赎回</v>
      </c>
      <c r="AB1251" s="17">
        <f ca="1">f_risk_maxdownside(A1251,参数!$B$6,参数!$B$1)</f>
        <v>-2.39884131438399</v>
      </c>
      <c r="AC1251" s="17">
        <f ca="1">f_risk_maxdownside(A1251,参数!$B$4,参数!$B$1)</f>
        <v>-2.39884131438399</v>
      </c>
      <c r="AD1251" t="str">
        <f ca="1">f_risk_maxdownside_date(A1251,参数!$B$6,参数!$B$1)</f>
        <v>20200714-20200716</v>
      </c>
    </row>
    <row r="1252" spans="1:30">
      <c r="A1252" s="15" t="s">
        <v>1280</v>
      </c>
      <c r="B1252" t="str">
        <f>f_info_name(A1252)</f>
        <v>金鹰医疗健康产业A</v>
      </c>
      <c r="C1252" t="str">
        <f>f_info_setupdate(A1252)</f>
        <v>2017-08-01</v>
      </c>
      <c r="D1252" s="16">
        <f t="shared" si="19"/>
        <v>1273</v>
      </c>
      <c r="F1252" s="17">
        <f>f_netasset_total(A1252,参数!$B$1,100000000)</f>
        <v>1.5669695984</v>
      </c>
      <c r="G1252" s="17">
        <f ca="1">f_nav_adjustedreturn(A1252,参数!$B$2,参数!$B$1)</f>
        <v>94.6014828544949</v>
      </c>
      <c r="H1252" s="17">
        <f ca="1">f_nav_periodreturnrankingper(A1252,参数!$B$2,参数!$B$1,3)</f>
        <v>22.5490196078431</v>
      </c>
      <c r="I1252" s="17">
        <f ca="1">f_nav_adjustedreturn(A1252,参数!$B$3,参数!$B$2)</f>
        <v>50.8563439356868</v>
      </c>
      <c r="J1252" s="17">
        <f ca="1">f_nav_periodreturnrankingper(A1252,参数!$B$3,参数!$B$2,3)</f>
        <v>42.4778761061947</v>
      </c>
      <c r="K1252" s="17">
        <f ca="1">f_nav_adjustedreturn(A1252,参数!$B$4,参数!$B$3)</f>
        <v>-15.463409829607</v>
      </c>
      <c r="L1252" s="17">
        <f ca="1">f_nav_periodreturnrankingper(A1252,参数!$B$4,参数!$B$3,3)</f>
        <v>12</v>
      </c>
      <c r="M1252" s="17">
        <f ca="1">f_nav_adjustedreturn(A1252,参数!$B$5,参数!$B$4)</f>
        <v>0</v>
      </c>
      <c r="N1252" s="17">
        <f ca="1">f_nav_periodreturnrankingper(A1252,参数!$B$5,参数!$B$4,3)</f>
        <v>0</v>
      </c>
      <c r="O1252" s="17">
        <f ca="1">f_nav_adjustedreturn(A1252,参数!$B$6,参数!$B$5)</f>
        <v>0</v>
      </c>
      <c r="P1252" s="17">
        <f ca="1">f_nav_periodreturnrankingper(A1252,参数!$B$6,参数!$B$5,3)</f>
        <v>0</v>
      </c>
      <c r="Q1252" s="25">
        <f>f_return(A1252,1,参数!$B$1-365/2,参数!$B$1)</f>
        <v>70.8270771366714</v>
      </c>
      <c r="R1252" s="25">
        <f ca="1">f_return(A1252,1,参数!$B$4,参数!$B$1)</f>
        <v>35.3520249469316</v>
      </c>
      <c r="S1252" s="25">
        <f ca="1">f_return(A1252,1,参数!$B$6,参数!$B$1)</f>
        <v>0</v>
      </c>
      <c r="T1252" t="str">
        <f>f_info_investtype(A1252)</f>
        <v>普通股票型基金</v>
      </c>
      <c r="U1252" t="str">
        <f>f_info_fundmanager(A1252)</f>
        <v>韩广哲</v>
      </c>
      <c r="V1252">
        <f>f_info_manager_onthepostdays(A1252,1)</f>
        <v>470</v>
      </c>
      <c r="W1252" s="25">
        <f ca="1">f_return_1w(A1252,"0",参数!$B$2)</f>
        <v>-1.62589272147091</v>
      </c>
      <c r="X1252" s="25">
        <f>f_return_1m(A1252,"0",参数!$B$1)</f>
        <v>21.6423674809308</v>
      </c>
      <c r="Y1252" s="25">
        <f>f_return_3m(A1252,0,参数!$B$1)</f>
        <v>39.905607995558</v>
      </c>
      <c r="Z1252" s="25">
        <f>f_return_6m(A1252,0,参数!B1251)</f>
        <v>28.5454366640441</v>
      </c>
      <c r="AA1252" t="str">
        <f>f_dq_status(A1252,参数!$B$1)</f>
        <v>开放申购|开放赎回</v>
      </c>
      <c r="AB1252" s="17">
        <f ca="1">f_risk_maxdownside(A1252,参数!$B$6,参数!$B$1)</f>
        <v>-18.4985279685967</v>
      </c>
      <c r="AC1252" s="17">
        <f ca="1">f_risk_maxdownside(A1252,参数!$B$4,参数!$B$1)</f>
        <v>-18.4985279685967</v>
      </c>
      <c r="AD1252" t="str">
        <f ca="1">f_risk_maxdownside_date(A1252,参数!$B$6,参数!$B$1)</f>
        <v>20180130-20190103</v>
      </c>
    </row>
    <row r="1253" spans="1:30">
      <c r="A1253" s="15" t="s">
        <v>1281</v>
      </c>
      <c r="B1253" t="str">
        <f>f_info_name(A1253)</f>
        <v>金鹰转型动力</v>
      </c>
      <c r="C1253" t="str">
        <f>f_info_setupdate(A1253)</f>
        <v>2017-11-16</v>
      </c>
      <c r="D1253" s="16">
        <f t="shared" si="19"/>
        <v>1166</v>
      </c>
      <c r="F1253" s="17">
        <f>f_netasset_total(A1253,参数!$B$1,100000000)</f>
        <v>2.4058098157</v>
      </c>
      <c r="G1253" s="17">
        <f ca="1">f_nav_adjustedreturn(A1253,参数!$B$2,参数!$B$1)</f>
        <v>25.0721321261566</v>
      </c>
      <c r="H1253" s="17">
        <f ca="1">f_nav_periodreturnrankingper(A1253,参数!$B$2,参数!$B$1,3)</f>
        <v>68.5018528321863</v>
      </c>
      <c r="I1253" s="17">
        <f ca="1">f_nav_adjustedreturn(A1253,参数!$B$3,参数!$B$2)</f>
        <v>23.9945719220331</v>
      </c>
      <c r="J1253" s="17">
        <f ca="1">f_nav_periodreturnrankingper(A1253,参数!$B$3,参数!$B$2,3)</f>
        <v>52.4526198439242</v>
      </c>
      <c r="K1253" s="17">
        <f ca="1">f_nav_adjustedreturn(A1253,参数!$B$4,参数!$B$3)</f>
        <v>-22.1923593779996</v>
      </c>
      <c r="L1253" s="17">
        <f ca="1">f_nav_periodreturnrankingper(A1253,参数!$B$4,参数!$B$3,3)</f>
        <v>74.00513478819</v>
      </c>
      <c r="M1253" s="17">
        <f ca="1">f_nav_adjustedreturn(A1253,参数!$B$5,参数!$B$4)</f>
        <v>0</v>
      </c>
      <c r="N1253" s="17">
        <f ca="1">f_nav_periodreturnrankingper(A1253,参数!$B$5,参数!$B$4,3)</f>
        <v>0</v>
      </c>
      <c r="O1253" s="17">
        <f ca="1">f_nav_adjustedreturn(A1253,参数!$B$6,参数!$B$5)</f>
        <v>0</v>
      </c>
      <c r="P1253" s="17">
        <f ca="1">f_nav_periodreturnrankingper(A1253,参数!$B$6,参数!$B$5,3)</f>
        <v>0</v>
      </c>
      <c r="Q1253" s="25">
        <f>f_return(A1253,1,参数!$B$1-365/2,参数!$B$1)</f>
        <v>7.34088867769884</v>
      </c>
      <c r="R1253" s="25">
        <f ca="1">f_return(A1253,1,参数!$B$4,参数!$B$1)</f>
        <v>6.45604921909471</v>
      </c>
      <c r="S1253" s="25">
        <f ca="1">f_return(A1253,1,参数!$B$6,参数!$B$1)</f>
        <v>0</v>
      </c>
      <c r="T1253" t="str">
        <f>f_info_investtype(A1253)</f>
        <v>灵活配置型基金</v>
      </c>
      <c r="U1253" t="str">
        <f>f_info_fundmanager(A1253)</f>
        <v>王喆</v>
      </c>
      <c r="V1253">
        <f>f_info_manager_onthepostdays(A1253,1)</f>
        <v>1183</v>
      </c>
      <c r="W1253" s="25">
        <f ca="1">f_return_1w(A1253,"0",参数!$B$2)</f>
        <v>0.399560483468185</v>
      </c>
      <c r="X1253" s="25">
        <f>f_return_1m(A1253,"0",参数!$B$1)</f>
        <v>7.97972856897442</v>
      </c>
      <c r="Y1253" s="25">
        <f>f_return_3m(A1253,0,参数!$B$1)</f>
        <v>14.5734597156398</v>
      </c>
      <c r="Z1253" s="25">
        <f>f_return_6m(A1253,0,参数!B1252)</f>
        <v>-10.4922279792746</v>
      </c>
      <c r="AA1253" t="str">
        <f>f_dq_status(A1253,参数!$B$1)</f>
        <v>开放申购|开放赎回</v>
      </c>
      <c r="AB1253" s="17">
        <f ca="1">f_risk_maxdownside(A1253,参数!$B$6,参数!$B$1)</f>
        <v>-27.181146025878</v>
      </c>
      <c r="AC1253" s="17">
        <f ca="1">f_risk_maxdownside(A1253,参数!$B$4,参数!$B$1)</f>
        <v>-27.181146025878</v>
      </c>
      <c r="AD1253" t="str">
        <f ca="1">f_risk_maxdownside_date(A1253,参数!$B$6,参数!$B$1)</f>
        <v>20180206-20181018</v>
      </c>
    </row>
    <row r="1254" spans="1:30">
      <c r="A1254" s="15" t="s">
        <v>1282</v>
      </c>
      <c r="B1254" t="str">
        <f>f_info_name(A1254)</f>
        <v>华夏新锦顺A</v>
      </c>
      <c r="C1254" t="str">
        <f>f_info_setupdate(A1254)</f>
        <v>2017-02-16</v>
      </c>
      <c r="D1254" s="16">
        <f t="shared" si="19"/>
        <v>1439</v>
      </c>
      <c r="F1254" s="17">
        <f>f_netasset_total(A1254,参数!$B$1,100000000)</f>
        <v>4.6700488804</v>
      </c>
      <c r="G1254" s="17">
        <f ca="1">f_nav_adjustedreturn(A1254,参数!$B$2,参数!$B$1)</f>
        <v>14.4067172423952</v>
      </c>
      <c r="H1254" s="17">
        <f ca="1">f_nav_periodreturnrankingper(A1254,参数!$B$2,参数!$B$1,3)</f>
        <v>88.3006881948121</v>
      </c>
      <c r="I1254" s="17">
        <f ca="1">f_nav_adjustedreturn(A1254,参数!$B$3,参数!$B$2)</f>
        <v>5.10954556011455</v>
      </c>
      <c r="J1254" s="17">
        <f ca="1">f_nav_periodreturnrankingper(A1254,参数!$B$3,参数!$B$2,3)</f>
        <v>93.2552954292085</v>
      </c>
      <c r="K1254" s="17">
        <f ca="1">f_nav_adjustedreturn(A1254,参数!$B$4,参数!$B$3)</f>
        <v>0.497938224539015</v>
      </c>
      <c r="L1254" s="17">
        <f ca="1">f_nav_periodreturnrankingper(A1254,参数!$B$4,参数!$B$3,3)</f>
        <v>17.0089858793325</v>
      </c>
      <c r="M1254" s="17">
        <f ca="1">f_nav_adjustedreturn(A1254,参数!$B$5,参数!$B$4)</f>
        <v>0</v>
      </c>
      <c r="N1254" s="17">
        <f ca="1">f_nav_periodreturnrankingper(A1254,参数!$B$5,参数!$B$4,3)</f>
        <v>0</v>
      </c>
      <c r="O1254" s="17">
        <f ca="1">f_nav_adjustedreturn(A1254,参数!$B$6,参数!$B$5)</f>
        <v>0</v>
      </c>
      <c r="P1254" s="17">
        <f ca="1">f_nav_periodreturnrankingper(A1254,参数!$B$6,参数!$B$5,3)</f>
        <v>0</v>
      </c>
      <c r="Q1254" s="25">
        <f>f_return(A1254,1,参数!$B$1-365/2,参数!$B$1)</f>
        <v>14.9729023537716</v>
      </c>
      <c r="R1254" s="25">
        <f ca="1">f_return(A1254,1,参数!$B$4,参数!$B$1)</f>
        <v>6.51037884951107</v>
      </c>
      <c r="S1254" s="25">
        <f ca="1">f_return(A1254,1,参数!$B$6,参数!$B$1)</f>
        <v>0</v>
      </c>
      <c r="T1254" t="str">
        <f>f_info_investtype(A1254)</f>
        <v>灵活配置型基金</v>
      </c>
      <c r="U1254" t="str">
        <f>f_info_fundmanager(A1254)</f>
        <v>陈伟彦</v>
      </c>
      <c r="V1254">
        <f>f_info_manager_onthepostdays(A1254,1)</f>
        <v>402</v>
      </c>
      <c r="W1254" s="25">
        <f ca="1">f_return_1w(A1254,"0",参数!$B$2)</f>
        <v>-0.665788703541124</v>
      </c>
      <c r="X1254" s="25">
        <f>f_return_1m(A1254,"0",参数!$B$1)</f>
        <v>1.62915467155195</v>
      </c>
      <c r="Y1254" s="25">
        <f>f_return_3m(A1254,0,参数!$B$1)</f>
        <v>4.76158359749107</v>
      </c>
      <c r="Z1254" s="25">
        <f>f_return_6m(A1254,0,参数!B1253)</f>
        <v>4.38054286482129</v>
      </c>
      <c r="AA1254" t="str">
        <f>f_dq_status(A1254,参数!$B$1)</f>
        <v>暂停大额申购|开放赎回</v>
      </c>
      <c r="AB1254" s="17">
        <f ca="1">f_risk_maxdownside(A1254,参数!$B$6,参数!$B$1)</f>
        <v>-5.0773947506169</v>
      </c>
      <c r="AC1254" s="17">
        <f ca="1">f_risk_maxdownside(A1254,参数!$B$4,参数!$B$1)</f>
        <v>-5.0773947506169</v>
      </c>
      <c r="AD1254" t="str">
        <f ca="1">f_risk_maxdownside_date(A1254,参数!$B$6,参数!$B$1)</f>
        <v>20190411-20190606</v>
      </c>
    </row>
    <row r="1255" spans="1:30">
      <c r="A1255" s="15" t="s">
        <v>1283</v>
      </c>
      <c r="B1255" t="str">
        <f>f_info_name(A1255)</f>
        <v>华夏新锦汇A</v>
      </c>
      <c r="C1255" t="str">
        <f>f_info_setupdate(A1255)</f>
        <v>2017-03-08</v>
      </c>
      <c r="D1255" s="16">
        <f t="shared" si="19"/>
        <v>1419</v>
      </c>
      <c r="F1255" s="17">
        <f>f_netasset_total(A1255,参数!$B$1,100000000)</f>
        <v>5.2079925834</v>
      </c>
      <c r="G1255" s="17">
        <f ca="1">f_nav_adjustedreturn(A1255,参数!$B$2,参数!$B$1)</f>
        <v>15.4032389014614</v>
      </c>
      <c r="H1255" s="17">
        <f ca="1">f_nav_periodreturnrankingper(A1255,参数!$B$2,参数!$B$1,3)</f>
        <v>86.2890418210693</v>
      </c>
      <c r="I1255" s="17">
        <f ca="1">f_nav_adjustedreturn(A1255,参数!$B$3,参数!$B$2)</f>
        <v>5.84350972410674</v>
      </c>
      <c r="J1255" s="17">
        <f ca="1">f_nav_periodreturnrankingper(A1255,参数!$B$3,参数!$B$2,3)</f>
        <v>92.0289855072464</v>
      </c>
      <c r="K1255" s="17">
        <f ca="1">f_nav_adjustedreturn(A1255,参数!$B$4,参数!$B$3)</f>
        <v>-0.0723131157913888</v>
      </c>
      <c r="L1255" s="17">
        <f ca="1">f_nav_periodreturnrankingper(A1255,参数!$B$4,参数!$B$3,3)</f>
        <v>19.3196405648267</v>
      </c>
      <c r="M1255" s="17">
        <f ca="1">f_nav_adjustedreturn(A1255,参数!$B$5,参数!$B$4)</f>
        <v>0</v>
      </c>
      <c r="N1255" s="17">
        <f ca="1">f_nav_periodreturnrankingper(A1255,参数!$B$5,参数!$B$4,3)</f>
        <v>0</v>
      </c>
      <c r="O1255" s="17">
        <f ca="1">f_nav_adjustedreturn(A1255,参数!$B$6,参数!$B$5)</f>
        <v>0</v>
      </c>
      <c r="P1255" s="17">
        <f ca="1">f_nav_periodreturnrankingper(A1255,参数!$B$6,参数!$B$5,3)</f>
        <v>0</v>
      </c>
      <c r="Q1255" s="25">
        <f>f_return(A1255,1,参数!$B$1-365/2,参数!$B$1)</f>
        <v>13.7717351966594</v>
      </c>
      <c r="R1255" s="25">
        <f ca="1">f_return(A1255,1,参数!$B$4,参数!$B$1)</f>
        <v>6.8635735737179</v>
      </c>
      <c r="S1255" s="25">
        <f ca="1">f_return(A1255,1,参数!$B$6,参数!$B$1)</f>
        <v>0</v>
      </c>
      <c r="T1255" t="str">
        <f>f_info_investtype(A1255)</f>
        <v>灵活配置型基金</v>
      </c>
      <c r="U1255" t="str">
        <f>f_info_fundmanager(A1255)</f>
        <v>陈伟彦</v>
      </c>
      <c r="V1255">
        <f>f_info_manager_onthepostdays(A1255,1)</f>
        <v>402</v>
      </c>
      <c r="W1255" s="25">
        <f ca="1">f_return_1w(A1255,"0",参数!$B$2)</f>
        <v>-0.467846206192588</v>
      </c>
      <c r="X1255" s="25">
        <f>f_return_1m(A1255,"0",参数!$B$1)</f>
        <v>1.50983432628744</v>
      </c>
      <c r="Y1255" s="25">
        <f>f_return_3m(A1255,0,参数!$B$1)</f>
        <v>3.80567777539402</v>
      </c>
      <c r="Z1255" s="25">
        <f>f_return_6m(A1255,0,参数!B1254)</f>
        <v>3.46862110698421</v>
      </c>
      <c r="AA1255" t="str">
        <f>f_dq_status(A1255,参数!$B$1)</f>
        <v>暂停大额申购|开放赎回</v>
      </c>
      <c r="AB1255" s="17">
        <f ca="1">f_risk_maxdownside(A1255,参数!$B$6,参数!$B$1)</f>
        <v>-5.11567001309472</v>
      </c>
      <c r="AC1255" s="17">
        <f ca="1">f_risk_maxdownside(A1255,参数!$B$4,参数!$B$1)</f>
        <v>-5.11567001309472</v>
      </c>
      <c r="AD1255" t="str">
        <f ca="1">f_risk_maxdownside_date(A1255,参数!$B$6,参数!$B$1)</f>
        <v>20190411-20190606</v>
      </c>
    </row>
    <row r="1256" spans="1:30">
      <c r="A1256" s="15" t="s">
        <v>1284</v>
      </c>
      <c r="B1256" t="str">
        <f>f_info_name(A1256)</f>
        <v>华夏新锦升A</v>
      </c>
      <c r="C1256" t="str">
        <f>f_info_setupdate(A1256)</f>
        <v>2017-05-31</v>
      </c>
      <c r="D1256" s="16">
        <f t="shared" si="19"/>
        <v>1335</v>
      </c>
      <c r="F1256" s="17">
        <f>f_netasset_total(A1256,参数!$B$1,100000000)</f>
        <v>3.3330177712</v>
      </c>
      <c r="G1256" s="17">
        <f ca="1">f_nav_adjustedreturn(A1256,参数!$B$2,参数!$B$1)</f>
        <v>50.7070902750872</v>
      </c>
      <c r="H1256" s="17">
        <f ca="1">f_nav_periodreturnrankingper(A1256,参数!$B$2,参数!$B$1,3)</f>
        <v>43.56802541027</v>
      </c>
      <c r="I1256" s="17">
        <f ca="1">f_nav_adjustedreturn(A1256,参数!$B$3,参数!$B$2)</f>
        <v>19.6896160087548</v>
      </c>
      <c r="J1256" s="17">
        <f ca="1">f_nav_periodreturnrankingper(A1256,参数!$B$3,参数!$B$2,3)</f>
        <v>59.9777034559643</v>
      </c>
      <c r="K1256" s="17">
        <f ca="1">f_nav_adjustedreturn(A1256,参数!$B$4,参数!$B$3)</f>
        <v>-10.0834756213242</v>
      </c>
      <c r="L1256" s="17">
        <f ca="1">f_nav_periodreturnrankingper(A1256,参数!$B$4,参数!$B$3,3)</f>
        <v>40.8215661103979</v>
      </c>
      <c r="M1256" s="17">
        <f ca="1">f_nav_adjustedreturn(A1256,参数!$B$5,参数!$B$4)</f>
        <v>0</v>
      </c>
      <c r="N1256" s="17">
        <f ca="1">f_nav_periodreturnrankingper(A1256,参数!$B$5,参数!$B$4,3)</f>
        <v>0</v>
      </c>
      <c r="O1256" s="17">
        <f ca="1">f_nav_adjustedreturn(A1256,参数!$B$6,参数!$B$5)</f>
        <v>0</v>
      </c>
      <c r="P1256" s="17">
        <f ca="1">f_nav_periodreturnrankingper(A1256,参数!$B$6,参数!$B$5,3)</f>
        <v>0</v>
      </c>
      <c r="Q1256" s="25">
        <f>f_return(A1256,1,参数!$B$1-365/2,参数!$B$1)</f>
        <v>57.1870279686799</v>
      </c>
      <c r="R1256" s="25">
        <f ca="1">f_return(A1256,1,参数!$B$4,参数!$B$1)</f>
        <v>17.475151116252</v>
      </c>
      <c r="S1256" s="25">
        <f ca="1">f_return(A1256,1,参数!$B$6,参数!$B$1)</f>
        <v>0</v>
      </c>
      <c r="T1256" t="str">
        <f>f_info_investtype(A1256)</f>
        <v>灵活配置型基金</v>
      </c>
      <c r="U1256" t="str">
        <f>f_info_fundmanager(A1256)</f>
        <v>罗皓亮</v>
      </c>
      <c r="V1256">
        <f>f_info_manager_onthepostdays(A1256,1)</f>
        <v>280</v>
      </c>
      <c r="W1256" s="25">
        <f ca="1">f_return_1w(A1256,"0",参数!$B$2)</f>
        <v>-1.16791116216735</v>
      </c>
      <c r="X1256" s="25">
        <f>f_return_1m(A1256,"0",参数!$B$1)</f>
        <v>9.87218416778477</v>
      </c>
      <c r="Y1256" s="25">
        <f>f_return_3m(A1256,0,参数!$B$1)</f>
        <v>15.9129851747001</v>
      </c>
      <c r="Z1256" s="25">
        <f>f_return_6m(A1256,0,参数!B1255)</f>
        <v>23.1104538024441</v>
      </c>
      <c r="AA1256" t="str">
        <f>f_dq_status(A1256,参数!$B$1)</f>
        <v>暂停大额申购|开放赎回</v>
      </c>
      <c r="AB1256" s="17">
        <f ca="1">f_risk_maxdownside(A1256,参数!$B$6,参数!$B$1)</f>
        <v>-13.8683361790931</v>
      </c>
      <c r="AC1256" s="17">
        <f ca="1">f_risk_maxdownside(A1256,参数!$B$4,参数!$B$1)</f>
        <v>-13.8111058376839</v>
      </c>
      <c r="AD1256" t="str">
        <f ca="1">f_risk_maxdownside_date(A1256,参数!$B$6,参数!$B$1)</f>
        <v>20180126-20181016</v>
      </c>
    </row>
    <row r="1257" spans="1:30">
      <c r="A1257" s="15" t="s">
        <v>1285</v>
      </c>
      <c r="B1257" t="str">
        <f>f_info_name(A1257)</f>
        <v>华夏恒融一年定开</v>
      </c>
      <c r="C1257" t="str">
        <f>f_info_setupdate(A1257)</f>
        <v>2017-03-23</v>
      </c>
      <c r="D1257" s="16">
        <f t="shared" si="19"/>
        <v>1404</v>
      </c>
      <c r="F1257" s="17">
        <f>f_netasset_total(A1257,参数!$B$1,100000000)</f>
        <v>3.917317732</v>
      </c>
      <c r="G1257" s="17">
        <f ca="1">f_nav_adjustedreturn(A1257,参数!$B$2,参数!$B$1)</f>
        <v>4.44382595788105</v>
      </c>
      <c r="H1257" s="17">
        <f ca="1">f_nav_periodreturnrankingper(A1257,参数!$B$2,参数!$B$1,3)</f>
        <v>79.811320754717</v>
      </c>
      <c r="I1257" s="17">
        <f ca="1">f_nav_adjustedreturn(A1257,参数!$B$3,参数!$B$2)</f>
        <v>5.59608857165532</v>
      </c>
      <c r="J1257" s="17">
        <f ca="1">f_nav_periodreturnrankingper(A1257,参数!$B$3,参数!$B$2,3)</f>
        <v>74.468085106383</v>
      </c>
      <c r="K1257" s="17">
        <f ca="1">f_nav_adjustedreturn(A1257,参数!$B$4,参数!$B$3)</f>
        <v>2.3604740061162</v>
      </c>
      <c r="L1257" s="17">
        <f ca="1">f_nav_periodreturnrankingper(A1257,参数!$B$4,参数!$B$3,3)</f>
        <v>34.3675417661098</v>
      </c>
      <c r="M1257" s="17">
        <f ca="1">f_nav_adjustedreturn(A1257,参数!$B$5,参数!$B$4)</f>
        <v>0</v>
      </c>
      <c r="N1257" s="17">
        <f ca="1">f_nav_periodreturnrankingper(A1257,参数!$B$5,参数!$B$4,3)</f>
        <v>0</v>
      </c>
      <c r="O1257" s="17">
        <f ca="1">f_nav_adjustedreturn(A1257,参数!$B$6,参数!$B$5)</f>
        <v>0</v>
      </c>
      <c r="P1257" s="17">
        <f ca="1">f_nav_periodreturnrankingper(A1257,参数!$B$6,参数!$B$5,3)</f>
        <v>0</v>
      </c>
      <c r="Q1257" s="25">
        <f>f_return(A1257,1,参数!$B$1-365/2,参数!$B$1)</f>
        <v>3.71271953356844</v>
      </c>
      <c r="R1257" s="25">
        <f ca="1">f_return(A1257,1,参数!$B$4,参数!$B$1)</f>
        <v>4.12098807032169</v>
      </c>
      <c r="S1257" s="25">
        <f ca="1">f_return(A1257,1,参数!$B$6,参数!$B$1)</f>
        <v>0</v>
      </c>
      <c r="T1257" t="str">
        <f>f_info_investtype(A1257)</f>
        <v>混合债券型二级基金</v>
      </c>
      <c r="U1257" t="str">
        <f>f_info_fundmanager(A1257)</f>
        <v>刘薇</v>
      </c>
      <c r="V1257">
        <f>f_info_manager_onthepostdays(A1257,1)</f>
        <v>15</v>
      </c>
      <c r="W1257" s="25">
        <f ca="1">f_return_1w(A1257,"0",参数!$B$2)</f>
        <v>0.139353400222981</v>
      </c>
      <c r="X1257" s="25">
        <f>f_return_1m(A1257,"0",参数!$B$1)</f>
        <v>0.634665236435142</v>
      </c>
      <c r="Y1257" s="25">
        <f>f_return_3m(A1257,0,参数!$B$1)</f>
        <v>1.47827654588066</v>
      </c>
      <c r="Z1257" s="25">
        <f>f_return_6m(A1257,0,参数!B1256)</f>
        <v>1.53720951261416</v>
      </c>
      <c r="AA1257" t="str">
        <f>f_dq_status(A1257,参数!$B$1)</f>
        <v>暂停申购|暂停赎回</v>
      </c>
      <c r="AB1257" s="17">
        <f ca="1">f_risk_maxdownside(A1257,参数!$B$6,参数!$B$1)</f>
        <v>-1.41683196372909</v>
      </c>
      <c r="AC1257" s="17">
        <f ca="1">f_risk_maxdownside(A1257,参数!$B$4,参数!$B$1)</f>
        <v>-1.41683196372909</v>
      </c>
      <c r="AD1257" t="str">
        <f ca="1">f_risk_maxdownside_date(A1257,参数!$B$6,参数!$B$1)</f>
        <v>20180512-20181012</v>
      </c>
    </row>
    <row r="1258" spans="1:30">
      <c r="A1258" s="15" t="s">
        <v>1286</v>
      </c>
      <c r="B1258" t="str">
        <f>f_info_name(A1258)</f>
        <v>交银医药创新</v>
      </c>
      <c r="C1258" t="str">
        <f>f_info_setupdate(A1258)</f>
        <v>2017-03-23</v>
      </c>
      <c r="D1258" s="16">
        <f t="shared" si="19"/>
        <v>1404</v>
      </c>
      <c r="F1258" s="17">
        <f>f_netasset_total(A1258,参数!$B$1,100000000)</f>
        <v>25.3608284661</v>
      </c>
      <c r="G1258" s="17">
        <f ca="1">f_nav_adjustedreturn(A1258,参数!$B$2,参数!$B$1)</f>
        <v>110.639766392355</v>
      </c>
      <c r="H1258" s="17">
        <f ca="1">f_nav_periodreturnrankingper(A1258,参数!$B$2,参数!$B$1,3)</f>
        <v>9.31372549019608</v>
      </c>
      <c r="I1258" s="17">
        <f ca="1">f_nav_adjustedreturn(A1258,参数!$B$3,参数!$B$2)</f>
        <v>81.8401235759799</v>
      </c>
      <c r="J1258" s="17">
        <f ca="1">f_nav_periodreturnrankingper(A1258,参数!$B$3,参数!$B$2,3)</f>
        <v>7.07964601769912</v>
      </c>
      <c r="K1258" s="17">
        <f ca="1">f_nav_adjustedreturn(A1258,参数!$B$4,参数!$B$3)</f>
        <v>-9.41052999825082</v>
      </c>
      <c r="L1258" s="17">
        <f ca="1">f_nav_periodreturnrankingper(A1258,参数!$B$4,参数!$B$3,3)</f>
        <v>3.63636363636364</v>
      </c>
      <c r="M1258" s="17">
        <f ca="1">f_nav_adjustedreturn(A1258,参数!$B$5,参数!$B$4)</f>
        <v>0</v>
      </c>
      <c r="N1258" s="17">
        <f ca="1">f_nav_periodreturnrankingper(A1258,参数!$B$5,参数!$B$4,3)</f>
        <v>0</v>
      </c>
      <c r="O1258" s="17">
        <f ca="1">f_nav_adjustedreturn(A1258,参数!$B$6,参数!$B$5)</f>
        <v>0</v>
      </c>
      <c r="P1258" s="17">
        <f ca="1">f_nav_periodreturnrankingper(A1258,参数!$B$6,参数!$B$5,3)</f>
        <v>0</v>
      </c>
      <c r="Q1258" s="25">
        <f>f_return(A1258,1,参数!$B$1-365/2,参数!$B$1)</f>
        <v>62.2699627429297</v>
      </c>
      <c r="R1258" s="25">
        <f ca="1">f_return(A1258,1,参数!$B$4,参数!$B$1)</f>
        <v>51.3346139362325</v>
      </c>
      <c r="S1258" s="25">
        <f ca="1">f_return(A1258,1,参数!$B$6,参数!$B$1)</f>
        <v>0</v>
      </c>
      <c r="T1258" t="str">
        <f>f_info_investtype(A1258)</f>
        <v>普通股票型基金</v>
      </c>
      <c r="U1258" t="str">
        <f>f_info_fundmanager(A1258)</f>
        <v>楼慧源</v>
      </c>
      <c r="V1258">
        <f>f_info_manager_onthepostdays(A1258,1)</f>
        <v>883</v>
      </c>
      <c r="W1258" s="25">
        <f ca="1">f_return_1w(A1258,"0",参数!$B$2)</f>
        <v>-0.847546851968836</v>
      </c>
      <c r="X1258" s="25">
        <f>f_return_1m(A1258,"0",参数!$B$1)</f>
        <v>16.492938309305</v>
      </c>
      <c r="Y1258" s="25">
        <f>f_return_3m(A1258,0,参数!$B$1)</f>
        <v>29.4716574747903</v>
      </c>
      <c r="Z1258" s="25">
        <f>f_return_6m(A1258,0,参数!B1257)</f>
        <v>22.0446017267153</v>
      </c>
      <c r="AA1258" t="str">
        <f>f_dq_status(A1258,参数!$B$1)</f>
        <v>开放申购|开放赎回</v>
      </c>
      <c r="AB1258" s="17">
        <f ca="1">f_risk_maxdownside(A1258,参数!$B$6,参数!$B$1)</f>
        <v>-28.9554195804196</v>
      </c>
      <c r="AC1258" s="17">
        <f ca="1">f_risk_maxdownside(A1258,参数!$B$4,参数!$B$1)</f>
        <v>-28.9554195804196</v>
      </c>
      <c r="AD1258" t="str">
        <f ca="1">f_risk_maxdownside_date(A1258,参数!$B$6,参数!$B$1)</f>
        <v>20180529-20190103</v>
      </c>
    </row>
    <row r="1259" spans="1:30">
      <c r="A1259" s="15" t="s">
        <v>1287</v>
      </c>
      <c r="B1259" t="str">
        <f>f_info_name(A1259)</f>
        <v>国联安锐意成长</v>
      </c>
      <c r="C1259" t="str">
        <f>f_info_setupdate(A1259)</f>
        <v>2017-01-23</v>
      </c>
      <c r="D1259" s="16">
        <f t="shared" si="19"/>
        <v>1463</v>
      </c>
      <c r="F1259" s="17">
        <f>f_netasset_total(A1259,参数!$B$1,100000000)</f>
        <v>2.4920986702</v>
      </c>
      <c r="G1259" s="17">
        <f ca="1">f_nav_adjustedreturn(A1259,参数!$B$2,参数!$B$1)</f>
        <v>84.6230954290297</v>
      </c>
      <c r="H1259" s="17">
        <f ca="1">f_nav_periodreturnrankingper(A1259,参数!$B$2,参数!$B$1,3)</f>
        <v>25.1226692836114</v>
      </c>
      <c r="I1259" s="17">
        <f ca="1">f_nav_adjustedreturn(A1259,参数!$B$3,参数!$B$2)</f>
        <v>45.1547191774178</v>
      </c>
      <c r="J1259" s="17">
        <f ca="1">f_nav_periodreturnrankingper(A1259,参数!$B$3,参数!$B$2,3)</f>
        <v>44.7658402203857</v>
      </c>
      <c r="K1259" s="17">
        <f ca="1">f_nav_adjustedreturn(A1259,参数!$B$4,参数!$B$3)</f>
        <v>-17.8565737051793</v>
      </c>
      <c r="L1259" s="17">
        <f ca="1">f_nav_periodreturnrankingper(A1259,参数!$B$4,参数!$B$3,3)</f>
        <v>20.6185567010309</v>
      </c>
      <c r="M1259" s="17">
        <f ca="1">f_nav_adjustedreturn(A1259,参数!$B$5,参数!$B$4)</f>
        <v>26.24</v>
      </c>
      <c r="N1259" s="17">
        <f ca="1">f_nav_periodreturnrankingper(A1259,参数!$B$5,参数!$B$4,3)</f>
        <v>37.15953307393</v>
      </c>
      <c r="O1259" s="17">
        <f ca="1">f_nav_adjustedreturn(A1259,参数!$B$6,参数!$B$5)</f>
        <v>0</v>
      </c>
      <c r="P1259" s="17">
        <f ca="1">f_nav_periodreturnrankingper(A1259,参数!$B$6,参数!$B$5,3)</f>
        <v>0</v>
      </c>
      <c r="Q1259" s="25">
        <f>f_return(A1259,1,参数!$B$1-365/2,参数!$B$1)</f>
        <v>69.6621437039312</v>
      </c>
      <c r="R1259" s="25">
        <f ca="1">f_return(A1259,1,参数!$B$4,参数!$B$1)</f>
        <v>30.0546175112783</v>
      </c>
      <c r="S1259" s="25">
        <f ca="1">f_return(A1259,1,参数!$B$6,参数!$B$1)</f>
        <v>0</v>
      </c>
      <c r="T1259" t="str">
        <f>f_info_investtype(A1259)</f>
        <v>偏股混合型基金</v>
      </c>
      <c r="U1259" t="str">
        <f>f_info_fundmanager(A1259)</f>
        <v>高兰君,呼荣权</v>
      </c>
      <c r="V1259">
        <f>f_info_manager_onthepostdays(A1259,1)</f>
        <v>596</v>
      </c>
      <c r="W1259" s="25">
        <f ca="1">f_return_1w(A1259,"0",参数!$B$2)</f>
        <v>-3.76848874598071</v>
      </c>
      <c r="X1259" s="25">
        <f>f_return_1m(A1259,"0",参数!$B$1)</f>
        <v>14.2083505580819</v>
      </c>
      <c r="Y1259" s="25">
        <f>f_return_3m(A1259,0,参数!$B$1)</f>
        <v>26.2083142987666</v>
      </c>
      <c r="Z1259" s="25">
        <f>f_return_6m(A1259,0,参数!B1258)</f>
        <v>29.6846424907445</v>
      </c>
      <c r="AA1259" t="str">
        <f>f_dq_status(A1259,参数!$B$1)</f>
        <v>开放申购|开放赎回</v>
      </c>
      <c r="AB1259" s="17">
        <f ca="1">f_risk_maxdownside(A1259,参数!$B$6,参数!$B$1)</f>
        <v>-24.9624060150376</v>
      </c>
      <c r="AC1259" s="17">
        <f ca="1">f_risk_maxdownside(A1259,参数!$B$4,参数!$B$1)</f>
        <v>-24.8970215462611</v>
      </c>
      <c r="AD1259" t="str">
        <f ca="1">f_risk_maxdownside_date(A1259,参数!$B$6,参数!$B$1)</f>
        <v>20180124-20190103</v>
      </c>
    </row>
    <row r="1260" spans="1:30">
      <c r="A1260" s="15" t="s">
        <v>1288</v>
      </c>
      <c r="B1260" t="str">
        <f>f_info_name(A1260)</f>
        <v>国联安鑫乾A</v>
      </c>
      <c r="C1260" t="str">
        <f>f_info_setupdate(A1260)</f>
        <v>2017-03-02</v>
      </c>
      <c r="D1260" s="16">
        <f t="shared" si="19"/>
        <v>1425</v>
      </c>
      <c r="F1260" s="17">
        <f>f_netasset_total(A1260,参数!$B$1,100000000)</f>
        <v>6.8888042323</v>
      </c>
      <c r="G1260" s="17">
        <f ca="1">f_nav_adjustedreturn(A1260,参数!$B$2,参数!$B$1)</f>
        <v>21.1129169568919</v>
      </c>
      <c r="H1260" s="17">
        <f ca="1">f_nav_periodreturnrankingper(A1260,参数!$B$2,参数!$B$1,3)</f>
        <v>24.5989304812834</v>
      </c>
      <c r="I1260" s="17">
        <f ca="1">f_nav_adjustedreturn(A1260,参数!$B$3,参数!$B$2)</f>
        <v>14.8533333333333</v>
      </c>
      <c r="J1260" s="17">
        <f ca="1">f_nav_periodreturnrankingper(A1260,参数!$B$3,参数!$B$2,3)</f>
        <v>18.2456140350877</v>
      </c>
      <c r="K1260" s="17">
        <f ca="1">f_nav_adjustedreturn(A1260,参数!$B$4,参数!$B$3)</f>
        <v>-0.0065059144901177</v>
      </c>
      <c r="L1260" s="17">
        <f ca="1">f_nav_periodreturnrankingper(A1260,参数!$B$4,参数!$B$3,3)</f>
        <v>46.6666666666667</v>
      </c>
      <c r="M1260" s="17">
        <f ca="1">f_nav_adjustedreturn(A1260,参数!$B$5,参数!$B$4)</f>
        <v>0</v>
      </c>
      <c r="N1260" s="17">
        <f ca="1">f_nav_periodreturnrankingper(A1260,参数!$B$5,参数!$B$4,3)</f>
        <v>0</v>
      </c>
      <c r="O1260" s="17">
        <f ca="1">f_nav_adjustedreturn(A1260,参数!$B$6,参数!$B$5)</f>
        <v>0</v>
      </c>
      <c r="P1260" s="17">
        <f ca="1">f_nav_periodreturnrankingper(A1260,参数!$B$6,参数!$B$5,3)</f>
        <v>0</v>
      </c>
      <c r="Q1260" s="25">
        <f>f_return(A1260,1,参数!$B$1-365/2,参数!$B$1)</f>
        <v>27.3386169251273</v>
      </c>
      <c r="R1260" s="25">
        <f ca="1">f_return(A1260,1,参数!$B$4,参数!$B$1)</f>
        <v>11.6156312095839</v>
      </c>
      <c r="S1260" s="25">
        <f ca="1">f_return(A1260,1,参数!$B$6,参数!$B$1)</f>
        <v>0</v>
      </c>
      <c r="T1260" t="str">
        <f>f_info_investtype(A1260)</f>
        <v>偏债混合型基金</v>
      </c>
      <c r="U1260" t="str">
        <f>f_info_fundmanager(A1260)</f>
        <v>杨子江,陈建华</v>
      </c>
      <c r="V1260">
        <f>f_info_manager_onthepostdays(A1260,1)</f>
        <v>1140</v>
      </c>
      <c r="W1260" s="25">
        <f ca="1">f_return_1w(A1260,"0",参数!$B$2)</f>
        <v>0.52123852497275</v>
      </c>
      <c r="X1260" s="25">
        <f>f_return_1m(A1260,"0",参数!$B$1)</f>
        <v>3.64262533942644</v>
      </c>
      <c r="Y1260" s="25">
        <f>f_return_3m(A1260,0,参数!$B$1)</f>
        <v>7.11889930864534</v>
      </c>
      <c r="Z1260" s="25">
        <f>f_return_6m(A1260,0,参数!B1259)</f>
        <v>10.4195706718706</v>
      </c>
      <c r="AA1260" t="str">
        <f>f_dq_status(A1260,参数!$B$1)</f>
        <v>暂停大额申购|开放赎回</v>
      </c>
      <c r="AB1260" s="17">
        <f ca="1">f_risk_maxdownside(A1260,参数!$B$6,参数!$B$1)</f>
        <v>-3.9997207873796</v>
      </c>
      <c r="AC1260" s="17">
        <f ca="1">f_risk_maxdownside(A1260,参数!$B$4,参数!$B$1)</f>
        <v>-3.9997207873796</v>
      </c>
      <c r="AD1260" t="str">
        <f ca="1">f_risk_maxdownside_date(A1260,参数!$B$6,参数!$B$1)</f>
        <v>20200714-20200716</v>
      </c>
    </row>
    <row r="1261" spans="1:30">
      <c r="A1261" s="15" t="s">
        <v>1289</v>
      </c>
      <c r="B1261" t="str">
        <f>f_info_name(A1261)</f>
        <v>国联安鑫隆A</v>
      </c>
      <c r="C1261" t="str">
        <f>f_info_setupdate(A1261)</f>
        <v>2017-03-03</v>
      </c>
      <c r="D1261" s="16">
        <f t="shared" si="19"/>
        <v>1424</v>
      </c>
      <c r="F1261" s="17">
        <f>f_netasset_total(A1261,参数!$B$1,100000000)</f>
        <v>2.9391757503</v>
      </c>
      <c r="G1261" s="17">
        <f ca="1">f_nav_adjustedreturn(A1261,参数!$B$2,参数!$B$1)</f>
        <v>26.2522968762483</v>
      </c>
      <c r="H1261" s="17">
        <f ca="1">f_nav_periodreturnrankingper(A1261,参数!$B$2,参数!$B$1,3)</f>
        <v>11.4973262032086</v>
      </c>
      <c r="I1261" s="17">
        <f ca="1">f_nav_adjustedreturn(A1261,参数!$B$3,参数!$B$2)</f>
        <v>19.311791059003</v>
      </c>
      <c r="J1261" s="17">
        <f ca="1">f_nav_periodreturnrankingper(A1261,参数!$B$3,参数!$B$2,3)</f>
        <v>11.5789473684211</v>
      </c>
      <c r="K1261" s="17">
        <f ca="1">f_nav_adjustedreturn(A1261,参数!$B$4,参数!$B$3)</f>
        <v>-0.568666477111184</v>
      </c>
      <c r="L1261" s="17">
        <f ca="1">f_nav_periodreturnrankingper(A1261,参数!$B$4,参数!$B$3,3)</f>
        <v>54.2222222222222</v>
      </c>
      <c r="M1261" s="17">
        <f ca="1">f_nav_adjustedreturn(A1261,参数!$B$5,参数!$B$4)</f>
        <v>0</v>
      </c>
      <c r="N1261" s="17">
        <f ca="1">f_nav_periodreturnrankingper(A1261,参数!$B$5,参数!$B$4,3)</f>
        <v>0</v>
      </c>
      <c r="O1261" s="17">
        <f ca="1">f_nav_adjustedreturn(A1261,参数!$B$6,参数!$B$5)</f>
        <v>0</v>
      </c>
      <c r="P1261" s="17">
        <f ca="1">f_nav_periodreturnrankingper(A1261,参数!$B$6,参数!$B$5,3)</f>
        <v>0</v>
      </c>
      <c r="Q1261" s="25">
        <f>f_return(A1261,1,参数!$B$1-365/2,参数!$B$1)</f>
        <v>29.3359718238354</v>
      </c>
      <c r="R1261" s="25">
        <f ca="1">f_return(A1261,1,参数!$B$4,参数!$B$1)</f>
        <v>14.4006818365662</v>
      </c>
      <c r="S1261" s="25">
        <f ca="1">f_return(A1261,1,参数!$B$6,参数!$B$1)</f>
        <v>0</v>
      </c>
      <c r="T1261" t="str">
        <f>f_info_investtype(A1261)</f>
        <v>偏债混合型基金</v>
      </c>
      <c r="U1261" t="str">
        <f>f_info_fundmanager(A1261)</f>
        <v>杨子江,陈建华</v>
      </c>
      <c r="V1261">
        <f>f_info_manager_onthepostdays(A1261,1)</f>
        <v>1140</v>
      </c>
      <c r="W1261" s="25">
        <f ca="1">f_return_1w(A1261,"0",参数!$B$2)</f>
        <v>-1.05138339920947</v>
      </c>
      <c r="X1261" s="25">
        <f>f_return_1m(A1261,"0",参数!$B$1)</f>
        <v>4.961477151966</v>
      </c>
      <c r="Y1261" s="25">
        <f>f_return_3m(A1261,0,参数!$B$1)</f>
        <v>8.32876336715109</v>
      </c>
      <c r="Z1261" s="25">
        <f>f_return_6m(A1261,0,参数!B1260)</f>
        <v>11.7899325084364</v>
      </c>
      <c r="AA1261" t="str">
        <f>f_dq_status(A1261,参数!$B$1)</f>
        <v>暂停大额申购|开放赎回</v>
      </c>
      <c r="AB1261" s="17">
        <f ca="1">f_risk_maxdownside(A1261,参数!$B$6,参数!$B$1)</f>
        <v>-5.38533687666095</v>
      </c>
      <c r="AC1261" s="17">
        <f ca="1">f_risk_maxdownside(A1261,参数!$B$4,参数!$B$1)</f>
        <v>-5.38533687666095</v>
      </c>
      <c r="AD1261" t="str">
        <f ca="1">f_risk_maxdownside_date(A1261,参数!$B$6,参数!$B$1)</f>
        <v>20200306-20200323</v>
      </c>
    </row>
    <row r="1262" spans="1:30">
      <c r="A1262" s="15" t="s">
        <v>1290</v>
      </c>
      <c r="B1262" t="str">
        <f>f_info_name(A1262)</f>
        <v>博时沪港深价值优选A</v>
      </c>
      <c r="C1262" t="str">
        <f>f_info_setupdate(A1262)</f>
        <v>2017-01-25</v>
      </c>
      <c r="D1262" s="16">
        <f t="shared" si="19"/>
        <v>1461</v>
      </c>
      <c r="F1262" s="17">
        <f>f_netasset_total(A1262,参数!$B$1,100000000)</f>
        <v>0.7970554741</v>
      </c>
      <c r="G1262" s="17">
        <f ca="1">f_nav_adjustedreturn(A1262,参数!$B$2,参数!$B$1)</f>
        <v>41.9822006472492</v>
      </c>
      <c r="H1262" s="17">
        <f ca="1">f_nav_periodreturnrankingper(A1262,参数!$B$2,参数!$B$1,3)</f>
        <v>52.0381154049762</v>
      </c>
      <c r="I1262" s="17">
        <f ca="1">f_nav_adjustedreturn(A1262,参数!$B$3,参数!$B$2)</f>
        <v>16.4280331574981</v>
      </c>
      <c r="J1262" s="17">
        <f ca="1">f_nav_periodreturnrankingper(A1262,参数!$B$3,参数!$B$2,3)</f>
        <v>66.164994425864</v>
      </c>
      <c r="K1262" s="17">
        <f ca="1">f_nav_adjustedreturn(A1262,参数!$B$4,参数!$B$3)</f>
        <v>-20.3361849016959</v>
      </c>
      <c r="L1262" s="17">
        <f ca="1">f_nav_periodreturnrankingper(A1262,参数!$B$4,参数!$B$3,3)</f>
        <v>66.816431322208</v>
      </c>
      <c r="M1262" s="17">
        <f ca="1">f_nav_adjustedreturn(A1262,参数!$B$5,参数!$B$4)</f>
        <v>34.64</v>
      </c>
      <c r="N1262" s="17">
        <f ca="1">f_nav_periodreturnrankingper(A1262,参数!$B$5,参数!$B$4,3)</f>
        <v>8.11662726556344</v>
      </c>
      <c r="O1262" s="17">
        <f ca="1">f_nav_adjustedreturn(A1262,参数!$B$6,参数!$B$5)</f>
        <v>0</v>
      </c>
      <c r="P1262" s="17">
        <f ca="1">f_nav_periodreturnrankingper(A1262,参数!$B$6,参数!$B$5,3)</f>
        <v>0</v>
      </c>
      <c r="Q1262" s="25">
        <f>f_return(A1262,1,参数!$B$1-365/2,参数!$B$1)</f>
        <v>77.9838381053578</v>
      </c>
      <c r="R1262" s="25">
        <f ca="1">f_return(A1262,1,参数!$B$4,参数!$B$1)</f>
        <v>9.60099446640741</v>
      </c>
      <c r="S1262" s="25">
        <f ca="1">f_return(A1262,1,参数!$B$6,参数!$B$1)</f>
        <v>0</v>
      </c>
      <c r="T1262" t="str">
        <f>f_info_investtype(A1262)</f>
        <v>灵活配置型基金</v>
      </c>
      <c r="U1262" t="str">
        <f>f_info_fundmanager(A1262)</f>
        <v>杨涛</v>
      </c>
      <c r="V1262">
        <f>f_info_manager_onthepostdays(A1262,1)</f>
        <v>965</v>
      </c>
      <c r="W1262" s="25">
        <f ca="1">f_return_1w(A1262,"0",参数!$B$2)</f>
        <v>-5.7280146441919</v>
      </c>
      <c r="X1262" s="25">
        <f>f_return_1m(A1262,"0",参数!$B$1)</f>
        <v>16.8531096018112</v>
      </c>
      <c r="Y1262" s="25">
        <f>f_return_3m(A1262,0,参数!$B$1)</f>
        <v>28.3290676416819</v>
      </c>
      <c r="Z1262" s="25">
        <f>f_return_6m(A1262,0,参数!B1261)</f>
        <v>30.3712451103402</v>
      </c>
      <c r="AA1262" t="str">
        <f>f_dq_status(A1262,参数!$B$1)</f>
        <v>开放申购|开放赎回</v>
      </c>
      <c r="AB1262" s="17">
        <f ca="1">f_risk_maxdownside(A1262,参数!$B$6,参数!$B$1)</f>
        <v>-26.8556205135795</v>
      </c>
      <c r="AC1262" s="17">
        <f ca="1">f_risk_maxdownside(A1262,参数!$B$4,参数!$B$1)</f>
        <v>-26.5894236482472</v>
      </c>
      <c r="AD1262" t="str">
        <f ca="1">f_risk_maxdownside_date(A1262,参数!$B$6,参数!$B$1)</f>
        <v>20180124-20190103</v>
      </c>
    </row>
    <row r="1263" spans="1:30">
      <c r="A1263" s="15" t="s">
        <v>1291</v>
      </c>
      <c r="B1263" t="str">
        <f>f_info_name(A1263)</f>
        <v>金元顺安桉盛A</v>
      </c>
      <c r="C1263" t="str">
        <f>f_info_setupdate(A1263)</f>
        <v>2017-03-30</v>
      </c>
      <c r="D1263" s="16">
        <f t="shared" si="19"/>
        <v>1397</v>
      </c>
      <c r="F1263" s="17">
        <f>f_netasset_total(A1263,参数!$B$1,100000000)</f>
        <v>1.4727727716</v>
      </c>
      <c r="G1263" s="17">
        <f ca="1">f_nav_adjustedreturn(A1263,参数!$B$2,参数!$B$1)</f>
        <v>2.34477913410028</v>
      </c>
      <c r="H1263" s="17">
        <f ca="1">f_nav_periodreturnrankingper(A1263,参数!$B$2,参数!$B$1,3)</f>
        <v>90.188679245283</v>
      </c>
      <c r="I1263" s="17">
        <f ca="1">f_nav_adjustedreturn(A1263,参数!$B$3,参数!$B$2)</f>
        <v>4.9202985349673</v>
      </c>
      <c r="J1263" s="17">
        <f ca="1">f_nav_periodreturnrankingper(A1263,参数!$B$3,参数!$B$2,3)</f>
        <v>80</v>
      </c>
      <c r="K1263" s="17">
        <f ca="1">f_nav_adjustedreturn(A1263,参数!$B$4,参数!$B$3)</f>
        <v>9.14119066773934</v>
      </c>
      <c r="L1263" s="17">
        <f ca="1">f_nav_periodreturnrankingper(A1263,参数!$B$4,参数!$B$3,3)</f>
        <v>1.19331742243437</v>
      </c>
      <c r="M1263" s="17">
        <f ca="1">f_nav_adjustedreturn(A1263,参数!$B$5,参数!$B$4)</f>
        <v>0</v>
      </c>
      <c r="N1263" s="17">
        <f ca="1">f_nav_periodreturnrankingper(A1263,参数!$B$5,参数!$B$4,3)</f>
        <v>0</v>
      </c>
      <c r="O1263" s="17">
        <f ca="1">f_nav_adjustedreturn(A1263,参数!$B$6,参数!$B$5)</f>
        <v>0</v>
      </c>
      <c r="P1263" s="17">
        <f ca="1">f_nav_periodreturnrankingper(A1263,参数!$B$6,参数!$B$5,3)</f>
        <v>0</v>
      </c>
      <c r="Q1263" s="25">
        <f>f_return(A1263,1,参数!$B$1-365/2,参数!$B$1)</f>
        <v>1.18494564871203</v>
      </c>
      <c r="R1263" s="25">
        <f ca="1">f_return(A1263,1,参数!$B$4,参数!$B$1)</f>
        <v>5.42663383492827</v>
      </c>
      <c r="S1263" s="25">
        <f ca="1">f_return(A1263,1,参数!$B$6,参数!$B$1)</f>
        <v>0</v>
      </c>
      <c r="T1263" t="str">
        <f>f_info_investtype(A1263)</f>
        <v>混合债券型二级基金</v>
      </c>
      <c r="U1263" t="str">
        <f>f_info_fundmanager(A1263)</f>
        <v>郭建新</v>
      </c>
      <c r="V1263">
        <f>f_info_manager_onthepostdays(A1263,1)</f>
        <v>1408</v>
      </c>
      <c r="W1263" s="25">
        <f ca="1">f_return_1w(A1263,"0",参数!$B$2)</f>
        <v>-0.58494848961061</v>
      </c>
      <c r="X1263" s="25">
        <f>f_return_1m(A1263,"0",参数!$B$1)</f>
        <v>0.560876693416166</v>
      </c>
      <c r="Y1263" s="25">
        <f>f_return_3m(A1263,0,参数!$B$1)</f>
        <v>-0.427204374572805</v>
      </c>
      <c r="Z1263" s="25">
        <f>f_return_6m(A1263,0,参数!B1262)</f>
        <v>-1.76435660361355</v>
      </c>
      <c r="AA1263" t="str">
        <f>f_dq_status(A1263,参数!$B$1)</f>
        <v>开放申购|开放赎回</v>
      </c>
      <c r="AB1263" s="17">
        <f ca="1">f_risk_maxdownside(A1263,参数!$B$6,参数!$B$1)</f>
        <v>-3.80985069504033</v>
      </c>
      <c r="AC1263" s="17">
        <f ca="1">f_risk_maxdownside(A1263,参数!$B$4,参数!$B$1)</f>
        <v>-3.80985069504033</v>
      </c>
      <c r="AD1263" t="str">
        <f ca="1">f_risk_maxdownside_date(A1263,参数!$B$6,参数!$B$1)</f>
        <v>20200306-20200319</v>
      </c>
    </row>
    <row r="1264" spans="1:30">
      <c r="A1264" s="15" t="s">
        <v>1292</v>
      </c>
      <c r="B1264" t="str">
        <f>f_info_name(A1264)</f>
        <v>前海开源股息率50强</v>
      </c>
      <c r="C1264" t="str">
        <f>f_info_setupdate(A1264)</f>
        <v>2017-05-08</v>
      </c>
      <c r="D1264" s="16">
        <f t="shared" si="19"/>
        <v>1358</v>
      </c>
      <c r="F1264" s="17">
        <f>f_netasset_total(A1264,参数!$B$1,100000000)</f>
        <v>0.5411339159</v>
      </c>
      <c r="G1264" s="17">
        <f ca="1">f_nav_adjustedreturn(A1264,参数!$B$2,参数!$B$1)</f>
        <v>13.940990516333</v>
      </c>
      <c r="H1264" s="17">
        <f ca="1">f_nav_periodreturnrankingper(A1264,参数!$B$2,参数!$B$1,3)</f>
        <v>99.0196078431373</v>
      </c>
      <c r="I1264" s="17">
        <f ca="1">f_nav_adjustedreturn(A1264,参数!$B$3,参数!$B$2)</f>
        <v>2.2739519344757</v>
      </c>
      <c r="J1264" s="17">
        <f ca="1">f_nav_periodreturnrankingper(A1264,参数!$B$3,参数!$B$2,3)</f>
        <v>100</v>
      </c>
      <c r="K1264" s="17">
        <f ca="1">f_nav_adjustedreturn(A1264,参数!$B$4,参数!$B$3)</f>
        <v>-17.1739712576988</v>
      </c>
      <c r="L1264" s="17">
        <f ca="1">f_nav_periodreturnrankingper(A1264,参数!$B$4,参数!$B$3,3)</f>
        <v>16.3636363636364</v>
      </c>
      <c r="M1264" s="17">
        <f ca="1">f_nav_adjustedreturn(A1264,参数!$B$5,参数!$B$4)</f>
        <v>0</v>
      </c>
      <c r="N1264" s="17">
        <f ca="1">f_nav_periodreturnrankingper(A1264,参数!$B$5,参数!$B$4,3)</f>
        <v>0</v>
      </c>
      <c r="O1264" s="17">
        <f ca="1">f_nav_adjustedreturn(A1264,参数!$B$6,参数!$B$5)</f>
        <v>0</v>
      </c>
      <c r="P1264" s="17">
        <f ca="1">f_nav_periodreturnrankingper(A1264,参数!$B$6,参数!$B$5,3)</f>
        <v>0</v>
      </c>
      <c r="Q1264" s="25">
        <f>f_return(A1264,1,参数!$B$1-365/2,参数!$B$1)</f>
        <v>48.8280150641542</v>
      </c>
      <c r="R1264" s="25">
        <f ca="1">f_return(A1264,1,参数!$B$4,参数!$B$1)</f>
        <v>-1.17307046543197</v>
      </c>
      <c r="S1264" s="25">
        <f ca="1">f_return(A1264,1,参数!$B$6,参数!$B$1)</f>
        <v>0</v>
      </c>
      <c r="T1264" t="str">
        <f>f_info_investtype(A1264)</f>
        <v>普通股票型基金</v>
      </c>
      <c r="U1264" t="str">
        <f>f_info_fundmanager(A1264)</f>
        <v>王霞,董治国</v>
      </c>
      <c r="V1264">
        <f>f_info_manager_onthepostdays(A1264,1)</f>
        <v>203</v>
      </c>
      <c r="W1264" s="25">
        <f ca="1">f_return_1w(A1264,"0",参数!$B$2)</f>
        <v>-4.35396089498085</v>
      </c>
      <c r="X1264" s="25">
        <f>f_return_1m(A1264,"0",参数!$B$1)</f>
        <v>12.6354166666667</v>
      </c>
      <c r="Y1264" s="25">
        <f>f_return_3m(A1264,0,参数!$B$1)</f>
        <v>20.7212236239812</v>
      </c>
      <c r="Z1264" s="25">
        <f>f_return_6m(A1264,0,参数!B1263)</f>
        <v>19.6495897094699</v>
      </c>
      <c r="AA1264" t="str">
        <f>f_dq_status(A1264,参数!$B$1)</f>
        <v>开放申购|开放赎回</v>
      </c>
      <c r="AB1264" s="17">
        <f ca="1">f_risk_maxdownside(A1264,参数!$B$6,参数!$B$1)</f>
        <v>-34.9428320140721</v>
      </c>
      <c r="AC1264" s="17">
        <f ca="1">f_risk_maxdownside(A1264,参数!$B$4,参数!$B$1)</f>
        <v>-34.7649704559485</v>
      </c>
      <c r="AD1264" t="str">
        <f ca="1">f_risk_maxdownside_date(A1264,参数!$B$6,参数!$B$1)</f>
        <v>20180125-20200319</v>
      </c>
    </row>
    <row r="1265" spans="1:30">
      <c r="A1265" s="15" t="s">
        <v>1293</v>
      </c>
      <c r="B1265" t="str">
        <f>f_info_name(A1265)</f>
        <v>前海开源沪港深景气行业</v>
      </c>
      <c r="C1265" t="str">
        <f>f_info_setupdate(A1265)</f>
        <v>2017-05-08</v>
      </c>
      <c r="D1265" s="16">
        <f t="shared" si="19"/>
        <v>1358</v>
      </c>
      <c r="F1265" s="17">
        <f>f_netasset_total(A1265,参数!$B$1,100000000)</f>
        <v>0.5974318929</v>
      </c>
      <c r="G1265" s="17">
        <f ca="1">f_nav_adjustedreturn(A1265,参数!$B$2,参数!$B$1)</f>
        <v>57.4752763234439</v>
      </c>
      <c r="H1265" s="17">
        <f ca="1">f_nav_periodreturnrankingper(A1265,参数!$B$2,参数!$B$1,3)</f>
        <v>37.3213340391742</v>
      </c>
      <c r="I1265" s="17">
        <f ca="1">f_nav_adjustedreturn(A1265,参数!$B$3,参数!$B$2)</f>
        <v>31.2338963641569</v>
      </c>
      <c r="J1265" s="17">
        <f ca="1">f_nav_periodreturnrankingper(A1265,参数!$B$3,参数!$B$2,3)</f>
        <v>42.4191750278707</v>
      </c>
      <c r="K1265" s="17">
        <f ca="1">f_nav_adjustedreturn(A1265,参数!$B$4,参数!$B$3)</f>
        <v>-8.40835591294466</v>
      </c>
      <c r="L1265" s="17">
        <f ca="1">f_nav_periodreturnrankingper(A1265,参数!$B$4,参数!$B$3,3)</f>
        <v>38.2541720154044</v>
      </c>
      <c r="M1265" s="17">
        <f ca="1">f_nav_adjustedreturn(A1265,参数!$B$5,参数!$B$4)</f>
        <v>0</v>
      </c>
      <c r="N1265" s="17">
        <f ca="1">f_nav_periodreturnrankingper(A1265,参数!$B$5,参数!$B$4,3)</f>
        <v>0</v>
      </c>
      <c r="O1265" s="17">
        <f ca="1">f_nav_adjustedreturn(A1265,参数!$B$6,参数!$B$5)</f>
        <v>0</v>
      </c>
      <c r="P1265" s="17">
        <f ca="1">f_nav_periodreturnrankingper(A1265,参数!$B$6,参数!$B$5,3)</f>
        <v>0</v>
      </c>
      <c r="Q1265" s="25">
        <f>f_return(A1265,1,参数!$B$1-365/2,参数!$B$1)</f>
        <v>54.174882395089</v>
      </c>
      <c r="R1265" s="25">
        <f ca="1">f_return(A1265,1,参数!$B$4,参数!$B$1)</f>
        <v>23.6764863847065</v>
      </c>
      <c r="S1265" s="25">
        <f ca="1">f_return(A1265,1,参数!$B$6,参数!$B$1)</f>
        <v>0</v>
      </c>
      <c r="T1265" t="str">
        <f>f_info_investtype(A1265)</f>
        <v>灵活配置型基金</v>
      </c>
      <c r="U1265" t="str">
        <f>f_info_fundmanager(A1265)</f>
        <v>刘小明,陆琦</v>
      </c>
      <c r="V1265">
        <f>f_info_manager_onthepostdays(A1265,1)</f>
        <v>434</v>
      </c>
      <c r="W1265" s="25">
        <f ca="1">f_return_1w(A1265,"0",参数!$B$2)</f>
        <v>-3.68398935425129</v>
      </c>
      <c r="X1265" s="25">
        <f>f_return_1m(A1265,"0",参数!$B$1)</f>
        <v>10.7044269502096</v>
      </c>
      <c r="Y1265" s="25">
        <f>f_return_3m(A1265,0,参数!$B$1)</f>
        <v>18.4682713347921</v>
      </c>
      <c r="Z1265" s="25">
        <f>f_return_6m(A1265,0,参数!B1264)</f>
        <v>18.2192683730638</v>
      </c>
      <c r="AA1265" t="str">
        <f>f_dq_status(A1265,参数!$B$1)</f>
        <v>开放申购|开放赎回</v>
      </c>
      <c r="AB1265" s="17">
        <f ca="1">f_risk_maxdownside(A1265,参数!$B$6,参数!$B$1)</f>
        <v>-15.7992565055762</v>
      </c>
      <c r="AC1265" s="17">
        <f ca="1">f_risk_maxdownside(A1265,参数!$B$4,参数!$B$1)</f>
        <v>-15.7992565055762</v>
      </c>
      <c r="AD1265" t="str">
        <f ca="1">f_risk_maxdownside_date(A1265,参数!$B$6,参数!$B$1)</f>
        <v>20180607-20190102</v>
      </c>
    </row>
    <row r="1266" spans="1:30">
      <c r="A1266" s="15" t="s">
        <v>1294</v>
      </c>
      <c r="B1266" t="str">
        <f>f_info_name(A1266)</f>
        <v>鹏华安益增强</v>
      </c>
      <c r="C1266" t="str">
        <f>f_info_setupdate(A1266)</f>
        <v>2017-02-22</v>
      </c>
      <c r="D1266" s="16">
        <f t="shared" si="19"/>
        <v>1433</v>
      </c>
      <c r="F1266" s="17">
        <f>f_netasset_total(A1266,参数!$B$1,100000000)</f>
        <v>10.7443823236</v>
      </c>
      <c r="G1266" s="17">
        <f ca="1">f_nav_adjustedreturn(A1266,参数!$B$2,参数!$B$1)</f>
        <v>15.226477864028</v>
      </c>
      <c r="H1266" s="17">
        <f ca="1">f_nav_periodreturnrankingper(A1266,参数!$B$2,参数!$B$1,3)</f>
        <v>54.8128342245989</v>
      </c>
      <c r="I1266" s="17">
        <f ca="1">f_nav_adjustedreturn(A1266,参数!$B$3,参数!$B$2)</f>
        <v>4.69768688041439</v>
      </c>
      <c r="J1266" s="17">
        <f ca="1">f_nav_periodreturnrankingper(A1266,参数!$B$3,参数!$B$2,3)</f>
        <v>86.6666666666667</v>
      </c>
      <c r="K1266" s="17">
        <f ca="1">f_nav_adjustedreturn(A1266,参数!$B$4,参数!$B$3)</f>
        <v>6.32418573734688</v>
      </c>
      <c r="L1266" s="17">
        <f ca="1">f_nav_periodreturnrankingper(A1266,参数!$B$4,参数!$B$3,3)</f>
        <v>6.22222222222222</v>
      </c>
      <c r="M1266" s="17">
        <f ca="1">f_nav_adjustedreturn(A1266,参数!$B$5,参数!$B$4)</f>
        <v>0</v>
      </c>
      <c r="N1266" s="17">
        <f ca="1">f_nav_periodreturnrankingper(A1266,参数!$B$5,参数!$B$4,3)</f>
        <v>0</v>
      </c>
      <c r="O1266" s="17">
        <f ca="1">f_nav_adjustedreturn(A1266,参数!$B$6,参数!$B$5)</f>
        <v>0</v>
      </c>
      <c r="P1266" s="17">
        <f ca="1">f_nav_periodreturnrankingper(A1266,参数!$B$6,参数!$B$5,3)</f>
        <v>0</v>
      </c>
      <c r="Q1266" s="25">
        <f>f_return(A1266,1,参数!$B$1-365/2,参数!$B$1)</f>
        <v>19.7651338531905</v>
      </c>
      <c r="R1266" s="25">
        <f ca="1">f_return(A1266,1,参数!$B$4,参数!$B$1)</f>
        <v>8.64446260478093</v>
      </c>
      <c r="S1266" s="25">
        <f ca="1">f_return(A1266,1,参数!$B$6,参数!$B$1)</f>
        <v>0</v>
      </c>
      <c r="T1266" t="str">
        <f>f_info_investtype(A1266)</f>
        <v>偏债混合型基金</v>
      </c>
      <c r="U1266" t="str">
        <f>f_info_fundmanager(A1266)</f>
        <v>方昶</v>
      </c>
      <c r="V1266">
        <f>f_info_manager_onthepostdays(A1266,1)</f>
        <v>692</v>
      </c>
      <c r="W1266" s="25">
        <f ca="1">f_return_1w(A1266,"0",参数!$B$2)</f>
        <v>-0.703032356428951</v>
      </c>
      <c r="X1266" s="25">
        <f>f_return_1m(A1266,"0",参数!$B$1)</f>
        <v>2.71462246217018</v>
      </c>
      <c r="Y1266" s="25">
        <f>f_return_3m(A1266,0,参数!$B$1)</f>
        <v>5.75432553041571</v>
      </c>
      <c r="Z1266" s="25">
        <f>f_return_6m(A1266,0,参数!B1265)</f>
        <v>7.25896414342631</v>
      </c>
      <c r="AA1266" t="str">
        <f>f_dq_status(A1266,参数!$B$1)</f>
        <v>暂停大额申购|开放赎回</v>
      </c>
      <c r="AB1266" s="17">
        <f ca="1">f_risk_maxdownside(A1266,参数!$B$6,参数!$B$1)</f>
        <v>-2.18252296283813</v>
      </c>
      <c r="AC1266" s="17">
        <f ca="1">f_risk_maxdownside(A1266,参数!$B$4,参数!$B$1)</f>
        <v>-2.18252296283813</v>
      </c>
      <c r="AD1266" t="str">
        <f ca="1">f_risk_maxdownside_date(A1266,参数!$B$6,参数!$B$1)</f>
        <v>20200226-20200323</v>
      </c>
    </row>
    <row r="1267" spans="1:30">
      <c r="A1267" s="15" t="s">
        <v>1295</v>
      </c>
      <c r="B1267" t="str">
        <f>f_info_name(A1267)</f>
        <v>创金合信国企活力</v>
      </c>
      <c r="C1267" t="str">
        <f>f_info_setupdate(A1267)</f>
        <v>2017-01-23</v>
      </c>
      <c r="D1267" s="16">
        <f t="shared" si="19"/>
        <v>1463</v>
      </c>
      <c r="F1267" s="17">
        <f>f_netasset_total(A1267,参数!$B$1,100000000)</f>
        <v>0.2111999712</v>
      </c>
      <c r="G1267" s="17">
        <f ca="1">f_nav_adjustedreturn(A1267,参数!$B$2,参数!$B$1)</f>
        <v>57.6961303930969</v>
      </c>
      <c r="H1267" s="17">
        <f ca="1">f_nav_periodreturnrankingper(A1267,参数!$B$2,参数!$B$1,3)</f>
        <v>65.4563297350343</v>
      </c>
      <c r="I1267" s="17">
        <f ca="1">f_nav_adjustedreturn(A1267,参数!$B$3,参数!$B$2)</f>
        <v>17.587373167982</v>
      </c>
      <c r="J1267" s="17">
        <f ca="1">f_nav_periodreturnrankingper(A1267,参数!$B$3,参数!$B$2,3)</f>
        <v>94.3526170798898</v>
      </c>
      <c r="K1267" s="17">
        <f ca="1">f_nav_adjustedreturn(A1267,参数!$B$4,参数!$B$3)</f>
        <v>-16.0037878787879</v>
      </c>
      <c r="L1267" s="17">
        <f ca="1">f_nav_periodreturnrankingper(A1267,参数!$B$4,参数!$B$3,3)</f>
        <v>13.4020618556701</v>
      </c>
      <c r="M1267" s="17">
        <f ca="1">f_nav_adjustedreturn(A1267,参数!$B$5,参数!$B$4)</f>
        <v>5.89999999999999</v>
      </c>
      <c r="N1267" s="17">
        <f ca="1">f_nav_periodreturnrankingper(A1267,参数!$B$5,参数!$B$4,3)</f>
        <v>83.4630350194553</v>
      </c>
      <c r="O1267" s="17">
        <f ca="1">f_nav_adjustedreturn(A1267,参数!$B$6,参数!$B$5)</f>
        <v>0</v>
      </c>
      <c r="P1267" s="17">
        <f ca="1">f_nav_periodreturnrankingper(A1267,参数!$B$6,参数!$B$5,3)</f>
        <v>0</v>
      </c>
      <c r="Q1267" s="25">
        <f>f_return(A1267,1,参数!$B$1-365/2,参数!$B$1)</f>
        <v>77.395731712529</v>
      </c>
      <c r="R1267" s="25">
        <f ca="1">f_return(A1267,1,参数!$B$4,参数!$B$1)</f>
        <v>15.901381829999</v>
      </c>
      <c r="S1267" s="25">
        <f ca="1">f_return(A1267,1,参数!$B$6,参数!$B$1)</f>
        <v>0</v>
      </c>
      <c r="T1267" t="str">
        <f>f_info_investtype(A1267)</f>
        <v>偏股混合型基金</v>
      </c>
      <c r="U1267" t="str">
        <f>f_info_fundmanager(A1267)</f>
        <v>黄弢,李龑</v>
      </c>
      <c r="V1267">
        <f>f_info_manager_onthepostdays(A1267,1)</f>
        <v>279</v>
      </c>
      <c r="W1267" s="25">
        <f ca="1">f_return_1w(A1267,"0",参数!$B$2)</f>
        <v>-1.51085930122757</v>
      </c>
      <c r="X1267" s="25">
        <f>f_return_1m(A1267,"0",参数!$B$1)</f>
        <v>12.4219290517796</v>
      </c>
      <c r="Y1267" s="25">
        <f>f_return_3m(A1267,0,参数!$B$1)</f>
        <v>24.328472573764</v>
      </c>
      <c r="Z1267" s="25">
        <f>f_return_6m(A1267,0,参数!B1266)</f>
        <v>35.8489242945258</v>
      </c>
      <c r="AA1267" t="str">
        <f>f_dq_status(A1267,参数!$B$1)</f>
        <v>开放申购|开放赎回</v>
      </c>
      <c r="AB1267" s="17">
        <f ca="1">f_risk_maxdownside(A1267,参数!$B$6,参数!$B$1)</f>
        <v>-25.0925925925926</v>
      </c>
      <c r="AC1267" s="17">
        <f ca="1">f_risk_maxdownside(A1267,参数!$B$4,参数!$B$1)</f>
        <v>-23.6071765816808</v>
      </c>
      <c r="AD1267" t="str">
        <f ca="1">f_risk_maxdownside_date(A1267,参数!$B$6,参数!$B$1)</f>
        <v>20170915-20181018</v>
      </c>
    </row>
    <row r="1268" spans="1:30">
      <c r="A1268" s="15" t="s">
        <v>1296</v>
      </c>
      <c r="B1268" t="str">
        <f>f_info_name(A1268)</f>
        <v>广发创新驱动</v>
      </c>
      <c r="C1268" t="str">
        <f>f_info_setupdate(A1268)</f>
        <v>2017-06-09</v>
      </c>
      <c r="D1268" s="16">
        <f t="shared" si="19"/>
        <v>1326</v>
      </c>
      <c r="F1268" s="17">
        <f>f_netasset_total(A1268,参数!$B$1,100000000)</f>
        <v>1.7311628634</v>
      </c>
      <c r="G1268" s="17">
        <f ca="1">f_nav_adjustedreturn(A1268,参数!$B$2,参数!$B$1)</f>
        <v>61.496062992126</v>
      </c>
      <c r="H1268" s="17">
        <f ca="1">f_nav_periodreturnrankingper(A1268,参数!$B$2,参数!$B$1,3)</f>
        <v>33.4568554790895</v>
      </c>
      <c r="I1268" s="17">
        <f ca="1">f_nav_adjustedreturn(A1268,参数!$B$3,参数!$B$2)</f>
        <v>50.1182033096927</v>
      </c>
      <c r="J1268" s="17">
        <f ca="1">f_nav_periodreturnrankingper(A1268,参数!$B$3,参数!$B$2,3)</f>
        <v>17.6142697881828</v>
      </c>
      <c r="K1268" s="17">
        <f ca="1">f_nav_adjustedreturn(A1268,参数!$B$4,参数!$B$3)</f>
        <v>-26.8798617113224</v>
      </c>
      <c r="L1268" s="17">
        <f ca="1">f_nav_periodreturnrankingper(A1268,参数!$B$4,参数!$B$3,3)</f>
        <v>88.2541720154044</v>
      </c>
      <c r="M1268" s="17">
        <f ca="1">f_nav_adjustedreturn(A1268,参数!$B$5,参数!$B$4)</f>
        <v>0</v>
      </c>
      <c r="N1268" s="17">
        <f ca="1">f_nav_periodreturnrankingper(A1268,参数!$B$5,参数!$B$4,3)</f>
        <v>0</v>
      </c>
      <c r="O1268" s="17">
        <f ca="1">f_nav_adjustedreturn(A1268,参数!$B$6,参数!$B$5)</f>
        <v>0</v>
      </c>
      <c r="P1268" s="17">
        <f ca="1">f_nav_periodreturnrankingper(A1268,参数!$B$6,参数!$B$5,3)</f>
        <v>0</v>
      </c>
      <c r="Q1268" s="25">
        <f>f_return(A1268,1,参数!$B$1-365/2,参数!$B$1)</f>
        <v>51.2259993558069</v>
      </c>
      <c r="R1268" s="25">
        <f ca="1">f_return(A1268,1,参数!$B$4,参数!$B$1)</f>
        <v>21.0045819835563</v>
      </c>
      <c r="S1268" s="25">
        <f ca="1">f_return(A1268,1,参数!$B$6,参数!$B$1)</f>
        <v>0</v>
      </c>
      <c r="T1268" t="str">
        <f>f_info_investtype(A1268)</f>
        <v>灵活配置型基金</v>
      </c>
      <c r="U1268" t="str">
        <f>f_info_fundmanager(A1268)</f>
        <v>杨定光</v>
      </c>
      <c r="V1268">
        <f>f_info_manager_onthepostdays(A1268,1)</f>
        <v>182</v>
      </c>
      <c r="W1268" s="25">
        <f ca="1">f_return_1w(A1268,"0",参数!$B$2)</f>
        <v>-4.72618154538634</v>
      </c>
      <c r="X1268" s="25">
        <f>f_return_1m(A1268,"0",参数!$B$1)</f>
        <v>6.71175858480751</v>
      </c>
      <c r="Y1268" s="25">
        <f>f_return_3m(A1268,0,参数!$B$1)</f>
        <v>15.8757062146893</v>
      </c>
      <c r="Z1268" s="25">
        <f>f_return_6m(A1268,0,参数!B1267)</f>
        <v>21.9241982507289</v>
      </c>
      <c r="AA1268" t="str">
        <f>f_dq_status(A1268,参数!$B$1)</f>
        <v>开放申购|开放赎回</v>
      </c>
      <c r="AB1268" s="17">
        <f ca="1">f_risk_maxdownside(A1268,参数!$B$6,参数!$B$1)</f>
        <v>-33.1922099915326</v>
      </c>
      <c r="AC1268" s="17">
        <f ca="1">f_risk_maxdownside(A1268,参数!$B$4,参数!$B$1)</f>
        <v>-32.274678111588</v>
      </c>
      <c r="AD1268" t="str">
        <f ca="1">f_risk_maxdownside_date(A1268,参数!$B$6,参数!$B$1)</f>
        <v>20180124-20190103</v>
      </c>
    </row>
    <row r="1269" spans="1:30">
      <c r="A1269" s="15" t="s">
        <v>1297</v>
      </c>
      <c r="B1269" t="str">
        <f>f_info_name(A1269)</f>
        <v>前海联合泳隆A</v>
      </c>
      <c r="C1269" t="str">
        <f>f_info_setupdate(A1269)</f>
        <v>2017-08-29</v>
      </c>
      <c r="D1269" s="16">
        <f t="shared" si="19"/>
        <v>1245</v>
      </c>
      <c r="F1269" s="17">
        <f>f_netasset_total(A1269,参数!$B$1,100000000)</f>
        <v>0.0288950752</v>
      </c>
      <c r="G1269" s="17">
        <f ca="1">f_nav_adjustedreturn(A1269,参数!$B$2,参数!$B$1)</f>
        <v>28.7091193673284</v>
      </c>
      <c r="H1269" s="17">
        <f ca="1">f_nav_periodreturnrankingper(A1269,参数!$B$2,参数!$B$1,3)</f>
        <v>64.8491265219693</v>
      </c>
      <c r="I1269" s="17">
        <f ca="1">f_nav_adjustedreturn(A1269,参数!$B$3,参数!$B$2)</f>
        <v>12.9839910647803</v>
      </c>
      <c r="J1269" s="17">
        <f ca="1">f_nav_periodreturnrankingper(A1269,参数!$B$3,参数!$B$2,3)</f>
        <v>73.6900780379041</v>
      </c>
      <c r="K1269" s="17">
        <f ca="1">f_nav_adjustedreturn(A1269,参数!$B$4,参数!$B$3)</f>
        <v>-12.6071083646841</v>
      </c>
      <c r="L1269" s="17">
        <f ca="1">f_nav_periodreturnrankingper(A1269,参数!$B$4,参数!$B$3,3)</f>
        <v>45.5070603337612</v>
      </c>
      <c r="M1269" s="17">
        <f ca="1">f_nav_adjustedreturn(A1269,参数!$B$5,参数!$B$4)</f>
        <v>0</v>
      </c>
      <c r="N1269" s="17">
        <f ca="1">f_nav_periodreturnrankingper(A1269,参数!$B$5,参数!$B$4,3)</f>
        <v>0</v>
      </c>
      <c r="O1269" s="17">
        <f ca="1">f_nav_adjustedreturn(A1269,参数!$B$6,参数!$B$5)</f>
        <v>0</v>
      </c>
      <c r="P1269" s="17">
        <f ca="1">f_nav_periodreturnrankingper(A1269,参数!$B$6,参数!$B$5,3)</f>
        <v>0</v>
      </c>
      <c r="Q1269" s="25">
        <f>f_return(A1269,1,参数!$B$1-365/2,参数!$B$1)</f>
        <v>22.4937850359838</v>
      </c>
      <c r="R1269" s="25">
        <f ca="1">f_return(A1269,1,参数!$B$4,参数!$B$1)</f>
        <v>8.31014037905195</v>
      </c>
      <c r="S1269" s="25">
        <f ca="1">f_return(A1269,1,参数!$B$6,参数!$B$1)</f>
        <v>0</v>
      </c>
      <c r="T1269" t="str">
        <f>f_info_investtype(A1269)</f>
        <v>灵活配置型基金</v>
      </c>
      <c r="U1269" t="str">
        <f>f_info_fundmanager(A1269)</f>
        <v>林材</v>
      </c>
      <c r="V1269">
        <f>f_info_manager_onthepostdays(A1269,1)</f>
        <v>359</v>
      </c>
      <c r="W1269" s="25">
        <f ca="1">f_return_1w(A1269,"0",参数!$B$2)</f>
        <v>-3.26719260498844</v>
      </c>
      <c r="X1269" s="25">
        <f>f_return_1m(A1269,"0",参数!$B$1)</f>
        <v>-0.0831361514356961</v>
      </c>
      <c r="Y1269" s="25">
        <f>f_return_3m(A1269,0,参数!$B$1)</f>
        <v>4.25035030359645</v>
      </c>
      <c r="Z1269" s="25">
        <f>f_return_6m(A1269,0,参数!B1268)</f>
        <v>9.18424360944266</v>
      </c>
      <c r="AA1269" t="str">
        <f>f_dq_status(A1269,参数!$B$1)</f>
        <v>开放申购|开放赎回</v>
      </c>
      <c r="AB1269" s="17">
        <f ca="1">f_risk_maxdownside(A1269,参数!$B$6,参数!$B$1)</f>
        <v>-19.2925824175824</v>
      </c>
      <c r="AC1269" s="17">
        <f ca="1">f_risk_maxdownside(A1269,参数!$B$4,参数!$B$1)</f>
        <v>-19.2925824175824</v>
      </c>
      <c r="AD1269" t="str">
        <f ca="1">f_risk_maxdownside_date(A1269,参数!$B$6,参数!$B$1)</f>
        <v>20180313-20180705</v>
      </c>
    </row>
    <row r="1270" spans="1:30">
      <c r="A1270" s="15" t="s">
        <v>1298</v>
      </c>
      <c r="B1270" t="str">
        <f>f_info_name(A1270)</f>
        <v>国联安鑫汇A</v>
      </c>
      <c r="C1270" t="str">
        <f>f_info_setupdate(A1270)</f>
        <v>2017-03-01</v>
      </c>
      <c r="D1270" s="16">
        <f t="shared" si="19"/>
        <v>1426</v>
      </c>
      <c r="F1270" s="17">
        <f>f_netasset_total(A1270,参数!$B$1,100000000)</f>
        <v>2.6293125058</v>
      </c>
      <c r="G1270" s="17">
        <f ca="1">f_nav_adjustedreturn(A1270,参数!$B$2,参数!$B$1)</f>
        <v>25.4922369676468</v>
      </c>
      <c r="H1270" s="17">
        <f ca="1">f_nav_periodreturnrankingper(A1270,参数!$B$2,参数!$B$1,3)</f>
        <v>12.0320855614973</v>
      </c>
      <c r="I1270" s="17">
        <f ca="1">f_nav_adjustedreturn(A1270,参数!$B$3,参数!$B$2)</f>
        <v>17.0694557270512</v>
      </c>
      <c r="J1270" s="17">
        <f ca="1">f_nav_periodreturnrankingper(A1270,参数!$B$3,参数!$B$2,3)</f>
        <v>12.280701754386</v>
      </c>
      <c r="K1270" s="17">
        <f ca="1">f_nav_adjustedreturn(A1270,参数!$B$4,参数!$B$3)</f>
        <v>-7.57390896292818</v>
      </c>
      <c r="L1270" s="17">
        <f ca="1">f_nav_periodreturnrankingper(A1270,参数!$B$4,参数!$B$3,3)</f>
        <v>92</v>
      </c>
      <c r="M1270" s="17">
        <f ca="1">f_nav_adjustedreturn(A1270,参数!$B$5,参数!$B$4)</f>
        <v>0</v>
      </c>
      <c r="N1270" s="17">
        <f ca="1">f_nav_periodreturnrankingper(A1270,参数!$B$5,参数!$B$4,3)</f>
        <v>0</v>
      </c>
      <c r="O1270" s="17">
        <f ca="1">f_nav_adjustedreturn(A1270,参数!$B$6,参数!$B$5)</f>
        <v>0</v>
      </c>
      <c r="P1270" s="17">
        <f ca="1">f_nav_periodreturnrankingper(A1270,参数!$B$6,参数!$B$5,3)</f>
        <v>0</v>
      </c>
      <c r="Q1270" s="25">
        <f>f_return(A1270,1,参数!$B$1-365/2,参数!$B$1)</f>
        <v>33.4570774605248</v>
      </c>
      <c r="R1270" s="25">
        <f ca="1">f_return(A1270,1,参数!$B$4,参数!$B$1)</f>
        <v>10.7247247405007</v>
      </c>
      <c r="S1270" s="25">
        <f ca="1">f_return(A1270,1,参数!$B$6,参数!$B$1)</f>
        <v>0</v>
      </c>
      <c r="T1270" t="str">
        <f>f_info_investtype(A1270)</f>
        <v>偏债混合型基金</v>
      </c>
      <c r="U1270" t="str">
        <f>f_info_fundmanager(A1270)</f>
        <v>薛琳,杨子江</v>
      </c>
      <c r="V1270">
        <f>f_info_manager_onthepostdays(A1270,1)</f>
        <v>1443</v>
      </c>
      <c r="W1270" s="25">
        <f ca="1">f_return_1w(A1270,"0",参数!$B$2)</f>
        <v>-1.64647671045896</v>
      </c>
      <c r="X1270" s="25">
        <f>f_return_1m(A1270,"0",参数!$B$1)</f>
        <v>6.07815822274362</v>
      </c>
      <c r="Y1270" s="25">
        <f>f_return_3m(A1270,0,参数!$B$1)</f>
        <v>11.3608374384237</v>
      </c>
      <c r="Z1270" s="25">
        <f>f_return_6m(A1270,0,参数!B1269)</f>
        <v>14.4078431372549</v>
      </c>
      <c r="AA1270" t="str">
        <f>f_dq_status(A1270,参数!$B$1)</f>
        <v>暂停大额申购|开放赎回</v>
      </c>
      <c r="AB1270" s="17">
        <f ca="1">f_risk_maxdownside(A1270,参数!$B$6,参数!$B$1)</f>
        <v>-11.1048741697072</v>
      </c>
      <c r="AC1270" s="17">
        <f ca="1">f_risk_maxdownside(A1270,参数!$B$4,参数!$B$1)</f>
        <v>-10.9799512834926</v>
      </c>
      <c r="AD1270" t="str">
        <f ca="1">f_risk_maxdownside_date(A1270,参数!$B$6,参数!$B$1)</f>
        <v>20180125-20181018</v>
      </c>
    </row>
    <row r="1271" spans="1:30">
      <c r="A1271" s="15" t="s">
        <v>1299</v>
      </c>
      <c r="B1271" t="str">
        <f>f_info_name(A1271)</f>
        <v>国联安鑫发A</v>
      </c>
      <c r="C1271" t="str">
        <f>f_info_setupdate(A1271)</f>
        <v>2017-03-02</v>
      </c>
      <c r="D1271" s="16">
        <f t="shared" si="19"/>
        <v>1425</v>
      </c>
      <c r="F1271" s="17">
        <f>f_netasset_total(A1271,参数!$B$1,100000000)</f>
        <v>8.1311736098</v>
      </c>
      <c r="G1271" s="17">
        <f ca="1">f_nav_adjustedreturn(A1271,参数!$B$2,参数!$B$1)</f>
        <v>19.6750180100857</v>
      </c>
      <c r="H1271" s="17">
        <f ca="1">f_nav_periodreturnrankingper(A1271,参数!$B$2,参数!$B$1,3)</f>
        <v>31.8181818181818</v>
      </c>
      <c r="I1271" s="17">
        <f ca="1">f_nav_adjustedreturn(A1271,参数!$B$3,参数!$B$2)</f>
        <v>19.6532899147591</v>
      </c>
      <c r="J1271" s="17">
        <f ca="1">f_nav_periodreturnrankingper(A1271,参数!$B$3,参数!$B$2,3)</f>
        <v>10.1754385964912</v>
      </c>
      <c r="K1271" s="17">
        <f ca="1">f_nav_adjustedreturn(A1271,参数!$B$4,参数!$B$3)</f>
        <v>-1.08005684509712</v>
      </c>
      <c r="L1271" s="17">
        <f ca="1">f_nav_periodreturnrankingper(A1271,参数!$B$4,参数!$B$3,3)</f>
        <v>59.5555555555556</v>
      </c>
      <c r="M1271" s="17">
        <f ca="1">f_nav_adjustedreturn(A1271,参数!$B$5,参数!$B$4)</f>
        <v>0</v>
      </c>
      <c r="N1271" s="17">
        <f ca="1">f_nav_periodreturnrankingper(A1271,参数!$B$5,参数!$B$4,3)</f>
        <v>0</v>
      </c>
      <c r="O1271" s="17">
        <f ca="1">f_nav_adjustedreturn(A1271,参数!$B$6,参数!$B$5)</f>
        <v>0</v>
      </c>
      <c r="P1271" s="17">
        <f ca="1">f_nav_periodreturnrankingper(A1271,参数!$B$6,参数!$B$5,3)</f>
        <v>0</v>
      </c>
      <c r="Q1271" s="25">
        <f>f_return(A1271,1,参数!$B$1-365/2,参数!$B$1)</f>
        <v>22.1064002658008</v>
      </c>
      <c r="R1271" s="25">
        <f ca="1">f_return(A1271,1,参数!$B$4,参数!$B$1)</f>
        <v>12.2943775621503</v>
      </c>
      <c r="S1271" s="25">
        <f ca="1">f_return(A1271,1,参数!$B$6,参数!$B$1)</f>
        <v>0</v>
      </c>
      <c r="T1271" t="str">
        <f>f_info_investtype(A1271)</f>
        <v>偏债混合型基金</v>
      </c>
      <c r="U1271" t="str">
        <f>f_info_fundmanager(A1271)</f>
        <v>薛琳,杨子江,林渌</v>
      </c>
      <c r="V1271">
        <f>f_info_manager_onthepostdays(A1271,1)</f>
        <v>1442</v>
      </c>
      <c r="W1271" s="25">
        <f ca="1">f_return_1w(A1271,"0",参数!$B$2)</f>
        <v>0.531101633539883</v>
      </c>
      <c r="X1271" s="25">
        <f>f_return_1m(A1271,"0",参数!$B$1)</f>
        <v>3.0108860410638</v>
      </c>
      <c r="Y1271" s="25">
        <f>f_return_3m(A1271,0,参数!$B$1)</f>
        <v>6.35982072988549</v>
      </c>
      <c r="Z1271" s="25">
        <f>f_return_6m(A1271,0,参数!B1270)</f>
        <v>8.82758620689657</v>
      </c>
      <c r="AA1271" t="str">
        <f>f_dq_status(A1271,参数!$B$1)</f>
        <v>暂停大额申购|开放赎回</v>
      </c>
      <c r="AB1271" s="17">
        <f ca="1">f_risk_maxdownside(A1271,参数!$B$6,参数!$B$1)</f>
        <v>-5.93712693991246</v>
      </c>
      <c r="AC1271" s="17">
        <f ca="1">f_risk_maxdownside(A1271,参数!$B$4,参数!$B$1)</f>
        <v>-5.93712693991246</v>
      </c>
      <c r="AD1271" t="str">
        <f ca="1">f_risk_maxdownside_date(A1271,参数!$B$6,参数!$B$1)</f>
        <v>20200306-20200323</v>
      </c>
    </row>
    <row r="1272" spans="1:30">
      <c r="A1272" s="15" t="s">
        <v>1300</v>
      </c>
      <c r="B1272" t="str">
        <f>f_info_name(A1272)</f>
        <v>申万菱信量化成长</v>
      </c>
      <c r="C1272" t="str">
        <f>f_info_setupdate(A1272)</f>
        <v>2017-03-10</v>
      </c>
      <c r="D1272" s="16">
        <f t="shared" si="19"/>
        <v>1417</v>
      </c>
      <c r="F1272" s="17">
        <f>f_netasset_total(A1272,参数!$B$1,100000000)</f>
        <v>0.7604494941</v>
      </c>
      <c r="G1272" s="17">
        <f ca="1">f_nav_adjustedreturn(A1272,参数!$B$2,参数!$B$1)</f>
        <v>42.6829268292683</v>
      </c>
      <c r="H1272" s="17">
        <f ca="1">f_nav_periodreturnrankingper(A1272,参数!$B$2,参数!$B$1,3)</f>
        <v>51.3499205929063</v>
      </c>
      <c r="I1272" s="17">
        <f ca="1">f_nav_adjustedreturn(A1272,参数!$B$3,参数!$B$2)</f>
        <v>31.0655737704918</v>
      </c>
      <c r="J1272" s="17">
        <f ca="1">f_nav_periodreturnrankingper(A1272,参数!$B$3,参数!$B$2,3)</f>
        <v>42.9208472686734</v>
      </c>
      <c r="K1272" s="17">
        <f ca="1">f_nav_adjustedreturn(A1272,参数!$B$4,参数!$B$3)</f>
        <v>-23.2704402515723</v>
      </c>
      <c r="L1272" s="17">
        <f ca="1">f_nav_periodreturnrankingper(A1272,参数!$B$4,参数!$B$3,3)</f>
        <v>77.7920410783055</v>
      </c>
      <c r="M1272" s="17">
        <f ca="1">f_nav_adjustedreturn(A1272,参数!$B$5,参数!$B$4)</f>
        <v>0</v>
      </c>
      <c r="N1272" s="17">
        <f ca="1">f_nav_periodreturnrankingper(A1272,参数!$B$5,参数!$B$4,3)</f>
        <v>0</v>
      </c>
      <c r="O1272" s="17">
        <f ca="1">f_nav_adjustedreturn(A1272,参数!$B$6,参数!$B$5)</f>
        <v>0</v>
      </c>
      <c r="P1272" s="17">
        <f ca="1">f_nav_periodreturnrankingper(A1272,参数!$B$6,参数!$B$5,3)</f>
        <v>0</v>
      </c>
      <c r="Q1272" s="25">
        <f>f_return(A1272,1,参数!$B$1-365/2,参数!$B$1)</f>
        <v>20.8033625472448</v>
      </c>
      <c r="R1272" s="25">
        <f ca="1">f_return(A1272,1,参数!$B$4,参数!$B$1)</f>
        <v>12.7786142428307</v>
      </c>
      <c r="S1272" s="25">
        <f ca="1">f_return(A1272,1,参数!$B$6,参数!$B$1)</f>
        <v>0</v>
      </c>
      <c r="T1272" t="str">
        <f>f_info_investtype(A1272)</f>
        <v>灵活配置型基金</v>
      </c>
      <c r="U1272" t="str">
        <f>f_info_fundmanager(A1272)</f>
        <v>刘敦,夏祥全</v>
      </c>
      <c r="V1272">
        <f>f_info_manager_onthepostdays(A1272,1)</f>
        <v>1065</v>
      </c>
      <c r="W1272" s="25">
        <f ca="1">f_return_1w(A1272,"0",参数!$B$2)</f>
        <v>-3.26678765880218</v>
      </c>
      <c r="X1272" s="25">
        <f>f_return_1m(A1272,"0",参数!$B$1)</f>
        <v>6.26455519329297</v>
      </c>
      <c r="Y1272" s="25">
        <f>f_return_3m(A1272,0,参数!$B$1)</f>
        <v>7.66871165644171</v>
      </c>
      <c r="Z1272" s="25">
        <f>f_return_6m(A1272,0,参数!B1271)</f>
        <v>1.70786516853932</v>
      </c>
      <c r="AA1272" t="str">
        <f>f_dq_status(A1272,参数!$B$1)</f>
        <v>开放申购|开放赎回</v>
      </c>
      <c r="AB1272" s="17">
        <f ca="1">f_risk_maxdownside(A1272,参数!$B$6,参数!$B$1)</f>
        <v>-32.5722831505484</v>
      </c>
      <c r="AC1272" s="17">
        <f ca="1">f_risk_maxdownside(A1272,参数!$B$4,参数!$B$1)</f>
        <v>-29.0867148998637</v>
      </c>
      <c r="AD1272" t="str">
        <f ca="1">f_risk_maxdownside_date(A1272,参数!$B$6,参数!$B$1)</f>
        <v>20170414-20181018</v>
      </c>
    </row>
    <row r="1273" spans="1:30">
      <c r="A1273" s="15" t="s">
        <v>1301</v>
      </c>
      <c r="B1273" t="str">
        <f>f_info_name(A1273)</f>
        <v>上银鑫达</v>
      </c>
      <c r="C1273" t="str">
        <f>f_info_setupdate(A1273)</f>
        <v>2017-03-09</v>
      </c>
      <c r="D1273" s="16">
        <f t="shared" si="19"/>
        <v>1418</v>
      </c>
      <c r="F1273" s="17">
        <f>f_netasset_total(A1273,参数!$B$1,100000000)</f>
        <v>3.8482778276</v>
      </c>
      <c r="G1273" s="17">
        <f ca="1">f_nav_adjustedreturn(A1273,参数!$B$2,参数!$B$1)</f>
        <v>60.0791963041725</v>
      </c>
      <c r="H1273" s="17">
        <f ca="1">f_nav_periodreturnrankingper(A1273,参数!$B$2,参数!$B$1,3)</f>
        <v>34.8861831656961</v>
      </c>
      <c r="I1273" s="17">
        <f ca="1">f_nav_adjustedreturn(A1273,参数!$B$3,参数!$B$2)</f>
        <v>41.5507577330288</v>
      </c>
      <c r="J1273" s="17">
        <f ca="1">f_nav_periodreturnrankingper(A1273,参数!$B$3,参数!$B$2,3)</f>
        <v>27.7591973244147</v>
      </c>
      <c r="K1273" s="17">
        <f ca="1">f_nav_adjustedreturn(A1273,参数!$B$4,参数!$B$3)</f>
        <v>-17.7214108805193</v>
      </c>
      <c r="L1273" s="17">
        <f ca="1">f_nav_periodreturnrankingper(A1273,参数!$B$4,参数!$B$3,3)</f>
        <v>58.1514762516046</v>
      </c>
      <c r="M1273" s="17">
        <f ca="1">f_nav_adjustedreturn(A1273,参数!$B$5,参数!$B$4)</f>
        <v>0</v>
      </c>
      <c r="N1273" s="17">
        <f ca="1">f_nav_periodreturnrankingper(A1273,参数!$B$5,参数!$B$4,3)</f>
        <v>0</v>
      </c>
      <c r="O1273" s="17">
        <f ca="1">f_nav_adjustedreturn(A1273,参数!$B$6,参数!$B$5)</f>
        <v>0</v>
      </c>
      <c r="P1273" s="17">
        <f ca="1">f_nav_periodreturnrankingper(A1273,参数!$B$6,参数!$B$5,3)</f>
        <v>0</v>
      </c>
      <c r="Q1273" s="25">
        <f>f_return(A1273,1,参数!$B$1-365/2,参数!$B$1)</f>
        <v>67.5713340939579</v>
      </c>
      <c r="R1273" s="25">
        <f ca="1">f_return(A1273,1,参数!$B$4,参数!$B$1)</f>
        <v>23.0539892118678</v>
      </c>
      <c r="S1273" s="25">
        <f ca="1">f_return(A1273,1,参数!$B$6,参数!$B$1)</f>
        <v>0</v>
      </c>
      <c r="T1273" t="str">
        <f>f_info_investtype(A1273)</f>
        <v>灵活配置型基金</v>
      </c>
      <c r="U1273" t="str">
        <f>f_info_fundmanager(A1273)</f>
        <v>赵治烨,陈博</v>
      </c>
      <c r="V1273">
        <f>f_info_manager_onthepostdays(A1273,1)</f>
        <v>1435</v>
      </c>
      <c r="W1273" s="25">
        <f ca="1">f_return_1w(A1273,"0",参数!$B$2)</f>
        <v>-4.83600837404048</v>
      </c>
      <c r="X1273" s="25">
        <f>f_return_1m(A1273,"0",参数!$B$1)</f>
        <v>7.94639766602383</v>
      </c>
      <c r="Y1273" s="25">
        <f>f_return_3m(A1273,0,参数!$B$1)</f>
        <v>15.6556291390728</v>
      </c>
      <c r="Z1273" s="25">
        <f>f_return_6m(A1273,0,参数!B1272)</f>
        <v>25.7374755107753</v>
      </c>
      <c r="AA1273" t="str">
        <f>f_dq_status(A1273,参数!$B$1)</f>
        <v>开放申购|开放赎回</v>
      </c>
      <c r="AB1273" s="17">
        <f ca="1">f_risk_maxdownside(A1273,参数!$B$6,参数!$B$1)</f>
        <v>-27.5239375104989</v>
      </c>
      <c r="AC1273" s="17">
        <f ca="1">f_risk_maxdownside(A1273,参数!$B$4,参数!$B$1)</f>
        <v>-26.661567227605</v>
      </c>
      <c r="AD1273" t="str">
        <f ca="1">f_risk_maxdownside_date(A1273,参数!$B$6,参数!$B$1)</f>
        <v>20180124-20190103</v>
      </c>
    </row>
    <row r="1274" spans="1:30">
      <c r="A1274" s="15" t="s">
        <v>1302</v>
      </c>
      <c r="B1274" t="str">
        <f>f_info_name(A1274)</f>
        <v>中邮军民融合</v>
      </c>
      <c r="C1274" t="str">
        <f>f_info_setupdate(A1274)</f>
        <v>2017-04-01</v>
      </c>
      <c r="D1274" s="16">
        <f t="shared" si="19"/>
        <v>1395</v>
      </c>
      <c r="F1274" s="17">
        <f>f_netasset_total(A1274,参数!$B$1,100000000)</f>
        <v>1.9293947824</v>
      </c>
      <c r="G1274" s="17">
        <f ca="1">f_nav_adjustedreturn(A1274,参数!$B$2,参数!$B$1)</f>
        <v>93.6532996526682</v>
      </c>
      <c r="H1274" s="17">
        <f ca="1">f_nav_periodreturnrankingper(A1274,参数!$B$2,参数!$B$1,3)</f>
        <v>7.78189518263632</v>
      </c>
      <c r="I1274" s="17">
        <f ca="1">f_nav_adjustedreturn(A1274,参数!$B$3,参数!$B$2)</f>
        <v>18.6290423273817</v>
      </c>
      <c r="J1274" s="17">
        <f ca="1">f_nav_periodreturnrankingper(A1274,参数!$B$3,参数!$B$2,3)</f>
        <v>61.984392419175</v>
      </c>
      <c r="K1274" s="17">
        <f ca="1">f_nav_adjustedreturn(A1274,参数!$B$4,参数!$B$3)</f>
        <v>-17.1339886187274</v>
      </c>
      <c r="L1274" s="17">
        <f ca="1">f_nav_periodreturnrankingper(A1274,参数!$B$4,参数!$B$3,3)</f>
        <v>56.4184852374839</v>
      </c>
      <c r="M1274" s="17">
        <f ca="1">f_nav_adjustedreturn(A1274,参数!$B$5,参数!$B$4)</f>
        <v>0</v>
      </c>
      <c r="N1274" s="17">
        <f ca="1">f_nav_periodreturnrankingper(A1274,参数!$B$5,参数!$B$4,3)</f>
        <v>0</v>
      </c>
      <c r="O1274" s="17">
        <f ca="1">f_nav_adjustedreturn(A1274,参数!$B$6,参数!$B$5)</f>
        <v>0</v>
      </c>
      <c r="P1274" s="17">
        <f ca="1">f_nav_periodreturnrankingper(A1274,参数!$B$6,参数!$B$5,3)</f>
        <v>0</v>
      </c>
      <c r="Q1274" s="25">
        <f>f_return(A1274,1,参数!$B$1-365/2,参数!$B$1)</f>
        <v>105.240342260637</v>
      </c>
      <c r="R1274" s="25">
        <f ca="1">f_return(A1274,1,参数!$B$4,参数!$B$1)</f>
        <v>23.9117297325962</v>
      </c>
      <c r="S1274" s="25">
        <f ca="1">f_return(A1274,1,参数!$B$6,参数!$B$1)</f>
        <v>0</v>
      </c>
      <c r="T1274" t="str">
        <f>f_info_investtype(A1274)</f>
        <v>灵活配置型基金</v>
      </c>
      <c r="U1274" t="str">
        <f>f_info_fundmanager(A1274)</f>
        <v>陈梁,郑玲</v>
      </c>
      <c r="V1274">
        <f>f_info_manager_onthepostdays(A1274,1)</f>
        <v>332</v>
      </c>
      <c r="W1274" s="25">
        <f ca="1">f_return_1w(A1274,"0",参数!$B$2)</f>
        <v>-2.32342962886811</v>
      </c>
      <c r="X1274" s="25">
        <f>f_return_1m(A1274,"0",参数!$B$1)</f>
        <v>6.56202942198542</v>
      </c>
      <c r="Y1274" s="25">
        <f>f_return_3m(A1274,0,参数!$B$1)</f>
        <v>27.9218521866092</v>
      </c>
      <c r="Z1274" s="25">
        <f>f_return_6m(A1274,0,参数!B1273)</f>
        <v>15.591922005571</v>
      </c>
      <c r="AA1274" t="str">
        <f>f_dq_status(A1274,参数!$B$1)</f>
        <v>开放申购|开放赎回</v>
      </c>
      <c r="AB1274" s="17">
        <f ca="1">f_risk_maxdownside(A1274,参数!$B$6,参数!$B$1)</f>
        <v>-27.9614585301341</v>
      </c>
      <c r="AC1274" s="17">
        <f ca="1">f_risk_maxdownside(A1274,参数!$B$4,参数!$B$1)</f>
        <v>-22.7433897274846</v>
      </c>
      <c r="AD1274" t="str">
        <f ca="1">f_risk_maxdownside_date(A1274,参数!$B$6,参数!$B$1)</f>
        <v>20171013-20181018</v>
      </c>
    </row>
    <row r="1275" spans="1:30">
      <c r="A1275" s="15" t="s">
        <v>1303</v>
      </c>
      <c r="B1275" t="str">
        <f>f_info_name(A1275)</f>
        <v>招商盛合A</v>
      </c>
      <c r="C1275" t="str">
        <f>f_info_setupdate(A1275)</f>
        <v>2017-03-01</v>
      </c>
      <c r="D1275" s="16">
        <f t="shared" si="19"/>
        <v>1426</v>
      </c>
      <c r="F1275" s="17">
        <f>f_netasset_total(A1275,参数!$B$1,100000000)</f>
        <v>6.3397562265</v>
      </c>
      <c r="G1275" s="17">
        <f ca="1">f_nav_adjustedreturn(A1275,参数!$B$2,参数!$B$1)</f>
        <v>42.8346164548743</v>
      </c>
      <c r="H1275" s="17">
        <f ca="1">f_nav_periodreturnrankingper(A1275,参数!$B$2,参数!$B$1,3)</f>
        <v>51.0322922181048</v>
      </c>
      <c r="I1275" s="17">
        <f ca="1">f_nav_adjustedreturn(A1275,参数!$B$3,参数!$B$2)</f>
        <v>25.4333915066899</v>
      </c>
      <c r="J1275" s="17">
        <f ca="1">f_nav_periodreturnrankingper(A1275,参数!$B$3,参数!$B$2,3)</f>
        <v>50.2787068004459</v>
      </c>
      <c r="K1275" s="17">
        <f ca="1">f_nav_adjustedreturn(A1275,参数!$B$4,参数!$B$3)</f>
        <v>-17.443089040438</v>
      </c>
      <c r="L1275" s="17">
        <f ca="1">f_nav_periodreturnrankingper(A1275,参数!$B$4,参数!$B$3,3)</f>
        <v>57.5738125802311</v>
      </c>
      <c r="M1275" s="17">
        <f ca="1">f_nav_adjustedreturn(A1275,参数!$B$5,参数!$B$4)</f>
        <v>0</v>
      </c>
      <c r="N1275" s="17">
        <f ca="1">f_nav_periodreturnrankingper(A1275,参数!$B$5,参数!$B$4,3)</f>
        <v>0</v>
      </c>
      <c r="O1275" s="17">
        <f ca="1">f_nav_adjustedreturn(A1275,参数!$B$6,参数!$B$5)</f>
        <v>0</v>
      </c>
      <c r="P1275" s="17">
        <f ca="1">f_nav_periodreturnrankingper(A1275,参数!$B$6,参数!$B$5,3)</f>
        <v>0</v>
      </c>
      <c r="Q1275" s="25">
        <f>f_return(A1275,1,参数!$B$1-365/2,参数!$B$1)</f>
        <v>21.3806123913367</v>
      </c>
      <c r="R1275" s="25">
        <f ca="1">f_return(A1275,1,参数!$B$4,参数!$B$1)</f>
        <v>13.9239377043979</v>
      </c>
      <c r="S1275" s="25">
        <f ca="1">f_return(A1275,1,参数!$B$6,参数!$B$1)</f>
        <v>0</v>
      </c>
      <c r="T1275" t="str">
        <f>f_info_investtype(A1275)</f>
        <v>灵活配置型基金</v>
      </c>
      <c r="U1275" t="str">
        <f>f_info_fundmanager(A1275)</f>
        <v>王平</v>
      </c>
      <c r="V1275">
        <f>f_info_manager_onthepostdays(A1275,1)</f>
        <v>1384</v>
      </c>
      <c r="W1275" s="25">
        <f ca="1">f_return_1w(A1275,"0",参数!$B$2)</f>
        <v>-2.56665160415725</v>
      </c>
      <c r="X1275" s="25">
        <f>f_return_1m(A1275,"0",参数!$B$1)</f>
        <v>5.62452843130531</v>
      </c>
      <c r="Y1275" s="25">
        <f>f_return_3m(A1275,0,参数!$B$1)</f>
        <v>7.07133917396747</v>
      </c>
      <c r="Z1275" s="25">
        <f>f_return_6m(A1275,0,参数!B1274)</f>
        <v>0.269251480883145</v>
      </c>
      <c r="AA1275" t="str">
        <f>f_dq_status(A1275,参数!$B$1)</f>
        <v>暂停大额申购|开放赎回</v>
      </c>
      <c r="AB1275" s="17">
        <f ca="1">f_risk_maxdownside(A1275,参数!$B$6,参数!$B$1)</f>
        <v>-20.6770883283783</v>
      </c>
      <c r="AC1275" s="17">
        <f ca="1">f_risk_maxdownside(A1275,参数!$B$4,参数!$B$1)</f>
        <v>-20.6770883283783</v>
      </c>
      <c r="AD1275" t="str">
        <f ca="1">f_risk_maxdownside_date(A1275,参数!$B$6,参数!$B$1)</f>
        <v>20180127-20181018</v>
      </c>
    </row>
    <row r="1276" spans="1:30">
      <c r="A1276" s="15" t="s">
        <v>1304</v>
      </c>
      <c r="B1276" t="str">
        <f>f_info_name(A1276)</f>
        <v>上投摩根安丰回报A</v>
      </c>
      <c r="C1276" t="str">
        <f>f_info_setupdate(A1276)</f>
        <v>2017-01-18</v>
      </c>
      <c r="D1276" s="16">
        <f t="shared" si="19"/>
        <v>1468</v>
      </c>
      <c r="F1276" s="17">
        <f>f_netasset_total(A1276,参数!$B$1,100000000)</f>
        <v>6.5207111738</v>
      </c>
      <c r="G1276" s="17">
        <f ca="1">f_nav_adjustedreturn(A1276,参数!$B$2,参数!$B$1)</f>
        <v>13.5079365079365</v>
      </c>
      <c r="H1276" s="17">
        <f ca="1">f_nav_periodreturnrankingper(A1276,参数!$B$2,参数!$B$1,3)</f>
        <v>64.1711229946524</v>
      </c>
      <c r="I1276" s="17">
        <f ca="1">f_nav_adjustedreturn(A1276,参数!$B$3,参数!$B$2)</f>
        <v>3.55029585798816</v>
      </c>
      <c r="J1276" s="17">
        <f ca="1">f_nav_periodreturnrankingper(A1276,参数!$B$3,参数!$B$2,3)</f>
        <v>92.6315789473684</v>
      </c>
      <c r="K1276" s="17">
        <f ca="1">f_nav_adjustedreturn(A1276,参数!$B$4,参数!$B$3)</f>
        <v>6.48150408596574</v>
      </c>
      <c r="L1276" s="17">
        <f ca="1">f_nav_periodreturnrankingper(A1276,参数!$B$4,参数!$B$3,3)</f>
        <v>5.77777777777778</v>
      </c>
      <c r="M1276" s="17">
        <f ca="1">f_nav_adjustedreturn(A1276,参数!$B$5,参数!$B$4)</f>
        <v>7.97920207979203</v>
      </c>
      <c r="N1276" s="17">
        <f ca="1">f_nav_periodreturnrankingper(A1276,参数!$B$5,参数!$B$4,3)</f>
        <v>36.036036036036</v>
      </c>
      <c r="O1276" s="17">
        <f ca="1">f_nav_adjustedreturn(A1276,参数!$B$6,参数!$B$5)</f>
        <v>0</v>
      </c>
      <c r="P1276" s="17">
        <f ca="1">f_nav_periodreturnrankingper(A1276,参数!$B$6,参数!$B$5,3)</f>
        <v>0</v>
      </c>
      <c r="Q1276" s="25">
        <f>f_return(A1276,1,参数!$B$1-365/2,参数!$B$1)</f>
        <v>18.3763892990009</v>
      </c>
      <c r="R1276" s="25">
        <f ca="1">f_return(A1276,1,参数!$B$4,参数!$B$1)</f>
        <v>7.75918000652436</v>
      </c>
      <c r="S1276" s="25">
        <f ca="1">f_return(A1276,1,参数!$B$6,参数!$B$1)</f>
        <v>0</v>
      </c>
      <c r="T1276" t="str">
        <f>f_info_investtype(A1276)</f>
        <v>偏债混合型基金</v>
      </c>
      <c r="U1276" t="str">
        <f>f_info_fundmanager(A1276)</f>
        <v>唐瑭,杨鑫</v>
      </c>
      <c r="V1276">
        <f>f_info_manager_onthepostdays(A1276,1)</f>
        <v>1485</v>
      </c>
      <c r="W1276" s="25">
        <f ca="1">f_return_1w(A1276,"0",参数!$B$2)</f>
        <v>-1.05230092665306</v>
      </c>
      <c r="X1276" s="25">
        <f>f_return_1m(A1276,"0",参数!$B$1)</f>
        <v>3.68276062055965</v>
      </c>
      <c r="Y1276" s="25">
        <f>f_return_3m(A1276,0,参数!$B$1)</f>
        <v>6.39785746168724</v>
      </c>
      <c r="Z1276" s="25">
        <f>f_return_6m(A1276,0,参数!B1275)</f>
        <v>7.85511998807571</v>
      </c>
      <c r="AA1276" t="str">
        <f>f_dq_status(A1276,参数!$B$1)</f>
        <v>开放申购|开放赎回</v>
      </c>
      <c r="AB1276" s="17">
        <f ca="1">f_risk_maxdownside(A1276,参数!$B$6,参数!$B$1)</f>
        <v>-3.87389053254436</v>
      </c>
      <c r="AC1276" s="17">
        <f ca="1">f_risk_maxdownside(A1276,参数!$B$4,参数!$B$1)</f>
        <v>-3.722566904343</v>
      </c>
      <c r="AD1276" t="str">
        <f ca="1">f_risk_maxdownside_date(A1276,参数!$B$6,参数!$B$1)</f>
        <v>20180125-20180705</v>
      </c>
    </row>
    <row r="1277" spans="1:30">
      <c r="A1277" s="15" t="s">
        <v>1305</v>
      </c>
      <c r="B1277" t="str">
        <f>f_info_name(A1277)</f>
        <v>圆信永丰多策略精选</v>
      </c>
      <c r="C1277" t="str">
        <f>f_info_setupdate(A1277)</f>
        <v>2017-03-29</v>
      </c>
      <c r="D1277" s="16">
        <f t="shared" si="19"/>
        <v>1398</v>
      </c>
      <c r="F1277" s="17">
        <f>f_netasset_total(A1277,参数!$B$1,100000000)</f>
        <v>7.7116620603</v>
      </c>
      <c r="G1277" s="17">
        <f ca="1">f_nav_adjustedreturn(A1277,参数!$B$2,参数!$B$1)</f>
        <v>63.8694127957932</v>
      </c>
      <c r="H1277" s="17">
        <f ca="1">f_nav_periodreturnrankingper(A1277,参数!$B$2,参数!$B$1,3)</f>
        <v>55.5446516192345</v>
      </c>
      <c r="I1277" s="17">
        <f ca="1">f_nav_adjustedreturn(A1277,参数!$B$3,参数!$B$2)</f>
        <v>46.5325342465753</v>
      </c>
      <c r="J1277" s="17">
        <f ca="1">f_nav_periodreturnrankingper(A1277,参数!$B$3,参数!$B$2,3)</f>
        <v>42.1487603305785</v>
      </c>
      <c r="K1277" s="17">
        <f ca="1">f_nav_adjustedreturn(A1277,参数!$B$4,参数!$B$3)</f>
        <v>-26.1051799130091</v>
      </c>
      <c r="L1277" s="17">
        <f ca="1">f_nav_periodreturnrankingper(A1277,参数!$B$4,参数!$B$3,3)</f>
        <v>61.5120274914089</v>
      </c>
      <c r="M1277" s="17">
        <f ca="1">f_nav_adjustedreturn(A1277,参数!$B$5,参数!$B$4)</f>
        <v>0</v>
      </c>
      <c r="N1277" s="17">
        <f ca="1">f_nav_periodreturnrankingper(A1277,参数!$B$5,参数!$B$4,3)</f>
        <v>0</v>
      </c>
      <c r="O1277" s="17">
        <f ca="1">f_nav_adjustedreturn(A1277,参数!$B$6,参数!$B$5)</f>
        <v>0</v>
      </c>
      <c r="P1277" s="17">
        <f ca="1">f_nav_periodreturnrankingper(A1277,参数!$B$6,参数!$B$5,3)</f>
        <v>0</v>
      </c>
      <c r="Q1277" s="25">
        <f>f_return(A1277,1,参数!$B$1-365/2,参数!$B$1)</f>
        <v>68.3991916485654</v>
      </c>
      <c r="R1277" s="25">
        <f ca="1">f_return(A1277,1,参数!$B$4,参数!$B$1)</f>
        <v>21.0429707991012</v>
      </c>
      <c r="S1277" s="25">
        <f ca="1">f_return(A1277,1,参数!$B$6,参数!$B$1)</f>
        <v>0</v>
      </c>
      <c r="T1277" t="str">
        <f>f_info_investtype(A1277)</f>
        <v>偏股混合型基金</v>
      </c>
      <c r="U1277" t="str">
        <f>f_info_fundmanager(A1277)</f>
        <v>范习辉</v>
      </c>
      <c r="V1277">
        <f>f_info_manager_onthepostdays(A1277,1)</f>
        <v>741</v>
      </c>
      <c r="W1277" s="25">
        <f ca="1">f_return_1w(A1277,"0",参数!$B$2)</f>
        <v>0.906478001326552</v>
      </c>
      <c r="X1277" s="25">
        <f>f_return_1m(A1277,"0",参数!$B$1)</f>
        <v>11.910818494688</v>
      </c>
      <c r="Y1277" s="25">
        <f>f_return_3m(A1277,0,参数!$B$1)</f>
        <v>32.7240461401952</v>
      </c>
      <c r="Z1277" s="25">
        <f>f_return_6m(A1277,0,参数!B1276)</f>
        <v>29.56516964972</v>
      </c>
      <c r="AA1277" t="str">
        <f>f_dq_status(A1277,参数!$B$1)</f>
        <v>开放申购|开放赎回</v>
      </c>
      <c r="AB1277" s="17">
        <f ca="1">f_risk_maxdownside(A1277,参数!$B$6,参数!$B$1)</f>
        <v>-32.8028707387472</v>
      </c>
      <c r="AC1277" s="17">
        <f ca="1">f_risk_maxdownside(A1277,参数!$B$4,参数!$B$1)</f>
        <v>-32.4921630094044</v>
      </c>
      <c r="AD1277" t="str">
        <f ca="1">f_risk_maxdownside_date(A1277,参数!$B$6,参数!$B$1)</f>
        <v>20180124-20190103</v>
      </c>
    </row>
    <row r="1278" spans="1:30">
      <c r="A1278" s="15" t="s">
        <v>1306</v>
      </c>
      <c r="B1278" t="str">
        <f>f_info_name(A1278)</f>
        <v>博时鑫惠A</v>
      </c>
      <c r="C1278" t="str">
        <f>f_info_setupdate(A1278)</f>
        <v>2017-01-10</v>
      </c>
      <c r="D1278" s="16">
        <f t="shared" si="19"/>
        <v>1476</v>
      </c>
      <c r="F1278" s="17">
        <f>f_netasset_total(A1278,参数!$B$1,100000000)</f>
        <v>8.8766197995</v>
      </c>
      <c r="G1278" s="17">
        <f ca="1">f_nav_adjustedreturn(A1278,参数!$B$2,参数!$B$1)</f>
        <v>17.7356647366884</v>
      </c>
      <c r="H1278" s="17">
        <f ca="1">f_nav_periodreturnrankingper(A1278,参数!$B$2,参数!$B$1,3)</f>
        <v>81.7363684489148</v>
      </c>
      <c r="I1278" s="17">
        <f ca="1">f_nav_adjustedreturn(A1278,参数!$B$3,参数!$B$2)</f>
        <v>9.61122093570555</v>
      </c>
      <c r="J1278" s="17">
        <f ca="1">f_nav_periodreturnrankingper(A1278,参数!$B$3,参数!$B$2,3)</f>
        <v>82.8874024526198</v>
      </c>
      <c r="K1278" s="17">
        <f ca="1">f_nav_adjustedreturn(A1278,参数!$B$4,参数!$B$3)</f>
        <v>-5.01609442060086</v>
      </c>
      <c r="L1278" s="17">
        <f ca="1">f_nav_periodreturnrankingper(A1278,参数!$B$4,参数!$B$3,3)</f>
        <v>31.4505776636714</v>
      </c>
      <c r="M1278" s="17">
        <f ca="1">f_nav_adjustedreturn(A1278,参数!$B$5,参数!$B$4)</f>
        <v>11.9428342994204</v>
      </c>
      <c r="N1278" s="17">
        <f ca="1">f_nav_periodreturnrankingper(A1278,参数!$B$5,参数!$B$4,3)</f>
        <v>43.0260047281324</v>
      </c>
      <c r="O1278" s="17">
        <f ca="1">f_nav_adjustedreturn(A1278,参数!$B$6,参数!$B$5)</f>
        <v>0</v>
      </c>
      <c r="P1278" s="17">
        <f ca="1">f_nav_periodreturnrankingper(A1278,参数!$B$6,参数!$B$5,3)</f>
        <v>0</v>
      </c>
      <c r="Q1278" s="25">
        <f>f_return(A1278,1,参数!$B$1-365/2,参数!$B$1)</f>
        <v>19.9106366861437</v>
      </c>
      <c r="R1278" s="25">
        <f ca="1">f_return(A1278,1,参数!$B$4,参数!$B$1)</f>
        <v>7.01487204765006</v>
      </c>
      <c r="S1278" s="25">
        <f ca="1">f_return(A1278,1,参数!$B$6,参数!$B$1)</f>
        <v>0</v>
      </c>
      <c r="T1278" t="str">
        <f>f_info_investtype(A1278)</f>
        <v>灵活配置型基金</v>
      </c>
      <c r="U1278" t="str">
        <f>f_info_fundmanager(A1278)</f>
        <v>杨永光,王曦</v>
      </c>
      <c r="V1278">
        <f>f_info_manager_onthepostdays(A1278,1)</f>
        <v>1480</v>
      </c>
      <c r="W1278" s="25">
        <f ca="1">f_return_1w(A1278,"0",参数!$B$2)</f>
        <v>-0.0858074480864845</v>
      </c>
      <c r="X1278" s="25">
        <f>f_return_1m(A1278,"0",参数!$B$1)</f>
        <v>3.08042012854679</v>
      </c>
      <c r="Y1278" s="25">
        <f>f_return_3m(A1278,0,参数!$B$1)</f>
        <v>5.59301241577448</v>
      </c>
      <c r="Z1278" s="25">
        <f>f_return_6m(A1278,0,参数!B1277)</f>
        <v>7.56318661556605</v>
      </c>
      <c r="AA1278" t="str">
        <f>f_dq_status(A1278,参数!$B$1)</f>
        <v>暂停大额申购|开放赎回</v>
      </c>
      <c r="AB1278" s="17">
        <f ca="1">f_risk_maxdownside(A1278,参数!$B$6,参数!$B$1)</f>
        <v>-6.1958753682707</v>
      </c>
      <c r="AC1278" s="17">
        <f ca="1">f_risk_maxdownside(A1278,参数!$B$4,参数!$B$1)</f>
        <v>-6.1958753682707</v>
      </c>
      <c r="AD1278" t="str">
        <f ca="1">f_risk_maxdownside_date(A1278,参数!$B$6,参数!$B$1)</f>
        <v>20180127-20181225</v>
      </c>
    </row>
    <row r="1279" spans="1:30">
      <c r="A1279" s="15" t="s">
        <v>1307</v>
      </c>
      <c r="B1279" t="str">
        <f>f_info_name(A1279)</f>
        <v>信诚新悦回报A</v>
      </c>
      <c r="C1279" t="str">
        <f>f_info_setupdate(A1279)</f>
        <v>2016-12-29</v>
      </c>
      <c r="D1279" s="16">
        <f t="shared" si="19"/>
        <v>1488</v>
      </c>
      <c r="F1279" s="17">
        <f>f_netasset_total(A1279,参数!$B$1,100000000)</f>
        <v>2.9287409113</v>
      </c>
      <c r="G1279" s="17">
        <f ca="1">f_nav_adjustedreturn(A1279,参数!$B$2,参数!$B$1)</f>
        <v>32.6180257510729</v>
      </c>
      <c r="H1279" s="17">
        <f ca="1">f_nav_periodreturnrankingper(A1279,参数!$B$2,参数!$B$1,3)</f>
        <v>60.71995764955</v>
      </c>
      <c r="I1279" s="17">
        <f ca="1">f_nav_adjustedreturn(A1279,参数!$B$3,参数!$B$2)</f>
        <v>19.545920438914</v>
      </c>
      <c r="J1279" s="17">
        <f ca="1">f_nav_periodreturnrankingper(A1279,参数!$B$3,参数!$B$2,3)</f>
        <v>60.1449275362319</v>
      </c>
      <c r="K1279" s="17">
        <f ca="1">f_nav_adjustedreturn(A1279,参数!$B$4,参数!$B$3)</f>
        <v>-2.12577502214349</v>
      </c>
      <c r="L1279" s="17">
        <f ca="1">f_nav_periodreturnrankingper(A1279,参数!$B$4,参数!$B$3,3)</f>
        <v>24.8395378690629</v>
      </c>
      <c r="M1279" s="17">
        <f ca="1">f_nav_adjustedreturn(A1279,参数!$B$5,参数!$B$4)</f>
        <v>12.874251497006</v>
      </c>
      <c r="N1279" s="17">
        <f ca="1">f_nav_periodreturnrankingper(A1279,参数!$B$5,参数!$B$4,3)</f>
        <v>39.7951142631994</v>
      </c>
      <c r="O1279" s="17">
        <f ca="1">f_nav_adjustedreturn(A1279,参数!$B$6,参数!$B$5)</f>
        <v>0</v>
      </c>
      <c r="P1279" s="17">
        <f ca="1">f_nav_periodreturnrankingper(A1279,参数!$B$6,参数!$B$5,3)</f>
        <v>0</v>
      </c>
      <c r="Q1279" s="25">
        <f>f_return(A1279,1,参数!$B$1-365/2,参数!$B$1)</f>
        <v>37.0569092403207</v>
      </c>
      <c r="R1279" s="25">
        <f ca="1">f_return(A1279,1,参数!$B$4,参数!$B$1)</f>
        <v>15.7560913825849</v>
      </c>
      <c r="S1279" s="25">
        <f ca="1">f_return(A1279,1,参数!$B$6,参数!$B$1)</f>
        <v>0</v>
      </c>
      <c r="T1279" t="str">
        <f>f_info_investtype(A1279)</f>
        <v>灵活配置型基金</v>
      </c>
      <c r="U1279" t="str">
        <f>f_info_fundmanager(A1279)</f>
        <v>吴昊,孙浩中</v>
      </c>
      <c r="V1279">
        <f>f_info_manager_onthepostdays(A1279,1)</f>
        <v>534</v>
      </c>
      <c r="W1279" s="25">
        <f ca="1">f_return_1w(A1279,"0",参数!$B$2)</f>
        <v>-1.01954120645709</v>
      </c>
      <c r="X1279" s="25">
        <f>f_return_1m(A1279,"0",参数!$B$1)</f>
        <v>6.18556701030927</v>
      </c>
      <c r="Y1279" s="25">
        <f>f_return_3m(A1279,0,参数!$B$1)</f>
        <v>9.65223562810504</v>
      </c>
      <c r="Z1279" s="25">
        <f>f_return_6m(A1279,0,参数!B1278)</f>
        <v>16.0029498525074</v>
      </c>
      <c r="AA1279" t="str">
        <f>f_dq_status(A1279,参数!$B$1)</f>
        <v>暂停大额申购|开放赎回</v>
      </c>
      <c r="AB1279" s="17">
        <f ca="1">f_risk_maxdownside(A1279,参数!$B$6,参数!$B$1)</f>
        <v>-5.34618755477651</v>
      </c>
      <c r="AC1279" s="17">
        <f ca="1">f_risk_maxdownside(A1279,参数!$B$4,参数!$B$1)</f>
        <v>-5.34618755477651</v>
      </c>
      <c r="AD1279" t="str">
        <f ca="1">f_risk_maxdownside_date(A1279,参数!$B$6,参数!$B$1)</f>
        <v>20180206-20181029,20180206-20190103</v>
      </c>
    </row>
    <row r="1280" spans="1:30">
      <c r="A1280" s="15" t="s">
        <v>1308</v>
      </c>
      <c r="B1280" t="str">
        <f>f_info_name(A1280)</f>
        <v>信诚至诚A</v>
      </c>
      <c r="C1280" t="str">
        <f>f_info_setupdate(A1280)</f>
        <v>2017-03-10</v>
      </c>
      <c r="D1280" s="16">
        <f t="shared" si="19"/>
        <v>1417</v>
      </c>
      <c r="F1280" s="17">
        <f>f_netasset_total(A1280,参数!$B$1,100000000)</f>
        <v>8.5627538584</v>
      </c>
      <c r="G1280" s="17">
        <f ca="1">f_nav_adjustedreturn(A1280,参数!$B$2,参数!$B$1)</f>
        <v>19.1470844212359</v>
      </c>
      <c r="H1280" s="17">
        <f ca="1">f_nav_periodreturnrankingper(A1280,参数!$B$2,参数!$B$1,3)</f>
        <v>79.6717840127051</v>
      </c>
      <c r="I1280" s="17">
        <f ca="1">f_nav_adjustedreturn(A1280,参数!$B$3,参数!$B$2)</f>
        <v>3.3273381294964</v>
      </c>
      <c r="J1280" s="17">
        <f ca="1">f_nav_periodreturnrankingper(A1280,参数!$B$3,参数!$B$2,3)</f>
        <v>96.711259754738</v>
      </c>
      <c r="K1280" s="17">
        <f ca="1">f_nav_adjustedreturn(A1280,参数!$B$4,参数!$B$3)</f>
        <v>-2.28471001757467</v>
      </c>
      <c r="L1280" s="17">
        <f ca="1">f_nav_periodreturnrankingper(A1280,参数!$B$4,参数!$B$3,3)</f>
        <v>25.4813863928113</v>
      </c>
      <c r="M1280" s="17">
        <f ca="1">f_nav_adjustedreturn(A1280,参数!$B$5,参数!$B$4)</f>
        <v>0</v>
      </c>
      <c r="N1280" s="17">
        <f ca="1">f_nav_periodreturnrankingper(A1280,参数!$B$5,参数!$B$4,3)</f>
        <v>0</v>
      </c>
      <c r="O1280" s="17">
        <f ca="1">f_nav_adjustedreturn(A1280,参数!$B$6,参数!$B$5)</f>
        <v>0</v>
      </c>
      <c r="P1280" s="17">
        <f ca="1">f_nav_periodreturnrankingper(A1280,参数!$B$6,参数!$B$5,3)</f>
        <v>0</v>
      </c>
      <c r="Q1280" s="25">
        <f>f_return(A1280,1,参数!$B$1-365/2,参数!$B$1)</f>
        <v>19.011939069617</v>
      </c>
      <c r="R1280" s="25">
        <f ca="1">f_return(A1280,1,参数!$B$4,参数!$B$1)</f>
        <v>6.3479979091102</v>
      </c>
      <c r="S1280" s="25">
        <f ca="1">f_return(A1280,1,参数!$B$6,参数!$B$1)</f>
        <v>0</v>
      </c>
      <c r="T1280" t="str">
        <f>f_info_investtype(A1280)</f>
        <v>灵活配置型基金</v>
      </c>
      <c r="U1280" t="str">
        <f>f_info_fundmanager(A1280)</f>
        <v>杨立春,王颖</v>
      </c>
      <c r="V1280">
        <f>f_info_manager_onthepostdays(A1280,1)</f>
        <v>1434</v>
      </c>
      <c r="W1280" s="25">
        <f ca="1">f_return_1w(A1280,"0",参数!$B$2)</f>
        <v>0</v>
      </c>
      <c r="X1280" s="25">
        <f>f_return_1m(A1280,"0",参数!$B$1)</f>
        <v>2.77777777777777</v>
      </c>
      <c r="Y1280" s="25">
        <f>f_return_3m(A1280,0,参数!$B$1)</f>
        <v>5.22674865488087</v>
      </c>
      <c r="Z1280" s="25">
        <f>f_return_6m(A1280,0,参数!B1279)</f>
        <v>7.24299065420561</v>
      </c>
      <c r="AA1280" t="str">
        <f>f_dq_status(A1280,参数!$B$1)</f>
        <v>暂停大额申购|开放赎回</v>
      </c>
      <c r="AB1280" s="17">
        <f ca="1">f_risk_maxdownside(A1280,参数!$B$6,参数!$B$1)</f>
        <v>-14.344262295082</v>
      </c>
      <c r="AC1280" s="17">
        <f ca="1">f_risk_maxdownside(A1280,参数!$B$4,参数!$B$1)</f>
        <v>-14.344262295082</v>
      </c>
      <c r="AD1280" t="str">
        <f ca="1">f_risk_maxdownside_date(A1280,参数!$B$6,参数!$B$1)</f>
        <v>20190405-20190506</v>
      </c>
    </row>
    <row r="1281" spans="1:30">
      <c r="A1281" s="15" t="s">
        <v>1309</v>
      </c>
      <c r="B1281" t="str">
        <f>f_info_name(A1281)</f>
        <v>东方价值挖掘A</v>
      </c>
      <c r="C1281" t="str">
        <f>f_info_setupdate(A1281)</f>
        <v>2017-05-17</v>
      </c>
      <c r="D1281" s="16">
        <f t="shared" si="19"/>
        <v>1349</v>
      </c>
      <c r="F1281" s="17">
        <f>f_netasset_total(A1281,参数!$B$1,100000000)</f>
        <v>6.3040008579</v>
      </c>
      <c r="G1281" s="17">
        <f ca="1">f_nav_adjustedreturn(A1281,参数!$B$2,参数!$B$1)</f>
        <v>14.8294611962432</v>
      </c>
      <c r="H1281" s="17">
        <f ca="1">f_nav_periodreturnrankingper(A1281,参数!$B$2,参数!$B$1,3)</f>
        <v>87.13605082054</v>
      </c>
      <c r="I1281" s="17">
        <f ca="1">f_nav_adjustedreturn(A1281,参数!$B$3,参数!$B$2)</f>
        <v>15.8913840513291</v>
      </c>
      <c r="J1281" s="17">
        <f ca="1">f_nav_periodreturnrankingper(A1281,参数!$B$3,参数!$B$2,3)</f>
        <v>67.3913043478261</v>
      </c>
      <c r="K1281" s="17">
        <f ca="1">f_nav_adjustedreturn(A1281,参数!$B$4,参数!$B$3)</f>
        <v>-16.1333717690016</v>
      </c>
      <c r="L1281" s="17">
        <f ca="1">f_nav_periodreturnrankingper(A1281,参数!$B$4,参数!$B$3,3)</f>
        <v>52.4390243902439</v>
      </c>
      <c r="M1281" s="17">
        <f ca="1">f_nav_adjustedreturn(A1281,参数!$B$5,参数!$B$4)</f>
        <v>0</v>
      </c>
      <c r="N1281" s="17">
        <f ca="1">f_nav_periodreturnrankingper(A1281,参数!$B$5,参数!$B$4,3)</f>
        <v>0</v>
      </c>
      <c r="O1281" s="17">
        <f ca="1">f_nav_adjustedreturn(A1281,参数!$B$6,参数!$B$5)</f>
        <v>0</v>
      </c>
      <c r="P1281" s="17">
        <f ca="1">f_nav_periodreturnrankingper(A1281,参数!$B$6,参数!$B$5,3)</f>
        <v>0</v>
      </c>
      <c r="Q1281" s="25">
        <f>f_return(A1281,1,参数!$B$1-365/2,参数!$B$1)</f>
        <v>9.86473063255655</v>
      </c>
      <c r="R1281" s="25">
        <f ca="1">f_return(A1281,1,参数!$B$4,参数!$B$1)</f>
        <v>3.72498510929558</v>
      </c>
      <c r="S1281" s="25">
        <f ca="1">f_return(A1281,1,参数!$B$6,参数!$B$1)</f>
        <v>0</v>
      </c>
      <c r="T1281" t="str">
        <f>f_info_investtype(A1281)</f>
        <v>灵活配置型基金</v>
      </c>
      <c r="U1281" t="str">
        <f>f_info_fundmanager(A1281)</f>
        <v>薛子徵</v>
      </c>
      <c r="V1281">
        <f>f_info_manager_onthepostdays(A1281,1)</f>
        <v>223</v>
      </c>
      <c r="W1281" s="25">
        <f ca="1">f_return_1w(A1281,"0",参数!$B$2)</f>
        <v>-0.305539128720667</v>
      </c>
      <c r="X1281" s="25">
        <f>f_return_1m(A1281,"0",参数!$B$1)</f>
        <v>3.34549337129639</v>
      </c>
      <c r="Y1281" s="25">
        <f>f_return_3m(A1281,0,参数!$B$1)</f>
        <v>3.95596527342702</v>
      </c>
      <c r="Z1281" s="25">
        <f>f_return_6m(A1281,0,参数!B1280)</f>
        <v>4.26024955436719</v>
      </c>
      <c r="AA1281" t="str">
        <f>f_dq_status(A1281,参数!$B$1)</f>
        <v>暂停大额申购|开放赎回</v>
      </c>
      <c r="AB1281" s="17">
        <f ca="1">f_risk_maxdownside(A1281,参数!$B$6,参数!$B$1)</f>
        <v>-18.1740207757553</v>
      </c>
      <c r="AC1281" s="17">
        <f ca="1">f_risk_maxdownside(A1281,参数!$B$4,参数!$B$1)</f>
        <v>-17.8215926493109</v>
      </c>
      <c r="AD1281" t="str">
        <f ca="1">f_risk_maxdownside_date(A1281,参数!$B$6,参数!$B$1)</f>
        <v>20180124-20190102</v>
      </c>
    </row>
    <row r="1282" spans="1:30">
      <c r="A1282" s="15" t="s">
        <v>1310</v>
      </c>
      <c r="B1282" t="str">
        <f>f_info_name(A1282)</f>
        <v>信诚永益一年定期开放A</v>
      </c>
      <c r="C1282" t="str">
        <f>f_info_setupdate(A1282)</f>
        <v>2017-01-25</v>
      </c>
      <c r="D1282" s="16">
        <f t="shared" si="19"/>
        <v>1461</v>
      </c>
      <c r="F1282" s="17">
        <f>f_netasset_total(A1282,参数!$B$1,100000000)</f>
        <v>30.2238719604</v>
      </c>
      <c r="G1282" s="17">
        <f ca="1">f_nav_adjustedreturn(A1282,参数!$B$2,参数!$B$1)</f>
        <v>3.00641793312853</v>
      </c>
      <c r="H1282" s="17">
        <f ca="1">f_nav_periodreturnrankingper(A1282,参数!$B$2,参数!$B$1,3)</f>
        <v>97.0588235294118</v>
      </c>
      <c r="I1282" s="17">
        <f ca="1">f_nav_adjustedreturn(A1282,参数!$B$3,参数!$B$2)</f>
        <v>5.25764359882559</v>
      </c>
      <c r="J1282" s="17">
        <f ca="1">f_nav_periodreturnrankingper(A1282,参数!$B$3,参数!$B$2,3)</f>
        <v>83.5087719298246</v>
      </c>
      <c r="K1282" s="17">
        <f ca="1">f_nav_adjustedreturn(A1282,参数!$B$4,参数!$B$3)</f>
        <v>7.70675151686824</v>
      </c>
      <c r="L1282" s="17">
        <f ca="1">f_nav_periodreturnrankingper(A1282,参数!$B$4,参数!$B$3,3)</f>
        <v>3.11111111111111</v>
      </c>
      <c r="M1282" s="17">
        <f ca="1">f_nav_adjustedreturn(A1282,参数!$B$5,参数!$B$4)</f>
        <v>4.21092494999999</v>
      </c>
      <c r="N1282" s="17">
        <f ca="1">f_nav_periodreturnrankingper(A1282,参数!$B$5,参数!$B$4,3)</f>
        <v>69.3693693693694</v>
      </c>
      <c r="O1282" s="17">
        <f ca="1">f_nav_adjustedreturn(A1282,参数!$B$6,参数!$B$5)</f>
        <v>0</v>
      </c>
      <c r="P1282" s="17">
        <f ca="1">f_nav_periodreturnrankingper(A1282,参数!$B$6,参数!$B$5,3)</f>
        <v>0</v>
      </c>
      <c r="Q1282" s="25">
        <f>f_return(A1282,1,参数!$B$1-365/2,参数!$B$1)</f>
        <v>2.3508226293907</v>
      </c>
      <c r="R1282" s="25">
        <f ca="1">f_return(A1282,1,参数!$B$4,参数!$B$1)</f>
        <v>5.30115423916926</v>
      </c>
      <c r="S1282" s="25">
        <f ca="1">f_return(A1282,1,参数!$B$6,参数!$B$1)</f>
        <v>0</v>
      </c>
      <c r="T1282" t="str">
        <f>f_info_investtype(A1282)</f>
        <v>偏债混合型基金</v>
      </c>
      <c r="U1282" t="str">
        <f>f_info_fundmanager(A1282)</f>
        <v>何文忠</v>
      </c>
      <c r="V1282">
        <f>f_info_manager_onthepostdays(A1282,1)</f>
        <v>409</v>
      </c>
      <c r="W1282" s="25">
        <f ca="1">f_return_1w(A1282,"0",参数!$B$2)</f>
        <v>0.0967492260061746</v>
      </c>
      <c r="X1282" s="25">
        <f>f_return_1m(A1282,"0",参数!$B$1)</f>
        <v>0.218731358122886</v>
      </c>
      <c r="Y1282" s="25">
        <f>f_return_3m(A1282,0,参数!$B$1)</f>
        <v>0.578249176789055</v>
      </c>
      <c r="Z1282" s="25">
        <f>f_return_6m(A1282,0,参数!B1281)</f>
        <v>0.989245204613176</v>
      </c>
      <c r="AA1282" t="str">
        <f>f_dq_status(A1282,参数!$B$1)</f>
        <v>暂停申购|暂停赎回</v>
      </c>
      <c r="AB1282" s="17">
        <f ca="1">f_risk_maxdownside(A1282,参数!$B$6,参数!$B$1)</f>
        <v>-1.50546111930786</v>
      </c>
      <c r="AC1282" s="17">
        <f ca="1">f_risk_maxdownside(A1282,参数!$B$4,参数!$B$1)</f>
        <v>-1.50546111930786</v>
      </c>
      <c r="AD1282" t="str">
        <f ca="1">f_risk_maxdownside_date(A1282,参数!$B$6,参数!$B$1)</f>
        <v>20200507-20200714</v>
      </c>
    </row>
    <row r="1283" spans="1:30">
      <c r="A1283" s="15" t="s">
        <v>1311</v>
      </c>
      <c r="B1283" t="str">
        <f>f_info_name(A1283)</f>
        <v>博时鑫泰A</v>
      </c>
      <c r="C1283" t="str">
        <f>f_info_setupdate(A1283)</f>
        <v>2016-12-29</v>
      </c>
      <c r="D1283" s="16">
        <f t="shared" ref="D1283:D1346" si="20">DATEDIF(C1283,"2021-1-25","d")</f>
        <v>1488</v>
      </c>
      <c r="F1283" s="17">
        <f>f_netasset_total(A1283,参数!$B$1,100000000)</f>
        <v>2.8389516271</v>
      </c>
      <c r="G1283" s="17">
        <f ca="1">f_nav_adjustedreturn(A1283,参数!$B$2,参数!$B$1)</f>
        <v>23.0019153752394</v>
      </c>
      <c r="H1283" s="17">
        <f ca="1">f_nav_periodreturnrankingper(A1283,参数!$B$2,参数!$B$1,3)</f>
        <v>71.4134462678666</v>
      </c>
      <c r="I1283" s="17">
        <f ca="1">f_nav_adjustedreturn(A1283,参数!$B$3,参数!$B$2)</f>
        <v>24.8664740969552</v>
      </c>
      <c r="J1283" s="17">
        <f ca="1">f_nav_periodreturnrankingper(A1283,参数!$B$3,参数!$B$2,3)</f>
        <v>50.9476031215162</v>
      </c>
      <c r="K1283" s="17">
        <f ca="1">f_nav_adjustedreturn(A1283,参数!$B$4,参数!$B$3)</f>
        <v>-2.54637041363939</v>
      </c>
      <c r="L1283" s="17">
        <f ca="1">f_nav_periodreturnrankingper(A1283,参数!$B$4,参数!$B$3,3)</f>
        <v>26.5725288831836</v>
      </c>
      <c r="M1283" s="17">
        <f ca="1">f_nav_adjustedreturn(A1283,参数!$B$5,参数!$B$4)</f>
        <v>13.8846477974228</v>
      </c>
      <c r="N1283" s="17">
        <f ca="1">f_nav_periodreturnrankingper(A1283,参数!$B$5,参数!$B$4,3)</f>
        <v>36.8006304176517</v>
      </c>
      <c r="O1283" s="17">
        <f ca="1">f_nav_adjustedreturn(A1283,参数!$B$6,参数!$B$5)</f>
        <v>0</v>
      </c>
      <c r="P1283" s="17">
        <f ca="1">f_nav_periodreturnrankingper(A1283,参数!$B$6,参数!$B$5,3)</f>
        <v>0</v>
      </c>
      <c r="Q1283" s="25">
        <f>f_return(A1283,1,参数!$B$1-365/2,参数!$B$1)</f>
        <v>22.6739141580224</v>
      </c>
      <c r="R1283" s="25">
        <f ca="1">f_return(A1283,1,参数!$B$4,参数!$B$1)</f>
        <v>14.3752288324651</v>
      </c>
      <c r="S1283" s="25">
        <f ca="1">f_return(A1283,1,参数!$B$6,参数!$B$1)</f>
        <v>0</v>
      </c>
      <c r="T1283" t="str">
        <f>f_info_investtype(A1283)</f>
        <v>灵活配置型基金</v>
      </c>
      <c r="U1283" t="str">
        <f>f_info_fundmanager(A1283)</f>
        <v>杨永光</v>
      </c>
      <c r="V1283">
        <f>f_info_manager_onthepostdays(A1283,1)</f>
        <v>1493</v>
      </c>
      <c r="W1283" s="25">
        <f ca="1">f_return_1w(A1283,"0",参数!$B$2)</f>
        <v>-1.22119023047815</v>
      </c>
      <c r="X1283" s="25">
        <f>f_return_1m(A1283,"0",参数!$B$1)</f>
        <v>3.64610079964787</v>
      </c>
      <c r="Y1283" s="25">
        <f>f_return_3m(A1283,0,参数!$B$1)</f>
        <v>6.92499810792403</v>
      </c>
      <c r="Z1283" s="25">
        <f>f_return_6m(A1283,0,参数!B1282)</f>
        <v>10.5140910498606</v>
      </c>
      <c r="AA1283" t="str">
        <f>f_dq_status(A1283,参数!$B$1)</f>
        <v>暂停大额申购|开放赎回</v>
      </c>
      <c r="AB1283" s="17">
        <f ca="1">f_risk_maxdownside(A1283,参数!$B$6,参数!$B$1)</f>
        <v>-6.36856514325214</v>
      </c>
      <c r="AC1283" s="17">
        <f ca="1">f_risk_maxdownside(A1283,参数!$B$4,参数!$B$1)</f>
        <v>-6.33836632536574</v>
      </c>
      <c r="AD1283" t="str">
        <f ca="1">f_risk_maxdownside_date(A1283,参数!$B$6,参数!$B$1)</f>
        <v>20180124-20180704</v>
      </c>
    </row>
    <row r="1284" spans="1:30">
      <c r="A1284" s="15" t="s">
        <v>1312</v>
      </c>
      <c r="B1284" t="str">
        <f>f_info_name(A1284)</f>
        <v>建信瑞福添利A</v>
      </c>
      <c r="C1284" t="str">
        <f>f_info_setupdate(A1284)</f>
        <v>2017-05-25</v>
      </c>
      <c r="D1284" s="16">
        <f t="shared" si="20"/>
        <v>1341</v>
      </c>
      <c r="F1284" s="17">
        <f>f_netasset_total(A1284,参数!$B$1,100000000)</f>
        <v>0.1759292552</v>
      </c>
      <c r="G1284" s="17">
        <f ca="1">f_nav_adjustedreturn(A1284,参数!$B$2,参数!$B$1)</f>
        <v>5.46265328874024</v>
      </c>
      <c r="H1284" s="17">
        <f ca="1">f_nav_periodreturnrankingper(A1284,参数!$B$2,参数!$B$1,3)</f>
        <v>91.7112299465241</v>
      </c>
      <c r="I1284" s="17">
        <f ca="1">f_nav_adjustedreturn(A1284,参数!$B$3,参数!$B$2)</f>
        <v>9.19654714475432</v>
      </c>
      <c r="J1284" s="17">
        <f ca="1">f_nav_periodreturnrankingper(A1284,参数!$B$3,参数!$B$2,3)</f>
        <v>57.1929824561403</v>
      </c>
      <c r="K1284" s="17">
        <f ca="1">f_nav_adjustedreturn(A1284,参数!$B$4,参数!$B$3)</f>
        <v>-13.140440257618</v>
      </c>
      <c r="L1284" s="17">
        <f ca="1">f_nav_periodreturnrankingper(A1284,参数!$B$4,参数!$B$3,3)</f>
        <v>96.8888888888889</v>
      </c>
      <c r="M1284" s="17">
        <f ca="1">f_nav_adjustedreturn(A1284,参数!$B$5,参数!$B$4)</f>
        <v>0</v>
      </c>
      <c r="N1284" s="17">
        <f ca="1">f_nav_periodreturnrankingper(A1284,参数!$B$5,参数!$B$4,3)</f>
        <v>0</v>
      </c>
      <c r="O1284" s="17">
        <f ca="1">f_nav_adjustedreturn(A1284,参数!$B$6,参数!$B$5)</f>
        <v>0</v>
      </c>
      <c r="P1284" s="17">
        <f ca="1">f_nav_periodreturnrankingper(A1284,参数!$B$6,参数!$B$5,3)</f>
        <v>0</v>
      </c>
      <c r="Q1284" s="25">
        <f>f_return(A1284,1,参数!$B$1-365/2,参数!$B$1)</f>
        <v>11.3958880168624</v>
      </c>
      <c r="R1284" s="25">
        <f ca="1">f_return(A1284,1,参数!$B$4,参数!$B$1)</f>
        <v>0.00960291766229915</v>
      </c>
      <c r="S1284" s="25">
        <f ca="1">f_return(A1284,1,参数!$B$6,参数!$B$1)</f>
        <v>0</v>
      </c>
      <c r="T1284" t="str">
        <f>f_info_investtype(A1284)</f>
        <v>偏债混合型基金</v>
      </c>
      <c r="U1284" t="str">
        <f>f_info_fundmanager(A1284)</f>
        <v>彭紫云</v>
      </c>
      <c r="V1284">
        <f>f_info_manager_onthepostdays(A1284,1)</f>
        <v>307</v>
      </c>
      <c r="W1284" s="25">
        <f ca="1">f_return_1w(A1284,"0",参数!$B$2)</f>
        <v>-0.0506482982171743</v>
      </c>
      <c r="X1284" s="25">
        <f>f_return_1m(A1284,"0",参数!$B$1)</f>
        <v>2.35074259860333</v>
      </c>
      <c r="Y1284" s="25">
        <f>f_return_3m(A1284,0,参数!$B$1)</f>
        <v>3.93527766679983</v>
      </c>
      <c r="Z1284" s="25">
        <f>f_return_6m(A1284,0,参数!B1283)</f>
        <v>3.82178416976768</v>
      </c>
      <c r="AA1284" t="str">
        <f>f_dq_status(A1284,参数!$B$1)</f>
        <v>开放申购|开放赎回</v>
      </c>
      <c r="AB1284" s="17">
        <f ca="1">f_risk_maxdownside(A1284,参数!$B$6,参数!$B$1)</f>
        <v>-13.6969232243842</v>
      </c>
      <c r="AC1284" s="17">
        <f ca="1">f_risk_maxdownside(A1284,参数!$B$4,参数!$B$1)</f>
        <v>-13.6969232243842</v>
      </c>
      <c r="AD1284" t="str">
        <f ca="1">f_risk_maxdownside_date(A1284,参数!$B$6,参数!$B$1)</f>
        <v>20180127-20181226</v>
      </c>
    </row>
    <row r="1285" spans="1:30">
      <c r="A1285" s="15" t="s">
        <v>1313</v>
      </c>
      <c r="B1285" t="str">
        <f>f_info_name(A1285)</f>
        <v>富国产业升级</v>
      </c>
      <c r="C1285" t="str">
        <f>f_info_setupdate(A1285)</f>
        <v>2017-06-09</v>
      </c>
      <c r="D1285" s="16">
        <f t="shared" si="20"/>
        <v>1326</v>
      </c>
      <c r="F1285" s="17">
        <f>f_netasset_total(A1285,参数!$B$1,100000000)</f>
        <v>2.7112066655</v>
      </c>
      <c r="G1285" s="17">
        <f ca="1">f_nav_adjustedreturn(A1285,参数!$B$2,参数!$B$1)</f>
        <v>86.7155444945181</v>
      </c>
      <c r="H1285" s="17">
        <f ca="1">f_nav_periodreturnrankingper(A1285,参数!$B$2,参数!$B$1,3)</f>
        <v>22.5711481844946</v>
      </c>
      <c r="I1285" s="17">
        <f ca="1">f_nav_adjustedreturn(A1285,参数!$B$3,参数!$B$2)</f>
        <v>71.1999078765546</v>
      </c>
      <c r="J1285" s="17">
        <f ca="1">f_nav_periodreturnrankingper(A1285,参数!$B$3,参数!$B$2,3)</f>
        <v>7.71349862258953</v>
      </c>
      <c r="K1285" s="17">
        <f ca="1">f_nav_adjustedreturn(A1285,参数!$B$4,参数!$B$3)</f>
        <v>-32.6299456943367</v>
      </c>
      <c r="L1285" s="17">
        <f ca="1">f_nav_periodreturnrankingper(A1285,参数!$B$4,参数!$B$3,3)</f>
        <v>89.6907216494845</v>
      </c>
      <c r="M1285" s="17">
        <f ca="1">f_nav_adjustedreturn(A1285,参数!$B$5,参数!$B$4)</f>
        <v>0</v>
      </c>
      <c r="N1285" s="17">
        <f ca="1">f_nav_periodreturnrankingper(A1285,参数!$B$5,参数!$B$4,3)</f>
        <v>0</v>
      </c>
      <c r="O1285" s="17">
        <f ca="1">f_nav_adjustedreturn(A1285,参数!$B$6,参数!$B$5)</f>
        <v>0</v>
      </c>
      <c r="P1285" s="17">
        <f ca="1">f_nav_periodreturnrankingper(A1285,参数!$B$6,参数!$B$5,3)</f>
        <v>0</v>
      </c>
      <c r="Q1285" s="25">
        <f>f_return(A1285,1,参数!$B$1-365/2,参数!$B$1)</f>
        <v>78.7509461783846</v>
      </c>
      <c r="R1285" s="25">
        <f ca="1">f_return(A1285,1,参数!$B$4,参数!$B$1)</f>
        <v>29.1067582633595</v>
      </c>
      <c r="S1285" s="25">
        <f ca="1">f_return(A1285,1,参数!$B$6,参数!$B$1)</f>
        <v>0</v>
      </c>
      <c r="T1285" t="str">
        <f>f_info_investtype(A1285)</f>
        <v>偏股混合型基金</v>
      </c>
      <c r="U1285" t="str">
        <f>f_info_fundmanager(A1285)</f>
        <v>章旭峰</v>
      </c>
      <c r="V1285">
        <f>f_info_manager_onthepostdays(A1285,1)</f>
        <v>1343</v>
      </c>
      <c r="W1285" s="25">
        <f ca="1">f_return_1w(A1285,"0",参数!$B$2)</f>
        <v>-1.82262431486496</v>
      </c>
      <c r="X1285" s="25">
        <f>f_return_1m(A1285,"0",参数!$B$1)</f>
        <v>12.8506382632734</v>
      </c>
      <c r="Y1285" s="25">
        <f>f_return_3m(A1285,0,参数!$B$1)</f>
        <v>30.7474918750883</v>
      </c>
      <c r="Z1285" s="25">
        <f>f_return_6m(A1285,0,参数!B1284)</f>
        <v>30.4711899696737</v>
      </c>
      <c r="AA1285" t="str">
        <f>f_dq_status(A1285,参数!$B$1)</f>
        <v>开放申购|开放赎回</v>
      </c>
      <c r="AB1285" s="17">
        <f ca="1">f_risk_maxdownside(A1285,参数!$B$6,参数!$B$1)</f>
        <v>-35.9455510266862</v>
      </c>
      <c r="AC1285" s="17">
        <f ca="1">f_risk_maxdownside(A1285,参数!$B$4,参数!$B$1)</f>
        <v>-35.2332814930016</v>
      </c>
      <c r="AD1285" t="str">
        <f ca="1">f_risk_maxdownside_date(A1285,参数!$B$6,参数!$B$1)</f>
        <v>20180124-20190102</v>
      </c>
    </row>
    <row r="1286" spans="1:30">
      <c r="A1286" s="15" t="s">
        <v>1314</v>
      </c>
      <c r="B1286" t="str">
        <f>f_info_name(A1286)</f>
        <v>华商消费行业</v>
      </c>
      <c r="C1286" t="str">
        <f>f_info_setupdate(A1286)</f>
        <v>2017-03-15</v>
      </c>
      <c r="D1286" s="16">
        <f t="shared" si="20"/>
        <v>1412</v>
      </c>
      <c r="F1286" s="17">
        <f>f_netasset_total(A1286,参数!$B$1,100000000)</f>
        <v>0.3067548759</v>
      </c>
      <c r="G1286" s="17">
        <f ca="1">f_nav_adjustedreturn(A1286,参数!$B$2,参数!$B$1)</f>
        <v>93.9813506640293</v>
      </c>
      <c r="H1286" s="17">
        <f ca="1">f_nav_periodreturnrankingper(A1286,参数!$B$2,参数!$B$1,3)</f>
        <v>23.2843137254902</v>
      </c>
      <c r="I1286" s="17">
        <f ca="1">f_nav_adjustedreturn(A1286,参数!$B$3,参数!$B$2)</f>
        <v>17.3554084618013</v>
      </c>
      <c r="J1286" s="17">
        <f ca="1">f_nav_periodreturnrankingper(A1286,参数!$B$3,参数!$B$2,3)</f>
        <v>94.9852507374631</v>
      </c>
      <c r="K1286" s="17">
        <f ca="1">f_nav_adjustedreturn(A1286,参数!$B$4,参数!$B$3)</f>
        <v>-39.0151515151515</v>
      </c>
      <c r="L1286" s="17">
        <f ca="1">f_nav_periodreturnrankingper(A1286,参数!$B$4,参数!$B$3,3)</f>
        <v>98.1818181818182</v>
      </c>
      <c r="M1286" s="17">
        <f ca="1">f_nav_adjustedreturn(A1286,参数!$B$5,参数!$B$4)</f>
        <v>0</v>
      </c>
      <c r="N1286" s="17">
        <f ca="1">f_nav_periodreturnrankingper(A1286,参数!$B$5,参数!$B$4,3)</f>
        <v>0</v>
      </c>
      <c r="O1286" s="17">
        <f ca="1">f_nav_adjustedreturn(A1286,参数!$B$6,参数!$B$5)</f>
        <v>0</v>
      </c>
      <c r="P1286" s="17">
        <f ca="1">f_nav_periodreturnrankingper(A1286,参数!$B$6,参数!$B$5,3)</f>
        <v>0</v>
      </c>
      <c r="Q1286" s="25">
        <f>f_return(A1286,1,参数!$B$1-365/2,参数!$B$1)</f>
        <v>95.9493261072744</v>
      </c>
      <c r="R1286" s="25">
        <f ca="1">f_return(A1286,1,参数!$B$4,参数!$B$1)</f>
        <v>11.5454031907306</v>
      </c>
      <c r="S1286" s="25">
        <f ca="1">f_return(A1286,1,参数!$B$6,参数!$B$1)</f>
        <v>0</v>
      </c>
      <c r="T1286" t="str">
        <f>f_info_investtype(A1286)</f>
        <v>普通股票型基金</v>
      </c>
      <c r="U1286" t="str">
        <f>f_info_fundmanager(A1286)</f>
        <v>何奇峰</v>
      </c>
      <c r="V1286">
        <f>f_info_manager_onthepostdays(A1286,1)</f>
        <v>1429</v>
      </c>
      <c r="W1286" s="25">
        <f ca="1">f_return_1w(A1286,"0",参数!$B$2)</f>
        <v>-5.66020970321662</v>
      </c>
      <c r="X1286" s="25">
        <f>f_return_1m(A1286,"0",参数!$B$1)</f>
        <v>12.3139008561924</v>
      </c>
      <c r="Y1286" s="25">
        <f>f_return_3m(A1286,0,参数!$B$1)</f>
        <v>28.3657442034405</v>
      </c>
      <c r="Z1286" s="25">
        <f>f_return_6m(A1286,0,参数!B1285)</f>
        <v>40.5857468272047</v>
      </c>
      <c r="AA1286" t="str">
        <f>f_dq_status(A1286,参数!$B$1)</f>
        <v>开放申购|开放赎回</v>
      </c>
      <c r="AB1286" s="17">
        <f ca="1">f_risk_maxdownside(A1286,参数!$B$6,参数!$B$1)</f>
        <v>-46.5302491103203</v>
      </c>
      <c r="AC1286" s="17">
        <f ca="1">f_risk_maxdownside(A1286,参数!$B$4,参数!$B$1)</f>
        <v>-43.2483474976393</v>
      </c>
      <c r="AD1286" t="str">
        <f ca="1">f_risk_maxdownside_date(A1286,参数!$B$6,参数!$B$1)</f>
        <v>20171114-20190103</v>
      </c>
    </row>
    <row r="1287" spans="1:30">
      <c r="A1287" s="15" t="s">
        <v>1315</v>
      </c>
      <c r="B1287" t="str">
        <f>f_info_name(A1287)</f>
        <v>华夏睿磐泰兴</v>
      </c>
      <c r="C1287" t="str">
        <f>f_info_setupdate(A1287)</f>
        <v>2017-07-14</v>
      </c>
      <c r="D1287" s="16">
        <f t="shared" si="20"/>
        <v>1291</v>
      </c>
      <c r="F1287" s="17">
        <f>f_netasset_total(A1287,参数!$B$1,100000000)</f>
        <v>6.9918178758</v>
      </c>
      <c r="G1287" s="17">
        <f ca="1">f_nav_adjustedreturn(A1287,参数!$B$2,参数!$B$1)</f>
        <v>15.4603512506653</v>
      </c>
      <c r="H1287" s="17">
        <f ca="1">f_nav_periodreturnrankingper(A1287,参数!$B$2,参数!$B$1,3)</f>
        <v>53.7433155080214</v>
      </c>
      <c r="I1287" s="17">
        <f ca="1">f_nav_adjustedreturn(A1287,参数!$B$3,参数!$B$2)</f>
        <v>10.0439238653001</v>
      </c>
      <c r="J1287" s="17">
        <f ca="1">f_nav_periodreturnrankingper(A1287,参数!$B$3,参数!$B$2,3)</f>
        <v>48.4210526315789</v>
      </c>
      <c r="K1287" s="17">
        <f ca="1">f_nav_adjustedreturn(A1287,参数!$B$4,参数!$B$3)</f>
        <v>0.747369456190388</v>
      </c>
      <c r="L1287" s="17">
        <f ca="1">f_nav_periodreturnrankingper(A1287,参数!$B$4,参数!$B$3,3)</f>
        <v>39.1111111111111</v>
      </c>
      <c r="M1287" s="17">
        <f ca="1">f_nav_adjustedreturn(A1287,参数!$B$5,参数!$B$4)</f>
        <v>0</v>
      </c>
      <c r="N1287" s="17">
        <f ca="1">f_nav_periodreturnrankingper(A1287,参数!$B$5,参数!$B$4,3)</f>
        <v>0</v>
      </c>
      <c r="O1287" s="17">
        <f ca="1">f_nav_adjustedreturn(A1287,参数!$B$6,参数!$B$5)</f>
        <v>0</v>
      </c>
      <c r="P1287" s="17">
        <f ca="1">f_nav_periodreturnrankingper(A1287,参数!$B$6,参数!$B$5,3)</f>
        <v>0</v>
      </c>
      <c r="Q1287" s="25">
        <f>f_return(A1287,1,参数!$B$1-365/2,参数!$B$1)</f>
        <v>18.116816348224</v>
      </c>
      <c r="R1287" s="25">
        <f ca="1">f_return(A1287,1,参数!$B$4,参数!$B$1)</f>
        <v>8.57044198741612</v>
      </c>
      <c r="S1287" s="25">
        <f ca="1">f_return(A1287,1,参数!$B$6,参数!$B$1)</f>
        <v>0</v>
      </c>
      <c r="T1287" t="str">
        <f>f_info_investtype(A1287)</f>
        <v>偏债混合型基金</v>
      </c>
      <c r="U1287" t="str">
        <f>f_info_fundmanager(A1287)</f>
        <v>张弘弢,宋洋</v>
      </c>
      <c r="V1287">
        <f>f_info_manager_onthepostdays(A1287,1)</f>
        <v>1308</v>
      </c>
      <c r="W1287" s="25">
        <f ca="1">f_return_1w(A1287,"0",参数!$B$2)</f>
        <v>-0.221258518452956</v>
      </c>
      <c r="X1287" s="25">
        <f>f_return_1m(A1287,"0",参数!$B$1)</f>
        <v>3.15397416594025</v>
      </c>
      <c r="Y1287" s="25">
        <f>f_return_3m(A1287,0,参数!$B$1)</f>
        <v>6.13992172211351</v>
      </c>
      <c r="Z1287" s="25">
        <f>f_return_6m(A1287,0,参数!B1286)</f>
        <v>7.78338991471393</v>
      </c>
      <c r="AA1287" t="str">
        <f>f_dq_status(A1287,参数!$B$1)</f>
        <v>暂停大额申购|开放赎回</v>
      </c>
      <c r="AB1287" s="17">
        <f ca="1">f_risk_maxdownside(A1287,参数!$B$6,参数!$B$1)</f>
        <v>-2.12194699463017</v>
      </c>
      <c r="AC1287" s="17">
        <f ca="1">f_risk_maxdownside(A1287,参数!$B$4,参数!$B$1)</f>
        <v>-2.12194699463017</v>
      </c>
      <c r="AD1287" t="str">
        <f ca="1">f_risk_maxdownside_date(A1287,参数!$B$6,参数!$B$1)</f>
        <v>20200306-20200319</v>
      </c>
    </row>
    <row r="1288" spans="1:30">
      <c r="A1288" s="15" t="s">
        <v>1316</v>
      </c>
      <c r="B1288" t="str">
        <f>f_info_name(A1288)</f>
        <v>东方支柱产业</v>
      </c>
      <c r="C1288" t="str">
        <f>f_info_setupdate(A1288)</f>
        <v>2017-05-24</v>
      </c>
      <c r="D1288" s="16">
        <f t="shared" si="20"/>
        <v>1342</v>
      </c>
      <c r="F1288" s="17">
        <f>f_netasset_total(A1288,参数!$B$1,100000000)</f>
        <v>0.3420566519</v>
      </c>
      <c r="G1288" s="17">
        <f ca="1">f_nav_adjustedreturn(A1288,参数!$B$2,参数!$B$1)</f>
        <v>19.1527143581938</v>
      </c>
      <c r="H1288" s="17">
        <f ca="1">f_nav_periodreturnrankingper(A1288,参数!$B$2,参数!$B$1,3)</f>
        <v>79.6188459502382</v>
      </c>
      <c r="I1288" s="17">
        <f ca="1">f_nav_adjustedreturn(A1288,参数!$B$3,参数!$B$2)</f>
        <v>6.56934306569343</v>
      </c>
      <c r="J1288" s="17">
        <f ca="1">f_nav_periodreturnrankingper(A1288,参数!$B$3,参数!$B$2,3)</f>
        <v>90.8026755852843</v>
      </c>
      <c r="K1288" s="17">
        <f ca="1">f_nav_adjustedreturn(A1288,参数!$B$4,参数!$B$3)</f>
        <v>-32.3889599707549</v>
      </c>
      <c r="L1288" s="17">
        <f ca="1">f_nav_periodreturnrankingper(A1288,参数!$B$4,参数!$B$3,3)</f>
        <v>96.9191270860077</v>
      </c>
      <c r="M1288" s="17">
        <f ca="1">f_nav_adjustedreturn(A1288,参数!$B$5,参数!$B$4)</f>
        <v>0</v>
      </c>
      <c r="N1288" s="17">
        <f ca="1">f_nav_periodreturnrankingper(A1288,参数!$B$5,参数!$B$4,3)</f>
        <v>0</v>
      </c>
      <c r="O1288" s="17">
        <f ca="1">f_nav_adjustedreturn(A1288,参数!$B$6,参数!$B$5)</f>
        <v>0</v>
      </c>
      <c r="P1288" s="17">
        <f ca="1">f_nav_periodreturnrankingper(A1288,参数!$B$6,参数!$B$5,3)</f>
        <v>0</v>
      </c>
      <c r="Q1288" s="25">
        <f>f_return(A1288,1,参数!$B$1-365/2,参数!$B$1)</f>
        <v>47.6346979717591</v>
      </c>
      <c r="R1288" s="25">
        <f ca="1">f_return(A1288,1,参数!$B$4,参数!$B$1)</f>
        <v>-4.95306944472004</v>
      </c>
      <c r="S1288" s="25">
        <f ca="1">f_return(A1288,1,参数!$B$6,参数!$B$1)</f>
        <v>0</v>
      </c>
      <c r="T1288" t="str">
        <f>f_info_investtype(A1288)</f>
        <v>灵活配置型基金</v>
      </c>
      <c r="U1288" t="str">
        <f>f_info_fundmanager(A1288)</f>
        <v>张玉坤</v>
      </c>
      <c r="V1288">
        <f>f_info_manager_onthepostdays(A1288,1)</f>
        <v>328</v>
      </c>
      <c r="W1288" s="25">
        <f ca="1">f_return_1w(A1288,"0",参数!$B$2)</f>
        <v>-0.880060346995223</v>
      </c>
      <c r="X1288" s="25">
        <f>f_return_1m(A1288,"0",参数!$B$1)</f>
        <v>0.92393639879674</v>
      </c>
      <c r="Y1288" s="25">
        <f>f_return_3m(A1288,0,参数!$B$1)</f>
        <v>23.7844248254052</v>
      </c>
      <c r="Z1288" s="25">
        <f>f_return_6m(A1288,0,参数!B1287)</f>
        <v>21.3183557585483</v>
      </c>
      <c r="AA1288" t="str">
        <f>f_dq_status(A1288,参数!$B$1)</f>
        <v>开放申购|开放赎回</v>
      </c>
      <c r="AB1288" s="17">
        <f ca="1">f_risk_maxdownside(A1288,参数!$B$6,参数!$B$1)</f>
        <v>-36.1426684280053</v>
      </c>
      <c r="AC1288" s="17">
        <f ca="1">f_risk_maxdownside(A1288,参数!$B$4,参数!$B$1)</f>
        <v>-33.9797869434581</v>
      </c>
      <c r="AD1288" t="str">
        <f ca="1">f_risk_maxdownside_date(A1288,参数!$B$6,参数!$B$1)</f>
        <v>20171114-20190103</v>
      </c>
    </row>
    <row r="1289" spans="1:30">
      <c r="A1289" s="15" t="s">
        <v>1317</v>
      </c>
      <c r="B1289" t="str">
        <f>f_info_name(A1289)</f>
        <v>华商元亨</v>
      </c>
      <c r="C1289" t="str">
        <f>f_info_setupdate(A1289)</f>
        <v>2017-01-25</v>
      </c>
      <c r="D1289" s="16">
        <f t="shared" si="20"/>
        <v>1461</v>
      </c>
      <c r="F1289" s="17">
        <f>f_netasset_total(A1289,参数!$B$1,100000000)</f>
        <v>5.9813193045</v>
      </c>
      <c r="G1289" s="17">
        <f ca="1">f_nav_adjustedreturn(A1289,参数!$B$2,参数!$B$1)</f>
        <v>34.2384386932541</v>
      </c>
      <c r="H1289" s="17">
        <f ca="1">f_nav_periodreturnrankingper(A1289,参数!$B$2,参数!$B$1,3)</f>
        <v>59.1847538380095</v>
      </c>
      <c r="I1289" s="17">
        <f ca="1">f_nav_adjustedreturn(A1289,参数!$B$3,参数!$B$2)</f>
        <v>16.5533440474719</v>
      </c>
      <c r="J1289" s="17">
        <f ca="1">f_nav_periodreturnrankingper(A1289,参数!$B$3,参数!$B$2,3)</f>
        <v>65.7190635451505</v>
      </c>
      <c r="K1289" s="17">
        <f ca="1">f_nav_adjustedreturn(A1289,参数!$B$4,参数!$B$3)</f>
        <v>-24.2461135044016</v>
      </c>
      <c r="L1289" s="17">
        <f ca="1">f_nav_periodreturnrankingper(A1289,参数!$B$4,参数!$B$3,3)</f>
        <v>81.1296534017972</v>
      </c>
      <c r="M1289" s="17">
        <f ca="1">f_nav_adjustedreturn(A1289,参数!$B$5,参数!$B$4)</f>
        <v>6.72999999999999</v>
      </c>
      <c r="N1289" s="17">
        <f ca="1">f_nav_periodreturnrankingper(A1289,参数!$B$5,参数!$B$4,3)</f>
        <v>68.6367218282112</v>
      </c>
      <c r="O1289" s="17">
        <f ca="1">f_nav_adjustedreturn(A1289,参数!$B$6,参数!$B$5)</f>
        <v>0</v>
      </c>
      <c r="P1289" s="17">
        <f ca="1">f_nav_periodreturnrankingper(A1289,参数!$B$6,参数!$B$5,3)</f>
        <v>0</v>
      </c>
      <c r="Q1289" s="25">
        <f>f_return(A1289,1,参数!$B$1-365/2,参数!$B$1)</f>
        <v>22.8039313044857</v>
      </c>
      <c r="R1289" s="25">
        <f ca="1">f_return(A1289,1,参数!$B$4,参数!$B$1)</f>
        <v>5.82291878130297</v>
      </c>
      <c r="S1289" s="25">
        <f ca="1">f_return(A1289,1,参数!$B$6,参数!$B$1)</f>
        <v>0</v>
      </c>
      <c r="T1289" t="str">
        <f>f_info_investtype(A1289)</f>
        <v>灵活配置型基金</v>
      </c>
      <c r="U1289" t="str">
        <f>f_info_fundmanager(A1289)</f>
        <v>胡中原</v>
      </c>
      <c r="V1289">
        <f>f_info_manager_onthepostdays(A1289,1)</f>
        <v>643</v>
      </c>
      <c r="W1289" s="25">
        <f ca="1">f_return_1w(A1289,"0",参数!$B$2)</f>
        <v>-0.642849615344082</v>
      </c>
      <c r="X1289" s="25">
        <f>f_return_1m(A1289,"0",参数!$B$1)</f>
        <v>4.7942369793823</v>
      </c>
      <c r="Y1289" s="25">
        <f>f_return_3m(A1289,0,参数!$B$1)</f>
        <v>9.06583936573595</v>
      </c>
      <c r="Z1289" s="25">
        <f>f_return_6m(A1289,0,参数!B1288)</f>
        <v>7.72030813510539</v>
      </c>
      <c r="AA1289" t="str">
        <f>f_dq_status(A1289,参数!$B$1)</f>
        <v>暂停大额申购|开放赎回</v>
      </c>
      <c r="AB1289" s="17">
        <f ca="1">f_risk_maxdownside(A1289,参数!$B$6,参数!$B$1)</f>
        <v>-28.9736179733383</v>
      </c>
      <c r="AC1289" s="17">
        <f ca="1">f_risk_maxdownside(A1289,参数!$B$4,参数!$B$1)</f>
        <v>-28.8475905864774</v>
      </c>
      <c r="AD1289" t="str">
        <f ca="1">f_risk_maxdownside_date(A1289,参数!$B$6,参数!$B$1)</f>
        <v>20171114-20181016,20171114-20181018</v>
      </c>
    </row>
    <row r="1290" spans="1:30">
      <c r="A1290" s="15" t="s">
        <v>1318</v>
      </c>
      <c r="B1290" t="str">
        <f>f_info_name(A1290)</f>
        <v>大成智惠量化多策略</v>
      </c>
      <c r="C1290" t="str">
        <f>f_info_setupdate(A1290)</f>
        <v>2017-03-21</v>
      </c>
      <c r="D1290" s="16">
        <f t="shared" si="20"/>
        <v>1406</v>
      </c>
      <c r="F1290" s="17">
        <f>f_netasset_total(A1290,参数!$B$1,100000000)</f>
        <v>1.7632606106</v>
      </c>
      <c r="G1290" s="17">
        <f ca="1">f_nav_adjustedreturn(A1290,参数!$B$2,参数!$B$1)</f>
        <v>15.5665000279041</v>
      </c>
      <c r="H1290" s="17">
        <f ca="1">f_nav_periodreturnrankingper(A1290,参数!$B$2,参数!$B$1,3)</f>
        <v>85.918475383801</v>
      </c>
      <c r="I1290" s="17">
        <f ca="1">f_nav_adjustedreturn(A1290,参数!$B$3,参数!$B$2)</f>
        <v>41.6768461965575</v>
      </c>
      <c r="J1290" s="17">
        <f ca="1">f_nav_periodreturnrankingper(A1290,参数!$B$3,参数!$B$2,3)</f>
        <v>27.536231884058</v>
      </c>
      <c r="K1290" s="17">
        <f ca="1">f_nav_adjustedreturn(A1290,参数!$B$4,参数!$B$3)</f>
        <v>-27.4959742351047</v>
      </c>
      <c r="L1290" s="17">
        <f ca="1">f_nav_periodreturnrankingper(A1290,参数!$B$4,参数!$B$3,3)</f>
        <v>89.7946084724005</v>
      </c>
      <c r="M1290" s="17">
        <f ca="1">f_nav_adjustedreturn(A1290,参数!$B$5,参数!$B$4)</f>
        <v>0</v>
      </c>
      <c r="N1290" s="17">
        <f ca="1">f_nav_periodreturnrankingper(A1290,参数!$B$5,参数!$B$4,3)</f>
        <v>0</v>
      </c>
      <c r="O1290" s="17">
        <f ca="1">f_nav_adjustedreturn(A1290,参数!$B$6,参数!$B$5)</f>
        <v>0</v>
      </c>
      <c r="P1290" s="17">
        <f ca="1">f_nav_periodreturnrankingper(A1290,参数!$B$6,参数!$B$5,3)</f>
        <v>0</v>
      </c>
      <c r="Q1290" s="25">
        <f>f_return(A1290,1,参数!$B$1-365/2,参数!$B$1)</f>
        <v>22.321127955532</v>
      </c>
      <c r="R1290" s="25">
        <f ca="1">f_return(A1290,1,参数!$B$4,参数!$B$1)</f>
        <v>5.87863447909347</v>
      </c>
      <c r="S1290" s="25">
        <f ca="1">f_return(A1290,1,参数!$B$6,参数!$B$1)</f>
        <v>0</v>
      </c>
      <c r="T1290" t="str">
        <f>f_info_investtype(A1290)</f>
        <v>灵活配置型基金</v>
      </c>
      <c r="U1290" t="str">
        <f>f_info_fundmanager(A1290)</f>
        <v>夏高</v>
      </c>
      <c r="V1290">
        <f>f_info_manager_onthepostdays(A1290,1)</f>
        <v>1423</v>
      </c>
      <c r="W1290" s="25">
        <f ca="1">f_return_1w(A1290,"0",参数!$B$2)</f>
        <v>-3.36312679896985</v>
      </c>
      <c r="X1290" s="25">
        <f>f_return_1m(A1290,"0",参数!$B$1)</f>
        <v>1.37495925165017</v>
      </c>
      <c r="Y1290" s="25">
        <f>f_return_3m(A1290,0,参数!$B$1)</f>
        <v>5.8661167053924</v>
      </c>
      <c r="Z1290" s="25">
        <f>f_return_6m(A1290,0,参数!B1289)</f>
        <v>9.88493750371428</v>
      </c>
      <c r="AA1290" t="str">
        <f>f_dq_status(A1290,参数!$B$1)</f>
        <v>开放申购|开放赎回</v>
      </c>
      <c r="AB1290" s="17">
        <f ca="1">f_risk_maxdownside(A1290,参数!$B$6,参数!$B$1)</f>
        <v>-31.1830535571543</v>
      </c>
      <c r="AC1290" s="17">
        <f ca="1">f_risk_maxdownside(A1290,参数!$B$4,参数!$B$1)</f>
        <v>-30.8791649939783</v>
      </c>
      <c r="AD1290" t="str">
        <f ca="1">f_risk_maxdownside_date(A1290,参数!$B$6,参数!$B$1)</f>
        <v>20180124-20190103</v>
      </c>
    </row>
    <row r="1291" spans="1:30">
      <c r="A1291" s="15" t="s">
        <v>1319</v>
      </c>
      <c r="B1291" t="str">
        <f>f_info_name(A1291)</f>
        <v>金鹰周期优选</v>
      </c>
      <c r="C1291" t="str">
        <f>f_info_setupdate(A1291)</f>
        <v>2018-01-29</v>
      </c>
      <c r="D1291" s="16">
        <f t="shared" si="20"/>
        <v>1092</v>
      </c>
      <c r="F1291" s="17">
        <f>f_netasset_total(A1291,参数!$B$1,100000000)</f>
        <v>0.3287931905</v>
      </c>
      <c r="G1291" s="17">
        <f ca="1">f_nav_adjustedreturn(A1291,参数!$B$2,参数!$B$1)</f>
        <v>11.579246354857</v>
      </c>
      <c r="H1291" s="17">
        <f ca="1">f_nav_periodreturnrankingper(A1291,参数!$B$2,参数!$B$1,3)</f>
        <v>93.223928004235</v>
      </c>
      <c r="I1291" s="17">
        <f ca="1">f_nav_adjustedreturn(A1291,参数!$B$3,参数!$B$2)</f>
        <v>21.1516402844689</v>
      </c>
      <c r="J1291" s="17">
        <f ca="1">f_nav_periodreturnrankingper(A1291,参数!$B$3,参数!$B$2,3)</f>
        <v>57.2463768115942</v>
      </c>
      <c r="K1291" s="17">
        <f ca="1">f_nav_adjustedreturn(A1291,参数!$B$4,参数!$B$3)</f>
        <v>0</v>
      </c>
      <c r="L1291" s="17">
        <f ca="1">f_nav_periodreturnrankingper(A1291,参数!$B$4,参数!$B$3,3)</f>
        <v>0</v>
      </c>
      <c r="M1291" s="17">
        <f ca="1">f_nav_adjustedreturn(A1291,参数!$B$5,参数!$B$4)</f>
        <v>0</v>
      </c>
      <c r="N1291" s="17">
        <f ca="1">f_nav_periodreturnrankingper(A1291,参数!$B$5,参数!$B$4,3)</f>
        <v>0</v>
      </c>
      <c r="O1291" s="17">
        <f ca="1">f_nav_adjustedreturn(A1291,参数!$B$6,参数!$B$5)</f>
        <v>0</v>
      </c>
      <c r="P1291" s="17">
        <f ca="1">f_nav_periodreturnrankingper(A1291,参数!$B$6,参数!$B$5,3)</f>
        <v>0</v>
      </c>
      <c r="Q1291" s="25">
        <f>f_return(A1291,1,参数!$B$1-365/2,参数!$B$1)</f>
        <v>2.92428505612141</v>
      </c>
      <c r="R1291" s="25">
        <f ca="1">f_return(A1291,1,参数!$B$4,参数!$B$1)</f>
        <v>0</v>
      </c>
      <c r="S1291" s="25">
        <f ca="1">f_return(A1291,1,参数!$B$6,参数!$B$1)</f>
        <v>0</v>
      </c>
      <c r="T1291" t="str">
        <f>f_info_investtype(A1291)</f>
        <v>灵活配置型基金</v>
      </c>
      <c r="U1291" t="str">
        <f>f_info_fundmanager(A1291)</f>
        <v>王喆,陈颖</v>
      </c>
      <c r="V1291">
        <f>f_info_manager_onthepostdays(A1291,1)</f>
        <v>1109</v>
      </c>
      <c r="W1291" s="25">
        <f ca="1">f_return_1w(A1291,"0",参数!$B$2)</f>
        <v>0.227747200607322</v>
      </c>
      <c r="X1291" s="25">
        <f>f_return_1m(A1291,"0",参数!$B$1)</f>
        <v>4.11697146391026</v>
      </c>
      <c r="Y1291" s="25">
        <f>f_return_3m(A1291,0,参数!$B$1)</f>
        <v>10.88633797516</v>
      </c>
      <c r="Z1291" s="25">
        <f>f_return_6m(A1291,0,参数!B1290)</f>
        <v>-12.8335048689732</v>
      </c>
      <c r="AA1291" t="str">
        <f>f_dq_status(A1291,参数!$B$1)</f>
        <v>开放申购|开放赎回</v>
      </c>
      <c r="AB1291" s="17">
        <f ca="1">f_risk_maxdownside(A1291,参数!$B$6,参数!$B$1)</f>
        <v>-23.4198518961777</v>
      </c>
      <c r="AC1291" s="17">
        <f ca="1">f_risk_maxdownside(A1291,参数!$B$4,参数!$B$1)</f>
        <v>-23.4198518961777</v>
      </c>
      <c r="AD1291" t="str">
        <f ca="1">f_risk_maxdownside_date(A1291,参数!$B$6,参数!$B$1)</f>
        <v>20200226-20200413</v>
      </c>
    </row>
    <row r="1292" spans="1:30">
      <c r="A1292" s="15" t="s">
        <v>1320</v>
      </c>
      <c r="B1292" t="str">
        <f>f_info_name(A1292)</f>
        <v>中融量化智选A</v>
      </c>
      <c r="C1292" t="str">
        <f>f_info_setupdate(A1292)</f>
        <v>2017-03-22</v>
      </c>
      <c r="D1292" s="16">
        <f t="shared" si="20"/>
        <v>1405</v>
      </c>
      <c r="F1292" s="17">
        <f>f_netasset_total(A1292,参数!$B$1,100000000)</f>
        <v>0.1113738166</v>
      </c>
      <c r="G1292" s="17">
        <f ca="1">f_nav_adjustedreturn(A1292,参数!$B$2,参数!$B$1)</f>
        <v>31.5164907111875</v>
      </c>
      <c r="H1292" s="17">
        <f ca="1">f_nav_periodreturnrankingper(A1292,参数!$B$2,参数!$B$1,3)</f>
        <v>92.4435721295388</v>
      </c>
      <c r="I1292" s="17">
        <f ca="1">f_nav_adjustedreturn(A1292,参数!$B$3,参数!$B$2)</f>
        <v>36.4641501005137</v>
      </c>
      <c r="J1292" s="17">
        <f ca="1">f_nav_periodreturnrankingper(A1292,参数!$B$3,参数!$B$2,3)</f>
        <v>62.9476584022039</v>
      </c>
      <c r="K1292" s="17">
        <f ca="1">f_nav_adjustedreturn(A1292,参数!$B$4,参数!$B$3)</f>
        <v>-25.7052771324262</v>
      </c>
      <c r="L1292" s="17">
        <f ca="1">f_nav_periodreturnrankingper(A1292,参数!$B$4,参数!$B$3,3)</f>
        <v>59.7938144329897</v>
      </c>
      <c r="M1292" s="17">
        <f ca="1">f_nav_adjustedreturn(A1292,参数!$B$5,参数!$B$4)</f>
        <v>0</v>
      </c>
      <c r="N1292" s="17">
        <f ca="1">f_nav_periodreturnrankingper(A1292,参数!$B$5,参数!$B$4,3)</f>
        <v>0</v>
      </c>
      <c r="O1292" s="17">
        <f ca="1">f_nav_adjustedreturn(A1292,参数!$B$6,参数!$B$5)</f>
        <v>0</v>
      </c>
      <c r="P1292" s="17">
        <f ca="1">f_nav_periodreturnrankingper(A1292,参数!$B$6,参数!$B$5,3)</f>
        <v>0</v>
      </c>
      <c r="Q1292" s="25">
        <f>f_return(A1292,1,参数!$B$1-365/2,参数!$B$1)</f>
        <v>31.3686156715444</v>
      </c>
      <c r="R1292" s="25">
        <f ca="1">f_return(A1292,1,参数!$B$4,参数!$B$1)</f>
        <v>10.0561325615997</v>
      </c>
      <c r="S1292" s="25">
        <f ca="1">f_return(A1292,1,参数!$B$6,参数!$B$1)</f>
        <v>0</v>
      </c>
      <c r="T1292" t="str">
        <f>f_info_investtype(A1292)</f>
        <v>偏股混合型基金</v>
      </c>
      <c r="U1292" t="str">
        <f>f_info_fundmanager(A1292)</f>
        <v>陈薪羽,孙亚超</v>
      </c>
      <c r="V1292">
        <f>f_info_manager_onthepostdays(A1292,1)</f>
        <v>343</v>
      </c>
      <c r="W1292" s="25">
        <f ca="1">f_return_1w(A1292,"0",参数!$B$2)</f>
        <v>-2.23235717714835</v>
      </c>
      <c r="X1292" s="25">
        <f>f_return_1m(A1292,"0",参数!$B$1)</f>
        <v>11.2264673311185</v>
      </c>
      <c r="Y1292" s="25">
        <f>f_return_3m(A1292,0,参数!$B$1)</f>
        <v>18.0229142185664</v>
      </c>
      <c r="Z1292" s="25">
        <f>f_return_6m(A1292,0,参数!B1291)</f>
        <v>4.93488690884166</v>
      </c>
      <c r="AA1292" t="str">
        <f>f_dq_status(A1292,参数!$B$1)</f>
        <v>开放申购|开放赎回</v>
      </c>
      <c r="AB1292" s="17">
        <f ca="1">f_risk_maxdownside(A1292,参数!$B$6,参数!$B$1)</f>
        <v>-31.6180721896424</v>
      </c>
      <c r="AC1292" s="17">
        <f ca="1">f_risk_maxdownside(A1292,参数!$B$4,参数!$B$1)</f>
        <v>-31.6180721896424</v>
      </c>
      <c r="AD1292" t="str">
        <f ca="1">f_risk_maxdownside_date(A1292,参数!$B$6,参数!$B$1)</f>
        <v>20180127-20181018</v>
      </c>
    </row>
    <row r="1293" spans="1:30">
      <c r="A1293" s="15" t="s">
        <v>1321</v>
      </c>
      <c r="B1293" t="str">
        <f>f_info_name(A1293)</f>
        <v>前海开源裕和A</v>
      </c>
      <c r="C1293" t="str">
        <f>f_info_setupdate(A1293)</f>
        <v>2017-04-12</v>
      </c>
      <c r="D1293" s="16">
        <f t="shared" si="20"/>
        <v>1384</v>
      </c>
      <c r="F1293" s="17">
        <f>f_netasset_total(A1293,参数!$B$1,100000000)</f>
        <v>6.5123268114</v>
      </c>
      <c r="G1293" s="17">
        <f ca="1">f_nav_adjustedreturn(A1293,参数!$B$2,参数!$B$1)</f>
        <v>17.419716206124</v>
      </c>
      <c r="H1293" s="17">
        <f ca="1">f_nav_periodreturnrankingper(A1293,参数!$B$2,参数!$B$1,3)</f>
        <v>43.048128342246</v>
      </c>
      <c r="I1293" s="17">
        <f ca="1">f_nav_adjustedreturn(A1293,参数!$B$3,参数!$B$2)</f>
        <v>13.7517256026335</v>
      </c>
      <c r="J1293" s="17">
        <f ca="1">f_nav_periodreturnrankingper(A1293,参数!$B$3,参数!$B$2,3)</f>
        <v>21.7543859649123</v>
      </c>
      <c r="K1293" s="17">
        <f ca="1">f_nav_adjustedreturn(A1293,参数!$B$4,参数!$B$3)</f>
        <v>-5.87706146926536</v>
      </c>
      <c r="L1293" s="17">
        <f ca="1">f_nav_periodreturnrankingper(A1293,参数!$B$4,参数!$B$3,3)</f>
        <v>88.8888888888889</v>
      </c>
      <c r="M1293" s="17">
        <f ca="1">f_nav_adjustedreturn(A1293,参数!$B$5,参数!$B$4)</f>
        <v>0</v>
      </c>
      <c r="N1293" s="17">
        <f ca="1">f_nav_periodreturnrankingper(A1293,参数!$B$5,参数!$B$4,3)</f>
        <v>0</v>
      </c>
      <c r="O1293" s="17">
        <f ca="1">f_nav_adjustedreturn(A1293,参数!$B$6,参数!$B$5)</f>
        <v>0</v>
      </c>
      <c r="P1293" s="17">
        <f ca="1">f_nav_periodreturnrankingper(A1293,参数!$B$6,参数!$B$5,3)</f>
        <v>0</v>
      </c>
      <c r="Q1293" s="25">
        <f>f_return(A1293,1,参数!$B$1-365/2,参数!$B$1)</f>
        <v>10.7493042989961</v>
      </c>
      <c r="R1293" s="25">
        <f ca="1">f_return(A1293,1,参数!$B$4,参数!$B$1)</f>
        <v>7.91983425552243</v>
      </c>
      <c r="S1293" s="25">
        <f ca="1">f_return(A1293,1,参数!$B$6,参数!$B$1)</f>
        <v>0</v>
      </c>
      <c r="T1293" t="str">
        <f>f_info_investtype(A1293)</f>
        <v>偏债混合型基金</v>
      </c>
      <c r="U1293" t="str">
        <f>f_info_fundmanager(A1293)</f>
        <v>曾健飞</v>
      </c>
      <c r="V1293">
        <f>f_info_manager_onthepostdays(A1293,1)</f>
        <v>122</v>
      </c>
      <c r="W1293" s="25">
        <f ca="1">f_return_1w(A1293,"0",参数!$B$2)</f>
        <v>0.676691729323296</v>
      </c>
      <c r="X1293" s="25">
        <f>f_return_1m(A1293,"0",参数!$B$1)</f>
        <v>3.23374917925149</v>
      </c>
      <c r="Y1293" s="25">
        <f>f_return_3m(A1293,0,参数!$B$1)</f>
        <v>5.31692204638702</v>
      </c>
      <c r="Z1293" s="25">
        <f>f_return_6m(A1293,0,参数!B1292)</f>
        <v>4.91160773849232</v>
      </c>
      <c r="AA1293" t="str">
        <f>f_dq_status(A1293,参数!$B$1)</f>
        <v>暂停大额申购|开放赎回</v>
      </c>
      <c r="AB1293" s="17">
        <f ca="1">f_risk_maxdownside(A1293,参数!$B$6,参数!$B$1)</f>
        <v>-9.30775971180994</v>
      </c>
      <c r="AC1293" s="17">
        <f ca="1">f_risk_maxdownside(A1293,参数!$B$4,参数!$B$1)</f>
        <v>-8.99765533411489</v>
      </c>
      <c r="AD1293" t="str">
        <f ca="1">f_risk_maxdownside_date(A1293,参数!$B$6,参数!$B$1)</f>
        <v>20171111-20181015</v>
      </c>
    </row>
    <row r="1294" spans="1:30">
      <c r="A1294" s="15" t="s">
        <v>1322</v>
      </c>
      <c r="B1294" t="str">
        <f>f_info_name(A1294)</f>
        <v>中海添顺</v>
      </c>
      <c r="C1294" t="str">
        <f>f_info_setupdate(A1294)</f>
        <v>2017-04-27</v>
      </c>
      <c r="D1294" s="16">
        <f t="shared" si="20"/>
        <v>1369</v>
      </c>
      <c r="F1294" s="17">
        <f>f_netasset_total(A1294,参数!$B$1,100000000)</f>
        <v>0.0562020798</v>
      </c>
      <c r="G1294" s="17">
        <f ca="1">f_nav_adjustedreturn(A1294,参数!$B$2,参数!$B$1)</f>
        <v>-0.153979405254525</v>
      </c>
      <c r="H1294" s="17">
        <f ca="1">f_nav_periodreturnrankingper(A1294,参数!$B$2,参数!$B$1,3)</f>
        <v>98.9304812834225</v>
      </c>
      <c r="I1294" s="17">
        <f ca="1">f_nav_adjustedreturn(A1294,参数!$B$3,参数!$B$2)</f>
        <v>1.05027715647184</v>
      </c>
      <c r="J1294" s="17">
        <f ca="1">f_nav_periodreturnrankingper(A1294,参数!$B$3,参数!$B$2,3)</f>
        <v>97.5438596491228</v>
      </c>
      <c r="K1294" s="17">
        <f ca="1">f_nav_adjustedreturn(A1294,参数!$B$4,参数!$B$3)</f>
        <v>3.38580315799576</v>
      </c>
      <c r="L1294" s="17">
        <f ca="1">f_nav_periodreturnrankingper(A1294,参数!$B$4,参数!$B$3,3)</f>
        <v>16</v>
      </c>
      <c r="M1294" s="17">
        <f ca="1">f_nav_adjustedreturn(A1294,参数!$B$5,参数!$B$4)</f>
        <v>0</v>
      </c>
      <c r="N1294" s="17">
        <f ca="1">f_nav_periodreturnrankingper(A1294,参数!$B$5,参数!$B$4,3)</f>
        <v>0</v>
      </c>
      <c r="O1294" s="17">
        <f ca="1">f_nav_adjustedreturn(A1294,参数!$B$6,参数!$B$5)</f>
        <v>0</v>
      </c>
      <c r="P1294" s="17">
        <f ca="1">f_nav_periodreturnrankingper(A1294,参数!$B$6,参数!$B$5,3)</f>
        <v>0</v>
      </c>
      <c r="Q1294" s="25">
        <f>f_return(A1294,1,参数!$B$1-365/2,参数!$B$1)</f>
        <v>-0.152783889041808</v>
      </c>
      <c r="R1294" s="25">
        <f ca="1">f_return(A1294,1,参数!$B$4,参数!$B$1)</f>
        <v>1.41545666958314</v>
      </c>
      <c r="S1294" s="25">
        <f ca="1">f_return(A1294,1,参数!$B$6,参数!$B$1)</f>
        <v>0</v>
      </c>
      <c r="T1294" t="str">
        <f>f_info_investtype(A1294)</f>
        <v>偏债混合型基金</v>
      </c>
      <c r="U1294" t="str">
        <f>f_info_fundmanager(A1294)</f>
        <v>刘俊</v>
      </c>
      <c r="V1294">
        <f>f_info_manager_onthepostdays(A1294,1)</f>
        <v>1386</v>
      </c>
      <c r="W1294" s="25">
        <f ca="1">f_return_1w(A1294,"0",参数!$B$2)</f>
        <v>0.0770490224405064</v>
      </c>
      <c r="X1294" s="25">
        <f>f_return_1m(A1294,"0",参数!$B$1)</f>
        <v>0.202820166119369</v>
      </c>
      <c r="Y1294" s="25">
        <f>f_return_3m(A1294,0,参数!$B$1)</f>
        <v>0.377321981424157</v>
      </c>
      <c r="Z1294" s="25">
        <f>f_return_6m(A1294,0,参数!B1293)</f>
        <v>-0.288989500048167</v>
      </c>
      <c r="AA1294" t="str">
        <f>f_dq_status(A1294,参数!$B$1)</f>
        <v>暂停申购|暂停赎回</v>
      </c>
      <c r="AB1294" s="17">
        <f ca="1">f_risk_maxdownside(A1294,参数!$B$6,参数!$B$1)</f>
        <v>-1.90313064991911</v>
      </c>
      <c r="AC1294" s="17">
        <f ca="1">f_risk_maxdownside(A1294,参数!$B$4,参数!$B$1)</f>
        <v>-1.90313064991911</v>
      </c>
      <c r="AD1294" t="str">
        <f ca="1">f_risk_maxdownside_date(A1294,参数!$B$6,参数!$B$1)</f>
        <v>20200425-20201124</v>
      </c>
    </row>
    <row r="1295" spans="1:30">
      <c r="A1295" s="15" t="s">
        <v>1323</v>
      </c>
      <c r="B1295" t="str">
        <f>f_info_name(A1295)</f>
        <v>金信民旺A</v>
      </c>
      <c r="C1295" t="str">
        <f>f_info_setupdate(A1295)</f>
        <v>2017-12-04</v>
      </c>
      <c r="D1295" s="16">
        <f t="shared" si="20"/>
        <v>1148</v>
      </c>
      <c r="F1295" s="17">
        <f>f_netasset_total(A1295,参数!$B$1,100000000)</f>
        <v>0.2925100609</v>
      </c>
      <c r="G1295" s="17">
        <f ca="1">f_nav_adjustedreturn(A1295,参数!$B$2,参数!$B$1)</f>
        <v>15.4534838458544</v>
      </c>
      <c r="H1295" s="17">
        <f ca="1">f_nav_periodreturnrankingper(A1295,参数!$B$2,参数!$B$1,3)</f>
        <v>23.3962264150943</v>
      </c>
      <c r="I1295" s="17">
        <f ca="1">f_nav_adjustedreturn(A1295,参数!$B$3,参数!$B$2)</f>
        <v>14.1650927674703</v>
      </c>
      <c r="J1295" s="17">
        <f ca="1">f_nav_periodreturnrankingper(A1295,参数!$B$3,参数!$B$2,3)</f>
        <v>18.936170212766</v>
      </c>
      <c r="K1295" s="17">
        <f ca="1">f_nav_adjustedreturn(A1295,参数!$B$4,参数!$B$3)</f>
        <v>-11.5032936781044</v>
      </c>
      <c r="L1295" s="17">
        <f ca="1">f_nav_periodreturnrankingper(A1295,参数!$B$4,参数!$B$3,3)</f>
        <v>93.0787589498807</v>
      </c>
      <c r="M1295" s="17">
        <f ca="1">f_nav_adjustedreturn(A1295,参数!$B$5,参数!$B$4)</f>
        <v>0</v>
      </c>
      <c r="N1295" s="17">
        <f ca="1">f_nav_periodreturnrankingper(A1295,参数!$B$5,参数!$B$4,3)</f>
        <v>0</v>
      </c>
      <c r="O1295" s="17">
        <f ca="1">f_nav_adjustedreturn(A1295,参数!$B$6,参数!$B$5)</f>
        <v>0</v>
      </c>
      <c r="P1295" s="17">
        <f ca="1">f_nav_periodreturnrankingper(A1295,参数!$B$6,参数!$B$5,3)</f>
        <v>0</v>
      </c>
      <c r="Q1295" s="25">
        <f>f_return(A1295,1,参数!$B$1-365/2,参数!$B$1)</f>
        <v>9.18348047904542</v>
      </c>
      <c r="R1295" s="25">
        <f ca="1">f_return(A1295,1,参数!$B$4,参数!$B$1)</f>
        <v>5.26132304100035</v>
      </c>
      <c r="S1295" s="25">
        <f ca="1">f_return(A1295,1,参数!$B$6,参数!$B$1)</f>
        <v>0</v>
      </c>
      <c r="T1295" t="str">
        <f>f_info_investtype(A1295)</f>
        <v>混合债券型二级基金</v>
      </c>
      <c r="U1295" t="str">
        <f>f_info_fundmanager(A1295)</f>
        <v>周余,杨杰</v>
      </c>
      <c r="V1295">
        <f>f_info_manager_onthepostdays(A1295,1)</f>
        <v>1165</v>
      </c>
      <c r="W1295" s="25">
        <f ca="1">f_return_1w(A1295,"0",参数!$B$2)</f>
        <v>0.952942332252681</v>
      </c>
      <c r="X1295" s="25">
        <f>f_return_1m(A1295,"0",参数!$B$1)</f>
        <v>10.5684995340168</v>
      </c>
      <c r="Y1295" s="25">
        <f>f_return_3m(A1295,0,参数!$B$1)</f>
        <v>11.7874305097522</v>
      </c>
      <c r="Z1295" s="25">
        <f>f_return_6m(A1295,0,参数!B1294)</f>
        <v>-9.69094196942297</v>
      </c>
      <c r="AA1295" t="str">
        <f>f_dq_status(A1295,参数!$B$1)</f>
        <v>开放申购|开放赎回</v>
      </c>
      <c r="AB1295" s="17">
        <f ca="1">f_risk_maxdownside(A1295,参数!$B$6,参数!$B$1)</f>
        <v>-18.6197712674291</v>
      </c>
      <c r="AC1295" s="17">
        <f ca="1">f_risk_maxdownside(A1295,参数!$B$4,参数!$B$1)</f>
        <v>-18.6197712674291</v>
      </c>
      <c r="AD1295" t="str">
        <f ca="1">f_risk_maxdownside_date(A1295,参数!$B$6,参数!$B$1)</f>
        <v>20200714-20201126</v>
      </c>
    </row>
    <row r="1296" spans="1:30">
      <c r="A1296" s="15" t="s">
        <v>1324</v>
      </c>
      <c r="B1296" t="str">
        <f>f_info_name(A1296)</f>
        <v>金信多策略精选</v>
      </c>
      <c r="C1296" t="str">
        <f>f_info_setupdate(A1296)</f>
        <v>2017-06-08</v>
      </c>
      <c r="D1296" s="16">
        <f t="shared" si="20"/>
        <v>1327</v>
      </c>
      <c r="F1296" s="17">
        <f>f_netasset_total(A1296,参数!$B$1,100000000)</f>
        <v>0.0325833356</v>
      </c>
      <c r="G1296" s="17">
        <f ca="1">f_nav_adjustedreturn(A1296,参数!$B$2,参数!$B$1)</f>
        <v>26.7713004484305</v>
      </c>
      <c r="H1296" s="17">
        <f ca="1">f_nav_periodreturnrankingper(A1296,参数!$B$2,参数!$B$1,3)</f>
        <v>67.1254632080466</v>
      </c>
      <c r="I1296" s="17">
        <f ca="1">f_nav_adjustedreturn(A1296,参数!$B$3,参数!$B$2)</f>
        <v>8.80535960170126</v>
      </c>
      <c r="J1296" s="17">
        <f ca="1">f_nav_periodreturnrankingper(A1296,参数!$B$3,参数!$B$2,3)</f>
        <v>85.8416945373467</v>
      </c>
      <c r="K1296" s="17">
        <f ca="1">f_nav_adjustedreturn(A1296,参数!$B$4,参数!$B$3)</f>
        <v>4.22552243040021</v>
      </c>
      <c r="L1296" s="17">
        <f ca="1">f_nav_periodreturnrankingper(A1296,参数!$B$4,参数!$B$3,3)</f>
        <v>3.91527599486521</v>
      </c>
      <c r="M1296" s="17">
        <f ca="1">f_nav_adjustedreturn(A1296,参数!$B$5,参数!$B$4)</f>
        <v>0</v>
      </c>
      <c r="N1296" s="17">
        <f ca="1">f_nav_periodreturnrankingper(A1296,参数!$B$5,参数!$B$4,3)</f>
        <v>0</v>
      </c>
      <c r="O1296" s="17">
        <f ca="1">f_nav_adjustedreturn(A1296,参数!$B$6,参数!$B$5)</f>
        <v>0</v>
      </c>
      <c r="P1296" s="17">
        <f ca="1">f_nav_periodreturnrankingper(A1296,参数!$B$6,参数!$B$5,3)</f>
        <v>0</v>
      </c>
      <c r="Q1296" s="25">
        <f>f_return(A1296,1,参数!$B$1-365/2,参数!$B$1)</f>
        <v>40.2272038511748</v>
      </c>
      <c r="R1296" s="25">
        <f ca="1">f_return(A1296,1,参数!$B$4,参数!$B$1)</f>
        <v>12.8497217542152</v>
      </c>
      <c r="S1296" s="25">
        <f ca="1">f_return(A1296,1,参数!$B$6,参数!$B$1)</f>
        <v>0</v>
      </c>
      <c r="T1296" t="str">
        <f>f_info_investtype(A1296)</f>
        <v>灵活配置型基金</v>
      </c>
      <c r="U1296" t="str">
        <f>f_info_fundmanager(A1296)</f>
        <v>刘榕俊</v>
      </c>
      <c r="V1296">
        <f>f_info_manager_onthepostdays(A1296,1)</f>
        <v>266</v>
      </c>
      <c r="W1296" s="25">
        <f ca="1">f_return_1w(A1296,"0",参数!$B$2)</f>
        <v>-2.62008733624453</v>
      </c>
      <c r="X1296" s="25">
        <f>f_return_1m(A1296,"0",参数!$B$1)</f>
        <v>7.09144632169103</v>
      </c>
      <c r="Y1296" s="25">
        <f>f_return_3m(A1296,0,参数!$B$1)</f>
        <v>19.8592385313321</v>
      </c>
      <c r="Z1296" s="25">
        <f>f_return_6m(A1296,0,参数!B1295)</f>
        <v>11.9720029299259</v>
      </c>
      <c r="AA1296" t="str">
        <f>f_dq_status(A1296,参数!$B$1)</f>
        <v>开放申购|开放赎回</v>
      </c>
      <c r="AB1296" s="17">
        <f ca="1">f_risk_maxdownside(A1296,参数!$B$6,参数!$B$1)</f>
        <v>-29.0757486468647</v>
      </c>
      <c r="AC1296" s="17">
        <f ca="1">f_risk_maxdownside(A1296,参数!$B$4,参数!$B$1)</f>
        <v>-18.063515609197</v>
      </c>
      <c r="AD1296" t="str">
        <f ca="1">f_risk_maxdownside_date(A1296,参数!$B$6,参数!$B$1)</f>
        <v>20170905-20180209</v>
      </c>
    </row>
    <row r="1297" spans="1:30">
      <c r="A1297" s="15" t="s">
        <v>1325</v>
      </c>
      <c r="B1297" t="str">
        <f>f_info_name(A1297)</f>
        <v>南方军工改革A</v>
      </c>
      <c r="C1297" t="str">
        <f>f_info_setupdate(A1297)</f>
        <v>2017-03-08</v>
      </c>
      <c r="D1297" s="16">
        <f t="shared" si="20"/>
        <v>1419</v>
      </c>
      <c r="F1297" s="17">
        <f>f_netasset_total(A1297,参数!$B$1,100000000)</f>
        <v>18.6054500804</v>
      </c>
      <c r="G1297" s="17">
        <f ca="1">f_nav_adjustedreturn(A1297,参数!$B$2,参数!$B$1)</f>
        <v>100.873419371659</v>
      </c>
      <c r="H1297" s="17">
        <f ca="1">f_nav_periodreturnrankingper(A1297,参数!$B$2,参数!$B$1,3)</f>
        <v>5.34674430915828</v>
      </c>
      <c r="I1297" s="17">
        <f ca="1">f_nav_adjustedreturn(A1297,参数!$B$3,参数!$B$2)</f>
        <v>24.4888023369036</v>
      </c>
      <c r="J1297" s="17">
        <f ca="1">f_nav_periodreturnrankingper(A1297,参数!$B$3,参数!$B$2,3)</f>
        <v>51.783723522854</v>
      </c>
      <c r="K1297" s="17">
        <f ca="1">f_nav_adjustedreturn(A1297,参数!$B$4,参数!$B$3)</f>
        <v>-26.9385819302822</v>
      </c>
      <c r="L1297" s="17">
        <f ca="1">f_nav_periodreturnrankingper(A1297,参数!$B$4,参数!$B$3,3)</f>
        <v>88.4467265725289</v>
      </c>
      <c r="M1297" s="17">
        <f ca="1">f_nav_adjustedreturn(A1297,参数!$B$5,参数!$B$4)</f>
        <v>0</v>
      </c>
      <c r="N1297" s="17">
        <f ca="1">f_nav_periodreturnrankingper(A1297,参数!$B$5,参数!$B$4,3)</f>
        <v>0</v>
      </c>
      <c r="O1297" s="17">
        <f ca="1">f_nav_adjustedreturn(A1297,参数!$B$6,参数!$B$5)</f>
        <v>0</v>
      </c>
      <c r="P1297" s="17">
        <f ca="1">f_nav_periodreturnrankingper(A1297,参数!$B$6,参数!$B$5,3)</f>
        <v>0</v>
      </c>
      <c r="Q1297" s="25">
        <f>f_return(A1297,1,参数!$B$1-365/2,参数!$B$1)</f>
        <v>75.2796844573113</v>
      </c>
      <c r="R1297" s="25">
        <f ca="1">f_return(A1297,1,参数!$B$4,参数!$B$1)</f>
        <v>22.2270550468263</v>
      </c>
      <c r="S1297" s="25">
        <f ca="1">f_return(A1297,1,参数!$B$6,参数!$B$1)</f>
        <v>0</v>
      </c>
      <c r="T1297" t="str">
        <f>f_info_investtype(A1297)</f>
        <v>灵活配置型基金</v>
      </c>
      <c r="U1297" t="str">
        <f>f_info_fundmanager(A1297)</f>
        <v>郑晓曦</v>
      </c>
      <c r="V1297">
        <f>f_info_manager_onthepostdays(A1297,1)</f>
        <v>83</v>
      </c>
      <c r="W1297" s="25">
        <f ca="1">f_return_1w(A1297,"0",参数!$B$2)</f>
        <v>-1.19783616692426</v>
      </c>
      <c r="X1297" s="25">
        <f>f_return_1m(A1297,"0",参数!$B$1)</f>
        <v>13.7615356220007</v>
      </c>
      <c r="Y1297" s="25">
        <f>f_return_3m(A1297,0,参数!$B$1)</f>
        <v>33.3535266118563</v>
      </c>
      <c r="Z1297" s="25">
        <f>f_return_6m(A1297,0,参数!B1296)</f>
        <v>6.30804953560371</v>
      </c>
      <c r="AA1297" t="str">
        <f>f_dq_status(A1297,参数!$B$1)</f>
        <v>开放申购|开放赎回</v>
      </c>
      <c r="AB1297" s="17">
        <f ca="1">f_risk_maxdownside(A1297,参数!$B$6,参数!$B$1)</f>
        <v>-45.5955458341619</v>
      </c>
      <c r="AC1297" s="17">
        <f ca="1">f_risk_maxdownside(A1297,参数!$B$4,参数!$B$1)</f>
        <v>-37.7190985659003</v>
      </c>
      <c r="AD1297" t="str">
        <f ca="1">f_risk_maxdownside_date(A1297,参数!$B$6,参数!$B$1)</f>
        <v>20170415-20181018</v>
      </c>
    </row>
    <row r="1298" spans="1:30">
      <c r="A1298" s="15" t="s">
        <v>1326</v>
      </c>
      <c r="B1298" t="str">
        <f>f_info_name(A1298)</f>
        <v>国寿安保稳诚A</v>
      </c>
      <c r="C1298" t="str">
        <f>f_info_setupdate(A1298)</f>
        <v>2017-01-20</v>
      </c>
      <c r="D1298" s="16">
        <f t="shared" si="20"/>
        <v>1466</v>
      </c>
      <c r="F1298" s="17">
        <f>f_netasset_total(A1298,参数!$B$1,100000000)</f>
        <v>6.7781819289</v>
      </c>
      <c r="G1298" s="17">
        <f ca="1">f_nav_adjustedreturn(A1298,参数!$B$2,参数!$B$1)</f>
        <v>19.1088773291367</v>
      </c>
      <c r="H1298" s="17">
        <f ca="1">f_nav_periodreturnrankingper(A1298,参数!$B$2,参数!$B$1,3)</f>
        <v>34.4919786096257</v>
      </c>
      <c r="I1298" s="17">
        <f ca="1">f_nav_adjustedreturn(A1298,参数!$B$3,参数!$B$2)</f>
        <v>3.25567609188705</v>
      </c>
      <c r="J1298" s="17">
        <f ca="1">f_nav_periodreturnrankingper(A1298,参数!$B$3,参数!$B$2,3)</f>
        <v>93.3333333333333</v>
      </c>
      <c r="K1298" s="17">
        <f ca="1">f_nav_adjustedreturn(A1298,参数!$B$4,参数!$B$3)</f>
        <v>0.717085763457301</v>
      </c>
      <c r="L1298" s="17">
        <f ca="1">f_nav_periodreturnrankingper(A1298,参数!$B$4,参数!$B$3,3)</f>
        <v>40.4444444444444</v>
      </c>
      <c r="M1298" s="17">
        <f ca="1">f_nav_adjustedreturn(A1298,参数!$B$5,参数!$B$4)</f>
        <v>9.75939473052694</v>
      </c>
      <c r="N1298" s="17">
        <f ca="1">f_nav_periodreturnrankingper(A1298,参数!$B$5,参数!$B$4,3)</f>
        <v>27.027027027027</v>
      </c>
      <c r="O1298" s="17">
        <f ca="1">f_nav_adjustedreturn(A1298,参数!$B$6,参数!$B$5)</f>
        <v>0</v>
      </c>
      <c r="P1298" s="17">
        <f ca="1">f_nav_periodreturnrankingper(A1298,参数!$B$6,参数!$B$5,3)</f>
        <v>0</v>
      </c>
      <c r="Q1298" s="25">
        <f>f_return(A1298,1,参数!$B$1-365/2,参数!$B$1)</f>
        <v>23.6017940834543</v>
      </c>
      <c r="R1298" s="25">
        <f ca="1">f_return(A1298,1,参数!$B$4,参数!$B$1)</f>
        <v>7.38875301227353</v>
      </c>
      <c r="S1298" s="25">
        <f ca="1">f_return(A1298,1,参数!$B$6,参数!$B$1)</f>
        <v>0</v>
      </c>
      <c r="T1298" t="str">
        <f>f_info_investtype(A1298)</f>
        <v>偏债混合型基金</v>
      </c>
      <c r="U1298" t="str">
        <f>f_info_fundmanager(A1298)</f>
        <v>方旭赟,吴坚</v>
      </c>
      <c r="V1298">
        <f>f_info_manager_onthepostdays(A1298,1)</f>
        <v>1483</v>
      </c>
      <c r="W1298" s="25">
        <f ca="1">f_return_1w(A1298,"0",参数!$B$2)</f>
        <v>-0.35231943628891</v>
      </c>
      <c r="X1298" s="25">
        <f>f_return_1m(A1298,"0",参数!$B$1)</f>
        <v>3.46631785480706</v>
      </c>
      <c r="Y1298" s="25">
        <f>f_return_3m(A1298,0,参数!$B$1)</f>
        <v>6.42544934257892</v>
      </c>
      <c r="Z1298" s="25">
        <f>f_return_6m(A1298,0,参数!B1297)</f>
        <v>9.77767633394194</v>
      </c>
      <c r="AA1298" t="str">
        <f>f_dq_status(A1298,参数!$B$1)</f>
        <v>开放申购|开放赎回</v>
      </c>
      <c r="AB1298" s="17">
        <f ca="1">f_risk_maxdownside(A1298,参数!$B$6,参数!$B$1)</f>
        <v>-4.16230117154015</v>
      </c>
      <c r="AC1298" s="17">
        <f ca="1">f_risk_maxdownside(A1298,参数!$B$4,参数!$B$1)</f>
        <v>-4.09944961093186</v>
      </c>
      <c r="AD1298" t="str">
        <f ca="1">f_risk_maxdownside_date(A1298,参数!$B$6,参数!$B$1)</f>
        <v>20180124-20180209</v>
      </c>
    </row>
    <row r="1299" spans="1:30">
      <c r="A1299" s="15" t="s">
        <v>1327</v>
      </c>
      <c r="B1299" t="str">
        <f>f_info_name(A1299)</f>
        <v>泰信鑫利A</v>
      </c>
      <c r="C1299" t="str">
        <f>f_info_setupdate(A1299)</f>
        <v>2017-05-25</v>
      </c>
      <c r="D1299" s="16">
        <f t="shared" si="20"/>
        <v>1341</v>
      </c>
      <c r="F1299" s="17">
        <f>f_netasset_total(A1299,参数!$B$1,100000000)</f>
        <v>0.2690457977</v>
      </c>
      <c r="G1299" s="17">
        <f ca="1">f_nav_adjustedreturn(A1299,参数!$B$2,参数!$B$1)</f>
        <v>5.81564144438394</v>
      </c>
      <c r="H1299" s="17">
        <f ca="1">f_nav_periodreturnrankingper(A1299,参数!$B$2,参数!$B$1,3)</f>
        <v>90.6417112299465</v>
      </c>
      <c r="I1299" s="17">
        <f ca="1">f_nav_adjustedreturn(A1299,参数!$B$3,参数!$B$2)</f>
        <v>6.40023168259485</v>
      </c>
      <c r="J1299" s="17">
        <f ca="1">f_nav_periodreturnrankingper(A1299,参数!$B$3,参数!$B$2,3)</f>
        <v>73.6842105263158</v>
      </c>
      <c r="K1299" s="17">
        <f ca="1">f_nav_adjustedreturn(A1299,参数!$B$4,参数!$B$3)</f>
        <v>1.75834970530452</v>
      </c>
      <c r="L1299" s="17">
        <f ca="1">f_nav_periodreturnrankingper(A1299,参数!$B$4,参数!$B$3,3)</f>
        <v>28</v>
      </c>
      <c r="M1299" s="17">
        <f ca="1">f_nav_adjustedreturn(A1299,参数!$B$5,参数!$B$4)</f>
        <v>0</v>
      </c>
      <c r="N1299" s="17">
        <f ca="1">f_nav_periodreturnrankingper(A1299,参数!$B$5,参数!$B$4,3)</f>
        <v>0</v>
      </c>
      <c r="O1299" s="17">
        <f ca="1">f_nav_adjustedreturn(A1299,参数!$B$6,参数!$B$5)</f>
        <v>0</v>
      </c>
      <c r="P1299" s="17">
        <f ca="1">f_nav_periodreturnrankingper(A1299,参数!$B$6,参数!$B$5,3)</f>
        <v>0</v>
      </c>
      <c r="Q1299" s="25">
        <f>f_return(A1299,1,参数!$B$1-365/2,参数!$B$1)</f>
        <v>3.83185875419154</v>
      </c>
      <c r="R1299" s="25">
        <f ca="1">f_return(A1299,1,参数!$B$4,参数!$B$1)</f>
        <v>4.63320689032491</v>
      </c>
      <c r="S1299" s="25">
        <f ca="1">f_return(A1299,1,参数!$B$6,参数!$B$1)</f>
        <v>0</v>
      </c>
      <c r="T1299" t="str">
        <f>f_info_investtype(A1299)</f>
        <v>偏债混合型基金</v>
      </c>
      <c r="U1299" t="str">
        <f>f_info_fundmanager(A1299)</f>
        <v>郑宇光,张安格</v>
      </c>
      <c r="V1299">
        <f>f_info_manager_onthepostdays(A1299,1)</f>
        <v>29</v>
      </c>
      <c r="W1299" s="25">
        <f ca="1">f_return_1w(A1299,"0",参数!$B$2)</f>
        <v>-0.5055064090991</v>
      </c>
      <c r="X1299" s="25">
        <f>f_return_1m(A1299,"0",参数!$B$1)</f>
        <v>1.25010851636427</v>
      </c>
      <c r="Y1299" s="25">
        <f>f_return_3m(A1299,0,参数!$B$1)</f>
        <v>1.38212795549372</v>
      </c>
      <c r="Z1299" s="25">
        <f>f_return_6m(A1299,0,参数!B1298)</f>
        <v>-8.81770429690864</v>
      </c>
      <c r="AA1299" t="str">
        <f>f_dq_status(A1299,参数!$B$1)</f>
        <v>开放申购|开放赎回</v>
      </c>
      <c r="AB1299" s="17">
        <f ca="1">f_risk_maxdownside(A1299,参数!$B$6,参数!$B$1)</f>
        <v>-3.05804960440928</v>
      </c>
      <c r="AC1299" s="17">
        <f ca="1">f_risk_maxdownside(A1299,参数!$B$4,参数!$B$1)</f>
        <v>-3.05804960440928</v>
      </c>
      <c r="AD1299" t="str">
        <f ca="1">f_risk_maxdownside_date(A1299,参数!$B$6,参数!$B$1)</f>
        <v>20200306-20200629</v>
      </c>
    </row>
    <row r="1300" spans="1:30">
      <c r="A1300" s="15" t="s">
        <v>1328</v>
      </c>
      <c r="B1300" t="str">
        <f>f_info_name(A1300)</f>
        <v>东方周期优选</v>
      </c>
      <c r="C1300" t="str">
        <f>f_info_setupdate(A1300)</f>
        <v>2017-03-15</v>
      </c>
      <c r="D1300" s="16">
        <f t="shared" si="20"/>
        <v>1412</v>
      </c>
      <c r="F1300" s="17">
        <f>f_netasset_total(A1300,参数!$B$1,100000000)</f>
        <v>0.1515191417</v>
      </c>
      <c r="G1300" s="17">
        <f ca="1">f_nav_adjustedreturn(A1300,参数!$B$2,参数!$B$1)</f>
        <v>-15.298077774825</v>
      </c>
      <c r="H1300" s="17">
        <f ca="1">f_nav_periodreturnrankingper(A1300,参数!$B$2,参数!$B$1,3)</f>
        <v>100</v>
      </c>
      <c r="I1300" s="17">
        <f ca="1">f_nav_adjustedreturn(A1300,参数!$B$3,参数!$B$2)</f>
        <v>22.1092482422931</v>
      </c>
      <c r="J1300" s="17">
        <f ca="1">f_nav_periodreturnrankingper(A1300,参数!$B$3,参数!$B$2,3)</f>
        <v>54.9609810479376</v>
      </c>
      <c r="K1300" s="17">
        <f ca="1">f_nav_adjustedreturn(A1300,参数!$B$4,参数!$B$3)</f>
        <v>-24.5552472661988</v>
      </c>
      <c r="L1300" s="17">
        <f ca="1">f_nav_periodreturnrankingper(A1300,参数!$B$4,参数!$B$3,3)</f>
        <v>81.9640564826701</v>
      </c>
      <c r="M1300" s="17">
        <f ca="1">f_nav_adjustedreturn(A1300,参数!$B$5,参数!$B$4)</f>
        <v>0</v>
      </c>
      <c r="N1300" s="17">
        <f ca="1">f_nav_periodreturnrankingper(A1300,参数!$B$5,参数!$B$4,3)</f>
        <v>0</v>
      </c>
      <c r="O1300" s="17">
        <f ca="1">f_nav_adjustedreturn(A1300,参数!$B$6,参数!$B$5)</f>
        <v>0</v>
      </c>
      <c r="P1300" s="17">
        <f ca="1">f_nav_periodreturnrankingper(A1300,参数!$B$6,参数!$B$5,3)</f>
        <v>0</v>
      </c>
      <c r="Q1300" s="25">
        <f>f_return(A1300,1,参数!$B$1-365/2,参数!$B$1)</f>
        <v>-26.754392267732</v>
      </c>
      <c r="R1300" s="25">
        <f ca="1">f_return(A1300,1,参数!$B$4,参数!$B$1)</f>
        <v>-7.92895929682754</v>
      </c>
      <c r="S1300" s="25">
        <f ca="1">f_return(A1300,1,参数!$B$6,参数!$B$1)</f>
        <v>0</v>
      </c>
      <c r="T1300" t="str">
        <f>f_info_investtype(A1300)</f>
        <v>灵活配置型基金</v>
      </c>
      <c r="U1300" t="str">
        <f>f_info_fundmanager(A1300)</f>
        <v>薛子徵</v>
      </c>
      <c r="V1300">
        <f>f_info_manager_onthepostdays(A1300,1)</f>
        <v>1429</v>
      </c>
      <c r="W1300" s="25">
        <f ca="1">f_return_1w(A1300,"0",参数!$B$2)</f>
        <v>-1.27678181023174</v>
      </c>
      <c r="X1300" s="25">
        <f>f_return_1m(A1300,"0",参数!$B$1)</f>
        <v>-1.8476698829809</v>
      </c>
      <c r="Y1300" s="25">
        <f>f_return_3m(A1300,0,参数!$B$1)</f>
        <v>-9.74988201982067</v>
      </c>
      <c r="Z1300" s="25">
        <f>f_return_6m(A1300,0,参数!B1299)</f>
        <v>-25.9814846562661</v>
      </c>
      <c r="AA1300" t="str">
        <f>f_dq_status(A1300,参数!$B$1)</f>
        <v>开放申购|开放赎回</v>
      </c>
      <c r="AB1300" s="17">
        <f ca="1">f_risk_maxdownside(A1300,参数!$B$6,参数!$B$1)</f>
        <v>-28.2598118715537</v>
      </c>
      <c r="AC1300" s="17">
        <f ca="1">f_risk_maxdownside(A1300,参数!$B$4,参数!$B$1)</f>
        <v>-28.0439202928019</v>
      </c>
      <c r="AD1300" t="str">
        <f ca="1">f_risk_maxdownside_date(A1300,参数!$B$6,参数!$B$1)</f>
        <v>20180124-20190102</v>
      </c>
    </row>
    <row r="1301" spans="1:30">
      <c r="A1301" s="15" t="s">
        <v>1329</v>
      </c>
      <c r="B1301" t="str">
        <f>f_info_name(A1301)</f>
        <v>安信中国制造2025沪港深</v>
      </c>
      <c r="C1301" t="str">
        <f>f_info_setupdate(A1301)</f>
        <v>2017-03-16</v>
      </c>
      <c r="D1301" s="16">
        <f t="shared" si="20"/>
        <v>1411</v>
      </c>
      <c r="F1301" s="17">
        <f>f_netasset_total(A1301,参数!$B$1,100000000)</f>
        <v>0.2979147494</v>
      </c>
      <c r="G1301" s="17">
        <f ca="1">f_nav_adjustedreturn(A1301,参数!$B$2,参数!$B$1)</f>
        <v>51.6179952644041</v>
      </c>
      <c r="H1301" s="17">
        <f ca="1">f_nav_periodreturnrankingper(A1301,参数!$B$2,参数!$B$1,3)</f>
        <v>42.6151402858655</v>
      </c>
      <c r="I1301" s="17">
        <f ca="1">f_nav_adjustedreturn(A1301,参数!$B$3,参数!$B$2)</f>
        <v>26.195219123506</v>
      </c>
      <c r="J1301" s="17">
        <f ca="1">f_nav_periodreturnrankingper(A1301,参数!$B$3,参数!$B$2,3)</f>
        <v>49.1638795986622</v>
      </c>
      <c r="K1301" s="17">
        <f ca="1">f_nav_adjustedreturn(A1301,参数!$B$4,参数!$B$3)</f>
        <v>-21.8677042801556</v>
      </c>
      <c r="L1301" s="17">
        <f ca="1">f_nav_periodreturnrankingper(A1301,参数!$B$4,参数!$B$3,3)</f>
        <v>72.7214377406932</v>
      </c>
      <c r="M1301" s="17">
        <f ca="1">f_nav_adjustedreturn(A1301,参数!$B$5,参数!$B$4)</f>
        <v>0</v>
      </c>
      <c r="N1301" s="17">
        <f ca="1">f_nav_periodreturnrankingper(A1301,参数!$B$5,参数!$B$4,3)</f>
        <v>0</v>
      </c>
      <c r="O1301" s="17">
        <f ca="1">f_nav_adjustedreturn(A1301,参数!$B$6,参数!$B$5)</f>
        <v>0</v>
      </c>
      <c r="P1301" s="17">
        <f ca="1">f_nav_periodreturnrankingper(A1301,参数!$B$6,参数!$B$5,3)</f>
        <v>0</v>
      </c>
      <c r="Q1301" s="25">
        <f>f_return(A1301,1,参数!$B$1-365/2,参数!$B$1)</f>
        <v>51.7015143888353</v>
      </c>
      <c r="R1301" s="25">
        <f ca="1">f_return(A1301,1,参数!$B$4,参数!$B$1)</f>
        <v>14.3286221370682</v>
      </c>
      <c r="S1301" s="25">
        <f ca="1">f_return(A1301,1,参数!$B$6,参数!$B$1)</f>
        <v>0</v>
      </c>
      <c r="T1301" t="str">
        <f>f_info_investtype(A1301)</f>
        <v>灵活配置型基金</v>
      </c>
      <c r="U1301" t="str">
        <f>f_info_fundmanager(A1301)</f>
        <v>张明</v>
      </c>
      <c r="V1301">
        <f>f_info_manager_onthepostdays(A1301,1)</f>
        <v>1378</v>
      </c>
      <c r="W1301" s="25">
        <f ca="1">f_return_1w(A1301,"0",参数!$B$2)</f>
        <v>-4.95123780945237</v>
      </c>
      <c r="X1301" s="25">
        <f>f_return_1m(A1301,"0",参数!$B$1)</f>
        <v>11.0404624277457</v>
      </c>
      <c r="Y1301" s="25">
        <f>f_return_3m(A1301,0,参数!$B$1)</f>
        <v>19.0210656753408</v>
      </c>
      <c r="Z1301" s="25">
        <f>f_return_6m(A1301,0,参数!B1300)</f>
        <v>16.8471720818291</v>
      </c>
      <c r="AA1301" t="str">
        <f>f_dq_status(A1301,参数!$B$1)</f>
        <v>开放申购|开放赎回</v>
      </c>
      <c r="AB1301" s="17">
        <f ca="1">f_risk_maxdownside(A1301,参数!$B$6,参数!$B$1)</f>
        <v>-29.2248062015504</v>
      </c>
      <c r="AC1301" s="17">
        <f ca="1">f_risk_maxdownside(A1301,参数!$B$4,参数!$B$1)</f>
        <v>-29.2248062015504</v>
      </c>
      <c r="AD1301" t="str">
        <f ca="1">f_risk_maxdownside_date(A1301,参数!$B$6,参数!$B$1)</f>
        <v>20180127-20190103</v>
      </c>
    </row>
    <row r="1302" spans="1:30">
      <c r="A1302" s="15" t="s">
        <v>1330</v>
      </c>
      <c r="B1302" t="str">
        <f>f_info_name(A1302)</f>
        <v>银河量化优选</v>
      </c>
      <c r="C1302" t="str">
        <f>f_info_setupdate(A1302)</f>
        <v>2017-04-27</v>
      </c>
      <c r="D1302" s="16">
        <f t="shared" si="20"/>
        <v>1369</v>
      </c>
      <c r="F1302" s="17">
        <f>f_netasset_total(A1302,参数!$B$1,100000000)</f>
        <v>0.9451377703</v>
      </c>
      <c r="G1302" s="17">
        <f ca="1">f_nav_adjustedreturn(A1302,参数!$B$2,参数!$B$1)</f>
        <v>45.1557235598652</v>
      </c>
      <c r="H1302" s="17">
        <f ca="1">f_nav_periodreturnrankingper(A1302,参数!$B$2,参数!$B$1,3)</f>
        <v>83.8076545632973</v>
      </c>
      <c r="I1302" s="17">
        <f ca="1">f_nav_adjustedreturn(A1302,参数!$B$3,参数!$B$2)</f>
        <v>40.1151410477835</v>
      </c>
      <c r="J1302" s="17">
        <f ca="1">f_nav_periodreturnrankingper(A1302,参数!$B$3,参数!$B$2,3)</f>
        <v>55.3719008264463</v>
      </c>
      <c r="K1302" s="17">
        <f ca="1">f_nav_adjustedreturn(A1302,参数!$B$4,参数!$B$3)</f>
        <v>-19.0285288085027</v>
      </c>
      <c r="L1302" s="17">
        <f ca="1">f_nav_periodreturnrankingper(A1302,参数!$B$4,参数!$B$3,3)</f>
        <v>25.2577319587629</v>
      </c>
      <c r="M1302" s="17">
        <f ca="1">f_nav_adjustedreturn(A1302,参数!$B$5,参数!$B$4)</f>
        <v>0</v>
      </c>
      <c r="N1302" s="17">
        <f ca="1">f_nav_periodreturnrankingper(A1302,参数!$B$5,参数!$B$4,3)</f>
        <v>0</v>
      </c>
      <c r="O1302" s="17">
        <f ca="1">f_nav_adjustedreturn(A1302,参数!$B$6,参数!$B$5)</f>
        <v>0</v>
      </c>
      <c r="P1302" s="17">
        <f ca="1">f_nav_periodreturnrankingper(A1302,参数!$B$6,参数!$B$5,3)</f>
        <v>0</v>
      </c>
      <c r="Q1302" s="25">
        <f>f_return(A1302,1,参数!$B$1-365/2,参数!$B$1)</f>
        <v>33.2364117317252</v>
      </c>
      <c r="R1302" s="25">
        <f ca="1">f_return(A1302,1,参数!$B$4,参数!$B$1)</f>
        <v>18.0731626795544</v>
      </c>
      <c r="S1302" s="25">
        <f ca="1">f_return(A1302,1,参数!$B$6,参数!$B$1)</f>
        <v>0</v>
      </c>
      <c r="T1302" t="str">
        <f>f_info_investtype(A1302)</f>
        <v>偏股混合型基金</v>
      </c>
      <c r="U1302" t="str">
        <f>f_info_fundmanager(A1302)</f>
        <v>楼华锋</v>
      </c>
      <c r="V1302">
        <f>f_info_manager_onthepostdays(A1302,1)</f>
        <v>1386</v>
      </c>
      <c r="W1302" s="25">
        <f ca="1">f_return_1w(A1302,"0",参数!$B$2)</f>
        <v>-2.3668164313222</v>
      </c>
      <c r="X1302" s="25">
        <f>f_return_1m(A1302,"0",参数!$B$1)</f>
        <v>9.78247358607831</v>
      </c>
      <c r="Y1302" s="25">
        <f>f_return_3m(A1302,0,参数!$B$1)</f>
        <v>9.52380952380952</v>
      </c>
      <c r="Z1302" s="25">
        <f>f_return_6m(A1302,0,参数!B1301)</f>
        <v>6.7712733856367</v>
      </c>
      <c r="AA1302" t="str">
        <f>f_dq_status(A1302,参数!$B$1)</f>
        <v>开放申购|开放赎回</v>
      </c>
      <c r="AB1302" s="17">
        <f ca="1">f_risk_maxdownside(A1302,参数!$B$6,参数!$B$1)</f>
        <v>-25.5948023426061</v>
      </c>
      <c r="AC1302" s="17">
        <f ca="1">f_risk_maxdownside(A1302,参数!$B$4,参数!$B$1)</f>
        <v>-24.5592874373724</v>
      </c>
      <c r="AD1302" t="str">
        <f ca="1">f_risk_maxdownside_date(A1302,参数!$B$6,参数!$B$1)</f>
        <v>20171027-20181018</v>
      </c>
    </row>
    <row r="1303" spans="1:30">
      <c r="A1303" s="15" t="s">
        <v>1331</v>
      </c>
      <c r="B1303" t="str">
        <f>f_info_name(A1303)</f>
        <v>国寿安保稳嘉A</v>
      </c>
      <c r="C1303" t="str">
        <f>f_info_setupdate(A1303)</f>
        <v>2017-02-10</v>
      </c>
      <c r="D1303" s="16">
        <f t="shared" si="20"/>
        <v>1445</v>
      </c>
      <c r="F1303" s="17">
        <f>f_netasset_total(A1303,参数!$B$1,100000000)</f>
        <v>7.2219920539</v>
      </c>
      <c r="G1303" s="17">
        <f ca="1">f_nav_adjustedreturn(A1303,参数!$B$2,参数!$B$1)</f>
        <v>22.4009280607293</v>
      </c>
      <c r="H1303" s="17">
        <f ca="1">f_nav_periodreturnrankingper(A1303,参数!$B$2,参数!$B$1,3)</f>
        <v>21.3903743315508</v>
      </c>
      <c r="I1303" s="17">
        <f ca="1">f_nav_adjustedreturn(A1303,参数!$B$3,参数!$B$2)</f>
        <v>11.6949936720994</v>
      </c>
      <c r="J1303" s="17">
        <f ca="1">f_nav_periodreturnrankingper(A1303,参数!$B$3,参数!$B$2,3)</f>
        <v>34.0350877192982</v>
      </c>
      <c r="K1303" s="17">
        <f ca="1">f_nav_adjustedreturn(A1303,参数!$B$4,参数!$B$3)</f>
        <v>-0.297017997900173</v>
      </c>
      <c r="L1303" s="17">
        <f ca="1">f_nav_periodreturnrankingper(A1303,参数!$B$4,参数!$B$3,3)</f>
        <v>51.1111111111111</v>
      </c>
      <c r="M1303" s="17">
        <f ca="1">f_nav_adjustedreturn(A1303,参数!$B$5,参数!$B$4)</f>
        <v>0</v>
      </c>
      <c r="N1303" s="17">
        <f ca="1">f_nav_periodreturnrankingper(A1303,参数!$B$5,参数!$B$4,3)</f>
        <v>0</v>
      </c>
      <c r="O1303" s="17">
        <f ca="1">f_nav_adjustedreturn(A1303,参数!$B$6,参数!$B$5)</f>
        <v>0</v>
      </c>
      <c r="P1303" s="17">
        <f ca="1">f_nav_periodreturnrankingper(A1303,参数!$B$6,参数!$B$5,3)</f>
        <v>0</v>
      </c>
      <c r="Q1303" s="25">
        <f>f_return(A1303,1,参数!$B$1-365/2,参数!$B$1)</f>
        <v>24.0904673768999</v>
      </c>
      <c r="R1303" s="25">
        <f ca="1">f_return(A1303,1,参数!$B$4,参数!$B$1)</f>
        <v>10.86673921796</v>
      </c>
      <c r="S1303" s="25">
        <f ca="1">f_return(A1303,1,参数!$B$6,参数!$B$1)</f>
        <v>0</v>
      </c>
      <c r="T1303" t="str">
        <f>f_info_investtype(A1303)</f>
        <v>偏债混合型基金</v>
      </c>
      <c r="U1303" t="str">
        <f>f_info_fundmanager(A1303)</f>
        <v>李一鸣,李丹</v>
      </c>
      <c r="V1303">
        <f>f_info_manager_onthepostdays(A1303,1)</f>
        <v>1462</v>
      </c>
      <c r="W1303" s="25">
        <f ca="1">f_return_1w(A1303,"0",参数!$B$2)</f>
        <v>-0.931381866565287</v>
      </c>
      <c r="X1303" s="25">
        <f>f_return_1m(A1303,"0",参数!$B$1)</f>
        <v>3.9089116012193</v>
      </c>
      <c r="Y1303" s="25">
        <f>f_return_3m(A1303,0,参数!$B$1)</f>
        <v>7.60482882730435</v>
      </c>
      <c r="Z1303" s="25">
        <f>f_return_6m(A1303,0,参数!B1302)</f>
        <v>9.07191360111029</v>
      </c>
      <c r="AA1303" t="str">
        <f>f_dq_status(A1303,参数!$B$1)</f>
        <v>开放申购|开放赎回</v>
      </c>
      <c r="AB1303" s="17">
        <f ca="1">f_risk_maxdownside(A1303,参数!$B$6,参数!$B$1)</f>
        <v>-4.45045350624975</v>
      </c>
      <c r="AC1303" s="17">
        <f ca="1">f_risk_maxdownside(A1303,参数!$B$4,参数!$B$1)</f>
        <v>-4.09820934096364</v>
      </c>
      <c r="AD1303" t="str">
        <f ca="1">f_risk_maxdownside_date(A1303,参数!$B$6,参数!$B$1)</f>
        <v>20180124-20180705</v>
      </c>
    </row>
    <row r="1304" spans="1:30">
      <c r="A1304" s="15" t="s">
        <v>1332</v>
      </c>
      <c r="B1304" t="str">
        <f>f_info_name(A1304)</f>
        <v>德邦稳盈增长</v>
      </c>
      <c r="C1304" t="str">
        <f>f_info_setupdate(A1304)</f>
        <v>2017-03-10</v>
      </c>
      <c r="D1304" s="16">
        <f t="shared" si="20"/>
        <v>1417</v>
      </c>
      <c r="F1304" s="17">
        <f>f_netasset_total(A1304,参数!$B$1,100000000)</f>
        <v>7.027998435</v>
      </c>
      <c r="G1304" s="17">
        <f ca="1">f_nav_adjustedreturn(A1304,参数!$B$2,参数!$B$1)</f>
        <v>23.9582245430809</v>
      </c>
      <c r="H1304" s="17">
        <f ca="1">f_nav_periodreturnrankingper(A1304,参数!$B$2,参数!$B$1,3)</f>
        <v>69.8253043938592</v>
      </c>
      <c r="I1304" s="17">
        <f ca="1">f_nav_adjustedreturn(A1304,参数!$B$3,参数!$B$2)</f>
        <v>27.2256178580919</v>
      </c>
      <c r="J1304" s="17">
        <f ca="1">f_nav_periodreturnrankingper(A1304,参数!$B$3,参数!$B$2,3)</f>
        <v>47.8818283166109</v>
      </c>
      <c r="K1304" s="17">
        <f ca="1">f_nav_adjustedreturn(A1304,参数!$B$4,参数!$B$3)</f>
        <v>-32.9472558802566</v>
      </c>
      <c r="L1304" s="17">
        <f ca="1">f_nav_periodreturnrankingper(A1304,参数!$B$4,参数!$B$3,3)</f>
        <v>97.3684210526316</v>
      </c>
      <c r="M1304" s="17">
        <f ca="1">f_nav_adjustedreturn(A1304,参数!$B$5,参数!$B$4)</f>
        <v>0</v>
      </c>
      <c r="N1304" s="17">
        <f ca="1">f_nav_periodreturnrankingper(A1304,参数!$B$5,参数!$B$4,3)</f>
        <v>0</v>
      </c>
      <c r="O1304" s="17">
        <f ca="1">f_nav_adjustedreturn(A1304,参数!$B$6,参数!$B$5)</f>
        <v>0</v>
      </c>
      <c r="P1304" s="17">
        <f ca="1">f_nav_periodreturnrankingper(A1304,参数!$B$6,参数!$B$5,3)</f>
        <v>0</v>
      </c>
      <c r="Q1304" s="25">
        <f>f_return(A1304,1,参数!$B$1-365/2,参数!$B$1)</f>
        <v>25.780424992085</v>
      </c>
      <c r="R1304" s="25">
        <f ca="1">f_return(A1304,1,参数!$B$4,参数!$B$1)</f>
        <v>1.87824233056415</v>
      </c>
      <c r="S1304" s="25">
        <f ca="1">f_return(A1304,1,参数!$B$6,参数!$B$1)</f>
        <v>0</v>
      </c>
      <c r="T1304" t="str">
        <f>f_info_investtype(A1304)</f>
        <v>灵活配置型基金</v>
      </c>
      <c r="U1304" t="str">
        <f>f_info_fundmanager(A1304)</f>
        <v>吴昊</v>
      </c>
      <c r="V1304">
        <f>f_info_manager_onthepostdays(A1304,1)</f>
        <v>1144</v>
      </c>
      <c r="W1304" s="25">
        <f ca="1">f_return_1w(A1304,"0",参数!$B$2)</f>
        <v>-0.746346014304964</v>
      </c>
      <c r="X1304" s="25">
        <f>f_return_1m(A1304,"0",参数!$B$1)</f>
        <v>3.25358851674642</v>
      </c>
      <c r="Y1304" s="25">
        <f>f_return_3m(A1304,0,参数!$B$1)</f>
        <v>6.19128567594168</v>
      </c>
      <c r="Z1304" s="25">
        <f>f_return_6m(A1304,0,参数!B1303)</f>
        <v>11.21946688957</v>
      </c>
      <c r="AA1304" t="str">
        <f>f_dq_status(A1304,参数!$B$1)</f>
        <v>暂停大额申购|开放赎回</v>
      </c>
      <c r="AB1304" s="17">
        <f ca="1">f_risk_maxdownside(A1304,参数!$B$6,参数!$B$1)</f>
        <v>-36.2512873326468</v>
      </c>
      <c r="AC1304" s="17">
        <f ca="1">f_risk_maxdownside(A1304,参数!$B$4,参数!$B$1)</f>
        <v>-34.2480304505621</v>
      </c>
      <c r="AD1304" t="str">
        <f ca="1">f_risk_maxdownside_date(A1304,参数!$B$6,参数!$B$1)</f>
        <v>20171114-20190102,20171114-20190110</v>
      </c>
    </row>
    <row r="1305" spans="1:30">
      <c r="A1305" s="15" t="s">
        <v>1333</v>
      </c>
      <c r="B1305" t="str">
        <f>f_info_name(A1305)</f>
        <v>华安沪港深机会</v>
      </c>
      <c r="C1305" t="str">
        <f>f_info_setupdate(A1305)</f>
        <v>2017-05-10</v>
      </c>
      <c r="D1305" s="16">
        <f t="shared" si="20"/>
        <v>1356</v>
      </c>
      <c r="F1305" s="17">
        <f>f_netasset_total(A1305,参数!$B$1,100000000)</f>
        <v>45.4618857204</v>
      </c>
      <c r="G1305" s="17">
        <f ca="1">f_nav_adjustedreturn(A1305,参数!$B$2,参数!$B$1)</f>
        <v>74.3524952621604</v>
      </c>
      <c r="H1305" s="17">
        <f ca="1">f_nav_periodreturnrankingper(A1305,参数!$B$2,参数!$B$1,3)</f>
        <v>20.3282159872949</v>
      </c>
      <c r="I1305" s="17">
        <f ca="1">f_nav_adjustedreturn(A1305,参数!$B$3,参数!$B$2)</f>
        <v>40.6600423710788</v>
      </c>
      <c r="J1305" s="17">
        <f ca="1">f_nav_periodreturnrankingper(A1305,参数!$B$3,参数!$B$2,3)</f>
        <v>28.9297658862876</v>
      </c>
      <c r="K1305" s="17">
        <f ca="1">f_nav_adjustedreturn(A1305,参数!$B$4,参数!$B$3)</f>
        <v>-3.54243542435425</v>
      </c>
      <c r="L1305" s="17">
        <f ca="1">f_nav_periodreturnrankingper(A1305,参数!$B$4,参数!$B$3,3)</f>
        <v>29.3966623876765</v>
      </c>
      <c r="M1305" s="17">
        <f ca="1">f_nav_adjustedreturn(A1305,参数!$B$5,参数!$B$4)</f>
        <v>0</v>
      </c>
      <c r="N1305" s="17">
        <f ca="1">f_nav_periodreturnrankingper(A1305,参数!$B$5,参数!$B$4,3)</f>
        <v>0</v>
      </c>
      <c r="O1305" s="17">
        <f ca="1">f_nav_adjustedreturn(A1305,参数!$B$6,参数!$B$5)</f>
        <v>0</v>
      </c>
      <c r="P1305" s="17">
        <f ca="1">f_nav_periodreturnrankingper(A1305,参数!$B$6,参数!$B$5,3)</f>
        <v>0</v>
      </c>
      <c r="Q1305" s="25">
        <f>f_return(A1305,1,参数!$B$1-365/2,参数!$B$1)</f>
        <v>125.213900136522</v>
      </c>
      <c r="R1305" s="25">
        <f ca="1">f_return(A1305,1,参数!$B$4,参数!$B$1)</f>
        <v>33.2083167741333</v>
      </c>
      <c r="S1305" s="25">
        <f ca="1">f_return(A1305,1,参数!$B$6,参数!$B$1)</f>
        <v>0</v>
      </c>
      <c r="T1305" t="str">
        <f>f_info_investtype(A1305)</f>
        <v>灵活配置型基金</v>
      </c>
      <c r="U1305" t="str">
        <f>f_info_fundmanager(A1305)</f>
        <v>陆秋渊,盛骅</v>
      </c>
      <c r="V1305">
        <f>f_info_manager_onthepostdays(A1305,1)</f>
        <v>1322</v>
      </c>
      <c r="W1305" s="25">
        <f ca="1">f_return_1w(A1305,"0",参数!$B$2)</f>
        <v>-3.47560975609756</v>
      </c>
      <c r="X1305" s="25">
        <f>f_return_1m(A1305,"0",参数!$B$1)</f>
        <v>20.1567261645625</v>
      </c>
      <c r="Y1305" s="25">
        <f>f_return_3m(A1305,0,参数!$B$1)</f>
        <v>40.1726764855256</v>
      </c>
      <c r="Z1305" s="25">
        <f>f_return_6m(A1305,0,参数!B1304)</f>
        <v>29.6189097925711</v>
      </c>
      <c r="AA1305" t="str">
        <f>f_dq_status(A1305,参数!$B$1)</f>
        <v>开放申购|开放赎回</v>
      </c>
      <c r="AB1305" s="17">
        <f ca="1">f_risk_maxdownside(A1305,参数!$B$6,参数!$B$1)</f>
        <v>-18.7943262411347</v>
      </c>
      <c r="AC1305" s="17">
        <f ca="1">f_risk_maxdownside(A1305,参数!$B$4,参数!$B$1)</f>
        <v>-18.7943262411347</v>
      </c>
      <c r="AD1305" t="str">
        <f ca="1">f_risk_maxdownside_date(A1305,参数!$B$6,参数!$B$1)</f>
        <v>20180726-20181029</v>
      </c>
    </row>
    <row r="1306" spans="1:30">
      <c r="A1306" s="15" t="s">
        <v>1334</v>
      </c>
      <c r="B1306" t="str">
        <f>f_info_name(A1306)</f>
        <v>金鹰民丰回报</v>
      </c>
      <c r="C1306" t="str">
        <f>f_info_setupdate(A1306)</f>
        <v>2017-06-28</v>
      </c>
      <c r="D1306" s="16">
        <f t="shared" si="20"/>
        <v>1307</v>
      </c>
      <c r="F1306" s="17">
        <f>f_netasset_total(A1306,参数!$B$1,100000000)</f>
        <v>6.653369042</v>
      </c>
      <c r="G1306" s="17">
        <f ca="1">f_nav_adjustedreturn(A1306,参数!$B$2,参数!$B$1)</f>
        <v>18.3747971767189</v>
      </c>
      <c r="H1306" s="17">
        <f ca="1">f_nav_periodreturnrankingper(A1306,参数!$B$2,参数!$B$1,3)</f>
        <v>37.9679144385027</v>
      </c>
      <c r="I1306" s="17">
        <f ca="1">f_nav_adjustedreturn(A1306,参数!$B$3,参数!$B$2)</f>
        <v>14.0120314669135</v>
      </c>
      <c r="J1306" s="17">
        <f ca="1">f_nav_periodreturnrankingper(A1306,参数!$B$3,参数!$B$2,3)</f>
        <v>20.3508771929825</v>
      </c>
      <c r="K1306" s="17">
        <f ca="1">f_nav_adjustedreturn(A1306,参数!$B$4,参数!$B$3)</f>
        <v>6.84267774152081</v>
      </c>
      <c r="L1306" s="17">
        <f ca="1">f_nav_periodreturnrankingper(A1306,参数!$B$4,参数!$B$3,3)</f>
        <v>4.88888888888889</v>
      </c>
      <c r="M1306" s="17">
        <f ca="1">f_nav_adjustedreturn(A1306,参数!$B$5,参数!$B$4)</f>
        <v>0</v>
      </c>
      <c r="N1306" s="17">
        <f ca="1">f_nav_periodreturnrankingper(A1306,参数!$B$5,参数!$B$4,3)</f>
        <v>0</v>
      </c>
      <c r="O1306" s="17">
        <f ca="1">f_nav_adjustedreturn(A1306,参数!$B$6,参数!$B$5)</f>
        <v>0</v>
      </c>
      <c r="P1306" s="17">
        <f ca="1">f_nav_periodreturnrankingper(A1306,参数!$B$6,参数!$B$5,3)</f>
        <v>0</v>
      </c>
      <c r="Q1306" s="25">
        <f>f_return(A1306,1,参数!$B$1-365/2,参数!$B$1)</f>
        <v>26.6045919654564</v>
      </c>
      <c r="R1306" s="25">
        <f ca="1">f_return(A1306,1,参数!$B$4,参数!$B$1)</f>
        <v>12.9630876975685</v>
      </c>
      <c r="S1306" s="25">
        <f ca="1">f_return(A1306,1,参数!$B$6,参数!$B$1)</f>
        <v>0</v>
      </c>
      <c r="T1306" t="str">
        <f>f_info_investtype(A1306)</f>
        <v>偏债混合型基金</v>
      </c>
      <c r="U1306" t="str">
        <f>f_info_fundmanager(A1306)</f>
        <v>林龙军</v>
      </c>
      <c r="V1306">
        <f>f_info_manager_onthepostdays(A1306,1)</f>
        <v>985</v>
      </c>
      <c r="W1306" s="25">
        <f ca="1">f_return_1w(A1306,"0",参数!$B$2)</f>
        <v>-1.38488632724945</v>
      </c>
      <c r="X1306" s="25">
        <f>f_return_1m(A1306,"0",参数!$B$1)</f>
        <v>3.68516833484986</v>
      </c>
      <c r="Y1306" s="25">
        <f>f_return_3m(A1306,0,参数!$B$1)</f>
        <v>11.0679253976329</v>
      </c>
      <c r="Z1306" s="25">
        <f>f_return_6m(A1306,0,参数!B1305)</f>
        <v>11.3664494140638</v>
      </c>
      <c r="AA1306" t="str">
        <f>f_dq_status(A1306,参数!$B$1)</f>
        <v>暂停申购|暂停赎回</v>
      </c>
      <c r="AB1306" s="17">
        <f ca="1">f_risk_maxdownside(A1306,参数!$B$6,参数!$B$1)</f>
        <v>-8.38190184049079</v>
      </c>
      <c r="AC1306" s="17">
        <f ca="1">f_risk_maxdownside(A1306,参数!$B$4,参数!$B$1)</f>
        <v>-8.38190184049079</v>
      </c>
      <c r="AD1306" t="str">
        <f ca="1">f_risk_maxdownside_date(A1306,参数!$B$6,参数!$B$1)</f>
        <v>20200226-20200323</v>
      </c>
    </row>
    <row r="1307" spans="1:30">
      <c r="A1307" s="15" t="s">
        <v>1335</v>
      </c>
      <c r="B1307" t="str">
        <f>f_info_name(A1307)</f>
        <v>招商沪港深科技创新A</v>
      </c>
      <c r="C1307" t="str">
        <f>f_info_setupdate(A1307)</f>
        <v>2017-04-26</v>
      </c>
      <c r="D1307" s="16">
        <f t="shared" si="20"/>
        <v>1370</v>
      </c>
      <c r="F1307" s="17">
        <f>f_netasset_total(A1307,参数!$B$1,100000000)</f>
        <v>0.1452868117</v>
      </c>
      <c r="G1307" s="17">
        <f ca="1">f_nav_adjustedreturn(A1307,参数!$B$2,参数!$B$1)</f>
        <v>86.7087992221682</v>
      </c>
      <c r="H1307" s="17">
        <f ca="1">f_nav_periodreturnrankingper(A1307,参数!$B$2,参数!$B$1,3)</f>
        <v>11.3816834303864</v>
      </c>
      <c r="I1307" s="17">
        <f ca="1">f_nav_adjustedreturn(A1307,参数!$B$3,参数!$B$2)</f>
        <v>20.2361468318915</v>
      </c>
      <c r="J1307" s="17">
        <f ca="1">f_nav_periodreturnrankingper(A1307,参数!$B$3,参数!$B$2,3)</f>
        <v>58.8628762541806</v>
      </c>
      <c r="K1307" s="17">
        <f ca="1">f_nav_adjustedreturn(A1307,参数!$B$4,参数!$B$3)</f>
        <v>-15.7656326932546</v>
      </c>
      <c r="L1307" s="17">
        <f ca="1">f_nav_periodreturnrankingper(A1307,参数!$B$4,参数!$B$3,3)</f>
        <v>51.8613607188703</v>
      </c>
      <c r="M1307" s="17">
        <f ca="1">f_nav_adjustedreturn(A1307,参数!$B$5,参数!$B$4)</f>
        <v>0</v>
      </c>
      <c r="N1307" s="17">
        <f ca="1">f_nav_periodreturnrankingper(A1307,参数!$B$5,参数!$B$4,3)</f>
        <v>0</v>
      </c>
      <c r="O1307" s="17">
        <f ca="1">f_nav_adjustedreturn(A1307,参数!$B$6,参数!$B$5)</f>
        <v>0</v>
      </c>
      <c r="P1307" s="17">
        <f ca="1">f_nav_periodreturnrankingper(A1307,参数!$B$6,参数!$B$5,3)</f>
        <v>0</v>
      </c>
      <c r="Q1307" s="25">
        <f>f_return(A1307,1,参数!$B$1-365/2,参数!$B$1)</f>
        <v>118.813684193771</v>
      </c>
      <c r="R1307" s="25">
        <f ca="1">f_return(A1307,1,参数!$B$4,参数!$B$1)</f>
        <v>23.6361767828356</v>
      </c>
      <c r="S1307" s="25">
        <f ca="1">f_return(A1307,1,参数!$B$6,参数!$B$1)</f>
        <v>0</v>
      </c>
      <c r="T1307" t="str">
        <f>f_info_investtype(A1307)</f>
        <v>灵活配置型基金</v>
      </c>
      <c r="U1307" t="str">
        <f>f_info_fundmanager(A1307)</f>
        <v>白海峰,王超</v>
      </c>
      <c r="V1307">
        <f>f_info_manager_onthepostdays(A1307,1)</f>
        <v>1370</v>
      </c>
      <c r="W1307" s="25">
        <f ca="1">f_return_1w(A1307,"0",参数!$B$2)</f>
        <v>-1.99161425576521</v>
      </c>
      <c r="X1307" s="25">
        <f>f_return_1m(A1307,"0",参数!$B$1)</f>
        <v>21.3843236409608</v>
      </c>
      <c r="Y1307" s="25">
        <f>f_return_3m(A1307,0,参数!$B$1)</f>
        <v>33.021612635079</v>
      </c>
      <c r="Z1307" s="25">
        <f>f_return_6m(A1307,0,参数!B1306)</f>
        <v>36.5123789020452</v>
      </c>
      <c r="AA1307" t="str">
        <f>f_dq_status(A1307,参数!$B$1)</f>
        <v>开放申购|开放赎回</v>
      </c>
      <c r="AB1307" s="17">
        <f ca="1">f_risk_maxdownside(A1307,参数!$B$6,参数!$B$1)</f>
        <v>-22.4344355758267</v>
      </c>
      <c r="AC1307" s="17">
        <f ca="1">f_risk_maxdownside(A1307,参数!$B$4,参数!$B$1)</f>
        <v>-22.4344355758267</v>
      </c>
      <c r="AD1307" t="str">
        <f ca="1">f_risk_maxdownside_date(A1307,参数!$B$6,参数!$B$1)</f>
        <v>20180608-20190103</v>
      </c>
    </row>
    <row r="1308" spans="1:30">
      <c r="A1308" s="15" t="s">
        <v>1336</v>
      </c>
      <c r="B1308" t="str">
        <f>f_info_name(A1308)</f>
        <v>汇添富民丰回报A</v>
      </c>
      <c r="C1308" t="str">
        <f>f_info_setupdate(A1308)</f>
        <v>2017-09-27</v>
      </c>
      <c r="D1308" s="16">
        <f t="shared" si="20"/>
        <v>1216</v>
      </c>
      <c r="F1308" s="17">
        <f>f_netasset_total(A1308,参数!$B$1,100000000)</f>
        <v>4.8610652051</v>
      </c>
      <c r="G1308" s="17">
        <f ca="1">f_nav_adjustedreturn(A1308,参数!$B$2,参数!$B$1)</f>
        <v>32.0621959694232</v>
      </c>
      <c r="H1308" s="17">
        <f ca="1">f_nav_periodreturnrankingper(A1308,参数!$B$2,参数!$B$1,3)</f>
        <v>6.41711229946524</v>
      </c>
      <c r="I1308" s="17">
        <f ca="1">f_nav_adjustedreturn(A1308,参数!$B$3,参数!$B$2)</f>
        <v>6.0916044604184</v>
      </c>
      <c r="J1308" s="17">
        <f ca="1">f_nav_periodreturnrankingper(A1308,参数!$B$3,参数!$B$2,3)</f>
        <v>75.4385964912281</v>
      </c>
      <c r="K1308" s="17">
        <f ca="1">f_nav_adjustedreturn(A1308,参数!$B$4,参数!$B$3)</f>
        <v>-0.895058909489454</v>
      </c>
      <c r="L1308" s="17">
        <f ca="1">f_nav_periodreturnrankingper(A1308,参数!$B$4,参数!$B$3,3)</f>
        <v>57.7777777777778</v>
      </c>
      <c r="M1308" s="17">
        <f ca="1">f_nav_adjustedreturn(A1308,参数!$B$5,参数!$B$4)</f>
        <v>0</v>
      </c>
      <c r="N1308" s="17">
        <f ca="1">f_nav_periodreturnrankingper(A1308,参数!$B$5,参数!$B$4,3)</f>
        <v>0</v>
      </c>
      <c r="O1308" s="17">
        <f ca="1">f_nav_adjustedreturn(A1308,参数!$B$6,参数!$B$5)</f>
        <v>0</v>
      </c>
      <c r="P1308" s="17">
        <f ca="1">f_nav_periodreturnrankingper(A1308,参数!$B$6,参数!$B$5,3)</f>
        <v>0</v>
      </c>
      <c r="Q1308" s="25">
        <f>f_return(A1308,1,参数!$B$1-365/2,参数!$B$1)</f>
        <v>50.3977061645987</v>
      </c>
      <c r="R1308" s="25">
        <f ca="1">f_return(A1308,1,参数!$B$4,参数!$B$1)</f>
        <v>11.5513739677018</v>
      </c>
      <c r="S1308" s="25">
        <f ca="1">f_return(A1308,1,参数!$B$6,参数!$B$1)</f>
        <v>0</v>
      </c>
      <c r="T1308" t="str">
        <f>f_info_investtype(A1308)</f>
        <v>偏债混合型基金</v>
      </c>
      <c r="U1308" t="str">
        <f>f_info_fundmanager(A1308)</f>
        <v>赵鹏飞,叶盛,李云鑫</v>
      </c>
      <c r="V1308">
        <f>f_info_manager_onthepostdays(A1308,1)</f>
        <v>1233</v>
      </c>
      <c r="W1308" s="25">
        <f ca="1">f_return_1w(A1308,"0",参数!$B$2)</f>
        <v>-1.05715513536742</v>
      </c>
      <c r="X1308" s="25">
        <f>f_return_1m(A1308,"0",参数!$B$1)</f>
        <v>8.41474720102688</v>
      </c>
      <c r="Y1308" s="25">
        <f>f_return_3m(A1308,0,参数!$B$1)</f>
        <v>18.4864780609462</v>
      </c>
      <c r="Z1308" s="25">
        <f>f_return_6m(A1308,0,参数!B1307)</f>
        <v>24.8191609066067</v>
      </c>
      <c r="AA1308" t="str">
        <f>f_dq_status(A1308,参数!$B$1)</f>
        <v>暂停大额申购|开放赎回</v>
      </c>
      <c r="AB1308" s="17">
        <f ca="1">f_risk_maxdownside(A1308,参数!$B$6,参数!$B$1)</f>
        <v>-7.08036439072788</v>
      </c>
      <c r="AC1308" s="17">
        <f ca="1">f_risk_maxdownside(A1308,参数!$B$4,参数!$B$1)</f>
        <v>-6.09789444900191</v>
      </c>
      <c r="AD1308" t="str">
        <f ca="1">f_risk_maxdownside_date(A1308,参数!$B$6,参数!$B$1)</f>
        <v>20180124-20180628</v>
      </c>
    </row>
    <row r="1309" spans="1:30">
      <c r="A1309" s="15" t="s">
        <v>1337</v>
      </c>
      <c r="B1309" t="str">
        <f>f_info_name(A1309)</f>
        <v>浦银安盛安恒回报A</v>
      </c>
      <c r="C1309" t="str">
        <f>f_info_setupdate(A1309)</f>
        <v>2018-08-09</v>
      </c>
      <c r="D1309" s="16">
        <f t="shared" si="20"/>
        <v>900</v>
      </c>
      <c r="F1309" s="17">
        <f>f_netasset_total(A1309,参数!$B$1,100000000)</f>
        <v>2.4719901488</v>
      </c>
      <c r="G1309" s="17">
        <f ca="1">f_nav_adjustedreturn(A1309,参数!$B$2,参数!$B$1)</f>
        <v>22.9473129496704</v>
      </c>
      <c r="H1309" s="17">
        <f ca="1">f_nav_periodreturnrankingper(A1309,参数!$B$2,参数!$B$1,3)</f>
        <v>18.1818181818182</v>
      </c>
      <c r="I1309" s="17">
        <f ca="1">f_nav_adjustedreturn(A1309,参数!$B$3,参数!$B$2)</f>
        <v>11.0646014505174</v>
      </c>
      <c r="J1309" s="17">
        <f ca="1">f_nav_periodreturnrankingper(A1309,参数!$B$3,参数!$B$2,3)</f>
        <v>40.3508771929825</v>
      </c>
      <c r="K1309" s="17">
        <f ca="1">f_nav_adjustedreturn(A1309,参数!$B$4,参数!$B$3)</f>
        <v>0</v>
      </c>
      <c r="L1309" s="17">
        <f ca="1">f_nav_periodreturnrankingper(A1309,参数!$B$4,参数!$B$3,3)</f>
        <v>0</v>
      </c>
      <c r="M1309" s="17">
        <f ca="1">f_nav_adjustedreturn(A1309,参数!$B$5,参数!$B$4)</f>
        <v>0</v>
      </c>
      <c r="N1309" s="17">
        <f ca="1">f_nav_periodreturnrankingper(A1309,参数!$B$5,参数!$B$4,3)</f>
        <v>0</v>
      </c>
      <c r="O1309" s="17">
        <f ca="1">f_nav_adjustedreturn(A1309,参数!$B$6,参数!$B$5)</f>
        <v>0</v>
      </c>
      <c r="P1309" s="17">
        <f ca="1">f_nav_periodreturnrankingper(A1309,参数!$B$6,参数!$B$5,3)</f>
        <v>0</v>
      </c>
      <c r="Q1309" s="25">
        <f>f_return(A1309,1,参数!$B$1-365/2,参数!$B$1)</f>
        <v>26.3642722667079</v>
      </c>
      <c r="R1309" s="25">
        <f ca="1">f_return(A1309,1,参数!$B$4,参数!$B$1)</f>
        <v>0</v>
      </c>
      <c r="S1309" s="25">
        <f ca="1">f_return(A1309,1,参数!$B$6,参数!$B$1)</f>
        <v>0</v>
      </c>
      <c r="T1309" t="str">
        <f>f_info_investtype(A1309)</f>
        <v>偏债混合型基金</v>
      </c>
      <c r="U1309" t="str">
        <f>f_info_fundmanager(A1309)</f>
        <v>褚艳辉</v>
      </c>
      <c r="V1309">
        <f>f_info_manager_onthepostdays(A1309,1)</f>
        <v>917</v>
      </c>
      <c r="W1309" s="25">
        <f ca="1">f_return_1w(A1309,"0",参数!$B$2)</f>
        <v>-0.660219453226695</v>
      </c>
      <c r="X1309" s="25">
        <f>f_return_1m(A1309,"0",参数!$B$1)</f>
        <v>4.8162341055565</v>
      </c>
      <c r="Y1309" s="25">
        <f>f_return_3m(A1309,0,参数!$B$1)</f>
        <v>9.68829748450602</v>
      </c>
      <c r="Z1309" s="25">
        <f>f_return_6m(A1309,0,参数!B1308)</f>
        <v>12.3848821143729</v>
      </c>
      <c r="AA1309" t="str">
        <f>f_dq_status(A1309,参数!$B$1)</f>
        <v>暂停申购|暂停赎回</v>
      </c>
      <c r="AB1309" s="17">
        <f ca="1">f_risk_maxdownside(A1309,参数!$B$6,参数!$B$1)</f>
        <v>-3.240825269308</v>
      </c>
      <c r="AC1309" s="17">
        <f ca="1">f_risk_maxdownside(A1309,参数!$B$4,参数!$B$1)</f>
        <v>-3.240825269308</v>
      </c>
      <c r="AD1309" t="str">
        <f ca="1">f_risk_maxdownside_date(A1309,参数!$B$6,参数!$B$1)</f>
        <v>20200222-20200320</v>
      </c>
    </row>
    <row r="1310" spans="1:30">
      <c r="A1310" s="15" t="s">
        <v>1338</v>
      </c>
      <c r="B1310" t="str">
        <f>f_info_name(A1310)</f>
        <v>浦银安盛安和回报A</v>
      </c>
      <c r="C1310" t="str">
        <f>f_info_setupdate(A1310)</f>
        <v>2017-03-23</v>
      </c>
      <c r="D1310" s="16">
        <f t="shared" si="20"/>
        <v>1404</v>
      </c>
      <c r="F1310" s="17">
        <f>f_netasset_total(A1310,参数!$B$1,100000000)</f>
        <v>0.4955536664</v>
      </c>
      <c r="G1310" s="17">
        <f ca="1">f_nav_adjustedreturn(A1310,参数!$B$2,参数!$B$1)</f>
        <v>11.1798373438362</v>
      </c>
      <c r="H1310" s="17">
        <f ca="1">f_nav_periodreturnrankingper(A1310,参数!$B$2,参数!$B$1,3)</f>
        <v>72.192513368984</v>
      </c>
      <c r="I1310" s="17">
        <f ca="1">f_nav_adjustedreturn(A1310,参数!$B$3,参数!$B$2)</f>
        <v>16.2371675226796</v>
      </c>
      <c r="J1310" s="17">
        <f ca="1">f_nav_periodreturnrankingper(A1310,参数!$B$3,参数!$B$2,3)</f>
        <v>13.3333333333333</v>
      </c>
      <c r="K1310" s="17">
        <f ca="1">f_nav_adjustedreturn(A1310,参数!$B$4,参数!$B$3)</f>
        <v>-2.44625304924243</v>
      </c>
      <c r="L1310" s="17">
        <f ca="1">f_nav_periodreturnrankingper(A1310,参数!$B$4,参数!$B$3,3)</f>
        <v>72.4444444444444</v>
      </c>
      <c r="M1310" s="17">
        <f ca="1">f_nav_adjustedreturn(A1310,参数!$B$5,参数!$B$4)</f>
        <v>0</v>
      </c>
      <c r="N1310" s="17">
        <f ca="1">f_nav_periodreturnrankingper(A1310,参数!$B$5,参数!$B$4,3)</f>
        <v>0</v>
      </c>
      <c r="O1310" s="17">
        <f ca="1">f_nav_adjustedreturn(A1310,参数!$B$6,参数!$B$5)</f>
        <v>0</v>
      </c>
      <c r="P1310" s="17">
        <f ca="1">f_nav_periodreturnrankingper(A1310,参数!$B$6,参数!$B$5,3)</f>
        <v>0</v>
      </c>
      <c r="Q1310" s="25">
        <f>f_return(A1310,1,参数!$B$1-365/2,参数!$B$1)</f>
        <v>20.7705016503303</v>
      </c>
      <c r="R1310" s="25">
        <f ca="1">f_return(A1310,1,参数!$B$4,参数!$B$1)</f>
        <v>8.02088603597197</v>
      </c>
      <c r="S1310" s="25">
        <f ca="1">f_return(A1310,1,参数!$B$6,参数!$B$1)</f>
        <v>0</v>
      </c>
      <c r="T1310" t="str">
        <f>f_info_investtype(A1310)</f>
        <v>偏债混合型基金</v>
      </c>
      <c r="U1310" t="str">
        <f>f_info_fundmanager(A1310)</f>
        <v>褚艳辉</v>
      </c>
      <c r="V1310">
        <f>f_info_manager_onthepostdays(A1310,1)</f>
        <v>1421</v>
      </c>
      <c r="W1310" s="25">
        <f ca="1">f_return_1w(A1310,"0",参数!$B$2)</f>
        <v>-0.861614207842449</v>
      </c>
      <c r="X1310" s="25">
        <f>f_return_1m(A1310,"0",参数!$B$1)</f>
        <v>4.26475914523722</v>
      </c>
      <c r="Y1310" s="25">
        <f>f_return_3m(A1310,0,参数!$B$1)</f>
        <v>8.01050558108995</v>
      </c>
      <c r="Z1310" s="25">
        <f>f_return_6m(A1310,0,参数!B1309)</f>
        <v>9.82812648371476</v>
      </c>
      <c r="AA1310" t="str">
        <f>f_dq_status(A1310,参数!$B$1)</f>
        <v>暂停申购|暂停赎回</v>
      </c>
      <c r="AB1310" s="17">
        <f ca="1">f_risk_maxdownside(A1310,参数!$B$6,参数!$B$1)</f>
        <v>-4.27651181903864</v>
      </c>
      <c r="AC1310" s="17">
        <f ca="1">f_risk_maxdownside(A1310,参数!$B$4,参数!$B$1)</f>
        <v>-4.27651181903864</v>
      </c>
      <c r="AD1310" t="str">
        <f ca="1">f_risk_maxdownside_date(A1310,参数!$B$6,参数!$B$1)</f>
        <v>20180127-20181221</v>
      </c>
    </row>
    <row r="1311" spans="1:30">
      <c r="A1311" s="15" t="s">
        <v>1339</v>
      </c>
      <c r="B1311" t="str">
        <f>f_info_name(A1311)</f>
        <v>东方红智逸沪港深</v>
      </c>
      <c r="C1311" t="str">
        <f>f_info_setupdate(A1311)</f>
        <v>2017-04-14</v>
      </c>
      <c r="D1311" s="16">
        <f t="shared" si="20"/>
        <v>1382</v>
      </c>
      <c r="F1311" s="17">
        <f>f_netasset_total(A1311,参数!$B$1,100000000)</f>
        <v>57.3780439679</v>
      </c>
      <c r="G1311" s="17">
        <f ca="1">f_nav_adjustedreturn(A1311,参数!$B$2,参数!$B$1)</f>
        <v>9.89375830013281</v>
      </c>
      <c r="H1311" s="17">
        <f ca="1">f_nav_periodreturnrankingper(A1311,参数!$B$2,参数!$B$1,3)</f>
        <v>77.5401069518716</v>
      </c>
      <c r="I1311" s="17">
        <f ca="1">f_nav_adjustedreturn(A1311,参数!$B$3,参数!$B$2)</f>
        <v>20.8667736757624</v>
      </c>
      <c r="J1311" s="17">
        <f ca="1">f_nav_periodreturnrankingper(A1311,参数!$B$3,参数!$B$2,3)</f>
        <v>7.71929824561404</v>
      </c>
      <c r="K1311" s="17">
        <f ca="1">f_nav_adjustedreturn(A1311,参数!$B$4,参数!$B$3)</f>
        <v>-3.24417601380501</v>
      </c>
      <c r="L1311" s="17">
        <f ca="1">f_nav_periodreturnrankingper(A1311,参数!$B$4,参数!$B$3,3)</f>
        <v>80.4444444444444</v>
      </c>
      <c r="M1311" s="17">
        <f ca="1">f_nav_adjustedreturn(A1311,参数!$B$5,参数!$B$4)</f>
        <v>0</v>
      </c>
      <c r="N1311" s="17">
        <f ca="1">f_nav_periodreturnrankingper(A1311,参数!$B$5,参数!$B$4,3)</f>
        <v>0</v>
      </c>
      <c r="O1311" s="17">
        <f ca="1">f_nav_adjustedreturn(A1311,参数!$B$6,参数!$B$5)</f>
        <v>0</v>
      </c>
      <c r="P1311" s="17">
        <f ca="1">f_nav_periodreturnrankingper(A1311,参数!$B$6,参数!$B$5,3)</f>
        <v>0</v>
      </c>
      <c r="Q1311" s="25">
        <f>f_return(A1311,1,参数!$B$1-365/2,参数!$B$1)</f>
        <v>9.91188224212411</v>
      </c>
      <c r="R1311" s="25">
        <f ca="1">f_return(A1311,1,参数!$B$4,参数!$B$1)</f>
        <v>8.7141028054434</v>
      </c>
      <c r="S1311" s="25">
        <f ca="1">f_return(A1311,1,参数!$B$6,参数!$B$1)</f>
        <v>0</v>
      </c>
      <c r="T1311" t="str">
        <f>f_info_investtype(A1311)</f>
        <v>偏债混合型基金</v>
      </c>
      <c r="U1311" t="str">
        <f>f_info_fundmanager(A1311)</f>
        <v>刚登峰,纪文静</v>
      </c>
      <c r="V1311">
        <f>f_info_manager_onthepostdays(A1311,1)</f>
        <v>1385</v>
      </c>
      <c r="W1311" s="25">
        <f ca="1">f_return_1w(A1311,"0",参数!$B$2)</f>
        <v>-1.55432887855898</v>
      </c>
      <c r="X1311" s="25">
        <f>f_return_1m(A1311,"0",参数!$B$1)</f>
        <v>2.03452527743527</v>
      </c>
      <c r="Y1311" s="25">
        <f>f_return_3m(A1311,0,参数!$B$1)</f>
        <v>3.73285047705273</v>
      </c>
      <c r="Z1311" s="25">
        <f>f_return_6m(A1311,0,参数!B1310)</f>
        <v>2.00224026883227</v>
      </c>
      <c r="AA1311" t="str">
        <f>f_dq_status(A1311,参数!$B$1)</f>
        <v>暂停申购|暂停赎回</v>
      </c>
      <c r="AB1311" s="17">
        <f ca="1">f_risk_maxdownside(A1311,参数!$B$6,参数!$B$1)</f>
        <v>-8.06137153513605</v>
      </c>
      <c r="AC1311" s="17">
        <f ca="1">f_risk_maxdownside(A1311,参数!$B$4,参数!$B$1)</f>
        <v>-8.06137153513605</v>
      </c>
      <c r="AD1311" t="str">
        <f ca="1">f_risk_maxdownside_date(A1311,参数!$B$6,参数!$B$1)</f>
        <v>20180310-20181012</v>
      </c>
    </row>
    <row r="1312" spans="1:30">
      <c r="A1312" s="15" t="s">
        <v>1340</v>
      </c>
      <c r="B1312" t="str">
        <f>f_info_name(A1312)</f>
        <v>国寿安保稳荣A</v>
      </c>
      <c r="C1312" t="str">
        <f>f_info_setupdate(A1312)</f>
        <v>2017-02-10</v>
      </c>
      <c r="D1312" s="16">
        <f t="shared" si="20"/>
        <v>1445</v>
      </c>
      <c r="F1312" s="17">
        <f>f_netasset_total(A1312,参数!$B$1,100000000)</f>
        <v>7.7568781387</v>
      </c>
      <c r="G1312" s="17">
        <f ca="1">f_nav_adjustedreturn(A1312,参数!$B$2,参数!$B$1)</f>
        <v>20.9257515300918</v>
      </c>
      <c r="H1312" s="17">
        <f ca="1">f_nav_periodreturnrankingper(A1312,参数!$B$2,参数!$B$1,3)</f>
        <v>25.668449197861</v>
      </c>
      <c r="I1312" s="17">
        <f ca="1">f_nav_adjustedreturn(A1312,参数!$B$3,参数!$B$2)</f>
        <v>6.49031139683914</v>
      </c>
      <c r="J1312" s="17">
        <f ca="1">f_nav_periodreturnrankingper(A1312,参数!$B$3,参数!$B$2,3)</f>
        <v>72.9824561403509</v>
      </c>
      <c r="K1312" s="17">
        <f ca="1">f_nav_adjustedreturn(A1312,参数!$B$4,参数!$B$3)</f>
        <v>0.944222719750793</v>
      </c>
      <c r="L1312" s="17">
        <f ca="1">f_nav_periodreturnrankingper(A1312,参数!$B$4,参数!$B$3,3)</f>
        <v>35.1111111111111</v>
      </c>
      <c r="M1312" s="17">
        <f ca="1">f_nav_adjustedreturn(A1312,参数!$B$5,参数!$B$4)</f>
        <v>0</v>
      </c>
      <c r="N1312" s="17">
        <f ca="1">f_nav_periodreturnrankingper(A1312,参数!$B$5,参数!$B$4,3)</f>
        <v>0</v>
      </c>
      <c r="O1312" s="17">
        <f ca="1">f_nav_adjustedreturn(A1312,参数!$B$6,参数!$B$5)</f>
        <v>0</v>
      </c>
      <c r="P1312" s="17">
        <f ca="1">f_nav_periodreturnrankingper(A1312,参数!$B$6,参数!$B$5,3)</f>
        <v>0</v>
      </c>
      <c r="Q1312" s="25">
        <f>f_return(A1312,1,参数!$B$1-365/2,参数!$B$1)</f>
        <v>20.1694743581616</v>
      </c>
      <c r="R1312" s="25">
        <f ca="1">f_return(A1312,1,参数!$B$4,参数!$B$1)</f>
        <v>9.1278190669668</v>
      </c>
      <c r="S1312" s="25">
        <f ca="1">f_return(A1312,1,参数!$B$6,参数!$B$1)</f>
        <v>0</v>
      </c>
      <c r="T1312" t="str">
        <f>f_info_investtype(A1312)</f>
        <v>偏债混合型基金</v>
      </c>
      <c r="U1312" t="str">
        <f>f_info_fundmanager(A1312)</f>
        <v>吴闻,吴坚</v>
      </c>
      <c r="V1312">
        <f>f_info_manager_onthepostdays(A1312,1)</f>
        <v>1462</v>
      </c>
      <c r="W1312" s="25">
        <f ca="1">f_return_1w(A1312,"0",参数!$B$2)</f>
        <v>-0.383729854182659</v>
      </c>
      <c r="X1312" s="25">
        <f>f_return_1m(A1312,"0",参数!$B$1)</f>
        <v>2.78446201443795</v>
      </c>
      <c r="Y1312" s="25">
        <f>f_return_3m(A1312,0,参数!$B$1)</f>
        <v>6.12244897959182</v>
      </c>
      <c r="Z1312" s="25">
        <f>f_return_6m(A1312,0,参数!B1311)</f>
        <v>8.80491773639486</v>
      </c>
      <c r="AA1312" t="str">
        <f>f_dq_status(A1312,参数!$B$1)</f>
        <v>暂停申购|开放赎回</v>
      </c>
      <c r="AB1312" s="17">
        <f ca="1">f_risk_maxdownside(A1312,参数!$B$6,参数!$B$1)</f>
        <v>-3.28091632692681</v>
      </c>
      <c r="AC1312" s="17">
        <f ca="1">f_risk_maxdownside(A1312,参数!$B$4,参数!$B$1)</f>
        <v>-3.04629629629631</v>
      </c>
      <c r="AD1312" t="str">
        <f ca="1">f_risk_maxdownside_date(A1312,参数!$B$6,参数!$B$1)</f>
        <v>20180125-20180209</v>
      </c>
    </row>
    <row r="1313" spans="1:30">
      <c r="A1313" s="15" t="s">
        <v>1341</v>
      </c>
      <c r="B1313" t="str">
        <f>f_info_name(A1313)</f>
        <v>中欧达安一年</v>
      </c>
      <c r="C1313" t="str">
        <f>f_info_setupdate(A1313)</f>
        <v>2017-03-03</v>
      </c>
      <c r="D1313" s="16">
        <f t="shared" si="20"/>
        <v>1424</v>
      </c>
      <c r="F1313" s="17">
        <f>f_netasset_total(A1313,参数!$B$1,100000000)</f>
        <v>7.6092636858</v>
      </c>
      <c r="G1313" s="17">
        <f ca="1">f_nav_adjustedreturn(A1313,参数!$B$2,参数!$B$1)</f>
        <v>8.27603987624614</v>
      </c>
      <c r="H1313" s="17">
        <f ca="1">f_nav_periodreturnrankingper(A1313,参数!$B$2,参数!$B$1,3)</f>
        <v>81.0160427807487</v>
      </c>
      <c r="I1313" s="17">
        <f ca="1">f_nav_adjustedreturn(A1313,参数!$B$3,参数!$B$2)</f>
        <v>5.18893509311154</v>
      </c>
      <c r="J1313" s="17">
        <f ca="1">f_nav_periodreturnrankingper(A1313,参数!$B$3,参数!$B$2,3)</f>
        <v>84.2105263157895</v>
      </c>
      <c r="K1313" s="17">
        <f ca="1">f_nav_adjustedreturn(A1313,参数!$B$4,参数!$B$3)</f>
        <v>4.07376046664786</v>
      </c>
      <c r="L1313" s="17">
        <f ca="1">f_nav_periodreturnrankingper(A1313,参数!$B$4,参数!$B$3,3)</f>
        <v>13.7777777777778</v>
      </c>
      <c r="M1313" s="17">
        <f ca="1">f_nav_adjustedreturn(A1313,参数!$B$5,参数!$B$4)</f>
        <v>0</v>
      </c>
      <c r="N1313" s="17">
        <f ca="1">f_nav_periodreturnrankingper(A1313,参数!$B$5,参数!$B$4,3)</f>
        <v>0</v>
      </c>
      <c r="O1313" s="17">
        <f ca="1">f_nav_adjustedreturn(A1313,参数!$B$6,参数!$B$5)</f>
        <v>0</v>
      </c>
      <c r="P1313" s="17">
        <f ca="1">f_nav_periodreturnrankingper(A1313,参数!$B$6,参数!$B$5,3)</f>
        <v>0</v>
      </c>
      <c r="Q1313" s="25">
        <f>f_return(A1313,1,参数!$B$1-365/2,参数!$B$1)</f>
        <v>11.8581000151373</v>
      </c>
      <c r="R1313" s="25">
        <f ca="1">f_return(A1313,1,参数!$B$4,参数!$B$1)</f>
        <v>5.82593097640864</v>
      </c>
      <c r="S1313" s="25">
        <f ca="1">f_return(A1313,1,参数!$B$6,参数!$B$1)</f>
        <v>0</v>
      </c>
      <c r="T1313" t="str">
        <f>f_info_investtype(A1313)</f>
        <v>偏债混合型基金</v>
      </c>
      <c r="U1313" t="str">
        <f>f_info_fundmanager(A1313)</f>
        <v>蒋雯文</v>
      </c>
      <c r="V1313">
        <f>f_info_manager_onthepostdays(A1313,1)</f>
        <v>874</v>
      </c>
      <c r="W1313" s="25">
        <f ca="1">f_return_1w(A1313,"0",参数!$B$2)</f>
        <v>0.0687994496043956</v>
      </c>
      <c r="X1313" s="25">
        <f>f_return_1m(A1313,"0",参数!$B$1)</f>
        <v>1.46573246355802</v>
      </c>
      <c r="Y1313" s="25">
        <f>f_return_3m(A1313,0,参数!$B$1)</f>
        <v>3.45705370339957</v>
      </c>
      <c r="Z1313" s="25">
        <f>f_return_6m(A1313,0,参数!B1312)</f>
        <v>0.615486983282049</v>
      </c>
      <c r="AA1313" t="str">
        <f>f_dq_status(A1313,参数!$B$1)</f>
        <v>暂停申购|暂停赎回</v>
      </c>
      <c r="AB1313" s="17">
        <f ca="1">f_risk_maxdownside(A1313,参数!$B$6,参数!$B$1)</f>
        <v>-1.59640808181592</v>
      </c>
      <c r="AC1313" s="17">
        <f ca="1">f_risk_maxdownside(A1313,参数!$B$4,参数!$B$1)</f>
        <v>-1.59640808181592</v>
      </c>
      <c r="AD1313" t="str">
        <f ca="1">f_risk_maxdownside_date(A1313,参数!$B$6,参数!$B$1)</f>
        <v>20200501-20200717</v>
      </c>
    </row>
    <row r="1314" spans="1:30">
      <c r="A1314" s="15" t="s">
        <v>1342</v>
      </c>
      <c r="B1314" t="str">
        <f>f_info_name(A1314)</f>
        <v>华宝新优选一年</v>
      </c>
      <c r="C1314" t="str">
        <f>f_info_setupdate(A1314)</f>
        <v>2017-03-23</v>
      </c>
      <c r="D1314" s="16">
        <f t="shared" si="20"/>
        <v>1404</v>
      </c>
      <c r="F1314" s="17">
        <f>f_netasset_total(A1314,参数!$B$1,100000000)</f>
        <v>2.1319535736</v>
      </c>
      <c r="G1314" s="17">
        <f ca="1">f_nav_adjustedreturn(A1314,参数!$B$2,参数!$B$1)</f>
        <v>4.01093892433911</v>
      </c>
      <c r="H1314" s="17">
        <f ca="1">f_nav_periodreturnrankingper(A1314,参数!$B$2,参数!$B$1,3)</f>
        <v>98.5177342509264</v>
      </c>
      <c r="I1314" s="17">
        <f ca="1">f_nav_adjustedreturn(A1314,参数!$B$3,参数!$B$2)</f>
        <v>16.0734898037707</v>
      </c>
      <c r="J1314" s="17">
        <f ca="1">f_nav_periodreturnrankingper(A1314,参数!$B$3,参数!$B$2,3)</f>
        <v>66.8896321070234</v>
      </c>
      <c r="K1314" s="17">
        <f ca="1">f_nav_adjustedreturn(A1314,参数!$B$4,参数!$B$3)</f>
        <v>-1.8967632348778</v>
      </c>
      <c r="L1314" s="17">
        <f ca="1">f_nav_periodreturnrankingper(A1314,参数!$B$4,参数!$B$3,3)</f>
        <v>24.2618741976893</v>
      </c>
      <c r="M1314" s="17">
        <f ca="1">f_nav_adjustedreturn(A1314,参数!$B$5,参数!$B$4)</f>
        <v>0</v>
      </c>
      <c r="N1314" s="17">
        <f ca="1">f_nav_periodreturnrankingper(A1314,参数!$B$5,参数!$B$4,3)</f>
        <v>0</v>
      </c>
      <c r="O1314" s="17">
        <f ca="1">f_nav_adjustedreturn(A1314,参数!$B$6,参数!$B$5)</f>
        <v>0</v>
      </c>
      <c r="P1314" s="17">
        <f ca="1">f_nav_periodreturnrankingper(A1314,参数!$B$6,参数!$B$5,3)</f>
        <v>0</v>
      </c>
      <c r="Q1314" s="25">
        <f>f_return(A1314,1,参数!$B$1-365/2,参数!$B$1)</f>
        <v>7.37081292437121</v>
      </c>
      <c r="R1314" s="25">
        <f ca="1">f_return(A1314,1,参数!$B$4,参数!$B$1)</f>
        <v>5.79767224183534</v>
      </c>
      <c r="S1314" s="25">
        <f ca="1">f_return(A1314,1,参数!$B$6,参数!$B$1)</f>
        <v>0</v>
      </c>
      <c r="T1314" t="str">
        <f>f_info_investtype(A1314)</f>
        <v>灵活配置型基金</v>
      </c>
      <c r="U1314" t="str">
        <f>f_info_fundmanager(A1314)</f>
        <v>光磊</v>
      </c>
      <c r="V1314">
        <f>f_info_manager_onthepostdays(A1314,1)</f>
        <v>902</v>
      </c>
      <c r="W1314" s="25">
        <f ca="1">f_return_1w(A1314,"0",参数!$B$2)</f>
        <v>-0.124151630524734</v>
      </c>
      <c r="X1314" s="25">
        <f>f_return_1m(A1314,"0",参数!$B$1)</f>
        <v>2.3485280926364</v>
      </c>
      <c r="Y1314" s="25">
        <f>f_return_3m(A1314,0,参数!$B$1)</f>
        <v>2.45714285714286</v>
      </c>
      <c r="Z1314" s="25">
        <f>f_return_6m(A1314,0,参数!B1313)</f>
        <v>0.129240710823913</v>
      </c>
      <c r="AA1314" t="str">
        <f>f_dq_status(A1314,参数!$B$1)</f>
        <v>暂停申购|暂停赎回</v>
      </c>
      <c r="AB1314" s="17">
        <f ca="1">f_risk_maxdownside(A1314,参数!$B$6,参数!$B$1)</f>
        <v>-4.90011307953259</v>
      </c>
      <c r="AC1314" s="17">
        <f ca="1">f_risk_maxdownside(A1314,参数!$B$4,参数!$B$1)</f>
        <v>-4.81041312959818</v>
      </c>
      <c r="AD1314" t="str">
        <f ca="1">f_risk_maxdownside_date(A1314,参数!$B$6,参数!$B$1)</f>
        <v>20180125-20180912</v>
      </c>
    </row>
    <row r="1315" spans="1:30">
      <c r="A1315" s="15" t="s">
        <v>1343</v>
      </c>
      <c r="B1315" t="str">
        <f>f_info_name(A1315)</f>
        <v>鹏华沪深港互联网</v>
      </c>
      <c r="C1315" t="str">
        <f>f_info_setupdate(A1315)</f>
        <v>2017-04-06</v>
      </c>
      <c r="D1315" s="16">
        <f t="shared" si="20"/>
        <v>1390</v>
      </c>
      <c r="F1315" s="17">
        <f>f_netasset_total(A1315,参数!$B$1,100000000)</f>
        <v>6.5598198141</v>
      </c>
      <c r="G1315" s="17">
        <f ca="1">f_nav_adjustedreturn(A1315,参数!$B$2,参数!$B$1)</f>
        <v>86.3407217732256</v>
      </c>
      <c r="H1315" s="17">
        <f ca="1">f_nav_periodreturnrankingper(A1315,参数!$B$2,参数!$B$1,3)</f>
        <v>30.8823529411765</v>
      </c>
      <c r="I1315" s="17">
        <f ca="1">f_nav_adjustedreturn(A1315,参数!$B$3,参数!$B$2)</f>
        <v>27.846547314578</v>
      </c>
      <c r="J1315" s="17">
        <f ca="1">f_nav_periodreturnrankingper(A1315,参数!$B$3,参数!$B$2,3)</f>
        <v>82.0058997050148</v>
      </c>
      <c r="K1315" s="17">
        <f ca="1">f_nav_adjustedreturn(A1315,参数!$B$4,参数!$B$3)</f>
        <v>-22.2787628210225</v>
      </c>
      <c r="L1315" s="17">
        <f ca="1">f_nav_periodreturnrankingper(A1315,参数!$B$4,参数!$B$3,3)</f>
        <v>42.5454545454545</v>
      </c>
      <c r="M1315" s="17">
        <f ca="1">f_nav_adjustedreturn(A1315,参数!$B$5,参数!$B$4)</f>
        <v>0</v>
      </c>
      <c r="N1315" s="17">
        <f ca="1">f_nav_periodreturnrankingper(A1315,参数!$B$5,参数!$B$4,3)</f>
        <v>0</v>
      </c>
      <c r="O1315" s="17">
        <f ca="1">f_nav_adjustedreturn(A1315,参数!$B$6,参数!$B$5)</f>
        <v>0</v>
      </c>
      <c r="P1315" s="17">
        <f ca="1">f_nav_periodreturnrankingper(A1315,参数!$B$6,参数!$B$5,3)</f>
        <v>0</v>
      </c>
      <c r="Q1315" s="25">
        <f>f_return(A1315,1,参数!$B$1-365/2,参数!$B$1)</f>
        <v>82.7581255028535</v>
      </c>
      <c r="R1315" s="25">
        <f ca="1">f_return(A1315,1,参数!$B$4,参数!$B$1)</f>
        <v>22.7714711288041</v>
      </c>
      <c r="S1315" s="25">
        <f ca="1">f_return(A1315,1,参数!$B$6,参数!$B$1)</f>
        <v>0</v>
      </c>
      <c r="T1315" t="str">
        <f>f_info_investtype(A1315)</f>
        <v>普通股票型基金</v>
      </c>
      <c r="U1315" t="str">
        <f>f_info_fundmanager(A1315)</f>
        <v>聂毅翔,王海青</v>
      </c>
      <c r="V1315">
        <f>f_info_manager_onthepostdays(A1315,1)</f>
        <v>1288</v>
      </c>
      <c r="W1315" s="25">
        <f ca="1">f_return_1w(A1315,"0",参数!$B$2)</f>
        <v>-0.151805688718441</v>
      </c>
      <c r="X1315" s="25">
        <f>f_return_1m(A1315,"0",参数!$B$1)</f>
        <v>19.5799527575229</v>
      </c>
      <c r="Y1315" s="25">
        <f>f_return_3m(A1315,0,参数!$B$1)</f>
        <v>29.3794099672204</v>
      </c>
      <c r="Z1315" s="25">
        <f>f_return_6m(A1315,0,参数!B1314)</f>
        <v>22.9144489887389</v>
      </c>
      <c r="AA1315" t="str">
        <f>f_dq_status(A1315,参数!$B$1)</f>
        <v>暂停大额申购|开放赎回</v>
      </c>
      <c r="AB1315" s="17">
        <f ca="1">f_risk_maxdownside(A1315,参数!$B$6,参数!$B$1)</f>
        <v>-28.7052212596582</v>
      </c>
      <c r="AC1315" s="17">
        <f ca="1">f_risk_maxdownside(A1315,参数!$B$4,参数!$B$1)</f>
        <v>-27.6722090261283</v>
      </c>
      <c r="AD1315" t="str">
        <f ca="1">f_risk_maxdownside_date(A1315,参数!$B$6,参数!$B$1)</f>
        <v>20180124-20181018</v>
      </c>
    </row>
    <row r="1316" spans="1:30">
      <c r="A1316" s="15" t="s">
        <v>1344</v>
      </c>
      <c r="B1316" t="str">
        <f>f_info_name(A1316)</f>
        <v>国寿安保稳信A</v>
      </c>
      <c r="C1316" t="str">
        <f>f_info_setupdate(A1316)</f>
        <v>2017-03-08</v>
      </c>
      <c r="D1316" s="16">
        <f t="shared" si="20"/>
        <v>1419</v>
      </c>
      <c r="F1316" s="17">
        <f>f_netasset_total(A1316,参数!$B$1,100000000)</f>
        <v>6.6584492443</v>
      </c>
      <c r="G1316" s="17">
        <f ca="1">f_nav_adjustedreturn(A1316,参数!$B$2,参数!$B$1)</f>
        <v>23.2740483521673</v>
      </c>
      <c r="H1316" s="17">
        <f ca="1">f_nav_periodreturnrankingper(A1316,参数!$B$2,参数!$B$1,3)</f>
        <v>17.379679144385</v>
      </c>
      <c r="I1316" s="17">
        <f ca="1">f_nav_adjustedreturn(A1316,参数!$B$3,参数!$B$2)</f>
        <v>10.5512523608183</v>
      </c>
      <c r="J1316" s="17">
        <f ca="1">f_nav_periodreturnrankingper(A1316,参数!$B$3,参数!$B$2,3)</f>
        <v>45.6140350877193</v>
      </c>
      <c r="K1316" s="17">
        <f ca="1">f_nav_adjustedreturn(A1316,参数!$B$4,参数!$B$3)</f>
        <v>0.790783950014626</v>
      </c>
      <c r="L1316" s="17">
        <f ca="1">f_nav_periodreturnrankingper(A1316,参数!$B$4,参数!$B$3,3)</f>
        <v>38.2222222222222</v>
      </c>
      <c r="M1316" s="17">
        <f ca="1">f_nav_adjustedreturn(A1316,参数!$B$5,参数!$B$4)</f>
        <v>0</v>
      </c>
      <c r="N1316" s="17">
        <f ca="1">f_nav_periodreturnrankingper(A1316,参数!$B$5,参数!$B$4,3)</f>
        <v>0</v>
      </c>
      <c r="O1316" s="17">
        <f ca="1">f_nav_adjustedreturn(A1316,参数!$B$6,参数!$B$5)</f>
        <v>0</v>
      </c>
      <c r="P1316" s="17">
        <f ca="1">f_nav_periodreturnrankingper(A1316,参数!$B$6,参数!$B$5,3)</f>
        <v>0</v>
      </c>
      <c r="Q1316" s="25">
        <f>f_return(A1316,1,参数!$B$1-365/2,参数!$B$1)</f>
        <v>22.561460523276</v>
      </c>
      <c r="R1316" s="25">
        <f ca="1">f_return(A1316,1,参数!$B$4,参数!$B$1)</f>
        <v>11.1501677403894</v>
      </c>
      <c r="S1316" s="25">
        <f ca="1">f_return(A1316,1,参数!$B$6,参数!$B$1)</f>
        <v>0</v>
      </c>
      <c r="T1316" t="str">
        <f>f_info_investtype(A1316)</f>
        <v>偏债混合型基金</v>
      </c>
      <c r="U1316" t="str">
        <f>f_info_fundmanager(A1316)</f>
        <v>董瑞倩,李丹</v>
      </c>
      <c r="V1316">
        <f>f_info_manager_onthepostdays(A1316,1)</f>
        <v>1436</v>
      </c>
      <c r="W1316" s="25">
        <f ca="1">f_return_1w(A1316,"0",参数!$B$2)</f>
        <v>-0.680529300567117</v>
      </c>
      <c r="X1316" s="25">
        <f>f_return_1m(A1316,"0",参数!$B$1)</f>
        <v>3.62484603202534</v>
      </c>
      <c r="Y1316" s="25">
        <f>f_return_3m(A1316,0,参数!$B$1)</f>
        <v>6.66701834543705</v>
      </c>
      <c r="Z1316" s="25">
        <f>f_return_6m(A1316,0,参数!B1315)</f>
        <v>8.01014642328654</v>
      </c>
      <c r="AA1316" t="str">
        <f>f_dq_status(A1316,参数!$B$1)</f>
        <v>开放申购|开放赎回</v>
      </c>
      <c r="AB1316" s="17">
        <f ca="1">f_risk_maxdownside(A1316,参数!$B$6,参数!$B$1)</f>
        <v>-4.32551319648094</v>
      </c>
      <c r="AC1316" s="17">
        <f ca="1">f_risk_maxdownside(A1316,参数!$B$4,参数!$B$1)</f>
        <v>-4.32551319648094</v>
      </c>
      <c r="AD1316" t="str">
        <f ca="1">f_risk_maxdownside_date(A1316,参数!$B$6,参数!$B$1)</f>
        <v>20200306-20200323</v>
      </c>
    </row>
    <row r="1317" spans="1:30">
      <c r="A1317" s="15" t="s">
        <v>1345</v>
      </c>
      <c r="B1317" t="str">
        <f>f_info_name(A1317)</f>
        <v>前海开源沪港深新硬件A</v>
      </c>
      <c r="C1317" t="str">
        <f>f_info_setupdate(A1317)</f>
        <v>2017-03-13</v>
      </c>
      <c r="D1317" s="16">
        <f t="shared" si="20"/>
        <v>1414</v>
      </c>
      <c r="F1317" s="17">
        <f>f_netasset_total(A1317,参数!$B$1,100000000)</f>
        <v>0.6246860123</v>
      </c>
      <c r="G1317" s="17">
        <f ca="1">f_nav_adjustedreturn(A1317,参数!$B$2,参数!$B$1)</f>
        <v>61.0813099943535</v>
      </c>
      <c r="H1317" s="17">
        <f ca="1">f_nav_periodreturnrankingper(A1317,参数!$B$2,参数!$B$1,3)</f>
        <v>34.1450502911593</v>
      </c>
      <c r="I1317" s="17">
        <f ca="1">f_nav_adjustedreturn(A1317,参数!$B$3,参数!$B$2)</f>
        <v>57.9135086937138</v>
      </c>
      <c r="J1317" s="17">
        <f ca="1">f_nav_periodreturnrankingper(A1317,参数!$B$3,参数!$B$2,3)</f>
        <v>10.0334448160535</v>
      </c>
      <c r="K1317" s="17">
        <f ca="1">f_nav_adjustedreturn(A1317,参数!$B$4,参数!$B$3)</f>
        <v>2.97256972340182</v>
      </c>
      <c r="L1317" s="17">
        <f ca="1">f_nav_periodreturnrankingper(A1317,参数!$B$4,参数!$B$3,3)</f>
        <v>6.80359435173299</v>
      </c>
      <c r="M1317" s="17">
        <f ca="1">f_nav_adjustedreturn(A1317,参数!$B$5,参数!$B$4)</f>
        <v>0</v>
      </c>
      <c r="N1317" s="17">
        <f ca="1">f_nav_periodreturnrankingper(A1317,参数!$B$5,参数!$B$4,3)</f>
        <v>0</v>
      </c>
      <c r="O1317" s="17">
        <f ca="1">f_nav_adjustedreturn(A1317,参数!$B$6,参数!$B$5)</f>
        <v>0</v>
      </c>
      <c r="P1317" s="17">
        <f ca="1">f_nav_periodreturnrankingper(A1317,参数!$B$6,参数!$B$5,3)</f>
        <v>0</v>
      </c>
      <c r="Q1317" s="25">
        <f>f_return(A1317,1,参数!$B$1-365/2,参数!$B$1)</f>
        <v>87.6529540799152</v>
      </c>
      <c r="R1317" s="25">
        <f ca="1">f_return(A1317,1,参数!$B$4,参数!$B$1)</f>
        <v>37.806005250333</v>
      </c>
      <c r="S1317" s="25">
        <f ca="1">f_return(A1317,1,参数!$B$6,参数!$B$1)</f>
        <v>0</v>
      </c>
      <c r="T1317" t="str">
        <f>f_info_investtype(A1317)</f>
        <v>灵活配置型基金</v>
      </c>
      <c r="U1317" t="str">
        <f>f_info_fundmanager(A1317)</f>
        <v>魏淳,刘小明</v>
      </c>
      <c r="V1317">
        <f>f_info_manager_onthepostdays(A1317,1)</f>
        <v>764</v>
      </c>
      <c r="W1317" s="25">
        <f ca="1">f_return_1w(A1317,"0",参数!$B$2)</f>
        <v>0.525046118915856</v>
      </c>
      <c r="X1317" s="25">
        <f>f_return_1m(A1317,"0",参数!$B$1)</f>
        <v>16.2075462090738</v>
      </c>
      <c r="Y1317" s="25">
        <f>f_return_3m(A1317,0,参数!$B$1)</f>
        <v>36.5687271856861</v>
      </c>
      <c r="Z1317" s="25">
        <f>f_return_6m(A1317,0,参数!B1316)</f>
        <v>22.9064600660818</v>
      </c>
      <c r="AA1317" t="str">
        <f>f_dq_status(A1317,参数!$B$1)</f>
        <v>开放申购|开放赎回</v>
      </c>
      <c r="AB1317" s="17">
        <f ca="1">f_risk_maxdownside(A1317,参数!$B$6,参数!$B$1)</f>
        <v>-32.1821996852597</v>
      </c>
      <c r="AC1317" s="17">
        <f ca="1">f_risk_maxdownside(A1317,参数!$B$4,参数!$B$1)</f>
        <v>-21.4541820960442</v>
      </c>
      <c r="AD1317" t="str">
        <f ca="1">f_risk_maxdownside_date(A1317,参数!$B$6,参数!$B$1)</f>
        <v>20171114-20180206</v>
      </c>
    </row>
    <row r="1318" spans="1:30">
      <c r="A1318" s="15" t="s">
        <v>1346</v>
      </c>
      <c r="B1318" t="str">
        <f>f_info_name(A1318)</f>
        <v>前海开源沪港深裕鑫A</v>
      </c>
      <c r="C1318" t="str">
        <f>f_info_setupdate(A1318)</f>
        <v>2017-03-23</v>
      </c>
      <c r="D1318" s="16">
        <f t="shared" si="20"/>
        <v>1404</v>
      </c>
      <c r="F1318" s="17">
        <f>f_netasset_total(A1318,参数!$B$1,100000000)</f>
        <v>0.6422752535</v>
      </c>
      <c r="G1318" s="17">
        <f ca="1">f_nav_adjustedreturn(A1318,参数!$B$2,参数!$B$1)</f>
        <v>30.3630363036304</v>
      </c>
      <c r="H1318" s="17">
        <f ca="1">f_nav_periodreturnrankingper(A1318,参数!$B$2,参数!$B$1,3)</f>
        <v>62.7845420857597</v>
      </c>
      <c r="I1318" s="17">
        <f ca="1">f_nav_adjustedreturn(A1318,参数!$B$3,参数!$B$2)</f>
        <v>36.3864754527374</v>
      </c>
      <c r="J1318" s="17">
        <f ca="1">f_nav_periodreturnrankingper(A1318,参数!$B$3,参数!$B$2,3)</f>
        <v>34.8940914158305</v>
      </c>
      <c r="K1318" s="17">
        <f ca="1">f_nav_adjustedreturn(A1318,参数!$B$4,参数!$B$3)</f>
        <v>-8.54872678537238</v>
      </c>
      <c r="L1318" s="17">
        <f ca="1">f_nav_periodreturnrankingper(A1318,参数!$B$4,参数!$B$3,3)</f>
        <v>38.5750962772786</v>
      </c>
      <c r="M1318" s="17">
        <f ca="1">f_nav_adjustedreturn(A1318,参数!$B$5,参数!$B$4)</f>
        <v>0</v>
      </c>
      <c r="N1318" s="17">
        <f ca="1">f_nav_periodreturnrankingper(A1318,参数!$B$5,参数!$B$4,3)</f>
        <v>0</v>
      </c>
      <c r="O1318" s="17">
        <f ca="1">f_nav_adjustedreturn(A1318,参数!$B$6,参数!$B$5)</f>
        <v>0</v>
      </c>
      <c r="P1318" s="17">
        <f ca="1">f_nav_periodreturnrankingper(A1318,参数!$B$6,参数!$B$5,3)</f>
        <v>0</v>
      </c>
      <c r="Q1318" s="25">
        <f>f_return(A1318,1,参数!$B$1-365/2,参数!$B$1)</f>
        <v>26.3491968839885</v>
      </c>
      <c r="R1318" s="25">
        <f ca="1">f_return(A1318,1,参数!$B$4,参数!$B$1)</f>
        <v>17.573009617294</v>
      </c>
      <c r="S1318" s="25">
        <f ca="1">f_return(A1318,1,参数!$B$6,参数!$B$1)</f>
        <v>0</v>
      </c>
      <c r="T1318" t="str">
        <f>f_info_investtype(A1318)</f>
        <v>灵活配置型基金</v>
      </c>
      <c r="U1318" t="str">
        <f>f_info_fundmanager(A1318)</f>
        <v>王霞</v>
      </c>
      <c r="V1318">
        <f>f_info_manager_onthepostdays(A1318,1)</f>
        <v>1421</v>
      </c>
      <c r="W1318" s="25">
        <f ca="1">f_return_1w(A1318,"0",参数!$B$2)</f>
        <v>-1.89744748136436</v>
      </c>
      <c r="X1318" s="25">
        <f>f_return_1m(A1318,"0",参数!$B$1)</f>
        <v>9.80024565259551</v>
      </c>
      <c r="Y1318" s="25">
        <f>f_return_3m(A1318,0,参数!$B$1)</f>
        <v>12.4015617761895</v>
      </c>
      <c r="Z1318" s="25">
        <f>f_return_6m(A1318,0,参数!B1317)</f>
        <v>8.22610294117647</v>
      </c>
      <c r="AA1318" t="str">
        <f>f_dq_status(A1318,参数!$B$1)</f>
        <v>开放申购|开放赎回</v>
      </c>
      <c r="AB1318" s="17">
        <f ca="1">f_risk_maxdownside(A1318,参数!$B$6,参数!$B$1)</f>
        <v>-17.0409134157945</v>
      </c>
      <c r="AC1318" s="17">
        <f ca="1">f_risk_maxdownside(A1318,参数!$B$4,参数!$B$1)</f>
        <v>-16.7716685757923</v>
      </c>
      <c r="AD1318" t="str">
        <f ca="1">f_risk_maxdownside_date(A1318,参数!$B$6,参数!$B$1)</f>
        <v>20180124-20190102</v>
      </c>
    </row>
    <row r="1319" spans="1:30">
      <c r="A1319" s="15" t="s">
        <v>1347</v>
      </c>
      <c r="B1319" t="str">
        <f>f_info_name(A1319)</f>
        <v>国寿安保尊裕优化回报A</v>
      </c>
      <c r="C1319" t="str">
        <f>f_info_setupdate(A1319)</f>
        <v>2017-03-23</v>
      </c>
      <c r="D1319" s="16">
        <f t="shared" si="20"/>
        <v>1404</v>
      </c>
      <c r="F1319" s="17">
        <f>f_netasset_total(A1319,参数!$B$1,100000000)</f>
        <v>7.169447773</v>
      </c>
      <c r="G1319" s="17">
        <f ca="1">f_nav_adjustedreturn(A1319,参数!$B$2,参数!$B$1)</f>
        <v>2.80178093509018</v>
      </c>
      <c r="H1319" s="17">
        <f ca="1">f_nav_periodreturnrankingper(A1319,参数!$B$2,参数!$B$1,3)</f>
        <v>87.9245283018868</v>
      </c>
      <c r="I1319" s="17">
        <f ca="1">f_nav_adjustedreturn(A1319,参数!$B$3,参数!$B$2)</f>
        <v>5.8252427184466</v>
      </c>
      <c r="J1319" s="17">
        <f ca="1">f_nav_periodreturnrankingper(A1319,参数!$B$3,参数!$B$2,3)</f>
        <v>71.9148936170213</v>
      </c>
      <c r="K1319" s="17">
        <f ca="1">f_nav_adjustedreturn(A1319,参数!$B$4,参数!$B$3)</f>
        <v>-1.57564406779661</v>
      </c>
      <c r="L1319" s="17">
        <f ca="1">f_nav_periodreturnrankingper(A1319,参数!$B$4,参数!$B$3,3)</f>
        <v>61.8138424821002</v>
      </c>
      <c r="M1319" s="17">
        <f ca="1">f_nav_adjustedreturn(A1319,参数!$B$5,参数!$B$4)</f>
        <v>0</v>
      </c>
      <c r="N1319" s="17">
        <f ca="1">f_nav_periodreturnrankingper(A1319,参数!$B$5,参数!$B$4,3)</f>
        <v>0</v>
      </c>
      <c r="O1319" s="17">
        <f ca="1">f_nav_adjustedreturn(A1319,参数!$B$6,参数!$B$5)</f>
        <v>0</v>
      </c>
      <c r="P1319" s="17">
        <f ca="1">f_nav_periodreturnrankingper(A1319,参数!$B$6,参数!$B$5,3)</f>
        <v>0</v>
      </c>
      <c r="Q1319" s="25">
        <f>f_return(A1319,1,参数!$B$1-365/2,参数!$B$1)</f>
        <v>1.96579604823701</v>
      </c>
      <c r="R1319" s="25">
        <f ca="1">f_return(A1319,1,参数!$B$4,参数!$B$1)</f>
        <v>2.303023023308</v>
      </c>
      <c r="S1319" s="25">
        <f ca="1">f_return(A1319,1,参数!$B$6,参数!$B$1)</f>
        <v>0</v>
      </c>
      <c r="T1319" t="str">
        <f>f_info_investtype(A1319)</f>
        <v>混合债券型二级基金</v>
      </c>
      <c r="U1319" t="str">
        <f>f_info_fundmanager(A1319)</f>
        <v>陶尹斌</v>
      </c>
      <c r="V1319">
        <f>f_info_manager_onthepostdays(A1319,1)</f>
        <v>521</v>
      </c>
      <c r="W1319" s="25">
        <f ca="1">f_return_1w(A1319,"0",参数!$B$2)</f>
        <v>0.0918273645546497</v>
      </c>
      <c r="X1319" s="25">
        <f>f_return_1m(A1319,"0",参数!$B$1)</f>
        <v>0.293829578844288</v>
      </c>
      <c r="Y1319" s="25">
        <f>f_return_3m(A1319,0,参数!$B$1)</f>
        <v>0.589390962671901</v>
      </c>
      <c r="Z1319" s="25">
        <f>f_return_6m(A1319,0,参数!B1318)</f>
        <v>0.394088669950749</v>
      </c>
      <c r="AA1319" t="str">
        <f>f_dq_status(A1319,参数!$B$1)</f>
        <v>开放申购|开放赎回</v>
      </c>
      <c r="AB1319" s="17">
        <f ca="1">f_risk_maxdownside(A1319,参数!$B$6,参数!$B$1)</f>
        <v>-4.61393596986819</v>
      </c>
      <c r="AC1319" s="17">
        <f ca="1">f_risk_maxdownside(A1319,参数!$B$4,参数!$B$1)</f>
        <v>-4.16272469252602</v>
      </c>
      <c r="AD1319" t="str">
        <f ca="1">f_risk_maxdownside_date(A1319,参数!$B$6,参数!$B$1)</f>
        <v>20180126-20180209</v>
      </c>
    </row>
    <row r="1320" spans="1:30">
      <c r="A1320" s="15" t="s">
        <v>1348</v>
      </c>
      <c r="B1320" t="str">
        <f>f_info_name(A1320)</f>
        <v>前海开源沪港深乐享生活</v>
      </c>
      <c r="C1320" t="str">
        <f>f_info_setupdate(A1320)</f>
        <v>2017-05-12</v>
      </c>
      <c r="D1320" s="16">
        <f t="shared" si="20"/>
        <v>1354</v>
      </c>
      <c r="F1320" s="17">
        <f>f_netasset_total(A1320,参数!$B$1,100000000)</f>
        <v>0.5459027156</v>
      </c>
      <c r="G1320" s="17">
        <f ca="1">f_nav_adjustedreturn(A1320,参数!$B$2,参数!$B$1)</f>
        <v>56.2951014517361</v>
      </c>
      <c r="H1320" s="17">
        <f ca="1">f_nav_periodreturnrankingper(A1320,参数!$B$2,参数!$B$1,3)</f>
        <v>38.1683430386448</v>
      </c>
      <c r="I1320" s="17">
        <f ca="1">f_nav_adjustedreturn(A1320,参数!$B$3,参数!$B$2)</f>
        <v>21.8601282847093</v>
      </c>
      <c r="J1320" s="17">
        <f ca="1">f_nav_periodreturnrankingper(A1320,参数!$B$3,参数!$B$2,3)</f>
        <v>55.2954292084727</v>
      </c>
      <c r="K1320" s="17">
        <f ca="1">f_nav_adjustedreturn(A1320,参数!$B$4,参数!$B$3)</f>
        <v>-18.0291723202171</v>
      </c>
      <c r="L1320" s="17">
        <f ca="1">f_nav_periodreturnrankingper(A1320,参数!$B$4,参数!$B$3,3)</f>
        <v>59.0500641848524</v>
      </c>
      <c r="M1320" s="17">
        <f ca="1">f_nav_adjustedreturn(A1320,参数!$B$5,参数!$B$4)</f>
        <v>0</v>
      </c>
      <c r="N1320" s="17">
        <f ca="1">f_nav_periodreturnrankingper(A1320,参数!$B$5,参数!$B$4,3)</f>
        <v>0</v>
      </c>
      <c r="O1320" s="17">
        <f ca="1">f_nav_adjustedreturn(A1320,参数!$B$6,参数!$B$5)</f>
        <v>0</v>
      </c>
      <c r="P1320" s="17">
        <f ca="1">f_nav_periodreturnrankingper(A1320,参数!$B$6,参数!$B$5,3)</f>
        <v>0</v>
      </c>
      <c r="Q1320" s="25">
        <f>f_return(A1320,1,参数!$B$1-365/2,参数!$B$1)</f>
        <v>61.6136554351659</v>
      </c>
      <c r="R1320" s="25">
        <f ca="1">f_return(A1320,1,参数!$B$4,参数!$B$1)</f>
        <v>15.9925063051354</v>
      </c>
      <c r="S1320" s="25">
        <f ca="1">f_return(A1320,1,参数!$B$6,参数!$B$1)</f>
        <v>0</v>
      </c>
      <c r="T1320" t="str">
        <f>f_info_investtype(A1320)</f>
        <v>灵活配置型基金</v>
      </c>
      <c r="U1320" t="str">
        <f>f_info_fundmanager(A1320)</f>
        <v>吴国清</v>
      </c>
      <c r="V1320">
        <f>f_info_manager_onthepostdays(A1320,1)</f>
        <v>1371</v>
      </c>
      <c r="W1320" s="25">
        <f ca="1">f_return_1w(A1320,"0",参数!$B$2)</f>
        <v>1.58689090125054</v>
      </c>
      <c r="X1320" s="25">
        <f>f_return_1m(A1320,"0",参数!$B$1)</f>
        <v>14.8113501714998</v>
      </c>
      <c r="Y1320" s="25">
        <f>f_return_3m(A1320,0,参数!$B$1)</f>
        <v>27.9538504309146</v>
      </c>
      <c r="Z1320" s="25">
        <f>f_return_6m(A1320,0,参数!B1319)</f>
        <v>26.282736504543</v>
      </c>
      <c r="AA1320" t="str">
        <f>f_dq_status(A1320,参数!$B$1)</f>
        <v>开放申购|开放赎回</v>
      </c>
      <c r="AB1320" s="17">
        <f ca="1">f_risk_maxdownside(A1320,参数!$B$6,参数!$B$1)</f>
        <v>-19.7123875199731</v>
      </c>
      <c r="AC1320" s="17">
        <f ca="1">f_risk_maxdownside(A1320,参数!$B$4,参数!$B$1)</f>
        <v>-19.4617850514594</v>
      </c>
      <c r="AD1320" t="str">
        <f ca="1">f_risk_maxdownside_date(A1320,参数!$B$6,参数!$B$1)</f>
        <v>20180124-20181227</v>
      </c>
    </row>
    <row r="1321" spans="1:30">
      <c r="A1321" s="15" t="s">
        <v>1349</v>
      </c>
      <c r="B1321" t="str">
        <f>f_info_name(A1321)</f>
        <v>前海开源沪港深强国产业</v>
      </c>
      <c r="C1321" t="str">
        <f>f_info_setupdate(A1321)</f>
        <v>2017-03-01</v>
      </c>
      <c r="D1321" s="16">
        <f t="shared" si="20"/>
        <v>1426</v>
      </c>
      <c r="F1321" s="17">
        <f>f_netasset_total(A1321,参数!$B$1,100000000)</f>
        <v>0.6699949</v>
      </c>
      <c r="G1321" s="17">
        <f ca="1">f_nav_adjustedreturn(A1321,参数!$B$2,参数!$B$1)</f>
        <v>4.29228890767353</v>
      </c>
      <c r="H1321" s="17">
        <f ca="1">f_nav_periodreturnrankingper(A1321,参数!$B$2,参数!$B$1,3)</f>
        <v>98.2001058761249</v>
      </c>
      <c r="I1321" s="17">
        <f ca="1">f_nav_adjustedreturn(A1321,参数!$B$3,参数!$B$2)</f>
        <v>9.27845632761982</v>
      </c>
      <c r="J1321" s="17">
        <f ca="1">f_nav_periodreturnrankingper(A1321,参数!$B$3,参数!$B$2,3)</f>
        <v>84.3366778149387</v>
      </c>
      <c r="K1321" s="17">
        <f ca="1">f_nav_adjustedreturn(A1321,参数!$B$4,参数!$B$3)</f>
        <v>-7.28016749143509</v>
      </c>
      <c r="L1321" s="17">
        <f ca="1">f_nav_periodreturnrankingper(A1321,参数!$B$4,参数!$B$3,3)</f>
        <v>36.4569961489089</v>
      </c>
      <c r="M1321" s="17">
        <f ca="1">f_nav_adjustedreturn(A1321,参数!$B$5,参数!$B$4)</f>
        <v>0</v>
      </c>
      <c r="N1321" s="17">
        <f ca="1">f_nav_periodreturnrankingper(A1321,参数!$B$5,参数!$B$4,3)</f>
        <v>0</v>
      </c>
      <c r="O1321" s="17">
        <f ca="1">f_nav_adjustedreturn(A1321,参数!$B$6,参数!$B$5)</f>
        <v>0</v>
      </c>
      <c r="P1321" s="17">
        <f ca="1">f_nav_periodreturnrankingper(A1321,参数!$B$6,参数!$B$5,3)</f>
        <v>0</v>
      </c>
      <c r="Q1321" s="25">
        <f>f_return(A1321,1,参数!$B$1-365/2,参数!$B$1)</f>
        <v>13.4418438988963</v>
      </c>
      <c r="R1321" s="25">
        <f ca="1">f_return(A1321,1,参数!$B$4,参数!$B$1)</f>
        <v>1.85425489418944</v>
      </c>
      <c r="S1321" s="25">
        <f ca="1">f_return(A1321,1,参数!$B$6,参数!$B$1)</f>
        <v>0</v>
      </c>
      <c r="T1321" t="str">
        <f>f_info_investtype(A1321)</f>
        <v>灵活配置型基金</v>
      </c>
      <c r="U1321" t="str">
        <f>f_info_fundmanager(A1321)</f>
        <v>吴国清</v>
      </c>
      <c r="V1321">
        <f>f_info_manager_onthepostdays(A1321,1)</f>
        <v>1443</v>
      </c>
      <c r="W1321" s="25">
        <f ca="1">f_return_1w(A1321,"0",参数!$B$2)</f>
        <v>-0.72727272727273</v>
      </c>
      <c r="X1321" s="25">
        <f>f_return_1m(A1321,"0",参数!$B$1)</f>
        <v>2.88149726674698</v>
      </c>
      <c r="Y1321" s="25">
        <f>f_return_3m(A1321,0,参数!$B$1)</f>
        <v>4.76460043400321</v>
      </c>
      <c r="Z1321" s="25">
        <f>f_return_6m(A1321,0,参数!B1320)</f>
        <v>5.82869214518917</v>
      </c>
      <c r="AA1321" t="str">
        <f>f_dq_status(A1321,参数!$B$1)</f>
        <v>开放申购|开放赎回</v>
      </c>
      <c r="AB1321" s="17">
        <f ca="1">f_risk_maxdownside(A1321,参数!$B$6,参数!$B$1)</f>
        <v>-7.72809266116016</v>
      </c>
      <c r="AC1321" s="17">
        <f ca="1">f_risk_maxdownside(A1321,参数!$B$4,参数!$B$1)</f>
        <v>-7.72809266116016</v>
      </c>
      <c r="AD1321" t="str">
        <f ca="1">f_risk_maxdownside_date(A1321,参数!$B$6,参数!$B$1)</f>
        <v>20180127-20181227</v>
      </c>
    </row>
    <row r="1322" spans="1:30">
      <c r="A1322" s="15" t="s">
        <v>1350</v>
      </c>
      <c r="B1322" t="str">
        <f>f_info_name(A1322)</f>
        <v>恒生前海沪港深新兴</v>
      </c>
      <c r="C1322" t="str">
        <f>f_info_setupdate(A1322)</f>
        <v>2017-04-01</v>
      </c>
      <c r="D1322" s="16">
        <f t="shared" si="20"/>
        <v>1395</v>
      </c>
      <c r="F1322" s="17">
        <f>f_netasset_total(A1322,参数!$B$1,100000000)</f>
        <v>0.9504967368</v>
      </c>
      <c r="G1322" s="17">
        <f ca="1">f_nav_adjustedreturn(A1322,参数!$B$2,参数!$B$1)</f>
        <v>74.1978849256139</v>
      </c>
      <c r="H1322" s="17">
        <f ca="1">f_nav_periodreturnrankingper(A1322,参数!$B$2,参数!$B$1,3)</f>
        <v>40.4317958783121</v>
      </c>
      <c r="I1322" s="17">
        <f ca="1">f_nav_adjustedreturn(A1322,参数!$B$3,参数!$B$2)</f>
        <v>33.2139446036294</v>
      </c>
      <c r="J1322" s="17">
        <f ca="1">f_nav_periodreturnrankingper(A1322,参数!$B$3,参数!$B$2,3)</f>
        <v>69.0082644628099</v>
      </c>
      <c r="K1322" s="17">
        <f ca="1">f_nav_adjustedreturn(A1322,参数!$B$4,参数!$B$3)</f>
        <v>-24.5813074014046</v>
      </c>
      <c r="L1322" s="17">
        <f ca="1">f_nav_periodreturnrankingper(A1322,参数!$B$4,参数!$B$3,3)</f>
        <v>52.4054982817869</v>
      </c>
      <c r="M1322" s="17">
        <f ca="1">f_nav_adjustedreturn(A1322,参数!$B$5,参数!$B$4)</f>
        <v>0</v>
      </c>
      <c r="N1322" s="17">
        <f ca="1">f_nav_periodreturnrankingper(A1322,参数!$B$5,参数!$B$4,3)</f>
        <v>0</v>
      </c>
      <c r="O1322" s="17">
        <f ca="1">f_nav_adjustedreturn(A1322,参数!$B$6,参数!$B$5)</f>
        <v>0</v>
      </c>
      <c r="P1322" s="17">
        <f ca="1">f_nav_periodreturnrankingper(A1322,参数!$B$6,参数!$B$5,3)</f>
        <v>0</v>
      </c>
      <c r="Q1322" s="25">
        <f>f_return(A1322,1,参数!$B$1-365/2,参数!$B$1)</f>
        <v>97.4750034526461</v>
      </c>
      <c r="R1322" s="25">
        <f ca="1">f_return(A1322,1,参数!$B$4,参数!$B$1)</f>
        <v>20.4897014547897</v>
      </c>
      <c r="S1322" s="25">
        <f ca="1">f_return(A1322,1,参数!$B$6,参数!$B$1)</f>
        <v>0</v>
      </c>
      <c r="T1322" t="str">
        <f>f_info_investtype(A1322)</f>
        <v>偏股混合型基金</v>
      </c>
      <c r="U1322" t="str">
        <f>f_info_fundmanager(A1322)</f>
        <v>郑栋</v>
      </c>
      <c r="V1322">
        <f>f_info_manager_onthepostdays(A1322,1)</f>
        <v>146</v>
      </c>
      <c r="W1322" s="25">
        <f ca="1">f_return_1w(A1322,"0",参数!$B$2)</f>
        <v>-0.623441396508739</v>
      </c>
      <c r="X1322" s="25">
        <f>f_return_1m(A1322,"0",参数!$B$1)</f>
        <v>16.1596844558657</v>
      </c>
      <c r="Y1322" s="25">
        <f>f_return_3m(A1322,0,参数!$B$1)</f>
        <v>33.2487831630904</v>
      </c>
      <c r="Z1322" s="25">
        <f>f_return_6m(A1322,0,参数!B1321)</f>
        <v>30.0591304347826</v>
      </c>
      <c r="AA1322" t="str">
        <f>f_dq_status(A1322,参数!$B$1)</f>
        <v>开放申购|开放赎回</v>
      </c>
      <c r="AB1322" s="17">
        <f ca="1">f_risk_maxdownside(A1322,参数!$B$6,参数!$B$1)</f>
        <v>-30.6276586509245</v>
      </c>
      <c r="AC1322" s="17">
        <f ca="1">f_risk_maxdownside(A1322,参数!$B$4,参数!$B$1)</f>
        <v>-28.4921700223714</v>
      </c>
      <c r="AD1322" t="str">
        <f ca="1">f_risk_maxdownside_date(A1322,参数!$B$6,参数!$B$1)</f>
        <v>20171122-20190103</v>
      </c>
    </row>
    <row r="1323" spans="1:30">
      <c r="A1323" s="15" t="s">
        <v>1351</v>
      </c>
      <c r="B1323" t="str">
        <f>f_info_name(A1323)</f>
        <v>华宝新飞跃</v>
      </c>
      <c r="C1323" t="str">
        <f>f_info_setupdate(A1323)</f>
        <v>2017-02-27</v>
      </c>
      <c r="D1323" s="16">
        <f t="shared" si="20"/>
        <v>1428</v>
      </c>
      <c r="F1323" s="17">
        <f>f_netasset_total(A1323,参数!$B$1,100000000)</f>
        <v>2.1611668847</v>
      </c>
      <c r="G1323" s="17">
        <f ca="1">f_nav_adjustedreturn(A1323,参数!$B$2,参数!$B$1)</f>
        <v>49.13112164297</v>
      </c>
      <c r="H1323" s="17">
        <f ca="1">f_nav_periodreturnrankingper(A1323,参数!$B$2,参数!$B$1,3)</f>
        <v>44.6797247220752</v>
      </c>
      <c r="I1323" s="17">
        <f ca="1">f_nav_adjustedreturn(A1323,参数!$B$3,参数!$B$2)</f>
        <v>32.9565913182636</v>
      </c>
      <c r="J1323" s="17">
        <f ca="1">f_nav_periodreturnrankingper(A1323,参数!$B$3,参数!$B$2,3)</f>
        <v>39.4091415830546</v>
      </c>
      <c r="K1323" s="17">
        <f ca="1">f_nav_adjustedreturn(A1323,参数!$B$4,参数!$B$3)</f>
        <v>-16.3767146202743</v>
      </c>
      <c r="L1323" s="17">
        <f ca="1">f_nav_periodreturnrankingper(A1323,参数!$B$4,参数!$B$3,3)</f>
        <v>53.6585365853659</v>
      </c>
      <c r="M1323" s="17">
        <f ca="1">f_nav_adjustedreturn(A1323,参数!$B$5,参数!$B$4)</f>
        <v>0</v>
      </c>
      <c r="N1323" s="17">
        <f ca="1">f_nav_periodreturnrankingper(A1323,参数!$B$5,参数!$B$4,3)</f>
        <v>0</v>
      </c>
      <c r="O1323" s="17">
        <f ca="1">f_nav_adjustedreturn(A1323,参数!$B$6,参数!$B$5)</f>
        <v>0</v>
      </c>
      <c r="P1323" s="17">
        <f ca="1">f_nav_periodreturnrankingper(A1323,参数!$B$6,参数!$B$5,3)</f>
        <v>0</v>
      </c>
      <c r="Q1323" s="25">
        <f>f_return(A1323,1,参数!$B$1-365/2,参数!$B$1)</f>
        <v>52.8629163305283</v>
      </c>
      <c r="R1323" s="25">
        <f ca="1">f_return(A1323,1,参数!$B$4,参数!$B$1)</f>
        <v>18.3409371775059</v>
      </c>
      <c r="S1323" s="25">
        <f ca="1">f_return(A1323,1,参数!$B$6,参数!$B$1)</f>
        <v>0</v>
      </c>
      <c r="T1323" t="str">
        <f>f_info_investtype(A1323)</f>
        <v>灵活配置型基金</v>
      </c>
      <c r="U1323" t="str">
        <f>f_info_fundmanager(A1323)</f>
        <v>李栋梁</v>
      </c>
      <c r="V1323">
        <f>f_info_manager_onthepostdays(A1323,1)</f>
        <v>1445</v>
      </c>
      <c r="W1323" s="25">
        <f ca="1">f_return_1w(A1323,"0",参数!$B$2)</f>
        <v>-1.07902961750262</v>
      </c>
      <c r="X1323" s="25">
        <f>f_return_1m(A1323,"0",参数!$B$1)</f>
        <v>8.20370067136073</v>
      </c>
      <c r="Y1323" s="25">
        <f>f_return_3m(A1323,0,参数!$B$1)</f>
        <v>15.2089265996397</v>
      </c>
      <c r="Z1323" s="25">
        <f>f_return_6m(A1323,0,参数!B1322)</f>
        <v>21.0551820219274</v>
      </c>
      <c r="AA1323" t="str">
        <f>f_dq_status(A1323,参数!$B$1)</f>
        <v>开放申购|开放赎回</v>
      </c>
      <c r="AB1323" s="17">
        <f ca="1">f_risk_maxdownside(A1323,参数!$B$6,参数!$B$1)</f>
        <v>-20.6555195075285</v>
      </c>
      <c r="AC1323" s="17">
        <f ca="1">f_risk_maxdownside(A1323,参数!$B$4,参数!$B$1)</f>
        <v>-20.3507306889353</v>
      </c>
      <c r="AD1323" t="str">
        <f ca="1">f_risk_maxdownside_date(A1323,参数!$B$6,参数!$B$1)</f>
        <v>20180125-20190103</v>
      </c>
    </row>
    <row r="1324" spans="1:30">
      <c r="A1324" s="15" t="s">
        <v>1352</v>
      </c>
      <c r="B1324" t="str">
        <f>f_info_name(A1324)</f>
        <v>泰康兴泰回报沪港深</v>
      </c>
      <c r="C1324" t="str">
        <f>f_info_setupdate(A1324)</f>
        <v>2017-06-15</v>
      </c>
      <c r="D1324" s="16">
        <f t="shared" si="20"/>
        <v>1320</v>
      </c>
      <c r="F1324" s="17">
        <f>f_netasset_total(A1324,参数!$B$1,100000000)</f>
        <v>20.2364652831</v>
      </c>
      <c r="G1324" s="17">
        <f ca="1">f_nav_adjustedreturn(A1324,参数!$B$2,参数!$B$1)</f>
        <v>25.2932736939826</v>
      </c>
      <c r="H1324" s="17">
        <f ca="1">f_nav_periodreturnrankingper(A1324,参数!$B$2,参数!$B$1,3)</f>
        <v>12.8342245989305</v>
      </c>
      <c r="I1324" s="17">
        <f ca="1">f_nav_adjustedreturn(A1324,参数!$B$3,参数!$B$2)</f>
        <v>9.85536806972001</v>
      </c>
      <c r="J1324" s="17">
        <f ca="1">f_nav_periodreturnrankingper(A1324,参数!$B$3,参数!$B$2,3)</f>
        <v>51.5789473684211</v>
      </c>
      <c r="K1324" s="17">
        <f ca="1">f_nav_adjustedreturn(A1324,参数!$B$4,参数!$B$3)</f>
        <v>1.087160262418</v>
      </c>
      <c r="L1324" s="17">
        <f ca="1">f_nav_periodreturnrankingper(A1324,参数!$B$4,参数!$B$3,3)</f>
        <v>33.3333333333333</v>
      </c>
      <c r="M1324" s="17">
        <f ca="1">f_nav_adjustedreturn(A1324,参数!$B$5,参数!$B$4)</f>
        <v>0</v>
      </c>
      <c r="N1324" s="17">
        <f ca="1">f_nav_periodreturnrankingper(A1324,参数!$B$5,参数!$B$4,3)</f>
        <v>0</v>
      </c>
      <c r="O1324" s="17">
        <f ca="1">f_nav_adjustedreturn(A1324,参数!$B$6,参数!$B$5)</f>
        <v>0</v>
      </c>
      <c r="P1324" s="17">
        <f ca="1">f_nav_periodreturnrankingper(A1324,参数!$B$6,参数!$B$5,3)</f>
        <v>0</v>
      </c>
      <c r="Q1324" s="25">
        <f>f_return(A1324,1,参数!$B$1-365/2,参数!$B$1)</f>
        <v>25.647245460447</v>
      </c>
      <c r="R1324" s="25">
        <f ca="1">f_return(A1324,1,参数!$B$4,参数!$B$1)</f>
        <v>11.6275480650225</v>
      </c>
      <c r="S1324" s="25">
        <f ca="1">f_return(A1324,1,参数!$B$6,参数!$B$1)</f>
        <v>0</v>
      </c>
      <c r="T1324" t="str">
        <f>f_info_investtype(A1324)</f>
        <v>偏债混合型基金</v>
      </c>
      <c r="U1324" t="str">
        <f>f_info_fundmanager(A1324)</f>
        <v>桂跃强,蒋利娟</v>
      </c>
      <c r="V1324">
        <f>f_info_manager_onthepostdays(A1324,1)</f>
        <v>1337</v>
      </c>
      <c r="W1324" s="25">
        <f ca="1">f_return_1w(A1324,"0",参数!$B$2)</f>
        <v>-0.487108423616362</v>
      </c>
      <c r="X1324" s="25">
        <f>f_return_1m(A1324,"0",参数!$B$1)</f>
        <v>3.83996642652304</v>
      </c>
      <c r="Y1324" s="25">
        <f>f_return_3m(A1324,0,参数!$B$1)</f>
        <v>6.27057981388689</v>
      </c>
      <c r="Z1324" s="25">
        <f>f_return_6m(A1324,0,参数!B1323)</f>
        <v>10.5032984952932</v>
      </c>
      <c r="AA1324" t="str">
        <f>f_dq_status(A1324,参数!$B$1)</f>
        <v>开放申购|开放赎回</v>
      </c>
      <c r="AB1324" s="17">
        <f ca="1">f_risk_maxdownside(A1324,参数!$B$6,参数!$B$1)</f>
        <v>-4.73343706494145</v>
      </c>
      <c r="AC1324" s="17">
        <f ca="1">f_risk_maxdownside(A1324,参数!$B$4,参数!$B$1)</f>
        <v>-4.73343706494145</v>
      </c>
      <c r="AD1324" t="str">
        <f ca="1">f_risk_maxdownside_date(A1324,参数!$B$6,参数!$B$1)</f>
        <v>20200306-20200319</v>
      </c>
    </row>
    <row r="1325" spans="1:30">
      <c r="A1325" s="15" t="s">
        <v>1353</v>
      </c>
      <c r="B1325" t="str">
        <f>f_info_name(A1325)</f>
        <v>农银汇理尖端科技</v>
      </c>
      <c r="C1325" t="str">
        <f>f_info_setupdate(A1325)</f>
        <v>2017-03-29</v>
      </c>
      <c r="D1325" s="16">
        <f t="shared" si="20"/>
        <v>1398</v>
      </c>
      <c r="F1325" s="17">
        <f>f_netasset_total(A1325,参数!$B$1,100000000)</f>
        <v>2.7211213568</v>
      </c>
      <c r="G1325" s="17">
        <f ca="1">f_nav_adjustedreturn(A1325,参数!$B$2,参数!$B$1)</f>
        <v>73.2595165725865</v>
      </c>
      <c r="H1325" s="17">
        <f ca="1">f_nav_periodreturnrankingper(A1325,参数!$B$2,参数!$B$1,3)</f>
        <v>21.3869772366331</v>
      </c>
      <c r="I1325" s="17">
        <f ca="1">f_nav_adjustedreturn(A1325,参数!$B$3,参数!$B$2)</f>
        <v>60.8614668218859</v>
      </c>
      <c r="J1325" s="17">
        <f ca="1">f_nav_periodreturnrankingper(A1325,参数!$B$3,参数!$B$2,3)</f>
        <v>8.63991081382386</v>
      </c>
      <c r="K1325" s="17">
        <f ca="1">f_nav_adjustedreturn(A1325,参数!$B$4,参数!$B$3)</f>
        <v>-27.8696783944916</v>
      </c>
      <c r="L1325" s="17">
        <f ca="1">f_nav_periodreturnrankingper(A1325,参数!$B$4,参数!$B$3,3)</f>
        <v>90.5006418485237</v>
      </c>
      <c r="M1325" s="17">
        <f ca="1">f_nav_adjustedreturn(A1325,参数!$B$5,参数!$B$4)</f>
        <v>0</v>
      </c>
      <c r="N1325" s="17">
        <f ca="1">f_nav_periodreturnrankingper(A1325,参数!$B$5,参数!$B$4,3)</f>
        <v>0</v>
      </c>
      <c r="O1325" s="17">
        <f ca="1">f_nav_adjustedreturn(A1325,参数!$B$6,参数!$B$5)</f>
        <v>0</v>
      </c>
      <c r="P1325" s="17">
        <f ca="1">f_nav_periodreturnrankingper(A1325,参数!$B$6,参数!$B$5,3)</f>
        <v>0</v>
      </c>
      <c r="Q1325" s="25">
        <f>f_return(A1325,1,参数!$B$1-365/2,参数!$B$1)</f>
        <v>80.3920792966432</v>
      </c>
      <c r="R1325" s="25">
        <f ca="1">f_return(A1325,1,参数!$B$4,参数!$B$1)</f>
        <v>26.1818128596613</v>
      </c>
      <c r="S1325" s="25">
        <f ca="1">f_return(A1325,1,参数!$B$6,参数!$B$1)</f>
        <v>0</v>
      </c>
      <c r="T1325" t="str">
        <f>f_info_investtype(A1325)</f>
        <v>灵活配置型基金</v>
      </c>
      <c r="U1325" t="str">
        <f>f_info_fundmanager(A1325)</f>
        <v>韩林</v>
      </c>
      <c r="V1325">
        <f>f_info_manager_onthepostdays(A1325,1)</f>
        <v>1415</v>
      </c>
      <c r="W1325" s="25">
        <f ca="1">f_return_1w(A1325,"0",参数!$B$2)</f>
        <v>2.79720279720279</v>
      </c>
      <c r="X1325" s="25">
        <f>f_return_1m(A1325,"0",参数!$B$1)</f>
        <v>13.8258926448914</v>
      </c>
      <c r="Y1325" s="25">
        <f>f_return_3m(A1325,0,参数!$B$1)</f>
        <v>28.2668095365658</v>
      </c>
      <c r="Z1325" s="25">
        <f>f_return_6m(A1325,0,参数!B1324)</f>
        <v>20.8800419067575</v>
      </c>
      <c r="AA1325" t="str">
        <f>f_dq_status(A1325,参数!$B$1)</f>
        <v>开放申购|开放赎回</v>
      </c>
      <c r="AB1325" s="17">
        <f ca="1">f_risk_maxdownside(A1325,参数!$B$6,参数!$B$1)</f>
        <v>-33.2930075006049</v>
      </c>
      <c r="AC1325" s="17">
        <f ca="1">f_risk_maxdownside(A1325,参数!$B$4,参数!$B$1)</f>
        <v>-31.2982805880887</v>
      </c>
      <c r="AD1325" t="str">
        <f ca="1">f_risk_maxdownside_date(A1325,参数!$B$6,参数!$B$1)</f>
        <v>20171122-20190103</v>
      </c>
    </row>
    <row r="1326" spans="1:30">
      <c r="A1326" s="15" t="s">
        <v>1354</v>
      </c>
      <c r="B1326" t="str">
        <f>f_info_name(A1326)</f>
        <v>汇丰晋信价值先锋</v>
      </c>
      <c r="C1326" t="str">
        <f>f_info_setupdate(A1326)</f>
        <v>2018-11-14</v>
      </c>
      <c r="D1326" s="16">
        <f t="shared" si="20"/>
        <v>803</v>
      </c>
      <c r="F1326" s="17">
        <f>f_netasset_total(A1326,参数!$B$1,100000000)</f>
        <v>1.0306996628</v>
      </c>
      <c r="G1326" s="17">
        <f ca="1">f_nav_adjustedreturn(A1326,参数!$B$2,参数!$B$1)</f>
        <v>44.8740563042405</v>
      </c>
      <c r="H1326" s="17">
        <f ca="1">f_nav_periodreturnrankingper(A1326,参数!$B$2,参数!$B$1,3)</f>
        <v>77.9411764705882</v>
      </c>
      <c r="I1326" s="17">
        <f ca="1">f_nav_adjustedreturn(A1326,参数!$B$3,参数!$B$2)</f>
        <v>40.9968165539196</v>
      </c>
      <c r="J1326" s="17">
        <f ca="1">f_nav_periodreturnrankingper(A1326,参数!$B$3,参数!$B$2,3)</f>
        <v>57.5221238938053</v>
      </c>
      <c r="K1326" s="17">
        <f ca="1">f_nav_adjustedreturn(A1326,参数!$B$4,参数!$B$3)</f>
        <v>0</v>
      </c>
      <c r="L1326" s="17">
        <f ca="1">f_nav_periodreturnrankingper(A1326,参数!$B$4,参数!$B$3,3)</f>
        <v>0</v>
      </c>
      <c r="M1326" s="17">
        <f ca="1">f_nav_adjustedreturn(A1326,参数!$B$5,参数!$B$4)</f>
        <v>0</v>
      </c>
      <c r="N1326" s="17">
        <f ca="1">f_nav_periodreturnrankingper(A1326,参数!$B$5,参数!$B$4,3)</f>
        <v>0</v>
      </c>
      <c r="O1326" s="17">
        <f ca="1">f_nav_adjustedreturn(A1326,参数!$B$6,参数!$B$5)</f>
        <v>0</v>
      </c>
      <c r="P1326" s="17">
        <f ca="1">f_nav_periodreturnrankingper(A1326,参数!$B$6,参数!$B$5,3)</f>
        <v>0</v>
      </c>
      <c r="Q1326" s="25">
        <f>f_return(A1326,1,参数!$B$1-365/2,参数!$B$1)</f>
        <v>34.7153767631952</v>
      </c>
      <c r="R1326" s="25">
        <f ca="1">f_return(A1326,1,参数!$B$4,参数!$B$1)</f>
        <v>0</v>
      </c>
      <c r="S1326" s="25">
        <f ca="1">f_return(A1326,1,参数!$B$6,参数!$B$1)</f>
        <v>0</v>
      </c>
      <c r="T1326" t="str">
        <f>f_info_investtype(A1326)</f>
        <v>普通股票型基金</v>
      </c>
      <c r="U1326" t="str">
        <f>f_info_fundmanager(A1326)</f>
        <v>吴培文</v>
      </c>
      <c r="V1326">
        <f>f_info_manager_onthepostdays(A1326,1)</f>
        <v>635</v>
      </c>
      <c r="W1326" s="25">
        <f ca="1">f_return_1w(A1326,"0",参数!$B$2)</f>
        <v>-2.36290989253238</v>
      </c>
      <c r="X1326" s="25">
        <f>f_return_1m(A1326,"0",参数!$B$1)</f>
        <v>10.6959943932288</v>
      </c>
      <c r="Y1326" s="25">
        <f>f_return_3m(A1326,0,参数!$B$1)</f>
        <v>18.9491368323485</v>
      </c>
      <c r="Z1326" s="25">
        <f>f_return_6m(A1326,0,参数!B1325)</f>
        <v>5.14882506527414</v>
      </c>
      <c r="AA1326" t="str">
        <f>f_dq_status(A1326,参数!$B$1)</f>
        <v>开放申购|开放赎回</v>
      </c>
      <c r="AB1326" s="17">
        <f ca="1">f_risk_maxdownside(A1326,参数!$B$6,参数!$B$1)</f>
        <v>-16.4102175396043</v>
      </c>
      <c r="AC1326" s="17">
        <f ca="1">f_risk_maxdownside(A1326,参数!$B$4,参数!$B$1)</f>
        <v>-16.4102175396043</v>
      </c>
      <c r="AD1326" t="str">
        <f ca="1">f_risk_maxdownside_date(A1326,参数!$B$6,参数!$B$1)</f>
        <v>20190411-20190606</v>
      </c>
    </row>
    <row r="1327" spans="1:30">
      <c r="A1327" s="15" t="s">
        <v>1355</v>
      </c>
      <c r="B1327" t="str">
        <f>f_info_name(A1327)</f>
        <v>汇丰晋信珠三角区域</v>
      </c>
      <c r="C1327" t="str">
        <f>f_info_setupdate(A1327)</f>
        <v>2017-06-02</v>
      </c>
      <c r="D1327" s="16">
        <f t="shared" si="20"/>
        <v>1333</v>
      </c>
      <c r="F1327" s="17">
        <f>f_netasset_total(A1327,参数!$B$1,100000000)</f>
        <v>0.6712477956</v>
      </c>
      <c r="G1327" s="17">
        <f ca="1">f_nav_adjustedreturn(A1327,参数!$B$2,参数!$B$1)</f>
        <v>58.1330057904896</v>
      </c>
      <c r="H1327" s="17">
        <f ca="1">f_nav_periodreturnrankingper(A1327,参数!$B$2,参数!$B$1,3)</f>
        <v>64.6712463199215</v>
      </c>
      <c r="I1327" s="17">
        <f ca="1">f_nav_adjustedreturn(A1327,参数!$B$3,参数!$B$2)</f>
        <v>33.1542056074766</v>
      </c>
      <c r="J1327" s="17">
        <f ca="1">f_nav_periodreturnrankingper(A1327,参数!$B$3,参数!$B$2,3)</f>
        <v>69.2837465564738</v>
      </c>
      <c r="K1327" s="17">
        <f ca="1">f_nav_adjustedreturn(A1327,参数!$B$4,参数!$B$3)</f>
        <v>-22.9800251934497</v>
      </c>
      <c r="L1327" s="17">
        <f ca="1">f_nav_periodreturnrankingper(A1327,参数!$B$4,参数!$B$3,3)</f>
        <v>44.3298969072165</v>
      </c>
      <c r="M1327" s="17">
        <f ca="1">f_nav_adjustedreturn(A1327,参数!$B$5,参数!$B$4)</f>
        <v>0</v>
      </c>
      <c r="N1327" s="17">
        <f ca="1">f_nav_periodreturnrankingper(A1327,参数!$B$5,参数!$B$4,3)</f>
        <v>0</v>
      </c>
      <c r="O1327" s="17">
        <f ca="1">f_nav_adjustedreturn(A1327,参数!$B$6,参数!$B$5)</f>
        <v>0</v>
      </c>
      <c r="P1327" s="17">
        <f ca="1">f_nav_periodreturnrankingper(A1327,参数!$B$6,参数!$B$5,3)</f>
        <v>0</v>
      </c>
      <c r="Q1327" s="25">
        <f>f_return(A1327,1,参数!$B$1-365/2,参数!$B$1)</f>
        <v>53.5669407657177</v>
      </c>
      <c r="R1327" s="25">
        <f ca="1">f_return(A1327,1,参数!$B$4,参数!$B$1)</f>
        <v>17.4707475949932</v>
      </c>
      <c r="S1327" s="25">
        <f ca="1">f_return(A1327,1,参数!$B$6,参数!$B$1)</f>
        <v>0</v>
      </c>
      <c r="T1327" t="str">
        <f>f_info_investtype(A1327)</f>
        <v>偏股混合型基金</v>
      </c>
      <c r="U1327" t="str">
        <f>f_info_fundmanager(A1327)</f>
        <v>吴培文</v>
      </c>
      <c r="V1327">
        <f>f_info_manager_onthepostdays(A1327,1)</f>
        <v>1350</v>
      </c>
      <c r="W1327" s="25">
        <f ca="1">f_return_1w(A1327,"0",参数!$B$2)</f>
        <v>-2.03695745595187</v>
      </c>
      <c r="X1327" s="25">
        <f>f_return_1m(A1327,"0",参数!$B$1)</f>
        <v>10.780577750461</v>
      </c>
      <c r="Y1327" s="25">
        <f>f_return_3m(A1327,0,参数!$B$1)</f>
        <v>26.0155212193246</v>
      </c>
      <c r="Z1327" s="25">
        <f>f_return_6m(A1327,0,参数!B1326)</f>
        <v>3.1970584569363</v>
      </c>
      <c r="AA1327" t="str">
        <f>f_dq_status(A1327,参数!$B$1)</f>
        <v>开放申购|开放赎回</v>
      </c>
      <c r="AB1327" s="17">
        <f ca="1">f_risk_maxdownside(A1327,参数!$B$6,参数!$B$1)</f>
        <v>-25.8679312813171</v>
      </c>
      <c r="AC1327" s="17">
        <f ca="1">f_risk_maxdownside(A1327,参数!$B$4,参数!$B$1)</f>
        <v>-25.5146992717792</v>
      </c>
      <c r="AD1327" t="str">
        <f ca="1">f_risk_maxdownside_date(A1327,参数!$B$6,参数!$B$1)</f>
        <v>20180125-20190103</v>
      </c>
    </row>
    <row r="1328" spans="1:30">
      <c r="A1328" s="15" t="s">
        <v>1356</v>
      </c>
      <c r="B1328" t="str">
        <f>f_info_name(A1328)</f>
        <v>北信瑞丰研究精选</v>
      </c>
      <c r="C1328" t="str">
        <f>f_info_setupdate(A1328)</f>
        <v>2017-06-28</v>
      </c>
      <c r="D1328" s="16">
        <f t="shared" si="20"/>
        <v>1307</v>
      </c>
      <c r="F1328" s="17">
        <f>f_netasset_total(A1328,参数!$B$1,100000000)</f>
        <v>0.5252678213</v>
      </c>
      <c r="G1328" s="17">
        <f ca="1">f_nav_adjustedreturn(A1328,参数!$B$2,参数!$B$1)</f>
        <v>51.8798329037419</v>
      </c>
      <c r="H1328" s="17">
        <f ca="1">f_nav_periodreturnrankingper(A1328,参数!$B$2,参数!$B$1,3)</f>
        <v>69.6078431372549</v>
      </c>
      <c r="I1328" s="17">
        <f ca="1">f_nav_adjustedreturn(A1328,参数!$B$3,参数!$B$2)</f>
        <v>39.920407909464</v>
      </c>
      <c r="J1328" s="17">
        <f ca="1">f_nav_periodreturnrankingper(A1328,参数!$B$3,参数!$B$2,3)</f>
        <v>59.2920353982301</v>
      </c>
      <c r="K1328" s="17">
        <f ca="1">f_nav_adjustedreturn(A1328,参数!$B$4,参数!$B$3)</f>
        <v>-23.4846322200019</v>
      </c>
      <c r="L1328" s="17">
        <f ca="1">f_nav_periodreturnrankingper(A1328,参数!$B$4,参数!$B$3,3)</f>
        <v>51.2727272727273</v>
      </c>
      <c r="M1328" s="17">
        <f ca="1">f_nav_adjustedreturn(A1328,参数!$B$5,参数!$B$4)</f>
        <v>0</v>
      </c>
      <c r="N1328" s="17">
        <f ca="1">f_nav_periodreturnrankingper(A1328,参数!$B$5,参数!$B$4,3)</f>
        <v>0</v>
      </c>
      <c r="O1328" s="17">
        <f ca="1">f_nav_adjustedreturn(A1328,参数!$B$6,参数!$B$5)</f>
        <v>0</v>
      </c>
      <c r="P1328" s="17">
        <f ca="1">f_nav_periodreturnrankingper(A1328,参数!$B$6,参数!$B$5,3)</f>
        <v>0</v>
      </c>
      <c r="Q1328" s="25">
        <f>f_return(A1328,1,参数!$B$1-365/2,参数!$B$1)</f>
        <v>71.8287754910411</v>
      </c>
      <c r="R1328" s="25">
        <f ca="1">f_return(A1328,1,参数!$B$4,参数!$B$1)</f>
        <v>17.5743001145261</v>
      </c>
      <c r="S1328" s="25">
        <f ca="1">f_return(A1328,1,参数!$B$6,参数!$B$1)</f>
        <v>0</v>
      </c>
      <c r="T1328" t="str">
        <f>f_info_investtype(A1328)</f>
        <v>普通股票型基金</v>
      </c>
      <c r="U1328" t="str">
        <f>f_info_fundmanager(A1328)</f>
        <v>程敏</v>
      </c>
      <c r="V1328">
        <f>f_info_manager_onthepostdays(A1328,1)</f>
        <v>255</v>
      </c>
      <c r="W1328" s="25">
        <f ca="1">f_return_1w(A1328,"0",参数!$B$2)</f>
        <v>-1.46260290768961</v>
      </c>
      <c r="X1328" s="25">
        <f>f_return_1m(A1328,"0",参数!$B$1)</f>
        <v>14.0949455832276</v>
      </c>
      <c r="Y1328" s="25">
        <f>f_return_3m(A1328,0,参数!$B$1)</f>
        <v>26.3998816480509</v>
      </c>
      <c r="Z1328" s="25">
        <f>f_return_6m(A1328,0,参数!B1327)</f>
        <v>18.8349100220499</v>
      </c>
      <c r="AA1328" t="str">
        <f>f_dq_status(A1328,参数!$B$1)</f>
        <v>开放申购|开放赎回</v>
      </c>
      <c r="AB1328" s="17">
        <f ca="1">f_risk_maxdownside(A1328,参数!$B$6,参数!$B$1)</f>
        <v>-29.6846182220583</v>
      </c>
      <c r="AC1328" s="17">
        <f ca="1">f_risk_maxdownside(A1328,参数!$B$4,参数!$B$1)</f>
        <v>-28.1067320384688</v>
      </c>
      <c r="AD1328" t="str">
        <f ca="1">f_risk_maxdownside_date(A1328,参数!$B$6,参数!$B$1)</f>
        <v>20171114-20190103</v>
      </c>
    </row>
    <row r="1329" spans="1:30">
      <c r="A1329" s="15" t="s">
        <v>1357</v>
      </c>
      <c r="B1329" t="str">
        <f>f_info_name(A1329)</f>
        <v>嘉实新添华定开</v>
      </c>
      <c r="C1329" t="str">
        <f>f_info_setupdate(A1329)</f>
        <v>2017-03-17</v>
      </c>
      <c r="D1329" s="16">
        <f t="shared" si="20"/>
        <v>1410</v>
      </c>
      <c r="F1329" s="17">
        <f>f_netasset_total(A1329,参数!$B$1,100000000)</f>
        <v>0.8809030124</v>
      </c>
      <c r="G1329" s="17">
        <f ca="1">f_nav_adjustedreturn(A1329,参数!$B$2,参数!$B$1)</f>
        <v>17.1182577867815</v>
      </c>
      <c r="H1329" s="17">
        <f ca="1">f_nav_periodreturnrankingper(A1329,参数!$B$2,参数!$B$1,3)</f>
        <v>45.7219251336898</v>
      </c>
      <c r="I1329" s="17">
        <f ca="1">f_nav_adjustedreturn(A1329,参数!$B$3,参数!$B$2)</f>
        <v>6.25112107623319</v>
      </c>
      <c r="J1329" s="17">
        <f ca="1">f_nav_periodreturnrankingper(A1329,参数!$B$3,参数!$B$2,3)</f>
        <v>75.0877192982456</v>
      </c>
      <c r="K1329" s="17">
        <f ca="1">f_nav_adjustedreturn(A1329,参数!$B$4,参数!$B$3)</f>
        <v>2.85977859778597</v>
      </c>
      <c r="L1329" s="17">
        <f ca="1">f_nav_periodreturnrankingper(A1329,参数!$B$4,参数!$B$3,3)</f>
        <v>19.1111111111111</v>
      </c>
      <c r="M1329" s="17">
        <f ca="1">f_nav_adjustedreturn(A1329,参数!$B$5,参数!$B$4)</f>
        <v>0</v>
      </c>
      <c r="N1329" s="17">
        <f ca="1">f_nav_periodreturnrankingper(A1329,参数!$B$5,参数!$B$4,3)</f>
        <v>0</v>
      </c>
      <c r="O1329" s="17">
        <f ca="1">f_nav_adjustedreturn(A1329,参数!$B$6,参数!$B$5)</f>
        <v>0</v>
      </c>
      <c r="P1329" s="17">
        <f ca="1">f_nav_periodreturnrankingper(A1329,参数!$B$6,参数!$B$5,3)</f>
        <v>0</v>
      </c>
      <c r="Q1329" s="25">
        <f>f_return(A1329,1,参数!$B$1-365/2,参数!$B$1)</f>
        <v>25.2564205311715</v>
      </c>
      <c r="R1329" s="25">
        <f ca="1">f_return(A1329,1,参数!$B$4,参数!$B$1)</f>
        <v>8.56803195889269</v>
      </c>
      <c r="S1329" s="25">
        <f ca="1">f_return(A1329,1,参数!$B$6,参数!$B$1)</f>
        <v>0</v>
      </c>
      <c r="T1329" t="str">
        <f>f_info_investtype(A1329)</f>
        <v>偏债混合型基金</v>
      </c>
      <c r="U1329" t="str">
        <f>f_info_fundmanager(A1329)</f>
        <v>刘宁</v>
      </c>
      <c r="V1329">
        <f>f_info_manager_onthepostdays(A1329,1)</f>
        <v>1427</v>
      </c>
      <c r="W1329" s="25">
        <f ca="1">f_return_1w(A1329,"0",参数!$B$2)</f>
        <v>-0.886806659416041</v>
      </c>
      <c r="X1329" s="25">
        <f>f_return_1m(A1329,"0",参数!$B$1)</f>
        <v>4.60645355850422</v>
      </c>
      <c r="Y1329" s="25">
        <f>f_return_3m(A1329,0,参数!$B$1)</f>
        <v>7.20908669448307</v>
      </c>
      <c r="Z1329" s="25">
        <f>f_return_6m(A1329,0,参数!B1328)</f>
        <v>9.97547662368484</v>
      </c>
      <c r="AA1329" t="str">
        <f>f_dq_status(A1329,参数!$B$1)</f>
        <v>暂停申购|暂停赎回</v>
      </c>
      <c r="AB1329" s="17">
        <f ca="1">f_risk_maxdownside(A1329,参数!$B$6,参数!$B$1)</f>
        <v>-3.62956810631228</v>
      </c>
      <c r="AC1329" s="17">
        <f ca="1">f_risk_maxdownside(A1329,参数!$B$4,参数!$B$1)</f>
        <v>-3.62956810631228</v>
      </c>
      <c r="AD1329" t="str">
        <f ca="1">f_risk_maxdownside_date(A1329,参数!$B$6,参数!$B$1)</f>
        <v>20200306-20200319,20200306-20200323</v>
      </c>
    </row>
    <row r="1330" spans="1:30">
      <c r="A1330" s="15" t="s">
        <v>1358</v>
      </c>
      <c r="B1330" t="str">
        <f>f_info_name(A1330)</f>
        <v>嘉实丰和</v>
      </c>
      <c r="C1330" t="str">
        <f>f_info_setupdate(A1330)</f>
        <v>2017-03-20</v>
      </c>
      <c r="D1330" s="16">
        <f t="shared" si="20"/>
        <v>1407</v>
      </c>
      <c r="F1330" s="17">
        <f>f_netasset_total(A1330,参数!$B$1,100000000)</f>
        <v>7.4265324547</v>
      </c>
      <c r="G1330" s="17">
        <f ca="1">f_nav_adjustedreturn(A1330,参数!$B$2,参数!$B$1)</f>
        <v>83.9738139772148</v>
      </c>
      <c r="H1330" s="17">
        <f ca="1">f_nav_periodreturnrankingper(A1330,参数!$B$2,参数!$B$1,3)</f>
        <v>13.6050820539968</v>
      </c>
      <c r="I1330" s="17">
        <f ca="1">f_nav_adjustedreturn(A1330,参数!$B$3,参数!$B$2)</f>
        <v>41.1496459858394</v>
      </c>
      <c r="J1330" s="17">
        <f ca="1">f_nav_periodreturnrankingper(A1330,参数!$B$3,参数!$B$2,3)</f>
        <v>28.2608695652174</v>
      </c>
      <c r="K1330" s="17">
        <f ca="1">f_nav_adjustedreturn(A1330,参数!$B$4,参数!$B$3)</f>
        <v>-35.3078177160158</v>
      </c>
      <c r="L1330" s="17">
        <f ca="1">f_nav_periodreturnrankingper(A1330,参数!$B$4,参数!$B$3,3)</f>
        <v>98.8446726572529</v>
      </c>
      <c r="M1330" s="17">
        <f ca="1">f_nav_adjustedreturn(A1330,参数!$B$5,参数!$B$4)</f>
        <v>0</v>
      </c>
      <c r="N1330" s="17">
        <f ca="1">f_nav_periodreturnrankingper(A1330,参数!$B$5,参数!$B$4,3)</f>
        <v>0</v>
      </c>
      <c r="O1330" s="17">
        <f ca="1">f_nav_adjustedreturn(A1330,参数!$B$6,参数!$B$5)</f>
        <v>0</v>
      </c>
      <c r="P1330" s="17">
        <f ca="1">f_nav_periodreturnrankingper(A1330,参数!$B$6,参数!$B$5,3)</f>
        <v>0</v>
      </c>
      <c r="Q1330" s="25">
        <f>f_return(A1330,1,参数!$B$1-365/2,参数!$B$1)</f>
        <v>109.409930141082</v>
      </c>
      <c r="R1330" s="25">
        <f ca="1">f_return(A1330,1,参数!$B$4,参数!$B$1)</f>
        <v>18.8577078648551</v>
      </c>
      <c r="S1330" s="25">
        <f ca="1">f_return(A1330,1,参数!$B$6,参数!$B$1)</f>
        <v>0</v>
      </c>
      <c r="T1330" t="str">
        <f>f_info_investtype(A1330)</f>
        <v>灵活配置型基金</v>
      </c>
      <c r="U1330" t="str">
        <f>f_info_fundmanager(A1330)</f>
        <v>谭丽,吴悠</v>
      </c>
      <c r="V1330">
        <f>f_info_manager_onthepostdays(A1330,1)</f>
        <v>890</v>
      </c>
      <c r="W1330" s="25">
        <f ca="1">f_return_1w(A1330,"0",参数!$B$2)</f>
        <v>-3.36838646072955</v>
      </c>
      <c r="X1330" s="25">
        <f>f_return_1m(A1330,"0",参数!$B$1)</f>
        <v>14.9115819659073</v>
      </c>
      <c r="Y1330" s="25">
        <f>f_return_3m(A1330,0,参数!$B$1)</f>
        <v>31.1852076386784</v>
      </c>
      <c r="Z1330" s="25">
        <f>f_return_6m(A1330,0,参数!B1329)</f>
        <v>45.7575757575758</v>
      </c>
      <c r="AA1330" t="str">
        <f>f_dq_status(A1330,参数!$B$1)</f>
        <v>开放申购|开放赎回</v>
      </c>
      <c r="AB1330" s="17">
        <f ca="1">f_risk_maxdownside(A1330,参数!$B$6,参数!$B$1)</f>
        <v>-40.1678748569248</v>
      </c>
      <c r="AC1330" s="17">
        <f ca="1">f_risk_maxdownside(A1330,参数!$B$4,参数!$B$1)</f>
        <v>-39.7124404121175</v>
      </c>
      <c r="AD1330" t="str">
        <f ca="1">f_risk_maxdownside_date(A1330,参数!$B$6,参数!$B$1)</f>
        <v>20171114-20190103</v>
      </c>
    </row>
    <row r="1331" spans="1:30">
      <c r="A1331" s="15" t="s">
        <v>1359</v>
      </c>
      <c r="B1331" t="str">
        <f>f_info_name(A1331)</f>
        <v>南方智慧精选</v>
      </c>
      <c r="C1331" t="str">
        <f>f_info_setupdate(A1331)</f>
        <v>2017-03-27</v>
      </c>
      <c r="D1331" s="16">
        <f t="shared" si="20"/>
        <v>1400</v>
      </c>
      <c r="F1331" s="17">
        <f>f_netasset_total(A1331,参数!$B$1,100000000)</f>
        <v>7.6903899056</v>
      </c>
      <c r="G1331" s="17">
        <f ca="1">f_nav_adjustedreturn(A1331,参数!$B$2,参数!$B$1)</f>
        <v>99.2737885163567</v>
      </c>
      <c r="H1331" s="17">
        <f ca="1">f_nav_periodreturnrankingper(A1331,参数!$B$2,参数!$B$1,3)</f>
        <v>6.03493912122816</v>
      </c>
      <c r="I1331" s="17">
        <f ca="1">f_nav_adjustedreturn(A1331,参数!$B$3,参数!$B$2)</f>
        <v>55.2254530130636</v>
      </c>
      <c r="J1331" s="17">
        <f ca="1">f_nav_periodreturnrankingper(A1331,参数!$B$3,参数!$B$2,3)</f>
        <v>11.984392419175</v>
      </c>
      <c r="K1331" s="17">
        <f ca="1">f_nav_adjustedreturn(A1331,参数!$B$4,参数!$B$3)</f>
        <v>-25.6578947368421</v>
      </c>
      <c r="L1331" s="17">
        <f ca="1">f_nav_periodreturnrankingper(A1331,参数!$B$4,参数!$B$3,3)</f>
        <v>85.0449293966624</v>
      </c>
      <c r="M1331" s="17">
        <f ca="1">f_nav_adjustedreturn(A1331,参数!$B$5,参数!$B$4)</f>
        <v>0</v>
      </c>
      <c r="N1331" s="17">
        <f ca="1">f_nav_periodreturnrankingper(A1331,参数!$B$5,参数!$B$4,3)</f>
        <v>0</v>
      </c>
      <c r="O1331" s="17">
        <f ca="1">f_nav_adjustedreturn(A1331,参数!$B$6,参数!$B$5)</f>
        <v>0</v>
      </c>
      <c r="P1331" s="17">
        <f ca="1">f_nav_periodreturnrankingper(A1331,参数!$B$6,参数!$B$5,3)</f>
        <v>0</v>
      </c>
      <c r="Q1331" s="25">
        <f>f_return(A1331,1,参数!$B$1-365/2,参数!$B$1)</f>
        <v>102.462269882757</v>
      </c>
      <c r="R1331" s="25">
        <f ca="1">f_return(A1331,1,参数!$B$4,参数!$B$1)</f>
        <v>31.9590963190476</v>
      </c>
      <c r="S1331" s="25">
        <f ca="1">f_return(A1331,1,参数!$B$6,参数!$B$1)</f>
        <v>0</v>
      </c>
      <c r="T1331" t="str">
        <f>f_info_investtype(A1331)</f>
        <v>灵活配置型基金</v>
      </c>
      <c r="U1331" t="str">
        <f>f_info_fundmanager(A1331)</f>
        <v>李锦文</v>
      </c>
      <c r="V1331">
        <f>f_info_manager_onthepostdays(A1331,1)</f>
        <v>797</v>
      </c>
      <c r="W1331" s="25">
        <f ca="1">f_return_1w(A1331,"0",参数!$B$2)</f>
        <v>-3.18680596622643</v>
      </c>
      <c r="X1331" s="25">
        <f>f_return_1m(A1331,"0",参数!$B$1)</f>
        <v>17.2657560508028</v>
      </c>
      <c r="Y1331" s="25">
        <f>f_return_3m(A1331,0,参数!$B$1)</f>
        <v>33.0056625141563</v>
      </c>
      <c r="Z1331" s="25">
        <f>f_return_6m(A1331,0,参数!B1330)</f>
        <v>43.7271676300578</v>
      </c>
      <c r="AA1331" t="str">
        <f>f_dq_status(A1331,参数!$B$1)</f>
        <v>开放申购|开放赎回</v>
      </c>
      <c r="AB1331" s="17">
        <f ca="1">f_risk_maxdownside(A1331,参数!$B$6,参数!$B$1)</f>
        <v>-30.2067889192353</v>
      </c>
      <c r="AC1331" s="17">
        <f ca="1">f_risk_maxdownside(A1331,参数!$B$4,参数!$B$1)</f>
        <v>-29.6468182175726</v>
      </c>
      <c r="AD1331" t="str">
        <f ca="1">f_risk_maxdownside_date(A1331,参数!$B$6,参数!$B$1)</f>
        <v>20180125-20181029</v>
      </c>
    </row>
    <row r="1332" spans="1:30">
      <c r="A1332" s="15" t="s">
        <v>1360</v>
      </c>
      <c r="B1332" t="str">
        <f>f_info_name(A1332)</f>
        <v>创金合信量化核心A</v>
      </c>
      <c r="C1332" t="str">
        <f>f_info_setupdate(A1332)</f>
        <v>2017-03-27</v>
      </c>
      <c r="D1332" s="16">
        <f t="shared" si="20"/>
        <v>1400</v>
      </c>
      <c r="F1332" s="17">
        <f>f_netasset_total(A1332,参数!$B$1,100000000)</f>
        <v>0.966753502</v>
      </c>
      <c r="G1332" s="17">
        <f ca="1">f_nav_adjustedreturn(A1332,参数!$B$2,参数!$B$1)</f>
        <v>58.6364377752406</v>
      </c>
      <c r="H1332" s="17">
        <f ca="1">f_nav_periodreturnrankingper(A1332,参数!$B$2,参数!$B$1,3)</f>
        <v>63.7880274779195</v>
      </c>
      <c r="I1332" s="17">
        <f ca="1">f_nav_adjustedreturn(A1332,参数!$B$3,参数!$B$2)</f>
        <v>30.7528257624227</v>
      </c>
      <c r="J1332" s="17">
        <f ca="1">f_nav_periodreturnrankingper(A1332,参数!$B$3,参数!$B$2,3)</f>
        <v>73.5537190082645</v>
      </c>
      <c r="K1332" s="17">
        <f ca="1">f_nav_adjustedreturn(A1332,参数!$B$4,参数!$B$3)</f>
        <v>-19.3410652373159</v>
      </c>
      <c r="L1332" s="17">
        <f ca="1">f_nav_periodreturnrankingper(A1332,参数!$B$4,参数!$B$3,3)</f>
        <v>26.2886597938144</v>
      </c>
      <c r="M1332" s="17">
        <f ca="1">f_nav_adjustedreturn(A1332,参数!$B$5,参数!$B$4)</f>
        <v>0</v>
      </c>
      <c r="N1332" s="17">
        <f ca="1">f_nav_periodreturnrankingper(A1332,参数!$B$5,参数!$B$4,3)</f>
        <v>0</v>
      </c>
      <c r="O1332" s="17">
        <f ca="1">f_nav_adjustedreturn(A1332,参数!$B$6,参数!$B$5)</f>
        <v>0</v>
      </c>
      <c r="P1332" s="17">
        <f ca="1">f_nav_periodreturnrankingper(A1332,参数!$B$6,参数!$B$5,3)</f>
        <v>0</v>
      </c>
      <c r="Q1332" s="25">
        <f>f_return(A1332,1,参数!$B$1-365/2,参数!$B$1)</f>
        <v>69.7851132630967</v>
      </c>
      <c r="R1332" s="25">
        <f ca="1">f_return(A1332,1,参数!$B$4,参数!$B$1)</f>
        <v>18.6954838389108</v>
      </c>
      <c r="S1332" s="25">
        <f ca="1">f_return(A1332,1,参数!$B$6,参数!$B$1)</f>
        <v>0</v>
      </c>
      <c r="T1332" t="str">
        <f>f_info_investtype(A1332)</f>
        <v>偏股混合型基金</v>
      </c>
      <c r="U1332" t="str">
        <f>f_info_fundmanager(A1332)</f>
        <v>董梁,王林峰</v>
      </c>
      <c r="V1332">
        <f>f_info_manager_onthepostdays(A1332,1)</f>
        <v>587</v>
      </c>
      <c r="W1332" s="25">
        <f ca="1">f_return_1w(A1332,"0",参数!$B$2)</f>
        <v>-2.33373158104342</v>
      </c>
      <c r="X1332" s="25">
        <f>f_return_1m(A1332,"0",参数!$B$1)</f>
        <v>10.5352881009206</v>
      </c>
      <c r="Y1332" s="25">
        <f>f_return_3m(A1332,0,参数!$B$1)</f>
        <v>20.7748665093754</v>
      </c>
      <c r="Z1332" s="25">
        <f>f_return_6m(A1332,0,参数!B1331)</f>
        <v>26.491116751269</v>
      </c>
      <c r="AA1332" t="str">
        <f>f_dq_status(A1332,参数!$B$1)</f>
        <v>开放申购|开放赎回</v>
      </c>
      <c r="AB1332" s="17">
        <f ca="1">f_risk_maxdownside(A1332,参数!$B$6,参数!$B$1)</f>
        <v>-24.0120972355867</v>
      </c>
      <c r="AC1332" s="17">
        <f ca="1">f_risk_maxdownside(A1332,参数!$B$4,参数!$B$1)</f>
        <v>-24.0120972355867</v>
      </c>
      <c r="AD1332" t="str">
        <f ca="1">f_risk_maxdownside_date(A1332,参数!$B$6,参数!$B$1)</f>
        <v>20180127-20190102,20180127-20190103</v>
      </c>
    </row>
    <row r="1333" spans="1:30">
      <c r="A1333" s="15" t="s">
        <v>1361</v>
      </c>
      <c r="B1333" t="str">
        <f>f_info_name(A1333)</f>
        <v>上投摩根安通回报A</v>
      </c>
      <c r="C1333" t="str">
        <f>f_info_setupdate(A1333)</f>
        <v>2017-04-26</v>
      </c>
      <c r="D1333" s="16">
        <f t="shared" si="20"/>
        <v>1370</v>
      </c>
      <c r="F1333" s="17">
        <f>f_netasset_total(A1333,参数!$B$1,100000000)</f>
        <v>3.9745439156</v>
      </c>
      <c r="G1333" s="17">
        <f ca="1">f_nav_adjustedreturn(A1333,参数!$B$2,参数!$B$1)</f>
        <v>7.38856797999828</v>
      </c>
      <c r="H1333" s="17">
        <f ca="1">f_nav_periodreturnrankingper(A1333,参数!$B$2,参数!$B$1,3)</f>
        <v>83.9572192513369</v>
      </c>
      <c r="I1333" s="17">
        <f ca="1">f_nav_adjustedreturn(A1333,参数!$B$3,参数!$B$2)</f>
        <v>12.371633404379</v>
      </c>
      <c r="J1333" s="17">
        <f ca="1">f_nav_periodreturnrankingper(A1333,参数!$B$3,参数!$B$2,3)</f>
        <v>30.1754385964912</v>
      </c>
      <c r="K1333" s="17">
        <f ca="1">f_nav_adjustedreturn(A1333,参数!$B$4,参数!$B$3)</f>
        <v>-0.878203467561526</v>
      </c>
      <c r="L1333" s="17">
        <f ca="1">f_nav_periodreturnrankingper(A1333,参数!$B$4,参数!$B$3,3)</f>
        <v>57.3333333333333</v>
      </c>
      <c r="M1333" s="17">
        <f ca="1">f_nav_adjustedreturn(A1333,参数!$B$5,参数!$B$4)</f>
        <v>0</v>
      </c>
      <c r="N1333" s="17">
        <f ca="1">f_nav_periodreturnrankingper(A1333,参数!$B$5,参数!$B$4,3)</f>
        <v>0</v>
      </c>
      <c r="O1333" s="17">
        <f ca="1">f_nav_adjustedreturn(A1333,参数!$B$6,参数!$B$5)</f>
        <v>0</v>
      </c>
      <c r="P1333" s="17">
        <f ca="1">f_nav_periodreturnrankingper(A1333,参数!$B$6,参数!$B$5,3)</f>
        <v>0</v>
      </c>
      <c r="Q1333" s="25">
        <f>f_return(A1333,1,参数!$B$1-365/2,参数!$B$1)</f>
        <v>15.2876543760795</v>
      </c>
      <c r="R1333" s="25">
        <f ca="1">f_return(A1333,1,参数!$B$4,参数!$B$1)</f>
        <v>6.14616622102342</v>
      </c>
      <c r="S1333" s="25">
        <f ca="1">f_return(A1333,1,参数!$B$6,参数!$B$1)</f>
        <v>0</v>
      </c>
      <c r="T1333" t="str">
        <f>f_info_investtype(A1333)</f>
        <v>偏债混合型基金</v>
      </c>
      <c r="U1333" t="str">
        <f>f_info_fundmanager(A1333)</f>
        <v>聂曙光</v>
      </c>
      <c r="V1333">
        <f>f_info_manager_onthepostdays(A1333,1)</f>
        <v>1387</v>
      </c>
      <c r="W1333" s="25">
        <f ca="1">f_return_1w(A1333,"0",参数!$B$2)</f>
        <v>0.320013838436258</v>
      </c>
      <c r="X1333" s="25">
        <f>f_return_1m(A1333,"0",参数!$B$1)</f>
        <v>3.81730288381397</v>
      </c>
      <c r="Y1333" s="25">
        <f>f_return_3m(A1333,0,参数!$B$1)</f>
        <v>5.55037708668758</v>
      </c>
      <c r="Z1333" s="25">
        <f>f_return_6m(A1333,0,参数!B1332)</f>
        <v>4.90261920752184</v>
      </c>
      <c r="AA1333" t="str">
        <f>f_dq_status(A1333,参数!$B$1)</f>
        <v>开放申购|开放赎回</v>
      </c>
      <c r="AB1333" s="17">
        <f ca="1">f_risk_maxdownside(A1333,参数!$B$6,参数!$B$1)</f>
        <v>-6.49614635385788</v>
      </c>
      <c r="AC1333" s="17">
        <f ca="1">f_risk_maxdownside(A1333,参数!$B$4,参数!$B$1)</f>
        <v>-6.49614635385788</v>
      </c>
      <c r="AD1333" t="str">
        <f ca="1">f_risk_maxdownside_date(A1333,参数!$B$6,参数!$B$1)</f>
        <v>20200306-20200323</v>
      </c>
    </row>
    <row r="1334" spans="1:30">
      <c r="A1334" s="15" t="s">
        <v>1362</v>
      </c>
      <c r="B1334" t="str">
        <f>f_info_name(A1334)</f>
        <v>华泰保兴吉年丰A</v>
      </c>
      <c r="C1334" t="str">
        <f>f_info_setupdate(A1334)</f>
        <v>2017-03-24</v>
      </c>
      <c r="D1334" s="16">
        <f t="shared" si="20"/>
        <v>1403</v>
      </c>
      <c r="F1334" s="17">
        <f>f_netasset_total(A1334,参数!$B$1,100000000)</f>
        <v>10.3546348406</v>
      </c>
      <c r="G1334" s="17">
        <f ca="1">f_nav_adjustedreturn(A1334,参数!$B$2,参数!$B$1)</f>
        <v>81.7303927965549</v>
      </c>
      <c r="H1334" s="17">
        <f ca="1">f_nav_periodreturnrankingper(A1334,参数!$B$2,参数!$B$1,3)</f>
        <v>28.9499509322866</v>
      </c>
      <c r="I1334" s="17">
        <f ca="1">f_nav_adjustedreturn(A1334,参数!$B$3,参数!$B$2)</f>
        <v>84.0076839956778</v>
      </c>
      <c r="J1334" s="17">
        <f ca="1">f_nav_periodreturnrankingper(A1334,参数!$B$3,参数!$B$2,3)</f>
        <v>4.13223140495868</v>
      </c>
      <c r="K1334" s="17">
        <f ca="1">f_nav_adjustedreturn(A1334,参数!$B$4,参数!$B$3)</f>
        <v>-29.5287249344276</v>
      </c>
      <c r="L1334" s="17">
        <f ca="1">f_nav_periodreturnrankingper(A1334,参数!$B$4,参数!$B$3,3)</f>
        <v>77.8350515463918</v>
      </c>
      <c r="M1334" s="17">
        <f ca="1">f_nav_adjustedreturn(A1334,参数!$B$5,参数!$B$4)</f>
        <v>0</v>
      </c>
      <c r="N1334" s="17">
        <f ca="1">f_nav_periodreturnrankingper(A1334,参数!$B$5,参数!$B$4,3)</f>
        <v>0</v>
      </c>
      <c r="O1334" s="17">
        <f ca="1">f_nav_adjustedreturn(A1334,参数!$B$6,参数!$B$5)</f>
        <v>0</v>
      </c>
      <c r="P1334" s="17">
        <f ca="1">f_nav_periodreturnrankingper(A1334,参数!$B$6,参数!$B$5,3)</f>
        <v>0</v>
      </c>
      <c r="Q1334" s="25">
        <f>f_return(A1334,1,参数!$B$1-365/2,参数!$B$1)</f>
        <v>81.3623646721891</v>
      </c>
      <c r="R1334" s="25">
        <f ca="1">f_return(A1334,1,参数!$B$4,参数!$B$1)</f>
        <v>33.0389051244731</v>
      </c>
      <c r="S1334" s="25">
        <f ca="1">f_return(A1334,1,参数!$B$6,参数!$B$1)</f>
        <v>0</v>
      </c>
      <c r="T1334" t="str">
        <f>f_info_investtype(A1334)</f>
        <v>偏股混合型基金</v>
      </c>
      <c r="U1334" t="str">
        <f>f_info_fundmanager(A1334)</f>
        <v>尚烁徽</v>
      </c>
      <c r="V1334">
        <f>f_info_manager_onthepostdays(A1334,1)</f>
        <v>1420</v>
      </c>
      <c r="W1334" s="25">
        <f ca="1">f_return_1w(A1334,"0",参数!$B$2)</f>
        <v>-2.31994901210962</v>
      </c>
      <c r="X1334" s="25">
        <f>f_return_1m(A1334,"0",参数!$B$1)</f>
        <v>18.3227834657377</v>
      </c>
      <c r="Y1334" s="25">
        <f>f_return_3m(A1334,0,参数!$B$1)</f>
        <v>36.5896719140798</v>
      </c>
      <c r="Z1334" s="25">
        <f>f_return_6m(A1334,0,参数!B1333)</f>
        <v>25.4731755335809</v>
      </c>
      <c r="AA1334" t="str">
        <f>f_dq_status(A1334,参数!$B$1)</f>
        <v>开放申购|开放赎回</v>
      </c>
      <c r="AB1334" s="17">
        <f ca="1">f_risk_maxdownside(A1334,参数!$B$6,参数!$B$1)</f>
        <v>-34.0816326530612</v>
      </c>
      <c r="AC1334" s="17">
        <f ca="1">f_risk_maxdownside(A1334,参数!$B$4,参数!$B$1)</f>
        <v>-34.0816326530612</v>
      </c>
      <c r="AD1334" t="str">
        <f ca="1">f_risk_maxdownside_date(A1334,参数!$B$6,参数!$B$1)</f>
        <v>20180206-20190103</v>
      </c>
    </row>
    <row r="1335" spans="1:30">
      <c r="A1335" s="15" t="s">
        <v>1363</v>
      </c>
      <c r="B1335" t="str">
        <f>f_info_name(A1335)</f>
        <v>平安转型创新A</v>
      </c>
      <c r="C1335" t="str">
        <f>f_info_setupdate(A1335)</f>
        <v>2017-04-14</v>
      </c>
      <c r="D1335" s="16">
        <f t="shared" si="20"/>
        <v>1382</v>
      </c>
      <c r="F1335" s="17">
        <f>f_netasset_total(A1335,参数!$B$1,100000000)</f>
        <v>0.8069923426</v>
      </c>
      <c r="G1335" s="17">
        <f ca="1">f_nav_adjustedreturn(A1335,参数!$B$2,参数!$B$1)</f>
        <v>66.474840339673</v>
      </c>
      <c r="H1335" s="17">
        <f ca="1">f_nav_periodreturnrankingper(A1335,参数!$B$2,参数!$B$1,3)</f>
        <v>28.1101111699312</v>
      </c>
      <c r="I1335" s="17">
        <f ca="1">f_nav_adjustedreturn(A1335,参数!$B$3,参数!$B$2)</f>
        <v>67.2614156591149</v>
      </c>
      <c r="J1335" s="17">
        <f ca="1">f_nav_periodreturnrankingper(A1335,参数!$B$3,参数!$B$2,3)</f>
        <v>5.57413600891862</v>
      </c>
      <c r="K1335" s="17">
        <f ca="1">f_nav_adjustedreturn(A1335,参数!$B$4,参数!$B$3)</f>
        <v>-21.8009913713971</v>
      </c>
      <c r="L1335" s="17">
        <f ca="1">f_nav_periodreturnrankingper(A1335,参数!$B$4,参数!$B$3,3)</f>
        <v>72.4646983311938</v>
      </c>
      <c r="M1335" s="17">
        <f ca="1">f_nav_adjustedreturn(A1335,参数!$B$5,参数!$B$4)</f>
        <v>0</v>
      </c>
      <c r="N1335" s="17">
        <f ca="1">f_nav_periodreturnrankingper(A1335,参数!$B$5,参数!$B$4,3)</f>
        <v>0</v>
      </c>
      <c r="O1335" s="17">
        <f ca="1">f_nav_adjustedreturn(A1335,参数!$B$6,参数!$B$5)</f>
        <v>0</v>
      </c>
      <c r="P1335" s="17">
        <f ca="1">f_nav_periodreturnrankingper(A1335,参数!$B$6,参数!$B$5,3)</f>
        <v>0</v>
      </c>
      <c r="Q1335" s="25">
        <f>f_return(A1335,1,参数!$B$1-365/2,参数!$B$1)</f>
        <v>92.9027623254444</v>
      </c>
      <c r="R1335" s="25">
        <f ca="1">f_return(A1335,1,参数!$B$4,参数!$B$1)</f>
        <v>29.5823224459536</v>
      </c>
      <c r="S1335" s="25">
        <f ca="1">f_return(A1335,1,参数!$B$6,参数!$B$1)</f>
        <v>0</v>
      </c>
      <c r="T1335" t="str">
        <f>f_info_investtype(A1335)</f>
        <v>灵活配置型基金</v>
      </c>
      <c r="U1335" t="str">
        <f>f_info_fundmanager(A1335)</f>
        <v>神爱前</v>
      </c>
      <c r="V1335">
        <f>f_info_manager_onthepostdays(A1335,1)</f>
        <v>414</v>
      </c>
      <c r="W1335" s="25">
        <f ca="1">f_return_1w(A1335,"0",参数!$B$2)</f>
        <v>3.74226428831453</v>
      </c>
      <c r="X1335" s="25">
        <f>f_return_1m(A1335,"0",参数!$B$1)</f>
        <v>12.5017785155324</v>
      </c>
      <c r="Y1335" s="25">
        <f>f_return_3m(A1335,0,参数!$B$1)</f>
        <v>38.5410582875832</v>
      </c>
      <c r="Z1335" s="25">
        <f>f_return_6m(A1335,0,参数!B1334)</f>
        <v>29.300483941927</v>
      </c>
      <c r="AA1335" t="str">
        <f>f_dq_status(A1335,参数!$B$1)</f>
        <v>开放申购|开放赎回</v>
      </c>
      <c r="AB1335" s="17">
        <f ca="1">f_risk_maxdownside(A1335,参数!$B$6,参数!$B$1)</f>
        <v>-30.1103712487458</v>
      </c>
      <c r="AC1335" s="17">
        <f ca="1">f_risk_maxdownside(A1335,参数!$B$4,参数!$B$1)</f>
        <v>-30.1103712487458</v>
      </c>
      <c r="AD1335" t="str">
        <f ca="1">f_risk_maxdownside_date(A1335,参数!$B$6,参数!$B$1)</f>
        <v>20180127-20181029</v>
      </c>
    </row>
    <row r="1336" spans="1:30">
      <c r="A1336" s="15" t="s">
        <v>1364</v>
      </c>
      <c r="B1336" t="str">
        <f>f_info_name(A1336)</f>
        <v>安信合作创新</v>
      </c>
      <c r="C1336" t="str">
        <f>f_info_setupdate(A1336)</f>
        <v>2017-03-29</v>
      </c>
      <c r="D1336" s="16">
        <f t="shared" si="20"/>
        <v>1398</v>
      </c>
      <c r="F1336" s="17">
        <f>f_netasset_total(A1336,参数!$B$1,100000000)</f>
        <v>0.5753235775</v>
      </c>
      <c r="G1336" s="17">
        <f ca="1">f_nav_adjustedreturn(A1336,参数!$B$2,参数!$B$1)</f>
        <v>48.0316081725635</v>
      </c>
      <c r="H1336" s="17">
        <f ca="1">f_nav_periodreturnrankingper(A1336,参数!$B$2,参数!$B$1,3)</f>
        <v>45.5796717840127</v>
      </c>
      <c r="I1336" s="17">
        <f ca="1">f_nav_adjustedreturn(A1336,参数!$B$3,参数!$B$2)</f>
        <v>31.6494845360825</v>
      </c>
      <c r="J1336" s="17">
        <f ca="1">f_nav_periodreturnrankingper(A1336,参数!$B$3,参数!$B$2,3)</f>
        <v>41.917502787068</v>
      </c>
      <c r="K1336" s="17">
        <f ca="1">f_nav_adjustedreturn(A1336,参数!$B$4,参数!$B$3)</f>
        <v>-17.6633999537001</v>
      </c>
      <c r="L1336" s="17">
        <f ca="1">f_nav_periodreturnrankingper(A1336,参数!$B$4,参数!$B$3,3)</f>
        <v>57.9589216944801</v>
      </c>
      <c r="M1336" s="17">
        <f ca="1">f_nav_adjustedreturn(A1336,参数!$B$5,参数!$B$4)</f>
        <v>0</v>
      </c>
      <c r="N1336" s="17">
        <f ca="1">f_nav_periodreturnrankingper(A1336,参数!$B$5,参数!$B$4,3)</f>
        <v>0</v>
      </c>
      <c r="O1336" s="17">
        <f ca="1">f_nav_adjustedreturn(A1336,参数!$B$6,参数!$B$5)</f>
        <v>0</v>
      </c>
      <c r="P1336" s="17">
        <f ca="1">f_nav_periodreturnrankingper(A1336,参数!$B$6,参数!$B$5,3)</f>
        <v>0</v>
      </c>
      <c r="Q1336" s="25">
        <f>f_return(A1336,1,参数!$B$1-365/2,参数!$B$1)</f>
        <v>45.3363757434616</v>
      </c>
      <c r="R1336" s="25">
        <f ca="1">f_return(A1336,1,参数!$B$4,参数!$B$1)</f>
        <v>17.0558322753405</v>
      </c>
      <c r="S1336" s="25">
        <f ca="1">f_return(A1336,1,参数!$B$6,参数!$B$1)</f>
        <v>0</v>
      </c>
      <c r="T1336" t="str">
        <f>f_info_investtype(A1336)</f>
        <v>灵活配置型基金</v>
      </c>
      <c r="U1336" t="str">
        <f>f_info_fundmanager(A1336)</f>
        <v>张明</v>
      </c>
      <c r="V1336">
        <f>f_info_manager_onthepostdays(A1336,1)</f>
        <v>1378</v>
      </c>
      <c r="W1336" s="25">
        <f ca="1">f_return_1w(A1336,"0",参数!$B$2)</f>
        <v>-4.3380550258785</v>
      </c>
      <c r="X1336" s="25">
        <f>f_return_1m(A1336,"0",参数!$B$1)</f>
        <v>8.8463149078727</v>
      </c>
      <c r="Y1336" s="25">
        <f>f_return_3m(A1336,0,参数!$B$1)</f>
        <v>16.2455277280859</v>
      </c>
      <c r="Z1336" s="25">
        <f>f_return_6m(A1336,0,参数!B1335)</f>
        <v>15.9530536839817</v>
      </c>
      <c r="AA1336" t="str">
        <f>f_dq_status(A1336,参数!$B$1)</f>
        <v>开放申购|开放赎回</v>
      </c>
      <c r="AB1336" s="17">
        <f ca="1">f_risk_maxdownside(A1336,参数!$B$6,参数!$B$1)</f>
        <v>-25.8969641214351</v>
      </c>
      <c r="AC1336" s="17">
        <f ca="1">f_risk_maxdownside(A1336,参数!$B$4,参数!$B$1)</f>
        <v>-25.8969641214351</v>
      </c>
      <c r="AD1336" t="str">
        <f ca="1">f_risk_maxdownside_date(A1336,参数!$B$6,参数!$B$1)</f>
        <v>20180127-20190103</v>
      </c>
    </row>
    <row r="1337" spans="1:30">
      <c r="A1337" s="15" t="s">
        <v>1365</v>
      </c>
      <c r="B1337" t="str">
        <f>f_info_name(A1337)</f>
        <v>华泰柏瑞量化创优</v>
      </c>
      <c r="C1337" t="str">
        <f>f_info_setupdate(A1337)</f>
        <v>2017-05-12</v>
      </c>
      <c r="D1337" s="16">
        <f t="shared" si="20"/>
        <v>1354</v>
      </c>
      <c r="F1337" s="17">
        <f>f_netasset_total(A1337,参数!$B$1,100000000)</f>
        <v>2.320142455</v>
      </c>
      <c r="G1337" s="17">
        <f ca="1">f_nav_adjustedreturn(A1337,参数!$B$2,参数!$B$1)</f>
        <v>78.532631403025</v>
      </c>
      <c r="H1337" s="17">
        <f ca="1">f_nav_periodreturnrankingper(A1337,参数!$B$2,参数!$B$1,3)</f>
        <v>17.204870301747</v>
      </c>
      <c r="I1337" s="17">
        <f ca="1">f_nav_adjustedreturn(A1337,参数!$B$3,参数!$B$2)</f>
        <v>54.3929815507677</v>
      </c>
      <c r="J1337" s="17">
        <f ca="1">f_nav_periodreturnrankingper(A1337,参数!$B$3,参数!$B$2,3)</f>
        <v>12.8205128205128</v>
      </c>
      <c r="K1337" s="17">
        <f ca="1">f_nav_adjustedreturn(A1337,参数!$B$4,参数!$B$3)</f>
        <v>-24.2918538777105</v>
      </c>
      <c r="L1337" s="17">
        <f ca="1">f_nav_periodreturnrankingper(A1337,参数!$B$4,参数!$B$3,3)</f>
        <v>81.3222079589217</v>
      </c>
      <c r="M1337" s="17">
        <f ca="1">f_nav_adjustedreturn(A1337,参数!$B$5,参数!$B$4)</f>
        <v>0</v>
      </c>
      <c r="N1337" s="17">
        <f ca="1">f_nav_periodreturnrankingper(A1337,参数!$B$5,参数!$B$4,3)</f>
        <v>0</v>
      </c>
      <c r="O1337" s="17">
        <f ca="1">f_nav_adjustedreturn(A1337,参数!$B$6,参数!$B$5)</f>
        <v>0</v>
      </c>
      <c r="P1337" s="17">
        <f ca="1">f_nav_periodreturnrankingper(A1337,参数!$B$6,参数!$B$5,3)</f>
        <v>0</v>
      </c>
      <c r="Q1337" s="25">
        <f>f_return(A1337,1,参数!$B$1-365/2,参数!$B$1)</f>
        <v>54.4433043770286</v>
      </c>
      <c r="R1337" s="25">
        <f ca="1">f_return(A1337,1,参数!$B$4,参数!$B$1)</f>
        <v>27.761133484318</v>
      </c>
      <c r="S1337" s="25">
        <f ca="1">f_return(A1337,1,参数!$B$6,参数!$B$1)</f>
        <v>0</v>
      </c>
      <c r="T1337" t="str">
        <f>f_info_investtype(A1337)</f>
        <v>灵活配置型基金</v>
      </c>
      <c r="U1337" t="str">
        <f>f_info_fundmanager(A1337)</f>
        <v>田汉卿,笪篁</v>
      </c>
      <c r="V1337">
        <f>f_info_manager_onthepostdays(A1337,1)</f>
        <v>1371</v>
      </c>
      <c r="W1337" s="25">
        <f ca="1">f_return_1w(A1337,"0",参数!$B$2)</f>
        <v>-0.333139002248689</v>
      </c>
      <c r="X1337" s="25">
        <f>f_return_1m(A1337,"0",参数!$B$1)</f>
        <v>15.8496909228934</v>
      </c>
      <c r="Y1337" s="25">
        <f>f_return_3m(A1337,0,参数!$B$1)</f>
        <v>24.4756467024004</v>
      </c>
      <c r="Z1337" s="25">
        <f>f_return_6m(A1337,0,参数!B1336)</f>
        <v>17.1478853874498</v>
      </c>
      <c r="AA1337" t="str">
        <f>f_dq_status(A1337,参数!$B$1)</f>
        <v>开放申购|开放赎回</v>
      </c>
      <c r="AB1337" s="17">
        <f ca="1">f_risk_maxdownside(A1337,参数!$B$6,参数!$B$1)</f>
        <v>-36.5023790286381</v>
      </c>
      <c r="AC1337" s="17">
        <f ca="1">f_risk_maxdownside(A1337,参数!$B$4,参数!$B$1)</f>
        <v>-33.7858079011421</v>
      </c>
      <c r="AD1337" t="str">
        <f ca="1">f_risk_maxdownside_date(A1337,参数!$B$6,参数!$B$1)</f>
        <v>20171014-20181018</v>
      </c>
    </row>
    <row r="1338" spans="1:30">
      <c r="A1338" s="15" t="s">
        <v>1366</v>
      </c>
      <c r="B1338" t="str">
        <f>f_info_name(A1338)</f>
        <v>长盛信息安全量化策略</v>
      </c>
      <c r="C1338" t="str">
        <f>f_info_setupdate(A1338)</f>
        <v>2017-05-03</v>
      </c>
      <c r="D1338" s="16">
        <f t="shared" si="20"/>
        <v>1363</v>
      </c>
      <c r="F1338" s="17">
        <f>f_netasset_total(A1338,参数!$B$1,100000000)</f>
        <v>6.3992061596</v>
      </c>
      <c r="G1338" s="17">
        <f ca="1">f_nav_adjustedreturn(A1338,参数!$B$2,参数!$B$1)</f>
        <v>33.4210526315789</v>
      </c>
      <c r="H1338" s="17">
        <f ca="1">f_nav_periodreturnrankingper(A1338,参数!$B$2,参数!$B$1,3)</f>
        <v>59.9788247750132</v>
      </c>
      <c r="I1338" s="17">
        <f ca="1">f_nav_adjustedreturn(A1338,参数!$B$3,参数!$B$2)</f>
        <v>13.7724550898204</v>
      </c>
      <c r="J1338" s="17">
        <f ca="1">f_nav_periodreturnrankingper(A1338,参数!$B$3,参数!$B$2,3)</f>
        <v>72.0178372352285</v>
      </c>
      <c r="K1338" s="17">
        <f ca="1">f_nav_adjustedreturn(A1338,参数!$B$4,参数!$B$3)</f>
        <v>-33.0661322645291</v>
      </c>
      <c r="L1338" s="17">
        <f ca="1">f_nav_periodreturnrankingper(A1338,参数!$B$4,参数!$B$3,3)</f>
        <v>97.4967907573813</v>
      </c>
      <c r="M1338" s="17">
        <f ca="1">f_nav_adjustedreturn(A1338,参数!$B$5,参数!$B$4)</f>
        <v>0</v>
      </c>
      <c r="N1338" s="17">
        <f ca="1">f_nav_periodreturnrankingper(A1338,参数!$B$5,参数!$B$4,3)</f>
        <v>0</v>
      </c>
      <c r="O1338" s="17">
        <f ca="1">f_nav_adjustedreturn(A1338,参数!$B$6,参数!$B$5)</f>
        <v>0</v>
      </c>
      <c r="P1338" s="17">
        <f ca="1">f_nav_periodreturnrankingper(A1338,参数!$B$6,参数!$B$5,3)</f>
        <v>0</v>
      </c>
      <c r="Q1338" s="25">
        <f>f_return(A1338,1,参数!$B$1-365/2,参数!$B$1)</f>
        <v>22.8706983939841</v>
      </c>
      <c r="R1338" s="25">
        <f ca="1">f_return(A1338,1,参数!$B$4,参数!$B$1)</f>
        <v>0.531085152637778</v>
      </c>
      <c r="S1338" s="25">
        <f ca="1">f_return(A1338,1,参数!$B$6,参数!$B$1)</f>
        <v>0</v>
      </c>
      <c r="T1338" t="str">
        <f>f_info_investtype(A1338)</f>
        <v>灵活配置型基金</v>
      </c>
      <c r="U1338" t="str">
        <f>f_info_fundmanager(A1338)</f>
        <v>李琪,孟棋</v>
      </c>
      <c r="V1338">
        <f>f_info_manager_onthepostdays(A1338,1)</f>
        <v>608</v>
      </c>
      <c r="W1338" s="25">
        <f ca="1">f_return_1w(A1338,"0",参数!$B$2)</f>
        <v>0.52910052910053</v>
      </c>
      <c r="X1338" s="25">
        <f>f_return_1m(A1338,"0",参数!$B$1)</f>
        <v>4.42842430484037</v>
      </c>
      <c r="Y1338" s="25">
        <f>f_return_3m(A1338,0,参数!$B$1)</f>
        <v>6.9620253164557</v>
      </c>
      <c r="Z1338" s="25">
        <f>f_return_6m(A1338,0,参数!B1337)</f>
        <v>8.89603429796355</v>
      </c>
      <c r="AA1338" t="str">
        <f>f_dq_status(A1338,参数!$B$1)</f>
        <v>暂停大额申购|开放赎回</v>
      </c>
      <c r="AB1338" s="17">
        <f ca="1">f_risk_maxdownside(A1338,参数!$B$6,参数!$B$1)</f>
        <v>-45.2173913043478</v>
      </c>
      <c r="AC1338" s="17">
        <f ca="1">f_risk_maxdownside(A1338,参数!$B$4,参数!$B$1)</f>
        <v>-40.7337723424271</v>
      </c>
      <c r="AD1338" t="str">
        <f ca="1">f_risk_maxdownside_date(A1338,参数!$B$6,参数!$B$1)</f>
        <v>20171114-20181016</v>
      </c>
    </row>
    <row r="1339" spans="1:30">
      <c r="A1339" s="15" t="s">
        <v>1367</v>
      </c>
      <c r="B1339" t="str">
        <f>f_info_name(A1339)</f>
        <v>平安股息精选A</v>
      </c>
      <c r="C1339" t="str">
        <f>f_info_setupdate(A1339)</f>
        <v>2017-05-17</v>
      </c>
      <c r="D1339" s="16">
        <f t="shared" si="20"/>
        <v>1349</v>
      </c>
      <c r="F1339" s="17">
        <f>f_netasset_total(A1339,参数!$B$1,100000000)</f>
        <v>1.843224567</v>
      </c>
      <c r="G1339" s="17">
        <f ca="1">f_nav_adjustedreturn(A1339,参数!$B$2,参数!$B$1)</f>
        <v>53.9320781911539</v>
      </c>
      <c r="H1339" s="17">
        <f ca="1">f_nav_periodreturnrankingper(A1339,参数!$B$2,参数!$B$1,3)</f>
        <v>66.1764705882353</v>
      </c>
      <c r="I1339" s="17">
        <f ca="1">f_nav_adjustedreturn(A1339,参数!$B$3,参数!$B$2)</f>
        <v>15.8405509756861</v>
      </c>
      <c r="J1339" s="17">
        <f ca="1">f_nav_periodreturnrankingper(A1339,参数!$B$3,参数!$B$2,3)</f>
        <v>95.5752212389381</v>
      </c>
      <c r="K1339" s="17">
        <f ca="1">f_nav_adjustedreturn(A1339,参数!$B$4,参数!$B$3)</f>
        <v>-18.6847687738651</v>
      </c>
      <c r="L1339" s="17">
        <f ca="1">f_nav_periodreturnrankingper(A1339,参数!$B$4,参数!$B$3,3)</f>
        <v>21.4545454545455</v>
      </c>
      <c r="M1339" s="17">
        <f ca="1">f_nav_adjustedreturn(A1339,参数!$B$5,参数!$B$4)</f>
        <v>0</v>
      </c>
      <c r="N1339" s="17">
        <f ca="1">f_nav_periodreturnrankingper(A1339,参数!$B$5,参数!$B$4,3)</f>
        <v>0</v>
      </c>
      <c r="O1339" s="17">
        <f ca="1">f_nav_adjustedreturn(A1339,参数!$B$6,参数!$B$5)</f>
        <v>0</v>
      </c>
      <c r="P1339" s="17">
        <f ca="1">f_nav_periodreturnrankingper(A1339,参数!$B$6,参数!$B$5,3)</f>
        <v>0</v>
      </c>
      <c r="Q1339" s="25">
        <f>f_return(A1339,1,参数!$B$1-365/2,参数!$B$1)</f>
        <v>77.7979760849045</v>
      </c>
      <c r="R1339" s="25">
        <f ca="1">f_return(A1339,1,参数!$B$4,参数!$B$1)</f>
        <v>13.1717783268195</v>
      </c>
      <c r="S1339" s="25">
        <f ca="1">f_return(A1339,1,参数!$B$6,参数!$B$1)</f>
        <v>0</v>
      </c>
      <c r="T1339" t="str">
        <f>f_info_investtype(A1339)</f>
        <v>普通股票型基金</v>
      </c>
      <c r="U1339" t="str">
        <f>f_info_fundmanager(A1339)</f>
        <v>成钧,毛时超</v>
      </c>
      <c r="V1339">
        <f>f_info_manager_onthepostdays(A1339,1)</f>
        <v>232</v>
      </c>
      <c r="W1339" s="25">
        <f ca="1">f_return_1w(A1339,"0",参数!$B$2)</f>
        <v>-3.30139372822298</v>
      </c>
      <c r="X1339" s="25">
        <f>f_return_1m(A1339,"0",参数!$B$1)</f>
        <v>14.3010033444816</v>
      </c>
      <c r="Y1339" s="25">
        <f>f_return_3m(A1339,0,参数!$B$1)</f>
        <v>18.3789400762037</v>
      </c>
      <c r="Z1339" s="25">
        <f>f_return_6m(A1339,0,参数!B1338)</f>
        <v>29.421151893225</v>
      </c>
      <c r="AA1339" t="str">
        <f>f_dq_status(A1339,参数!$B$1)</f>
        <v>暂停大额申购|开放赎回</v>
      </c>
      <c r="AB1339" s="17">
        <f ca="1">f_risk_maxdownside(A1339,参数!$B$6,参数!$B$1)</f>
        <v>-26.2527416905686</v>
      </c>
      <c r="AC1339" s="17">
        <f ca="1">f_risk_maxdownside(A1339,参数!$B$4,参数!$B$1)</f>
        <v>-26.2527416905686</v>
      </c>
      <c r="AD1339" t="str">
        <f ca="1">f_risk_maxdownside_date(A1339,参数!$B$6,参数!$B$1)</f>
        <v>20180127-20190103</v>
      </c>
    </row>
    <row r="1340" spans="1:30">
      <c r="A1340" s="15" t="s">
        <v>1368</v>
      </c>
      <c r="B1340" t="str">
        <f>f_info_name(A1340)</f>
        <v>国寿安保稳寿A</v>
      </c>
      <c r="C1340" t="str">
        <f>f_info_setupdate(A1340)</f>
        <v>2017-08-01</v>
      </c>
      <c r="D1340" s="16">
        <f t="shared" si="20"/>
        <v>1273</v>
      </c>
      <c r="F1340" s="17">
        <f>f_netasset_total(A1340,参数!$B$1,100000000)</f>
        <v>6.414733447</v>
      </c>
      <c r="G1340" s="17">
        <f ca="1">f_nav_adjustedreturn(A1340,参数!$B$2,参数!$B$1)</f>
        <v>20.2499739216386</v>
      </c>
      <c r="H1340" s="17">
        <f ca="1">f_nav_periodreturnrankingper(A1340,参数!$B$2,参数!$B$1,3)</f>
        <v>28.8770053475936</v>
      </c>
      <c r="I1340" s="17">
        <f ca="1">f_nav_adjustedreturn(A1340,参数!$B$3,参数!$B$2)</f>
        <v>9.9675850607535</v>
      </c>
      <c r="J1340" s="17">
        <f ca="1">f_nav_periodreturnrankingper(A1340,参数!$B$3,参数!$B$2,3)</f>
        <v>49.8245614035088</v>
      </c>
      <c r="K1340" s="17">
        <f ca="1">f_nav_adjustedreturn(A1340,参数!$B$4,参数!$B$3)</f>
        <v>0.291852806612838</v>
      </c>
      <c r="L1340" s="17">
        <f ca="1">f_nav_periodreturnrankingper(A1340,参数!$B$4,参数!$B$3,3)</f>
        <v>45.3333333333333</v>
      </c>
      <c r="M1340" s="17">
        <f ca="1">f_nav_adjustedreturn(A1340,参数!$B$5,参数!$B$4)</f>
        <v>0</v>
      </c>
      <c r="N1340" s="17">
        <f ca="1">f_nav_periodreturnrankingper(A1340,参数!$B$5,参数!$B$4,3)</f>
        <v>0</v>
      </c>
      <c r="O1340" s="17">
        <f ca="1">f_nav_adjustedreturn(A1340,参数!$B$6,参数!$B$5)</f>
        <v>0</v>
      </c>
      <c r="P1340" s="17">
        <f ca="1">f_nav_periodreturnrankingper(A1340,参数!$B$6,参数!$B$5,3)</f>
        <v>0</v>
      </c>
      <c r="Q1340" s="25">
        <f>f_return(A1340,1,参数!$B$1-365/2,参数!$B$1)</f>
        <v>23.0950974562869</v>
      </c>
      <c r="R1340" s="25">
        <f ca="1">f_return(A1340,1,参数!$B$4,参数!$B$1)</f>
        <v>9.85870770560033</v>
      </c>
      <c r="S1340" s="25">
        <f ca="1">f_return(A1340,1,参数!$B$6,参数!$B$1)</f>
        <v>0</v>
      </c>
      <c r="T1340" t="str">
        <f>f_info_investtype(A1340)</f>
        <v>偏债混合型基金</v>
      </c>
      <c r="U1340" t="str">
        <f>f_info_fundmanager(A1340)</f>
        <v>李一鸣,张标</v>
      </c>
      <c r="V1340">
        <f>f_info_manager_onthepostdays(A1340,1)</f>
        <v>1290</v>
      </c>
      <c r="W1340" s="25">
        <f ca="1">f_return_1w(A1340,"0",参数!$B$2)</f>
        <v>-0.680208721580301</v>
      </c>
      <c r="X1340" s="25">
        <f>f_return_1m(A1340,"0",参数!$B$1)</f>
        <v>3.41820103955598</v>
      </c>
      <c r="Y1340" s="25">
        <f>f_return_3m(A1340,0,参数!$B$1)</f>
        <v>6.39898486359105</v>
      </c>
      <c r="Z1340" s="25">
        <f>f_return_6m(A1340,0,参数!B1339)</f>
        <v>8.73759391522122</v>
      </c>
      <c r="AA1340" t="str">
        <f>f_dq_status(A1340,参数!$B$1)</f>
        <v>开放申购|开放赎回</v>
      </c>
      <c r="AB1340" s="17">
        <f ca="1">f_risk_maxdownside(A1340,参数!$B$6,参数!$B$1)</f>
        <v>-3.4419532094271</v>
      </c>
      <c r="AC1340" s="17">
        <f ca="1">f_risk_maxdownside(A1340,参数!$B$4,参数!$B$1)</f>
        <v>-3.18223896253602</v>
      </c>
      <c r="AD1340" t="str">
        <f ca="1">f_risk_maxdownside_date(A1340,参数!$B$6,参数!$B$1)</f>
        <v>20180124-20180705</v>
      </c>
    </row>
    <row r="1341" spans="1:30">
      <c r="A1341" s="15" t="s">
        <v>1369</v>
      </c>
      <c r="B1341" t="str">
        <f>f_info_name(A1341)</f>
        <v>建信民丰回报</v>
      </c>
      <c r="C1341" t="str">
        <f>f_info_setupdate(A1341)</f>
        <v>2017-04-18</v>
      </c>
      <c r="D1341" s="16">
        <f t="shared" si="20"/>
        <v>1378</v>
      </c>
      <c r="F1341" s="17">
        <f>f_netasset_total(A1341,参数!$B$1,100000000)</f>
        <v>0.6796790278</v>
      </c>
      <c r="G1341" s="17">
        <f ca="1">f_nav_adjustedreturn(A1341,参数!$B$2,参数!$B$1)</f>
        <v>10.3297901335514</v>
      </c>
      <c r="H1341" s="17">
        <f ca="1">f_nav_periodreturnrankingper(A1341,参数!$B$2,参数!$B$1,3)</f>
        <v>75.9358288770053</v>
      </c>
      <c r="I1341" s="17">
        <f ca="1">f_nav_adjustedreturn(A1341,参数!$B$3,参数!$B$2)</f>
        <v>4.48030374940673</v>
      </c>
      <c r="J1341" s="17">
        <f ca="1">f_nav_periodreturnrankingper(A1341,参数!$B$3,参数!$B$2,3)</f>
        <v>87.3684210526316</v>
      </c>
      <c r="K1341" s="17">
        <f ca="1">f_nav_adjustedreturn(A1341,参数!$B$4,参数!$B$3)</f>
        <v>0.774823034245265</v>
      </c>
      <c r="L1341" s="17">
        <f ca="1">f_nav_periodreturnrankingper(A1341,参数!$B$4,参数!$B$3,3)</f>
        <v>38.6666666666667</v>
      </c>
      <c r="M1341" s="17">
        <f ca="1">f_nav_adjustedreturn(A1341,参数!$B$5,参数!$B$4)</f>
        <v>0</v>
      </c>
      <c r="N1341" s="17">
        <f ca="1">f_nav_periodreturnrankingper(A1341,参数!$B$5,参数!$B$4,3)</f>
        <v>0</v>
      </c>
      <c r="O1341" s="17">
        <f ca="1">f_nav_adjustedreturn(A1341,参数!$B$6,参数!$B$5)</f>
        <v>0</v>
      </c>
      <c r="P1341" s="17">
        <f ca="1">f_nav_periodreturnrankingper(A1341,参数!$B$6,参数!$B$5,3)</f>
        <v>0</v>
      </c>
      <c r="Q1341" s="25">
        <f>f_return(A1341,1,参数!$B$1-365/2,参数!$B$1)</f>
        <v>6.7253566973712</v>
      </c>
      <c r="R1341" s="25">
        <f ca="1">f_return(A1341,1,参数!$B$4,参数!$B$1)</f>
        <v>5.11708152991228</v>
      </c>
      <c r="S1341" s="25">
        <f ca="1">f_return(A1341,1,参数!$B$6,参数!$B$1)</f>
        <v>0</v>
      </c>
      <c r="T1341" t="str">
        <f>f_info_investtype(A1341)</f>
        <v>偏债混合型基金</v>
      </c>
      <c r="U1341" t="str">
        <f>f_info_fundmanager(A1341)</f>
        <v>叶乐天</v>
      </c>
      <c r="V1341">
        <f>f_info_manager_onthepostdays(A1341,1)</f>
        <v>1395</v>
      </c>
      <c r="W1341" s="25">
        <f ca="1">f_return_1w(A1341,"0",参数!$B$2)</f>
        <v>0.045446282494087</v>
      </c>
      <c r="X1341" s="25">
        <f>f_return_1m(A1341,"0",参数!$B$1)</f>
        <v>1.45363408521302</v>
      </c>
      <c r="Y1341" s="25">
        <f>f_return_3m(A1341,0,参数!$B$1)</f>
        <v>1.94761584956346</v>
      </c>
      <c r="Z1341" s="25">
        <f>f_return_6m(A1341,0,参数!B1340)</f>
        <v>-0.0910369941239658</v>
      </c>
      <c r="AA1341" t="str">
        <f>f_dq_status(A1341,参数!$B$1)</f>
        <v>暂停申购|暂停赎回</v>
      </c>
      <c r="AB1341" s="17">
        <f ca="1">f_risk_maxdownside(A1341,参数!$B$6,参数!$B$1)</f>
        <v>-2.73124845284264</v>
      </c>
      <c r="AC1341" s="17">
        <f ca="1">f_risk_maxdownside(A1341,参数!$B$4,参数!$B$1)</f>
        <v>-2.73124845284264</v>
      </c>
      <c r="AD1341" t="str">
        <f ca="1">f_risk_maxdownside_date(A1341,参数!$B$6,参数!$B$1)</f>
        <v>20200806-20200910</v>
      </c>
    </row>
    <row r="1342" spans="1:30">
      <c r="A1342" s="15" t="s">
        <v>1370</v>
      </c>
      <c r="B1342" t="str">
        <f>f_info_name(A1342)</f>
        <v>华商研究精选</v>
      </c>
      <c r="C1342" t="str">
        <f>f_info_setupdate(A1342)</f>
        <v>2017-05-24</v>
      </c>
      <c r="D1342" s="16">
        <f t="shared" si="20"/>
        <v>1342</v>
      </c>
      <c r="F1342" s="17">
        <f>f_netasset_total(A1342,参数!$B$1,100000000)</f>
        <v>3.6725633292</v>
      </c>
      <c r="G1342" s="17">
        <f ca="1">f_nav_adjustedreturn(A1342,参数!$B$2,参数!$B$1)</f>
        <v>48.6086441681468</v>
      </c>
      <c r="H1342" s="17">
        <f ca="1">f_nav_periodreturnrankingper(A1342,参数!$B$2,参数!$B$1,3)</f>
        <v>45.0502911593436</v>
      </c>
      <c r="I1342" s="17">
        <f ca="1">f_nav_adjustedreturn(A1342,参数!$B$3,参数!$B$2)</f>
        <v>54.6703296703297</v>
      </c>
      <c r="J1342" s="17">
        <f ca="1">f_nav_periodreturnrankingper(A1342,参数!$B$3,参数!$B$2,3)</f>
        <v>12.4303232998885</v>
      </c>
      <c r="K1342" s="17">
        <f ca="1">f_nav_adjustedreturn(A1342,参数!$B$4,参数!$B$3)</f>
        <v>-1.44404332129964</v>
      </c>
      <c r="L1342" s="17">
        <f ca="1">f_nav_periodreturnrankingper(A1342,参数!$B$4,参数!$B$3,3)</f>
        <v>23.3632862644416</v>
      </c>
      <c r="M1342" s="17">
        <f ca="1">f_nav_adjustedreturn(A1342,参数!$B$5,参数!$B$4)</f>
        <v>0</v>
      </c>
      <c r="N1342" s="17">
        <f ca="1">f_nav_periodreturnrankingper(A1342,参数!$B$5,参数!$B$4,3)</f>
        <v>0</v>
      </c>
      <c r="O1342" s="17">
        <f ca="1">f_nav_adjustedreturn(A1342,参数!$B$6,参数!$B$5)</f>
        <v>0</v>
      </c>
      <c r="P1342" s="17">
        <f ca="1">f_nav_periodreturnrankingper(A1342,参数!$B$6,参数!$B$5,3)</f>
        <v>0</v>
      </c>
      <c r="Q1342" s="25">
        <f>f_return(A1342,1,参数!$B$1-365/2,参数!$B$1)</f>
        <v>37.2115460956489</v>
      </c>
      <c r="R1342" s="25">
        <f ca="1">f_return(A1342,1,参数!$B$4,参数!$B$1)</f>
        <v>31.3015877916703</v>
      </c>
      <c r="S1342" s="25">
        <f ca="1">f_return(A1342,1,参数!$B$6,参数!$B$1)</f>
        <v>0</v>
      </c>
      <c r="T1342" t="str">
        <f>f_info_investtype(A1342)</f>
        <v>灵活配置型基金</v>
      </c>
      <c r="U1342" t="str">
        <f>f_info_fundmanager(A1342)</f>
        <v>童立</v>
      </c>
      <c r="V1342">
        <f>f_info_manager_onthepostdays(A1342,1)</f>
        <v>1148</v>
      </c>
      <c r="W1342" s="25">
        <f ca="1">f_return_1w(A1342,"0",参数!$B$2)</f>
        <v>-1.40105078809107</v>
      </c>
      <c r="X1342" s="25">
        <f>f_return_1m(A1342,"0",参数!$B$1)</f>
        <v>6.08622147083684</v>
      </c>
      <c r="Y1342" s="25">
        <f>f_return_3m(A1342,0,参数!$B$1)</f>
        <v>15.4553817847286</v>
      </c>
      <c r="Z1342" s="25">
        <f>f_return_6m(A1342,0,参数!B1341)</f>
        <v>1.79871520342612</v>
      </c>
      <c r="AA1342" t="str">
        <f>f_dq_status(A1342,参数!$B$1)</f>
        <v>开放申购|开放赎回</v>
      </c>
      <c r="AB1342" s="17">
        <f ca="1">f_risk_maxdownside(A1342,参数!$B$6,参数!$B$1)</f>
        <v>-16.1939143888602</v>
      </c>
      <c r="AC1342" s="17">
        <f ca="1">f_risk_maxdownside(A1342,参数!$B$4,参数!$B$1)</f>
        <v>-16.1939143888602</v>
      </c>
      <c r="AD1342" t="str">
        <f ca="1">f_risk_maxdownside_date(A1342,参数!$B$6,参数!$B$1)</f>
        <v>20200226-20200401</v>
      </c>
    </row>
    <row r="1343" spans="1:30">
      <c r="A1343" s="15" t="s">
        <v>1371</v>
      </c>
      <c r="B1343" t="str">
        <f>f_info_name(A1343)</f>
        <v>汇添富文体娱乐主题</v>
      </c>
      <c r="C1343" t="str">
        <f>f_info_setupdate(A1343)</f>
        <v>2018-06-21</v>
      </c>
      <c r="D1343" s="16">
        <f t="shared" si="20"/>
        <v>949</v>
      </c>
      <c r="F1343" s="17">
        <f>f_netasset_total(A1343,参数!$B$1,100000000)</f>
        <v>41.8596489342</v>
      </c>
      <c r="G1343" s="17">
        <f ca="1">f_nav_adjustedreturn(A1343,参数!$B$2,参数!$B$1)</f>
        <v>103.519353128314</v>
      </c>
      <c r="H1343" s="17">
        <f ca="1">f_nav_periodreturnrankingper(A1343,参数!$B$2,参数!$B$1,3)</f>
        <v>8.34151128557409</v>
      </c>
      <c r="I1343" s="17">
        <f ca="1">f_nav_adjustedreturn(A1343,参数!$B$3,参数!$B$2)</f>
        <v>53.9906103286385</v>
      </c>
      <c r="J1343" s="17">
        <f ca="1">f_nav_periodreturnrankingper(A1343,参数!$B$3,参数!$B$2,3)</f>
        <v>29.2011019283747</v>
      </c>
      <c r="K1343" s="17">
        <f ca="1">f_nav_adjustedreturn(A1343,参数!$B$4,参数!$B$3)</f>
        <v>0</v>
      </c>
      <c r="L1343" s="17">
        <f ca="1">f_nav_periodreturnrankingper(A1343,参数!$B$4,参数!$B$3,3)</f>
        <v>0</v>
      </c>
      <c r="M1343" s="17">
        <f ca="1">f_nav_adjustedreturn(A1343,参数!$B$5,参数!$B$4)</f>
        <v>0</v>
      </c>
      <c r="N1343" s="17">
        <f ca="1">f_nav_periodreturnrankingper(A1343,参数!$B$5,参数!$B$4,3)</f>
        <v>0</v>
      </c>
      <c r="O1343" s="17">
        <f ca="1">f_nav_adjustedreturn(A1343,参数!$B$6,参数!$B$5)</f>
        <v>0</v>
      </c>
      <c r="P1343" s="17">
        <f ca="1">f_nav_periodreturnrankingper(A1343,参数!$B$6,参数!$B$5,3)</f>
        <v>0</v>
      </c>
      <c r="Q1343" s="25">
        <f>f_return(A1343,1,参数!$B$1-365/2,参数!$B$1)</f>
        <v>85.232136163831</v>
      </c>
      <c r="R1343" s="25">
        <f ca="1">f_return(A1343,1,参数!$B$4,参数!$B$1)</f>
        <v>0</v>
      </c>
      <c r="S1343" s="25">
        <f ca="1">f_return(A1343,1,参数!$B$6,参数!$B$1)</f>
        <v>0</v>
      </c>
      <c r="T1343" t="str">
        <f>f_info_investtype(A1343)</f>
        <v>偏股混合型基金</v>
      </c>
      <c r="U1343" t="str">
        <f>f_info_fundmanager(A1343)</f>
        <v>杨瑨</v>
      </c>
      <c r="V1343">
        <f>f_info_manager_onthepostdays(A1343,1)</f>
        <v>966</v>
      </c>
      <c r="W1343" s="25">
        <f ca="1">f_return_1w(A1343,"0",参数!$B$2)</f>
        <v>-4.75950006312335</v>
      </c>
      <c r="X1343" s="25">
        <f>f_return_1m(A1343,"0",参数!$B$1)</f>
        <v>15.6485387164809</v>
      </c>
      <c r="Y1343" s="25">
        <f>f_return_3m(A1343,0,参数!$B$1)</f>
        <v>29.8612873213229</v>
      </c>
      <c r="Z1343" s="25">
        <f>f_return_6m(A1343,0,参数!B1342)</f>
        <v>34.3372989276139</v>
      </c>
      <c r="AA1343" t="str">
        <f>f_dq_status(A1343,参数!$B$1)</f>
        <v>开放申购|开放赎回</v>
      </c>
      <c r="AB1343" s="17">
        <f ca="1">f_risk_maxdownside(A1343,参数!$B$6,参数!$B$1)</f>
        <v>-13.2982627844385</v>
      </c>
      <c r="AC1343" s="17">
        <f ca="1">f_risk_maxdownside(A1343,参数!$B$4,参数!$B$1)</f>
        <v>-13.2982627844385</v>
      </c>
      <c r="AD1343" t="str">
        <f ca="1">f_risk_maxdownside_date(A1343,参数!$B$6,参数!$B$1)</f>
        <v>20200306-20200319</v>
      </c>
    </row>
    <row r="1344" spans="1:30">
      <c r="A1344" s="15" t="s">
        <v>1372</v>
      </c>
      <c r="B1344" t="str">
        <f>f_info_name(A1344)</f>
        <v>交银增利增强A</v>
      </c>
      <c r="C1344" t="str">
        <f>f_info_setupdate(A1344)</f>
        <v>2017-06-02</v>
      </c>
      <c r="D1344" s="16">
        <f t="shared" si="20"/>
        <v>1333</v>
      </c>
      <c r="F1344" s="17">
        <f>f_netasset_total(A1344,参数!$B$1,100000000)</f>
        <v>20.5988305552</v>
      </c>
      <c r="G1344" s="17">
        <f ca="1">f_nav_adjustedreturn(A1344,参数!$B$2,参数!$B$1)</f>
        <v>18.4150574273476</v>
      </c>
      <c r="H1344" s="17">
        <f ca="1">f_nav_periodreturnrankingper(A1344,参数!$B$2,参数!$B$1,3)</f>
        <v>15.8490566037736</v>
      </c>
      <c r="I1344" s="17">
        <f ca="1">f_nav_adjustedreturn(A1344,参数!$B$3,参数!$B$2)</f>
        <v>12.1996303142329</v>
      </c>
      <c r="J1344" s="17">
        <f ca="1">f_nav_periodreturnrankingper(A1344,参数!$B$3,参数!$B$2,3)</f>
        <v>26.1702127659574</v>
      </c>
      <c r="K1344" s="17">
        <f ca="1">f_nav_adjustedreturn(A1344,参数!$B$4,参数!$B$3)</f>
        <v>3.54066985645934</v>
      </c>
      <c r="L1344" s="17">
        <f ca="1">f_nav_periodreturnrankingper(A1344,参数!$B$4,参数!$B$3,3)</f>
        <v>26.0143198090692</v>
      </c>
      <c r="M1344" s="17">
        <f ca="1">f_nav_adjustedreturn(A1344,参数!$B$5,参数!$B$4)</f>
        <v>0</v>
      </c>
      <c r="N1344" s="17">
        <f ca="1">f_nav_periodreturnrankingper(A1344,参数!$B$5,参数!$B$4,3)</f>
        <v>0</v>
      </c>
      <c r="O1344" s="17">
        <f ca="1">f_nav_adjustedreturn(A1344,参数!$B$6,参数!$B$5)</f>
        <v>0</v>
      </c>
      <c r="P1344" s="17">
        <f ca="1">f_nav_periodreturnrankingper(A1344,参数!$B$6,参数!$B$5,3)</f>
        <v>0</v>
      </c>
      <c r="Q1344" s="25">
        <f>f_return(A1344,1,参数!$B$1-365/2,参数!$B$1)</f>
        <v>12.1200242710388</v>
      </c>
      <c r="R1344" s="25">
        <f ca="1">f_return(A1344,1,参数!$B$4,参数!$B$1)</f>
        <v>11.205854027899</v>
      </c>
      <c r="S1344" s="25">
        <f ca="1">f_return(A1344,1,参数!$B$6,参数!$B$1)</f>
        <v>0</v>
      </c>
      <c r="T1344" t="str">
        <f>f_info_investtype(A1344)</f>
        <v>混合债券型二级基金</v>
      </c>
      <c r="U1344" t="str">
        <f>f_info_fundmanager(A1344)</f>
        <v>魏玉敏</v>
      </c>
      <c r="V1344">
        <f>f_info_manager_onthepostdays(A1344,1)</f>
        <v>832</v>
      </c>
      <c r="W1344" s="25">
        <f ca="1">f_return_1w(A1344,"0",参数!$B$2)</f>
        <v>-0.897959183673479</v>
      </c>
      <c r="X1344" s="25">
        <f>f_return_1m(A1344,"0",参数!$B$1)</f>
        <v>0.720435775786326</v>
      </c>
      <c r="Y1344" s="25">
        <f>f_return_3m(A1344,0,参数!$B$1)</f>
        <v>4.23890922833733</v>
      </c>
      <c r="Z1344" s="25">
        <f>f_return_6m(A1344,0,参数!B1343)</f>
        <v>1.55450748849471</v>
      </c>
      <c r="AA1344" t="str">
        <f>f_dq_status(A1344,参数!$B$1)</f>
        <v>开放申购|开放赎回</v>
      </c>
      <c r="AB1344" s="17">
        <f ca="1">f_risk_maxdownside(A1344,参数!$B$6,参数!$B$1)</f>
        <v>-9.0531561461794</v>
      </c>
      <c r="AC1344" s="17">
        <f ca="1">f_risk_maxdownside(A1344,参数!$B$4,参数!$B$1)</f>
        <v>-9.0531561461794</v>
      </c>
      <c r="AD1344" t="str">
        <f ca="1">f_risk_maxdownside_date(A1344,参数!$B$6,参数!$B$1)</f>
        <v>20190409-20190606</v>
      </c>
    </row>
    <row r="1345" spans="1:30">
      <c r="A1345" s="15" t="s">
        <v>1373</v>
      </c>
      <c r="B1345" t="str">
        <f>f_info_name(A1345)</f>
        <v>博时逆向投资A</v>
      </c>
      <c r="C1345" t="str">
        <f>f_info_setupdate(A1345)</f>
        <v>2017-04-14</v>
      </c>
      <c r="D1345" s="16">
        <f t="shared" si="20"/>
        <v>1382</v>
      </c>
      <c r="F1345" s="17">
        <f>f_netasset_total(A1345,参数!$B$1,100000000)</f>
        <v>5.9215039952</v>
      </c>
      <c r="G1345" s="17">
        <f ca="1">f_nav_adjustedreturn(A1345,参数!$B$2,参数!$B$1)</f>
        <v>73.0831144624248</v>
      </c>
      <c r="H1345" s="17">
        <f ca="1">f_nav_periodreturnrankingper(A1345,参数!$B$2,参数!$B$1,3)</f>
        <v>42.2963689892051</v>
      </c>
      <c r="I1345" s="17">
        <f ca="1">f_nav_adjustedreturn(A1345,参数!$B$3,参数!$B$2)</f>
        <v>56.1243386243386</v>
      </c>
      <c r="J1345" s="17">
        <f ca="1">f_nav_periodreturnrankingper(A1345,参数!$B$3,参数!$B$2,3)</f>
        <v>25.4820936639118</v>
      </c>
      <c r="K1345" s="17">
        <f ca="1">f_nav_adjustedreturn(A1345,参数!$B$4,参数!$B$3)</f>
        <v>-18.5081384068125</v>
      </c>
      <c r="L1345" s="17">
        <f ca="1">f_nav_periodreturnrankingper(A1345,参数!$B$4,参数!$B$3,3)</f>
        <v>23.5395189003436</v>
      </c>
      <c r="M1345" s="17">
        <f ca="1">f_nav_adjustedreturn(A1345,参数!$B$5,参数!$B$4)</f>
        <v>0</v>
      </c>
      <c r="N1345" s="17">
        <f ca="1">f_nav_periodreturnrankingper(A1345,参数!$B$5,参数!$B$4,3)</f>
        <v>0</v>
      </c>
      <c r="O1345" s="17">
        <f ca="1">f_nav_adjustedreturn(A1345,参数!$B$6,参数!$B$5)</f>
        <v>0</v>
      </c>
      <c r="P1345" s="17">
        <f ca="1">f_nav_periodreturnrankingper(A1345,参数!$B$6,参数!$B$5,3)</f>
        <v>0</v>
      </c>
      <c r="Q1345" s="25">
        <f>f_return(A1345,1,参数!$B$1-365/2,参数!$B$1)</f>
        <v>67.931111166565</v>
      </c>
      <c r="R1345" s="25">
        <f ca="1">f_return(A1345,1,参数!$B$4,参数!$B$1)</f>
        <v>30.0695329136637</v>
      </c>
      <c r="S1345" s="25">
        <f ca="1">f_return(A1345,1,参数!$B$6,参数!$B$1)</f>
        <v>0</v>
      </c>
      <c r="T1345" t="str">
        <f>f_info_investtype(A1345)</f>
        <v>偏股混合型基金</v>
      </c>
      <c r="U1345" t="str">
        <f>f_info_fundmanager(A1345)</f>
        <v>蔡滨,李喆</v>
      </c>
      <c r="V1345">
        <f>f_info_manager_onthepostdays(A1345,1)</f>
        <v>1186</v>
      </c>
      <c r="W1345" s="25">
        <f ca="1">f_return_1w(A1345,"0",参数!$B$2)</f>
        <v>-0.295658050346347</v>
      </c>
      <c r="X1345" s="25">
        <f>f_return_1m(A1345,"0",参数!$B$1)</f>
        <v>14.4225383667525</v>
      </c>
      <c r="Y1345" s="25">
        <f>f_return_3m(A1345,0,参数!$B$1)</f>
        <v>24.2035505836576</v>
      </c>
      <c r="Z1345" s="25">
        <f>f_return_6m(A1345,0,参数!B1344)</f>
        <v>26.6690361945382</v>
      </c>
      <c r="AA1345" t="str">
        <f>f_dq_status(A1345,参数!$B$1)</f>
        <v>开放申购|开放赎回</v>
      </c>
      <c r="AB1345" s="17">
        <f ca="1">f_risk_maxdownside(A1345,参数!$B$6,参数!$B$1)</f>
        <v>-31.2250199840128</v>
      </c>
      <c r="AC1345" s="17">
        <f ca="1">f_risk_maxdownside(A1345,参数!$B$4,参数!$B$1)</f>
        <v>-25.7337073802331</v>
      </c>
      <c r="AD1345" t="str">
        <f ca="1">f_risk_maxdownside_date(A1345,参数!$B$6,参数!$B$1)</f>
        <v>20170422-20181018</v>
      </c>
    </row>
    <row r="1346" spans="1:30">
      <c r="A1346" s="15" t="s">
        <v>1374</v>
      </c>
      <c r="B1346" t="str">
        <f>f_info_name(A1346)</f>
        <v>汇添富年年泰A</v>
      </c>
      <c r="C1346" t="str">
        <f>f_info_setupdate(A1346)</f>
        <v>2017-04-14</v>
      </c>
      <c r="D1346" s="16">
        <f t="shared" si="20"/>
        <v>1382</v>
      </c>
      <c r="F1346" s="17">
        <f>f_netasset_total(A1346,参数!$B$1,100000000)</f>
        <v>4.3401516485</v>
      </c>
      <c r="G1346" s="17">
        <f ca="1">f_nav_adjustedreturn(A1346,参数!$B$2,参数!$B$1)</f>
        <v>15.4694340846441</v>
      </c>
      <c r="H1346" s="17">
        <f ca="1">f_nav_periodreturnrankingper(A1346,参数!$B$2,参数!$B$1,3)</f>
        <v>53.475935828877</v>
      </c>
      <c r="I1346" s="17">
        <f ca="1">f_nav_adjustedreturn(A1346,参数!$B$3,参数!$B$2)</f>
        <v>9.93849719226314</v>
      </c>
      <c r="J1346" s="17">
        <f ca="1">f_nav_periodreturnrankingper(A1346,参数!$B$3,参数!$B$2,3)</f>
        <v>50.1754385964912</v>
      </c>
      <c r="K1346" s="17">
        <f ca="1">f_nav_adjustedreturn(A1346,参数!$B$4,参数!$B$3)</f>
        <v>4.0337537091988</v>
      </c>
      <c r="L1346" s="17">
        <f ca="1">f_nav_periodreturnrankingper(A1346,参数!$B$4,参数!$B$3,3)</f>
        <v>14.6666666666667</v>
      </c>
      <c r="M1346" s="17">
        <f ca="1">f_nav_adjustedreturn(A1346,参数!$B$5,参数!$B$4)</f>
        <v>0</v>
      </c>
      <c r="N1346" s="17">
        <f ca="1">f_nav_periodreturnrankingper(A1346,参数!$B$5,参数!$B$4,3)</f>
        <v>0</v>
      </c>
      <c r="O1346" s="17">
        <f ca="1">f_nav_adjustedreturn(A1346,参数!$B$6,参数!$B$5)</f>
        <v>0</v>
      </c>
      <c r="P1346" s="17">
        <f ca="1">f_nav_periodreturnrankingper(A1346,参数!$B$6,参数!$B$5,3)</f>
        <v>0</v>
      </c>
      <c r="Q1346" s="25">
        <f>f_return(A1346,1,参数!$B$1-365/2,参数!$B$1)</f>
        <v>17.3578420908665</v>
      </c>
      <c r="R1346" s="25">
        <f ca="1">f_return(A1346,1,参数!$B$4,参数!$B$1)</f>
        <v>9.70513691886834</v>
      </c>
      <c r="S1346" s="25">
        <f ca="1">f_return(A1346,1,参数!$B$6,参数!$B$1)</f>
        <v>0</v>
      </c>
      <c r="T1346" t="str">
        <f>f_info_investtype(A1346)</f>
        <v>偏债混合型基金</v>
      </c>
      <c r="U1346" t="str">
        <f>f_info_fundmanager(A1346)</f>
        <v>郑慧莲,徐一恒</v>
      </c>
      <c r="V1346">
        <f>f_info_manager_onthepostdays(A1346,1)</f>
        <v>1157</v>
      </c>
      <c r="W1346" s="25">
        <f ca="1">f_return_1w(A1346,"0",参数!$B$2)</f>
        <v>-0.98739664445693</v>
      </c>
      <c r="X1346" s="25">
        <f>f_return_1m(A1346,"0",参数!$B$1)</f>
        <v>4.2682480415843</v>
      </c>
      <c r="Y1346" s="25">
        <f>f_return_3m(A1346,0,参数!$B$1)</f>
        <v>5.41040633557841</v>
      </c>
      <c r="Z1346" s="25">
        <f>f_return_6m(A1346,0,参数!B1345)</f>
        <v>6.92780107849012</v>
      </c>
      <c r="AA1346" t="str">
        <f>f_dq_status(A1346,参数!$B$1)</f>
        <v>暂停申购|暂停赎回</v>
      </c>
      <c r="AB1346" s="17">
        <f ca="1">f_risk_maxdownside(A1346,参数!$B$6,参数!$B$1)</f>
        <v>-3.72361451498142</v>
      </c>
      <c r="AC1346" s="17">
        <f ca="1">f_risk_maxdownside(A1346,参数!$B$4,参数!$B$1)</f>
        <v>-3.72361451498142</v>
      </c>
      <c r="AD1346" t="str">
        <f ca="1">f_risk_maxdownside_date(A1346,参数!$B$6,参数!$B$1)</f>
        <v>20200306-20200319</v>
      </c>
    </row>
    <row r="1347" spans="1:30">
      <c r="A1347" s="15" t="s">
        <v>1375</v>
      </c>
      <c r="B1347" t="str">
        <f>f_info_name(A1347)</f>
        <v>中欧康裕A</v>
      </c>
      <c r="C1347" t="str">
        <f>f_info_setupdate(A1347)</f>
        <v>2017-03-15</v>
      </c>
      <c r="D1347" s="16">
        <f t="shared" ref="D1347:D1410" si="21">DATEDIF(C1347,"2021-1-25","d")</f>
        <v>1412</v>
      </c>
      <c r="F1347" s="17">
        <f>f_netasset_total(A1347,参数!$B$1,100000000)</f>
        <v>9.7388294145</v>
      </c>
      <c r="G1347" s="17">
        <f ca="1">f_nav_adjustedreturn(A1347,参数!$B$2,参数!$B$1)</f>
        <v>12.0880054366293</v>
      </c>
      <c r="H1347" s="17">
        <f ca="1">f_nav_periodreturnrankingper(A1347,参数!$B$2,参数!$B$1,3)</f>
        <v>68.9839572192513</v>
      </c>
      <c r="I1347" s="17">
        <f ca="1">f_nav_adjustedreturn(A1347,参数!$B$3,参数!$B$2)</f>
        <v>8.7181381603251</v>
      </c>
      <c r="J1347" s="17">
        <f ca="1">f_nav_periodreturnrankingper(A1347,参数!$B$3,参数!$B$2,3)</f>
        <v>59.6491228070175</v>
      </c>
      <c r="K1347" s="17">
        <f ca="1">f_nav_adjustedreturn(A1347,参数!$B$4,参数!$B$3)</f>
        <v>2.69226901143014</v>
      </c>
      <c r="L1347" s="17">
        <f ca="1">f_nav_periodreturnrankingper(A1347,参数!$B$4,参数!$B$3,3)</f>
        <v>20</v>
      </c>
      <c r="M1347" s="17">
        <f ca="1">f_nav_adjustedreturn(A1347,参数!$B$5,参数!$B$4)</f>
        <v>0</v>
      </c>
      <c r="N1347" s="17">
        <f ca="1">f_nav_periodreturnrankingper(A1347,参数!$B$5,参数!$B$4,3)</f>
        <v>0</v>
      </c>
      <c r="O1347" s="17">
        <f ca="1">f_nav_adjustedreturn(A1347,参数!$B$6,参数!$B$5)</f>
        <v>0</v>
      </c>
      <c r="P1347" s="17">
        <f ca="1">f_nav_periodreturnrankingper(A1347,参数!$B$6,参数!$B$5,3)</f>
        <v>0</v>
      </c>
      <c r="Q1347" s="25">
        <f>f_return(A1347,1,参数!$B$1-365/2,参数!$B$1)</f>
        <v>14.26772356101</v>
      </c>
      <c r="R1347" s="25">
        <f ca="1">f_return(A1347,1,参数!$B$4,参数!$B$1)</f>
        <v>7.75481275066117</v>
      </c>
      <c r="S1347" s="25">
        <f ca="1">f_return(A1347,1,参数!$B$6,参数!$B$1)</f>
        <v>0</v>
      </c>
      <c r="T1347" t="str">
        <f>f_info_investtype(A1347)</f>
        <v>偏债混合型基金</v>
      </c>
      <c r="U1347" t="str">
        <f>f_info_fundmanager(A1347)</f>
        <v>黄华,蒋雯文</v>
      </c>
      <c r="V1347">
        <f>f_info_manager_onthepostdays(A1347,1)</f>
        <v>1408</v>
      </c>
      <c r="W1347" s="25">
        <f ca="1">f_return_1w(A1347,"0",参数!$B$2)</f>
        <v>-0.254194204372117</v>
      </c>
      <c r="X1347" s="25">
        <f>f_return_1m(A1347,"0",参数!$B$1)</f>
        <v>2.81284089138226</v>
      </c>
      <c r="Y1347" s="25">
        <f>f_return_3m(A1347,0,参数!$B$1)</f>
        <v>4.98886059834501</v>
      </c>
      <c r="Z1347" s="25">
        <f>f_return_6m(A1347,0,参数!B1346)</f>
        <v>5.64781387886083</v>
      </c>
      <c r="AA1347" t="str">
        <f>f_dq_status(A1347,参数!$B$1)</f>
        <v>开放申购|开放赎回</v>
      </c>
      <c r="AB1347" s="17">
        <f ca="1">f_risk_maxdownside(A1347,参数!$B$6,参数!$B$1)</f>
        <v>-1.95211479102363</v>
      </c>
      <c r="AC1347" s="17">
        <f ca="1">f_risk_maxdownside(A1347,参数!$B$4,参数!$B$1)</f>
        <v>-1.95211479102363</v>
      </c>
      <c r="AD1347" t="str">
        <f ca="1">f_risk_maxdownside_date(A1347,参数!$B$6,参数!$B$1)</f>
        <v>20200306-20200323</v>
      </c>
    </row>
    <row r="1348" spans="1:30">
      <c r="A1348" s="15" t="s">
        <v>1376</v>
      </c>
      <c r="B1348" t="str">
        <f>f_info_name(A1348)</f>
        <v>南方荣年定期开放A</v>
      </c>
      <c r="C1348" t="str">
        <f>f_info_setupdate(A1348)</f>
        <v>2017-07-13</v>
      </c>
      <c r="D1348" s="16">
        <f t="shared" si="21"/>
        <v>1292</v>
      </c>
      <c r="F1348" s="17">
        <f>f_netasset_total(A1348,参数!$B$1,100000000)</f>
        <v>7.2141767636</v>
      </c>
      <c r="G1348" s="17">
        <f ca="1">f_nav_adjustedreturn(A1348,参数!$B$2,参数!$B$1)</f>
        <v>13.3985538068907</v>
      </c>
      <c r="H1348" s="17">
        <f ca="1">f_nav_periodreturnrankingper(A1348,参数!$B$2,参数!$B$1,3)</f>
        <v>64.9732620320856</v>
      </c>
      <c r="I1348" s="17">
        <f ca="1">f_nav_adjustedreturn(A1348,参数!$B$3,参数!$B$2)</f>
        <v>7.21452024808464</v>
      </c>
      <c r="J1348" s="17">
        <f ca="1">f_nav_periodreturnrankingper(A1348,参数!$B$3,参数!$B$2,3)</f>
        <v>68.0701754385965</v>
      </c>
      <c r="K1348" s="17">
        <f ca="1">f_nav_adjustedreturn(A1348,参数!$B$4,参数!$B$3)</f>
        <v>8.26503406734473</v>
      </c>
      <c r="L1348" s="17">
        <f ca="1">f_nav_periodreturnrankingper(A1348,参数!$B$4,参数!$B$3,3)</f>
        <v>2.22222222222222</v>
      </c>
      <c r="M1348" s="17">
        <f ca="1">f_nav_adjustedreturn(A1348,参数!$B$5,参数!$B$4)</f>
        <v>0</v>
      </c>
      <c r="N1348" s="17">
        <f ca="1">f_nav_periodreturnrankingper(A1348,参数!$B$5,参数!$B$4,3)</f>
        <v>0</v>
      </c>
      <c r="O1348" s="17">
        <f ca="1">f_nav_adjustedreturn(A1348,参数!$B$6,参数!$B$5)</f>
        <v>0</v>
      </c>
      <c r="P1348" s="17">
        <f ca="1">f_nav_periodreturnrankingper(A1348,参数!$B$6,参数!$B$5,3)</f>
        <v>0</v>
      </c>
      <c r="Q1348" s="25">
        <f>f_return(A1348,1,参数!$B$1-365/2,参数!$B$1)</f>
        <v>6.3279352608649</v>
      </c>
      <c r="R1348" s="25">
        <f ca="1">f_return(A1348,1,参数!$B$4,参数!$B$1)</f>
        <v>9.58391567708789</v>
      </c>
      <c r="S1348" s="25">
        <f ca="1">f_return(A1348,1,参数!$B$6,参数!$B$1)</f>
        <v>0</v>
      </c>
      <c r="T1348" t="str">
        <f>f_info_investtype(A1348)</f>
        <v>偏债混合型基金</v>
      </c>
      <c r="U1348" t="str">
        <f>f_info_fundmanager(A1348)</f>
        <v>黄斌斌</v>
      </c>
      <c r="V1348">
        <f>f_info_manager_onthepostdays(A1348,1)</f>
        <v>1098</v>
      </c>
      <c r="W1348" s="25">
        <f ca="1">f_return_1w(A1348,"0",参数!$B$2)</f>
        <v>-0.457278347023463</v>
      </c>
      <c r="X1348" s="25">
        <f>f_return_1m(A1348,"0",参数!$B$1)</f>
        <v>0.908402725208176</v>
      </c>
      <c r="Y1348" s="25">
        <f>f_return_3m(A1348,0,参数!$B$1)</f>
        <v>2.72811344019728</v>
      </c>
      <c r="Z1348" s="25">
        <f>f_return_6m(A1348,0,参数!B1347)</f>
        <v>3.62183961532495</v>
      </c>
      <c r="AA1348" t="str">
        <f>f_dq_status(A1348,参数!$B$1)</f>
        <v>暂停申购|暂停赎回</v>
      </c>
      <c r="AB1348" s="17">
        <f ca="1">f_risk_maxdownside(A1348,参数!$B$6,参数!$B$1)</f>
        <v>-3.7328909166321</v>
      </c>
      <c r="AC1348" s="17">
        <f ca="1">f_risk_maxdownside(A1348,参数!$B$4,参数!$B$1)</f>
        <v>-3.7328909166321</v>
      </c>
      <c r="AD1348" t="str">
        <f ca="1">f_risk_maxdownside_date(A1348,参数!$B$6,参数!$B$1)</f>
        <v>20200306-20200323</v>
      </c>
    </row>
    <row r="1349" spans="1:30">
      <c r="A1349" s="15" t="s">
        <v>1377</v>
      </c>
      <c r="B1349" t="str">
        <f>f_info_name(A1349)</f>
        <v>博时汇智回报</v>
      </c>
      <c r="C1349" t="str">
        <f>f_info_setupdate(A1349)</f>
        <v>2017-04-12</v>
      </c>
      <c r="D1349" s="16">
        <f t="shared" si="21"/>
        <v>1384</v>
      </c>
      <c r="F1349" s="17">
        <f>f_netasset_total(A1349,参数!$B$1,100000000)</f>
        <v>8.3417695795</v>
      </c>
      <c r="G1349" s="17">
        <f ca="1">f_nav_adjustedreturn(A1349,参数!$B$2,参数!$B$1)</f>
        <v>71.714570040391</v>
      </c>
      <c r="H1349" s="17">
        <f ca="1">f_nav_periodreturnrankingper(A1349,参数!$B$2,参数!$B$1,3)</f>
        <v>23.0280571731075</v>
      </c>
      <c r="I1349" s="17">
        <f ca="1">f_nav_adjustedreturn(A1349,参数!$B$3,参数!$B$2)</f>
        <v>46.8116191130973</v>
      </c>
      <c r="J1349" s="17">
        <f ca="1">f_nav_periodreturnrankingper(A1349,参数!$B$3,参数!$B$2,3)</f>
        <v>20.958751393534</v>
      </c>
      <c r="K1349" s="17">
        <f ca="1">f_nav_adjustedreturn(A1349,参数!$B$4,参数!$B$3)</f>
        <v>-5.91089188970647</v>
      </c>
      <c r="L1349" s="17">
        <f ca="1">f_nav_periodreturnrankingper(A1349,参数!$B$4,参数!$B$3,3)</f>
        <v>33.4403080872914</v>
      </c>
      <c r="M1349" s="17">
        <f ca="1">f_nav_adjustedreturn(A1349,参数!$B$5,参数!$B$4)</f>
        <v>0</v>
      </c>
      <c r="N1349" s="17">
        <f ca="1">f_nav_periodreturnrankingper(A1349,参数!$B$5,参数!$B$4,3)</f>
        <v>0</v>
      </c>
      <c r="O1349" s="17">
        <f ca="1">f_nav_adjustedreturn(A1349,参数!$B$6,参数!$B$5)</f>
        <v>0</v>
      </c>
      <c r="P1349" s="17">
        <f ca="1">f_nav_periodreturnrankingper(A1349,参数!$B$6,参数!$B$5,3)</f>
        <v>0</v>
      </c>
      <c r="Q1349" s="25">
        <f>f_return(A1349,1,参数!$B$1-365/2,参数!$B$1)</f>
        <v>57.3300227964226</v>
      </c>
      <c r="R1349" s="25">
        <f ca="1">f_return(A1349,1,参数!$B$4,参数!$B$1)</f>
        <v>33.3280596160308</v>
      </c>
      <c r="S1349" s="25">
        <f ca="1">f_return(A1349,1,参数!$B$6,参数!$B$1)</f>
        <v>0</v>
      </c>
      <c r="T1349" t="str">
        <f>f_info_investtype(A1349)</f>
        <v>灵活配置型基金</v>
      </c>
      <c r="U1349" t="str">
        <f>f_info_fundmanager(A1349)</f>
        <v>吴渭</v>
      </c>
      <c r="V1349">
        <f>f_info_manager_onthepostdays(A1349,1)</f>
        <v>1401</v>
      </c>
      <c r="W1349" s="25">
        <f ca="1">f_return_1w(A1349,"0",参数!$B$2)</f>
        <v>3.15821256038647</v>
      </c>
      <c r="X1349" s="25">
        <f>f_return_1m(A1349,"0",参数!$B$1)</f>
        <v>16.7150757967612</v>
      </c>
      <c r="Y1349" s="25">
        <f>f_return_3m(A1349,0,参数!$B$1)</f>
        <v>28.068107400131</v>
      </c>
      <c r="Z1349" s="25">
        <f>f_return_6m(A1349,0,参数!B1348)</f>
        <v>23.9610309532618</v>
      </c>
      <c r="AA1349" t="str">
        <f>f_dq_status(A1349,参数!$B$1)</f>
        <v>开放申购|开放赎回</v>
      </c>
      <c r="AB1349" s="17">
        <f ca="1">f_risk_maxdownside(A1349,参数!$B$6,参数!$B$1)</f>
        <v>-15.7769986667325</v>
      </c>
      <c r="AC1349" s="17">
        <f ca="1">f_risk_maxdownside(A1349,参数!$B$4,参数!$B$1)</f>
        <v>-15.7769986667325</v>
      </c>
      <c r="AD1349" t="str">
        <f ca="1">f_risk_maxdownside_date(A1349,参数!$B$6,参数!$B$1)</f>
        <v>20200225-20200330</v>
      </c>
    </row>
    <row r="1350" spans="1:30">
      <c r="A1350" s="15" t="s">
        <v>1378</v>
      </c>
      <c r="B1350" t="str">
        <f>f_info_name(A1350)</f>
        <v>嘉实前沿科技</v>
      </c>
      <c r="C1350" t="str">
        <f>f_info_setupdate(A1350)</f>
        <v>2017-05-19</v>
      </c>
      <c r="D1350" s="16">
        <f t="shared" si="21"/>
        <v>1347</v>
      </c>
      <c r="F1350" s="17">
        <f>f_netasset_total(A1350,参数!$B$1,100000000)</f>
        <v>34.1401325721</v>
      </c>
      <c r="G1350" s="17">
        <f ca="1">f_nav_adjustedreturn(A1350,参数!$B$2,参数!$B$1)</f>
        <v>80.4193344121579</v>
      </c>
      <c r="H1350" s="17">
        <f ca="1">f_nav_periodreturnrankingper(A1350,参数!$B$2,参数!$B$1,3)</f>
        <v>37.7450980392157</v>
      </c>
      <c r="I1350" s="17">
        <f ca="1">f_nav_adjustedreturn(A1350,参数!$B$3,参数!$B$2)</f>
        <v>47.6215205650187</v>
      </c>
      <c r="J1350" s="17">
        <f ca="1">f_nav_periodreturnrankingper(A1350,参数!$B$3,参数!$B$2,3)</f>
        <v>47.1976401179941</v>
      </c>
      <c r="K1350" s="17">
        <f ca="1">f_nav_adjustedreturn(A1350,参数!$B$4,参数!$B$3)</f>
        <v>-21.2369109947644</v>
      </c>
      <c r="L1350" s="17">
        <f ca="1">f_nav_periodreturnrankingper(A1350,参数!$B$4,参数!$B$3,3)</f>
        <v>36.7272727272727</v>
      </c>
      <c r="M1350" s="17">
        <f ca="1">f_nav_adjustedreturn(A1350,参数!$B$5,参数!$B$4)</f>
        <v>0</v>
      </c>
      <c r="N1350" s="17">
        <f ca="1">f_nav_periodreturnrankingper(A1350,参数!$B$5,参数!$B$4,3)</f>
        <v>0</v>
      </c>
      <c r="O1350" s="17">
        <f ca="1">f_nav_adjustedreturn(A1350,参数!$B$6,参数!$B$5)</f>
        <v>0</v>
      </c>
      <c r="P1350" s="17">
        <f ca="1">f_nav_periodreturnrankingper(A1350,参数!$B$6,参数!$B$5,3)</f>
        <v>0</v>
      </c>
      <c r="Q1350" s="25">
        <f>f_return(A1350,1,参数!$B$1-365/2,参数!$B$1)</f>
        <v>88.8550905129225</v>
      </c>
      <c r="R1350" s="25">
        <f ca="1">f_return(A1350,1,参数!$B$4,参数!$B$1)</f>
        <v>27.9834970827937</v>
      </c>
      <c r="S1350" s="25">
        <f ca="1">f_return(A1350,1,参数!$B$6,参数!$B$1)</f>
        <v>0</v>
      </c>
      <c r="T1350" t="str">
        <f>f_info_investtype(A1350)</f>
        <v>普通股票型基金</v>
      </c>
      <c r="U1350" t="str">
        <f>f_info_fundmanager(A1350)</f>
        <v>张丹华</v>
      </c>
      <c r="V1350">
        <f>f_info_manager_onthepostdays(A1350,1)</f>
        <v>1364</v>
      </c>
      <c r="W1350" s="25">
        <f ca="1">f_return_1w(A1350,"0",参数!$B$2)</f>
        <v>-2.01985385357782</v>
      </c>
      <c r="X1350" s="25">
        <f>f_return_1m(A1350,"0",参数!$B$1)</f>
        <v>16.4003631411711</v>
      </c>
      <c r="Y1350" s="25">
        <f>f_return_3m(A1350,0,参数!$B$1)</f>
        <v>28.4397695967944</v>
      </c>
      <c r="Z1350" s="25">
        <f>f_return_6m(A1350,0,参数!B1349)</f>
        <v>26.1048201222567</v>
      </c>
      <c r="AA1350" t="str">
        <f>f_dq_status(A1350,参数!$B$1)</f>
        <v>开放申购|开放赎回</v>
      </c>
      <c r="AB1350" s="17">
        <f ca="1">f_risk_maxdownside(A1350,参数!$B$6,参数!$B$1)</f>
        <v>-35.7539418165667</v>
      </c>
      <c r="AC1350" s="17">
        <f ca="1">f_risk_maxdownside(A1350,参数!$B$4,参数!$B$1)</f>
        <v>-32.327485380117</v>
      </c>
      <c r="AD1350" t="str">
        <f ca="1">f_risk_maxdownside_date(A1350,参数!$B$6,参数!$B$1)</f>
        <v>20171114-20190103</v>
      </c>
    </row>
    <row r="1351" spans="1:30">
      <c r="A1351" s="15" t="s">
        <v>1379</v>
      </c>
      <c r="B1351" t="str">
        <f>f_info_name(A1351)</f>
        <v>汇添富年年丰A</v>
      </c>
      <c r="C1351" t="str">
        <f>f_info_setupdate(A1351)</f>
        <v>2017-04-20</v>
      </c>
      <c r="D1351" s="16">
        <f t="shared" si="21"/>
        <v>1376</v>
      </c>
      <c r="F1351" s="17">
        <f>f_netasset_total(A1351,参数!$B$1,100000000)</f>
        <v>0.5805873672</v>
      </c>
      <c r="G1351" s="17">
        <f ca="1">f_nav_adjustedreturn(A1351,参数!$B$2,参数!$B$1)</f>
        <v>17.1852357002813</v>
      </c>
      <c r="H1351" s="17">
        <f ca="1">f_nav_periodreturnrankingper(A1351,参数!$B$2,参数!$B$1,3)</f>
        <v>44.9197860962567</v>
      </c>
      <c r="I1351" s="17">
        <f ca="1">f_nav_adjustedreturn(A1351,参数!$B$3,参数!$B$2)</f>
        <v>11.0890151515152</v>
      </c>
      <c r="J1351" s="17">
        <f ca="1">f_nav_periodreturnrankingper(A1351,参数!$B$3,参数!$B$2,3)</f>
        <v>39.6491228070175</v>
      </c>
      <c r="K1351" s="17">
        <f ca="1">f_nav_adjustedreturn(A1351,参数!$B$4,参数!$B$3)</f>
        <v>-1.59351411797595</v>
      </c>
      <c r="L1351" s="17">
        <f ca="1">f_nav_periodreturnrankingper(A1351,参数!$B$4,参数!$B$3,3)</f>
        <v>64.8888888888889</v>
      </c>
      <c r="M1351" s="17">
        <f ca="1">f_nav_adjustedreturn(A1351,参数!$B$5,参数!$B$4)</f>
        <v>0</v>
      </c>
      <c r="N1351" s="17">
        <f ca="1">f_nav_periodreturnrankingper(A1351,参数!$B$5,参数!$B$4,3)</f>
        <v>0</v>
      </c>
      <c r="O1351" s="17">
        <f ca="1">f_nav_adjustedreturn(A1351,参数!$B$6,参数!$B$5)</f>
        <v>0</v>
      </c>
      <c r="P1351" s="17">
        <f ca="1">f_nav_periodreturnrankingper(A1351,参数!$B$6,参数!$B$5,3)</f>
        <v>0</v>
      </c>
      <c r="Q1351" s="25">
        <f>f_return(A1351,1,参数!$B$1-365/2,参数!$B$1)</f>
        <v>14.375490101489</v>
      </c>
      <c r="R1351" s="25">
        <f ca="1">f_return(A1351,1,参数!$B$4,参数!$B$1)</f>
        <v>8.59834263463406</v>
      </c>
      <c r="S1351" s="25">
        <f ca="1">f_return(A1351,1,参数!$B$6,参数!$B$1)</f>
        <v>0</v>
      </c>
      <c r="T1351" t="str">
        <f>f_info_investtype(A1351)</f>
        <v>偏债混合型基金</v>
      </c>
      <c r="U1351" t="str">
        <f>f_info_fundmanager(A1351)</f>
        <v>郑慧莲,徐一恒</v>
      </c>
      <c r="V1351">
        <f>f_info_manager_onthepostdays(A1351,1)</f>
        <v>1157</v>
      </c>
      <c r="W1351" s="25">
        <f ca="1">f_return_1w(A1351,"0",参数!$B$2)</f>
        <v>-0.55946427057726</v>
      </c>
      <c r="X1351" s="25">
        <f>f_return_1m(A1351,"0",参数!$B$1)</f>
        <v>4.0808600847971</v>
      </c>
      <c r="Y1351" s="25">
        <f>f_return_3m(A1351,0,参数!$B$1)</f>
        <v>4.96296861876765</v>
      </c>
      <c r="Z1351" s="25">
        <f>f_return_6m(A1351,0,参数!B1350)</f>
        <v>5.90493741841357</v>
      </c>
      <c r="AA1351" t="str">
        <f>f_dq_status(A1351,参数!$B$1)</f>
        <v>暂停申购|暂停赎回</v>
      </c>
      <c r="AB1351" s="17">
        <f ca="1">f_risk_maxdownside(A1351,参数!$B$6,参数!$B$1)</f>
        <v>-7.78265937415942</v>
      </c>
      <c r="AC1351" s="17">
        <f ca="1">f_risk_maxdownside(A1351,参数!$B$4,参数!$B$1)</f>
        <v>-7.78265937415942</v>
      </c>
      <c r="AD1351" t="str">
        <f ca="1">f_risk_maxdownside_date(A1351,参数!$B$6,参数!$B$1)</f>
        <v>20180516-20181018</v>
      </c>
    </row>
    <row r="1352" spans="1:30">
      <c r="A1352" s="15" t="s">
        <v>1380</v>
      </c>
      <c r="B1352" t="str">
        <f>f_info_name(A1352)</f>
        <v>前海开源盈鑫A</v>
      </c>
      <c r="C1352" t="str">
        <f>f_info_setupdate(A1352)</f>
        <v>2017-03-21</v>
      </c>
      <c r="D1352" s="16">
        <f t="shared" si="21"/>
        <v>1406</v>
      </c>
      <c r="F1352" s="17">
        <f>f_netasset_total(A1352,参数!$B$1,100000000)</f>
        <v>4.5183084467</v>
      </c>
      <c r="G1352" s="17">
        <f ca="1">f_nav_adjustedreturn(A1352,参数!$B$2,参数!$B$1)</f>
        <v>20.5577102868845</v>
      </c>
      <c r="H1352" s="17">
        <f ca="1">f_nav_periodreturnrankingper(A1352,参数!$B$2,参数!$B$1,3)</f>
        <v>76.0190577024881</v>
      </c>
      <c r="I1352" s="17">
        <f ca="1">f_nav_adjustedreturn(A1352,参数!$B$3,参数!$B$2)</f>
        <v>19.9127906976744</v>
      </c>
      <c r="J1352" s="17">
        <f ca="1">f_nav_periodreturnrankingper(A1352,参数!$B$3,参数!$B$2,3)</f>
        <v>59.4202898550725</v>
      </c>
      <c r="K1352" s="17">
        <f ca="1">f_nav_adjustedreturn(A1352,参数!$B$4,参数!$B$3)</f>
        <v>-0.386100386100386</v>
      </c>
      <c r="L1352" s="17">
        <f ca="1">f_nav_periodreturnrankingper(A1352,参数!$B$4,参数!$B$3,3)</f>
        <v>20.2182284980745</v>
      </c>
      <c r="M1352" s="17">
        <f ca="1">f_nav_adjustedreturn(A1352,参数!$B$5,参数!$B$4)</f>
        <v>0</v>
      </c>
      <c r="N1352" s="17">
        <f ca="1">f_nav_periodreturnrankingper(A1352,参数!$B$5,参数!$B$4,3)</f>
        <v>0</v>
      </c>
      <c r="O1352" s="17">
        <f ca="1">f_nav_adjustedreturn(A1352,参数!$B$6,参数!$B$5)</f>
        <v>0</v>
      </c>
      <c r="P1352" s="17">
        <f ca="1">f_nav_periodreturnrankingper(A1352,参数!$B$6,参数!$B$5,3)</f>
        <v>0</v>
      </c>
      <c r="Q1352" s="25">
        <f>f_return(A1352,1,参数!$B$1-365/2,参数!$B$1)</f>
        <v>28.7414651846726</v>
      </c>
      <c r="R1352" s="25">
        <f ca="1">f_return(A1352,1,参数!$B$4,参数!$B$1)</f>
        <v>12.9133550035444</v>
      </c>
      <c r="S1352" s="25">
        <f ca="1">f_return(A1352,1,参数!$B$6,参数!$B$1)</f>
        <v>0</v>
      </c>
      <c r="T1352" t="str">
        <f>f_info_investtype(A1352)</f>
        <v>灵活配置型基金</v>
      </c>
      <c r="U1352" t="str">
        <f>f_info_fundmanager(A1352)</f>
        <v>曾健飞</v>
      </c>
      <c r="V1352">
        <f>f_info_manager_onthepostdays(A1352,1)</f>
        <v>98</v>
      </c>
      <c r="W1352" s="25">
        <f ca="1">f_return_1w(A1352,"0",参数!$B$2)</f>
        <v>-3.05522914218566</v>
      </c>
      <c r="X1352" s="25">
        <f>f_return_1m(A1352,"0",参数!$B$1)</f>
        <v>5.61447286338115</v>
      </c>
      <c r="Y1352" s="25">
        <f>f_return_3m(A1352,0,参数!$B$1)</f>
        <v>9.09208067530123</v>
      </c>
      <c r="Z1352" s="25">
        <f>f_return_6m(A1352,0,参数!B1351)</f>
        <v>11.3631129836184</v>
      </c>
      <c r="AA1352" t="str">
        <f>f_dq_status(A1352,参数!$B$1)</f>
        <v>开放申购|开放赎回</v>
      </c>
      <c r="AB1352" s="17">
        <f ca="1">f_risk_maxdownside(A1352,参数!$B$6,参数!$B$1)</f>
        <v>-11.6976744186046</v>
      </c>
      <c r="AC1352" s="17">
        <f ca="1">f_risk_maxdownside(A1352,参数!$B$4,参数!$B$1)</f>
        <v>-11.6976744186046</v>
      </c>
      <c r="AD1352" t="str">
        <f ca="1">f_risk_maxdownside_date(A1352,参数!$B$6,参数!$B$1)</f>
        <v>20200114-20200323</v>
      </c>
    </row>
    <row r="1353" spans="1:30">
      <c r="A1353" s="15" t="s">
        <v>1381</v>
      </c>
      <c r="B1353" t="str">
        <f>f_info_name(A1353)</f>
        <v>兴银消费新趋势</v>
      </c>
      <c r="C1353" t="str">
        <f>f_info_setupdate(A1353)</f>
        <v>2017-06-15</v>
      </c>
      <c r="D1353" s="16">
        <f t="shared" si="21"/>
        <v>1320</v>
      </c>
      <c r="F1353" s="17">
        <f>f_netasset_total(A1353,参数!$B$1,100000000)</f>
        <v>0.130661421</v>
      </c>
      <c r="G1353" s="17">
        <f ca="1">f_nav_adjustedreturn(A1353,参数!$B$2,参数!$B$1)</f>
        <v>49.7899159663866</v>
      </c>
      <c r="H1353" s="17">
        <f ca="1">f_nav_periodreturnrankingper(A1353,参数!$B$2,参数!$B$1,3)</f>
        <v>44.2562202223399</v>
      </c>
      <c r="I1353" s="17">
        <f ca="1">f_nav_adjustedreturn(A1353,参数!$B$3,参数!$B$2)</f>
        <v>22.1366923256356</v>
      </c>
      <c r="J1353" s="17">
        <f ca="1">f_nav_periodreturnrankingper(A1353,参数!$B$3,参数!$B$2,3)</f>
        <v>54.8494983277592</v>
      </c>
      <c r="K1353" s="17">
        <f ca="1">f_nav_adjustedreturn(A1353,参数!$B$4,参数!$B$3)</f>
        <v>-19.0138849532445</v>
      </c>
      <c r="L1353" s="17">
        <f ca="1">f_nav_periodreturnrankingper(A1353,参数!$B$4,参数!$B$3,3)</f>
        <v>61.6816431322208</v>
      </c>
      <c r="M1353" s="17">
        <f ca="1">f_nav_adjustedreturn(A1353,参数!$B$5,参数!$B$4)</f>
        <v>0</v>
      </c>
      <c r="N1353" s="17">
        <f ca="1">f_nav_periodreturnrankingper(A1353,参数!$B$5,参数!$B$4,3)</f>
        <v>0</v>
      </c>
      <c r="O1353" s="17">
        <f ca="1">f_nav_adjustedreturn(A1353,参数!$B$6,参数!$B$5)</f>
        <v>0</v>
      </c>
      <c r="P1353" s="17">
        <f ca="1">f_nav_periodreturnrankingper(A1353,参数!$B$6,参数!$B$5,3)</f>
        <v>0</v>
      </c>
      <c r="Q1353" s="25">
        <f>f_return(A1353,1,参数!$B$1-365/2,参数!$B$1)</f>
        <v>48.0012695803712</v>
      </c>
      <c r="R1353" s="25">
        <f ca="1">f_return(A1353,1,参数!$B$4,参数!$B$1)</f>
        <v>13.9885347690664</v>
      </c>
      <c r="S1353" s="25">
        <f ca="1">f_return(A1353,1,参数!$B$6,参数!$B$1)</f>
        <v>0</v>
      </c>
      <c r="T1353" t="str">
        <f>f_info_investtype(A1353)</f>
        <v>灵活配置型基金</v>
      </c>
      <c r="U1353" t="str">
        <f>f_info_fundmanager(A1353)</f>
        <v>蔡国亮</v>
      </c>
      <c r="V1353">
        <f>f_info_manager_onthepostdays(A1353,1)</f>
        <v>35</v>
      </c>
      <c r="W1353" s="25">
        <f ca="1">f_return_1w(A1353,"0",参数!$B$2)</f>
        <v>-2.42266120014909</v>
      </c>
      <c r="X1353" s="25">
        <f>f_return_1m(A1353,"0",参数!$B$1)</f>
        <v>11.970875865515</v>
      </c>
      <c r="Y1353" s="25">
        <f>f_return_3m(A1353,0,参数!$B$1)</f>
        <v>15.0168646429095</v>
      </c>
      <c r="Z1353" s="25">
        <f>f_return_6m(A1353,0,参数!B1352)</f>
        <v>19.2066651920666</v>
      </c>
      <c r="AA1353" t="str">
        <f>f_dq_status(A1353,参数!$B$1)</f>
        <v>开放申购|开放赎回</v>
      </c>
      <c r="AB1353" s="17">
        <f ca="1">f_risk_maxdownside(A1353,参数!$B$6,参数!$B$1)</f>
        <v>-23.836246550138</v>
      </c>
      <c r="AC1353" s="17">
        <f ca="1">f_risk_maxdownside(A1353,参数!$B$4,参数!$B$1)</f>
        <v>-21.3172400684281</v>
      </c>
      <c r="AD1353" t="str">
        <f ca="1">f_risk_maxdownside_date(A1353,参数!$B$6,参数!$B$1)</f>
        <v>20171114-20181018</v>
      </c>
    </row>
    <row r="1354" spans="1:30">
      <c r="A1354" s="15" t="s">
        <v>1382</v>
      </c>
      <c r="B1354" t="str">
        <f>f_info_name(A1354)</f>
        <v>光大多策略智选</v>
      </c>
      <c r="C1354" t="str">
        <f>f_info_setupdate(A1354)</f>
        <v>2017-05-16</v>
      </c>
      <c r="D1354" s="16">
        <f t="shared" si="21"/>
        <v>1350</v>
      </c>
      <c r="F1354" s="17">
        <f>f_netasset_total(A1354,参数!$B$1,100000000)</f>
        <v>1.1933779082</v>
      </c>
      <c r="G1354" s="17">
        <f ca="1">f_nav_adjustedreturn(A1354,参数!$B$2,参数!$B$1)</f>
        <v>2.34504322236528</v>
      </c>
      <c r="H1354" s="17">
        <f ca="1">f_nav_periodreturnrankingper(A1354,参数!$B$2,参数!$B$1,3)</f>
        <v>97.8609625668449</v>
      </c>
      <c r="I1354" s="17">
        <f ca="1">f_nav_adjustedreturn(A1354,参数!$B$3,参数!$B$2)</f>
        <v>25.8875498387075</v>
      </c>
      <c r="J1354" s="17">
        <f ca="1">f_nav_periodreturnrankingper(A1354,参数!$B$3,参数!$B$2,3)</f>
        <v>4.21052631578947</v>
      </c>
      <c r="K1354" s="17">
        <f ca="1">f_nav_adjustedreturn(A1354,参数!$B$4,参数!$B$3)</f>
        <v>-10.6819221967963</v>
      </c>
      <c r="L1354" s="17">
        <f ca="1">f_nav_periodreturnrankingper(A1354,参数!$B$4,参数!$B$3,3)</f>
        <v>95.5555555555556</v>
      </c>
      <c r="M1354" s="17">
        <f ca="1">f_nav_adjustedreturn(A1354,参数!$B$5,参数!$B$4)</f>
        <v>0</v>
      </c>
      <c r="N1354" s="17">
        <f ca="1">f_nav_periodreturnrankingper(A1354,参数!$B$5,参数!$B$4,3)</f>
        <v>0</v>
      </c>
      <c r="O1354" s="17">
        <f ca="1">f_nav_adjustedreturn(A1354,参数!$B$6,参数!$B$5)</f>
        <v>0</v>
      </c>
      <c r="P1354" s="17">
        <f ca="1">f_nav_periodreturnrankingper(A1354,参数!$B$6,参数!$B$5,3)</f>
        <v>0</v>
      </c>
      <c r="Q1354" s="25">
        <f>f_return(A1354,1,参数!$B$1-365/2,参数!$B$1)</f>
        <v>4.05908406738629</v>
      </c>
      <c r="R1354" s="25">
        <f ca="1">f_return(A1354,1,参数!$B$4,参数!$B$1)</f>
        <v>4.78789235997878</v>
      </c>
      <c r="S1354" s="25">
        <f ca="1">f_return(A1354,1,参数!$B$6,参数!$B$1)</f>
        <v>0</v>
      </c>
      <c r="T1354" t="str">
        <f>f_info_investtype(A1354)</f>
        <v>偏债混合型基金</v>
      </c>
      <c r="U1354" t="str">
        <f>f_info_fundmanager(A1354)</f>
        <v>房雷</v>
      </c>
      <c r="V1354">
        <f>f_info_manager_onthepostdays(A1354,1)</f>
        <v>264</v>
      </c>
      <c r="W1354" s="25">
        <f ca="1">f_return_1w(A1354,"0",参数!$B$2)</f>
        <v>0.66654323273466</v>
      </c>
      <c r="X1354" s="25">
        <f>f_return_1m(A1354,"0",参数!$B$1)</f>
        <v>2.06346294937637</v>
      </c>
      <c r="Y1354" s="25">
        <f>f_return_3m(A1354,0,参数!$B$1)</f>
        <v>2.49585559034811</v>
      </c>
      <c r="Z1354" s="25">
        <f>f_return_6m(A1354,0,参数!B1353)</f>
        <v>1.19941402673501</v>
      </c>
      <c r="AA1354" t="str">
        <f>f_dq_status(A1354,参数!$B$1)</f>
        <v>暂停申购|暂停赎回</v>
      </c>
      <c r="AB1354" s="17">
        <f ca="1">f_risk_maxdownside(A1354,参数!$B$6,参数!$B$1)</f>
        <v>-15.204991087344</v>
      </c>
      <c r="AC1354" s="17">
        <f ca="1">f_risk_maxdownside(A1354,参数!$B$4,参数!$B$1)</f>
        <v>-15.204991087344</v>
      </c>
      <c r="AD1354" t="str">
        <f ca="1">f_risk_maxdownside_date(A1354,参数!$B$6,参数!$B$1)</f>
        <v>20180127-20181019</v>
      </c>
    </row>
    <row r="1355" spans="1:30">
      <c r="A1355" s="15" t="s">
        <v>1383</v>
      </c>
      <c r="B1355" t="str">
        <f>f_info_name(A1355)</f>
        <v>长盛盛杰C</v>
      </c>
      <c r="C1355" t="str">
        <f>f_info_setupdate(A1355)</f>
        <v>2017-05-02</v>
      </c>
      <c r="D1355" s="16">
        <f t="shared" si="21"/>
        <v>1364</v>
      </c>
      <c r="F1355" s="17">
        <f>f_netasset_total(A1355,参数!$B$1,100000000)</f>
        <v>0.5143359909</v>
      </c>
      <c r="G1355" s="17">
        <f ca="1">f_nav_adjustedreturn(A1355,参数!$B$2,参数!$B$1)</f>
        <v>19.2603577718046</v>
      </c>
      <c r="H1355" s="17">
        <f ca="1">f_nav_periodreturnrankingper(A1355,参数!$B$2,参数!$B$1,3)</f>
        <v>32.8877005347594</v>
      </c>
      <c r="I1355" s="17">
        <f ca="1">f_nav_adjustedreturn(A1355,参数!$B$3,参数!$B$2)</f>
        <v>3.84627542256514</v>
      </c>
      <c r="J1355" s="17">
        <f ca="1">f_nav_periodreturnrankingper(A1355,参数!$B$3,参数!$B$2,3)</f>
        <v>90.1754385964912</v>
      </c>
      <c r="K1355" s="17">
        <f ca="1">f_nav_adjustedreturn(A1355,参数!$B$4,参数!$B$3)</f>
        <v>4.75268609040753</v>
      </c>
      <c r="L1355" s="17">
        <f ca="1">f_nav_periodreturnrankingper(A1355,参数!$B$4,参数!$B$3,3)</f>
        <v>10.2222222222222</v>
      </c>
      <c r="M1355" s="17">
        <f ca="1">f_nav_adjustedreturn(A1355,参数!$B$5,参数!$B$4)</f>
        <v>0</v>
      </c>
      <c r="N1355" s="17">
        <f ca="1">f_nav_periodreturnrankingper(A1355,参数!$B$5,参数!$B$4,3)</f>
        <v>0</v>
      </c>
      <c r="O1355" s="17">
        <f ca="1">f_nav_adjustedreturn(A1355,参数!$B$6,参数!$B$5)</f>
        <v>0</v>
      </c>
      <c r="P1355" s="17">
        <f ca="1">f_nav_periodreturnrankingper(A1355,参数!$B$6,参数!$B$5,3)</f>
        <v>0</v>
      </c>
      <c r="Q1355" s="25">
        <f>f_return(A1355,1,参数!$B$1-365/2,参数!$B$1)</f>
        <v>22.1189879446847</v>
      </c>
      <c r="R1355" s="25">
        <f ca="1">f_return(A1355,1,参数!$B$4,参数!$B$1)</f>
        <v>9.05602992262358</v>
      </c>
      <c r="S1355" s="25">
        <f ca="1">f_return(A1355,1,参数!$B$6,参数!$B$1)</f>
        <v>0</v>
      </c>
      <c r="T1355" t="str">
        <f>f_info_investtype(A1355)</f>
        <v>偏债混合型基金</v>
      </c>
      <c r="U1355" t="str">
        <f>f_info_fundmanager(A1355)</f>
        <v>杨哲</v>
      </c>
      <c r="V1355">
        <f>f_info_manager_onthepostdays(A1355,1)</f>
        <v>958</v>
      </c>
      <c r="W1355" s="25">
        <f ca="1">f_return_1w(A1355,"0",参数!$B$2)</f>
        <v>-0.891052728274838</v>
      </c>
      <c r="X1355" s="25">
        <f>f_return_1m(A1355,"0",参数!$B$1)</f>
        <v>5.43264503441496</v>
      </c>
      <c r="Y1355" s="25">
        <f>f_return_3m(A1355,0,参数!$B$1)</f>
        <v>9.15337631489651</v>
      </c>
      <c r="Z1355" s="25">
        <f>f_return_6m(A1355,0,参数!B1354)</f>
        <v>9.02293539443839</v>
      </c>
      <c r="AA1355" t="str">
        <f>f_dq_status(A1355,参数!$B$1)</f>
        <v>暂停申购|暂停赎回</v>
      </c>
      <c r="AB1355" s="17">
        <f ca="1">f_risk_maxdownside(A1355,参数!$B$6,参数!$B$1)</f>
        <v>-4.17037961147748</v>
      </c>
      <c r="AC1355" s="17">
        <f ca="1">f_risk_maxdownside(A1355,参数!$B$4,参数!$B$1)</f>
        <v>-4.17037961147748</v>
      </c>
      <c r="AD1355" t="str">
        <f ca="1">f_risk_maxdownside_date(A1355,参数!$B$6,参数!$B$1)</f>
        <v>20200307-20200320,20200307-20200331</v>
      </c>
    </row>
    <row r="1356" spans="1:30">
      <c r="A1356" s="15" t="s">
        <v>1384</v>
      </c>
      <c r="B1356" t="str">
        <f>f_info_name(A1356)</f>
        <v>华泰柏瑞富利</v>
      </c>
      <c r="C1356" t="str">
        <f>f_info_setupdate(A1356)</f>
        <v>2017-09-12</v>
      </c>
      <c r="D1356" s="16">
        <f t="shared" si="21"/>
        <v>1231</v>
      </c>
      <c r="F1356" s="17">
        <f>f_netasset_total(A1356,参数!$B$1,100000000)</f>
        <v>0.9014769448</v>
      </c>
      <c r="G1356" s="17">
        <f ca="1">f_nav_adjustedreturn(A1356,参数!$B$2,参数!$B$1)</f>
        <v>32.7176496003456</v>
      </c>
      <c r="H1356" s="17">
        <f ca="1">f_nav_periodreturnrankingper(A1356,参数!$B$2,参数!$B$1,3)</f>
        <v>60.5082053996824</v>
      </c>
      <c r="I1356" s="17">
        <f ca="1">f_nav_adjustedreturn(A1356,参数!$B$3,参数!$B$2)</f>
        <v>22.2500990360491</v>
      </c>
      <c r="J1356" s="17">
        <f ca="1">f_nav_periodreturnrankingper(A1356,参数!$B$3,参数!$B$2,3)</f>
        <v>54.5150501672241</v>
      </c>
      <c r="K1356" s="17">
        <f ca="1">f_nav_adjustedreturn(A1356,参数!$B$4,参数!$B$3)</f>
        <v>-29.7886148711292</v>
      </c>
      <c r="L1356" s="17">
        <f ca="1">f_nav_periodreturnrankingper(A1356,参数!$B$4,参数!$B$3,3)</f>
        <v>93.7740693196406</v>
      </c>
      <c r="M1356" s="17">
        <f ca="1">f_nav_adjustedreturn(A1356,参数!$B$5,参数!$B$4)</f>
        <v>0</v>
      </c>
      <c r="N1356" s="17">
        <f ca="1">f_nav_periodreturnrankingper(A1356,参数!$B$5,参数!$B$4,3)</f>
        <v>0</v>
      </c>
      <c r="O1356" s="17">
        <f ca="1">f_nav_adjustedreturn(A1356,参数!$B$6,参数!$B$5)</f>
        <v>0</v>
      </c>
      <c r="P1356" s="17">
        <f ca="1">f_nav_periodreturnrankingper(A1356,参数!$B$6,参数!$B$5,3)</f>
        <v>0</v>
      </c>
      <c r="Q1356" s="25">
        <f>f_return(A1356,1,参数!$B$1-365/2,参数!$B$1)</f>
        <v>45.8002745150349</v>
      </c>
      <c r="R1356" s="25">
        <f ca="1">f_return(A1356,1,参数!$B$4,参数!$B$1)</f>
        <v>4.43464731401122</v>
      </c>
      <c r="S1356" s="25">
        <f ca="1">f_return(A1356,1,参数!$B$6,参数!$B$1)</f>
        <v>0</v>
      </c>
      <c r="T1356" t="str">
        <f>f_info_investtype(A1356)</f>
        <v>灵活配置型基金</v>
      </c>
      <c r="U1356" t="str">
        <f>f_info_fundmanager(A1356)</f>
        <v>董辰</v>
      </c>
      <c r="V1356">
        <f>f_info_manager_onthepostdays(A1356,1)</f>
        <v>197</v>
      </c>
      <c r="W1356" s="25">
        <f ca="1">f_return_1w(A1356,"0",参数!$B$2)</f>
        <v>-4.34962289492716</v>
      </c>
      <c r="X1356" s="25">
        <f>f_return_1m(A1356,"0",参数!$B$1)</f>
        <v>7.76179617610944</v>
      </c>
      <c r="Y1356" s="25">
        <f>f_return_3m(A1356,0,参数!$B$1)</f>
        <v>23.6489886283586</v>
      </c>
      <c r="Z1356" s="25">
        <f>f_return_6m(A1356,0,参数!B1355)</f>
        <v>19.6865141955836</v>
      </c>
      <c r="AA1356" t="str">
        <f>f_dq_status(A1356,参数!$B$1)</f>
        <v>开放申购|开放赎回</v>
      </c>
      <c r="AB1356" s="17">
        <f ca="1">f_risk_maxdownside(A1356,参数!$B$6,参数!$B$1)</f>
        <v>-34.9405365538859</v>
      </c>
      <c r="AC1356" s="17">
        <f ca="1">f_risk_maxdownside(A1356,参数!$B$4,参数!$B$1)</f>
        <v>-34.9405365538859</v>
      </c>
      <c r="AD1356" t="str">
        <f ca="1">f_risk_maxdownside_date(A1356,参数!$B$6,参数!$B$1)</f>
        <v>20180127-20190102</v>
      </c>
    </row>
    <row r="1357" spans="1:30">
      <c r="A1357" s="15" t="s">
        <v>1385</v>
      </c>
      <c r="B1357" t="str">
        <f>f_info_name(A1357)</f>
        <v>景顺长城沪港深领先科技</v>
      </c>
      <c r="C1357" t="str">
        <f>f_info_setupdate(A1357)</f>
        <v>2017-07-07</v>
      </c>
      <c r="D1357" s="16">
        <f t="shared" si="21"/>
        <v>1298</v>
      </c>
      <c r="F1357" s="17">
        <f>f_netasset_total(A1357,参数!$B$1,100000000)</f>
        <v>31.4256435377</v>
      </c>
      <c r="G1357" s="17">
        <f ca="1">f_nav_adjustedreturn(A1357,参数!$B$2,参数!$B$1)</f>
        <v>67.890520694259</v>
      </c>
      <c r="H1357" s="17">
        <f ca="1">f_nav_periodreturnrankingper(A1357,参数!$B$2,参数!$B$1,3)</f>
        <v>50.4901960784314</v>
      </c>
      <c r="I1357" s="17">
        <f ca="1">f_nav_adjustedreturn(A1357,参数!$B$3,参数!$B$2)</f>
        <v>62.8260869565217</v>
      </c>
      <c r="J1357" s="17">
        <f ca="1">f_nav_periodreturnrankingper(A1357,参数!$B$3,参数!$B$2,3)</f>
        <v>20.6489675516224</v>
      </c>
      <c r="K1357" s="17">
        <f ca="1">f_nav_adjustedreturn(A1357,参数!$B$4,参数!$B$3)</f>
        <v>-14.4186046511628</v>
      </c>
      <c r="L1357" s="17">
        <f ca="1">f_nav_periodreturnrankingper(A1357,参数!$B$4,参数!$B$3,3)</f>
        <v>10.5454545454545</v>
      </c>
      <c r="M1357" s="17">
        <f ca="1">f_nav_adjustedreturn(A1357,参数!$B$5,参数!$B$4)</f>
        <v>0</v>
      </c>
      <c r="N1357" s="17">
        <f ca="1">f_nav_periodreturnrankingper(A1357,参数!$B$5,参数!$B$4,3)</f>
        <v>0</v>
      </c>
      <c r="O1357" s="17">
        <f ca="1">f_nav_adjustedreturn(A1357,参数!$B$6,参数!$B$5)</f>
        <v>0</v>
      </c>
      <c r="P1357" s="17">
        <f ca="1">f_nav_periodreturnrankingper(A1357,参数!$B$6,参数!$B$5,3)</f>
        <v>0</v>
      </c>
      <c r="Q1357" s="25">
        <f>f_return(A1357,1,参数!$B$1-365/2,参数!$B$1)</f>
        <v>73.8697215930221</v>
      </c>
      <c r="R1357" s="25">
        <f ca="1">f_return(A1357,1,参数!$B$4,参数!$B$1)</f>
        <v>32.7183303270121</v>
      </c>
      <c r="S1357" s="25">
        <f ca="1">f_return(A1357,1,参数!$B$6,参数!$B$1)</f>
        <v>0</v>
      </c>
      <c r="T1357" t="str">
        <f>f_info_investtype(A1357)</f>
        <v>普通股票型基金</v>
      </c>
      <c r="U1357" t="str">
        <f>f_info_fundmanager(A1357)</f>
        <v>詹成</v>
      </c>
      <c r="V1357">
        <f>f_info_manager_onthepostdays(A1357,1)</f>
        <v>1315</v>
      </c>
      <c r="W1357" s="25">
        <f ca="1">f_return_1w(A1357,"0",参数!$B$2)</f>
        <v>-0.332667997338649</v>
      </c>
      <c r="X1357" s="25">
        <f>f_return_1m(A1357,"0",参数!$B$1)</f>
        <v>15.7386102162908</v>
      </c>
      <c r="Y1357" s="25">
        <f>f_return_3m(A1357,0,参数!$B$1)</f>
        <v>28.4473953013279</v>
      </c>
      <c r="Z1357" s="25">
        <f>f_return_6m(A1357,0,参数!B1356)</f>
        <v>24.248496993988</v>
      </c>
      <c r="AA1357" t="str">
        <f>f_dq_status(A1357,参数!$B$1)</f>
        <v>开放申购|开放赎回</v>
      </c>
      <c r="AB1357" s="17">
        <f ca="1">f_risk_maxdownside(A1357,参数!$B$6,参数!$B$1)</f>
        <v>-28.5953177257525</v>
      </c>
      <c r="AC1357" s="17">
        <f ca="1">f_risk_maxdownside(A1357,参数!$B$4,参数!$B$1)</f>
        <v>-28.5953177257525</v>
      </c>
      <c r="AD1357" t="str">
        <f ca="1">f_risk_maxdownside_date(A1357,参数!$B$6,参数!$B$1)</f>
        <v>20180523-20181018</v>
      </c>
    </row>
    <row r="1358" spans="1:30">
      <c r="A1358" s="15" t="s">
        <v>1386</v>
      </c>
      <c r="B1358" t="str">
        <f>f_info_name(A1358)</f>
        <v>嘉实沪港深回报</v>
      </c>
      <c r="C1358" t="str">
        <f>f_info_setupdate(A1358)</f>
        <v>2017-03-29</v>
      </c>
      <c r="D1358" s="16">
        <f t="shared" si="21"/>
        <v>1398</v>
      </c>
      <c r="F1358" s="17">
        <f>f_netasset_total(A1358,参数!$B$1,100000000)</f>
        <v>16.1108999198</v>
      </c>
      <c r="G1358" s="17">
        <f ca="1">f_nav_adjustedreturn(A1358,参数!$B$2,参数!$B$1)</f>
        <v>81.5791445052064</v>
      </c>
      <c r="H1358" s="17">
        <f ca="1">f_nav_periodreturnrankingper(A1358,参数!$B$2,参数!$B$1,3)</f>
        <v>29.2443572129539</v>
      </c>
      <c r="I1358" s="17">
        <f ca="1">f_nav_adjustedreturn(A1358,参数!$B$3,参数!$B$2)</f>
        <v>41.5288379983036</v>
      </c>
      <c r="J1358" s="17">
        <f ca="1">f_nav_periodreturnrankingper(A1358,参数!$B$3,参数!$B$2,3)</f>
        <v>52.4793388429752</v>
      </c>
      <c r="K1358" s="17">
        <f ca="1">f_nav_adjustedreturn(A1358,参数!$B$4,参数!$B$3)</f>
        <v>-27.143796096984</v>
      </c>
      <c r="L1358" s="17">
        <f ca="1">f_nav_periodreturnrankingper(A1358,参数!$B$4,参数!$B$3,3)</f>
        <v>67.6975945017182</v>
      </c>
      <c r="M1358" s="17">
        <f ca="1">f_nav_adjustedreturn(A1358,参数!$B$5,参数!$B$4)</f>
        <v>0</v>
      </c>
      <c r="N1358" s="17">
        <f ca="1">f_nav_periodreturnrankingper(A1358,参数!$B$5,参数!$B$4,3)</f>
        <v>0</v>
      </c>
      <c r="O1358" s="17">
        <f ca="1">f_nav_adjustedreturn(A1358,参数!$B$6,参数!$B$5)</f>
        <v>0</v>
      </c>
      <c r="P1358" s="17">
        <f ca="1">f_nav_periodreturnrankingper(A1358,参数!$B$6,参数!$B$5,3)</f>
        <v>0</v>
      </c>
      <c r="Q1358" s="25">
        <f>f_return(A1358,1,参数!$B$1-365/2,参数!$B$1)</f>
        <v>104.985155068245</v>
      </c>
      <c r="R1358" s="25">
        <f ca="1">f_return(A1358,1,参数!$B$4,参数!$B$1)</f>
        <v>23.2280686986846</v>
      </c>
      <c r="S1358" s="25">
        <f ca="1">f_return(A1358,1,参数!$B$6,参数!$B$1)</f>
        <v>0</v>
      </c>
      <c r="T1358" t="str">
        <f>f_info_investtype(A1358)</f>
        <v>偏股混合型基金</v>
      </c>
      <c r="U1358" t="str">
        <f>f_info_fundmanager(A1358)</f>
        <v>张金涛,王丹</v>
      </c>
      <c r="V1358">
        <f>f_info_manager_onthepostdays(A1358,1)</f>
        <v>1415</v>
      </c>
      <c r="W1358" s="25">
        <f ca="1">f_return_1w(A1358,"0",参数!$B$2)</f>
        <v>-2.75369709331975</v>
      </c>
      <c r="X1358" s="25">
        <f>f_return_1m(A1358,"0",参数!$B$1)</f>
        <v>19.8941484888955</v>
      </c>
      <c r="Y1358" s="25">
        <f>f_return_3m(A1358,0,参数!$B$1)</f>
        <v>34.325297866445</v>
      </c>
      <c r="Z1358" s="25">
        <f>f_return_6m(A1358,0,参数!B1357)</f>
        <v>41.8147208121827</v>
      </c>
      <c r="AA1358" t="str">
        <f>f_dq_status(A1358,参数!$B$1)</f>
        <v>开放申购|开放赎回</v>
      </c>
      <c r="AB1358" s="17">
        <f ca="1">f_risk_maxdownside(A1358,参数!$B$6,参数!$B$1)</f>
        <v>-32.7026740648562</v>
      </c>
      <c r="AC1358" s="17">
        <f ca="1">f_risk_maxdownside(A1358,参数!$B$4,参数!$B$1)</f>
        <v>-32.5100007634709</v>
      </c>
      <c r="AD1358" t="str">
        <f ca="1">f_risk_maxdownside_date(A1358,参数!$B$6,参数!$B$1)</f>
        <v>20180124-20190103</v>
      </c>
    </row>
    <row r="1359" spans="1:30">
      <c r="A1359" s="15" t="s">
        <v>1387</v>
      </c>
      <c r="B1359" t="str">
        <f>f_info_name(A1359)</f>
        <v>华宝智慧产业</v>
      </c>
      <c r="C1359" t="str">
        <f>f_info_setupdate(A1359)</f>
        <v>2017-05-04</v>
      </c>
      <c r="D1359" s="16">
        <f t="shared" si="21"/>
        <v>1362</v>
      </c>
      <c r="F1359" s="17">
        <f>f_netasset_total(A1359,参数!$B$1,100000000)</f>
        <v>2.3241505445</v>
      </c>
      <c r="G1359" s="17">
        <f ca="1">f_nav_adjustedreturn(A1359,参数!$B$2,参数!$B$1)</f>
        <v>76.3533582447063</v>
      </c>
      <c r="H1359" s="17">
        <f ca="1">f_nav_periodreturnrankingper(A1359,参数!$B$2,参数!$B$1,3)</f>
        <v>18.8459502382213</v>
      </c>
      <c r="I1359" s="17">
        <f ca="1">f_nav_adjustedreturn(A1359,参数!$B$3,参数!$B$2)</f>
        <v>33.6192548969402</v>
      </c>
      <c r="J1359" s="17">
        <f ca="1">f_nav_periodreturnrankingper(A1359,参数!$B$3,参数!$B$2,3)</f>
        <v>38.3500557413601</v>
      </c>
      <c r="K1359" s="17">
        <f ca="1">f_nav_adjustedreturn(A1359,参数!$B$4,参数!$B$3)</f>
        <v>-34.4494796911715</v>
      </c>
      <c r="L1359" s="17">
        <f ca="1">f_nav_periodreturnrankingper(A1359,参数!$B$4,参数!$B$3,3)</f>
        <v>98.2028241335045</v>
      </c>
      <c r="M1359" s="17">
        <f ca="1">f_nav_adjustedreturn(A1359,参数!$B$5,参数!$B$4)</f>
        <v>0</v>
      </c>
      <c r="N1359" s="17">
        <f ca="1">f_nav_periodreturnrankingper(A1359,参数!$B$5,参数!$B$4,3)</f>
        <v>0</v>
      </c>
      <c r="O1359" s="17">
        <f ca="1">f_nav_adjustedreturn(A1359,参数!$B$6,参数!$B$5)</f>
        <v>0</v>
      </c>
      <c r="P1359" s="17">
        <f ca="1">f_nav_periodreturnrankingper(A1359,参数!$B$6,参数!$B$5,3)</f>
        <v>0</v>
      </c>
      <c r="Q1359" s="25">
        <f>f_return(A1359,1,参数!$B$1-365/2,参数!$B$1)</f>
        <v>101.815520831582</v>
      </c>
      <c r="R1359" s="25">
        <f ca="1">f_return(A1359,1,参数!$B$4,参数!$B$1)</f>
        <v>15.5807596867803</v>
      </c>
      <c r="S1359" s="25">
        <f ca="1">f_return(A1359,1,参数!$B$6,参数!$B$1)</f>
        <v>0</v>
      </c>
      <c r="T1359" t="str">
        <f>f_info_investtype(A1359)</f>
        <v>灵活配置型基金</v>
      </c>
      <c r="U1359" t="str">
        <f>f_info_fundmanager(A1359)</f>
        <v>王正</v>
      </c>
      <c r="V1359">
        <f>f_info_manager_onthepostdays(A1359,1)</f>
        <v>38</v>
      </c>
      <c r="W1359" s="25">
        <f ca="1">f_return_1w(A1359,"0",参数!$B$2)</f>
        <v>-2.91162790697673</v>
      </c>
      <c r="X1359" s="25">
        <f>f_return_1m(A1359,"0",参数!$B$1)</f>
        <v>15.8484390735146</v>
      </c>
      <c r="Y1359" s="25">
        <f>f_return_3m(A1359,0,参数!$B$1)</f>
        <v>28.6413195415152</v>
      </c>
      <c r="Z1359" s="25">
        <f>f_return_6m(A1359,0,参数!B1358)</f>
        <v>37.876677175746</v>
      </c>
      <c r="AA1359" t="str">
        <f>f_dq_status(A1359,参数!$B$1)</f>
        <v>开放申购|开放赎回</v>
      </c>
      <c r="AB1359" s="17">
        <f ca="1">f_risk_maxdownside(A1359,参数!$B$6,参数!$B$1)</f>
        <v>-37.9131886477462</v>
      </c>
      <c r="AC1359" s="17">
        <f ca="1">f_risk_maxdownside(A1359,参数!$B$4,参数!$B$1)</f>
        <v>-37.7364808304035</v>
      </c>
      <c r="AD1359" t="str">
        <f ca="1">f_risk_maxdownside_date(A1359,参数!$B$6,参数!$B$1)</f>
        <v>20180125-20181016,20180125-20190103</v>
      </c>
    </row>
    <row r="1360" spans="1:30">
      <c r="A1360" s="15" t="s">
        <v>1388</v>
      </c>
      <c r="B1360" t="str">
        <f>f_info_name(A1360)</f>
        <v>华宝第三产业</v>
      </c>
      <c r="C1360" t="str">
        <f>f_info_setupdate(A1360)</f>
        <v>2017-05-25</v>
      </c>
      <c r="D1360" s="16">
        <f t="shared" si="21"/>
        <v>1341</v>
      </c>
      <c r="F1360" s="17">
        <f>f_netasset_total(A1360,参数!$B$1,100000000)</f>
        <v>3.3160510842</v>
      </c>
      <c r="G1360" s="17">
        <f ca="1">f_nav_adjustedreturn(A1360,参数!$B$2,参数!$B$1)</f>
        <v>63.2870981946279</v>
      </c>
      <c r="H1360" s="17">
        <f ca="1">f_nav_periodreturnrankingper(A1360,参数!$B$2,参数!$B$1,3)</f>
        <v>31.8157755426151</v>
      </c>
      <c r="I1360" s="17">
        <f ca="1">f_nav_adjustedreturn(A1360,参数!$B$3,参数!$B$2)</f>
        <v>4.37780075835919</v>
      </c>
      <c r="J1360" s="17">
        <f ca="1">f_nav_periodreturnrankingper(A1360,参数!$B$3,参数!$B$2,3)</f>
        <v>94.8160535117057</v>
      </c>
      <c r="K1360" s="17">
        <f ca="1">f_nav_adjustedreturn(A1360,参数!$B$4,参数!$B$3)</f>
        <v>-27.7219500041525</v>
      </c>
      <c r="L1360" s="17">
        <f ca="1">f_nav_periodreturnrankingper(A1360,参数!$B$4,参数!$B$3,3)</f>
        <v>90.1797175866496</v>
      </c>
      <c r="M1360" s="17">
        <f ca="1">f_nav_adjustedreturn(A1360,参数!$B$5,参数!$B$4)</f>
        <v>0</v>
      </c>
      <c r="N1360" s="17">
        <f ca="1">f_nav_periodreturnrankingper(A1360,参数!$B$5,参数!$B$4,3)</f>
        <v>0</v>
      </c>
      <c r="O1360" s="17">
        <f ca="1">f_nav_adjustedreturn(A1360,参数!$B$6,参数!$B$5)</f>
        <v>0</v>
      </c>
      <c r="P1360" s="17">
        <f ca="1">f_nav_periodreturnrankingper(A1360,参数!$B$6,参数!$B$5,3)</f>
        <v>0</v>
      </c>
      <c r="Q1360" s="25">
        <f>f_return(A1360,1,参数!$B$1-365/2,参数!$B$1)</f>
        <v>79.2960380473685</v>
      </c>
      <c r="R1360" s="25">
        <f ca="1">f_return(A1360,1,参数!$B$4,参数!$B$1)</f>
        <v>7.19172721493897</v>
      </c>
      <c r="S1360" s="25">
        <f ca="1">f_return(A1360,1,参数!$B$6,参数!$B$1)</f>
        <v>0</v>
      </c>
      <c r="T1360" t="str">
        <f>f_info_investtype(A1360)</f>
        <v>灵活配置型基金</v>
      </c>
      <c r="U1360" t="str">
        <f>f_info_fundmanager(A1360)</f>
        <v>王正</v>
      </c>
      <c r="V1360">
        <f>f_info_manager_onthepostdays(A1360,1)</f>
        <v>38</v>
      </c>
      <c r="W1360" s="25">
        <f ca="1">f_return_1w(A1360,"0",参数!$B$2)</f>
        <v>-2.68880557043385</v>
      </c>
      <c r="X1360" s="25">
        <f>f_return_1m(A1360,"0",参数!$B$1)</f>
        <v>14.4168466522678</v>
      </c>
      <c r="Y1360" s="25">
        <f>f_return_3m(A1360,0,参数!$B$1)</f>
        <v>24.6470588235294</v>
      </c>
      <c r="Z1360" s="25">
        <f>f_return_6m(A1360,0,参数!B1359)</f>
        <v>31.4912813394639</v>
      </c>
      <c r="AA1360" t="str">
        <f>f_dq_status(A1360,参数!$B$1)</f>
        <v>开放申购|开放赎回</v>
      </c>
      <c r="AB1360" s="17">
        <f ca="1">f_risk_maxdownside(A1360,参数!$B$6,参数!$B$1)</f>
        <v>-31.3000412711515</v>
      </c>
      <c r="AC1360" s="17">
        <f ca="1">f_risk_maxdownside(A1360,参数!$B$4,参数!$B$1)</f>
        <v>-31.0381970337228</v>
      </c>
      <c r="AD1360" t="str">
        <f ca="1">f_risk_maxdownside_date(A1360,参数!$B$6,参数!$B$1)</f>
        <v>20180125-20190807</v>
      </c>
    </row>
    <row r="1361" spans="1:30">
      <c r="A1361" s="15" t="s">
        <v>1389</v>
      </c>
      <c r="B1361" t="str">
        <f>f_info_name(A1361)</f>
        <v>泰达宏利业绩驱动A</v>
      </c>
      <c r="C1361" t="str">
        <f>f_info_setupdate(A1361)</f>
        <v>2017-09-06</v>
      </c>
      <c r="D1361" s="16">
        <f t="shared" si="21"/>
        <v>1237</v>
      </c>
      <c r="F1361" s="17">
        <f>f_netasset_total(A1361,参数!$B$1,100000000)</f>
        <v>0.8377945042</v>
      </c>
      <c r="G1361" s="17">
        <f ca="1">f_nav_adjustedreturn(A1361,参数!$B$2,参数!$B$1)</f>
        <v>46.9066180129375</v>
      </c>
      <c r="H1361" s="17">
        <f ca="1">f_nav_periodreturnrankingper(A1361,参数!$B$2,参数!$B$1,3)</f>
        <v>75.7352941176471</v>
      </c>
      <c r="I1361" s="17">
        <f ca="1">f_nav_adjustedreturn(A1361,参数!$B$3,参数!$B$2)</f>
        <v>40.4215674857342</v>
      </c>
      <c r="J1361" s="17">
        <f ca="1">f_nav_periodreturnrankingper(A1361,参数!$B$3,参数!$B$2,3)</f>
        <v>58.1120943952802</v>
      </c>
      <c r="K1361" s="17">
        <f ca="1">f_nav_adjustedreturn(A1361,参数!$B$4,参数!$B$3)</f>
        <v>-23.0624496012902</v>
      </c>
      <c r="L1361" s="17">
        <f ca="1">f_nav_periodreturnrankingper(A1361,参数!$B$4,参数!$B$3,3)</f>
        <v>48.7272727272727</v>
      </c>
      <c r="M1361" s="17">
        <f ca="1">f_nav_adjustedreturn(A1361,参数!$B$5,参数!$B$4)</f>
        <v>0</v>
      </c>
      <c r="N1361" s="17">
        <f ca="1">f_nav_periodreturnrankingper(A1361,参数!$B$5,参数!$B$4,3)</f>
        <v>0</v>
      </c>
      <c r="O1361" s="17">
        <f ca="1">f_nav_adjustedreturn(A1361,参数!$B$6,参数!$B$5)</f>
        <v>0</v>
      </c>
      <c r="P1361" s="17">
        <f ca="1">f_nav_periodreturnrankingper(A1361,参数!$B$6,参数!$B$5,3)</f>
        <v>0</v>
      </c>
      <c r="Q1361" s="25">
        <f>f_return(A1361,1,参数!$B$1-365/2,参数!$B$1)</f>
        <v>56.73831834005</v>
      </c>
      <c r="R1361" s="25">
        <f ca="1">f_return(A1361,1,参数!$B$4,参数!$B$1)</f>
        <v>16.6299699031905</v>
      </c>
      <c r="S1361" s="25">
        <f ca="1">f_return(A1361,1,参数!$B$6,参数!$B$1)</f>
        <v>0</v>
      </c>
      <c r="T1361" t="str">
        <f>f_info_investtype(A1361)</f>
        <v>普通股票型基金</v>
      </c>
      <c r="U1361" t="str">
        <f>f_info_fundmanager(A1361)</f>
        <v>刘洋</v>
      </c>
      <c r="V1361">
        <f>f_info_manager_onthepostdays(A1361,1)</f>
        <v>764</v>
      </c>
      <c r="W1361" s="25">
        <f ca="1">f_return_1w(A1361,"0",参数!$B$2)</f>
        <v>-3.1563729820898</v>
      </c>
      <c r="X1361" s="25">
        <f>f_return_1m(A1361,"0",参数!$B$1)</f>
        <v>11.2339089481947</v>
      </c>
      <c r="Y1361" s="25">
        <f>f_return_3m(A1361,0,参数!$B$1)</f>
        <v>18.6390730694528</v>
      </c>
      <c r="Z1361" s="25">
        <f>f_return_6m(A1361,0,参数!B1360)</f>
        <v>20.6044695745827</v>
      </c>
      <c r="AA1361" t="str">
        <f>f_dq_status(A1361,参数!$B$1)</f>
        <v>开放申购|开放赎回</v>
      </c>
      <c r="AB1361" s="17">
        <f ca="1">f_risk_maxdownside(A1361,参数!$B$6,参数!$B$1)</f>
        <v>-28.8111388789718</v>
      </c>
      <c r="AC1361" s="17">
        <f ca="1">f_risk_maxdownside(A1361,参数!$B$4,参数!$B$1)</f>
        <v>-28.8111388789718</v>
      </c>
      <c r="AD1361" t="str">
        <f ca="1">f_risk_maxdownside_date(A1361,参数!$B$6,参数!$B$1)</f>
        <v>20180127-20190103</v>
      </c>
    </row>
    <row r="1362" spans="1:30">
      <c r="A1362" s="15" t="s">
        <v>1390</v>
      </c>
      <c r="B1362" t="str">
        <f>f_info_name(A1362)</f>
        <v>嘉实稳怡</v>
      </c>
      <c r="C1362" t="str">
        <f>f_info_setupdate(A1362)</f>
        <v>2017-06-21</v>
      </c>
      <c r="D1362" s="16">
        <f t="shared" si="21"/>
        <v>1314</v>
      </c>
      <c r="F1362" s="17">
        <f>f_netasset_total(A1362,参数!$B$1,100000000)</f>
        <v>0.2914333495</v>
      </c>
      <c r="G1362" s="17">
        <f ca="1">f_nav_adjustedreturn(A1362,参数!$B$2,参数!$B$1)</f>
        <v>7.48368116208515</v>
      </c>
      <c r="H1362" s="17">
        <f ca="1">f_nav_periodreturnrankingper(A1362,参数!$B$2,参数!$B$1,3)</f>
        <v>65.2830188679245</v>
      </c>
      <c r="I1362" s="17">
        <f ca="1">f_nav_adjustedreturn(A1362,参数!$B$3,参数!$B$2)</f>
        <v>1.35109951546776</v>
      </c>
      <c r="J1362" s="17">
        <f ca="1">f_nav_periodreturnrankingper(A1362,参数!$B$3,参数!$B$2,3)</f>
        <v>98.0851063829787</v>
      </c>
      <c r="K1362" s="17">
        <f ca="1">f_nav_adjustedreturn(A1362,参数!$B$4,参数!$B$3)</f>
        <v>6.71174306453215</v>
      </c>
      <c r="L1362" s="17">
        <f ca="1">f_nav_periodreturnrankingper(A1362,参数!$B$4,参数!$B$3,3)</f>
        <v>5.48926014319809</v>
      </c>
      <c r="M1362" s="17">
        <f ca="1">f_nav_adjustedreturn(A1362,参数!$B$5,参数!$B$4)</f>
        <v>0</v>
      </c>
      <c r="N1362" s="17">
        <f ca="1">f_nav_periodreturnrankingper(A1362,参数!$B$5,参数!$B$4,3)</f>
        <v>0</v>
      </c>
      <c r="O1362" s="17">
        <f ca="1">f_nav_adjustedreturn(A1362,参数!$B$6,参数!$B$5)</f>
        <v>0</v>
      </c>
      <c r="P1362" s="17">
        <f ca="1">f_nav_periodreturnrankingper(A1362,参数!$B$6,参数!$B$5,3)</f>
        <v>0</v>
      </c>
      <c r="Q1362" s="25">
        <f>f_return(A1362,1,参数!$B$1-365/2,参数!$B$1)</f>
        <v>8.84528964189661</v>
      </c>
      <c r="R1362" s="25">
        <f ca="1">f_return(A1362,1,参数!$B$4,参数!$B$1)</f>
        <v>5.14158460645975</v>
      </c>
      <c r="S1362" s="25">
        <f ca="1">f_return(A1362,1,参数!$B$6,参数!$B$1)</f>
        <v>0</v>
      </c>
      <c r="T1362" t="str">
        <f>f_info_investtype(A1362)</f>
        <v>混合债券型二级基金</v>
      </c>
      <c r="U1362" t="str">
        <f>f_info_fundmanager(A1362)</f>
        <v>王亚洲</v>
      </c>
      <c r="V1362">
        <f>f_info_manager_onthepostdays(A1362,1)</f>
        <v>1213</v>
      </c>
      <c r="W1362" s="25">
        <f ca="1">f_return_1w(A1362,"0",参数!$B$2)</f>
        <v>0.0736038273990166</v>
      </c>
      <c r="X1362" s="25">
        <f>f_return_1m(A1362,"0",参数!$B$1)</f>
        <v>1.82024037624107</v>
      </c>
      <c r="Y1362" s="25">
        <f>f_return_3m(A1362,0,参数!$B$1)</f>
        <v>3.95696247554686</v>
      </c>
      <c r="Z1362" s="25">
        <f>f_return_6m(A1362,0,参数!B1361)</f>
        <v>3.31418471056121</v>
      </c>
      <c r="AA1362" t="str">
        <f>f_dq_status(A1362,参数!$B$1)</f>
        <v>开放申购|开放赎回</v>
      </c>
      <c r="AB1362" s="17">
        <f ca="1">f_risk_maxdownside(A1362,参数!$B$6,参数!$B$1)</f>
        <v>-1.63362701908956</v>
      </c>
      <c r="AC1362" s="17">
        <f ca="1">f_risk_maxdownside(A1362,参数!$B$4,参数!$B$1)</f>
        <v>-1.63362701908956</v>
      </c>
      <c r="AD1362" t="str">
        <f ca="1">f_risk_maxdownside_date(A1362,参数!$B$6,参数!$B$1)</f>
        <v>20190918-20191021</v>
      </c>
    </row>
    <row r="1363" spans="1:30">
      <c r="A1363" s="15" t="s">
        <v>1391</v>
      </c>
      <c r="B1363" t="str">
        <f>f_info_name(A1363)</f>
        <v>博时量化平衡</v>
      </c>
      <c r="C1363" t="str">
        <f>f_info_setupdate(A1363)</f>
        <v>2017-05-04</v>
      </c>
      <c r="D1363" s="16">
        <f t="shared" si="21"/>
        <v>1362</v>
      </c>
      <c r="F1363" s="17">
        <f>f_netasset_total(A1363,参数!$B$1,100000000)</f>
        <v>7.9185493401</v>
      </c>
      <c r="G1363" s="17">
        <f ca="1">f_nav_adjustedreturn(A1363,参数!$B$2,参数!$B$1)</f>
        <v>20.0103815208928</v>
      </c>
      <c r="H1363" s="17">
        <f ca="1">f_nav_periodreturnrankingper(A1363,参数!$B$2,参数!$B$1,3)</f>
        <v>31.0160427807487</v>
      </c>
      <c r="I1363" s="17">
        <f ca="1">f_nav_adjustedreturn(A1363,参数!$B$3,参数!$B$2)</f>
        <v>15.140950293854</v>
      </c>
      <c r="J1363" s="17">
        <f ca="1">f_nav_periodreturnrankingper(A1363,参数!$B$3,参数!$B$2,3)</f>
        <v>17.8947368421053</v>
      </c>
      <c r="K1363" s="17">
        <f ca="1">f_nav_adjustedreturn(A1363,参数!$B$4,参数!$B$3)</f>
        <v>-11.99263610064</v>
      </c>
      <c r="L1363" s="17">
        <f ca="1">f_nav_periodreturnrankingper(A1363,参数!$B$4,参数!$B$3,3)</f>
        <v>96.4444444444444</v>
      </c>
      <c r="M1363" s="17">
        <f ca="1">f_nav_adjustedreturn(A1363,参数!$B$5,参数!$B$4)</f>
        <v>0</v>
      </c>
      <c r="N1363" s="17">
        <f ca="1">f_nav_periodreturnrankingper(A1363,参数!$B$5,参数!$B$4,3)</f>
        <v>0</v>
      </c>
      <c r="O1363" s="17">
        <f ca="1">f_nav_adjustedreturn(A1363,参数!$B$6,参数!$B$5)</f>
        <v>0</v>
      </c>
      <c r="P1363" s="17">
        <f ca="1">f_nav_periodreturnrankingper(A1363,参数!$B$6,参数!$B$5,3)</f>
        <v>0</v>
      </c>
      <c r="Q1363" s="25">
        <f>f_return(A1363,1,参数!$B$1-365/2,参数!$B$1)</f>
        <v>16.6999062849757</v>
      </c>
      <c r="R1363" s="25">
        <f ca="1">f_return(A1363,1,参数!$B$4,参数!$B$1)</f>
        <v>6.73250550792224</v>
      </c>
      <c r="S1363" s="25">
        <f ca="1">f_return(A1363,1,参数!$B$6,参数!$B$1)</f>
        <v>0</v>
      </c>
      <c r="T1363" t="str">
        <f>f_info_investtype(A1363)</f>
        <v>偏债混合型基金</v>
      </c>
      <c r="U1363" t="str">
        <f>f_info_fundmanager(A1363)</f>
        <v>黄瑞庆,林景艺</v>
      </c>
      <c r="V1363">
        <f>f_info_manager_onthepostdays(A1363,1)</f>
        <v>1379</v>
      </c>
      <c r="W1363" s="25">
        <f ca="1">f_return_1w(A1363,"0",参数!$B$2)</f>
        <v>-2.52150446955642</v>
      </c>
      <c r="X1363" s="25">
        <f>f_return_1m(A1363,"0",参数!$B$1)</f>
        <v>3.59196475244567</v>
      </c>
      <c r="Y1363" s="25">
        <f>f_return_3m(A1363,0,参数!$B$1)</f>
        <v>4.61538461538461</v>
      </c>
      <c r="Z1363" s="25">
        <f>f_return_6m(A1363,0,参数!B1362)</f>
        <v>3.89610389610388</v>
      </c>
      <c r="AA1363" t="str">
        <f>f_dq_status(A1363,参数!$B$1)</f>
        <v>暂停大额申购|开放赎回</v>
      </c>
      <c r="AB1363" s="17">
        <f ca="1">f_risk_maxdownside(A1363,参数!$B$6,参数!$B$1)</f>
        <v>-16.4961077582437</v>
      </c>
      <c r="AC1363" s="17">
        <f ca="1">f_risk_maxdownside(A1363,参数!$B$4,参数!$B$1)</f>
        <v>-16.4961077582437</v>
      </c>
      <c r="AD1363" t="str">
        <f ca="1">f_risk_maxdownside_date(A1363,参数!$B$6,参数!$B$1)</f>
        <v>20180206-20190103</v>
      </c>
    </row>
    <row r="1364" spans="1:30">
      <c r="A1364" s="15" t="s">
        <v>1392</v>
      </c>
      <c r="B1364" t="str">
        <f>f_info_name(A1364)</f>
        <v>前海开源多元策略A</v>
      </c>
      <c r="C1364" t="str">
        <f>f_info_setupdate(A1364)</f>
        <v>2017-07-03</v>
      </c>
      <c r="D1364" s="16">
        <f t="shared" si="21"/>
        <v>1302</v>
      </c>
      <c r="F1364" s="17">
        <f>f_netasset_total(A1364,参数!$B$1,100000000)</f>
        <v>2.2992905977</v>
      </c>
      <c r="G1364" s="17">
        <f ca="1">f_nav_adjustedreturn(A1364,参数!$B$2,参数!$B$1)</f>
        <v>40.8881862604197</v>
      </c>
      <c r="H1364" s="17">
        <f ca="1">f_nav_periodreturnrankingper(A1364,参数!$B$2,参数!$B$1,3)</f>
        <v>52.9910005293806</v>
      </c>
      <c r="I1364" s="17">
        <f ca="1">f_nav_adjustedreturn(A1364,参数!$B$3,参数!$B$2)</f>
        <v>43.8048982122559</v>
      </c>
      <c r="J1364" s="17">
        <f ca="1">f_nav_periodreturnrankingper(A1364,参数!$B$3,参数!$B$2,3)</f>
        <v>24.4147157190635</v>
      </c>
      <c r="K1364" s="17">
        <f ca="1">f_nav_adjustedreturn(A1364,参数!$B$4,参数!$B$3)</f>
        <v>-11.4071225853703</v>
      </c>
      <c r="L1364" s="17">
        <f ca="1">f_nav_periodreturnrankingper(A1364,参数!$B$4,参数!$B$3,3)</f>
        <v>43.3247753530167</v>
      </c>
      <c r="M1364" s="17">
        <f ca="1">f_nav_adjustedreturn(A1364,参数!$B$5,参数!$B$4)</f>
        <v>0</v>
      </c>
      <c r="N1364" s="17">
        <f ca="1">f_nav_periodreturnrankingper(A1364,参数!$B$5,参数!$B$4,3)</f>
        <v>0</v>
      </c>
      <c r="O1364" s="17">
        <f ca="1">f_nav_adjustedreturn(A1364,参数!$B$6,参数!$B$5)</f>
        <v>0</v>
      </c>
      <c r="P1364" s="17">
        <f ca="1">f_nav_periodreturnrankingper(A1364,参数!$B$6,参数!$B$5,3)</f>
        <v>0</v>
      </c>
      <c r="Q1364" s="25">
        <f>f_return(A1364,1,参数!$B$1-365/2,参数!$B$1)</f>
        <v>6.97274303508701</v>
      </c>
      <c r="R1364" s="25">
        <f ca="1">f_return(A1364,1,参数!$B$4,参数!$B$1)</f>
        <v>21.5080608376136</v>
      </c>
      <c r="S1364" s="25">
        <f ca="1">f_return(A1364,1,参数!$B$6,参数!$B$1)</f>
        <v>0</v>
      </c>
      <c r="T1364" t="str">
        <f>f_info_investtype(A1364)</f>
        <v>灵活配置型基金</v>
      </c>
      <c r="U1364" t="str">
        <f>f_info_fundmanager(A1364)</f>
        <v>黄玥</v>
      </c>
      <c r="V1364">
        <f>f_info_manager_onthepostdays(A1364,1)</f>
        <v>1065</v>
      </c>
      <c r="W1364" s="25">
        <f ca="1">f_return_1w(A1364,"0",参数!$B$2)</f>
        <v>-3.44827586206897</v>
      </c>
      <c r="X1364" s="25">
        <f>f_return_1m(A1364,"0",参数!$B$1)</f>
        <v>8.05776014109347</v>
      </c>
      <c r="Y1364" s="25">
        <f>f_return_3m(A1364,0,参数!$B$1)</f>
        <v>5.4993542832544</v>
      </c>
      <c r="Z1364" s="25">
        <f>f_return_6m(A1364,0,参数!B1363)</f>
        <v>-10.5084077124118</v>
      </c>
      <c r="AA1364" t="str">
        <f>f_dq_status(A1364,参数!$B$1)</f>
        <v>开放申购|开放赎回</v>
      </c>
      <c r="AB1364" s="17">
        <f ca="1">f_risk_maxdownside(A1364,参数!$B$6,参数!$B$1)</f>
        <v>-26.5486725663717</v>
      </c>
      <c r="AC1364" s="17">
        <f ca="1">f_risk_maxdownside(A1364,参数!$B$4,参数!$B$1)</f>
        <v>-25.6353995245932</v>
      </c>
      <c r="AD1364" t="str">
        <f ca="1">f_risk_maxdownside_date(A1364,参数!$B$6,参数!$B$1)</f>
        <v>20171114-20181018</v>
      </c>
    </row>
    <row r="1365" spans="1:30">
      <c r="A1365" s="15" t="s">
        <v>1393</v>
      </c>
      <c r="B1365" t="str">
        <f>f_info_name(A1365)</f>
        <v>博时新兴消费主题</v>
      </c>
      <c r="C1365" t="str">
        <f>f_info_setupdate(A1365)</f>
        <v>2017-06-05</v>
      </c>
      <c r="D1365" s="16">
        <f t="shared" si="21"/>
        <v>1330</v>
      </c>
      <c r="F1365" s="17">
        <f>f_netasset_total(A1365,参数!$B$1,100000000)</f>
        <v>15.0310767448</v>
      </c>
      <c r="G1365" s="17">
        <f ca="1">f_nav_adjustedreturn(A1365,参数!$B$2,参数!$B$1)</f>
        <v>57.258064516129</v>
      </c>
      <c r="H1365" s="17">
        <f ca="1">f_nav_periodreturnrankingper(A1365,参数!$B$2,参数!$B$1,3)</f>
        <v>66.3395485770363</v>
      </c>
      <c r="I1365" s="17">
        <f ca="1">f_nav_adjustedreturn(A1365,参数!$B$3,参数!$B$2)</f>
        <v>58.6837294332724</v>
      </c>
      <c r="J1365" s="17">
        <f ca="1">f_nav_periodreturnrankingper(A1365,参数!$B$3,参数!$B$2,3)</f>
        <v>21.2121212121212</v>
      </c>
      <c r="K1365" s="17">
        <f ca="1">f_nav_adjustedreturn(A1365,参数!$B$4,参数!$B$3)</f>
        <v>-14.0612725844462</v>
      </c>
      <c r="L1365" s="17">
        <f ca="1">f_nav_periodreturnrankingper(A1365,参数!$B$4,参数!$B$3,3)</f>
        <v>8.76288659793814</v>
      </c>
      <c r="M1365" s="17">
        <f ca="1">f_nav_adjustedreturn(A1365,参数!$B$5,参数!$B$4)</f>
        <v>0</v>
      </c>
      <c r="N1365" s="17">
        <f ca="1">f_nav_periodreturnrankingper(A1365,参数!$B$5,参数!$B$4,3)</f>
        <v>0</v>
      </c>
      <c r="O1365" s="17">
        <f ca="1">f_nav_adjustedreturn(A1365,参数!$B$6,参数!$B$5)</f>
        <v>0</v>
      </c>
      <c r="P1365" s="17">
        <f ca="1">f_nav_periodreturnrankingper(A1365,参数!$B$6,参数!$B$5,3)</f>
        <v>0</v>
      </c>
      <c r="Q1365" s="25">
        <f>f_return(A1365,1,参数!$B$1-365/2,参数!$B$1)</f>
        <v>71.1768841047462</v>
      </c>
      <c r="R1365" s="25">
        <f ca="1">f_return(A1365,1,参数!$B$4,参数!$B$1)</f>
        <v>28.9270296417684</v>
      </c>
      <c r="S1365" s="25">
        <f ca="1">f_return(A1365,1,参数!$B$6,参数!$B$1)</f>
        <v>0</v>
      </c>
      <c r="T1365" t="str">
        <f>f_info_investtype(A1365)</f>
        <v>偏股混合型基金</v>
      </c>
      <c r="U1365" t="str">
        <f>f_info_fundmanager(A1365)</f>
        <v>王诗瑶,曾鹏</v>
      </c>
      <c r="V1365">
        <f>f_info_manager_onthepostdays(A1365,1)</f>
        <v>1347</v>
      </c>
      <c r="W1365" s="25">
        <f ca="1">f_return_1w(A1365,"0",参数!$B$2)</f>
        <v>-2.85394515948517</v>
      </c>
      <c r="X1365" s="25">
        <f>f_return_1m(A1365,"0",参数!$B$1)</f>
        <v>11.839410077837</v>
      </c>
      <c r="Y1365" s="25">
        <f>f_return_3m(A1365,0,参数!$B$1)</f>
        <v>27.749181094993</v>
      </c>
      <c r="Z1365" s="25">
        <f>f_return_6m(A1365,0,参数!B1364)</f>
        <v>32.4460761817348</v>
      </c>
      <c r="AA1365" t="str">
        <f>f_dq_status(A1365,参数!$B$1)</f>
        <v>开放申购|开放赎回</v>
      </c>
      <c r="AB1365" s="17">
        <f ca="1">f_risk_maxdownside(A1365,参数!$B$6,参数!$B$1)</f>
        <v>-27.1528316524438</v>
      </c>
      <c r="AC1365" s="17">
        <f ca="1">f_risk_maxdownside(A1365,参数!$B$4,参数!$B$1)</f>
        <v>-27.1528316524438</v>
      </c>
      <c r="AD1365" t="str">
        <f ca="1">f_risk_maxdownside_date(A1365,参数!$B$6,参数!$B$1)</f>
        <v>20180313-20181018</v>
      </c>
    </row>
    <row r="1366" spans="1:30">
      <c r="A1366" s="15" t="s">
        <v>1394</v>
      </c>
      <c r="B1366" t="str">
        <f>f_info_name(A1366)</f>
        <v>南方安康</v>
      </c>
      <c r="C1366" t="str">
        <f>f_info_setupdate(A1366)</f>
        <v>2017-06-14</v>
      </c>
      <c r="D1366" s="16">
        <f t="shared" si="21"/>
        <v>1321</v>
      </c>
      <c r="F1366" s="17">
        <f>f_netasset_total(A1366,参数!$B$1,100000000)</f>
        <v>7.7213174904</v>
      </c>
      <c r="G1366" s="17">
        <f ca="1">f_nav_adjustedreturn(A1366,参数!$B$2,参数!$B$1)</f>
        <v>17.6978803208615</v>
      </c>
      <c r="H1366" s="17">
        <f ca="1">f_nav_periodreturnrankingper(A1366,参数!$B$2,参数!$B$1,3)</f>
        <v>41.7112299465241</v>
      </c>
      <c r="I1366" s="17">
        <f ca="1">f_nav_adjustedreturn(A1366,参数!$B$3,参数!$B$2)</f>
        <v>16.0781118915663</v>
      </c>
      <c r="J1366" s="17">
        <f ca="1">f_nav_periodreturnrankingper(A1366,参数!$B$3,参数!$B$2,3)</f>
        <v>14.7368421052632</v>
      </c>
      <c r="K1366" s="17">
        <f ca="1">f_nav_adjustedreturn(A1366,参数!$B$4,参数!$B$3)</f>
        <v>-1.26692456479692</v>
      </c>
      <c r="L1366" s="17">
        <f ca="1">f_nav_periodreturnrankingper(A1366,参数!$B$4,参数!$B$3,3)</f>
        <v>61.7777777777778</v>
      </c>
      <c r="M1366" s="17">
        <f ca="1">f_nav_adjustedreturn(A1366,参数!$B$5,参数!$B$4)</f>
        <v>0</v>
      </c>
      <c r="N1366" s="17">
        <f ca="1">f_nav_periodreturnrankingper(A1366,参数!$B$5,参数!$B$4,3)</f>
        <v>0</v>
      </c>
      <c r="O1366" s="17">
        <f ca="1">f_nav_adjustedreturn(A1366,参数!$B$6,参数!$B$5)</f>
        <v>0</v>
      </c>
      <c r="P1366" s="17">
        <f ca="1">f_nav_periodreturnrankingper(A1366,参数!$B$6,参数!$B$5,3)</f>
        <v>0</v>
      </c>
      <c r="Q1366" s="25">
        <f>f_return(A1366,1,参数!$B$1-365/2,参数!$B$1)</f>
        <v>19.9661899127059</v>
      </c>
      <c r="R1366" s="25">
        <f ca="1">f_return(A1366,1,参数!$B$4,参数!$B$1)</f>
        <v>10.481021698543</v>
      </c>
      <c r="S1366" s="25">
        <f ca="1">f_return(A1366,1,参数!$B$6,参数!$B$1)</f>
        <v>0</v>
      </c>
      <c r="T1366" t="str">
        <f>f_info_investtype(A1366)</f>
        <v>偏债混合型基金</v>
      </c>
      <c r="U1366" t="str">
        <f>f_info_fundmanager(A1366)</f>
        <v>林乐峰</v>
      </c>
      <c r="V1366">
        <f>f_info_manager_onthepostdays(A1366,1)</f>
        <v>1273</v>
      </c>
      <c r="W1366" s="25">
        <f ca="1">f_return_1w(A1366,"0",参数!$B$2)</f>
        <v>-0.512091038406845</v>
      </c>
      <c r="X1366" s="25">
        <f>f_return_1m(A1366,"0",参数!$B$1)</f>
        <v>2.8521483117122</v>
      </c>
      <c r="Y1366" s="25">
        <f>f_return_3m(A1366,0,参数!$B$1)</f>
        <v>5.20421607378128</v>
      </c>
      <c r="Z1366" s="25">
        <f>f_return_6m(A1366,0,参数!B1365)</f>
        <v>8.19814915688563</v>
      </c>
      <c r="AA1366" t="str">
        <f>f_dq_status(A1366,参数!$B$1)</f>
        <v>开放申购|开放赎回</v>
      </c>
      <c r="AB1366" s="17">
        <f ca="1">f_risk_maxdownside(A1366,参数!$B$6,参数!$B$1)</f>
        <v>-3.71608712265953</v>
      </c>
      <c r="AC1366" s="17">
        <f ca="1">f_risk_maxdownside(A1366,参数!$B$4,参数!$B$1)</f>
        <v>-3.71608712265953</v>
      </c>
      <c r="AD1366" t="str">
        <f ca="1">f_risk_maxdownside_date(A1366,参数!$B$6,参数!$B$1)</f>
        <v>20180607-20181029</v>
      </c>
    </row>
    <row r="1367" spans="1:30">
      <c r="A1367" s="15" t="s">
        <v>1395</v>
      </c>
      <c r="B1367" t="str">
        <f>f_info_name(A1367)</f>
        <v>安信工业4.0沪港深A</v>
      </c>
      <c r="C1367" t="str">
        <f>f_info_setupdate(A1367)</f>
        <v>2017-07-20</v>
      </c>
      <c r="D1367" s="16">
        <f t="shared" si="21"/>
        <v>1285</v>
      </c>
      <c r="F1367" s="17">
        <f>f_netasset_total(A1367,参数!$B$1,100000000)</f>
        <v>0.0607435603</v>
      </c>
      <c r="G1367" s="17">
        <f ca="1">f_nav_adjustedreturn(A1367,参数!$B$2,参数!$B$1)</f>
        <v>40.2348025072132</v>
      </c>
      <c r="H1367" s="17">
        <f ca="1">f_nav_periodreturnrankingper(A1367,参数!$B$2,参数!$B$1,3)</f>
        <v>53.361566966649</v>
      </c>
      <c r="I1367" s="17">
        <f ca="1">f_nav_adjustedreturn(A1367,参数!$B$3,参数!$B$2)</f>
        <v>33.2493702770781</v>
      </c>
      <c r="J1367" s="17">
        <f ca="1">f_nav_periodreturnrankingper(A1367,参数!$B$3,参数!$B$2,3)</f>
        <v>39.0189520624303</v>
      </c>
      <c r="K1367" s="17">
        <f ca="1">f_nav_adjustedreturn(A1367,参数!$B$4,参数!$B$3)</f>
        <v>-28.7993203700208</v>
      </c>
      <c r="L1367" s="17">
        <f ca="1">f_nav_periodreturnrankingper(A1367,参数!$B$4,参数!$B$3,3)</f>
        <v>92.2978177150193</v>
      </c>
      <c r="M1367" s="17">
        <f ca="1">f_nav_adjustedreturn(A1367,参数!$B$5,参数!$B$4)</f>
        <v>0</v>
      </c>
      <c r="N1367" s="17">
        <f ca="1">f_nav_periodreturnrankingper(A1367,参数!$B$5,参数!$B$4,3)</f>
        <v>0</v>
      </c>
      <c r="O1367" s="17">
        <f ca="1">f_nav_adjustedreturn(A1367,参数!$B$6,参数!$B$5)</f>
        <v>0</v>
      </c>
      <c r="P1367" s="17">
        <f ca="1">f_nav_periodreturnrankingper(A1367,参数!$B$6,参数!$B$5,3)</f>
        <v>0</v>
      </c>
      <c r="Q1367" s="25">
        <f>f_return(A1367,1,参数!$B$1-365/2,参数!$B$1)</f>
        <v>33.42460718714</v>
      </c>
      <c r="R1367" s="25">
        <f ca="1">f_return(A1367,1,参数!$B$4,参数!$B$1)</f>
        <v>9.97584884577407</v>
      </c>
      <c r="S1367" s="25">
        <f ca="1">f_return(A1367,1,参数!$B$6,参数!$B$1)</f>
        <v>0</v>
      </c>
      <c r="T1367" t="str">
        <f>f_info_investtype(A1367)</f>
        <v>灵活配置型基金</v>
      </c>
      <c r="U1367" t="str">
        <f>f_info_fundmanager(A1367)</f>
        <v>谭珏娜</v>
      </c>
      <c r="V1367">
        <f>f_info_manager_onthepostdays(A1367,1)</f>
        <v>918</v>
      </c>
      <c r="W1367" s="25">
        <f ca="1">f_return_1w(A1367,"0",参数!$B$2)</f>
        <v>-5.18818979341571</v>
      </c>
      <c r="X1367" s="25">
        <f>f_return_1m(A1367,"0",参数!$B$1)</f>
        <v>14.1018376102971</v>
      </c>
      <c r="Y1367" s="25">
        <f>f_return_3m(A1367,0,参数!$B$1)</f>
        <v>18.4951660361496</v>
      </c>
      <c r="Z1367" s="25">
        <f>f_return_6m(A1367,0,参数!B1366)</f>
        <v>6.72463305679643</v>
      </c>
      <c r="AA1367" t="str">
        <f>f_dq_status(A1367,参数!$B$1)</f>
        <v>开放申购|开放赎回</v>
      </c>
      <c r="AB1367" s="17">
        <f ca="1">f_risk_maxdownside(A1367,参数!$B$6,参数!$B$1)</f>
        <v>-33.3884905313477</v>
      </c>
      <c r="AC1367" s="17">
        <f ca="1">f_risk_maxdownside(A1367,参数!$B$4,参数!$B$1)</f>
        <v>-31.892095121722</v>
      </c>
      <c r="AD1367" t="str">
        <f ca="1">f_risk_maxdownside_date(A1367,参数!$B$6,参数!$B$1)</f>
        <v>20171122-20190103</v>
      </c>
    </row>
    <row r="1368" spans="1:30">
      <c r="A1368" s="15" t="s">
        <v>1396</v>
      </c>
      <c r="B1368" t="str">
        <f>f_info_name(A1368)</f>
        <v>汇添富年年益A</v>
      </c>
      <c r="C1368" t="str">
        <f>f_info_setupdate(A1368)</f>
        <v>2017-05-15</v>
      </c>
      <c r="D1368" s="16">
        <f t="shared" si="21"/>
        <v>1351</v>
      </c>
      <c r="F1368" s="17">
        <f>f_netasset_total(A1368,参数!$B$1,100000000)</f>
        <v>0.756708288</v>
      </c>
      <c r="G1368" s="17">
        <f ca="1">f_nav_adjustedreturn(A1368,参数!$B$2,参数!$B$1)</f>
        <v>17.5306314797361</v>
      </c>
      <c r="H1368" s="17">
        <f ca="1">f_nav_periodreturnrankingper(A1368,参数!$B$2,参数!$B$1,3)</f>
        <v>42.2459893048128</v>
      </c>
      <c r="I1368" s="17">
        <f ca="1">f_nav_adjustedreturn(A1368,参数!$B$3,参数!$B$2)</f>
        <v>9.97926875235583</v>
      </c>
      <c r="J1368" s="17">
        <f ca="1">f_nav_periodreturnrankingper(A1368,参数!$B$3,参数!$B$2,3)</f>
        <v>49.1228070175439</v>
      </c>
      <c r="K1368" s="17">
        <f ca="1">f_nav_adjustedreturn(A1368,参数!$B$4,参数!$B$3)</f>
        <v>0.922491678554429</v>
      </c>
      <c r="L1368" s="17">
        <f ca="1">f_nav_periodreturnrankingper(A1368,参数!$B$4,参数!$B$3,3)</f>
        <v>36</v>
      </c>
      <c r="M1368" s="17">
        <f ca="1">f_nav_adjustedreturn(A1368,参数!$B$5,参数!$B$4)</f>
        <v>0</v>
      </c>
      <c r="N1368" s="17">
        <f ca="1">f_nav_periodreturnrankingper(A1368,参数!$B$5,参数!$B$4,3)</f>
        <v>0</v>
      </c>
      <c r="O1368" s="17">
        <f ca="1">f_nav_adjustedreturn(A1368,参数!$B$6,参数!$B$5)</f>
        <v>0</v>
      </c>
      <c r="P1368" s="17">
        <f ca="1">f_nav_periodreturnrankingper(A1368,参数!$B$6,参数!$B$5,3)</f>
        <v>0</v>
      </c>
      <c r="Q1368" s="25">
        <f>f_return(A1368,1,参数!$B$1-365/2,参数!$B$1)</f>
        <v>18.5385882403194</v>
      </c>
      <c r="R1368" s="25">
        <f ca="1">f_return(A1368,1,参数!$B$4,参数!$B$1)</f>
        <v>9.25672410385683</v>
      </c>
      <c r="S1368" s="25">
        <f ca="1">f_return(A1368,1,参数!$B$6,参数!$B$1)</f>
        <v>0</v>
      </c>
      <c r="T1368" t="str">
        <f>f_info_investtype(A1368)</f>
        <v>偏债混合型基金</v>
      </c>
      <c r="U1368" t="str">
        <f>f_info_fundmanager(A1368)</f>
        <v>郑慧莲,徐一恒</v>
      </c>
      <c r="V1368">
        <f>f_info_manager_onthepostdays(A1368,1)</f>
        <v>1143</v>
      </c>
      <c r="W1368" s="25">
        <f ca="1">f_return_1w(A1368,"0",参数!$B$2)</f>
        <v>-0.798980025499369</v>
      </c>
      <c r="X1368" s="25">
        <f>f_return_1m(A1368,"0",参数!$B$1)</f>
        <v>4.82194711905853</v>
      </c>
      <c r="Y1368" s="25">
        <f>f_return_3m(A1368,0,参数!$B$1)</f>
        <v>6.21805792163542</v>
      </c>
      <c r="Z1368" s="25">
        <f>f_return_6m(A1368,0,参数!B1367)</f>
        <v>8.05463966085728</v>
      </c>
      <c r="AA1368" t="str">
        <f>f_dq_status(A1368,参数!$B$1)</f>
        <v>暂停申购|暂停赎回</v>
      </c>
      <c r="AB1368" s="17">
        <f ca="1">f_risk_maxdownside(A1368,参数!$B$6,参数!$B$1)</f>
        <v>-5.5193465885653</v>
      </c>
      <c r="AC1368" s="17">
        <f ca="1">f_risk_maxdownside(A1368,参数!$B$4,参数!$B$1)</f>
        <v>-5.5193465885653</v>
      </c>
      <c r="AD1368" t="str">
        <f ca="1">f_risk_maxdownside_date(A1368,参数!$B$6,参数!$B$1)</f>
        <v>20200226-20200323</v>
      </c>
    </row>
    <row r="1369" spans="1:30">
      <c r="A1369" s="15" t="s">
        <v>1397</v>
      </c>
      <c r="B1369" t="str">
        <f>f_info_name(A1369)</f>
        <v>嘉实中小企业量化活力</v>
      </c>
      <c r="C1369" t="str">
        <f>f_info_setupdate(A1369)</f>
        <v>2017-07-04</v>
      </c>
      <c r="D1369" s="16">
        <f t="shared" si="21"/>
        <v>1301</v>
      </c>
      <c r="F1369" s="17">
        <f>f_netasset_total(A1369,参数!$B$1,100000000)</f>
        <v>0.2958367341</v>
      </c>
      <c r="G1369" s="17">
        <f ca="1">f_nav_adjustedreturn(A1369,参数!$B$2,参数!$B$1)</f>
        <v>43.06640625</v>
      </c>
      <c r="H1369" s="17">
        <f ca="1">f_nav_periodreturnrankingper(A1369,参数!$B$2,参数!$B$1,3)</f>
        <v>50.6087877183695</v>
      </c>
      <c r="I1369" s="17">
        <f ca="1">f_nav_adjustedreturn(A1369,参数!$B$3,参数!$B$2)</f>
        <v>38.0053908355795</v>
      </c>
      <c r="J1369" s="17">
        <f ca="1">f_nav_periodreturnrankingper(A1369,参数!$B$3,参数!$B$2,3)</f>
        <v>32.329988851728</v>
      </c>
      <c r="K1369" s="17">
        <f ca="1">f_nav_adjustedreturn(A1369,参数!$B$4,参数!$B$3)</f>
        <v>-22.8690228690229</v>
      </c>
      <c r="L1369" s="17">
        <f ca="1">f_nav_periodreturnrankingper(A1369,参数!$B$4,参数!$B$3,3)</f>
        <v>76.3157894736842</v>
      </c>
      <c r="M1369" s="17">
        <f ca="1">f_nav_adjustedreturn(A1369,参数!$B$5,参数!$B$4)</f>
        <v>0</v>
      </c>
      <c r="N1369" s="17">
        <f ca="1">f_nav_periodreturnrankingper(A1369,参数!$B$5,参数!$B$4,3)</f>
        <v>0</v>
      </c>
      <c r="O1369" s="17">
        <f ca="1">f_nav_adjustedreturn(A1369,参数!$B$6,参数!$B$5)</f>
        <v>0</v>
      </c>
      <c r="P1369" s="17">
        <f ca="1">f_nav_periodreturnrankingper(A1369,参数!$B$6,参数!$B$5,3)</f>
        <v>0</v>
      </c>
      <c r="Q1369" s="25">
        <f>f_return(A1369,1,参数!$B$1-365/2,参数!$B$1)</f>
        <v>24.8362791708652</v>
      </c>
      <c r="R1369" s="25">
        <f ca="1">f_return(A1369,1,参数!$B$4,参数!$B$1)</f>
        <v>15.0355208626302</v>
      </c>
      <c r="S1369" s="25">
        <f ca="1">f_return(A1369,1,参数!$B$6,参数!$B$1)</f>
        <v>0</v>
      </c>
      <c r="T1369" t="str">
        <f>f_info_investtype(A1369)</f>
        <v>灵活配置型基金</v>
      </c>
      <c r="U1369" t="str">
        <f>f_info_fundmanager(A1369)</f>
        <v>金猛</v>
      </c>
      <c r="V1369">
        <f>f_info_manager_onthepostdays(A1369,1)</f>
        <v>875</v>
      </c>
      <c r="W1369" s="25">
        <f ca="1">f_return_1w(A1369,"0",参数!$B$2)</f>
        <v>-2.93838862559241</v>
      </c>
      <c r="X1369" s="25">
        <f>f_return_1m(A1369,"0",参数!$B$1)</f>
        <v>10.9008327024981</v>
      </c>
      <c r="Y1369" s="25">
        <f>f_return_3m(A1369,0,参数!$B$1)</f>
        <v>12.6923076923077</v>
      </c>
      <c r="Z1369" s="25">
        <f>f_return_6m(A1369,0,参数!B1368)</f>
        <v>1.84266477675408</v>
      </c>
      <c r="AA1369" t="str">
        <f>f_dq_status(A1369,参数!$B$1)</f>
        <v>开放申购|开放赎回</v>
      </c>
      <c r="AB1369" s="17">
        <f ca="1">f_risk_maxdownside(A1369,参数!$B$6,参数!$B$1)</f>
        <v>-33.1372549019608</v>
      </c>
      <c r="AC1369" s="17">
        <f ca="1">f_risk_maxdownside(A1369,参数!$B$4,参数!$B$1)</f>
        <v>-30.6205493387589</v>
      </c>
      <c r="AD1369" t="str">
        <f ca="1">f_risk_maxdownside_date(A1369,参数!$B$6,参数!$B$1)</f>
        <v>20171011-20181018</v>
      </c>
    </row>
    <row r="1370" spans="1:30">
      <c r="A1370" s="15" t="s">
        <v>1398</v>
      </c>
      <c r="B1370" t="str">
        <f>f_info_name(A1370)</f>
        <v>建信量化优享定开</v>
      </c>
      <c r="C1370" t="str">
        <f>f_info_setupdate(A1370)</f>
        <v>2018-08-24</v>
      </c>
      <c r="D1370" s="16">
        <f t="shared" si="21"/>
        <v>885</v>
      </c>
      <c r="F1370" s="17">
        <f>f_netasset_total(A1370,参数!$B$1,100000000)</f>
        <v>0.3884918602</v>
      </c>
      <c r="G1370" s="17">
        <f ca="1">f_nav_adjustedreturn(A1370,参数!$B$2,参数!$B$1)</f>
        <v>21.1422752938998</v>
      </c>
      <c r="H1370" s="17">
        <f ca="1">f_nav_periodreturnrankingper(A1370,参数!$B$2,参数!$B$1,3)</f>
        <v>75.0661725780837</v>
      </c>
      <c r="I1370" s="17">
        <f ca="1">f_nav_adjustedreturn(A1370,参数!$B$3,参数!$B$2)</f>
        <v>10.3811178093389</v>
      </c>
      <c r="J1370" s="17">
        <f ca="1">f_nav_periodreturnrankingper(A1370,参数!$B$3,参数!$B$2,3)</f>
        <v>79.7658862876254</v>
      </c>
      <c r="K1370" s="17">
        <f ca="1">f_nav_adjustedreturn(A1370,参数!$B$4,参数!$B$3)</f>
        <v>0</v>
      </c>
      <c r="L1370" s="17">
        <f ca="1">f_nav_periodreturnrankingper(A1370,参数!$B$4,参数!$B$3,3)</f>
        <v>0</v>
      </c>
      <c r="M1370" s="17">
        <f ca="1">f_nav_adjustedreturn(A1370,参数!$B$5,参数!$B$4)</f>
        <v>0</v>
      </c>
      <c r="N1370" s="17">
        <f ca="1">f_nav_periodreturnrankingper(A1370,参数!$B$5,参数!$B$4,3)</f>
        <v>0</v>
      </c>
      <c r="O1370" s="17">
        <f ca="1">f_nav_adjustedreturn(A1370,参数!$B$6,参数!$B$5)</f>
        <v>0</v>
      </c>
      <c r="P1370" s="17">
        <f ca="1">f_nav_periodreturnrankingper(A1370,参数!$B$6,参数!$B$5,3)</f>
        <v>0</v>
      </c>
      <c r="Q1370" s="25">
        <f>f_return(A1370,1,参数!$B$1-365/2,参数!$B$1)</f>
        <v>5.08232124589334</v>
      </c>
      <c r="R1370" s="25">
        <f ca="1">f_return(A1370,1,参数!$B$4,参数!$B$1)</f>
        <v>0</v>
      </c>
      <c r="S1370" s="25">
        <f ca="1">f_return(A1370,1,参数!$B$6,参数!$B$1)</f>
        <v>0</v>
      </c>
      <c r="T1370" t="str">
        <f>f_info_investtype(A1370)</f>
        <v>灵活配置型基金</v>
      </c>
      <c r="U1370" t="str">
        <f>f_info_fundmanager(A1370)</f>
        <v>叶乐天,赵云煜</v>
      </c>
      <c r="V1370">
        <f>f_info_manager_onthepostdays(A1370,1)</f>
        <v>902</v>
      </c>
      <c r="W1370" s="25">
        <f ca="1">f_return_1w(A1370,"0",参数!$B$2)</f>
        <v>-1.24325806746504</v>
      </c>
      <c r="X1370" s="25">
        <f>f_return_1m(A1370,"0",参数!$B$1)</f>
        <v>1.70189617656202</v>
      </c>
      <c r="Y1370" s="25">
        <f>f_return_3m(A1370,0,参数!$B$1)</f>
        <v>2.38616804881865</v>
      </c>
      <c r="Z1370" s="25">
        <f>f_return_6m(A1370,0,参数!B1369)</f>
        <v>0.0311041990668706</v>
      </c>
      <c r="AA1370" t="str">
        <f>f_dq_status(A1370,参数!$B$1)</f>
        <v>暂停申购|暂停赎回</v>
      </c>
      <c r="AB1370" s="17">
        <f ca="1">f_risk_maxdownside(A1370,参数!$B$6,参数!$B$1)</f>
        <v>-7.8003120124805</v>
      </c>
      <c r="AC1370" s="17">
        <f ca="1">f_risk_maxdownside(A1370,参数!$B$4,参数!$B$1)</f>
        <v>-7.8003120124805</v>
      </c>
      <c r="AD1370" t="str">
        <f ca="1">f_risk_maxdownside_date(A1370,参数!$B$6,参数!$B$1)</f>
        <v>20190420-20190606</v>
      </c>
    </row>
    <row r="1371" spans="1:30">
      <c r="A1371" s="15" t="s">
        <v>1399</v>
      </c>
      <c r="B1371" t="str">
        <f>f_info_name(A1371)</f>
        <v>富安达消费主题</v>
      </c>
      <c r="C1371" t="str">
        <f>f_info_setupdate(A1371)</f>
        <v>2017-08-01</v>
      </c>
      <c r="D1371" s="16">
        <f t="shared" si="21"/>
        <v>1273</v>
      </c>
      <c r="F1371" s="17">
        <f>f_netasset_total(A1371,参数!$B$1,100000000)</f>
        <v>0.4925892024</v>
      </c>
      <c r="G1371" s="17">
        <f ca="1">f_nav_adjustedreturn(A1371,参数!$B$2,参数!$B$1)</f>
        <v>54.5536151460747</v>
      </c>
      <c r="H1371" s="17">
        <f ca="1">f_nav_periodreturnrankingper(A1371,参数!$B$2,参数!$B$1,3)</f>
        <v>39.8094229751191</v>
      </c>
      <c r="I1371" s="17">
        <f ca="1">f_nav_adjustedreturn(A1371,参数!$B$3,参数!$B$2)</f>
        <v>41.9601482854495</v>
      </c>
      <c r="J1371" s="17">
        <f ca="1">f_nav_periodreturnrankingper(A1371,参数!$B$3,参数!$B$2,3)</f>
        <v>27.3690078037904</v>
      </c>
      <c r="K1371" s="17">
        <f ca="1">f_nav_adjustedreturn(A1371,参数!$B$4,参数!$B$3)</f>
        <v>-25.0954529677195</v>
      </c>
      <c r="L1371" s="17">
        <f ca="1">f_nav_periodreturnrankingper(A1371,参数!$B$4,参数!$B$3,3)</f>
        <v>83.3761232349165</v>
      </c>
      <c r="M1371" s="17">
        <f ca="1">f_nav_adjustedreturn(A1371,参数!$B$5,参数!$B$4)</f>
        <v>0</v>
      </c>
      <c r="N1371" s="17">
        <f ca="1">f_nav_periodreturnrankingper(A1371,参数!$B$5,参数!$B$4,3)</f>
        <v>0</v>
      </c>
      <c r="O1371" s="17">
        <f ca="1">f_nav_adjustedreturn(A1371,参数!$B$6,参数!$B$5)</f>
        <v>0</v>
      </c>
      <c r="P1371" s="17">
        <f ca="1">f_nav_periodreturnrankingper(A1371,参数!$B$6,参数!$B$5,3)</f>
        <v>0</v>
      </c>
      <c r="Q1371" s="25">
        <f>f_return(A1371,1,参数!$B$1-365/2,参数!$B$1)</f>
        <v>30.3691546977717</v>
      </c>
      <c r="R1371" s="25">
        <f ca="1">f_return(A1371,1,参数!$B$4,参数!$B$1)</f>
        <v>17.9919321638442</v>
      </c>
      <c r="S1371" s="25">
        <f ca="1">f_return(A1371,1,参数!$B$6,参数!$B$1)</f>
        <v>0</v>
      </c>
      <c r="T1371" t="str">
        <f>f_info_investtype(A1371)</f>
        <v>灵活配置型基金</v>
      </c>
      <c r="U1371" t="str">
        <f>f_info_fundmanager(A1371)</f>
        <v>吴战峰</v>
      </c>
      <c r="V1371">
        <f>f_info_manager_onthepostdays(A1371,1)</f>
        <v>1290</v>
      </c>
      <c r="W1371" s="25">
        <f ca="1">f_return_1w(A1371,"0",参数!$B$2)</f>
        <v>-2.01503278426354</v>
      </c>
      <c r="X1371" s="25">
        <f>f_return_1m(A1371,"0",参数!$B$1)</f>
        <v>8.6637213839004</v>
      </c>
      <c r="Y1371" s="25">
        <f>f_return_3m(A1371,0,参数!$B$1)</f>
        <v>15.9980400563484</v>
      </c>
      <c r="Z1371" s="25">
        <f>f_return_6m(A1371,0,参数!B1370)</f>
        <v>5.86760280842527</v>
      </c>
      <c r="AA1371" t="str">
        <f>f_dq_status(A1371,参数!$B$1)</f>
        <v>开放申购|开放赎回</v>
      </c>
      <c r="AB1371" s="17">
        <f ca="1">f_risk_maxdownside(A1371,参数!$B$6,参数!$B$1)</f>
        <v>-32.2619251154043</v>
      </c>
      <c r="AC1371" s="17">
        <f ca="1">f_risk_maxdownside(A1371,参数!$B$4,参数!$B$1)</f>
        <v>-32.2619251154043</v>
      </c>
      <c r="AD1371" t="str">
        <f ca="1">f_risk_maxdownside_date(A1371,参数!$B$6,参数!$B$1)</f>
        <v>20180206-20181018</v>
      </c>
    </row>
    <row r="1372" spans="1:30">
      <c r="A1372" s="15" t="s">
        <v>1400</v>
      </c>
      <c r="B1372" t="str">
        <f>f_info_name(A1372)</f>
        <v>北信瑞丰鼎丰</v>
      </c>
      <c r="C1372" t="str">
        <f>f_info_setupdate(A1372)</f>
        <v>2019-11-13</v>
      </c>
      <c r="D1372" s="16">
        <f t="shared" si="21"/>
        <v>439</v>
      </c>
      <c r="F1372" s="17">
        <f>f_netasset_total(A1372,参数!$B$1,100000000)</f>
        <v>0.2758185411</v>
      </c>
      <c r="G1372" s="17">
        <f ca="1">f_nav_adjustedreturn(A1372,参数!$B$2,参数!$B$1)</f>
        <v>45.2296139405026</v>
      </c>
      <c r="H1372" s="17">
        <f ca="1">f_nav_periodreturnrankingper(A1372,参数!$B$2,参数!$B$1,3)</f>
        <v>48.9147697194283</v>
      </c>
      <c r="I1372" s="17">
        <f ca="1">f_nav_adjustedreturn(A1372,参数!$B$3,参数!$B$2)</f>
        <v>0</v>
      </c>
      <c r="J1372" s="17">
        <f ca="1">f_nav_periodreturnrankingper(A1372,参数!$B$3,参数!$B$2,3)</f>
        <v>0</v>
      </c>
      <c r="K1372" s="17">
        <f ca="1">f_nav_adjustedreturn(A1372,参数!$B$4,参数!$B$3)</f>
        <v>0</v>
      </c>
      <c r="L1372" s="17">
        <f ca="1">f_nav_periodreturnrankingper(A1372,参数!$B$4,参数!$B$3,3)</f>
        <v>0</v>
      </c>
      <c r="M1372" s="17">
        <f ca="1">f_nav_adjustedreturn(A1372,参数!$B$5,参数!$B$4)</f>
        <v>0</v>
      </c>
      <c r="N1372" s="17">
        <f ca="1">f_nav_periodreturnrankingper(A1372,参数!$B$5,参数!$B$4,3)</f>
        <v>0</v>
      </c>
      <c r="O1372" s="17">
        <f ca="1">f_nav_adjustedreturn(A1372,参数!$B$6,参数!$B$5)</f>
        <v>0</v>
      </c>
      <c r="P1372" s="17">
        <f ca="1">f_nav_periodreturnrankingper(A1372,参数!$B$6,参数!$B$5,3)</f>
        <v>0</v>
      </c>
      <c r="Q1372" s="25">
        <f>f_return(A1372,1,参数!$B$1-365/2,参数!$B$1)</f>
        <v>88.2164090448178</v>
      </c>
      <c r="R1372" s="25">
        <f ca="1">f_return(A1372,1,参数!$B$4,参数!$B$1)</f>
        <v>0</v>
      </c>
      <c r="S1372" s="25">
        <f ca="1">f_return(A1372,1,参数!$B$6,参数!$B$1)</f>
        <v>0</v>
      </c>
      <c r="T1372" t="str">
        <f>f_info_investtype(A1372)</f>
        <v>灵活配置型基金</v>
      </c>
      <c r="U1372" t="str">
        <f>f_info_fundmanager(A1372)</f>
        <v>黄祥斌</v>
      </c>
      <c r="V1372">
        <f>f_info_manager_onthepostdays(A1372,1)</f>
        <v>456</v>
      </c>
      <c r="W1372" s="25">
        <f ca="1">f_return_1w(A1372,"0",参数!$B$2)</f>
        <v>-1.15150361629235</v>
      </c>
      <c r="X1372" s="25">
        <f>f_return_1m(A1372,"0",参数!$B$1)</f>
        <v>22.066677455899</v>
      </c>
      <c r="Y1372" s="25">
        <f>f_return_3m(A1372,0,参数!$B$1)</f>
        <v>37.8884826325411</v>
      </c>
      <c r="Z1372" s="25">
        <f>f_return_6m(A1372,0,参数!B1371)</f>
        <v>32.7464481826898</v>
      </c>
      <c r="AA1372" t="str">
        <f>f_dq_status(A1372,参数!$B$1)</f>
        <v>开放申购|开放赎回</v>
      </c>
      <c r="AB1372" s="17">
        <f ca="1">f_risk_maxdownside(A1372,参数!$B$6,参数!$B$1)</f>
        <v>-16.0436400541272</v>
      </c>
      <c r="AC1372" s="17">
        <f ca="1">f_risk_maxdownside(A1372,参数!$B$4,参数!$B$1)</f>
        <v>-16.0436400541272</v>
      </c>
      <c r="AD1372" t="str">
        <f ca="1">f_risk_maxdownside_date(A1372,参数!$B$6,参数!$B$1)</f>
        <v>20200226-20200401</v>
      </c>
    </row>
    <row r="1373" spans="1:30">
      <c r="A1373" s="15" t="s">
        <v>1401</v>
      </c>
      <c r="B1373" t="str">
        <f>f_info_name(A1373)</f>
        <v>汇安丰裕A</v>
      </c>
      <c r="C1373" t="str">
        <f>f_info_setupdate(A1373)</f>
        <v>2017-07-27</v>
      </c>
      <c r="D1373" s="16">
        <f t="shared" si="21"/>
        <v>1278</v>
      </c>
      <c r="F1373" s="17">
        <f>f_netasset_total(A1373,参数!$B$1,100000000)</f>
        <v>1.2913929904</v>
      </c>
      <c r="G1373" s="17">
        <f ca="1">f_nav_adjustedreturn(A1373,参数!$B$2,参数!$B$1)</f>
        <v>22.2638459212985</v>
      </c>
      <c r="H1373" s="17">
        <f ca="1">f_nav_periodreturnrankingper(A1373,参数!$B$2,参数!$B$1,3)</f>
        <v>73.1074642668078</v>
      </c>
      <c r="I1373" s="17">
        <f ca="1">f_nav_adjustedreturn(A1373,参数!$B$3,参数!$B$2)</f>
        <v>32.5940244294409</v>
      </c>
      <c r="J1373" s="17">
        <f ca="1">f_nav_periodreturnrankingper(A1373,参数!$B$3,参数!$B$2,3)</f>
        <v>40.1895206243032</v>
      </c>
      <c r="K1373" s="17">
        <f ca="1">f_nav_adjustedreturn(A1373,参数!$B$4,参数!$B$3)</f>
        <v>-13.889158497525</v>
      </c>
      <c r="L1373" s="17">
        <f ca="1">f_nav_periodreturnrankingper(A1373,参数!$B$4,参数!$B$3,3)</f>
        <v>47.4967907573813</v>
      </c>
      <c r="M1373" s="17">
        <f ca="1">f_nav_adjustedreturn(A1373,参数!$B$5,参数!$B$4)</f>
        <v>0</v>
      </c>
      <c r="N1373" s="17">
        <f ca="1">f_nav_periodreturnrankingper(A1373,参数!$B$5,参数!$B$4,3)</f>
        <v>0</v>
      </c>
      <c r="O1373" s="17">
        <f ca="1">f_nav_adjustedreturn(A1373,参数!$B$6,参数!$B$5)</f>
        <v>0</v>
      </c>
      <c r="P1373" s="17">
        <f ca="1">f_nav_periodreturnrankingper(A1373,参数!$B$6,参数!$B$5,3)</f>
        <v>0</v>
      </c>
      <c r="Q1373" s="25">
        <f>f_return(A1373,1,参数!$B$1-365/2,参数!$B$1)</f>
        <v>5.67426042306549</v>
      </c>
      <c r="R1373" s="25">
        <f ca="1">f_return(A1373,1,参数!$B$4,参数!$B$1)</f>
        <v>11.7504334353459</v>
      </c>
      <c r="S1373" s="25">
        <f ca="1">f_return(A1373,1,参数!$B$6,参数!$B$1)</f>
        <v>0</v>
      </c>
      <c r="T1373" t="str">
        <f>f_info_investtype(A1373)</f>
        <v>灵活配置型基金</v>
      </c>
      <c r="U1373" t="str">
        <f>f_info_fundmanager(A1373)</f>
        <v>朱晨歌</v>
      </c>
      <c r="V1373">
        <f>f_info_manager_onthepostdays(A1373,1)</f>
        <v>701</v>
      </c>
      <c r="W1373" s="25">
        <f ca="1">f_return_1w(A1373,"0",参数!$B$2)</f>
        <v>-1.07394366197183</v>
      </c>
      <c r="X1373" s="25">
        <f>f_return_1m(A1373,"0",参数!$B$1)</f>
        <v>7.62972743722018</v>
      </c>
      <c r="Y1373" s="25">
        <f>f_return_3m(A1373,0,参数!$B$1)</f>
        <v>10.548000680952</v>
      </c>
      <c r="Z1373" s="25">
        <f>f_return_6m(A1373,0,参数!B1372)</f>
        <v>-9.52285996293932</v>
      </c>
      <c r="AA1373" t="str">
        <f>f_dq_status(A1373,参数!$B$1)</f>
        <v>暂停大额申购|开放赎回</v>
      </c>
      <c r="AB1373" s="17">
        <f ca="1">f_risk_maxdownside(A1373,参数!$B$6,参数!$B$1)</f>
        <v>-20.5327102803738</v>
      </c>
      <c r="AC1373" s="17">
        <f ca="1">f_risk_maxdownside(A1373,参数!$B$4,参数!$B$1)</f>
        <v>-17.5266731328807</v>
      </c>
      <c r="AD1373" t="str">
        <f ca="1">f_risk_maxdownside_date(A1373,参数!$B$6,参数!$B$1)</f>
        <v>20171111-20190606</v>
      </c>
    </row>
    <row r="1374" spans="1:30">
      <c r="A1374" s="15" t="s">
        <v>1402</v>
      </c>
      <c r="B1374" t="str">
        <f>f_info_name(A1374)</f>
        <v>汇安丰益A</v>
      </c>
      <c r="C1374" t="str">
        <f>f_info_setupdate(A1374)</f>
        <v>2017-08-10</v>
      </c>
      <c r="D1374" s="16">
        <f t="shared" si="21"/>
        <v>1264</v>
      </c>
      <c r="F1374" s="17">
        <f>f_netasset_total(A1374,参数!$B$1,100000000)</f>
        <v>0.1106035614</v>
      </c>
      <c r="G1374" s="17">
        <f ca="1">f_nav_adjustedreturn(A1374,参数!$B$2,参数!$B$1)</f>
        <v>42.9721514827898</v>
      </c>
      <c r="H1374" s="17">
        <f ca="1">f_nav_periodreturnrankingper(A1374,参数!$B$2,参数!$B$1,3)</f>
        <v>50.6617257808364</v>
      </c>
      <c r="I1374" s="17">
        <f ca="1">f_nav_adjustedreturn(A1374,参数!$B$3,参数!$B$2)</f>
        <v>19.6363636363636</v>
      </c>
      <c r="J1374" s="17">
        <f ca="1">f_nav_periodreturnrankingper(A1374,参数!$B$3,参数!$B$2,3)</f>
        <v>60.0891861761427</v>
      </c>
      <c r="K1374" s="17">
        <f ca="1">f_nav_adjustedreturn(A1374,参数!$B$4,参数!$B$3)</f>
        <v>-10.3043636418944</v>
      </c>
      <c r="L1374" s="17">
        <f ca="1">f_nav_periodreturnrankingper(A1374,参数!$B$4,参数!$B$3,3)</f>
        <v>41.4634146341463</v>
      </c>
      <c r="M1374" s="17">
        <f ca="1">f_nav_adjustedreturn(A1374,参数!$B$5,参数!$B$4)</f>
        <v>0</v>
      </c>
      <c r="N1374" s="17">
        <f ca="1">f_nav_periodreturnrankingper(A1374,参数!$B$5,参数!$B$4,3)</f>
        <v>0</v>
      </c>
      <c r="O1374" s="17">
        <f ca="1">f_nav_adjustedreturn(A1374,参数!$B$6,参数!$B$5)</f>
        <v>0</v>
      </c>
      <c r="P1374" s="17">
        <f ca="1">f_nav_periodreturnrankingper(A1374,参数!$B$6,参数!$B$5,3)</f>
        <v>0</v>
      </c>
      <c r="Q1374" s="25">
        <f>f_return(A1374,1,参数!$B$1-365/2,参数!$B$1)</f>
        <v>54.4303229788036</v>
      </c>
      <c r="R1374" s="25">
        <f ca="1">f_return(A1374,1,参数!$B$4,参数!$B$1)</f>
        <v>15.3202183545081</v>
      </c>
      <c r="S1374" s="25">
        <f ca="1">f_return(A1374,1,参数!$B$6,参数!$B$1)</f>
        <v>0</v>
      </c>
      <c r="T1374" t="str">
        <f>f_info_investtype(A1374)</f>
        <v>灵活配置型基金</v>
      </c>
      <c r="U1374" t="str">
        <f>f_info_fundmanager(A1374)</f>
        <v>陈欣</v>
      </c>
      <c r="V1374">
        <f>f_info_manager_onthepostdays(A1374,1)</f>
        <v>428</v>
      </c>
      <c r="W1374" s="25">
        <f ca="1">f_return_1w(A1374,"0",参数!$B$2)</f>
        <v>-3.08892604092029</v>
      </c>
      <c r="X1374" s="25">
        <f>f_return_1m(A1374,"0",参数!$B$1)</f>
        <v>11.4569324367595</v>
      </c>
      <c r="Y1374" s="25">
        <f>f_return_3m(A1374,0,参数!$B$1)</f>
        <v>16.6487935656836</v>
      </c>
      <c r="Z1374" s="25">
        <f>f_return_6m(A1374,0,参数!B1373)</f>
        <v>19.7349545733998</v>
      </c>
      <c r="AA1374" t="str">
        <f>f_dq_status(A1374,参数!$B$1)</f>
        <v>开放申购|开放赎回</v>
      </c>
      <c r="AB1374" s="17">
        <f ca="1">f_risk_maxdownside(A1374,参数!$B$6,参数!$B$1)</f>
        <v>-14.8191274646794</v>
      </c>
      <c r="AC1374" s="17">
        <f ca="1">f_risk_maxdownside(A1374,参数!$B$4,参数!$B$1)</f>
        <v>-14.8191274646794</v>
      </c>
      <c r="AD1374" t="str">
        <f ca="1">f_risk_maxdownside_date(A1374,参数!$B$6,参数!$B$1)</f>
        <v>20200306-20200323</v>
      </c>
    </row>
    <row r="1375" spans="1:30">
      <c r="A1375" s="15" t="s">
        <v>1403</v>
      </c>
      <c r="B1375" t="str">
        <f>f_info_name(A1375)</f>
        <v>北信瑞丰鼎利A</v>
      </c>
      <c r="C1375" t="str">
        <f>f_info_setupdate(A1375)</f>
        <v>2018-01-25</v>
      </c>
      <c r="D1375" s="16">
        <f t="shared" si="21"/>
        <v>1096</v>
      </c>
      <c r="F1375" s="17">
        <f>f_netasset_total(A1375,参数!$B$1,100000000)</f>
        <v>3.3242020738</v>
      </c>
      <c r="G1375" s="17">
        <f ca="1">f_nav_adjustedreturn(A1375,参数!$B$2,参数!$B$1)</f>
        <v>-0.0838457238680735</v>
      </c>
      <c r="H1375" s="17">
        <f ca="1">f_nav_periodreturnrankingper(A1375,参数!$B$2,参数!$B$1,3)</f>
        <v>97.3584905660377</v>
      </c>
      <c r="I1375" s="17">
        <f ca="1">f_nav_adjustedreturn(A1375,参数!$B$3,参数!$B$2)</f>
        <v>5.03963205793129</v>
      </c>
      <c r="J1375" s="17">
        <f ca="1">f_nav_periodreturnrankingper(A1375,参数!$B$3,参数!$B$2,3)</f>
        <v>78.7234042553192</v>
      </c>
      <c r="K1375" s="17">
        <f ca="1">f_nav_adjustedreturn(A1375,参数!$B$4,参数!$B$3)</f>
        <v>2.19</v>
      </c>
      <c r="L1375" s="17">
        <f ca="1">f_nav_periodreturnrankingper(A1375,参数!$B$4,参数!$B$3,3)</f>
        <v>36.0381861575179</v>
      </c>
      <c r="M1375" s="17">
        <f ca="1">f_nav_adjustedreturn(A1375,参数!$B$5,参数!$B$4)</f>
        <v>0</v>
      </c>
      <c r="N1375" s="17">
        <f ca="1">f_nav_periodreturnrankingper(A1375,参数!$B$5,参数!$B$4,3)</f>
        <v>0</v>
      </c>
      <c r="O1375" s="17">
        <f ca="1">f_nav_adjustedreturn(A1375,参数!$B$6,参数!$B$5)</f>
        <v>0</v>
      </c>
      <c r="P1375" s="17">
        <f ca="1">f_nav_periodreturnrankingper(A1375,参数!$B$6,参数!$B$5,3)</f>
        <v>0</v>
      </c>
      <c r="Q1375" s="25">
        <f>f_return(A1375,1,参数!$B$1-365/2,参数!$B$1)</f>
        <v>3.16209704882928</v>
      </c>
      <c r="R1375" s="25">
        <f ca="1">f_return(A1375,1,参数!$B$4,参数!$B$1)</f>
        <v>2.35832930246374</v>
      </c>
      <c r="S1375" s="25">
        <f ca="1">f_return(A1375,1,参数!$B$6,参数!$B$1)</f>
        <v>0</v>
      </c>
      <c r="T1375" t="str">
        <f>f_info_investtype(A1375)</f>
        <v>混合债券型二级基金</v>
      </c>
      <c r="U1375" t="str">
        <f>f_info_fundmanager(A1375)</f>
        <v>林翟</v>
      </c>
      <c r="V1375">
        <f>f_info_manager_onthepostdays(A1375,1)</f>
        <v>398</v>
      </c>
      <c r="W1375" s="25">
        <f ca="1">f_return_1w(A1375,"0",参数!$B$2)</f>
        <v>-0.306492059069386</v>
      </c>
      <c r="X1375" s="25">
        <f>f_return_1m(A1375,"0",参数!$B$1)</f>
        <v>0.760992108229988</v>
      </c>
      <c r="Y1375" s="25">
        <f>f_return_3m(A1375,0,参数!$B$1)</f>
        <v>0.723140495867772</v>
      </c>
      <c r="Z1375" s="25">
        <f>f_return_6m(A1375,0,参数!B1374)</f>
        <v>-0.659789982343658</v>
      </c>
      <c r="AA1375" t="str">
        <f>f_dq_status(A1375,参数!$B$1)</f>
        <v>开放申购|开放赎回</v>
      </c>
      <c r="AB1375" s="17">
        <f ca="1">f_risk_maxdownside(A1375,参数!$B$6,参数!$B$1)</f>
        <v>-5.26364053186613</v>
      </c>
      <c r="AC1375" s="17">
        <f ca="1">f_risk_maxdownside(A1375,参数!$B$4,参数!$B$1)</f>
        <v>-5.26364053186613</v>
      </c>
      <c r="AD1375" t="str">
        <f ca="1">f_risk_maxdownside_date(A1375,参数!$B$6,参数!$B$1)</f>
        <v>20190405-20190604</v>
      </c>
    </row>
    <row r="1376" spans="1:30">
      <c r="A1376" s="15" t="s">
        <v>1404</v>
      </c>
      <c r="B1376" t="str">
        <f>f_info_name(A1376)</f>
        <v>万家家瑞A</v>
      </c>
      <c r="C1376" t="str">
        <f>f_info_setupdate(A1376)</f>
        <v>2017-09-20</v>
      </c>
      <c r="D1376" s="16">
        <f t="shared" si="21"/>
        <v>1223</v>
      </c>
      <c r="F1376" s="17">
        <f>f_netasset_total(A1376,参数!$B$1,100000000)</f>
        <v>6.9855451626</v>
      </c>
      <c r="G1376" s="17">
        <f ca="1">f_nav_adjustedreturn(A1376,参数!$B$2,参数!$B$1)</f>
        <v>8.67656099060332</v>
      </c>
      <c r="H1376" s="17">
        <f ca="1">f_nav_periodreturnrankingper(A1376,参数!$B$2,参数!$B$1,3)</f>
        <v>55.0943396226415</v>
      </c>
      <c r="I1376" s="17">
        <f ca="1">f_nav_adjustedreturn(A1376,参数!$B$3,参数!$B$2)</f>
        <v>12.8095898553596</v>
      </c>
      <c r="J1376" s="17">
        <f ca="1">f_nav_periodreturnrankingper(A1376,参数!$B$3,参数!$B$2,3)</f>
        <v>23.8297872340426</v>
      </c>
      <c r="K1376" s="17">
        <f ca="1">f_nav_adjustedreturn(A1376,参数!$B$4,参数!$B$3)</f>
        <v>-0.776565418264034</v>
      </c>
      <c r="L1376" s="17">
        <f ca="1">f_nav_periodreturnrankingper(A1376,参数!$B$4,参数!$B$3,3)</f>
        <v>57.0405727923628</v>
      </c>
      <c r="M1376" s="17">
        <f ca="1">f_nav_adjustedreturn(A1376,参数!$B$5,参数!$B$4)</f>
        <v>0</v>
      </c>
      <c r="N1376" s="17">
        <f ca="1">f_nav_periodreturnrankingper(A1376,参数!$B$5,参数!$B$4,3)</f>
        <v>0</v>
      </c>
      <c r="O1376" s="17">
        <f ca="1">f_nav_adjustedreturn(A1376,参数!$B$6,参数!$B$5)</f>
        <v>0</v>
      </c>
      <c r="P1376" s="17">
        <f ca="1">f_nav_periodreturnrankingper(A1376,参数!$B$6,参数!$B$5,3)</f>
        <v>0</v>
      </c>
      <c r="Q1376" s="25">
        <f>f_return(A1376,1,参数!$B$1-365/2,参数!$B$1)</f>
        <v>9.41915351369724</v>
      </c>
      <c r="R1376" s="25">
        <f ca="1">f_return(A1376,1,参数!$B$4,参数!$B$1)</f>
        <v>6.74302517766143</v>
      </c>
      <c r="S1376" s="25">
        <f ca="1">f_return(A1376,1,参数!$B$6,参数!$B$1)</f>
        <v>0</v>
      </c>
      <c r="T1376" t="str">
        <f>f_info_investtype(A1376)</f>
        <v>混合债券型二级基金</v>
      </c>
      <c r="U1376" t="str">
        <f>f_info_fundmanager(A1376)</f>
        <v>尹诚庸</v>
      </c>
      <c r="V1376">
        <f>f_info_manager_onthepostdays(A1376,1)</f>
        <v>730</v>
      </c>
      <c r="W1376" s="25">
        <f ca="1">f_return_1w(A1376,"0",参数!$B$2)</f>
        <v>0.716433751990093</v>
      </c>
      <c r="X1376" s="25">
        <f>f_return_1m(A1376,"0",参数!$B$1)</f>
        <v>2.94484651859247</v>
      </c>
      <c r="Y1376" s="25">
        <f>f_return_3m(A1376,0,参数!$B$1)</f>
        <v>4.14036859378946</v>
      </c>
      <c r="Z1376" s="25">
        <f>f_return_6m(A1376,0,参数!B1375)</f>
        <v>4.15580045427777</v>
      </c>
      <c r="AA1376" t="str">
        <f>f_dq_status(A1376,参数!$B$1)</f>
        <v>开放申购|开放赎回</v>
      </c>
      <c r="AB1376" s="17">
        <f ca="1">f_risk_maxdownside(A1376,参数!$B$6,参数!$B$1)</f>
        <v>-5.51351351351353</v>
      </c>
      <c r="AC1376" s="17">
        <f ca="1">f_risk_maxdownside(A1376,参数!$B$4,参数!$B$1)</f>
        <v>-5.51351351351353</v>
      </c>
      <c r="AD1376" t="str">
        <f ca="1">f_risk_maxdownside_date(A1376,参数!$B$6,参数!$B$1)</f>
        <v>20190405-20190606</v>
      </c>
    </row>
    <row r="1377" spans="1:30">
      <c r="A1377" s="15" t="s">
        <v>1405</v>
      </c>
      <c r="B1377" t="str">
        <f>f_info_name(A1377)</f>
        <v>新华鑫泰</v>
      </c>
      <c r="C1377" t="str">
        <f>f_info_setupdate(A1377)</f>
        <v>2017-08-09</v>
      </c>
      <c r="D1377" s="16">
        <f t="shared" si="21"/>
        <v>1265</v>
      </c>
      <c r="F1377" s="17">
        <f>f_netasset_total(A1377,参数!$B$1,100000000)</f>
        <v>0.2707404083</v>
      </c>
      <c r="G1377" s="17">
        <f ca="1">f_nav_adjustedreturn(A1377,参数!$B$2,参数!$B$1)</f>
        <v>77.918828762046</v>
      </c>
      <c r="H1377" s="17">
        <f ca="1">f_nav_periodreturnrankingper(A1377,参数!$B$2,参数!$B$1,3)</f>
        <v>17.787188988883</v>
      </c>
      <c r="I1377" s="17">
        <f ca="1">f_nav_adjustedreturn(A1377,参数!$B$3,参数!$B$2)</f>
        <v>26.7112833157215</v>
      </c>
      <c r="J1377" s="17">
        <f ca="1">f_nav_periodreturnrankingper(A1377,参数!$B$3,参数!$B$2,3)</f>
        <v>48.4392419175028</v>
      </c>
      <c r="K1377" s="17">
        <f ca="1">f_nav_adjustedreturn(A1377,参数!$B$4,参数!$B$3)</f>
        <v>-19.8626270229582</v>
      </c>
      <c r="L1377" s="17">
        <f ca="1">f_nav_periodreturnrankingper(A1377,参数!$B$4,参数!$B$3,3)</f>
        <v>64.8908857509628</v>
      </c>
      <c r="M1377" s="17">
        <f ca="1">f_nav_adjustedreturn(A1377,参数!$B$5,参数!$B$4)</f>
        <v>0</v>
      </c>
      <c r="N1377" s="17">
        <f ca="1">f_nav_periodreturnrankingper(A1377,参数!$B$5,参数!$B$4,3)</f>
        <v>0</v>
      </c>
      <c r="O1377" s="17">
        <f ca="1">f_nav_adjustedreturn(A1377,参数!$B$6,参数!$B$5)</f>
        <v>0</v>
      </c>
      <c r="P1377" s="17">
        <f ca="1">f_nav_periodreturnrankingper(A1377,参数!$B$6,参数!$B$5,3)</f>
        <v>0</v>
      </c>
      <c r="Q1377" s="25">
        <f>f_return(A1377,1,参数!$B$1-365/2,参数!$B$1)</f>
        <v>129.584790190631</v>
      </c>
      <c r="R1377" s="25">
        <f ca="1">f_return(A1377,1,参数!$B$4,参数!$B$1)</f>
        <v>21.7715899128879</v>
      </c>
      <c r="S1377" s="25">
        <f ca="1">f_return(A1377,1,参数!$B$6,参数!$B$1)</f>
        <v>0</v>
      </c>
      <c r="T1377" t="str">
        <f>f_info_investtype(A1377)</f>
        <v>灵活配置型基金</v>
      </c>
      <c r="U1377" t="str">
        <f>f_info_fundmanager(A1377)</f>
        <v>刘彬</v>
      </c>
      <c r="V1377">
        <f>f_info_manager_onthepostdays(A1377,1)</f>
        <v>716</v>
      </c>
      <c r="W1377" s="25">
        <f ca="1">f_return_1w(A1377,"0",参数!$B$2)</f>
        <v>2.11960635881907</v>
      </c>
      <c r="X1377" s="25">
        <f>f_return_1m(A1377,"0",参数!$B$1)</f>
        <v>13.1934209750634</v>
      </c>
      <c r="Y1377" s="25">
        <f>f_return_3m(A1377,0,参数!$B$1)</f>
        <v>39.7859638905067</v>
      </c>
      <c r="Z1377" s="25">
        <f>f_return_6m(A1377,0,参数!B1376)</f>
        <v>37.5899820035993</v>
      </c>
      <c r="AA1377" t="str">
        <f>f_dq_status(A1377,参数!$B$1)</f>
        <v>开放申购|开放赎回</v>
      </c>
      <c r="AB1377" s="17">
        <f ca="1">f_risk_maxdownside(A1377,参数!$B$6,参数!$B$1)</f>
        <v>-25.7763401109057</v>
      </c>
      <c r="AC1377" s="17">
        <f ca="1">f_risk_maxdownside(A1377,参数!$B$4,参数!$B$1)</f>
        <v>-25.7763401109057</v>
      </c>
      <c r="AD1377" t="str">
        <f ca="1">f_risk_maxdownside_date(A1377,参数!$B$6,参数!$B$1)</f>
        <v>20180206-20181018</v>
      </c>
    </row>
    <row r="1378" spans="1:30">
      <c r="A1378" s="15" t="s">
        <v>1406</v>
      </c>
      <c r="B1378" t="str">
        <f>f_info_name(A1378)</f>
        <v>新华恒益量化</v>
      </c>
      <c r="C1378" t="str">
        <f>f_info_setupdate(A1378)</f>
        <v>2017-09-01</v>
      </c>
      <c r="D1378" s="16">
        <f t="shared" si="21"/>
        <v>1242</v>
      </c>
      <c r="F1378" s="17">
        <f>f_netasset_total(A1378,参数!$B$1,100000000)</f>
        <v>2.0177903766</v>
      </c>
      <c r="G1378" s="17">
        <f ca="1">f_nav_adjustedreturn(A1378,参数!$B$2,参数!$B$1)</f>
        <v>42.4638592080452</v>
      </c>
      <c r="H1378" s="17">
        <f ca="1">f_nav_periodreturnrankingper(A1378,参数!$B$2,参数!$B$1,3)</f>
        <v>51.508734780307</v>
      </c>
      <c r="I1378" s="17">
        <f ca="1">f_nav_adjustedreturn(A1378,参数!$B$3,参数!$B$2)</f>
        <v>-1.68087999011248</v>
      </c>
      <c r="J1378" s="17">
        <f ca="1">f_nav_periodreturnrankingper(A1378,参数!$B$3,参数!$B$2,3)</f>
        <v>99.5540691192865</v>
      </c>
      <c r="K1378" s="17">
        <f ca="1">f_nav_adjustedreturn(A1378,参数!$B$4,参数!$B$3)</f>
        <v>-21.5380139643134</v>
      </c>
      <c r="L1378" s="17">
        <f ca="1">f_nav_periodreturnrankingper(A1378,参数!$B$4,参数!$B$3,3)</f>
        <v>71.6944801026958</v>
      </c>
      <c r="M1378" s="17">
        <f ca="1">f_nav_adjustedreturn(A1378,参数!$B$5,参数!$B$4)</f>
        <v>0</v>
      </c>
      <c r="N1378" s="17">
        <f ca="1">f_nav_periodreturnrankingper(A1378,参数!$B$5,参数!$B$4,3)</f>
        <v>0</v>
      </c>
      <c r="O1378" s="17">
        <f ca="1">f_nav_adjustedreturn(A1378,参数!$B$6,参数!$B$5)</f>
        <v>0</v>
      </c>
      <c r="P1378" s="17">
        <f ca="1">f_nav_periodreturnrankingper(A1378,参数!$B$6,参数!$B$5,3)</f>
        <v>0</v>
      </c>
      <c r="Q1378" s="25">
        <f>f_return(A1378,1,参数!$B$1-365/2,参数!$B$1)</f>
        <v>51.654694414467</v>
      </c>
      <c r="R1378" s="25">
        <f ca="1">f_return(A1378,1,参数!$B$4,参数!$B$1)</f>
        <v>3.19409767629026</v>
      </c>
      <c r="S1378" s="25">
        <f ca="1">f_return(A1378,1,参数!$B$6,参数!$B$1)</f>
        <v>0</v>
      </c>
      <c r="T1378" t="str">
        <f>f_info_investtype(A1378)</f>
        <v>灵活配置型基金</v>
      </c>
      <c r="U1378" t="str">
        <f>f_info_fundmanager(A1378)</f>
        <v>钟俊</v>
      </c>
      <c r="V1378">
        <f>f_info_manager_onthepostdays(A1378,1)</f>
        <v>315</v>
      </c>
      <c r="W1378" s="25">
        <f ca="1">f_return_1w(A1378,"0",参数!$B$2)</f>
        <v>-3.82057792286301</v>
      </c>
      <c r="X1378" s="25">
        <f>f_return_1m(A1378,"0",参数!$B$1)</f>
        <v>9.96506889190763</v>
      </c>
      <c r="Y1378" s="25">
        <f>f_return_3m(A1378,0,参数!$B$1)</f>
        <v>15.6428571428571</v>
      </c>
      <c r="Z1378" s="25">
        <f>f_return_6m(A1378,0,参数!B1377)</f>
        <v>18.1667872274465</v>
      </c>
      <c r="AA1378" t="str">
        <f>f_dq_status(A1378,参数!$B$1)</f>
        <v>暂停大额申购|开放赎回</v>
      </c>
      <c r="AB1378" s="17">
        <f ca="1">f_risk_maxdownside(A1378,参数!$B$6,参数!$B$1)</f>
        <v>-29.4196901164469</v>
      </c>
      <c r="AC1378" s="17">
        <f ca="1">f_risk_maxdownside(A1378,参数!$B$4,参数!$B$1)</f>
        <v>-29.1879887998455</v>
      </c>
      <c r="AD1378" t="str">
        <f ca="1">f_risk_maxdownside_date(A1378,参数!$B$6,参数!$B$1)</f>
        <v>20171114-20200323</v>
      </c>
    </row>
    <row r="1379" spans="1:30">
      <c r="A1379" s="15" t="s">
        <v>1407</v>
      </c>
      <c r="B1379" t="str">
        <f>f_info_name(A1379)</f>
        <v>鹏扬汇利A</v>
      </c>
      <c r="C1379" t="str">
        <f>f_info_setupdate(A1379)</f>
        <v>2017-06-02</v>
      </c>
      <c r="D1379" s="16">
        <f t="shared" si="21"/>
        <v>1333</v>
      </c>
      <c r="F1379" s="17">
        <f>f_netasset_total(A1379,参数!$B$1,100000000)</f>
        <v>62.0519933029</v>
      </c>
      <c r="G1379" s="17">
        <f ca="1">f_nav_adjustedreturn(A1379,参数!$B$2,参数!$B$1)</f>
        <v>5.37089201877936</v>
      </c>
      <c r="H1379" s="17">
        <f ca="1">f_nav_periodreturnrankingper(A1379,参数!$B$2,参数!$B$1,3)</f>
        <v>75.6603773584906</v>
      </c>
      <c r="I1379" s="17">
        <f ca="1">f_nav_adjustedreturn(A1379,参数!$B$3,参数!$B$2)</f>
        <v>7.32736067210326</v>
      </c>
      <c r="J1379" s="17">
        <f ca="1">f_nav_periodreturnrankingper(A1379,参数!$B$3,参数!$B$2,3)</f>
        <v>58.5106382978723</v>
      </c>
      <c r="K1379" s="17">
        <f ca="1">f_nav_adjustedreturn(A1379,参数!$B$4,参数!$B$3)</f>
        <v>5.63058722659669</v>
      </c>
      <c r="L1379" s="17">
        <f ca="1">f_nav_periodreturnrankingper(A1379,参数!$B$4,参数!$B$3,3)</f>
        <v>10.7398568019093</v>
      </c>
      <c r="M1379" s="17">
        <f ca="1">f_nav_adjustedreturn(A1379,参数!$B$5,参数!$B$4)</f>
        <v>0</v>
      </c>
      <c r="N1379" s="17">
        <f ca="1">f_nav_periodreturnrankingper(A1379,参数!$B$5,参数!$B$4,3)</f>
        <v>0</v>
      </c>
      <c r="O1379" s="17">
        <f ca="1">f_nav_adjustedreturn(A1379,参数!$B$6,参数!$B$5)</f>
        <v>0</v>
      </c>
      <c r="P1379" s="17">
        <f ca="1">f_nav_periodreturnrankingper(A1379,参数!$B$6,参数!$B$5,3)</f>
        <v>0</v>
      </c>
      <c r="Q1379" s="25">
        <f>f_return(A1379,1,参数!$B$1-365/2,参数!$B$1)</f>
        <v>8.23774936827291</v>
      </c>
      <c r="R1379" s="25">
        <f ca="1">f_return(A1379,1,参数!$B$4,参数!$B$1)</f>
        <v>6.10034135001103</v>
      </c>
      <c r="S1379" s="25">
        <f ca="1">f_return(A1379,1,参数!$B$6,参数!$B$1)</f>
        <v>0</v>
      </c>
      <c r="T1379" t="str">
        <f>f_info_investtype(A1379)</f>
        <v>混合债券型二级基金</v>
      </c>
      <c r="U1379" t="str">
        <f>f_info_fundmanager(A1379)</f>
        <v>杨爱斌,焦翠</v>
      </c>
      <c r="V1379">
        <f>f_info_manager_onthepostdays(A1379,1)</f>
        <v>1350</v>
      </c>
      <c r="W1379" s="25">
        <f ca="1">f_return_1w(A1379,"0",参数!$B$2)</f>
        <v>-0.206146926536729</v>
      </c>
      <c r="X1379" s="25">
        <f>f_return_1m(A1379,"0",参数!$B$1)</f>
        <v>1.49226734195533</v>
      </c>
      <c r="Y1379" s="25">
        <f>f_return_3m(A1379,0,参数!$B$1)</f>
        <v>2.38116960131375</v>
      </c>
      <c r="Z1379" s="25">
        <f>f_return_6m(A1379,0,参数!B1378)</f>
        <v>3.67572547213266</v>
      </c>
      <c r="AA1379" t="str">
        <f>f_dq_status(A1379,参数!$B$1)</f>
        <v>开放申购|开放赎回</v>
      </c>
      <c r="AB1379" s="17">
        <f ca="1">f_risk_maxdownside(A1379,参数!$B$6,参数!$B$1)</f>
        <v>-2.27643751133686</v>
      </c>
      <c r="AC1379" s="17">
        <f ca="1">f_risk_maxdownside(A1379,参数!$B$4,参数!$B$1)</f>
        <v>-2.27643751133686</v>
      </c>
      <c r="AD1379" t="str">
        <f ca="1">f_risk_maxdownside_date(A1379,参数!$B$6,参数!$B$1)</f>
        <v>20200707-20200727</v>
      </c>
    </row>
    <row r="1380" spans="1:30">
      <c r="A1380" s="15" t="s">
        <v>1408</v>
      </c>
      <c r="B1380" t="str">
        <f>f_info_name(A1380)</f>
        <v>富国新活力A</v>
      </c>
      <c r="C1380" t="str">
        <f>f_info_setupdate(A1380)</f>
        <v>2017-06-01</v>
      </c>
      <c r="D1380" s="16">
        <f t="shared" si="21"/>
        <v>1334</v>
      </c>
      <c r="F1380" s="17">
        <f>f_netasset_total(A1380,参数!$B$1,100000000)</f>
        <v>4.1670834343</v>
      </c>
      <c r="G1380" s="17">
        <f ca="1">f_nav_adjustedreturn(A1380,参数!$B$2,参数!$B$1)</f>
        <v>88.2963695437209</v>
      </c>
      <c r="H1380" s="17">
        <f ca="1">f_nav_periodreturnrankingper(A1380,参数!$B$2,参数!$B$1,3)</f>
        <v>10.1641079936474</v>
      </c>
      <c r="I1380" s="17">
        <f ca="1">f_nav_adjustedreturn(A1380,参数!$B$3,参数!$B$2)</f>
        <v>38.5594049716187</v>
      </c>
      <c r="J1380" s="17">
        <f ca="1">f_nav_periodreturnrankingper(A1380,参数!$B$3,参数!$B$2,3)</f>
        <v>31.5496098104794</v>
      </c>
      <c r="K1380" s="17">
        <f ca="1">f_nav_adjustedreturn(A1380,参数!$B$4,参数!$B$3)</f>
        <v>-7.63807285546416</v>
      </c>
      <c r="L1380" s="17">
        <f ca="1">f_nav_periodreturnrankingper(A1380,参数!$B$4,参数!$B$3,3)</f>
        <v>37.3555840821566</v>
      </c>
      <c r="M1380" s="17">
        <f ca="1">f_nav_adjustedreturn(A1380,参数!$B$5,参数!$B$4)</f>
        <v>0</v>
      </c>
      <c r="N1380" s="17">
        <f ca="1">f_nav_periodreturnrankingper(A1380,参数!$B$5,参数!$B$4,3)</f>
        <v>0</v>
      </c>
      <c r="O1380" s="17">
        <f ca="1">f_nav_adjustedreturn(A1380,参数!$B$6,参数!$B$5)</f>
        <v>0</v>
      </c>
      <c r="P1380" s="17">
        <f ca="1">f_nav_periodreturnrankingper(A1380,参数!$B$6,参数!$B$5,3)</f>
        <v>0</v>
      </c>
      <c r="Q1380" s="25">
        <f>f_return(A1380,1,参数!$B$1-365/2,参数!$B$1)</f>
        <v>105.804226116309</v>
      </c>
      <c r="R1380" s="25">
        <f ca="1">f_return(A1380,1,参数!$B$4,参数!$B$1)</f>
        <v>34.0316846252985</v>
      </c>
      <c r="S1380" s="25">
        <f ca="1">f_return(A1380,1,参数!$B$6,参数!$B$1)</f>
        <v>0</v>
      </c>
      <c r="T1380" t="str">
        <f>f_info_investtype(A1380)</f>
        <v>灵活配置型基金</v>
      </c>
      <c r="U1380" t="str">
        <f>f_info_fundmanager(A1380)</f>
        <v>孙彬</v>
      </c>
      <c r="V1380">
        <f>f_info_manager_onthepostdays(A1380,1)</f>
        <v>533</v>
      </c>
      <c r="W1380" s="25">
        <f ca="1">f_return_1w(A1380,"0",参数!$B$2)</f>
        <v>-3.50327153762269</v>
      </c>
      <c r="X1380" s="25">
        <f>f_return_1m(A1380,"0",参数!$B$1)</f>
        <v>15.4819146632012</v>
      </c>
      <c r="Y1380" s="25">
        <f>f_return_3m(A1380,0,参数!$B$1)</f>
        <v>27.28097397947</v>
      </c>
      <c r="Z1380" s="25">
        <f>f_return_6m(A1380,0,参数!B1379)</f>
        <v>35.1516364728256</v>
      </c>
      <c r="AA1380" t="str">
        <f>f_dq_status(A1380,参数!$B$1)</f>
        <v>暂停大额申购|开放赎回</v>
      </c>
      <c r="AB1380" s="17">
        <f ca="1">f_risk_maxdownside(A1380,参数!$B$6,参数!$B$1)</f>
        <v>-15.793991416309</v>
      </c>
      <c r="AC1380" s="17">
        <f ca="1">f_risk_maxdownside(A1380,参数!$B$4,参数!$B$1)</f>
        <v>-15.793991416309</v>
      </c>
      <c r="AD1380" t="str">
        <f ca="1">f_risk_maxdownside_date(A1380,参数!$B$6,参数!$B$1)</f>
        <v>20200306-20200319</v>
      </c>
    </row>
    <row r="1381" spans="1:30">
      <c r="A1381" s="15" t="s">
        <v>1409</v>
      </c>
      <c r="B1381" t="str">
        <f>f_info_name(A1381)</f>
        <v>上投摩根优选多因子</v>
      </c>
      <c r="C1381" t="str">
        <f>f_info_setupdate(A1381)</f>
        <v>2017-08-23</v>
      </c>
      <c r="D1381" s="16">
        <f t="shared" si="21"/>
        <v>1251</v>
      </c>
      <c r="F1381" s="17">
        <f>f_netasset_total(A1381,参数!$B$1,100000000)</f>
        <v>0.1952457018</v>
      </c>
      <c r="G1381" s="17">
        <f ca="1">f_nav_adjustedreturn(A1381,参数!$B$2,参数!$B$1)</f>
        <v>44.7230014025245</v>
      </c>
      <c r="H1381" s="17">
        <f ca="1">f_nav_periodreturnrankingper(A1381,参数!$B$2,参数!$B$1,3)</f>
        <v>78.1862745098039</v>
      </c>
      <c r="I1381" s="17">
        <f ca="1">f_nav_adjustedreturn(A1381,参数!$B$3,参数!$B$2)</f>
        <v>36.5900383141762</v>
      </c>
      <c r="J1381" s="17">
        <f ca="1">f_nav_periodreturnrankingper(A1381,参数!$B$3,参数!$B$2,3)</f>
        <v>64.306784660767</v>
      </c>
      <c r="K1381" s="17">
        <f ca="1">f_nav_adjustedreturn(A1381,参数!$B$4,参数!$B$3)</f>
        <v>-22.7382053654024</v>
      </c>
      <c r="L1381" s="17">
        <f ca="1">f_nav_periodreturnrankingper(A1381,参数!$B$4,参数!$B$3,3)</f>
        <v>45.0909090909091</v>
      </c>
      <c r="M1381" s="17">
        <f ca="1">f_nav_adjustedreturn(A1381,参数!$B$5,参数!$B$4)</f>
        <v>0</v>
      </c>
      <c r="N1381" s="17">
        <f ca="1">f_nav_periodreturnrankingper(A1381,参数!$B$5,参数!$B$4,3)</f>
        <v>0</v>
      </c>
      <c r="O1381" s="17">
        <f ca="1">f_nav_adjustedreturn(A1381,参数!$B$6,参数!$B$5)</f>
        <v>0</v>
      </c>
      <c r="P1381" s="17">
        <f ca="1">f_nav_periodreturnrankingper(A1381,参数!$B$6,参数!$B$5,3)</f>
        <v>0</v>
      </c>
      <c r="Q1381" s="25">
        <f>f_return(A1381,1,参数!$B$1-365/2,参数!$B$1)</f>
        <v>54.0126653010625</v>
      </c>
      <c r="R1381" s="25">
        <f ca="1">f_return(A1381,1,参数!$B$4,参数!$B$1)</f>
        <v>15.1466186790566</v>
      </c>
      <c r="S1381" s="25">
        <f ca="1">f_return(A1381,1,参数!$B$6,参数!$B$1)</f>
        <v>0</v>
      </c>
      <c r="T1381" t="str">
        <f>f_info_investtype(A1381)</f>
        <v>普通股票型基金</v>
      </c>
      <c r="U1381" t="str">
        <f>f_info_fundmanager(A1381)</f>
        <v>胡迪,何智豪</v>
      </c>
      <c r="V1381">
        <f>f_info_manager_onthepostdays(A1381,1)</f>
        <v>35</v>
      </c>
      <c r="W1381" s="25">
        <f ca="1">f_return_1w(A1381,"0",参数!$B$2)</f>
        <v>-3.18255113298819</v>
      </c>
      <c r="X1381" s="25">
        <f>f_return_1m(A1381,"0",参数!$B$1)</f>
        <v>10.3093472305739</v>
      </c>
      <c r="Y1381" s="25">
        <f>f_return_3m(A1381,0,参数!$B$1)</f>
        <v>17.3668870405915</v>
      </c>
      <c r="Z1381" s="25">
        <f>f_return_6m(A1381,0,参数!B1380)</f>
        <v>19.4590373420417</v>
      </c>
      <c r="AA1381" t="str">
        <f>f_dq_status(A1381,参数!$B$1)</f>
        <v>开放申购|开放赎回</v>
      </c>
      <c r="AB1381" s="17">
        <f ca="1">f_risk_maxdownside(A1381,参数!$B$6,参数!$B$1)</f>
        <v>-29.2507728677942</v>
      </c>
      <c r="AC1381" s="17">
        <f ca="1">f_risk_maxdownside(A1381,参数!$B$4,参数!$B$1)</f>
        <v>-28.2857142857143</v>
      </c>
      <c r="AD1381" t="str">
        <f ca="1">f_risk_maxdownside_date(A1381,参数!$B$6,参数!$B$1)</f>
        <v>20171111-20190103</v>
      </c>
    </row>
    <row r="1382" spans="1:30">
      <c r="A1382" s="15" t="s">
        <v>1410</v>
      </c>
      <c r="B1382" t="str">
        <f>f_info_name(A1382)</f>
        <v>长信利尚一年定开</v>
      </c>
      <c r="C1382" t="str">
        <f>f_info_setupdate(A1382)</f>
        <v>2017-11-17</v>
      </c>
      <c r="D1382" s="16">
        <f t="shared" si="21"/>
        <v>1165</v>
      </c>
      <c r="F1382" s="17">
        <f>f_netasset_total(A1382,参数!$B$1,100000000)</f>
        <v>7.5568187602</v>
      </c>
      <c r="G1382" s="17">
        <f ca="1">f_nav_adjustedreturn(A1382,参数!$B$2,参数!$B$1)</f>
        <v>14.7120296518528</v>
      </c>
      <c r="H1382" s="17">
        <f ca="1">f_nav_periodreturnrankingper(A1382,参数!$B$2,参数!$B$1,3)</f>
        <v>58.0213903743316</v>
      </c>
      <c r="I1382" s="17">
        <f ca="1">f_nav_adjustedreturn(A1382,参数!$B$3,参数!$B$2)</f>
        <v>0.902545214061288</v>
      </c>
      <c r="J1382" s="17">
        <f ca="1">f_nav_periodreturnrankingper(A1382,参数!$B$3,参数!$B$2,3)</f>
        <v>98.2456140350877</v>
      </c>
      <c r="K1382" s="17">
        <f ca="1">f_nav_adjustedreturn(A1382,参数!$B$4,参数!$B$3)</f>
        <v>2.09523809523809</v>
      </c>
      <c r="L1382" s="17">
        <f ca="1">f_nav_periodreturnrankingper(A1382,参数!$B$4,参数!$B$3,3)</f>
        <v>24.4444444444444</v>
      </c>
      <c r="M1382" s="17">
        <f ca="1">f_nav_adjustedreturn(A1382,参数!$B$5,参数!$B$4)</f>
        <v>0</v>
      </c>
      <c r="N1382" s="17">
        <f ca="1">f_nav_periodreturnrankingper(A1382,参数!$B$5,参数!$B$4,3)</f>
        <v>0</v>
      </c>
      <c r="O1382" s="17">
        <f ca="1">f_nav_adjustedreturn(A1382,参数!$B$6,参数!$B$5)</f>
        <v>0</v>
      </c>
      <c r="P1382" s="17">
        <f ca="1">f_nav_periodreturnrankingper(A1382,参数!$B$6,参数!$B$5,3)</f>
        <v>0</v>
      </c>
      <c r="Q1382" s="25">
        <f>f_return(A1382,1,参数!$B$1-365/2,参数!$B$1)</f>
        <v>20.5348198498838</v>
      </c>
      <c r="R1382" s="25">
        <f ca="1">f_return(A1382,1,参数!$B$4,参数!$B$1)</f>
        <v>5.71829141434033</v>
      </c>
      <c r="S1382" s="25">
        <f ca="1">f_return(A1382,1,参数!$B$6,参数!$B$1)</f>
        <v>0</v>
      </c>
      <c r="T1382" t="str">
        <f>f_info_investtype(A1382)</f>
        <v>偏债混合型基金</v>
      </c>
      <c r="U1382" t="str">
        <f>f_info_fundmanager(A1382)</f>
        <v>李家春,倪伟</v>
      </c>
      <c r="V1382">
        <f>f_info_manager_onthepostdays(A1382,1)</f>
        <v>409</v>
      </c>
      <c r="W1382" s="25">
        <f ca="1">f_return_1w(A1382,"0",参数!$B$2)</f>
        <v>-1.32660132660132</v>
      </c>
      <c r="X1382" s="25">
        <f>f_return_1m(A1382,"0",参数!$B$1)</f>
        <v>2.50394321766562</v>
      </c>
      <c r="Y1382" s="25">
        <f>f_return_3m(A1382,0,参数!$B$1)</f>
        <v>4.85462211482177</v>
      </c>
      <c r="Z1382" s="25">
        <f>f_return_6m(A1382,0,参数!B1381)</f>
        <v>5.07409811787623</v>
      </c>
      <c r="AA1382" t="str">
        <f>f_dq_status(A1382,参数!$B$1)</f>
        <v>暂停申购|暂停赎回</v>
      </c>
      <c r="AB1382" s="17">
        <f ca="1">f_risk_maxdownside(A1382,参数!$B$6,参数!$B$1)</f>
        <v>-4.8771534715909</v>
      </c>
      <c r="AC1382" s="17">
        <f ca="1">f_risk_maxdownside(A1382,参数!$B$4,参数!$B$1)</f>
        <v>-4.8771534715909</v>
      </c>
      <c r="AD1382" t="str">
        <f ca="1">f_risk_maxdownside_date(A1382,参数!$B$6,参数!$B$1)</f>
        <v>20190907-20200331</v>
      </c>
    </row>
    <row r="1383" spans="1:30">
      <c r="A1383" s="15" t="s">
        <v>1411</v>
      </c>
      <c r="B1383" t="str">
        <f>f_info_name(A1383)</f>
        <v>长信乐信A</v>
      </c>
      <c r="C1383" t="str">
        <f>f_info_setupdate(A1383)</f>
        <v>2017-12-07</v>
      </c>
      <c r="D1383" s="16">
        <f t="shared" si="21"/>
        <v>1145</v>
      </c>
      <c r="F1383" s="17">
        <f>f_netasset_total(A1383,参数!$B$1,100000000)</f>
        <v>8.2308339054</v>
      </c>
      <c r="G1383" s="17">
        <f ca="1">f_nav_adjustedreturn(A1383,参数!$B$2,参数!$B$1)</f>
        <v>22.6039189964745</v>
      </c>
      <c r="H1383" s="17">
        <f ca="1">f_nav_periodreturnrankingper(A1383,参数!$B$2,参数!$B$1,3)</f>
        <v>72.5251455796718</v>
      </c>
      <c r="I1383" s="17">
        <f ca="1">f_nav_adjustedreturn(A1383,参数!$B$3,参数!$B$2)</f>
        <v>21.0019841269841</v>
      </c>
      <c r="J1383" s="17">
        <f ca="1">f_nav_periodreturnrankingper(A1383,参数!$B$3,参数!$B$2,3)</f>
        <v>57.6365663322185</v>
      </c>
      <c r="K1383" s="17">
        <f ca="1">f_nav_adjustedreturn(A1383,参数!$B$4,参数!$B$3)</f>
        <v>1.79314747346494</v>
      </c>
      <c r="L1383" s="17">
        <f ca="1">f_nav_periodreturnrankingper(A1383,参数!$B$4,参数!$B$3,3)</f>
        <v>11.4890885750963</v>
      </c>
      <c r="M1383" s="17">
        <f ca="1">f_nav_adjustedreturn(A1383,参数!$B$5,参数!$B$4)</f>
        <v>0</v>
      </c>
      <c r="N1383" s="17">
        <f ca="1">f_nav_periodreturnrankingper(A1383,参数!$B$5,参数!$B$4,3)</f>
        <v>0</v>
      </c>
      <c r="O1383" s="17">
        <f ca="1">f_nav_adjustedreturn(A1383,参数!$B$6,参数!$B$5)</f>
        <v>0</v>
      </c>
      <c r="P1383" s="17">
        <f ca="1">f_nav_periodreturnrankingper(A1383,参数!$B$6,参数!$B$5,3)</f>
        <v>0</v>
      </c>
      <c r="Q1383" s="25">
        <f>f_return(A1383,1,参数!$B$1-365/2,参数!$B$1)</f>
        <v>28.0998828901945</v>
      </c>
      <c r="R1383" s="25">
        <f ca="1">f_return(A1383,1,参数!$B$4,参数!$B$1)</f>
        <v>14.7142448856909</v>
      </c>
      <c r="S1383" s="25">
        <f ca="1">f_return(A1383,1,参数!$B$6,参数!$B$1)</f>
        <v>0</v>
      </c>
      <c r="T1383" t="str">
        <f>f_info_investtype(A1383)</f>
        <v>灵活配置型基金</v>
      </c>
      <c r="U1383" t="str">
        <f>f_info_fundmanager(A1383)</f>
        <v>黄韵,朱垚</v>
      </c>
      <c r="V1383">
        <f>f_info_manager_onthepostdays(A1383,1)</f>
        <v>1144</v>
      </c>
      <c r="W1383" s="25">
        <f ca="1">f_return_1w(A1383,"0",参数!$B$2)</f>
        <v>0.0246022634082314</v>
      </c>
      <c r="X1383" s="25">
        <f>f_return_1m(A1383,"0",参数!$B$1)</f>
        <v>4.29627563118985</v>
      </c>
      <c r="Y1383" s="25">
        <f>f_return_3m(A1383,0,参数!$B$1)</f>
        <v>8.85928514231638</v>
      </c>
      <c r="Z1383" s="25">
        <f>f_return_6m(A1383,0,参数!B1382)</f>
        <v>12.1584394311667</v>
      </c>
      <c r="AA1383" t="str">
        <f>f_dq_status(A1383,参数!$B$1)</f>
        <v>暂停大额申购|开放赎回</v>
      </c>
      <c r="AB1383" s="17">
        <f ca="1">f_risk_maxdownside(A1383,参数!$B$6,参数!$B$1)</f>
        <v>-4.96533935192646</v>
      </c>
      <c r="AC1383" s="17">
        <f ca="1">f_risk_maxdownside(A1383,参数!$B$4,参数!$B$1)</f>
        <v>-4.96533935192646</v>
      </c>
      <c r="AD1383" t="str">
        <f ca="1">f_risk_maxdownside_date(A1383,参数!$B$6,参数!$B$1)</f>
        <v>20200226-20200323</v>
      </c>
    </row>
    <row r="1384" spans="1:30">
      <c r="A1384" s="15" t="s">
        <v>1412</v>
      </c>
      <c r="B1384" t="str">
        <f>f_info_name(A1384)</f>
        <v>银河鑫月享A</v>
      </c>
      <c r="C1384" t="str">
        <f>f_info_setupdate(A1384)</f>
        <v>2018-03-28</v>
      </c>
      <c r="D1384" s="16">
        <f t="shared" si="21"/>
        <v>1034</v>
      </c>
      <c r="F1384" s="17">
        <f>f_netasset_total(A1384,参数!$B$1,100000000)</f>
        <v>1.7209040792</v>
      </c>
      <c r="G1384" s="17">
        <f ca="1">f_nav_adjustedreturn(A1384,参数!$B$2,参数!$B$1)</f>
        <v>4.85892753521967</v>
      </c>
      <c r="H1384" s="17">
        <f ca="1">f_nav_periodreturnrankingper(A1384,参数!$B$2,参数!$B$1,3)</f>
        <v>97.7236633139227</v>
      </c>
      <c r="I1384" s="17">
        <f ca="1">f_nav_adjustedreturn(A1384,参数!$B$3,参数!$B$2)</f>
        <v>3.69720492597017</v>
      </c>
      <c r="J1384" s="17">
        <f ca="1">f_nav_periodreturnrankingper(A1384,参数!$B$3,参数!$B$2,3)</f>
        <v>96.2653288740245</v>
      </c>
      <c r="K1384" s="17">
        <f ca="1">f_nav_adjustedreturn(A1384,参数!$B$4,参数!$B$3)</f>
        <v>0</v>
      </c>
      <c r="L1384" s="17">
        <f ca="1">f_nav_periodreturnrankingper(A1384,参数!$B$4,参数!$B$3,3)</f>
        <v>0</v>
      </c>
      <c r="M1384" s="17">
        <f ca="1">f_nav_adjustedreturn(A1384,参数!$B$5,参数!$B$4)</f>
        <v>0</v>
      </c>
      <c r="N1384" s="17">
        <f ca="1">f_nav_periodreturnrankingper(A1384,参数!$B$5,参数!$B$4,3)</f>
        <v>0</v>
      </c>
      <c r="O1384" s="17">
        <f ca="1">f_nav_adjustedreturn(A1384,参数!$B$6,参数!$B$5)</f>
        <v>0</v>
      </c>
      <c r="P1384" s="17">
        <f ca="1">f_nav_periodreturnrankingper(A1384,参数!$B$6,参数!$B$5,3)</f>
        <v>0</v>
      </c>
      <c r="Q1384" s="25">
        <f>f_return(A1384,1,参数!$B$1-365/2,参数!$B$1)</f>
        <v>8.88935662072947</v>
      </c>
      <c r="R1384" s="25">
        <f ca="1">f_return(A1384,1,参数!$B$4,参数!$B$1)</f>
        <v>0</v>
      </c>
      <c r="S1384" s="25">
        <f ca="1">f_return(A1384,1,参数!$B$6,参数!$B$1)</f>
        <v>0</v>
      </c>
      <c r="T1384" t="str">
        <f>f_info_investtype(A1384)</f>
        <v>灵活配置型基金</v>
      </c>
      <c r="U1384" t="str">
        <f>f_info_fundmanager(A1384)</f>
        <v>刘铭,石磊</v>
      </c>
      <c r="V1384">
        <f>f_info_manager_onthepostdays(A1384,1)</f>
        <v>1051</v>
      </c>
      <c r="W1384" s="25">
        <f ca="1">f_return_1w(A1384,"0",参数!$B$2)</f>
        <v>-0.421819576263057</v>
      </c>
      <c r="X1384" s="25">
        <f>f_return_1m(A1384,"0",参数!$B$1)</f>
        <v>3.27135328626826</v>
      </c>
      <c r="Y1384" s="25">
        <f>f_return_3m(A1384,0,参数!$B$1)</f>
        <v>1.78361426891415</v>
      </c>
      <c r="Z1384" s="25">
        <f>f_return_6m(A1384,0,参数!B1383)</f>
        <v>2.63481006747049</v>
      </c>
      <c r="AA1384" t="str">
        <f>f_dq_status(A1384,参数!$B$1)</f>
        <v>暂停申购|暂停赎回</v>
      </c>
      <c r="AB1384" s="17">
        <f ca="1">f_risk_maxdownside(A1384,参数!$B$6,参数!$B$1)</f>
        <v>-2.36138660621516</v>
      </c>
      <c r="AC1384" s="17">
        <f ca="1">f_risk_maxdownside(A1384,参数!$B$4,参数!$B$1)</f>
        <v>-2.36138660621516</v>
      </c>
      <c r="AD1384" t="str">
        <f ca="1">f_risk_maxdownside_date(A1384,参数!$B$6,参数!$B$1)</f>
        <v>20200307-20200331</v>
      </c>
    </row>
    <row r="1385" spans="1:30">
      <c r="A1385" s="15" t="s">
        <v>1413</v>
      </c>
      <c r="B1385" t="str">
        <f>f_info_name(A1385)</f>
        <v>中欧电子信息产业A</v>
      </c>
      <c r="C1385" t="str">
        <f>f_info_setupdate(A1385)</f>
        <v>2017-07-07</v>
      </c>
      <c r="D1385" s="16">
        <f t="shared" si="21"/>
        <v>1298</v>
      </c>
      <c r="F1385" s="17">
        <f>f_netasset_total(A1385,参数!$B$1,100000000)</f>
        <v>6.6655517107</v>
      </c>
      <c r="G1385" s="17">
        <f ca="1">f_nav_adjustedreturn(A1385,参数!$B$2,参数!$B$1)</f>
        <v>55.4495827320073</v>
      </c>
      <c r="H1385" s="17">
        <f ca="1">f_nav_periodreturnrankingper(A1385,参数!$B$2,参数!$B$1,3)</f>
        <v>63.4803921568627</v>
      </c>
      <c r="I1385" s="17">
        <f ca="1">f_nav_adjustedreturn(A1385,参数!$B$3,参数!$B$2)</f>
        <v>57.4802371541502</v>
      </c>
      <c r="J1385" s="17">
        <f ca="1">f_nav_periodreturnrankingper(A1385,参数!$B$3,参数!$B$2,3)</f>
        <v>29.7935103244838</v>
      </c>
      <c r="K1385" s="17">
        <f ca="1">f_nav_adjustedreturn(A1385,参数!$B$4,参数!$B$3)</f>
        <v>-6.5299713678766</v>
      </c>
      <c r="L1385" s="17">
        <f ca="1">f_nav_periodreturnrankingper(A1385,参数!$B$4,参数!$B$3,3)</f>
        <v>2.18181818181818</v>
      </c>
      <c r="M1385" s="17">
        <f ca="1">f_nav_adjustedreturn(A1385,参数!$B$5,参数!$B$4)</f>
        <v>0</v>
      </c>
      <c r="N1385" s="17">
        <f ca="1">f_nav_periodreturnrankingper(A1385,参数!$B$5,参数!$B$4,3)</f>
        <v>0</v>
      </c>
      <c r="O1385" s="17">
        <f ca="1">f_nav_adjustedreturn(A1385,参数!$B$6,参数!$B$5)</f>
        <v>0</v>
      </c>
      <c r="P1385" s="17">
        <f ca="1">f_nav_periodreturnrankingper(A1385,参数!$B$6,参数!$B$5,3)</f>
        <v>0</v>
      </c>
      <c r="Q1385" s="25">
        <f>f_return(A1385,1,参数!$B$1-365/2,参数!$B$1)</f>
        <v>49.1959266929844</v>
      </c>
      <c r="R1385" s="25">
        <f ca="1">f_return(A1385,1,参数!$B$4,参数!$B$1)</f>
        <v>31.7407097391636</v>
      </c>
      <c r="S1385" s="25">
        <f ca="1">f_return(A1385,1,参数!$B$6,参数!$B$1)</f>
        <v>0</v>
      </c>
      <c r="T1385" t="str">
        <f>f_info_investtype(A1385)</f>
        <v>普通股票型基金</v>
      </c>
      <c r="U1385" t="str">
        <f>f_info_fundmanager(A1385)</f>
        <v>许文星,刘金辉</v>
      </c>
      <c r="V1385">
        <f>f_info_manager_onthepostdays(A1385,1)</f>
        <v>269</v>
      </c>
      <c r="W1385" s="25">
        <f ca="1">f_return_1w(A1385,"0",参数!$B$2)</f>
        <v>-2.1008661465692</v>
      </c>
      <c r="X1385" s="25">
        <f>f_return_1m(A1385,"0",参数!$B$1)</f>
        <v>15.2332666635657</v>
      </c>
      <c r="Y1385" s="25">
        <f>f_return_3m(A1385,0,参数!$B$1)</f>
        <v>23.0028300481605</v>
      </c>
      <c r="Z1385" s="25">
        <f>f_return_6m(A1385,0,参数!B1384)</f>
        <v>11.543548082373</v>
      </c>
      <c r="AA1385" t="str">
        <f>f_dq_status(A1385,参数!$B$1)</f>
        <v>开放申购|开放赎回</v>
      </c>
      <c r="AB1385" s="17">
        <f ca="1">f_risk_maxdownside(A1385,参数!$B$6,参数!$B$1)</f>
        <v>-29.2684907039052</v>
      </c>
      <c r="AC1385" s="17">
        <f ca="1">f_risk_maxdownside(A1385,参数!$B$4,参数!$B$1)</f>
        <v>-29.2684907039052</v>
      </c>
      <c r="AD1385" t="str">
        <f ca="1">f_risk_maxdownside_date(A1385,参数!$B$6,参数!$B$1)</f>
        <v>20180403-20180625</v>
      </c>
    </row>
    <row r="1386" spans="1:30">
      <c r="A1386" s="15" t="s">
        <v>1414</v>
      </c>
      <c r="B1386" t="str">
        <f>f_info_name(A1386)</f>
        <v>建信鑫稳回报A</v>
      </c>
      <c r="C1386" t="str">
        <f>f_info_setupdate(A1386)</f>
        <v>2017-12-20</v>
      </c>
      <c r="D1386" s="16">
        <f t="shared" si="21"/>
        <v>1132</v>
      </c>
      <c r="F1386" s="17">
        <f>f_netasset_total(A1386,参数!$B$1,100000000)</f>
        <v>7.6207817306</v>
      </c>
      <c r="G1386" s="17">
        <f ca="1">f_nav_adjustedreturn(A1386,参数!$B$2,参数!$B$1)</f>
        <v>29.6905880953867</v>
      </c>
      <c r="H1386" s="17">
        <f ca="1">f_nav_periodreturnrankingper(A1386,参数!$B$2,参数!$B$1,3)</f>
        <v>63.4197988353626</v>
      </c>
      <c r="I1386" s="17">
        <f ca="1">f_nav_adjustedreturn(A1386,参数!$B$3,参数!$B$2)</f>
        <v>21.5318208757792</v>
      </c>
      <c r="J1386" s="17">
        <f ca="1">f_nav_periodreturnrankingper(A1386,参数!$B$3,参数!$B$2,3)</f>
        <v>56.298773690078</v>
      </c>
      <c r="K1386" s="17">
        <f ca="1">f_nav_adjustedreturn(A1386,参数!$B$4,参数!$B$3)</f>
        <v>-12.265625</v>
      </c>
      <c r="L1386" s="17">
        <f ca="1">f_nav_periodreturnrankingper(A1386,参数!$B$4,参数!$B$3,3)</f>
        <v>44.7368421052632</v>
      </c>
      <c r="M1386" s="17">
        <f ca="1">f_nav_adjustedreturn(A1386,参数!$B$5,参数!$B$4)</f>
        <v>0</v>
      </c>
      <c r="N1386" s="17">
        <f ca="1">f_nav_periodreturnrankingper(A1386,参数!$B$5,参数!$B$4,3)</f>
        <v>0</v>
      </c>
      <c r="O1386" s="17">
        <f ca="1">f_nav_adjustedreturn(A1386,参数!$B$6,参数!$B$5)</f>
        <v>0</v>
      </c>
      <c r="P1386" s="17">
        <f ca="1">f_nav_periodreturnrankingper(A1386,参数!$B$6,参数!$B$5,3)</f>
        <v>0</v>
      </c>
      <c r="Q1386" s="25">
        <f>f_return(A1386,1,参数!$B$1-365/2,参数!$B$1)</f>
        <v>19.7328920942291</v>
      </c>
      <c r="R1386" s="25">
        <f ca="1">f_return(A1386,1,参数!$B$4,参数!$B$1)</f>
        <v>11.3986525191993</v>
      </c>
      <c r="S1386" s="25">
        <f ca="1">f_return(A1386,1,参数!$B$6,参数!$B$1)</f>
        <v>0</v>
      </c>
      <c r="T1386" t="str">
        <f>f_info_investtype(A1386)</f>
        <v>灵活配置型基金</v>
      </c>
      <c r="U1386" t="str">
        <f>f_info_fundmanager(A1386)</f>
        <v>薛玲</v>
      </c>
      <c r="V1386">
        <f>f_info_manager_onthepostdays(A1386,1)</f>
        <v>1149</v>
      </c>
      <c r="W1386" s="25">
        <f ca="1">f_return_1w(A1386,"0",参数!$B$2)</f>
        <v>-1.1373249365542</v>
      </c>
      <c r="X1386" s="25">
        <f>f_return_1m(A1386,"0",参数!$B$1)</f>
        <v>3.75219543349833</v>
      </c>
      <c r="Y1386" s="25">
        <f>f_return_3m(A1386,0,参数!$B$1)</f>
        <v>5.92550330100252</v>
      </c>
      <c r="Z1386" s="25">
        <f>f_return_6m(A1386,0,参数!B1385)</f>
        <v>8.01855533465872</v>
      </c>
      <c r="AA1386" t="str">
        <f>f_dq_status(A1386,参数!$B$1)</f>
        <v>暂停大额申购|开放赎回</v>
      </c>
      <c r="AB1386" s="17">
        <f ca="1">f_risk_maxdownside(A1386,参数!$B$6,参数!$B$1)</f>
        <v>-15.4188861985472</v>
      </c>
      <c r="AC1386" s="17">
        <f ca="1">f_risk_maxdownside(A1386,参数!$B$4,参数!$B$1)</f>
        <v>-15.4188861985472</v>
      </c>
      <c r="AD1386" t="str">
        <f ca="1">f_risk_maxdownside_date(A1386,参数!$B$6,参数!$B$1)</f>
        <v>20180313-20190103</v>
      </c>
    </row>
    <row r="1387" spans="1:30">
      <c r="A1387" s="15" t="s">
        <v>1415</v>
      </c>
      <c r="B1387" t="str">
        <f>f_info_name(A1387)</f>
        <v>前海联合泳涛A</v>
      </c>
      <c r="C1387" t="str">
        <f>f_info_setupdate(A1387)</f>
        <v>2017-06-07</v>
      </c>
      <c r="D1387" s="16">
        <f t="shared" si="21"/>
        <v>1328</v>
      </c>
      <c r="F1387" s="17">
        <f>f_netasset_total(A1387,参数!$B$1,100000000)</f>
        <v>1.5477946046</v>
      </c>
      <c r="G1387" s="17">
        <f ca="1">f_nav_adjustedreturn(A1387,参数!$B$2,参数!$B$1)</f>
        <v>94.3096668892351</v>
      </c>
      <c r="H1387" s="17">
        <f ca="1">f_nav_periodreturnrankingper(A1387,参数!$B$2,参数!$B$1,3)</f>
        <v>7.62308099523557</v>
      </c>
      <c r="I1387" s="17">
        <f ca="1">f_nav_adjustedreturn(A1387,参数!$B$3,参数!$B$2)</f>
        <v>43.1195582926311</v>
      </c>
      <c r="J1387" s="17">
        <f ca="1">f_nav_periodreturnrankingper(A1387,参数!$B$3,参数!$B$2,3)</f>
        <v>25.3065774804905</v>
      </c>
      <c r="K1387" s="17">
        <f ca="1">f_nav_adjustedreturn(A1387,参数!$B$4,参数!$B$3)</f>
        <v>-12.8447158985749</v>
      </c>
      <c r="L1387" s="17">
        <f ca="1">f_nav_periodreturnrankingper(A1387,参数!$B$4,参数!$B$3,3)</f>
        <v>46.02053915276</v>
      </c>
      <c r="M1387" s="17">
        <f ca="1">f_nav_adjustedreturn(A1387,参数!$B$5,参数!$B$4)</f>
        <v>0</v>
      </c>
      <c r="N1387" s="17">
        <f ca="1">f_nav_periodreturnrankingper(A1387,参数!$B$5,参数!$B$4,3)</f>
        <v>0</v>
      </c>
      <c r="O1387" s="17">
        <f ca="1">f_nav_adjustedreturn(A1387,参数!$B$6,参数!$B$5)</f>
        <v>0</v>
      </c>
      <c r="P1387" s="17">
        <f ca="1">f_nav_periodreturnrankingper(A1387,参数!$B$6,参数!$B$5,3)</f>
        <v>0</v>
      </c>
      <c r="Q1387" s="25">
        <f>f_return(A1387,1,参数!$B$1-365/2,参数!$B$1)</f>
        <v>103.375503139186</v>
      </c>
      <c r="R1387" s="25">
        <f ca="1">f_return(A1387,1,参数!$B$4,参数!$B$1)</f>
        <v>34.2905448845662</v>
      </c>
      <c r="S1387" s="25">
        <f ca="1">f_return(A1387,1,参数!$B$6,参数!$B$1)</f>
        <v>0</v>
      </c>
      <c r="T1387" t="str">
        <f>f_info_investtype(A1387)</f>
        <v>灵活配置型基金</v>
      </c>
      <c r="U1387" t="str">
        <f>f_info_fundmanager(A1387)</f>
        <v>何杰</v>
      </c>
      <c r="V1387">
        <f>f_info_manager_onthepostdays(A1387,1)</f>
        <v>336</v>
      </c>
      <c r="W1387" s="25">
        <f ca="1">f_return_1w(A1387,"0",参数!$B$2)</f>
        <v>-0.882417824840062</v>
      </c>
      <c r="X1387" s="25">
        <f>f_return_1m(A1387,"0",参数!$B$1)</f>
        <v>17.9031241559377</v>
      </c>
      <c r="Y1387" s="25">
        <f>f_return_3m(A1387,0,参数!$B$1)</f>
        <v>35.4029881610919</v>
      </c>
      <c r="Z1387" s="25">
        <f>f_return_6m(A1387,0,参数!B1386)</f>
        <v>42.8428005284016</v>
      </c>
      <c r="AA1387" t="str">
        <f>f_dq_status(A1387,参数!$B$1)</f>
        <v>开放申购|开放赎回</v>
      </c>
      <c r="AB1387" s="17">
        <f ca="1">f_risk_maxdownside(A1387,参数!$B$6,参数!$B$1)</f>
        <v>-18.5599284436494</v>
      </c>
      <c r="AC1387" s="17">
        <f ca="1">f_risk_maxdownside(A1387,参数!$B$4,参数!$B$1)</f>
        <v>-17.4561918336547</v>
      </c>
      <c r="AD1387" t="str">
        <f ca="1">f_risk_maxdownside_date(A1387,参数!$B$6,参数!$B$1)</f>
        <v>20171012-20190102</v>
      </c>
    </row>
    <row r="1388" spans="1:30">
      <c r="A1388" s="15" t="s">
        <v>1416</v>
      </c>
      <c r="B1388" t="str">
        <f>f_info_name(A1388)</f>
        <v>华夏节能环保</v>
      </c>
      <c r="C1388" t="str">
        <f>f_info_setupdate(A1388)</f>
        <v>2017-08-11</v>
      </c>
      <c r="D1388" s="16">
        <f t="shared" si="21"/>
        <v>1263</v>
      </c>
      <c r="F1388" s="17">
        <f>f_netasset_total(A1388,参数!$B$1,100000000)</f>
        <v>4.146916396</v>
      </c>
      <c r="G1388" s="17">
        <f ca="1">f_nav_adjustedreturn(A1388,参数!$B$2,参数!$B$1)</f>
        <v>118.11907610196</v>
      </c>
      <c r="H1388" s="17">
        <f ca="1">f_nav_periodreturnrankingper(A1388,参数!$B$2,参数!$B$1,3)</f>
        <v>5.3921568627451</v>
      </c>
      <c r="I1388" s="17">
        <f ca="1">f_nav_adjustedreturn(A1388,参数!$B$3,参数!$B$2)</f>
        <v>55.6653774530869</v>
      </c>
      <c r="J1388" s="17">
        <f ca="1">f_nav_periodreturnrankingper(A1388,参数!$B$3,参数!$B$2,3)</f>
        <v>33.9233038348083</v>
      </c>
      <c r="K1388" s="17">
        <f ca="1">f_nav_adjustedreturn(A1388,参数!$B$4,参数!$B$3)</f>
        <v>-21.3231150681844</v>
      </c>
      <c r="L1388" s="17">
        <f ca="1">f_nav_periodreturnrankingper(A1388,参数!$B$4,参数!$B$3,3)</f>
        <v>37.0909090909091</v>
      </c>
      <c r="M1388" s="17">
        <f ca="1">f_nav_adjustedreturn(A1388,参数!$B$5,参数!$B$4)</f>
        <v>0</v>
      </c>
      <c r="N1388" s="17">
        <f ca="1">f_nav_periodreturnrankingper(A1388,参数!$B$5,参数!$B$4,3)</f>
        <v>0</v>
      </c>
      <c r="O1388" s="17">
        <f ca="1">f_nav_adjustedreturn(A1388,参数!$B$6,参数!$B$5)</f>
        <v>0</v>
      </c>
      <c r="P1388" s="17">
        <f ca="1">f_nav_periodreturnrankingper(A1388,参数!$B$6,参数!$B$5,3)</f>
        <v>0</v>
      </c>
      <c r="Q1388" s="25">
        <f>f_return(A1388,1,参数!$B$1-365/2,参数!$B$1)</f>
        <v>171.927469388596</v>
      </c>
      <c r="R1388" s="25">
        <f ca="1">f_return(A1388,1,参数!$B$4,参数!$B$1)</f>
        <v>38.7121468631882</v>
      </c>
      <c r="S1388" s="25">
        <f ca="1">f_return(A1388,1,参数!$B$6,参数!$B$1)</f>
        <v>0</v>
      </c>
      <c r="T1388" t="str">
        <f>f_info_investtype(A1388)</f>
        <v>普通股票型基金</v>
      </c>
      <c r="U1388" t="str">
        <f>f_info_fundmanager(A1388)</f>
        <v>吕佳玮</v>
      </c>
      <c r="V1388">
        <f>f_info_manager_onthepostdays(A1388,1)</f>
        <v>1280</v>
      </c>
      <c r="W1388" s="25">
        <f ca="1">f_return_1w(A1388,"0",参数!$B$2)</f>
        <v>1.99924910831613</v>
      </c>
      <c r="X1388" s="25">
        <f>f_return_1m(A1388,"0",参数!$B$1)</f>
        <v>16.3908666830346</v>
      </c>
      <c r="Y1388" s="25">
        <f>f_return_3m(A1388,0,参数!$B$1)</f>
        <v>46.7042148913783</v>
      </c>
      <c r="Z1388" s="25">
        <f>f_return_6m(A1388,0,参数!B1387)</f>
        <v>41.1065245517836</v>
      </c>
      <c r="AA1388" t="str">
        <f>f_dq_status(A1388,参数!$B$1)</f>
        <v>开放申购|开放赎回</v>
      </c>
      <c r="AB1388" s="17">
        <f ca="1">f_risk_maxdownside(A1388,参数!$B$6,参数!$B$1)</f>
        <v>-38.3584425748386</v>
      </c>
      <c r="AC1388" s="17">
        <f ca="1">f_risk_maxdownside(A1388,参数!$B$4,参数!$B$1)</f>
        <v>-29.0028169014084</v>
      </c>
      <c r="AD1388" t="str">
        <f ca="1">f_risk_maxdownside_date(A1388,参数!$B$6,参数!$B$1)</f>
        <v>20171027-20181018</v>
      </c>
    </row>
    <row r="1389" spans="1:30">
      <c r="A1389" s="15" t="s">
        <v>1417</v>
      </c>
      <c r="B1389" t="str">
        <f>f_info_name(A1389)</f>
        <v>万家量化睿选</v>
      </c>
      <c r="C1389" t="str">
        <f>f_info_setupdate(A1389)</f>
        <v>2017-08-04</v>
      </c>
      <c r="D1389" s="16">
        <f t="shared" si="21"/>
        <v>1270</v>
      </c>
      <c r="F1389" s="17">
        <f>f_netasset_total(A1389,参数!$B$1,100000000)</f>
        <v>0.2517379376</v>
      </c>
      <c r="G1389" s="17">
        <f ca="1">f_nav_adjustedreturn(A1389,参数!$B$2,参数!$B$1)</f>
        <v>43.8832772166106</v>
      </c>
      <c r="H1389" s="17">
        <f ca="1">f_nav_periodreturnrankingper(A1389,参数!$B$2,参数!$B$1,3)</f>
        <v>49.9735309687665</v>
      </c>
      <c r="I1389" s="17">
        <f ca="1">f_nav_adjustedreturn(A1389,参数!$B$3,参数!$B$2)</f>
        <v>23.2081124683107</v>
      </c>
      <c r="J1389" s="17">
        <f ca="1">f_nav_periodreturnrankingper(A1389,参数!$B$3,参数!$B$2,3)</f>
        <v>53.7346711259755</v>
      </c>
      <c r="K1389" s="17">
        <f ca="1">f_nav_adjustedreturn(A1389,参数!$B$4,参数!$B$3)</f>
        <v>-20.4728739002933</v>
      </c>
      <c r="L1389" s="17">
        <f ca="1">f_nav_periodreturnrankingper(A1389,参数!$B$4,参数!$B$3,3)</f>
        <v>67.3299101412067</v>
      </c>
      <c r="M1389" s="17">
        <f ca="1">f_nav_adjustedreturn(A1389,参数!$B$5,参数!$B$4)</f>
        <v>0</v>
      </c>
      <c r="N1389" s="17">
        <f ca="1">f_nav_periodreturnrankingper(A1389,参数!$B$5,参数!$B$4,3)</f>
        <v>0</v>
      </c>
      <c r="O1389" s="17">
        <f ca="1">f_nav_adjustedreturn(A1389,参数!$B$6,参数!$B$5)</f>
        <v>0</v>
      </c>
      <c r="P1389" s="17">
        <f ca="1">f_nav_periodreturnrankingper(A1389,参数!$B$6,参数!$B$5,3)</f>
        <v>0</v>
      </c>
      <c r="Q1389" s="25">
        <f>f_return(A1389,1,参数!$B$1-365/2,参数!$B$1)</f>
        <v>35.8774724664612</v>
      </c>
      <c r="R1389" s="25">
        <f ca="1">f_return(A1389,1,参数!$B$4,参数!$B$1)</f>
        <v>12.1182399492005</v>
      </c>
      <c r="S1389" s="25">
        <f ca="1">f_return(A1389,1,参数!$B$6,参数!$B$1)</f>
        <v>0</v>
      </c>
      <c r="T1389" t="str">
        <f>f_info_investtype(A1389)</f>
        <v>灵活配置型基金</v>
      </c>
      <c r="U1389" t="str">
        <f>f_info_fundmanager(A1389)</f>
        <v>乔亮</v>
      </c>
      <c r="V1389">
        <f>f_info_manager_onthepostdays(A1389,1)</f>
        <v>540</v>
      </c>
      <c r="W1389" s="25">
        <f ca="1">f_return_1w(A1389,"0",参数!$B$2)</f>
        <v>-3.73638246151077</v>
      </c>
      <c r="X1389" s="25">
        <f>f_return_1m(A1389,"0",参数!$B$1)</f>
        <v>8.99043570669501</v>
      </c>
      <c r="Y1389" s="25">
        <f>f_return_3m(A1389,0,参数!$B$1)</f>
        <v>13.3677229182019</v>
      </c>
      <c r="Z1389" s="25">
        <f>f_return_6m(A1389,0,参数!B1388)</f>
        <v>7.47252747252747</v>
      </c>
      <c r="AA1389" t="str">
        <f>f_dq_status(A1389,参数!$B$1)</f>
        <v>开放申购|开放赎回</v>
      </c>
      <c r="AB1389" s="17">
        <f ca="1">f_risk_maxdownside(A1389,参数!$B$6,参数!$B$1)</f>
        <v>-28.6625945847388</v>
      </c>
      <c r="AC1389" s="17">
        <f ca="1">f_risk_maxdownside(A1389,参数!$B$4,参数!$B$1)</f>
        <v>-28.5322860535209</v>
      </c>
      <c r="AD1389" t="str">
        <f ca="1">f_risk_maxdownside_date(A1389,参数!$B$6,参数!$B$1)</f>
        <v>20180125-20181018</v>
      </c>
    </row>
    <row r="1390" spans="1:30">
      <c r="A1390" s="15" t="s">
        <v>1418</v>
      </c>
      <c r="B1390" t="str">
        <f>f_info_name(A1390)</f>
        <v>新华鼎利A</v>
      </c>
      <c r="C1390" t="str">
        <f>f_info_setupdate(A1390)</f>
        <v>2019-06-12</v>
      </c>
      <c r="D1390" s="16">
        <f t="shared" si="21"/>
        <v>593</v>
      </c>
      <c r="F1390" s="17">
        <f>f_netasset_total(A1390,参数!$B$1,100000000)</f>
        <v>0.3620438281</v>
      </c>
      <c r="G1390" s="17">
        <f ca="1">f_nav_adjustedreturn(A1390,参数!$B$2,参数!$B$1)</f>
        <v>1.10615356014127</v>
      </c>
      <c r="H1390" s="17">
        <f ca="1">f_nav_periodreturnrankingper(A1390,参数!$B$2,参数!$B$1,3)</f>
        <v>95.0943396226415</v>
      </c>
      <c r="I1390" s="17">
        <f ca="1">f_nav_adjustedreturn(A1390,参数!$B$3,参数!$B$2)</f>
        <v>0</v>
      </c>
      <c r="J1390" s="17">
        <f ca="1">f_nav_periodreturnrankingper(A1390,参数!$B$3,参数!$B$2,3)</f>
        <v>0</v>
      </c>
      <c r="K1390" s="17">
        <f ca="1">f_nav_adjustedreturn(A1390,参数!$B$4,参数!$B$3)</f>
        <v>0</v>
      </c>
      <c r="L1390" s="17">
        <f ca="1">f_nav_periodreturnrankingper(A1390,参数!$B$4,参数!$B$3,3)</f>
        <v>0</v>
      </c>
      <c r="M1390" s="17">
        <f ca="1">f_nav_adjustedreturn(A1390,参数!$B$5,参数!$B$4)</f>
        <v>0</v>
      </c>
      <c r="N1390" s="17">
        <f ca="1">f_nav_periodreturnrankingper(A1390,参数!$B$5,参数!$B$4,3)</f>
        <v>0</v>
      </c>
      <c r="O1390" s="17">
        <f ca="1">f_nav_adjustedreturn(A1390,参数!$B$6,参数!$B$5)</f>
        <v>0</v>
      </c>
      <c r="P1390" s="17">
        <f ca="1">f_nav_periodreturnrankingper(A1390,参数!$B$6,参数!$B$5,3)</f>
        <v>0</v>
      </c>
      <c r="Q1390" s="25">
        <f>f_return(A1390,1,参数!$B$1-365/2,参数!$B$1)</f>
        <v>6.82393793516549</v>
      </c>
      <c r="R1390" s="25">
        <f ca="1">f_return(A1390,1,参数!$B$4,参数!$B$1)</f>
        <v>0</v>
      </c>
      <c r="S1390" s="25">
        <f ca="1">f_return(A1390,1,参数!$B$6,参数!$B$1)</f>
        <v>0</v>
      </c>
      <c r="T1390" t="str">
        <f>f_info_investtype(A1390)</f>
        <v>混合债券型二级基金</v>
      </c>
      <c r="U1390" t="str">
        <f>f_info_fundmanager(A1390)</f>
        <v>曹巍浩</v>
      </c>
      <c r="V1390">
        <f>f_info_manager_onthepostdays(A1390,1)</f>
        <v>65</v>
      </c>
      <c r="W1390" s="25">
        <f ca="1">f_return_1w(A1390,"0",参数!$B$2)</f>
        <v>-1.04856512141279</v>
      </c>
      <c r="X1390" s="25">
        <f>f_return_1m(A1390,"0",参数!$B$1)</f>
        <v>3.07021699990524</v>
      </c>
      <c r="Y1390" s="25">
        <f>f_return_3m(A1390,0,参数!$B$1)</f>
        <v>4.12598123683706</v>
      </c>
      <c r="Z1390" s="25">
        <f>f_return_6m(A1390,0,参数!B1389)</f>
        <v>0.979553019495956</v>
      </c>
      <c r="AA1390" t="str">
        <f>f_dq_status(A1390,参数!$B$1)</f>
        <v>开放申购|开放赎回</v>
      </c>
      <c r="AB1390" s="17">
        <f ca="1">f_risk_maxdownside(A1390,参数!$B$6,参数!$B$1)</f>
        <v>-7.96668477276843</v>
      </c>
      <c r="AC1390" s="17">
        <f ca="1">f_risk_maxdownside(A1390,参数!$B$4,参数!$B$1)</f>
        <v>-7.96668477276843</v>
      </c>
      <c r="AD1390" t="str">
        <f ca="1">f_risk_maxdownside_date(A1390,参数!$B$6,参数!$B$1)</f>
        <v>20200121-20200203</v>
      </c>
    </row>
    <row r="1391" spans="1:30">
      <c r="A1391" s="15" t="s">
        <v>1419</v>
      </c>
      <c r="B1391" t="str">
        <f>f_info_name(A1391)</f>
        <v>南方安睿</v>
      </c>
      <c r="C1391" t="str">
        <f>f_info_setupdate(A1391)</f>
        <v>2017-07-13</v>
      </c>
      <c r="D1391" s="16">
        <f t="shared" si="21"/>
        <v>1292</v>
      </c>
      <c r="F1391" s="17">
        <f>f_netasset_total(A1391,参数!$B$1,100000000)</f>
        <v>6.3078818568</v>
      </c>
      <c r="G1391" s="17">
        <f ca="1">f_nav_adjustedreturn(A1391,参数!$B$2,参数!$B$1)</f>
        <v>17.9953498099071</v>
      </c>
      <c r="H1391" s="17">
        <f ca="1">f_nav_periodreturnrankingper(A1391,参数!$B$2,参数!$B$1,3)</f>
        <v>40.3743315508021</v>
      </c>
      <c r="I1391" s="17">
        <f ca="1">f_nav_adjustedreturn(A1391,参数!$B$3,参数!$B$2)</f>
        <v>10.9529885170282</v>
      </c>
      <c r="J1391" s="17">
        <f ca="1">f_nav_periodreturnrankingper(A1391,参数!$B$3,参数!$B$2,3)</f>
        <v>42.1052631578947</v>
      </c>
      <c r="K1391" s="17">
        <f ca="1">f_nav_adjustedreturn(A1391,参数!$B$4,参数!$B$3)</f>
        <v>-0.604819042044677</v>
      </c>
      <c r="L1391" s="17">
        <f ca="1">f_nav_periodreturnrankingper(A1391,参数!$B$4,参数!$B$3,3)</f>
        <v>55.1111111111111</v>
      </c>
      <c r="M1391" s="17">
        <f ca="1">f_nav_adjustedreturn(A1391,参数!$B$5,参数!$B$4)</f>
        <v>0</v>
      </c>
      <c r="N1391" s="17">
        <f ca="1">f_nav_periodreturnrankingper(A1391,参数!$B$5,参数!$B$4,3)</f>
        <v>0</v>
      </c>
      <c r="O1391" s="17">
        <f ca="1">f_nav_adjustedreturn(A1391,参数!$B$6,参数!$B$5)</f>
        <v>0</v>
      </c>
      <c r="P1391" s="17">
        <f ca="1">f_nav_periodreturnrankingper(A1391,参数!$B$6,参数!$B$5,3)</f>
        <v>0</v>
      </c>
      <c r="Q1391" s="25">
        <f>f_return(A1391,1,参数!$B$1-365/2,参数!$B$1)</f>
        <v>21.6823960964735</v>
      </c>
      <c r="R1391" s="25">
        <f ca="1">f_return(A1391,1,参数!$B$4,参数!$B$1)</f>
        <v>9.16622468130361</v>
      </c>
      <c r="S1391" s="25">
        <f ca="1">f_return(A1391,1,参数!$B$6,参数!$B$1)</f>
        <v>0</v>
      </c>
      <c r="T1391" t="str">
        <f>f_info_investtype(A1391)</f>
        <v>偏债混合型基金</v>
      </c>
      <c r="U1391" t="str">
        <f>f_info_fundmanager(A1391)</f>
        <v>吴冉劼</v>
      </c>
      <c r="V1391">
        <f>f_info_manager_onthepostdays(A1391,1)</f>
        <v>20</v>
      </c>
      <c r="W1391" s="25">
        <f ca="1">f_return_1w(A1391,"0",参数!$B$2)</f>
        <v>-0.40525063871024</v>
      </c>
      <c r="X1391" s="25">
        <f>f_return_1m(A1391,"0",参数!$B$1)</f>
        <v>3.6134903640257</v>
      </c>
      <c r="Y1391" s="25">
        <f>f_return_3m(A1391,0,参数!$B$1)</f>
        <v>5.94610174343556</v>
      </c>
      <c r="Z1391" s="25">
        <f>f_return_6m(A1391,0,参数!B1390)</f>
        <v>8.92777790195469</v>
      </c>
      <c r="AA1391" t="str">
        <f>f_dq_status(A1391,参数!$B$1)</f>
        <v>开放申购|开放赎回</v>
      </c>
      <c r="AB1391" s="17">
        <f ca="1">f_risk_maxdownside(A1391,参数!$B$6,参数!$B$1)</f>
        <v>-3.89108815294005</v>
      </c>
      <c r="AC1391" s="17">
        <f ca="1">f_risk_maxdownside(A1391,参数!$B$4,参数!$B$1)</f>
        <v>-3.89108815294005</v>
      </c>
      <c r="AD1391" t="str">
        <f ca="1">f_risk_maxdownside_date(A1391,参数!$B$6,参数!$B$1)</f>
        <v>20180725-20181018</v>
      </c>
    </row>
    <row r="1392" spans="1:30">
      <c r="A1392" s="15" t="s">
        <v>1420</v>
      </c>
      <c r="B1392" t="str">
        <f>f_info_name(A1392)</f>
        <v>建信鑫利回报A</v>
      </c>
      <c r="C1392" t="str">
        <f>f_info_setupdate(A1392)</f>
        <v>2018-01-10</v>
      </c>
      <c r="D1392" s="16">
        <f t="shared" si="21"/>
        <v>1111</v>
      </c>
      <c r="F1392" s="17">
        <f>f_netasset_total(A1392,参数!$B$1,100000000)</f>
        <v>3.7133168941</v>
      </c>
      <c r="G1392" s="17">
        <f ca="1">f_nav_adjustedreturn(A1392,参数!$B$2,参数!$B$1)</f>
        <v>41.1655421922362</v>
      </c>
      <c r="H1392" s="17">
        <f ca="1">f_nav_periodreturnrankingper(A1392,参数!$B$2,参数!$B$1,3)</f>
        <v>52.779248279513</v>
      </c>
      <c r="I1392" s="17">
        <f ca="1">f_nav_adjustedreturn(A1392,参数!$B$3,参数!$B$2)</f>
        <v>30.7800511508951</v>
      </c>
      <c r="J1392" s="17">
        <f ca="1">f_nav_periodreturnrankingper(A1392,参数!$B$3,参数!$B$2,3)</f>
        <v>43.422519509476</v>
      </c>
      <c r="K1392" s="17">
        <f ca="1">f_nav_adjustedreturn(A1392,参数!$B$4,参数!$B$3)</f>
        <v>-22.7654320987654</v>
      </c>
      <c r="L1392" s="17">
        <f ca="1">f_nav_periodreturnrankingper(A1392,参数!$B$4,参数!$B$3,3)</f>
        <v>76.1874197689345</v>
      </c>
      <c r="M1392" s="17">
        <f ca="1">f_nav_adjustedreturn(A1392,参数!$B$5,参数!$B$4)</f>
        <v>0</v>
      </c>
      <c r="N1392" s="17">
        <f ca="1">f_nav_periodreturnrankingper(A1392,参数!$B$5,参数!$B$4,3)</f>
        <v>0</v>
      </c>
      <c r="O1392" s="17">
        <f ca="1">f_nav_adjustedreturn(A1392,参数!$B$6,参数!$B$5)</f>
        <v>0</v>
      </c>
      <c r="P1392" s="17">
        <f ca="1">f_nav_periodreturnrankingper(A1392,参数!$B$6,参数!$B$5,3)</f>
        <v>0</v>
      </c>
      <c r="Q1392" s="25">
        <f>f_return(A1392,1,参数!$B$1-365/2,参数!$B$1)</f>
        <v>37.1858245780283</v>
      </c>
      <c r="R1392" s="25">
        <f ca="1">f_return(A1392,1,参数!$B$4,参数!$B$1)</f>
        <v>12.5417799494292</v>
      </c>
      <c r="S1392" s="25">
        <f ca="1">f_return(A1392,1,参数!$B$6,参数!$B$1)</f>
        <v>0</v>
      </c>
      <c r="T1392" t="str">
        <f>f_info_investtype(A1392)</f>
        <v>灵活配置型基金</v>
      </c>
      <c r="U1392" t="str">
        <f>f_info_fundmanager(A1392)</f>
        <v>叶乐天</v>
      </c>
      <c r="V1392">
        <f>f_info_manager_onthepostdays(A1392,1)</f>
        <v>1128</v>
      </c>
      <c r="W1392" s="25">
        <f ca="1">f_return_1w(A1392,"0",参数!$B$2)</f>
        <v>-2.0964962665135</v>
      </c>
      <c r="X1392" s="25">
        <f>f_return_1m(A1392,"0",参数!$B$1)</f>
        <v>5.59537741369222</v>
      </c>
      <c r="Y1392" s="25">
        <f>f_return_3m(A1392,0,参数!$B$1)</f>
        <v>10.4337183507994</v>
      </c>
      <c r="Z1392" s="25">
        <f>f_return_6m(A1392,0,参数!B1391)</f>
        <v>14.5687554052992</v>
      </c>
      <c r="AA1392" t="str">
        <f>f_dq_status(A1392,参数!$B$1)</f>
        <v>暂停大额申购|开放赎回</v>
      </c>
      <c r="AB1392" s="17">
        <f ca="1">f_risk_maxdownside(A1392,参数!$B$6,参数!$B$1)</f>
        <v>-26.574319677768</v>
      </c>
      <c r="AC1392" s="17">
        <f ca="1">f_risk_maxdownside(A1392,参数!$B$4,参数!$B$1)</f>
        <v>-26.3717860309329</v>
      </c>
      <c r="AD1392" t="str">
        <f ca="1">f_risk_maxdownside_date(A1392,参数!$B$6,参数!$B$1)</f>
        <v>20180124-20181018</v>
      </c>
    </row>
    <row r="1393" spans="1:30">
      <c r="A1393" s="15" t="s">
        <v>1421</v>
      </c>
      <c r="B1393" t="str">
        <f>f_info_name(A1393)</f>
        <v>长城久嘉创新成长</v>
      </c>
      <c r="C1393" t="str">
        <f>f_info_setupdate(A1393)</f>
        <v>2017-07-05</v>
      </c>
      <c r="D1393" s="16">
        <f t="shared" si="21"/>
        <v>1300</v>
      </c>
      <c r="F1393" s="17">
        <f>f_netasset_total(A1393,参数!$B$1,100000000)</f>
        <v>19.2825136052</v>
      </c>
      <c r="G1393" s="17">
        <f ca="1">f_nav_adjustedreturn(A1393,参数!$B$2,参数!$B$1)</f>
        <v>20.2089783281734</v>
      </c>
      <c r="H1393" s="17">
        <f ca="1">f_nav_periodreturnrankingper(A1393,参数!$B$2,参数!$B$1,3)</f>
        <v>76.9190047644256</v>
      </c>
      <c r="I1393" s="17">
        <f ca="1">f_nav_adjustedreturn(A1393,参数!$B$3,参数!$B$2)</f>
        <v>58.9958158995816</v>
      </c>
      <c r="J1393" s="17">
        <f ca="1">f_nav_periodreturnrankingper(A1393,参数!$B$3,参数!$B$2,3)</f>
        <v>9.53177257525084</v>
      </c>
      <c r="K1393" s="17">
        <f ca="1">f_nav_adjustedreturn(A1393,参数!$B$4,参数!$B$3)</f>
        <v>-23.4190933936481</v>
      </c>
      <c r="L1393" s="17">
        <f ca="1">f_nav_periodreturnrankingper(A1393,参数!$B$4,参数!$B$3,3)</f>
        <v>78.7548138639281</v>
      </c>
      <c r="M1393" s="17">
        <f ca="1">f_nav_adjustedreturn(A1393,参数!$B$5,参数!$B$4)</f>
        <v>0</v>
      </c>
      <c r="N1393" s="17">
        <f ca="1">f_nav_periodreturnrankingper(A1393,参数!$B$5,参数!$B$4,3)</f>
        <v>0</v>
      </c>
      <c r="O1393" s="17">
        <f ca="1">f_nav_adjustedreturn(A1393,参数!$B$6,参数!$B$5)</f>
        <v>0</v>
      </c>
      <c r="P1393" s="17">
        <f ca="1">f_nav_periodreturnrankingper(A1393,参数!$B$6,参数!$B$5,3)</f>
        <v>0</v>
      </c>
      <c r="Q1393" s="25">
        <f>f_return(A1393,1,参数!$B$1-365/2,参数!$B$1)</f>
        <v>11.1204208954161</v>
      </c>
      <c r="R1393" s="25">
        <f ca="1">f_return(A1393,1,参数!$B$4,参数!$B$1)</f>
        <v>13.526535454411</v>
      </c>
      <c r="S1393" s="25">
        <f ca="1">f_return(A1393,1,参数!$B$6,参数!$B$1)</f>
        <v>0</v>
      </c>
      <c r="T1393" t="str">
        <f>f_info_investtype(A1393)</f>
        <v>灵活配置型基金</v>
      </c>
      <c r="U1393" t="str">
        <f>f_info_fundmanager(A1393)</f>
        <v>龙宇飞,尤国梁</v>
      </c>
      <c r="V1393">
        <f>f_info_manager_onthepostdays(A1393,1)</f>
        <v>1212</v>
      </c>
      <c r="W1393" s="25">
        <f ca="1">f_return_1w(A1393,"0",参数!$B$2)</f>
        <v>8.25303728529534</v>
      </c>
      <c r="X1393" s="25">
        <f>f_return_1m(A1393,"0",参数!$B$1)</f>
        <v>12.3562178977067</v>
      </c>
      <c r="Y1393" s="25">
        <f>f_return_3m(A1393,0,参数!$B$1)</f>
        <v>23.1739233880561</v>
      </c>
      <c r="Z1393" s="25">
        <f>f_return_6m(A1393,0,参数!B1392)</f>
        <v>-10.1219202438405</v>
      </c>
      <c r="AA1393" t="str">
        <f>f_dq_status(A1393,参数!$B$1)</f>
        <v>开放申购|开放赎回</v>
      </c>
      <c r="AB1393" s="17">
        <f ca="1">f_risk_maxdownside(A1393,参数!$B$6,参数!$B$1)</f>
        <v>-33.3576110706482</v>
      </c>
      <c r="AC1393" s="17">
        <f ca="1">f_risk_maxdownside(A1393,参数!$B$4,参数!$B$1)</f>
        <v>-33.3576110706482</v>
      </c>
      <c r="AD1393" t="str">
        <f ca="1">f_risk_maxdownside_date(A1393,参数!$B$6,参数!$B$1)</f>
        <v>20200226-20200413</v>
      </c>
    </row>
    <row r="1394" spans="1:30">
      <c r="A1394" s="15" t="s">
        <v>1422</v>
      </c>
      <c r="B1394" t="str">
        <f>f_info_name(A1394)</f>
        <v>建信鑫泽A</v>
      </c>
      <c r="C1394" t="str">
        <f>f_info_setupdate(A1394)</f>
        <v>2018-02-07</v>
      </c>
      <c r="D1394" s="16">
        <f t="shared" si="21"/>
        <v>1083</v>
      </c>
      <c r="F1394" s="17">
        <f>f_netasset_total(A1394,参数!$B$1,100000000)</f>
        <v>3.3252370342</v>
      </c>
      <c r="G1394" s="17">
        <f ca="1">f_nav_adjustedreturn(A1394,参数!$B$2,参数!$B$1)</f>
        <v>38.2614715189873</v>
      </c>
      <c r="H1394" s="17">
        <f ca="1">f_nav_periodreturnrankingper(A1394,参数!$B$2,参数!$B$1,3)</f>
        <v>55.2673372154579</v>
      </c>
      <c r="I1394" s="17">
        <f ca="1">f_nav_adjustedreturn(A1394,参数!$B$3,参数!$B$2)</f>
        <v>12.5807169895346</v>
      </c>
      <c r="J1394" s="17">
        <f ca="1">f_nav_periodreturnrankingper(A1394,参数!$B$3,参数!$B$2,3)</f>
        <v>75.0278706800446</v>
      </c>
      <c r="K1394" s="17">
        <f ca="1">f_nav_adjustedreturn(A1394,参数!$B$4,参数!$B$3)</f>
        <v>0</v>
      </c>
      <c r="L1394" s="17">
        <f ca="1">f_nav_periodreturnrankingper(A1394,参数!$B$4,参数!$B$3,3)</f>
        <v>0</v>
      </c>
      <c r="M1394" s="17">
        <f ca="1">f_nav_adjustedreturn(A1394,参数!$B$5,参数!$B$4)</f>
        <v>0</v>
      </c>
      <c r="N1394" s="17">
        <f ca="1">f_nav_periodreturnrankingper(A1394,参数!$B$5,参数!$B$4,3)</f>
        <v>0</v>
      </c>
      <c r="O1394" s="17">
        <f ca="1">f_nav_adjustedreturn(A1394,参数!$B$6,参数!$B$5)</f>
        <v>0</v>
      </c>
      <c r="P1394" s="17">
        <f ca="1">f_nav_periodreturnrankingper(A1394,参数!$B$6,参数!$B$5,3)</f>
        <v>0</v>
      </c>
      <c r="Q1394" s="25">
        <f>f_return(A1394,1,参数!$B$1-365/2,参数!$B$1)</f>
        <v>30.3783988875526</v>
      </c>
      <c r="R1394" s="25">
        <f ca="1">f_return(A1394,1,参数!$B$4,参数!$B$1)</f>
        <v>0</v>
      </c>
      <c r="S1394" s="25">
        <f ca="1">f_return(A1394,1,参数!$B$6,参数!$B$1)</f>
        <v>0</v>
      </c>
      <c r="T1394" t="str">
        <f>f_info_investtype(A1394)</f>
        <v>灵活配置型基金</v>
      </c>
      <c r="U1394" t="str">
        <f>f_info_fundmanager(A1394)</f>
        <v>梁洪昀</v>
      </c>
      <c r="V1394">
        <f>f_info_manager_onthepostdays(A1394,1)</f>
        <v>1100</v>
      </c>
      <c r="W1394" s="25">
        <f ca="1">f_return_1w(A1394,"0",参数!$B$2)</f>
        <v>-1.76802020594521</v>
      </c>
      <c r="X1394" s="25">
        <f>f_return_1m(A1394,"0",参数!$B$1)</f>
        <v>5.54884493431979</v>
      </c>
      <c r="Y1394" s="25">
        <f>f_return_3m(A1394,0,参数!$B$1)</f>
        <v>8.61559975139838</v>
      </c>
      <c r="Z1394" s="25">
        <f>f_return_6m(A1394,0,参数!B1393)</f>
        <v>11.6722248689852</v>
      </c>
      <c r="AA1394" t="str">
        <f>f_dq_status(A1394,参数!$B$1)</f>
        <v>暂停大额申购|开放赎回</v>
      </c>
      <c r="AB1394" s="17">
        <f ca="1">f_risk_maxdownside(A1394,参数!$B$6,参数!$B$1)</f>
        <v>-13.0085334391744</v>
      </c>
      <c r="AC1394" s="17">
        <f ca="1">f_risk_maxdownside(A1394,参数!$B$4,参数!$B$1)</f>
        <v>-13.0085334391744</v>
      </c>
      <c r="AD1394" t="str">
        <f ca="1">f_risk_maxdownside_date(A1394,参数!$B$6,参数!$B$1)</f>
        <v>20180313-20190103</v>
      </c>
    </row>
    <row r="1395" spans="1:30">
      <c r="A1395" s="15" t="s">
        <v>1423</v>
      </c>
      <c r="B1395" t="str">
        <f>f_info_name(A1395)</f>
        <v>中融核心成长</v>
      </c>
      <c r="C1395" t="str">
        <f>f_info_setupdate(A1395)</f>
        <v>2017-09-29</v>
      </c>
      <c r="D1395" s="16">
        <f t="shared" si="21"/>
        <v>1214</v>
      </c>
      <c r="F1395" s="17">
        <f>f_netasset_total(A1395,参数!$B$1,100000000)</f>
        <v>1.2921788875</v>
      </c>
      <c r="G1395" s="17">
        <f ca="1">f_nav_adjustedreturn(A1395,参数!$B$2,参数!$B$1)</f>
        <v>75.2183860232945</v>
      </c>
      <c r="H1395" s="17">
        <f ca="1">f_nav_periodreturnrankingper(A1395,参数!$B$2,参数!$B$1,3)</f>
        <v>19.8517734250926</v>
      </c>
      <c r="I1395" s="17">
        <f ca="1">f_nav_adjustedreturn(A1395,参数!$B$3,参数!$B$2)</f>
        <v>53.757595139111</v>
      </c>
      <c r="J1395" s="17">
        <f ca="1">f_nav_periodreturnrankingper(A1395,参数!$B$3,参数!$B$2,3)</f>
        <v>13.6008918617614</v>
      </c>
      <c r="K1395" s="17">
        <f ca="1">f_nav_adjustedreturn(A1395,参数!$B$4,参数!$B$3)</f>
        <v>-32.6875470885804</v>
      </c>
      <c r="L1395" s="17">
        <f ca="1">f_nav_periodreturnrankingper(A1395,参数!$B$4,参数!$B$3,3)</f>
        <v>97.2400513478819</v>
      </c>
      <c r="M1395" s="17">
        <f ca="1">f_nav_adjustedreturn(A1395,参数!$B$5,参数!$B$4)</f>
        <v>0</v>
      </c>
      <c r="N1395" s="17">
        <f ca="1">f_nav_periodreturnrankingper(A1395,参数!$B$5,参数!$B$4,3)</f>
        <v>0</v>
      </c>
      <c r="O1395" s="17">
        <f ca="1">f_nav_adjustedreturn(A1395,参数!$B$6,参数!$B$5)</f>
        <v>0</v>
      </c>
      <c r="P1395" s="17">
        <f ca="1">f_nav_periodreturnrankingper(A1395,参数!$B$6,参数!$B$5,3)</f>
        <v>0</v>
      </c>
      <c r="Q1395" s="25">
        <f>f_return(A1395,1,参数!$B$1-365/2,参数!$B$1)</f>
        <v>128.725356210802</v>
      </c>
      <c r="R1395" s="25">
        <f ca="1">f_return(A1395,1,参数!$B$4,参数!$B$1)</f>
        <v>21.9247669004854</v>
      </c>
      <c r="S1395" s="25">
        <f ca="1">f_return(A1395,1,参数!$B$6,参数!$B$1)</f>
        <v>0</v>
      </c>
      <c r="T1395" t="str">
        <f>f_info_investtype(A1395)</f>
        <v>灵活配置型基金</v>
      </c>
      <c r="U1395" t="str">
        <f>f_info_fundmanager(A1395)</f>
        <v>金拓</v>
      </c>
      <c r="V1395">
        <f>f_info_manager_onthepostdays(A1395,1)</f>
        <v>751</v>
      </c>
      <c r="W1395" s="25">
        <f ca="1">f_return_1w(A1395,"0",参数!$B$2)</f>
        <v>-1.84750433806267</v>
      </c>
      <c r="X1395" s="25">
        <f>f_return_1m(A1395,"0",参数!$B$1)</f>
        <v>15.0337953164471</v>
      </c>
      <c r="Y1395" s="25">
        <f>f_return_3m(A1395,0,参数!$B$1)</f>
        <v>50.6257822277847</v>
      </c>
      <c r="Z1395" s="25">
        <f>f_return_6m(A1395,0,参数!B1394)</f>
        <v>28.8097233864208</v>
      </c>
      <c r="AA1395" t="str">
        <f>f_dq_status(A1395,参数!$B$1)</f>
        <v>开放申购|开放赎回</v>
      </c>
      <c r="AB1395" s="17">
        <f ca="1">f_risk_maxdownside(A1395,参数!$B$6,参数!$B$1)</f>
        <v>-42.9021151008362</v>
      </c>
      <c r="AC1395" s="17">
        <f ca="1">f_risk_maxdownside(A1395,参数!$B$4,参数!$B$1)</f>
        <v>-42.6255436931594</v>
      </c>
      <c r="AD1395" t="str">
        <f ca="1">f_risk_maxdownside_date(A1395,参数!$B$6,参数!$B$1)</f>
        <v>20171111-20190103</v>
      </c>
    </row>
    <row r="1396" spans="1:30">
      <c r="A1396" s="15" t="s">
        <v>1424</v>
      </c>
      <c r="B1396" t="str">
        <f>f_info_name(A1396)</f>
        <v>富国新机遇A</v>
      </c>
      <c r="C1396" t="str">
        <f>f_info_setupdate(A1396)</f>
        <v>2017-11-14</v>
      </c>
      <c r="D1396" s="16">
        <f t="shared" si="21"/>
        <v>1168</v>
      </c>
      <c r="F1396" s="17">
        <f>f_netasset_total(A1396,参数!$B$1,100000000)</f>
        <v>4.9682586975</v>
      </c>
      <c r="G1396" s="17">
        <f ca="1">f_nav_adjustedreturn(A1396,参数!$B$2,参数!$B$1)</f>
        <v>65.00931729629</v>
      </c>
      <c r="H1396" s="17">
        <f ca="1">f_nav_periodreturnrankingper(A1396,参数!$B$2,参数!$B$1,3)</f>
        <v>29.433562731604</v>
      </c>
      <c r="I1396" s="17">
        <f ca="1">f_nav_adjustedreturn(A1396,参数!$B$3,参数!$B$2)</f>
        <v>31.1340664223037</v>
      </c>
      <c r="J1396" s="17">
        <f ca="1">f_nav_periodreturnrankingper(A1396,参数!$B$3,参数!$B$2,3)</f>
        <v>42.6978818283166</v>
      </c>
      <c r="K1396" s="17">
        <f ca="1">f_nav_adjustedreturn(A1396,参数!$B$4,参数!$B$3)</f>
        <v>-10.6313281715307</v>
      </c>
      <c r="L1396" s="17">
        <f ca="1">f_nav_periodreturnrankingper(A1396,参数!$B$4,参数!$B$3,3)</f>
        <v>42.3620025673941</v>
      </c>
      <c r="M1396" s="17">
        <f ca="1">f_nav_adjustedreturn(A1396,参数!$B$5,参数!$B$4)</f>
        <v>0</v>
      </c>
      <c r="N1396" s="17">
        <f ca="1">f_nav_periodreturnrankingper(A1396,参数!$B$5,参数!$B$4,3)</f>
        <v>0</v>
      </c>
      <c r="O1396" s="17">
        <f ca="1">f_nav_adjustedreturn(A1396,参数!$B$6,参数!$B$5)</f>
        <v>0</v>
      </c>
      <c r="P1396" s="17">
        <f ca="1">f_nav_periodreturnrankingper(A1396,参数!$B$6,参数!$B$5,3)</f>
        <v>0</v>
      </c>
      <c r="Q1396" s="25">
        <f>f_return(A1396,1,参数!$B$1-365/2,参数!$B$1)</f>
        <v>107.207210461153</v>
      </c>
      <c r="R1396" s="25">
        <f ca="1">f_return(A1396,1,参数!$B$4,参数!$B$1)</f>
        <v>24.5611643386032</v>
      </c>
      <c r="S1396" s="25">
        <f ca="1">f_return(A1396,1,参数!$B$6,参数!$B$1)</f>
        <v>0</v>
      </c>
      <c r="T1396" t="str">
        <f>f_info_investtype(A1396)</f>
        <v>灵活配置型基金</v>
      </c>
      <c r="U1396" t="str">
        <f>f_info_fundmanager(A1396)</f>
        <v>孙彬</v>
      </c>
      <c r="V1396">
        <f>f_info_manager_onthepostdays(A1396,1)</f>
        <v>533</v>
      </c>
      <c r="W1396" s="25">
        <f ca="1">f_return_1w(A1396,"0",参数!$B$2)</f>
        <v>-1.147115465126</v>
      </c>
      <c r="X1396" s="25">
        <f>f_return_1m(A1396,"0",参数!$B$1)</f>
        <v>15.7722707553337</v>
      </c>
      <c r="Y1396" s="25">
        <f>f_return_3m(A1396,0,参数!$B$1)</f>
        <v>29.7608739092786</v>
      </c>
      <c r="Z1396" s="25">
        <f>f_return_6m(A1396,0,参数!B1395)</f>
        <v>35.5975449968968</v>
      </c>
      <c r="AA1396" t="str">
        <f>f_dq_status(A1396,参数!$B$1)</f>
        <v>暂停大额申购|开放赎回</v>
      </c>
      <c r="AB1396" s="17">
        <f ca="1">f_risk_maxdownside(A1396,参数!$B$6,参数!$B$1)</f>
        <v>-17.4643485055675</v>
      </c>
      <c r="AC1396" s="17">
        <f ca="1">f_risk_maxdownside(A1396,参数!$B$4,参数!$B$1)</f>
        <v>-17.4643485055675</v>
      </c>
      <c r="AD1396" t="str">
        <f ca="1">f_risk_maxdownside_date(A1396,参数!$B$6,参数!$B$1)</f>
        <v>20180613-20181030</v>
      </c>
    </row>
    <row r="1397" spans="1:30">
      <c r="A1397" s="15" t="s">
        <v>1425</v>
      </c>
      <c r="B1397" t="str">
        <f>f_info_name(A1397)</f>
        <v>博时战略新兴产业</v>
      </c>
      <c r="C1397" t="str">
        <f>f_info_setupdate(A1397)</f>
        <v>2017-08-09</v>
      </c>
      <c r="D1397" s="16">
        <f t="shared" si="21"/>
        <v>1265</v>
      </c>
      <c r="F1397" s="17">
        <f>f_netasset_total(A1397,参数!$B$1,100000000)</f>
        <v>4.8408792534</v>
      </c>
      <c r="G1397" s="17">
        <f ca="1">f_nav_adjustedreturn(A1397,参数!$B$2,参数!$B$1)</f>
        <v>60.5633802816901</v>
      </c>
      <c r="H1397" s="17">
        <f ca="1">f_nav_periodreturnrankingper(A1397,参数!$B$2,参数!$B$1,3)</f>
        <v>34.4626786659608</v>
      </c>
      <c r="I1397" s="17">
        <f ca="1">f_nav_adjustedreturn(A1397,参数!$B$3,参数!$B$2)</f>
        <v>52.766393442623</v>
      </c>
      <c r="J1397" s="17">
        <f ca="1">f_nav_periodreturnrankingper(A1397,参数!$B$3,参数!$B$2,3)</f>
        <v>14.5484949832776</v>
      </c>
      <c r="K1397" s="17">
        <f ca="1">f_nav_adjustedreturn(A1397,参数!$B$4,参数!$B$3)</f>
        <v>-15.5709342560554</v>
      </c>
      <c r="L1397" s="17">
        <f ca="1">f_nav_periodreturnrankingper(A1397,参数!$B$4,参数!$B$3,3)</f>
        <v>51.219512195122</v>
      </c>
      <c r="M1397" s="17">
        <f ca="1">f_nav_adjustedreturn(A1397,参数!$B$5,参数!$B$4)</f>
        <v>0</v>
      </c>
      <c r="N1397" s="17">
        <f ca="1">f_nav_periodreturnrankingper(A1397,参数!$B$5,参数!$B$4,3)</f>
        <v>0</v>
      </c>
      <c r="O1397" s="17">
        <f ca="1">f_nav_adjustedreturn(A1397,参数!$B$6,参数!$B$5)</f>
        <v>0</v>
      </c>
      <c r="P1397" s="17">
        <f ca="1">f_nav_periodreturnrankingper(A1397,参数!$B$6,参数!$B$5,3)</f>
        <v>0</v>
      </c>
      <c r="Q1397" s="25">
        <f>f_return(A1397,1,参数!$B$1-365/2,参数!$B$1)</f>
        <v>63.0629634807955</v>
      </c>
      <c r="R1397" s="25">
        <f ca="1">f_return(A1397,1,参数!$B$4,参数!$B$1)</f>
        <v>27.4361413713333</v>
      </c>
      <c r="S1397" s="25">
        <f ca="1">f_return(A1397,1,参数!$B$6,参数!$B$1)</f>
        <v>0</v>
      </c>
      <c r="T1397" t="str">
        <f>f_info_investtype(A1397)</f>
        <v>灵活配置型基金</v>
      </c>
      <c r="U1397" t="str">
        <f>f_info_fundmanager(A1397)</f>
        <v>蔡滨</v>
      </c>
      <c r="V1397">
        <f>f_info_manager_onthepostdays(A1397,1)</f>
        <v>1282</v>
      </c>
      <c r="W1397" s="25">
        <f ca="1">f_return_1w(A1397,"0",参数!$B$2)</f>
        <v>-0.334224598930474</v>
      </c>
      <c r="X1397" s="25">
        <f>f_return_1m(A1397,"0",参数!$B$1)</f>
        <v>11.660447761194</v>
      </c>
      <c r="Y1397" s="25">
        <f>f_return_3m(A1397,0,参数!$B$1)</f>
        <v>20.5438066465257</v>
      </c>
      <c r="Z1397" s="25">
        <f>f_return_6m(A1397,0,参数!B1396)</f>
        <v>19.5374015748031</v>
      </c>
      <c r="AA1397" t="str">
        <f>f_dq_status(A1397,参数!$B$1)</f>
        <v>暂停大额申购|开放赎回</v>
      </c>
      <c r="AB1397" s="17">
        <f ca="1">f_risk_maxdownside(A1397,参数!$B$6,参数!$B$1)</f>
        <v>-23.0172413793103</v>
      </c>
      <c r="AC1397" s="17">
        <f ca="1">f_risk_maxdownside(A1397,参数!$B$4,参数!$B$1)</f>
        <v>-22.8176318063959</v>
      </c>
      <c r="AD1397" t="str">
        <f ca="1">f_risk_maxdownside_date(A1397,参数!$B$6,参数!$B$1)</f>
        <v>20180125-20181018</v>
      </c>
    </row>
    <row r="1398" spans="1:30">
      <c r="A1398" s="15" t="s">
        <v>1426</v>
      </c>
      <c r="B1398" t="str">
        <f>f_info_name(A1398)</f>
        <v>前海开源裕瑞A</v>
      </c>
      <c r="C1398" t="str">
        <f>f_info_setupdate(A1398)</f>
        <v>2017-09-05</v>
      </c>
      <c r="D1398" s="16">
        <f t="shared" si="21"/>
        <v>1238</v>
      </c>
      <c r="F1398" s="17">
        <f>f_netasset_total(A1398,参数!$B$1,100000000)</f>
        <v>0.590865044</v>
      </c>
      <c r="G1398" s="17">
        <f ca="1">f_nav_adjustedreturn(A1398,参数!$B$2,参数!$B$1)</f>
        <v>13.6623748211731</v>
      </c>
      <c r="H1398" s="17">
        <f ca="1">f_nav_periodreturnrankingper(A1398,参数!$B$2,参数!$B$1,3)</f>
        <v>63.3689839572192</v>
      </c>
      <c r="I1398" s="17">
        <f ca="1">f_nav_adjustedreturn(A1398,参数!$B$3,参数!$B$2)</f>
        <v>13.6238951539165</v>
      </c>
      <c r="J1398" s="17">
        <f ca="1">f_nav_periodreturnrankingper(A1398,参数!$B$3,参数!$B$2,3)</f>
        <v>22.8070175438596</v>
      </c>
      <c r="K1398" s="17">
        <f ca="1">f_nav_adjustedreturn(A1398,参数!$B$4,参数!$B$3)</f>
        <v>-2.04995521942481</v>
      </c>
      <c r="L1398" s="17">
        <f ca="1">f_nav_periodreturnrankingper(A1398,参数!$B$4,参数!$B$3,3)</f>
        <v>70.2222222222222</v>
      </c>
      <c r="M1398" s="17">
        <f ca="1">f_nav_adjustedreturn(A1398,参数!$B$5,参数!$B$4)</f>
        <v>0</v>
      </c>
      <c r="N1398" s="17">
        <f ca="1">f_nav_periodreturnrankingper(A1398,参数!$B$5,参数!$B$4,3)</f>
        <v>0</v>
      </c>
      <c r="O1398" s="17">
        <f ca="1">f_nav_adjustedreturn(A1398,参数!$B$6,参数!$B$5)</f>
        <v>0</v>
      </c>
      <c r="P1398" s="17">
        <f ca="1">f_nav_periodreturnrankingper(A1398,参数!$B$6,参数!$B$5,3)</f>
        <v>0</v>
      </c>
      <c r="Q1398" s="25">
        <f>f_return(A1398,1,参数!$B$1-365/2,参数!$B$1)</f>
        <v>12.7087307111773</v>
      </c>
      <c r="R1398" s="25">
        <f ca="1">f_return(A1398,1,参数!$B$4,参数!$B$1)</f>
        <v>8.1432199283449</v>
      </c>
      <c r="S1398" s="25">
        <f ca="1">f_return(A1398,1,参数!$B$6,参数!$B$1)</f>
        <v>0</v>
      </c>
      <c r="T1398" t="str">
        <f>f_info_investtype(A1398)</f>
        <v>偏债混合型基金</v>
      </c>
      <c r="U1398" t="str">
        <f>f_info_fundmanager(A1398)</f>
        <v>吴彦,曾健飞</v>
      </c>
      <c r="V1398">
        <f>f_info_manager_onthepostdays(A1398,1)</f>
        <v>482</v>
      </c>
      <c r="W1398" s="25">
        <f ca="1">f_return_1w(A1398,"0",参数!$B$2)</f>
        <v>-0.0804073974805593</v>
      </c>
      <c r="X1398" s="25">
        <f>f_return_1m(A1398,"0",参数!$B$1)</f>
        <v>2.86454118789449</v>
      </c>
      <c r="Y1398" s="25">
        <f>f_return_3m(A1398,0,参数!$B$1)</f>
        <v>5.69551841689532</v>
      </c>
      <c r="Z1398" s="25">
        <f>f_return_6m(A1398,0,参数!B1397)</f>
        <v>6.35688662717943</v>
      </c>
      <c r="AA1398" t="str">
        <f>f_dq_status(A1398,参数!$B$1)</f>
        <v>开放申购|开放赎回</v>
      </c>
      <c r="AB1398" s="17">
        <f ca="1">f_risk_maxdownside(A1398,参数!$B$6,参数!$B$1)</f>
        <v>-5.52371026576341</v>
      </c>
      <c r="AC1398" s="17">
        <f ca="1">f_risk_maxdownside(A1398,参数!$B$4,参数!$B$1)</f>
        <v>-5.52371026576341</v>
      </c>
      <c r="AD1398" t="str">
        <f ca="1">f_risk_maxdownside_date(A1398,参数!$B$6,参数!$B$1)</f>
        <v>20200306-20200319</v>
      </c>
    </row>
    <row r="1399" spans="1:30">
      <c r="A1399" s="15" t="s">
        <v>1427</v>
      </c>
      <c r="B1399" t="str">
        <f>f_info_name(A1399)</f>
        <v>建信高端医疗</v>
      </c>
      <c r="C1399" t="str">
        <f>f_info_setupdate(A1399)</f>
        <v>2017-07-18</v>
      </c>
      <c r="D1399" s="16">
        <f t="shared" si="21"/>
        <v>1287</v>
      </c>
      <c r="F1399" s="17">
        <f>f_netasset_total(A1399,参数!$B$1,100000000)</f>
        <v>3.1366960164</v>
      </c>
      <c r="G1399" s="17">
        <f ca="1">f_nav_adjustedreturn(A1399,参数!$B$2,参数!$B$1)</f>
        <v>91.9340998798696</v>
      </c>
      <c r="H1399" s="17">
        <f ca="1">f_nav_periodreturnrankingper(A1399,参数!$B$2,参数!$B$1,3)</f>
        <v>25.4901960784314</v>
      </c>
      <c r="I1399" s="17">
        <f ca="1">f_nav_adjustedreturn(A1399,参数!$B$3,参数!$B$2)</f>
        <v>40.3420038535645</v>
      </c>
      <c r="J1399" s="17">
        <f ca="1">f_nav_periodreturnrankingper(A1399,参数!$B$3,参数!$B$2,3)</f>
        <v>58.4070796460177</v>
      </c>
      <c r="K1399" s="17">
        <f ca="1">f_nav_adjustedreturn(A1399,参数!$B$4,参数!$B$3)</f>
        <v>-17.3731343283582</v>
      </c>
      <c r="L1399" s="17">
        <f ca="1">f_nav_periodreturnrankingper(A1399,参数!$B$4,参数!$B$3,3)</f>
        <v>17.0909090909091</v>
      </c>
      <c r="M1399" s="17">
        <f ca="1">f_nav_adjustedreturn(A1399,参数!$B$5,参数!$B$4)</f>
        <v>0</v>
      </c>
      <c r="N1399" s="17">
        <f ca="1">f_nav_periodreturnrankingper(A1399,参数!$B$5,参数!$B$4,3)</f>
        <v>0</v>
      </c>
      <c r="O1399" s="17">
        <f ca="1">f_nav_adjustedreturn(A1399,参数!$B$6,参数!$B$5)</f>
        <v>0</v>
      </c>
      <c r="P1399" s="17">
        <f ca="1">f_nav_periodreturnrankingper(A1399,参数!$B$6,参数!$B$5,3)</f>
        <v>0</v>
      </c>
      <c r="Q1399" s="25">
        <f>f_return(A1399,1,参数!$B$1-365/2,参数!$B$1)</f>
        <v>45.7984011770703</v>
      </c>
      <c r="R1399" s="25">
        <f ca="1">f_return(A1399,1,参数!$B$4,参数!$B$1)</f>
        <v>30.5313076001364</v>
      </c>
      <c r="S1399" s="25">
        <f ca="1">f_return(A1399,1,参数!$B$6,参数!$B$1)</f>
        <v>0</v>
      </c>
      <c r="T1399" t="str">
        <f>f_info_investtype(A1399)</f>
        <v>普通股票型基金</v>
      </c>
      <c r="U1399" t="str">
        <f>f_info_fundmanager(A1399)</f>
        <v>潘龙玲</v>
      </c>
      <c r="V1399">
        <f>f_info_manager_onthepostdays(A1399,1)</f>
        <v>1304</v>
      </c>
      <c r="W1399" s="25">
        <f ca="1">f_return_1w(A1399,"0",参数!$B$2)</f>
        <v>-1.52936206168145</v>
      </c>
      <c r="X1399" s="25">
        <f>f_return_1m(A1399,"0",参数!$B$1)</f>
        <v>14.5373547032618</v>
      </c>
      <c r="Y1399" s="25">
        <f>f_return_3m(A1399,0,参数!$B$1)</f>
        <v>19.5127163923915</v>
      </c>
      <c r="Z1399" s="25">
        <f>f_return_6m(A1399,0,参数!B1398)</f>
        <v>6.80717054263565</v>
      </c>
      <c r="AA1399" t="str">
        <f>f_dq_status(A1399,参数!$B$1)</f>
        <v>开放申购|开放赎回</v>
      </c>
      <c r="AB1399" s="17">
        <f ca="1">f_risk_maxdownside(A1399,参数!$B$6,参数!$B$1)</f>
        <v>-35.7272727272727</v>
      </c>
      <c r="AC1399" s="17">
        <f ca="1">f_risk_maxdownside(A1399,参数!$B$4,参数!$B$1)</f>
        <v>-35.7272727272727</v>
      </c>
      <c r="AD1399" t="str">
        <f ca="1">f_risk_maxdownside_date(A1399,参数!$B$6,参数!$B$1)</f>
        <v>20180529-20190103</v>
      </c>
    </row>
    <row r="1400" spans="1:30">
      <c r="A1400" s="15" t="s">
        <v>1428</v>
      </c>
      <c r="B1400" t="str">
        <f>f_info_name(A1400)</f>
        <v>金元顺安元启</v>
      </c>
      <c r="C1400" t="str">
        <f>f_info_setupdate(A1400)</f>
        <v>2017-11-14</v>
      </c>
      <c r="D1400" s="16">
        <f t="shared" si="21"/>
        <v>1168</v>
      </c>
      <c r="F1400" s="17">
        <f>f_netasset_total(A1400,参数!$B$1,100000000)</f>
        <v>2.6881563792</v>
      </c>
      <c r="G1400" s="17">
        <f ca="1">f_nav_adjustedreturn(A1400,参数!$B$2,参数!$B$1)</f>
        <v>41.3130569863462</v>
      </c>
      <c r="H1400" s="17">
        <f ca="1">f_nav_periodreturnrankingper(A1400,参数!$B$2,参数!$B$1,3)</f>
        <v>52.5145579671784</v>
      </c>
      <c r="I1400" s="17">
        <f ca="1">f_nav_adjustedreturn(A1400,参数!$B$3,参数!$B$2)</f>
        <v>12.2728107214981</v>
      </c>
      <c r="J1400" s="17">
        <f ca="1">f_nav_periodreturnrankingper(A1400,参数!$B$3,参数!$B$2,3)</f>
        <v>75.9197324414716</v>
      </c>
      <c r="K1400" s="17">
        <f ca="1">f_nav_adjustedreturn(A1400,参数!$B$4,参数!$B$3)</f>
        <v>6.77251788689601</v>
      </c>
      <c r="L1400" s="17">
        <f ca="1">f_nav_periodreturnrankingper(A1400,参数!$B$4,参数!$B$3,3)</f>
        <v>0.770218228498075</v>
      </c>
      <c r="M1400" s="17">
        <f ca="1">f_nav_adjustedreturn(A1400,参数!$B$5,参数!$B$4)</f>
        <v>0</v>
      </c>
      <c r="N1400" s="17">
        <f ca="1">f_nav_periodreturnrankingper(A1400,参数!$B$5,参数!$B$4,3)</f>
        <v>0</v>
      </c>
      <c r="O1400" s="17">
        <f ca="1">f_nav_adjustedreturn(A1400,参数!$B$6,参数!$B$5)</f>
        <v>0</v>
      </c>
      <c r="P1400" s="17">
        <f ca="1">f_nav_periodreturnrankingper(A1400,参数!$B$6,参数!$B$5,3)</f>
        <v>0</v>
      </c>
      <c r="Q1400" s="25">
        <f>f_return(A1400,1,参数!$B$1-365/2,参数!$B$1)</f>
        <v>22.4721591547064</v>
      </c>
      <c r="R1400" s="25">
        <f ca="1">f_return(A1400,1,参数!$B$4,参数!$B$1)</f>
        <v>19.1889064656153</v>
      </c>
      <c r="S1400" s="25">
        <f ca="1">f_return(A1400,1,参数!$B$6,参数!$B$1)</f>
        <v>0</v>
      </c>
      <c r="T1400" t="str">
        <f>f_info_investtype(A1400)</f>
        <v>灵活配置型基金</v>
      </c>
      <c r="U1400" t="str">
        <f>f_info_fundmanager(A1400)</f>
        <v>缪玮彬</v>
      </c>
      <c r="V1400">
        <f>f_info_manager_onthepostdays(A1400,1)</f>
        <v>1185</v>
      </c>
      <c r="W1400" s="25">
        <f ca="1">f_return_1w(A1400,"0",参数!$B$2)</f>
        <v>-3.11311787072243</v>
      </c>
      <c r="X1400" s="25">
        <f>f_return_1m(A1400,"0",参数!$B$1)</f>
        <v>-6.10093985983594</v>
      </c>
      <c r="Y1400" s="25">
        <f>f_return_3m(A1400,0,参数!$B$1)</f>
        <v>-4.26498282928991</v>
      </c>
      <c r="Z1400" s="25">
        <f>f_return_6m(A1400,0,参数!B1399)</f>
        <v>-1.14793665744393</v>
      </c>
      <c r="AA1400" t="str">
        <f>f_dq_status(A1400,参数!$B$1)</f>
        <v>开放申购|开放赎回</v>
      </c>
      <c r="AB1400" s="17">
        <f ca="1">f_risk_maxdownside(A1400,参数!$B$6,参数!$B$1)</f>
        <v>-14.4255418317409</v>
      </c>
      <c r="AC1400" s="17">
        <f ca="1">f_risk_maxdownside(A1400,参数!$B$4,参数!$B$1)</f>
        <v>-14.4255418317409</v>
      </c>
      <c r="AD1400" t="str">
        <f ca="1">f_risk_maxdownside_date(A1400,参数!$B$6,参数!$B$1)</f>
        <v>20200115-20200204</v>
      </c>
    </row>
    <row r="1401" spans="1:30">
      <c r="A1401" s="15" t="s">
        <v>1429</v>
      </c>
      <c r="B1401" t="str">
        <f>f_info_name(A1401)</f>
        <v>华夏研究精选</v>
      </c>
      <c r="C1401" t="str">
        <f>f_info_setupdate(A1401)</f>
        <v>2017-09-06</v>
      </c>
      <c r="D1401" s="16">
        <f t="shared" si="21"/>
        <v>1237</v>
      </c>
      <c r="F1401" s="17">
        <f>f_netasset_total(A1401,参数!$B$1,100000000)</f>
        <v>7.5725373966</v>
      </c>
      <c r="G1401" s="17">
        <f ca="1">f_nav_adjustedreturn(A1401,参数!$B$2,参数!$B$1)</f>
        <v>71.0149952327295</v>
      </c>
      <c r="H1401" s="17">
        <f ca="1">f_nav_periodreturnrankingper(A1401,参数!$B$2,参数!$B$1,3)</f>
        <v>47.5490196078431</v>
      </c>
      <c r="I1401" s="17">
        <f ca="1">f_nav_adjustedreturn(A1401,参数!$B$3,参数!$B$2)</f>
        <v>39.3189228354064</v>
      </c>
      <c r="J1401" s="17">
        <f ca="1">f_nav_periodreturnrankingper(A1401,参数!$B$3,参数!$B$2,3)</f>
        <v>60.7669616519174</v>
      </c>
      <c r="K1401" s="17">
        <f ca="1">f_nav_adjustedreturn(A1401,参数!$B$4,参数!$B$3)</f>
        <v>-20.6268570880859</v>
      </c>
      <c r="L1401" s="17">
        <f ca="1">f_nav_periodreturnrankingper(A1401,参数!$B$4,参数!$B$3,3)</f>
        <v>33.8181818181818</v>
      </c>
      <c r="M1401" s="17">
        <f ca="1">f_nav_adjustedreturn(A1401,参数!$B$5,参数!$B$4)</f>
        <v>0</v>
      </c>
      <c r="N1401" s="17">
        <f ca="1">f_nav_periodreturnrankingper(A1401,参数!$B$5,参数!$B$4,3)</f>
        <v>0</v>
      </c>
      <c r="O1401" s="17">
        <f ca="1">f_nav_adjustedreturn(A1401,参数!$B$6,参数!$B$5)</f>
        <v>0</v>
      </c>
      <c r="P1401" s="17">
        <f ca="1">f_nav_periodreturnrankingper(A1401,参数!$B$6,参数!$B$5,3)</f>
        <v>0</v>
      </c>
      <c r="Q1401" s="25">
        <f>f_return(A1401,1,参数!$B$1-365/2,参数!$B$1)</f>
        <v>81.2328541274259</v>
      </c>
      <c r="R1401" s="25">
        <f ca="1">f_return(A1401,1,参数!$B$4,参数!$B$1)</f>
        <v>23.6389000400501</v>
      </c>
      <c r="S1401" s="25">
        <f ca="1">f_return(A1401,1,参数!$B$6,参数!$B$1)</f>
        <v>0</v>
      </c>
      <c r="T1401" t="str">
        <f>f_info_investtype(A1401)</f>
        <v>普通股票型基金</v>
      </c>
      <c r="U1401" t="str">
        <f>f_info_fundmanager(A1401)</f>
        <v>刘文成</v>
      </c>
      <c r="V1401">
        <f>f_info_manager_onthepostdays(A1401,1)</f>
        <v>50</v>
      </c>
      <c r="W1401" s="25">
        <f ca="1">f_return_1w(A1401,"0",参数!$B$2)</f>
        <v>-2.64956543751583</v>
      </c>
      <c r="X1401" s="25">
        <f>f_return_1m(A1401,"0",参数!$B$1)</f>
        <v>15.1914992993928</v>
      </c>
      <c r="Y1401" s="25">
        <f>f_return_3m(A1401,0,参数!$B$1)</f>
        <v>25.8290816326531</v>
      </c>
      <c r="Z1401" s="25">
        <f>f_return_6m(A1401,0,参数!B1400)</f>
        <v>26.9375278609183</v>
      </c>
      <c r="AA1401" t="str">
        <f>f_dq_status(A1401,参数!$B$1)</f>
        <v>开放申购|开放赎回</v>
      </c>
      <c r="AB1401" s="17">
        <f ca="1">f_risk_maxdownside(A1401,参数!$B$6,参数!$B$1)</f>
        <v>-25.1979772922431</v>
      </c>
      <c r="AC1401" s="17">
        <f ca="1">f_risk_maxdownside(A1401,参数!$B$4,参数!$B$1)</f>
        <v>-25.1979772922431</v>
      </c>
      <c r="AD1401" t="str">
        <f ca="1">f_risk_maxdownside_date(A1401,参数!$B$6,参数!$B$1)</f>
        <v>20180127-20190103</v>
      </c>
    </row>
    <row r="1402" spans="1:30">
      <c r="A1402" s="15" t="s">
        <v>1430</v>
      </c>
      <c r="B1402" t="str">
        <f>f_info_name(A1402)</f>
        <v>汇添富熙和精选A</v>
      </c>
      <c r="C1402" t="str">
        <f>f_info_setupdate(A1402)</f>
        <v>2018-02-11</v>
      </c>
      <c r="D1402" s="16">
        <f t="shared" si="21"/>
        <v>1079</v>
      </c>
      <c r="F1402" s="17">
        <f>f_netasset_total(A1402,参数!$B$1,100000000)</f>
        <v>4.4605850635</v>
      </c>
      <c r="G1402" s="17">
        <f ca="1">f_nav_adjustedreturn(A1402,参数!$B$2,参数!$B$1)</f>
        <v>36.846660764542</v>
      </c>
      <c r="H1402" s="17">
        <f ca="1">f_nav_periodreturnrankingper(A1402,参数!$B$2,参数!$B$1,3)</f>
        <v>3.74331550802139</v>
      </c>
      <c r="I1402" s="17">
        <f ca="1">f_nav_adjustedreturn(A1402,参数!$B$3,参数!$B$2)</f>
        <v>9.70479127885184</v>
      </c>
      <c r="J1402" s="17">
        <f ca="1">f_nav_periodreturnrankingper(A1402,参数!$B$3,参数!$B$2,3)</f>
        <v>52.9824561403509</v>
      </c>
      <c r="K1402" s="17">
        <f ca="1">f_nav_adjustedreturn(A1402,参数!$B$4,参数!$B$3)</f>
        <v>0</v>
      </c>
      <c r="L1402" s="17">
        <f ca="1">f_nav_periodreturnrankingper(A1402,参数!$B$4,参数!$B$3,3)</f>
        <v>0</v>
      </c>
      <c r="M1402" s="17">
        <f ca="1">f_nav_adjustedreturn(A1402,参数!$B$5,参数!$B$4)</f>
        <v>0</v>
      </c>
      <c r="N1402" s="17">
        <f ca="1">f_nav_periodreturnrankingper(A1402,参数!$B$5,参数!$B$4,3)</f>
        <v>0</v>
      </c>
      <c r="O1402" s="17">
        <f ca="1">f_nav_adjustedreturn(A1402,参数!$B$6,参数!$B$5)</f>
        <v>0</v>
      </c>
      <c r="P1402" s="17">
        <f ca="1">f_nav_periodreturnrankingper(A1402,参数!$B$6,参数!$B$5,3)</f>
        <v>0</v>
      </c>
      <c r="Q1402" s="25">
        <f>f_return(A1402,1,参数!$B$1-365/2,参数!$B$1)</f>
        <v>45.6108703626631</v>
      </c>
      <c r="R1402" s="25">
        <f ca="1">f_return(A1402,1,参数!$B$4,参数!$B$1)</f>
        <v>0</v>
      </c>
      <c r="S1402" s="25">
        <f ca="1">f_return(A1402,1,参数!$B$6,参数!$B$1)</f>
        <v>0</v>
      </c>
      <c r="T1402" t="str">
        <f>f_info_investtype(A1402)</f>
        <v>偏债混合型基金</v>
      </c>
      <c r="U1402" t="str">
        <f>f_info_fundmanager(A1402)</f>
        <v>李云鑫,胡奕</v>
      </c>
      <c r="V1402">
        <f>f_info_manager_onthepostdays(A1402,1)</f>
        <v>246</v>
      </c>
      <c r="W1402" s="25">
        <f ca="1">f_return_1w(A1402,"0",参数!$B$2)</f>
        <v>-0.443090556632508</v>
      </c>
      <c r="X1402" s="25">
        <f>f_return_1m(A1402,"0",参数!$B$1)</f>
        <v>7.54172989377845</v>
      </c>
      <c r="Y1402" s="25">
        <f>f_return_3m(A1402,0,参数!$B$1)</f>
        <v>15.9471471714656</v>
      </c>
      <c r="Z1402" s="25">
        <f>f_return_6m(A1402,0,参数!B1401)</f>
        <v>20.3678169086648</v>
      </c>
      <c r="AA1402" t="str">
        <f>f_dq_status(A1402,参数!$B$1)</f>
        <v>开放申购|开放赎回</v>
      </c>
      <c r="AB1402" s="17">
        <f ca="1">f_risk_maxdownside(A1402,参数!$B$6,参数!$B$1)</f>
        <v>-6.54976303317535</v>
      </c>
      <c r="AC1402" s="17">
        <f ca="1">f_risk_maxdownside(A1402,参数!$B$4,参数!$B$1)</f>
        <v>-6.54976303317535</v>
      </c>
      <c r="AD1402" t="str">
        <f ca="1">f_risk_maxdownside_date(A1402,参数!$B$6,参数!$B$1)</f>
        <v>20180726-20181018</v>
      </c>
    </row>
    <row r="1403" spans="1:30">
      <c r="A1403" s="15" t="s">
        <v>1431</v>
      </c>
      <c r="B1403" t="str">
        <f>f_info_name(A1403)</f>
        <v>前海联合泳隽A</v>
      </c>
      <c r="C1403" t="str">
        <f>f_info_setupdate(A1403)</f>
        <v>2018-01-29</v>
      </c>
      <c r="D1403" s="16">
        <f t="shared" si="21"/>
        <v>1092</v>
      </c>
      <c r="F1403" s="17">
        <f>f_netasset_total(A1403,参数!$B$1,100000000)</f>
        <v>4.0598492031</v>
      </c>
      <c r="G1403" s="17">
        <f ca="1">f_nav_adjustedreturn(A1403,参数!$B$2,参数!$B$1)</f>
        <v>71.548733957683</v>
      </c>
      <c r="H1403" s="17">
        <f ca="1">f_nav_periodreturnrankingper(A1403,参数!$B$2,参数!$B$1,3)</f>
        <v>23.3986236103759</v>
      </c>
      <c r="I1403" s="17">
        <f ca="1">f_nav_adjustedreturn(A1403,参数!$B$3,参数!$B$2)</f>
        <v>53.1067445565587</v>
      </c>
      <c r="J1403" s="17">
        <f ca="1">f_nav_periodreturnrankingper(A1403,参数!$B$3,参数!$B$2,3)</f>
        <v>14.3255295429208</v>
      </c>
      <c r="K1403" s="17">
        <f ca="1">f_nav_adjustedreturn(A1403,参数!$B$4,参数!$B$3)</f>
        <v>0</v>
      </c>
      <c r="L1403" s="17">
        <f ca="1">f_nav_periodreturnrankingper(A1403,参数!$B$4,参数!$B$3,3)</f>
        <v>0</v>
      </c>
      <c r="M1403" s="17">
        <f ca="1">f_nav_adjustedreturn(A1403,参数!$B$5,参数!$B$4)</f>
        <v>0</v>
      </c>
      <c r="N1403" s="17">
        <f ca="1">f_nav_periodreturnrankingper(A1403,参数!$B$5,参数!$B$4,3)</f>
        <v>0</v>
      </c>
      <c r="O1403" s="17">
        <f ca="1">f_nav_adjustedreturn(A1403,参数!$B$6,参数!$B$5)</f>
        <v>0</v>
      </c>
      <c r="P1403" s="17">
        <f ca="1">f_nav_periodreturnrankingper(A1403,参数!$B$6,参数!$B$5,3)</f>
        <v>0</v>
      </c>
      <c r="Q1403" s="25">
        <f>f_return(A1403,1,参数!$B$1-365/2,参数!$B$1)</f>
        <v>68.7114199697551</v>
      </c>
      <c r="R1403" s="25">
        <f ca="1">f_return(A1403,1,参数!$B$4,参数!$B$1)</f>
        <v>0</v>
      </c>
      <c r="S1403" s="25">
        <f ca="1">f_return(A1403,1,参数!$B$6,参数!$B$1)</f>
        <v>0</v>
      </c>
      <c r="T1403" t="str">
        <f>f_info_investtype(A1403)</f>
        <v>灵活配置型基金</v>
      </c>
      <c r="U1403" t="str">
        <f>f_info_fundmanager(A1403)</f>
        <v>何杰,张永任</v>
      </c>
      <c r="V1403">
        <f>f_info_manager_onthepostdays(A1403,1)</f>
        <v>336</v>
      </c>
      <c r="W1403" s="25">
        <f ca="1">f_return_1w(A1403,"0",参数!$B$2)</f>
        <v>1.77389462536405</v>
      </c>
      <c r="X1403" s="25">
        <f>f_return_1m(A1403,"0",参数!$B$1)</f>
        <v>10.0094533726297</v>
      </c>
      <c r="Y1403" s="25">
        <f>f_return_3m(A1403,0,参数!$B$1)</f>
        <v>24.9242232887093</v>
      </c>
      <c r="Z1403" s="25">
        <f>f_return_6m(A1403,0,参数!B1402)</f>
        <v>28.0416479208175</v>
      </c>
      <c r="AA1403" t="str">
        <f>f_dq_status(A1403,参数!$B$1)</f>
        <v>开放申购|开放赎回</v>
      </c>
      <c r="AB1403" s="17">
        <f ca="1">f_risk_maxdownside(A1403,参数!$B$6,参数!$B$1)</f>
        <v>-28.4231339594661</v>
      </c>
      <c r="AC1403" s="17">
        <f ca="1">f_risk_maxdownside(A1403,参数!$B$4,参数!$B$1)</f>
        <v>-28.4231339594661</v>
      </c>
      <c r="AD1403" t="str">
        <f ca="1">f_risk_maxdownside_date(A1403,参数!$B$6,参数!$B$1)</f>
        <v>20180313-20190102</v>
      </c>
    </row>
    <row r="1404" spans="1:30">
      <c r="A1404" s="15" t="s">
        <v>1432</v>
      </c>
      <c r="B1404" t="str">
        <f>f_info_name(A1404)</f>
        <v>天弘策略精选A</v>
      </c>
      <c r="C1404" t="str">
        <f>f_info_setupdate(A1404)</f>
        <v>2017-06-21</v>
      </c>
      <c r="D1404" s="16">
        <f t="shared" si="21"/>
        <v>1314</v>
      </c>
      <c r="F1404" s="17">
        <f>f_netasset_total(A1404,参数!$B$1,100000000)</f>
        <v>5.2237325586</v>
      </c>
      <c r="G1404" s="17">
        <f ca="1">f_nav_adjustedreturn(A1404,参数!$B$2,参数!$B$1)</f>
        <v>17.563854686069</v>
      </c>
      <c r="H1404" s="17">
        <f ca="1">f_nav_periodreturnrankingper(A1404,参数!$B$2,参数!$B$1,3)</f>
        <v>82.1069348861832</v>
      </c>
      <c r="I1404" s="17">
        <f ca="1">f_nav_adjustedreturn(A1404,参数!$B$3,参数!$B$2)</f>
        <v>19.2452372284917</v>
      </c>
      <c r="J1404" s="17">
        <f ca="1">f_nav_periodreturnrankingper(A1404,参数!$B$3,参数!$B$2,3)</f>
        <v>60.8138238573021</v>
      </c>
      <c r="K1404" s="17">
        <f ca="1">f_nav_adjustedreturn(A1404,参数!$B$4,参数!$B$3)</f>
        <v>-23.4178979648732</v>
      </c>
      <c r="L1404" s="17">
        <f ca="1">f_nav_periodreturnrankingper(A1404,参数!$B$4,参数!$B$3,3)</f>
        <v>78.6906290115533</v>
      </c>
      <c r="M1404" s="17">
        <f ca="1">f_nav_adjustedreturn(A1404,参数!$B$5,参数!$B$4)</f>
        <v>0</v>
      </c>
      <c r="N1404" s="17">
        <f ca="1">f_nav_periodreturnrankingper(A1404,参数!$B$5,参数!$B$4,3)</f>
        <v>0</v>
      </c>
      <c r="O1404" s="17">
        <f ca="1">f_nav_adjustedreturn(A1404,参数!$B$6,参数!$B$5)</f>
        <v>0</v>
      </c>
      <c r="P1404" s="17">
        <f ca="1">f_nav_periodreturnrankingper(A1404,参数!$B$6,参数!$B$5,3)</f>
        <v>0</v>
      </c>
      <c r="Q1404" s="25">
        <f>f_return(A1404,1,参数!$B$1-365/2,参数!$B$1)</f>
        <v>17.8716353312472</v>
      </c>
      <c r="R1404" s="25">
        <f ca="1">f_return(A1404,1,参数!$B$4,参数!$B$1)</f>
        <v>2.39325138694206</v>
      </c>
      <c r="S1404" s="25">
        <f ca="1">f_return(A1404,1,参数!$B$6,参数!$B$1)</f>
        <v>0</v>
      </c>
      <c r="T1404" t="str">
        <f>f_info_investtype(A1404)</f>
        <v>灵活配置型基金</v>
      </c>
      <c r="U1404" t="str">
        <f>f_info_fundmanager(A1404)</f>
        <v>陈国光,柴文婷</v>
      </c>
      <c r="V1404">
        <f>f_info_manager_onthepostdays(A1404,1)</f>
        <v>513</v>
      </c>
      <c r="W1404" s="25">
        <f ca="1">f_return_1w(A1404,"0",参数!$B$2)</f>
        <v>-0.395296979525645</v>
      </c>
      <c r="X1404" s="25">
        <f>f_return_1m(A1404,"0",参数!$B$1)</f>
        <v>3.16099651754622</v>
      </c>
      <c r="Y1404" s="25">
        <f>f_return_3m(A1404,0,参数!$B$1)</f>
        <v>4.97001635471561</v>
      </c>
      <c r="Z1404" s="25">
        <f>f_return_6m(A1404,0,参数!B1403)</f>
        <v>6.00572854106994</v>
      </c>
      <c r="AA1404" t="str">
        <f>f_dq_status(A1404,参数!$B$1)</f>
        <v>暂停大额申购|开放赎回</v>
      </c>
      <c r="AB1404" s="17">
        <f ca="1">f_risk_maxdownside(A1404,参数!$B$6,参数!$B$1)</f>
        <v>-37.807467704831</v>
      </c>
      <c r="AC1404" s="17">
        <f ca="1">f_risk_maxdownside(A1404,参数!$B$4,参数!$B$1)</f>
        <v>-35.4486178712462</v>
      </c>
      <c r="AD1404" t="str">
        <f ca="1">f_risk_maxdownside_date(A1404,参数!$B$6,参数!$B$1)</f>
        <v>20171111-20181018</v>
      </c>
    </row>
    <row r="1405" spans="1:30">
      <c r="A1405" s="15" t="s">
        <v>1433</v>
      </c>
      <c r="B1405" t="str">
        <f>f_info_name(A1405)</f>
        <v>东兴未来价值A</v>
      </c>
      <c r="C1405" t="str">
        <f>f_info_setupdate(A1405)</f>
        <v>2019-07-26</v>
      </c>
      <c r="D1405" s="16">
        <f t="shared" si="21"/>
        <v>549</v>
      </c>
      <c r="F1405" s="17">
        <f>f_netasset_total(A1405,参数!$B$1,100000000)</f>
        <v>0.1873626074</v>
      </c>
      <c r="G1405" s="17">
        <f ca="1">f_nav_adjustedreturn(A1405,参数!$B$2,参数!$B$1)</f>
        <v>38.3684621389539</v>
      </c>
      <c r="H1405" s="17">
        <f ca="1">f_nav_periodreturnrankingper(A1405,参数!$B$2,参数!$B$1,3)</f>
        <v>55.1085230280572</v>
      </c>
      <c r="I1405" s="17">
        <f ca="1">f_nav_adjustedreturn(A1405,参数!$B$3,参数!$B$2)</f>
        <v>0</v>
      </c>
      <c r="J1405" s="17">
        <f ca="1">f_nav_periodreturnrankingper(A1405,参数!$B$3,参数!$B$2,3)</f>
        <v>0</v>
      </c>
      <c r="K1405" s="17">
        <f ca="1">f_nav_adjustedreturn(A1405,参数!$B$4,参数!$B$3)</f>
        <v>0</v>
      </c>
      <c r="L1405" s="17">
        <f ca="1">f_nav_periodreturnrankingper(A1405,参数!$B$4,参数!$B$3,3)</f>
        <v>0</v>
      </c>
      <c r="M1405" s="17">
        <f ca="1">f_nav_adjustedreturn(A1405,参数!$B$5,参数!$B$4)</f>
        <v>0</v>
      </c>
      <c r="N1405" s="17">
        <f ca="1">f_nav_periodreturnrankingper(A1405,参数!$B$5,参数!$B$4,3)</f>
        <v>0</v>
      </c>
      <c r="O1405" s="17">
        <f ca="1">f_nav_adjustedreturn(A1405,参数!$B$6,参数!$B$5)</f>
        <v>0</v>
      </c>
      <c r="P1405" s="17">
        <f ca="1">f_nav_periodreturnrankingper(A1405,参数!$B$6,参数!$B$5,3)</f>
        <v>0</v>
      </c>
      <c r="Q1405" s="25">
        <f>f_return(A1405,1,参数!$B$1-365/2,参数!$B$1)</f>
        <v>42.6531216747857</v>
      </c>
      <c r="R1405" s="25">
        <f ca="1">f_return(A1405,1,参数!$B$4,参数!$B$1)</f>
        <v>0</v>
      </c>
      <c r="S1405" s="25">
        <f ca="1">f_return(A1405,1,参数!$B$6,参数!$B$1)</f>
        <v>0</v>
      </c>
      <c r="T1405" t="str">
        <f>f_info_investtype(A1405)</f>
        <v>灵活配置型基金</v>
      </c>
      <c r="U1405" t="str">
        <f>f_info_fundmanager(A1405)</f>
        <v>李晨辉</v>
      </c>
      <c r="V1405">
        <f>f_info_manager_onthepostdays(A1405,1)</f>
        <v>531</v>
      </c>
      <c r="W1405" s="25">
        <f ca="1">f_return_1w(A1405,"0",参数!$B$2)</f>
        <v>-1.53727901614143</v>
      </c>
      <c r="X1405" s="25">
        <f>f_return_1m(A1405,"0",参数!$B$1)</f>
        <v>10.0675308546146</v>
      </c>
      <c r="Y1405" s="25">
        <f>f_return_3m(A1405,0,参数!$B$1)</f>
        <v>12.0682842013752</v>
      </c>
      <c r="Z1405" s="25">
        <f>f_return_6m(A1405,0,参数!B1404)</f>
        <v>15.1529829660128</v>
      </c>
      <c r="AA1405" t="str">
        <f>f_dq_status(A1405,参数!$B$1)</f>
        <v>开放申购|开放赎回</v>
      </c>
      <c r="AB1405" s="17">
        <f ca="1">f_risk_maxdownside(A1405,参数!$B$6,参数!$B$1)</f>
        <v>-10.2399395427924</v>
      </c>
      <c r="AC1405" s="17">
        <f ca="1">f_risk_maxdownside(A1405,参数!$B$4,参数!$B$1)</f>
        <v>-10.2399395427924</v>
      </c>
      <c r="AD1405" t="str">
        <f ca="1">f_risk_maxdownside_date(A1405,参数!$B$6,参数!$B$1)</f>
        <v>20200306-20200323</v>
      </c>
    </row>
    <row r="1406" spans="1:30">
      <c r="A1406" s="15" t="s">
        <v>1434</v>
      </c>
      <c r="B1406" t="str">
        <f>f_info_name(A1406)</f>
        <v>东兴量化优享</v>
      </c>
      <c r="C1406" t="str">
        <f>f_info_setupdate(A1406)</f>
        <v>2018-02-09</v>
      </c>
      <c r="D1406" s="16">
        <f t="shared" si="21"/>
        <v>1081</v>
      </c>
      <c r="F1406" s="17">
        <f>f_netasset_total(A1406,参数!$B$1,100000000)</f>
        <v>0.0657975761</v>
      </c>
      <c r="G1406" s="17">
        <f ca="1">f_nav_adjustedreturn(A1406,参数!$B$2,参数!$B$1)</f>
        <v>32.1680922275939</v>
      </c>
      <c r="H1406" s="17">
        <f ca="1">f_nav_periodreturnrankingper(A1406,参数!$B$2,参数!$B$1,3)</f>
        <v>61.355214399153</v>
      </c>
      <c r="I1406" s="17">
        <f ca="1">f_nav_adjustedreturn(A1406,参数!$B$3,参数!$B$2)</f>
        <v>12.1701950151215</v>
      </c>
      <c r="J1406" s="17">
        <f ca="1">f_nav_periodreturnrankingper(A1406,参数!$B$3,参数!$B$2,3)</f>
        <v>76.1426978818283</v>
      </c>
      <c r="K1406" s="17">
        <f ca="1">f_nav_adjustedreturn(A1406,参数!$B$4,参数!$B$3)</f>
        <v>0</v>
      </c>
      <c r="L1406" s="17">
        <f ca="1">f_nav_periodreturnrankingper(A1406,参数!$B$4,参数!$B$3,3)</f>
        <v>0</v>
      </c>
      <c r="M1406" s="17">
        <f ca="1">f_nav_adjustedreturn(A1406,参数!$B$5,参数!$B$4)</f>
        <v>0</v>
      </c>
      <c r="N1406" s="17">
        <f ca="1">f_nav_periodreturnrankingper(A1406,参数!$B$5,参数!$B$4,3)</f>
        <v>0</v>
      </c>
      <c r="O1406" s="17">
        <f ca="1">f_nav_adjustedreturn(A1406,参数!$B$6,参数!$B$5)</f>
        <v>0</v>
      </c>
      <c r="P1406" s="17">
        <f ca="1">f_nav_periodreturnrankingper(A1406,参数!$B$6,参数!$B$5,3)</f>
        <v>0</v>
      </c>
      <c r="Q1406" s="25">
        <f>f_return(A1406,1,参数!$B$1-365/2,参数!$B$1)</f>
        <v>36.527266671954</v>
      </c>
      <c r="R1406" s="25">
        <f ca="1">f_return(A1406,1,参数!$B$4,参数!$B$1)</f>
        <v>0</v>
      </c>
      <c r="S1406" s="25">
        <f ca="1">f_return(A1406,1,参数!$B$6,参数!$B$1)</f>
        <v>0</v>
      </c>
      <c r="T1406" t="str">
        <f>f_info_investtype(A1406)</f>
        <v>灵活配置型基金</v>
      </c>
      <c r="U1406" t="str">
        <f>f_info_fundmanager(A1406)</f>
        <v>李兵伟,张旭</v>
      </c>
      <c r="V1406">
        <f>f_info_manager_onthepostdays(A1406,1)</f>
        <v>1098</v>
      </c>
      <c r="W1406" s="25">
        <f ca="1">f_return_1w(A1406,"0",参数!$B$2)</f>
        <v>-2.69585670345577</v>
      </c>
      <c r="X1406" s="25">
        <f>f_return_1m(A1406,"0",参数!$B$1)</f>
        <v>8.60198624904507</v>
      </c>
      <c r="Y1406" s="25">
        <f>f_return_3m(A1406,0,参数!$B$1)</f>
        <v>9.42118226600986</v>
      </c>
      <c r="Z1406" s="25">
        <f>f_return_6m(A1406,0,参数!B1405)</f>
        <v>12.0377594008426</v>
      </c>
      <c r="AA1406" t="str">
        <f>f_dq_status(A1406,参数!$B$1)</f>
        <v>开放申购|开放赎回</v>
      </c>
      <c r="AB1406" s="17">
        <f ca="1">f_risk_maxdownside(A1406,参数!$B$6,参数!$B$1)</f>
        <v>-13.8139271560672</v>
      </c>
      <c r="AC1406" s="17">
        <f ca="1">f_risk_maxdownside(A1406,参数!$B$4,参数!$B$1)</f>
        <v>-13.8139271560672</v>
      </c>
      <c r="AD1406" t="str">
        <f ca="1">f_risk_maxdownside_date(A1406,参数!$B$6,参数!$B$1)</f>
        <v>20190420-20190523</v>
      </c>
    </row>
    <row r="1407" spans="1:30">
      <c r="A1407" s="15" t="s">
        <v>1435</v>
      </c>
      <c r="B1407" t="str">
        <f>f_info_name(A1407)</f>
        <v>博时军工主题</v>
      </c>
      <c r="C1407" t="str">
        <f>f_info_setupdate(A1407)</f>
        <v>2017-07-04</v>
      </c>
      <c r="D1407" s="16">
        <f t="shared" si="21"/>
        <v>1301</v>
      </c>
      <c r="F1407" s="17">
        <f>f_netasset_total(A1407,参数!$B$1,100000000)</f>
        <v>39.3065532149</v>
      </c>
      <c r="G1407" s="17">
        <f ca="1">f_nav_adjustedreturn(A1407,参数!$B$2,参数!$B$1)</f>
        <v>105.357142857143</v>
      </c>
      <c r="H1407" s="17">
        <f ca="1">f_nav_periodreturnrankingper(A1407,参数!$B$2,参数!$B$1,3)</f>
        <v>13.4803921568627</v>
      </c>
      <c r="I1407" s="17">
        <f ca="1">f_nav_adjustedreturn(A1407,参数!$B$3,参数!$B$2)</f>
        <v>26.6331658291457</v>
      </c>
      <c r="J1407" s="17">
        <f ca="1">f_nav_periodreturnrankingper(A1407,参数!$B$3,参数!$B$2,3)</f>
        <v>83.7758112094395</v>
      </c>
      <c r="K1407" s="17">
        <f ca="1">f_nav_adjustedreturn(A1407,参数!$B$4,参数!$B$3)</f>
        <v>-17.7685950413223</v>
      </c>
      <c r="L1407" s="17">
        <f ca="1">f_nav_periodreturnrankingper(A1407,参数!$B$4,参数!$B$3,3)</f>
        <v>19.2727272727273</v>
      </c>
      <c r="M1407" s="17">
        <f ca="1">f_nav_adjustedreturn(A1407,参数!$B$5,参数!$B$4)</f>
        <v>0</v>
      </c>
      <c r="N1407" s="17">
        <f ca="1">f_nav_periodreturnrankingper(A1407,参数!$B$5,参数!$B$4,3)</f>
        <v>0</v>
      </c>
      <c r="O1407" s="17">
        <f ca="1">f_nav_adjustedreturn(A1407,参数!$B$6,参数!$B$5)</f>
        <v>0</v>
      </c>
      <c r="P1407" s="17">
        <f ca="1">f_nav_periodreturnrankingper(A1407,参数!$B$6,参数!$B$5,3)</f>
        <v>0</v>
      </c>
      <c r="Q1407" s="25">
        <f>f_return(A1407,1,参数!$B$1-365/2,参数!$B$1)</f>
        <v>85.4969531329933</v>
      </c>
      <c r="R1407" s="25">
        <f ca="1">f_return(A1407,1,参数!$B$4,参数!$B$1)</f>
        <v>28.8045690364716</v>
      </c>
      <c r="S1407" s="25">
        <f ca="1">f_return(A1407,1,参数!$B$6,参数!$B$1)</f>
        <v>0</v>
      </c>
      <c r="T1407" t="str">
        <f>f_info_investtype(A1407)</f>
        <v>普通股票型基金</v>
      </c>
      <c r="U1407" t="str">
        <f>f_info_fundmanager(A1407)</f>
        <v>兰乔</v>
      </c>
      <c r="V1407">
        <f>f_info_manager_onthepostdays(A1407,1)</f>
        <v>1318</v>
      </c>
      <c r="W1407" s="25">
        <f ca="1">f_return_1w(A1407,"0",参数!$B$2)</f>
        <v>-1.9455252918288</v>
      </c>
      <c r="X1407" s="25">
        <f>f_return_1m(A1407,"0",参数!$B$1)</f>
        <v>6.59114315139031</v>
      </c>
      <c r="Y1407" s="25">
        <f>f_return_3m(A1407,0,参数!$B$1)</f>
        <v>33.7209302325581</v>
      </c>
      <c r="Z1407" s="25">
        <f>f_return_6m(A1407,0,参数!B1406)</f>
        <v>7.99073537927041</v>
      </c>
      <c r="AA1407" t="str">
        <f>f_dq_status(A1407,参数!$B$1)</f>
        <v>开放申购|开放赎回</v>
      </c>
      <c r="AB1407" s="17">
        <f ca="1">f_risk_maxdownside(A1407,参数!$B$6,参数!$B$1)</f>
        <v>-28.1730769230769</v>
      </c>
      <c r="AC1407" s="17">
        <f ca="1">f_risk_maxdownside(A1407,参数!$B$4,参数!$B$1)</f>
        <v>-25.4491017964072</v>
      </c>
      <c r="AD1407" t="str">
        <f ca="1">f_risk_maxdownside_date(A1407,参数!$B$6,参数!$B$1)</f>
        <v>20171115-20181227,20171115-20181228,20171115-20181231</v>
      </c>
    </row>
    <row r="1408" spans="1:30">
      <c r="A1408" s="15" t="s">
        <v>1436</v>
      </c>
      <c r="B1408" t="str">
        <f>f_info_name(A1408)</f>
        <v>南方金融主题</v>
      </c>
      <c r="C1408" t="str">
        <f>f_info_setupdate(A1408)</f>
        <v>2017-08-03</v>
      </c>
      <c r="D1408" s="16">
        <f t="shared" si="21"/>
        <v>1271</v>
      </c>
      <c r="F1408" s="17">
        <f>f_netasset_total(A1408,参数!$B$1,100000000)</f>
        <v>5.0719470865</v>
      </c>
      <c r="G1408" s="17">
        <f ca="1">f_nav_adjustedreturn(A1408,参数!$B$2,参数!$B$1)</f>
        <v>35.1668169522092</v>
      </c>
      <c r="H1408" s="17">
        <f ca="1">f_nav_periodreturnrankingper(A1408,参数!$B$2,参数!$B$1,3)</f>
        <v>58.5494970884066</v>
      </c>
      <c r="I1408" s="17">
        <f ca="1">f_nav_adjustedreturn(A1408,参数!$B$3,参数!$B$2)</f>
        <v>33.453670276775</v>
      </c>
      <c r="J1408" s="17">
        <f ca="1">f_nav_periodreturnrankingper(A1408,参数!$B$3,参数!$B$2,3)</f>
        <v>38.628762541806</v>
      </c>
      <c r="K1408" s="17">
        <f ca="1">f_nav_adjustedreturn(A1408,参数!$B$4,参数!$B$3)</f>
        <v>-18.6888454011742</v>
      </c>
      <c r="L1408" s="17">
        <f ca="1">f_nav_periodreturnrankingper(A1408,参数!$B$4,参数!$B$3,3)</f>
        <v>60.7188703465982</v>
      </c>
      <c r="M1408" s="17">
        <f ca="1">f_nav_adjustedreturn(A1408,参数!$B$5,参数!$B$4)</f>
        <v>0</v>
      </c>
      <c r="N1408" s="17">
        <f ca="1">f_nav_periodreturnrankingper(A1408,参数!$B$5,参数!$B$4,3)</f>
        <v>0</v>
      </c>
      <c r="O1408" s="17">
        <f ca="1">f_nav_adjustedreturn(A1408,参数!$B$6,参数!$B$5)</f>
        <v>0</v>
      </c>
      <c r="P1408" s="17">
        <f ca="1">f_nav_periodreturnrankingper(A1408,参数!$B$6,参数!$B$5,3)</f>
        <v>0</v>
      </c>
      <c r="Q1408" s="25">
        <f>f_return(A1408,1,参数!$B$1-365/2,参数!$B$1)</f>
        <v>50.9519686622438</v>
      </c>
      <c r="R1408" s="25">
        <f ca="1">f_return(A1408,1,参数!$B$4,参数!$B$1)</f>
        <v>13.6055771538414</v>
      </c>
      <c r="S1408" s="25">
        <f ca="1">f_return(A1408,1,参数!$B$6,参数!$B$1)</f>
        <v>0</v>
      </c>
      <c r="T1408" t="str">
        <f>f_info_investtype(A1408)</f>
        <v>灵活配置型基金</v>
      </c>
      <c r="U1408" t="str">
        <f>f_info_fundmanager(A1408)</f>
        <v>黄春逢</v>
      </c>
      <c r="V1408">
        <f>f_info_manager_onthepostdays(A1408,1)</f>
        <v>1273</v>
      </c>
      <c r="W1408" s="25">
        <f ca="1">f_return_1w(A1408,"0",参数!$B$2)</f>
        <v>-3.14410480349345</v>
      </c>
      <c r="X1408" s="25">
        <f>f_return_1m(A1408,"0",参数!$B$1)</f>
        <v>8.54453294713976</v>
      </c>
      <c r="Y1408" s="25">
        <f>f_return_3m(A1408,0,参数!$B$1)</f>
        <v>6.16147308781871</v>
      </c>
      <c r="Z1408" s="25">
        <f>f_return_6m(A1408,0,参数!B1407)</f>
        <v>16.5767154973015</v>
      </c>
      <c r="AA1408" t="str">
        <f>f_dq_status(A1408,参数!$B$1)</f>
        <v>开放申购|开放赎回</v>
      </c>
      <c r="AB1408" s="17">
        <f ca="1">f_risk_maxdownside(A1408,参数!$B$6,参数!$B$1)</f>
        <v>-25.7004830917874</v>
      </c>
      <c r="AC1408" s="17">
        <f ca="1">f_risk_maxdownside(A1408,参数!$B$4,参数!$B$1)</f>
        <v>-25.3398058252427</v>
      </c>
      <c r="AD1408" t="str">
        <f ca="1">f_risk_maxdownside_date(A1408,参数!$B$6,参数!$B$1)</f>
        <v>20180125-20180704</v>
      </c>
    </row>
    <row r="1409" spans="1:30">
      <c r="A1409" s="15" t="s">
        <v>1437</v>
      </c>
      <c r="B1409" t="str">
        <f>f_info_name(A1409)</f>
        <v>南方兴盛先锋</v>
      </c>
      <c r="C1409" t="str">
        <f>f_info_setupdate(A1409)</f>
        <v>2017-09-13</v>
      </c>
      <c r="D1409" s="16">
        <f t="shared" si="21"/>
        <v>1230</v>
      </c>
      <c r="F1409" s="17">
        <f>f_netasset_total(A1409,参数!$B$1,100000000)</f>
        <v>3.5119004275</v>
      </c>
      <c r="G1409" s="17">
        <f ca="1">f_nav_adjustedreturn(A1409,参数!$B$2,参数!$B$1)</f>
        <v>61.40625</v>
      </c>
      <c r="H1409" s="17">
        <f ca="1">f_nav_periodreturnrankingper(A1409,参数!$B$2,参数!$B$1,3)</f>
        <v>33.6156696664902</v>
      </c>
      <c r="I1409" s="17">
        <f ca="1">f_nav_adjustedreturn(A1409,参数!$B$3,参数!$B$2)</f>
        <v>49.7076023391813</v>
      </c>
      <c r="J1409" s="17">
        <f ca="1">f_nav_periodreturnrankingper(A1409,参数!$B$3,参数!$B$2,3)</f>
        <v>18.0602006688963</v>
      </c>
      <c r="K1409" s="17">
        <f ca="1">f_nav_adjustedreturn(A1409,参数!$B$4,参数!$B$3)</f>
        <v>-24.0674955595027</v>
      </c>
      <c r="L1409" s="17">
        <f ca="1">f_nav_periodreturnrankingper(A1409,参数!$B$4,参数!$B$3,3)</f>
        <v>80.7445442875481</v>
      </c>
      <c r="M1409" s="17">
        <f ca="1">f_nav_adjustedreturn(A1409,参数!$B$5,参数!$B$4)</f>
        <v>0</v>
      </c>
      <c r="N1409" s="17">
        <f ca="1">f_nav_periodreturnrankingper(A1409,参数!$B$5,参数!$B$4,3)</f>
        <v>0</v>
      </c>
      <c r="O1409" s="17">
        <f ca="1">f_nav_adjustedreturn(A1409,参数!$B$6,参数!$B$5)</f>
        <v>0</v>
      </c>
      <c r="P1409" s="17">
        <f ca="1">f_nav_periodreturnrankingper(A1409,参数!$B$6,参数!$B$5,3)</f>
        <v>0</v>
      </c>
      <c r="Q1409" s="25">
        <f>f_return(A1409,1,参数!$B$1-365/2,参数!$B$1)</f>
        <v>53.6108020823039</v>
      </c>
      <c r="R1409" s="25">
        <f ca="1">f_return(A1409,1,参数!$B$4,参数!$B$1)</f>
        <v>22.4006735586553</v>
      </c>
      <c r="S1409" s="25">
        <f ca="1">f_return(A1409,1,参数!$B$6,参数!$B$1)</f>
        <v>0</v>
      </c>
      <c r="T1409" t="str">
        <f>f_info_investtype(A1409)</f>
        <v>灵活配置型基金</v>
      </c>
      <c r="U1409" t="str">
        <f>f_info_fundmanager(A1409)</f>
        <v>李振兴</v>
      </c>
      <c r="V1409">
        <f>f_info_manager_onthepostdays(A1409,1)</f>
        <v>1247</v>
      </c>
      <c r="W1409" s="25">
        <f ca="1">f_return_1w(A1409,"0",参数!$B$2)</f>
        <v>-2.36460717009915</v>
      </c>
      <c r="X1409" s="25">
        <f>f_return_1m(A1409,"0",参数!$B$1)</f>
        <v>14.5232815964523</v>
      </c>
      <c r="Y1409" s="25">
        <f>f_return_3m(A1409,0,参数!$B$1)</f>
        <v>15.0974930362117</v>
      </c>
      <c r="Z1409" s="25">
        <f>f_return_6m(A1409,0,参数!B1408)</f>
        <v>24.6376811594203</v>
      </c>
      <c r="AA1409" t="str">
        <f>f_dq_status(A1409,参数!$B$1)</f>
        <v>开放申购|开放赎回</v>
      </c>
      <c r="AB1409" s="17">
        <f ca="1">f_risk_maxdownside(A1409,参数!$B$6,参数!$B$1)</f>
        <v>-29.3545534924845</v>
      </c>
      <c r="AC1409" s="17">
        <f ca="1">f_risk_maxdownside(A1409,参数!$B$4,参数!$B$1)</f>
        <v>-29.1666666666667</v>
      </c>
      <c r="AD1409" t="str">
        <f ca="1">f_risk_maxdownside_date(A1409,参数!$B$6,参数!$B$1)</f>
        <v>20180124-20181029,20180124-20181030</v>
      </c>
    </row>
    <row r="1410" spans="1:30">
      <c r="A1410" s="15" t="s">
        <v>1438</v>
      </c>
      <c r="B1410" t="str">
        <f>f_info_name(A1410)</f>
        <v>景顺长城睿成A</v>
      </c>
      <c r="C1410" t="str">
        <f>f_info_setupdate(A1410)</f>
        <v>2017-11-10</v>
      </c>
      <c r="D1410" s="16">
        <f t="shared" si="21"/>
        <v>1172</v>
      </c>
      <c r="F1410" s="17">
        <f>f_netasset_total(A1410,参数!$B$1,100000000)</f>
        <v>8.1644350422</v>
      </c>
      <c r="G1410" s="17">
        <f ca="1">f_nav_adjustedreturn(A1410,参数!$B$2,参数!$B$1)</f>
        <v>24.7398843930636</v>
      </c>
      <c r="H1410" s="17">
        <f ca="1">f_nav_periodreturnrankingper(A1410,参数!$B$2,参数!$B$1,3)</f>
        <v>68.7665431445209</v>
      </c>
      <c r="I1410" s="17">
        <f ca="1">f_nav_adjustedreturn(A1410,参数!$B$3,参数!$B$2)</f>
        <v>37.7894865825266</v>
      </c>
      <c r="J1410" s="17">
        <f ca="1">f_nav_periodreturnrankingper(A1410,参数!$B$3,参数!$B$2,3)</f>
        <v>32.6644370122631</v>
      </c>
      <c r="K1410" s="17">
        <f ca="1">f_nav_adjustedreturn(A1410,参数!$B$4,参数!$B$3)</f>
        <v>-21.31700732742</v>
      </c>
      <c r="L1410" s="17">
        <f ca="1">f_nav_periodreturnrankingper(A1410,参数!$B$4,参数!$B$3,3)</f>
        <v>70.9242618741977</v>
      </c>
      <c r="M1410" s="17">
        <f ca="1">f_nav_adjustedreturn(A1410,参数!$B$5,参数!$B$4)</f>
        <v>0</v>
      </c>
      <c r="N1410" s="17">
        <f ca="1">f_nav_periodreturnrankingper(A1410,参数!$B$5,参数!$B$4,3)</f>
        <v>0</v>
      </c>
      <c r="O1410" s="17">
        <f ca="1">f_nav_adjustedreturn(A1410,参数!$B$6,参数!$B$5)</f>
        <v>0</v>
      </c>
      <c r="P1410" s="17">
        <f ca="1">f_nav_periodreturnrankingper(A1410,参数!$B$6,参数!$B$5,3)</f>
        <v>0</v>
      </c>
      <c r="Q1410" s="25">
        <f>f_return(A1410,1,参数!$B$1-365/2,参数!$B$1)</f>
        <v>31.3372023373726</v>
      </c>
      <c r="R1410" s="25">
        <f ca="1">f_return(A1410,1,参数!$B$4,参数!$B$1)</f>
        <v>10.5760036613883</v>
      </c>
      <c r="S1410" s="25">
        <f ca="1">f_return(A1410,1,参数!$B$6,参数!$B$1)</f>
        <v>0</v>
      </c>
      <c r="T1410" t="str">
        <f>f_info_investtype(A1410)</f>
        <v>灵活配置型基金</v>
      </c>
      <c r="U1410" t="str">
        <f>f_info_fundmanager(A1410)</f>
        <v>曾理,崔俊杰</v>
      </c>
      <c r="V1410">
        <f>f_info_manager_onthepostdays(A1410,1)</f>
        <v>299</v>
      </c>
      <c r="W1410" s="25">
        <f ca="1">f_return_1w(A1410,"0",参数!$B$2)</f>
        <v>0.734569560154079</v>
      </c>
      <c r="X1410" s="25">
        <f>f_return_1m(A1410,"0",参数!$B$1)</f>
        <v>4.78075745125869</v>
      </c>
      <c r="Y1410" s="25">
        <f>f_return_3m(A1410,0,参数!$B$1)</f>
        <v>9.45766679672259</v>
      </c>
      <c r="Z1410" s="25">
        <f>f_return_6m(A1410,0,参数!B1409)</f>
        <v>12.7878058563979</v>
      </c>
      <c r="AA1410" t="str">
        <f>f_dq_status(A1410,参数!$B$1)</f>
        <v>暂停大额申购|开放赎回</v>
      </c>
      <c r="AB1410" s="17">
        <f ca="1">f_risk_maxdownside(A1410,参数!$B$6,参数!$B$1)</f>
        <v>-27.0119904076739</v>
      </c>
      <c r="AC1410" s="17">
        <f ca="1">f_risk_maxdownside(A1410,参数!$B$4,参数!$B$1)</f>
        <v>-26.9138411295745</v>
      </c>
      <c r="AD1410" t="str">
        <f ca="1">f_risk_maxdownside_date(A1410,参数!$B$6,参数!$B$1)</f>
        <v>20180125-20190103</v>
      </c>
    </row>
    <row r="1411" spans="1:30">
      <c r="A1411" s="15" t="s">
        <v>1439</v>
      </c>
      <c r="B1411" t="str">
        <f>f_info_name(A1411)</f>
        <v>红塔红土盛商一年A</v>
      </c>
      <c r="C1411" t="str">
        <f>f_info_setupdate(A1411)</f>
        <v>2017-09-15</v>
      </c>
      <c r="D1411" s="16">
        <f t="shared" ref="D1411:D1474" si="22">DATEDIF(C1411,"2021-1-25","d")</f>
        <v>1228</v>
      </c>
      <c r="F1411" s="17">
        <f>f_netasset_total(A1411,参数!$B$1,100000000)</f>
        <v>2.913664508</v>
      </c>
      <c r="G1411" s="17">
        <f ca="1">f_nav_adjustedreturn(A1411,参数!$B$2,参数!$B$1)</f>
        <v>14.8535901347952</v>
      </c>
      <c r="H1411" s="17">
        <f ca="1">f_nav_periodreturnrankingper(A1411,参数!$B$2,参数!$B$1,3)</f>
        <v>25.4716981132075</v>
      </c>
      <c r="I1411" s="17">
        <f ca="1">f_nav_adjustedreturn(A1411,参数!$B$3,参数!$B$2)</f>
        <v>3.60084602251949</v>
      </c>
      <c r="J1411" s="17">
        <f ca="1">f_nav_periodreturnrankingper(A1411,参数!$B$3,参数!$B$2,3)</f>
        <v>91.2765957446809</v>
      </c>
      <c r="K1411" s="17">
        <f ca="1">f_nav_adjustedreturn(A1411,参数!$B$4,参数!$B$3)</f>
        <v>2.64743653067272</v>
      </c>
      <c r="L1411" s="17">
        <f ca="1">f_nav_periodreturnrankingper(A1411,参数!$B$4,参数!$B$3,3)</f>
        <v>32.2195704057279</v>
      </c>
      <c r="M1411" s="17">
        <f ca="1">f_nav_adjustedreturn(A1411,参数!$B$5,参数!$B$4)</f>
        <v>0</v>
      </c>
      <c r="N1411" s="17">
        <f ca="1">f_nav_periodreturnrankingper(A1411,参数!$B$5,参数!$B$4,3)</f>
        <v>0</v>
      </c>
      <c r="O1411" s="17">
        <f ca="1">f_nav_adjustedreturn(A1411,参数!$B$6,参数!$B$5)</f>
        <v>0</v>
      </c>
      <c r="P1411" s="17">
        <f ca="1">f_nav_periodreturnrankingper(A1411,参数!$B$6,参数!$B$5,3)</f>
        <v>0</v>
      </c>
      <c r="Q1411" s="25">
        <f>f_return(A1411,1,参数!$B$1-365/2,参数!$B$1)</f>
        <v>7.77889172065369</v>
      </c>
      <c r="R1411" s="25">
        <f ca="1">f_return(A1411,1,参数!$B$4,参数!$B$1)</f>
        <v>6.88717008069886</v>
      </c>
      <c r="S1411" s="25">
        <f ca="1">f_return(A1411,1,参数!$B$6,参数!$B$1)</f>
        <v>0</v>
      </c>
      <c r="T1411" t="str">
        <f>f_info_investtype(A1411)</f>
        <v>混合债券型二级基金</v>
      </c>
      <c r="U1411" t="str">
        <f>f_info_fundmanager(A1411)</f>
        <v>梁钧</v>
      </c>
      <c r="V1411">
        <f>f_info_manager_onthepostdays(A1411,1)</f>
        <v>873</v>
      </c>
      <c r="W1411" s="25">
        <f ca="1">f_return_1w(A1411,"0",参数!$B$2)</f>
        <v>-0.105052048514938</v>
      </c>
      <c r="X1411" s="25">
        <f>f_return_1m(A1411,"0",参数!$B$1)</f>
        <v>4.9561533155976</v>
      </c>
      <c r="Y1411" s="25">
        <f>f_return_3m(A1411,0,参数!$B$1)</f>
        <v>3.53810264385692</v>
      </c>
      <c r="Z1411" s="25">
        <f>f_return_6m(A1411,0,参数!B1410)</f>
        <v>-6.58073428459182</v>
      </c>
      <c r="AA1411" t="str">
        <f>f_dq_status(A1411,参数!$B$1)</f>
        <v>暂停申购|暂停赎回</v>
      </c>
      <c r="AB1411" s="17">
        <f ca="1">f_risk_maxdownside(A1411,参数!$B$6,参数!$B$1)</f>
        <v>-7.80720631047</v>
      </c>
      <c r="AC1411" s="17">
        <f ca="1">f_risk_maxdownside(A1411,参数!$B$4,参数!$B$1)</f>
        <v>-7.80720631047</v>
      </c>
      <c r="AD1411" t="str">
        <f ca="1">f_risk_maxdownside_date(A1411,参数!$B$6,参数!$B$1)</f>
        <v>20200222-20200331</v>
      </c>
    </row>
    <row r="1412" spans="1:30">
      <c r="A1412" s="15" t="s">
        <v>1440</v>
      </c>
      <c r="B1412" t="str">
        <f>f_info_name(A1412)</f>
        <v>民生加银鹏程A</v>
      </c>
      <c r="C1412" t="str">
        <f>f_info_setupdate(A1412)</f>
        <v>2018-02-13</v>
      </c>
      <c r="D1412" s="16">
        <f t="shared" si="22"/>
        <v>1077</v>
      </c>
      <c r="F1412" s="17">
        <f>f_netasset_total(A1412,参数!$B$1,100000000)</f>
        <v>20.1278108282</v>
      </c>
      <c r="G1412" s="17">
        <f ca="1">f_nav_adjustedreturn(A1412,参数!$B$2,参数!$B$1)</f>
        <v>15.5070806579294</v>
      </c>
      <c r="H1412" s="17">
        <f ca="1">f_nav_periodreturnrankingper(A1412,参数!$B$2,参数!$B$1,3)</f>
        <v>52.9411764705882</v>
      </c>
      <c r="I1412" s="17">
        <f ca="1">f_nav_adjustedreturn(A1412,参数!$B$3,参数!$B$2)</f>
        <v>12.0931556418557</v>
      </c>
      <c r="J1412" s="17">
        <f ca="1">f_nav_periodreturnrankingper(A1412,参数!$B$3,参数!$B$2,3)</f>
        <v>32.280701754386</v>
      </c>
      <c r="K1412" s="17">
        <f ca="1">f_nav_adjustedreturn(A1412,参数!$B$4,参数!$B$3)</f>
        <v>0</v>
      </c>
      <c r="L1412" s="17">
        <f ca="1">f_nav_periodreturnrankingper(A1412,参数!$B$4,参数!$B$3,3)</f>
        <v>0</v>
      </c>
      <c r="M1412" s="17">
        <f ca="1">f_nav_adjustedreturn(A1412,参数!$B$5,参数!$B$4)</f>
        <v>0</v>
      </c>
      <c r="N1412" s="17">
        <f ca="1">f_nav_periodreturnrankingper(A1412,参数!$B$5,参数!$B$4,3)</f>
        <v>0</v>
      </c>
      <c r="O1412" s="17">
        <f ca="1">f_nav_adjustedreturn(A1412,参数!$B$6,参数!$B$5)</f>
        <v>0</v>
      </c>
      <c r="P1412" s="17">
        <f ca="1">f_nav_periodreturnrankingper(A1412,参数!$B$6,参数!$B$5,3)</f>
        <v>0</v>
      </c>
      <c r="Q1412" s="25">
        <f>f_return(A1412,1,参数!$B$1-365/2,参数!$B$1)</f>
        <v>12.8248927392959</v>
      </c>
      <c r="R1412" s="25">
        <f ca="1">f_return(A1412,1,参数!$B$4,参数!$B$1)</f>
        <v>0</v>
      </c>
      <c r="S1412" s="25">
        <f ca="1">f_return(A1412,1,参数!$B$6,参数!$B$1)</f>
        <v>0</v>
      </c>
      <c r="T1412" t="str">
        <f>f_info_investtype(A1412)</f>
        <v>偏债混合型基金</v>
      </c>
      <c r="U1412" t="str">
        <f>f_info_fundmanager(A1412)</f>
        <v>邱世磊</v>
      </c>
      <c r="V1412">
        <f>f_info_manager_onthepostdays(A1412,1)</f>
        <v>1072</v>
      </c>
      <c r="W1412" s="25">
        <f ca="1">f_return_1w(A1412,"0",参数!$B$2)</f>
        <v>-0.0703173068471278</v>
      </c>
      <c r="X1412" s="25">
        <f>f_return_1m(A1412,"0",参数!$B$1)</f>
        <v>1.88532857475367</v>
      </c>
      <c r="Y1412" s="25">
        <f>f_return_3m(A1412,0,参数!$B$1)</f>
        <v>4.28015564202334</v>
      </c>
      <c r="Z1412" s="25">
        <f>f_return_6m(A1412,0,参数!B1411)</f>
        <v>5.27664344623269</v>
      </c>
      <c r="AA1412" t="str">
        <f>f_dq_status(A1412,参数!$B$1)</f>
        <v>暂停大额申购|开放赎回</v>
      </c>
      <c r="AB1412" s="17">
        <f ca="1">f_risk_maxdownside(A1412,参数!$B$6,参数!$B$1)</f>
        <v>-2.75674295924445</v>
      </c>
      <c r="AC1412" s="17">
        <f ca="1">f_risk_maxdownside(A1412,参数!$B$4,参数!$B$1)</f>
        <v>-2.75674295924445</v>
      </c>
      <c r="AD1412" t="str">
        <f ca="1">f_risk_maxdownside_date(A1412,参数!$B$6,参数!$B$1)</f>
        <v>20200226-20200323</v>
      </c>
    </row>
    <row r="1413" spans="1:30">
      <c r="A1413" s="15" t="s">
        <v>1441</v>
      </c>
      <c r="B1413" t="str">
        <f>f_info_name(A1413)</f>
        <v>信诚量化阿尔法</v>
      </c>
      <c r="C1413" t="str">
        <f>f_info_setupdate(A1413)</f>
        <v>2017-07-12</v>
      </c>
      <c r="D1413" s="16">
        <f t="shared" si="22"/>
        <v>1293</v>
      </c>
      <c r="F1413" s="17">
        <f>f_netasset_total(A1413,参数!$B$1,100000000)</f>
        <v>4.2135446252</v>
      </c>
      <c r="G1413" s="17">
        <f ca="1">f_nav_adjustedreturn(A1413,参数!$B$2,参数!$B$1)</f>
        <v>61.1385146424609</v>
      </c>
      <c r="H1413" s="17">
        <f ca="1">f_nav_periodreturnrankingper(A1413,参数!$B$2,参数!$B$1,3)</f>
        <v>57.5980392156863</v>
      </c>
      <c r="I1413" s="17">
        <f ca="1">f_nav_adjustedreturn(A1413,参数!$B$3,参数!$B$2)</f>
        <v>29.7916439402204</v>
      </c>
      <c r="J1413" s="17">
        <f ca="1">f_nav_periodreturnrankingper(A1413,参数!$B$3,参数!$B$2,3)</f>
        <v>79.3510324483776</v>
      </c>
      <c r="K1413" s="17">
        <f ca="1">f_nav_adjustedreturn(A1413,参数!$B$4,参数!$B$3)</f>
        <v>-21.1237308552745</v>
      </c>
      <c r="L1413" s="17">
        <f ca="1">f_nav_periodreturnrankingper(A1413,参数!$B$4,参数!$B$3,3)</f>
        <v>36.3636363636364</v>
      </c>
      <c r="M1413" s="17">
        <f ca="1">f_nav_adjustedreturn(A1413,参数!$B$5,参数!$B$4)</f>
        <v>0</v>
      </c>
      <c r="N1413" s="17">
        <f ca="1">f_nav_periodreturnrankingper(A1413,参数!$B$5,参数!$B$4,3)</f>
        <v>0</v>
      </c>
      <c r="O1413" s="17">
        <f ca="1">f_nav_adjustedreturn(A1413,参数!$B$6,参数!$B$5)</f>
        <v>0</v>
      </c>
      <c r="P1413" s="17">
        <f ca="1">f_nav_periodreturnrankingper(A1413,参数!$B$6,参数!$B$5,3)</f>
        <v>0</v>
      </c>
      <c r="Q1413" s="25">
        <f>f_return(A1413,1,参数!$B$1-365/2,参数!$B$1)</f>
        <v>73.5108780751544</v>
      </c>
      <c r="R1413" s="25">
        <f ca="1">f_return(A1413,1,参数!$B$4,参数!$B$1)</f>
        <v>18.1402900896829</v>
      </c>
      <c r="S1413" s="25">
        <f ca="1">f_return(A1413,1,参数!$B$6,参数!$B$1)</f>
        <v>0</v>
      </c>
      <c r="T1413" t="str">
        <f>f_info_investtype(A1413)</f>
        <v>普通股票型基金</v>
      </c>
      <c r="U1413" t="str">
        <f>f_info_fundmanager(A1413)</f>
        <v>提云涛</v>
      </c>
      <c r="V1413">
        <f>f_info_manager_onthepostdays(A1413,1)</f>
        <v>1310</v>
      </c>
      <c r="W1413" s="25">
        <f ca="1">f_return_1w(A1413,"0",参数!$B$2)</f>
        <v>-3.24469382776287</v>
      </c>
      <c r="X1413" s="25">
        <f>f_return_1m(A1413,"0",参数!$B$1)</f>
        <v>12.3313828149061</v>
      </c>
      <c r="Y1413" s="25">
        <f>f_return_3m(A1413,0,参数!$B$1)</f>
        <v>21.2053386784676</v>
      </c>
      <c r="Z1413" s="25">
        <f>f_return_6m(A1413,0,参数!B1412)</f>
        <v>28.0346995736439</v>
      </c>
      <c r="AA1413" t="str">
        <f>f_dq_status(A1413,参数!$B$1)</f>
        <v>开放申购|开放赎回</v>
      </c>
      <c r="AB1413" s="17">
        <f ca="1">f_risk_maxdownside(A1413,参数!$B$6,参数!$B$1)</f>
        <v>-27.4608740271958</v>
      </c>
      <c r="AC1413" s="17">
        <f ca="1">f_risk_maxdownside(A1413,参数!$B$4,参数!$B$1)</f>
        <v>-27.3614798321487</v>
      </c>
      <c r="AD1413" t="str">
        <f ca="1">f_risk_maxdownside_date(A1413,参数!$B$6,参数!$B$1)</f>
        <v>20180124-20190103</v>
      </c>
    </row>
    <row r="1414" spans="1:30">
      <c r="A1414" s="15" t="s">
        <v>1442</v>
      </c>
      <c r="B1414" t="str">
        <f>f_info_name(A1414)</f>
        <v>华夏睿磐泰茂A</v>
      </c>
      <c r="C1414" t="str">
        <f>f_info_setupdate(A1414)</f>
        <v>2017-12-06</v>
      </c>
      <c r="D1414" s="16">
        <f t="shared" si="22"/>
        <v>1146</v>
      </c>
      <c r="F1414" s="17">
        <f>f_netasset_total(A1414,参数!$B$1,100000000)</f>
        <v>7.4067959524</v>
      </c>
      <c r="G1414" s="17">
        <f ca="1">f_nav_adjustedreturn(A1414,参数!$B$2,参数!$B$1)</f>
        <v>14.688995215311</v>
      </c>
      <c r="H1414" s="17">
        <f ca="1">f_nav_periodreturnrankingper(A1414,参数!$B$2,参数!$B$1,3)</f>
        <v>97.3333333333333</v>
      </c>
      <c r="I1414" s="17">
        <f ca="1">f_nav_adjustedreturn(A1414,参数!$B$3,参数!$B$2)</f>
        <v>9.62272694361712</v>
      </c>
      <c r="J1414" s="17">
        <f ca="1">f_nav_periodreturnrankingper(A1414,参数!$B$3,参数!$B$2,3)</f>
        <v>85.7142857142857</v>
      </c>
      <c r="K1414" s="17">
        <f ca="1">f_nav_adjustedreturn(A1414,参数!$B$4,参数!$B$3)</f>
        <v>-3.57496533967122</v>
      </c>
      <c r="L1414" s="17">
        <f ca="1">f_nav_periodreturnrankingper(A1414,参数!$B$4,参数!$B$3,3)</f>
        <v>9.09090909090909</v>
      </c>
      <c r="M1414" s="17">
        <f ca="1">f_nav_adjustedreturn(A1414,参数!$B$5,参数!$B$4)</f>
        <v>0</v>
      </c>
      <c r="N1414" s="17">
        <f ca="1">f_nav_periodreturnrankingper(A1414,参数!$B$5,参数!$B$4,3)</f>
        <v>0</v>
      </c>
      <c r="O1414" s="17">
        <f ca="1">f_nav_adjustedreturn(A1414,参数!$B$6,参数!$B$5)</f>
        <v>0</v>
      </c>
      <c r="P1414" s="17">
        <f ca="1">f_nav_periodreturnrankingper(A1414,参数!$B$6,参数!$B$5,3)</f>
        <v>0</v>
      </c>
      <c r="Q1414" s="25">
        <f>f_return(A1414,1,参数!$B$1-365/2,参数!$B$1)</f>
        <v>16.6442733768774</v>
      </c>
      <c r="R1414" s="25">
        <f ca="1">f_return(A1414,1,参数!$B$4,参数!$B$1)</f>
        <v>6.6216227615381</v>
      </c>
      <c r="S1414" s="25">
        <f ca="1">f_return(A1414,1,参数!$B$6,参数!$B$1)</f>
        <v>0</v>
      </c>
      <c r="T1414" t="str">
        <f>f_info_investtype(A1414)</f>
        <v>平衡混合型基金</v>
      </c>
      <c r="U1414" t="str">
        <f>f_info_fundmanager(A1414)</f>
        <v>张弘弢,宋洋</v>
      </c>
      <c r="V1414">
        <f>f_info_manager_onthepostdays(A1414,1)</f>
        <v>1163</v>
      </c>
      <c r="W1414" s="25">
        <f ca="1">f_return_1w(A1414,"0",参数!$B$2)</f>
        <v>-0.324303700877537</v>
      </c>
      <c r="X1414" s="25">
        <f>f_return_1m(A1414,"0",参数!$B$1)</f>
        <v>2.62887480733003</v>
      </c>
      <c r="Y1414" s="25">
        <f>f_return_3m(A1414,0,参数!$B$1)</f>
        <v>5.33485674107928</v>
      </c>
      <c r="Z1414" s="25">
        <f>f_return_6m(A1414,0,参数!B1413)</f>
        <v>6.89963356868352</v>
      </c>
      <c r="AA1414" t="str">
        <f>f_dq_status(A1414,参数!$B$1)</f>
        <v>暂停大额申购|开放赎回</v>
      </c>
      <c r="AB1414" s="17">
        <f ca="1">f_risk_maxdownside(A1414,参数!$B$6,参数!$B$1)</f>
        <v>-5.89107442917862</v>
      </c>
      <c r="AC1414" s="17">
        <f ca="1">f_risk_maxdownside(A1414,参数!$B$4,参数!$B$1)</f>
        <v>-5.89107442917862</v>
      </c>
      <c r="AD1414" t="str">
        <f ca="1">f_risk_maxdownside_date(A1414,参数!$B$6,参数!$B$1)</f>
        <v>20180206-20181018</v>
      </c>
    </row>
    <row r="1415" spans="1:30">
      <c r="A1415" s="15" t="s">
        <v>1443</v>
      </c>
      <c r="B1415" t="str">
        <f>f_info_name(A1415)</f>
        <v>先锋聚元A</v>
      </c>
      <c r="C1415" t="str">
        <f>f_info_setupdate(A1415)</f>
        <v>2017-11-17</v>
      </c>
      <c r="D1415" s="16">
        <f t="shared" si="22"/>
        <v>1165</v>
      </c>
      <c r="F1415" s="17">
        <f>f_netasset_total(A1415,参数!$B$1,100000000)</f>
        <v>0.0726326596</v>
      </c>
      <c r="G1415" s="17">
        <f ca="1">f_nav_adjustedreturn(A1415,参数!$B$2,参数!$B$1)</f>
        <v>52.4430256273832</v>
      </c>
      <c r="H1415" s="17">
        <f ca="1">f_nav_periodreturnrankingper(A1415,参数!$B$2,参数!$B$1,3)</f>
        <v>41.6622551614611</v>
      </c>
      <c r="I1415" s="17">
        <f ca="1">f_nav_adjustedreturn(A1415,参数!$B$3,参数!$B$2)</f>
        <v>26.4379414732593</v>
      </c>
      <c r="J1415" s="17">
        <f ca="1">f_nav_periodreturnrankingper(A1415,参数!$B$3,参数!$B$2,3)</f>
        <v>48.7736900780379</v>
      </c>
      <c r="K1415" s="17">
        <f ca="1">f_nav_adjustedreturn(A1415,参数!$B$4,参数!$B$3)</f>
        <v>-14.7811962545385</v>
      </c>
      <c r="L1415" s="17">
        <f ca="1">f_nav_periodreturnrankingper(A1415,参数!$B$4,参数!$B$3,3)</f>
        <v>49.6790757381258</v>
      </c>
      <c r="M1415" s="17">
        <f ca="1">f_nav_adjustedreturn(A1415,参数!$B$5,参数!$B$4)</f>
        <v>0</v>
      </c>
      <c r="N1415" s="17">
        <f ca="1">f_nav_periodreturnrankingper(A1415,参数!$B$5,参数!$B$4,3)</f>
        <v>0</v>
      </c>
      <c r="O1415" s="17">
        <f ca="1">f_nav_adjustedreturn(A1415,参数!$B$6,参数!$B$5)</f>
        <v>0</v>
      </c>
      <c r="P1415" s="17">
        <f ca="1">f_nav_periodreturnrankingper(A1415,参数!$B$6,参数!$B$5,3)</f>
        <v>0</v>
      </c>
      <c r="Q1415" s="25">
        <f>f_return(A1415,1,参数!$B$1-365/2,参数!$B$1)</f>
        <v>50.9606354222389</v>
      </c>
      <c r="R1415" s="25">
        <f ca="1">f_return(A1415,1,参数!$B$4,参数!$B$1)</f>
        <v>17.9708175325805</v>
      </c>
      <c r="S1415" s="25">
        <f ca="1">f_return(A1415,1,参数!$B$6,参数!$B$1)</f>
        <v>0</v>
      </c>
      <c r="T1415" t="str">
        <f>f_info_investtype(A1415)</f>
        <v>灵活配置型基金</v>
      </c>
      <c r="U1415" t="str">
        <f>f_info_fundmanager(A1415)</f>
        <v>孙欣炎</v>
      </c>
      <c r="V1415">
        <f>f_info_manager_onthepostdays(A1415,1)</f>
        <v>461</v>
      </c>
      <c r="W1415" s="25">
        <f ca="1">f_return_1w(A1415,"0",参数!$B$2)</f>
        <v>-1.79395628320127</v>
      </c>
      <c r="X1415" s="25">
        <f>f_return_1m(A1415,"0",参数!$B$1)</f>
        <v>12.6835343471421</v>
      </c>
      <c r="Y1415" s="25">
        <f>f_return_3m(A1415,0,参数!$B$1)</f>
        <v>20.6216671344373</v>
      </c>
      <c r="Z1415" s="25">
        <f>f_return_6m(A1415,0,参数!B1414)</f>
        <v>17.8969072164948</v>
      </c>
      <c r="AA1415" t="str">
        <f>f_dq_status(A1415,参数!$B$1)</f>
        <v>开放申购|开放赎回</v>
      </c>
      <c r="AB1415" s="17">
        <f ca="1">f_risk_maxdownside(A1415,参数!$B$6,参数!$B$1)</f>
        <v>-23.4604105571847</v>
      </c>
      <c r="AC1415" s="17">
        <f ca="1">f_risk_maxdownside(A1415,参数!$B$4,参数!$B$1)</f>
        <v>-23.4604105571847</v>
      </c>
      <c r="AD1415" t="str">
        <f ca="1">f_risk_maxdownside_date(A1415,参数!$B$6,参数!$B$1)</f>
        <v>20180313-20190103</v>
      </c>
    </row>
    <row r="1416" spans="1:30">
      <c r="A1416" s="15" t="s">
        <v>1444</v>
      </c>
      <c r="B1416" t="str">
        <f>f_info_name(A1416)</f>
        <v>先锋聚优A</v>
      </c>
      <c r="C1416" t="str">
        <f>f_info_setupdate(A1416)</f>
        <v>2017-09-15</v>
      </c>
      <c r="D1416" s="16">
        <f t="shared" si="22"/>
        <v>1228</v>
      </c>
      <c r="F1416" s="17">
        <f>f_netasset_total(A1416,参数!$B$1,100000000)</f>
        <v>0.0644354515</v>
      </c>
      <c r="G1416" s="17">
        <f ca="1">f_nav_adjustedreturn(A1416,参数!$B$2,参数!$B$1)</f>
        <v>43.1011345614249</v>
      </c>
      <c r="H1416" s="17">
        <f ca="1">f_nav_periodreturnrankingper(A1416,参数!$B$2,参数!$B$1,3)</f>
        <v>50.5029115934357</v>
      </c>
      <c r="I1416" s="17">
        <f ca="1">f_nav_adjustedreturn(A1416,参数!$B$3,参数!$B$2)</f>
        <v>9.16233852710081</v>
      </c>
      <c r="J1416" s="17">
        <f ca="1">f_nav_periodreturnrankingper(A1416,参数!$B$3,参数!$B$2,3)</f>
        <v>84.7826086956522</v>
      </c>
      <c r="K1416" s="17">
        <f ca="1">f_nav_adjustedreturn(A1416,参数!$B$4,参数!$B$3)</f>
        <v>-26.2232265671055</v>
      </c>
      <c r="L1416" s="17">
        <f ca="1">f_nav_periodreturnrankingper(A1416,参数!$B$4,参数!$B$3,3)</f>
        <v>87.1630295250321</v>
      </c>
      <c r="M1416" s="17">
        <f ca="1">f_nav_adjustedreturn(A1416,参数!$B$5,参数!$B$4)</f>
        <v>0</v>
      </c>
      <c r="N1416" s="17">
        <f ca="1">f_nav_periodreturnrankingper(A1416,参数!$B$5,参数!$B$4,3)</f>
        <v>0</v>
      </c>
      <c r="O1416" s="17">
        <f ca="1">f_nav_adjustedreturn(A1416,参数!$B$6,参数!$B$5)</f>
        <v>0</v>
      </c>
      <c r="P1416" s="17">
        <f ca="1">f_nav_periodreturnrankingper(A1416,参数!$B$6,参数!$B$5,3)</f>
        <v>0</v>
      </c>
      <c r="Q1416" s="25">
        <f>f_return(A1416,1,参数!$B$1-365/2,参数!$B$1)</f>
        <v>24.1062456649778</v>
      </c>
      <c r="R1416" s="25">
        <f ca="1">f_return(A1416,1,参数!$B$4,参数!$B$1)</f>
        <v>4.83986255524076</v>
      </c>
      <c r="S1416" s="25">
        <f ca="1">f_return(A1416,1,参数!$B$6,参数!$B$1)</f>
        <v>0</v>
      </c>
      <c r="T1416" t="str">
        <f>f_info_investtype(A1416)</f>
        <v>灵活配置型基金</v>
      </c>
      <c r="U1416" t="str">
        <f>f_info_fundmanager(A1416)</f>
        <v>杨帅</v>
      </c>
      <c r="V1416">
        <f>f_info_manager_onthepostdays(A1416,1)</f>
        <v>633</v>
      </c>
      <c r="W1416" s="25">
        <f ca="1">f_return_1w(A1416,"0",参数!$B$2)</f>
        <v>-3.6780258519389</v>
      </c>
      <c r="X1416" s="25">
        <f>f_return_1m(A1416,"0",参数!$B$1)</f>
        <v>2.82258064516129</v>
      </c>
      <c r="Y1416" s="25">
        <f>f_return_3m(A1416,0,参数!$B$1)</f>
        <v>9.88290398126465</v>
      </c>
      <c r="Z1416" s="25">
        <f>f_return_6m(A1416,0,参数!B1415)</f>
        <v>4.19628329194142</v>
      </c>
      <c r="AA1416" t="str">
        <f>f_dq_status(A1416,参数!$B$1)</f>
        <v>开放申购|开放赎回</v>
      </c>
      <c r="AB1416" s="17">
        <f ca="1">f_risk_maxdownside(A1416,参数!$B$6,参数!$B$1)</f>
        <v>-33.3914390858028</v>
      </c>
      <c r="AC1416" s="17">
        <f ca="1">f_risk_maxdownside(A1416,参数!$B$4,参数!$B$1)</f>
        <v>-32.4361493123772</v>
      </c>
      <c r="AD1416" t="str">
        <f ca="1">f_risk_maxdownside_date(A1416,参数!$B$6,参数!$B$1)</f>
        <v>20180117-20190807</v>
      </c>
    </row>
    <row r="1417" spans="1:30">
      <c r="A1417" s="15" t="s">
        <v>1445</v>
      </c>
      <c r="B1417" t="str">
        <f>f_info_name(A1417)</f>
        <v>建信量化事件驱动</v>
      </c>
      <c r="C1417" t="str">
        <f>f_info_setupdate(A1417)</f>
        <v>2017-09-13</v>
      </c>
      <c r="D1417" s="16">
        <f t="shared" si="22"/>
        <v>1230</v>
      </c>
      <c r="F1417" s="17">
        <f>f_netasset_total(A1417,参数!$B$1,100000000)</f>
        <v>0.8506848939</v>
      </c>
      <c r="G1417" s="17">
        <f ca="1">f_nav_adjustedreturn(A1417,参数!$B$2,参数!$B$1)</f>
        <v>61.7314073784892</v>
      </c>
      <c r="H1417" s="17">
        <f ca="1">f_nav_periodreturnrankingper(A1417,参数!$B$2,参数!$B$1,3)</f>
        <v>57.1078431372549</v>
      </c>
      <c r="I1417" s="17">
        <f ca="1">f_nav_adjustedreturn(A1417,参数!$B$3,参数!$B$2)</f>
        <v>34.8867825171143</v>
      </c>
      <c r="J1417" s="17">
        <f ca="1">f_nav_periodreturnrankingper(A1417,参数!$B$3,参数!$B$2,3)</f>
        <v>68.7315634218289</v>
      </c>
      <c r="K1417" s="17">
        <f ca="1">f_nav_adjustedreturn(A1417,参数!$B$4,参数!$B$3)</f>
        <v>-27.6019824628288</v>
      </c>
      <c r="L1417" s="17">
        <f ca="1">f_nav_periodreturnrankingper(A1417,参数!$B$4,参数!$B$3,3)</f>
        <v>71.6363636363636</v>
      </c>
      <c r="M1417" s="17">
        <f ca="1">f_nav_adjustedreturn(A1417,参数!$B$5,参数!$B$4)</f>
        <v>0</v>
      </c>
      <c r="N1417" s="17">
        <f ca="1">f_nav_periodreturnrankingper(A1417,参数!$B$5,参数!$B$4,3)</f>
        <v>0</v>
      </c>
      <c r="O1417" s="17">
        <f ca="1">f_nav_adjustedreturn(A1417,参数!$B$6,参数!$B$5)</f>
        <v>0</v>
      </c>
      <c r="P1417" s="17">
        <f ca="1">f_nav_periodreturnrankingper(A1417,参数!$B$6,参数!$B$5,3)</f>
        <v>0</v>
      </c>
      <c r="Q1417" s="25">
        <f>f_return(A1417,1,参数!$B$1-365/2,参数!$B$1)</f>
        <v>47.3619844995538</v>
      </c>
      <c r="R1417" s="25">
        <f ca="1">f_return(A1417,1,参数!$B$4,参数!$B$1)</f>
        <v>16.4402449378532</v>
      </c>
      <c r="S1417" s="25">
        <f ca="1">f_return(A1417,1,参数!$B$6,参数!$B$1)</f>
        <v>0</v>
      </c>
      <c r="T1417" t="str">
        <f>f_info_investtype(A1417)</f>
        <v>普通股票型基金</v>
      </c>
      <c r="U1417" t="str">
        <f>f_info_fundmanager(A1417)</f>
        <v>薛玲</v>
      </c>
      <c r="V1417">
        <f>f_info_manager_onthepostdays(A1417,1)</f>
        <v>1247</v>
      </c>
      <c r="W1417" s="25">
        <f ca="1">f_return_1w(A1417,"0",参数!$B$2)</f>
        <v>-2.45620715917746</v>
      </c>
      <c r="X1417" s="25">
        <f>f_return_1m(A1417,"0",参数!$B$1)</f>
        <v>11.5516661056883</v>
      </c>
      <c r="Y1417" s="25">
        <f>f_return_3m(A1417,0,参数!$B$1)</f>
        <v>18.0018514562415</v>
      </c>
      <c r="Z1417" s="25">
        <f>f_return_6m(A1417,0,参数!B1416)</f>
        <v>18.3082915971063</v>
      </c>
      <c r="AA1417" t="str">
        <f>f_dq_status(A1417,参数!$B$1)</f>
        <v>开放申购|开放赎回</v>
      </c>
      <c r="AB1417" s="17">
        <f ca="1">f_risk_maxdownside(A1417,参数!$B$6,参数!$B$1)</f>
        <v>-31.4962121212121</v>
      </c>
      <c r="AC1417" s="17">
        <f ca="1">f_risk_maxdownside(A1417,参数!$B$4,参数!$B$1)</f>
        <v>-31.2945198974261</v>
      </c>
      <c r="AD1417" t="str">
        <f ca="1">f_risk_maxdownside_date(A1417,参数!$B$6,参数!$B$1)</f>
        <v>20180124-20190103</v>
      </c>
    </row>
    <row r="1418" spans="1:30">
      <c r="A1418" s="15" t="s">
        <v>1446</v>
      </c>
      <c r="B1418" t="str">
        <f>f_info_name(A1418)</f>
        <v>万家瑞尧A</v>
      </c>
      <c r="C1418" t="str">
        <f>f_info_setupdate(A1418)</f>
        <v>2018-01-19</v>
      </c>
      <c r="D1418" s="16">
        <f t="shared" si="22"/>
        <v>1102</v>
      </c>
      <c r="F1418" s="17">
        <f>f_netasset_total(A1418,参数!$B$1,100000000)</f>
        <v>5.047554239</v>
      </c>
      <c r="G1418" s="17">
        <f ca="1">f_nav_adjustedreturn(A1418,参数!$B$2,参数!$B$1)</f>
        <v>21.5828070890202</v>
      </c>
      <c r="H1418" s="17">
        <f ca="1">f_nav_periodreturnrankingper(A1418,参数!$B$2,参数!$B$1,3)</f>
        <v>74.4309158284807</v>
      </c>
      <c r="I1418" s="17">
        <f ca="1">f_nav_adjustedreturn(A1418,参数!$B$3,参数!$B$2)</f>
        <v>21.6604708798017</v>
      </c>
      <c r="J1418" s="17">
        <f ca="1">f_nav_periodreturnrankingper(A1418,参数!$B$3,参数!$B$2,3)</f>
        <v>55.9085841694537</v>
      </c>
      <c r="K1418" s="17">
        <f ca="1">f_nav_adjustedreturn(A1418,参数!$B$4,参数!$B$3)</f>
        <v>-19.3080691930807</v>
      </c>
      <c r="L1418" s="17">
        <f ca="1">f_nav_periodreturnrankingper(A1418,参数!$B$4,参数!$B$3,3)</f>
        <v>63.1578947368421</v>
      </c>
      <c r="M1418" s="17">
        <f ca="1">f_nav_adjustedreturn(A1418,参数!$B$5,参数!$B$4)</f>
        <v>0</v>
      </c>
      <c r="N1418" s="17">
        <f ca="1">f_nav_periodreturnrankingper(A1418,参数!$B$5,参数!$B$4,3)</f>
        <v>0</v>
      </c>
      <c r="O1418" s="17">
        <f ca="1">f_nav_adjustedreturn(A1418,参数!$B$6,参数!$B$5)</f>
        <v>0</v>
      </c>
      <c r="P1418" s="17">
        <f ca="1">f_nav_periodreturnrankingper(A1418,参数!$B$6,参数!$B$5,3)</f>
        <v>0</v>
      </c>
      <c r="Q1418" s="25">
        <f>f_return(A1418,1,参数!$B$1-365/2,参数!$B$1)</f>
        <v>29.071928015426</v>
      </c>
      <c r="R1418" s="25">
        <f ca="1">f_return(A1418,1,参数!$B$4,参数!$B$1)</f>
        <v>6.07032074718012</v>
      </c>
      <c r="S1418" s="25">
        <f ca="1">f_return(A1418,1,参数!$B$6,参数!$B$1)</f>
        <v>0</v>
      </c>
      <c r="T1418" t="str">
        <f>f_info_investtype(A1418)</f>
        <v>灵活配置型基金</v>
      </c>
      <c r="U1418" t="str">
        <f>f_info_fundmanager(A1418)</f>
        <v>尹诚庸</v>
      </c>
      <c r="V1418">
        <f>f_info_manager_onthepostdays(A1418,1)</f>
        <v>644</v>
      </c>
      <c r="W1418" s="25">
        <f ca="1">f_return_1w(A1418,"0",参数!$B$2)</f>
        <v>-1.12789526686808</v>
      </c>
      <c r="X1418" s="25">
        <f>f_return_1m(A1418,"0",参数!$B$1)</f>
        <v>4.84848484848484</v>
      </c>
      <c r="Y1418" s="25">
        <f>f_return_3m(A1418,0,参数!$B$1)</f>
        <v>8.63669457590098</v>
      </c>
      <c r="Z1418" s="25">
        <f>f_return_6m(A1418,0,参数!B1417)</f>
        <v>11.6450499206867</v>
      </c>
      <c r="AA1418" t="str">
        <f>f_dq_status(A1418,参数!$B$1)</f>
        <v>暂停大额申购|开放赎回</v>
      </c>
      <c r="AB1418" s="17">
        <f ca="1">f_risk_maxdownside(A1418,参数!$B$6,参数!$B$1)</f>
        <v>-29.1961172368297</v>
      </c>
      <c r="AC1418" s="17">
        <f ca="1">f_risk_maxdownside(A1418,参数!$B$4,参数!$B$1)</f>
        <v>-29.1961172368297</v>
      </c>
      <c r="AD1418" t="str">
        <f ca="1">f_risk_maxdownside_date(A1418,参数!$B$6,参数!$B$1)</f>
        <v>20180522-20181018</v>
      </c>
    </row>
    <row r="1419" spans="1:30">
      <c r="A1419" s="15" t="s">
        <v>1447</v>
      </c>
      <c r="B1419" t="str">
        <f>f_info_name(A1419)</f>
        <v>中欧瑾灵A</v>
      </c>
      <c r="C1419" t="str">
        <f>f_info_setupdate(A1419)</f>
        <v>2017-12-01</v>
      </c>
      <c r="D1419" s="16">
        <f t="shared" si="22"/>
        <v>1151</v>
      </c>
      <c r="F1419" s="17">
        <f>f_netasset_total(A1419,参数!$B$1,100000000)</f>
        <v>7.1328002283</v>
      </c>
      <c r="G1419" s="17">
        <f ca="1">f_nav_adjustedreturn(A1419,参数!$B$2,参数!$B$1)</f>
        <v>25.5490091055169</v>
      </c>
      <c r="H1419" s="17">
        <f ca="1">f_nav_periodreturnrankingper(A1419,参数!$B$2,参数!$B$1,3)</f>
        <v>68.2901005823187</v>
      </c>
      <c r="I1419" s="17">
        <f ca="1">f_nav_adjustedreturn(A1419,参数!$B$3,参数!$B$2)</f>
        <v>30.6660445584976</v>
      </c>
      <c r="J1419" s="17">
        <f ca="1">f_nav_periodreturnrankingper(A1419,参数!$B$3,参数!$B$2,3)</f>
        <v>43.5340022296544</v>
      </c>
      <c r="K1419" s="17">
        <f ca="1">f_nav_adjustedreturn(A1419,参数!$B$4,参数!$B$3)</f>
        <v>-19.1150108500802</v>
      </c>
      <c r="L1419" s="17">
        <f ca="1">f_nav_periodreturnrankingper(A1419,参数!$B$4,参数!$B$3,3)</f>
        <v>62.1309370988447</v>
      </c>
      <c r="M1419" s="17">
        <f ca="1">f_nav_adjustedreturn(A1419,参数!$B$5,参数!$B$4)</f>
        <v>0</v>
      </c>
      <c r="N1419" s="17">
        <f ca="1">f_nav_periodreturnrankingper(A1419,参数!$B$5,参数!$B$4,3)</f>
        <v>0</v>
      </c>
      <c r="O1419" s="17">
        <f ca="1">f_nav_adjustedreturn(A1419,参数!$B$6,参数!$B$5)</f>
        <v>0</v>
      </c>
      <c r="P1419" s="17">
        <f ca="1">f_nav_periodreturnrankingper(A1419,参数!$B$6,参数!$B$5,3)</f>
        <v>0</v>
      </c>
      <c r="Q1419" s="25">
        <f>f_return(A1419,1,参数!$B$1-365/2,参数!$B$1)</f>
        <v>24.855972758944</v>
      </c>
      <c r="R1419" s="25">
        <f ca="1">f_return(A1419,1,参数!$B$4,参数!$B$1)</f>
        <v>9.87797000186685</v>
      </c>
      <c r="S1419" s="25">
        <f ca="1">f_return(A1419,1,参数!$B$6,参数!$B$1)</f>
        <v>0</v>
      </c>
      <c r="T1419" t="str">
        <f>f_info_investtype(A1419)</f>
        <v>灵活配置型基金</v>
      </c>
      <c r="U1419" t="str">
        <f>f_info_fundmanager(A1419)</f>
        <v>张跃鹏</v>
      </c>
      <c r="V1419">
        <f>f_info_manager_onthepostdays(A1419,1)</f>
        <v>603</v>
      </c>
      <c r="W1419" s="25">
        <f ca="1">f_return_1w(A1419,"0",参数!$B$2)</f>
        <v>-0.408961593172114</v>
      </c>
      <c r="X1419" s="25">
        <f>f_return_1m(A1419,"0",参数!$B$1)</f>
        <v>4.46408675629503</v>
      </c>
      <c r="Y1419" s="25">
        <f>f_return_3m(A1419,0,参数!$B$1)</f>
        <v>9.50712450362066</v>
      </c>
      <c r="Z1419" s="25">
        <f>f_return_6m(A1419,0,参数!B1418)</f>
        <v>11.25049000392</v>
      </c>
      <c r="AA1419" t="str">
        <f>f_dq_status(A1419,参数!$B$1)</f>
        <v>暂停大额申购|开放赎回</v>
      </c>
      <c r="AB1419" s="17">
        <f ca="1">f_risk_maxdownside(A1419,参数!$B$6,参数!$B$1)</f>
        <v>-27.0374449339207</v>
      </c>
      <c r="AC1419" s="17">
        <f ca="1">f_risk_maxdownside(A1419,参数!$B$4,参数!$B$1)</f>
        <v>-27.0374449339207</v>
      </c>
      <c r="AD1419" t="str">
        <f ca="1">f_risk_maxdownside_date(A1419,参数!$B$6,参数!$B$1)</f>
        <v>20180523-20190103</v>
      </c>
    </row>
    <row r="1420" spans="1:30">
      <c r="A1420" s="15" t="s">
        <v>1448</v>
      </c>
      <c r="B1420" t="str">
        <f>f_info_name(A1420)</f>
        <v>富国新优享A</v>
      </c>
      <c r="C1420" t="str">
        <f>f_info_setupdate(A1420)</f>
        <v>2017-08-09</v>
      </c>
      <c r="D1420" s="16">
        <f t="shared" si="22"/>
        <v>1265</v>
      </c>
      <c r="F1420" s="17">
        <f>f_netasset_total(A1420,参数!$B$1,100000000)</f>
        <v>7.4190085295</v>
      </c>
      <c r="G1420" s="17">
        <f ca="1">f_nav_adjustedreturn(A1420,参数!$B$2,参数!$B$1)</f>
        <v>35.4497354497355</v>
      </c>
      <c r="H1420" s="17">
        <f ca="1">f_nav_periodreturnrankingper(A1420,参数!$B$2,参数!$B$1,3)</f>
        <v>58.1259925886713</v>
      </c>
      <c r="I1420" s="17">
        <f ca="1">f_nav_adjustedreturn(A1420,参数!$B$3,参数!$B$2)</f>
        <v>13.6521657427417</v>
      </c>
      <c r="J1420" s="17">
        <f ca="1">f_nav_periodreturnrankingper(A1420,参数!$B$3,参数!$B$2,3)</f>
        <v>72.2408026755853</v>
      </c>
      <c r="K1420" s="17">
        <f ca="1">f_nav_adjustedreturn(A1420,参数!$B$4,参数!$B$3)</f>
        <v>-0.551298822649973</v>
      </c>
      <c r="L1420" s="17">
        <f ca="1">f_nav_periodreturnrankingper(A1420,参数!$B$4,参数!$B$3,3)</f>
        <v>20.6675224646983</v>
      </c>
      <c r="M1420" s="17">
        <f ca="1">f_nav_adjustedreturn(A1420,参数!$B$5,参数!$B$4)</f>
        <v>0</v>
      </c>
      <c r="N1420" s="17">
        <f ca="1">f_nav_periodreturnrankingper(A1420,参数!$B$5,参数!$B$4,3)</f>
        <v>0</v>
      </c>
      <c r="O1420" s="17">
        <f ca="1">f_nav_adjustedreturn(A1420,参数!$B$6,参数!$B$5)</f>
        <v>0</v>
      </c>
      <c r="P1420" s="17">
        <f ca="1">f_nav_periodreturnrankingper(A1420,参数!$B$6,参数!$B$5,3)</f>
        <v>0</v>
      </c>
      <c r="Q1420" s="25">
        <f>f_return(A1420,1,参数!$B$1-365/2,参数!$B$1)</f>
        <v>20.036245456889</v>
      </c>
      <c r="R1420" s="25">
        <f ca="1">f_return(A1420,1,参数!$B$4,参数!$B$1)</f>
        <v>15.2379204960516</v>
      </c>
      <c r="S1420" s="25">
        <f ca="1">f_return(A1420,1,参数!$B$6,参数!$B$1)</f>
        <v>0</v>
      </c>
      <c r="T1420" t="str">
        <f>f_info_investtype(A1420)</f>
        <v>灵活配置型基金</v>
      </c>
      <c r="U1420" t="str">
        <f>f_info_fundmanager(A1420)</f>
        <v>于渤</v>
      </c>
      <c r="V1420">
        <f>f_info_manager_onthepostdays(A1420,1)</f>
        <v>575</v>
      </c>
      <c r="W1420" s="25">
        <f ca="1">f_return_1w(A1420,"0",参数!$B$2)</f>
        <v>-0.56720098643649</v>
      </c>
      <c r="X1420" s="25">
        <f>f_return_1m(A1420,"0",参数!$B$1)</f>
        <v>3.89346861128726</v>
      </c>
      <c r="Y1420" s="25">
        <f>f_return_3m(A1420,0,参数!$B$1)</f>
        <v>7.82494241526818</v>
      </c>
      <c r="Z1420" s="25">
        <f>f_return_6m(A1420,0,参数!B1419)</f>
        <v>9.31144490229962</v>
      </c>
      <c r="AA1420" t="str">
        <f>f_dq_status(A1420,参数!$B$1)</f>
        <v>暂停大额申购|开放赎回</v>
      </c>
      <c r="AB1420" s="17">
        <f ca="1">f_risk_maxdownside(A1420,参数!$B$6,参数!$B$1)</f>
        <v>-8.69107189886753</v>
      </c>
      <c r="AC1420" s="17">
        <f ca="1">f_risk_maxdownside(A1420,参数!$B$4,参数!$B$1)</f>
        <v>-8.69107189886753</v>
      </c>
      <c r="AD1420" t="str">
        <f ca="1">f_risk_maxdownside_date(A1420,参数!$B$6,参数!$B$1)</f>
        <v>20190411-20190606</v>
      </c>
    </row>
    <row r="1421" spans="1:30">
      <c r="A1421" s="15" t="s">
        <v>1449</v>
      </c>
      <c r="B1421" t="str">
        <f>f_info_name(A1421)</f>
        <v>上投摩根安隆回报A</v>
      </c>
      <c r="C1421" t="str">
        <f>f_info_setupdate(A1421)</f>
        <v>2018-02-08</v>
      </c>
      <c r="D1421" s="16">
        <f t="shared" si="22"/>
        <v>1082</v>
      </c>
      <c r="F1421" s="17">
        <f>f_netasset_total(A1421,参数!$B$1,100000000)</f>
        <v>35.336917605</v>
      </c>
      <c r="G1421" s="17">
        <f ca="1">f_nav_adjustedreturn(A1421,参数!$B$2,参数!$B$1)</f>
        <v>14.4655202978195</v>
      </c>
      <c r="H1421" s="17">
        <f ca="1">f_nav_periodreturnrankingper(A1421,参数!$B$2,参数!$B$1,3)</f>
        <v>59.8930481283422</v>
      </c>
      <c r="I1421" s="17">
        <f ca="1">f_nav_adjustedreturn(A1421,参数!$B$3,参数!$B$2)</f>
        <v>12.5723408501297</v>
      </c>
      <c r="J1421" s="17">
        <f ca="1">f_nav_periodreturnrankingper(A1421,参数!$B$3,参数!$B$2,3)</f>
        <v>28.4210526315789</v>
      </c>
      <c r="K1421" s="17">
        <f ca="1">f_nav_adjustedreturn(A1421,参数!$B$4,参数!$B$3)</f>
        <v>0</v>
      </c>
      <c r="L1421" s="17">
        <f ca="1">f_nav_periodreturnrankingper(A1421,参数!$B$4,参数!$B$3,3)</f>
        <v>0</v>
      </c>
      <c r="M1421" s="17">
        <f ca="1">f_nav_adjustedreturn(A1421,参数!$B$5,参数!$B$4)</f>
        <v>0</v>
      </c>
      <c r="N1421" s="17">
        <f ca="1">f_nav_periodreturnrankingper(A1421,参数!$B$5,参数!$B$4,3)</f>
        <v>0</v>
      </c>
      <c r="O1421" s="17">
        <f ca="1">f_nav_adjustedreturn(A1421,参数!$B$6,参数!$B$5)</f>
        <v>0</v>
      </c>
      <c r="P1421" s="17">
        <f ca="1">f_nav_periodreturnrankingper(A1421,参数!$B$6,参数!$B$5,3)</f>
        <v>0</v>
      </c>
      <c r="Q1421" s="25">
        <f>f_return(A1421,1,参数!$B$1-365/2,参数!$B$1)</f>
        <v>12.016417211775</v>
      </c>
      <c r="R1421" s="25">
        <f ca="1">f_return(A1421,1,参数!$B$4,参数!$B$1)</f>
        <v>0</v>
      </c>
      <c r="S1421" s="25">
        <f ca="1">f_return(A1421,1,参数!$B$6,参数!$B$1)</f>
        <v>0</v>
      </c>
      <c r="T1421" t="str">
        <f>f_info_investtype(A1421)</f>
        <v>偏债混合型基金</v>
      </c>
      <c r="U1421" t="str">
        <f>f_info_fundmanager(A1421)</f>
        <v>陈圆明</v>
      </c>
      <c r="V1421">
        <f>f_info_manager_onthepostdays(A1421,1)</f>
        <v>671</v>
      </c>
      <c r="W1421" s="25">
        <f ca="1">f_return_1w(A1421,"0",参数!$B$2)</f>
        <v>0.0265981026686931</v>
      </c>
      <c r="X1421" s="25">
        <f>f_return_1m(A1421,"0",参数!$B$1)</f>
        <v>1.45337418493206</v>
      </c>
      <c r="Y1421" s="25">
        <f>f_return_3m(A1421,0,参数!$B$1)</f>
        <v>3.14696485623004</v>
      </c>
      <c r="Z1421" s="25">
        <f>f_return_6m(A1421,0,参数!B1420)</f>
        <v>3.49006301502665</v>
      </c>
      <c r="AA1421" t="str">
        <f>f_dq_status(A1421,参数!$B$1)</f>
        <v>开放申购|开放赎回</v>
      </c>
      <c r="AB1421" s="17">
        <f ca="1">f_risk_maxdownside(A1421,参数!$B$6,参数!$B$1)</f>
        <v>-3.71300949190397</v>
      </c>
      <c r="AC1421" s="17">
        <f ca="1">f_risk_maxdownside(A1421,参数!$B$4,参数!$B$1)</f>
        <v>-3.71300949190397</v>
      </c>
      <c r="AD1421" t="str">
        <f ca="1">f_risk_maxdownside_date(A1421,参数!$B$6,参数!$B$1)</f>
        <v>20190410-20190606</v>
      </c>
    </row>
    <row r="1422" spans="1:30">
      <c r="A1422" s="15" t="s">
        <v>1450</v>
      </c>
      <c r="B1422" t="str">
        <f>f_info_name(A1422)</f>
        <v>长盛创新驱动</v>
      </c>
      <c r="C1422" t="str">
        <f>f_info_setupdate(A1422)</f>
        <v>2017-08-16</v>
      </c>
      <c r="D1422" s="16">
        <f t="shared" si="22"/>
        <v>1258</v>
      </c>
      <c r="F1422" s="17">
        <f>f_netasset_total(A1422,参数!$B$1,100000000)</f>
        <v>4.6040744936</v>
      </c>
      <c r="G1422" s="17">
        <f ca="1">f_nav_adjustedreturn(A1422,参数!$B$2,参数!$B$1)</f>
        <v>114.01766004415</v>
      </c>
      <c r="H1422" s="17">
        <f ca="1">f_nav_periodreturnrankingper(A1422,参数!$B$2,参数!$B$1,3)</f>
        <v>1.74695606140815</v>
      </c>
      <c r="I1422" s="17">
        <f ca="1">f_nav_adjustedreturn(A1422,参数!$B$3,参数!$B$2)</f>
        <v>47.1575527883054</v>
      </c>
      <c r="J1422" s="17">
        <f ca="1">f_nav_periodreturnrankingper(A1422,参数!$B$3,参数!$B$2,3)</f>
        <v>20.5685618729097</v>
      </c>
      <c r="K1422" s="17">
        <f ca="1">f_nav_adjustedreturn(A1422,参数!$B$4,参数!$B$3)</f>
        <v>-30.0511266805529</v>
      </c>
      <c r="L1422" s="17">
        <f ca="1">f_nav_periodreturnrankingper(A1422,参数!$B$4,参数!$B$3,3)</f>
        <v>94.2875481386393</v>
      </c>
      <c r="M1422" s="17">
        <f ca="1">f_nav_adjustedreturn(A1422,参数!$B$5,参数!$B$4)</f>
        <v>0</v>
      </c>
      <c r="N1422" s="17">
        <f ca="1">f_nav_periodreturnrankingper(A1422,参数!$B$5,参数!$B$4,3)</f>
        <v>0</v>
      </c>
      <c r="O1422" s="17">
        <f ca="1">f_nav_adjustedreturn(A1422,参数!$B$6,参数!$B$5)</f>
        <v>0</v>
      </c>
      <c r="P1422" s="17">
        <f ca="1">f_nav_periodreturnrankingper(A1422,参数!$B$6,参数!$B$5,3)</f>
        <v>0</v>
      </c>
      <c r="Q1422" s="25">
        <f>f_return(A1422,1,参数!$B$1-365/2,参数!$B$1)</f>
        <v>218.932734136951</v>
      </c>
      <c r="R1422" s="25">
        <f ca="1">f_return(A1422,1,参数!$B$4,参数!$B$1)</f>
        <v>30.086823176463</v>
      </c>
      <c r="S1422" s="25">
        <f ca="1">f_return(A1422,1,参数!$B$6,参数!$B$1)</f>
        <v>0</v>
      </c>
      <c r="T1422" t="str">
        <f>f_info_investtype(A1422)</f>
        <v>灵活配置型基金</v>
      </c>
      <c r="U1422" t="str">
        <f>f_info_fundmanager(A1422)</f>
        <v>孟棋</v>
      </c>
      <c r="V1422">
        <f>f_info_manager_onthepostdays(A1422,1)</f>
        <v>623</v>
      </c>
      <c r="W1422" s="25">
        <f ca="1">f_return_1w(A1422,"0",参数!$B$2)</f>
        <v>1.78822207658458</v>
      </c>
      <c r="X1422" s="25">
        <f>f_return_1m(A1422,"0",参数!$B$1)</f>
        <v>18.8962698007154</v>
      </c>
      <c r="Y1422" s="25">
        <f>f_return_3m(A1422,0,参数!$B$1)</f>
        <v>60.3362734288864</v>
      </c>
      <c r="Z1422" s="25">
        <f>f_return_6m(A1422,0,参数!B1421)</f>
        <v>61.0265208378011</v>
      </c>
      <c r="AA1422" t="str">
        <f>f_dq_status(A1422,参数!$B$1)</f>
        <v>暂停大额申购|开放赎回</v>
      </c>
      <c r="AB1422" s="17">
        <f ca="1">f_risk_maxdownside(A1422,参数!$B$6,参数!$B$1)</f>
        <v>-32.0325659741718</v>
      </c>
      <c r="AC1422" s="17">
        <f ca="1">f_risk_maxdownside(A1422,参数!$B$4,参数!$B$1)</f>
        <v>-31.6809331201204</v>
      </c>
      <c r="AD1422" t="str">
        <f ca="1">f_risk_maxdownside_date(A1422,参数!$B$6,参数!$B$1)</f>
        <v>20180124-20190103</v>
      </c>
    </row>
    <row r="1423" spans="1:30">
      <c r="A1423" s="15" t="s">
        <v>1451</v>
      </c>
      <c r="B1423" t="str">
        <f>f_info_name(A1423)</f>
        <v>广发鑫和A</v>
      </c>
      <c r="C1423" t="str">
        <f>f_info_setupdate(A1423)</f>
        <v>2018-01-16</v>
      </c>
      <c r="D1423" s="16">
        <f t="shared" si="22"/>
        <v>1105</v>
      </c>
      <c r="F1423" s="17">
        <f>f_netasset_total(A1423,参数!$B$1,100000000)</f>
        <v>7.4097710578</v>
      </c>
      <c r="G1423" s="17">
        <f ca="1">f_nav_adjustedreturn(A1423,参数!$B$2,参数!$B$1)</f>
        <v>14.0354095954499</v>
      </c>
      <c r="H1423" s="17">
        <f ca="1">f_nav_periodreturnrankingper(A1423,参数!$B$2,参数!$B$1,3)</f>
        <v>89.2535733192165</v>
      </c>
      <c r="I1423" s="17">
        <f ca="1">f_nav_adjustedreturn(A1423,参数!$B$3,参数!$B$2)</f>
        <v>4.90734983019047</v>
      </c>
      <c r="J1423" s="17">
        <f ca="1">f_nav_periodreturnrankingper(A1423,参数!$B$3,参数!$B$2,3)</f>
        <v>93.8684503901895</v>
      </c>
      <c r="K1423" s="17">
        <f ca="1">f_nav_adjustedreturn(A1423,参数!$B$4,参数!$B$3)</f>
        <v>7.09858028394321</v>
      </c>
      <c r="L1423" s="17">
        <f ca="1">f_nav_periodreturnrankingper(A1423,参数!$B$4,参数!$B$3,3)</f>
        <v>0.513478818998716</v>
      </c>
      <c r="M1423" s="17">
        <f ca="1">f_nav_adjustedreturn(A1423,参数!$B$5,参数!$B$4)</f>
        <v>0</v>
      </c>
      <c r="N1423" s="17">
        <f ca="1">f_nav_periodreturnrankingper(A1423,参数!$B$5,参数!$B$4,3)</f>
        <v>0</v>
      </c>
      <c r="O1423" s="17">
        <f ca="1">f_nav_adjustedreturn(A1423,参数!$B$6,参数!$B$5)</f>
        <v>0</v>
      </c>
      <c r="P1423" s="17">
        <f ca="1">f_nav_periodreturnrankingper(A1423,参数!$B$6,参数!$B$5,3)</f>
        <v>0</v>
      </c>
      <c r="Q1423" s="25">
        <f>f_return(A1423,1,参数!$B$1-365/2,参数!$B$1)</f>
        <v>14.4371717592754</v>
      </c>
      <c r="R1423" s="25">
        <f ca="1">f_return(A1423,1,参数!$B$4,参数!$B$1)</f>
        <v>8.60347414076983</v>
      </c>
      <c r="S1423" s="25">
        <f ca="1">f_return(A1423,1,参数!$B$6,参数!$B$1)</f>
        <v>0</v>
      </c>
      <c r="T1423" t="str">
        <f>f_info_investtype(A1423)</f>
        <v>灵活配置型基金</v>
      </c>
      <c r="U1423" t="str">
        <f>f_info_fundmanager(A1423)</f>
        <v>谢军,洪志</v>
      </c>
      <c r="V1423">
        <f>f_info_manager_onthepostdays(A1423,1)</f>
        <v>1122</v>
      </c>
      <c r="W1423" s="25">
        <f ca="1">f_return_1w(A1423,"0",参数!$B$2)</f>
        <v>-0.656156019320132</v>
      </c>
      <c r="X1423" s="25">
        <f>f_return_1m(A1423,"0",参数!$B$1)</f>
        <v>2.86305337194871</v>
      </c>
      <c r="Y1423" s="25">
        <f>f_return_3m(A1423,0,参数!$B$1)</f>
        <v>4.3131660652849</v>
      </c>
      <c r="Z1423" s="25">
        <f>f_return_6m(A1423,0,参数!B1422)</f>
        <v>6.40402489980386</v>
      </c>
      <c r="AA1423" t="str">
        <f>f_dq_status(A1423,参数!$B$1)</f>
        <v>开放申购|开放赎回</v>
      </c>
      <c r="AB1423" s="17">
        <f ca="1">f_risk_maxdownside(A1423,参数!$B$6,参数!$B$1)</f>
        <v>-3.06698950766749</v>
      </c>
      <c r="AC1423" s="17">
        <f ca="1">f_risk_maxdownside(A1423,参数!$B$4,参数!$B$1)</f>
        <v>-3.06698950766749</v>
      </c>
      <c r="AD1423" t="str">
        <f ca="1">f_risk_maxdownside_date(A1423,参数!$B$6,参数!$B$1)</f>
        <v>20200306-20200319</v>
      </c>
    </row>
    <row r="1424" spans="1:30">
      <c r="A1424" s="15" t="s">
        <v>1452</v>
      </c>
      <c r="B1424" t="str">
        <f>f_info_name(A1424)</f>
        <v>国寿安保稳吉A</v>
      </c>
      <c r="C1424" t="str">
        <f>f_info_setupdate(A1424)</f>
        <v>2017-12-26</v>
      </c>
      <c r="D1424" s="16">
        <f t="shared" si="22"/>
        <v>1126</v>
      </c>
      <c r="F1424" s="17">
        <f>f_netasset_total(A1424,参数!$B$1,100000000)</f>
        <v>7.0066172042</v>
      </c>
      <c r="G1424" s="17">
        <f ca="1">f_nav_adjustedreturn(A1424,参数!$B$2,参数!$B$1)</f>
        <v>20.4585448059285</v>
      </c>
      <c r="H1424" s="17">
        <f ca="1">f_nav_periodreturnrankingper(A1424,参数!$B$2,参数!$B$1,3)</f>
        <v>27.807486631016</v>
      </c>
      <c r="I1424" s="17">
        <f ca="1">f_nav_adjustedreturn(A1424,参数!$B$3,参数!$B$2)</f>
        <v>8.50682969810592</v>
      </c>
      <c r="J1424" s="17">
        <f ca="1">f_nav_periodreturnrankingper(A1424,参数!$B$3,参数!$B$2,3)</f>
        <v>60.7017543859649</v>
      </c>
      <c r="K1424" s="17">
        <f ca="1">f_nav_adjustedreturn(A1424,参数!$B$4,参数!$B$3)</f>
        <v>2.88327699343805</v>
      </c>
      <c r="L1424" s="17">
        <f ca="1">f_nav_periodreturnrankingper(A1424,参数!$B$4,参数!$B$3,3)</f>
        <v>18.6666666666667</v>
      </c>
      <c r="M1424" s="17">
        <f ca="1">f_nav_adjustedreturn(A1424,参数!$B$5,参数!$B$4)</f>
        <v>0</v>
      </c>
      <c r="N1424" s="17">
        <f ca="1">f_nav_periodreturnrankingper(A1424,参数!$B$5,参数!$B$4,3)</f>
        <v>0</v>
      </c>
      <c r="O1424" s="17">
        <f ca="1">f_nav_adjustedreturn(A1424,参数!$B$6,参数!$B$5)</f>
        <v>0</v>
      </c>
      <c r="P1424" s="17">
        <f ca="1">f_nav_periodreturnrankingper(A1424,参数!$B$6,参数!$B$5,3)</f>
        <v>0</v>
      </c>
      <c r="Q1424" s="25">
        <f>f_return(A1424,1,参数!$B$1-365/2,参数!$B$1)</f>
        <v>19.6193110859763</v>
      </c>
      <c r="R1424" s="25">
        <f ca="1">f_return(A1424,1,参数!$B$4,参数!$B$1)</f>
        <v>10.3673719540251</v>
      </c>
      <c r="S1424" s="25">
        <f ca="1">f_return(A1424,1,参数!$B$6,参数!$B$1)</f>
        <v>0</v>
      </c>
      <c r="T1424" t="str">
        <f>f_info_investtype(A1424)</f>
        <v>偏债混合型基金</v>
      </c>
      <c r="U1424" t="str">
        <f>f_info_fundmanager(A1424)</f>
        <v>吴闻,张标</v>
      </c>
      <c r="V1424">
        <f>f_info_manager_onthepostdays(A1424,1)</f>
        <v>1143</v>
      </c>
      <c r="W1424" s="25">
        <f ca="1">f_return_1w(A1424,"0",参数!$B$2)</f>
        <v>-0.646976090014065</v>
      </c>
      <c r="X1424" s="25">
        <f>f_return_1m(A1424,"0",参数!$B$1)</f>
        <v>3.5374868004224</v>
      </c>
      <c r="Y1424" s="25">
        <f>f_return_3m(A1424,0,参数!$B$1)</f>
        <v>6.0477692654349</v>
      </c>
      <c r="Z1424" s="25">
        <f>f_return_6m(A1424,0,参数!B1423)</f>
        <v>8.4783006775316</v>
      </c>
      <c r="AA1424" t="str">
        <f>f_dq_status(A1424,参数!$B$1)</f>
        <v>开放申购|开放赎回</v>
      </c>
      <c r="AB1424" s="17">
        <f ca="1">f_risk_maxdownside(A1424,参数!$B$6,参数!$B$1)</f>
        <v>-3.20577221664078</v>
      </c>
      <c r="AC1424" s="17">
        <f ca="1">f_risk_maxdownside(A1424,参数!$B$4,参数!$B$1)</f>
        <v>-3.20577221664078</v>
      </c>
      <c r="AD1424" t="str">
        <f ca="1">f_risk_maxdownside_date(A1424,参数!$B$6,参数!$B$1)</f>
        <v>20200306-20200323</v>
      </c>
    </row>
    <row r="1425" spans="1:30">
      <c r="A1425" s="15" t="s">
        <v>1453</v>
      </c>
      <c r="B1425" t="str">
        <f>f_info_name(A1425)</f>
        <v>国寿安保稳瑞A</v>
      </c>
      <c r="C1425" t="str">
        <f>f_info_setupdate(A1425)</f>
        <v>2018-02-07</v>
      </c>
      <c r="D1425" s="16">
        <f t="shared" si="22"/>
        <v>1083</v>
      </c>
      <c r="F1425" s="17">
        <f>f_netasset_total(A1425,参数!$B$1,100000000)</f>
        <v>6.8408461178</v>
      </c>
      <c r="G1425" s="17">
        <f ca="1">f_nav_adjustedreturn(A1425,参数!$B$2,参数!$B$1)</f>
        <v>26.8325858998987</v>
      </c>
      <c r="H1425" s="17">
        <f ca="1">f_nav_periodreturnrankingper(A1425,参数!$B$2,参数!$B$1,3)</f>
        <v>10.9625668449198</v>
      </c>
      <c r="I1425" s="17">
        <f ca="1">f_nav_adjustedreturn(A1425,参数!$B$3,参数!$B$2)</f>
        <v>11.0917955395189</v>
      </c>
      <c r="J1425" s="17">
        <f ca="1">f_nav_periodreturnrankingper(A1425,参数!$B$3,参数!$B$2,3)</f>
        <v>39.2982456140351</v>
      </c>
      <c r="K1425" s="17">
        <f ca="1">f_nav_adjustedreturn(A1425,参数!$B$4,参数!$B$3)</f>
        <v>0</v>
      </c>
      <c r="L1425" s="17">
        <f ca="1">f_nav_periodreturnrankingper(A1425,参数!$B$4,参数!$B$3,3)</f>
        <v>0</v>
      </c>
      <c r="M1425" s="17">
        <f ca="1">f_nav_adjustedreturn(A1425,参数!$B$5,参数!$B$4)</f>
        <v>0</v>
      </c>
      <c r="N1425" s="17">
        <f ca="1">f_nav_periodreturnrankingper(A1425,参数!$B$5,参数!$B$4,3)</f>
        <v>0</v>
      </c>
      <c r="O1425" s="17">
        <f ca="1">f_nav_adjustedreturn(A1425,参数!$B$6,参数!$B$5)</f>
        <v>0</v>
      </c>
      <c r="P1425" s="17">
        <f ca="1">f_nav_periodreturnrankingper(A1425,参数!$B$6,参数!$B$5,3)</f>
        <v>0</v>
      </c>
      <c r="Q1425" s="25">
        <f>f_return(A1425,1,参数!$B$1-365/2,参数!$B$1)</f>
        <v>26.8345824333769</v>
      </c>
      <c r="R1425" s="25">
        <f ca="1">f_return(A1425,1,参数!$B$4,参数!$B$1)</f>
        <v>0</v>
      </c>
      <c r="S1425" s="25">
        <f ca="1">f_return(A1425,1,参数!$B$6,参数!$B$1)</f>
        <v>0</v>
      </c>
      <c r="T1425" t="str">
        <f>f_info_investtype(A1425)</f>
        <v>偏债混合型基金</v>
      </c>
      <c r="U1425" t="str">
        <f>f_info_fundmanager(A1425)</f>
        <v>方旭赟,李捷</v>
      </c>
      <c r="V1425">
        <f>f_info_manager_onthepostdays(A1425,1)</f>
        <v>1100</v>
      </c>
      <c r="W1425" s="25">
        <f ca="1">f_return_1w(A1425,"0",参数!$B$2)</f>
        <v>-0.385179750550253</v>
      </c>
      <c r="X1425" s="25">
        <f>f_return_1m(A1425,"0",参数!$B$1)</f>
        <v>4.57277452891489</v>
      </c>
      <c r="Y1425" s="25">
        <f>f_return_3m(A1425,0,参数!$B$1)</f>
        <v>8.99009565732668</v>
      </c>
      <c r="Z1425" s="25">
        <f>f_return_6m(A1425,0,参数!B1424)</f>
        <v>11.2445321211082</v>
      </c>
      <c r="AA1425" t="str">
        <f>f_dq_status(A1425,参数!$B$1)</f>
        <v>开放申购|开放赎回</v>
      </c>
      <c r="AB1425" s="17">
        <f ca="1">f_risk_maxdownside(A1425,参数!$B$6,参数!$B$1)</f>
        <v>-5.22870034504116</v>
      </c>
      <c r="AC1425" s="17">
        <f ca="1">f_risk_maxdownside(A1425,参数!$B$4,参数!$B$1)</f>
        <v>-5.22870034504116</v>
      </c>
      <c r="AD1425" t="str">
        <f ca="1">f_risk_maxdownside_date(A1425,参数!$B$6,参数!$B$1)</f>
        <v>20200306-20200323</v>
      </c>
    </row>
    <row r="1426" spans="1:30">
      <c r="A1426" s="15" t="s">
        <v>1454</v>
      </c>
      <c r="B1426" t="str">
        <f>f_info_name(A1426)</f>
        <v>中科沃土沃嘉A</v>
      </c>
      <c r="C1426" t="str">
        <f>f_info_setupdate(A1426)</f>
        <v>2017-12-06</v>
      </c>
      <c r="D1426" s="16">
        <f t="shared" si="22"/>
        <v>1146</v>
      </c>
      <c r="F1426" s="17">
        <f>f_netasset_total(A1426,参数!$B$1,100000000)</f>
        <v>0.058319694</v>
      </c>
      <c r="G1426" s="17">
        <f ca="1">f_nav_adjustedreturn(A1426,参数!$B$2,参数!$B$1)</f>
        <v>14.7415066469719</v>
      </c>
      <c r="H1426" s="17">
        <f ca="1">f_nav_periodreturnrankingper(A1426,参数!$B$2,参数!$B$1,3)</f>
        <v>87.3478030704076</v>
      </c>
      <c r="I1426" s="17">
        <f ca="1">f_nav_adjustedreturn(A1426,参数!$B$3,参数!$B$2)</f>
        <v>23.811265544989</v>
      </c>
      <c r="J1426" s="17">
        <f ca="1">f_nav_periodreturnrankingper(A1426,参数!$B$3,参数!$B$2,3)</f>
        <v>52.8985507246377</v>
      </c>
      <c r="K1426" s="17">
        <f ca="1">f_nav_adjustedreturn(A1426,参数!$B$4,参数!$B$3)</f>
        <v>-19.0645352279455</v>
      </c>
      <c r="L1426" s="17">
        <f ca="1">f_nav_periodreturnrankingper(A1426,参数!$B$4,参数!$B$3,3)</f>
        <v>61.9383825417202</v>
      </c>
      <c r="M1426" s="17">
        <f ca="1">f_nav_adjustedreturn(A1426,参数!$B$5,参数!$B$4)</f>
        <v>0</v>
      </c>
      <c r="N1426" s="17">
        <f ca="1">f_nav_periodreturnrankingper(A1426,参数!$B$5,参数!$B$4,3)</f>
        <v>0</v>
      </c>
      <c r="O1426" s="17">
        <f ca="1">f_nav_adjustedreturn(A1426,参数!$B$6,参数!$B$5)</f>
        <v>0</v>
      </c>
      <c r="P1426" s="17">
        <f ca="1">f_nav_periodreturnrankingper(A1426,参数!$B$6,参数!$B$5,3)</f>
        <v>0</v>
      </c>
      <c r="Q1426" s="25">
        <f>f_return(A1426,1,参数!$B$1-365/2,参数!$B$1)</f>
        <v>3.08303002930383</v>
      </c>
      <c r="R1426" s="25">
        <f ca="1">f_return(A1426,1,参数!$B$4,参数!$B$1)</f>
        <v>4.75821474747202</v>
      </c>
      <c r="S1426" s="25">
        <f ca="1">f_return(A1426,1,参数!$B$6,参数!$B$1)</f>
        <v>0</v>
      </c>
      <c r="T1426" t="str">
        <f>f_info_investtype(A1426)</f>
        <v>灵活配置型基金</v>
      </c>
      <c r="U1426" t="str">
        <f>f_info_fundmanager(A1426)</f>
        <v>孟禄程,马洪娟</v>
      </c>
      <c r="V1426">
        <f>f_info_manager_onthepostdays(A1426,1)</f>
        <v>461</v>
      </c>
      <c r="W1426" s="25">
        <f ca="1">f_return_1w(A1426,"0",参数!$B$2)</f>
        <v>-0.127852084972449</v>
      </c>
      <c r="X1426" s="25">
        <f>f_return_1m(A1426,"0",参数!$B$1)</f>
        <v>2.13884992987377</v>
      </c>
      <c r="Y1426" s="25">
        <f>f_return_3m(A1426,0,参数!$B$1)</f>
        <v>3.18809776833156</v>
      </c>
      <c r="Z1426" s="25">
        <f>f_return_6m(A1426,0,参数!B1425)</f>
        <v>-4.5884158655788</v>
      </c>
      <c r="AA1426" t="str">
        <f>f_dq_status(A1426,参数!$B$1)</f>
        <v>开放申购|开放赎回</v>
      </c>
      <c r="AB1426" s="17">
        <f ca="1">f_risk_maxdownside(A1426,参数!$B$6,参数!$B$1)</f>
        <v>-19.4250270749237</v>
      </c>
      <c r="AC1426" s="17">
        <f ca="1">f_risk_maxdownside(A1426,参数!$B$4,参数!$B$1)</f>
        <v>-19.337670017741</v>
      </c>
      <c r="AD1426" t="str">
        <f ca="1">f_risk_maxdownside_date(A1426,参数!$B$6,参数!$B$1)</f>
        <v>20180124-20190228</v>
      </c>
    </row>
    <row r="1427" spans="1:30">
      <c r="A1427" s="15" t="s">
        <v>1455</v>
      </c>
      <c r="B1427" t="str">
        <f>f_info_name(A1427)</f>
        <v>申万菱信价值优先</v>
      </c>
      <c r="C1427" t="str">
        <f>f_info_setupdate(A1427)</f>
        <v>2017-12-14</v>
      </c>
      <c r="D1427" s="16">
        <f t="shared" si="22"/>
        <v>1138</v>
      </c>
      <c r="F1427" s="17">
        <f>f_netasset_total(A1427,参数!$B$1,100000000)</f>
        <v>2.2081397993</v>
      </c>
      <c r="G1427" s="17">
        <f ca="1">f_nav_adjustedreturn(A1427,参数!$B$2,参数!$B$1)</f>
        <v>55.7928410859415</v>
      </c>
      <c r="H1427" s="17">
        <f ca="1">f_nav_periodreturnrankingper(A1427,参数!$B$2,参数!$B$1,3)</f>
        <v>69.7742885181551</v>
      </c>
      <c r="I1427" s="17">
        <f ca="1">f_nav_adjustedreturn(A1427,参数!$B$3,参数!$B$2)</f>
        <v>42.948955629712</v>
      </c>
      <c r="J1427" s="17">
        <f ca="1">f_nav_periodreturnrankingper(A1427,参数!$B$3,参数!$B$2,3)</f>
        <v>49.4490358126722</v>
      </c>
      <c r="K1427" s="17">
        <f ca="1">f_nav_adjustedreturn(A1427,参数!$B$4,参数!$B$3)</f>
        <v>-19.6604110813226</v>
      </c>
      <c r="L1427" s="17">
        <f ca="1">f_nav_periodreturnrankingper(A1427,参数!$B$4,参数!$B$3,3)</f>
        <v>28.0068728522337</v>
      </c>
      <c r="M1427" s="17">
        <f ca="1">f_nav_adjustedreturn(A1427,参数!$B$5,参数!$B$4)</f>
        <v>0</v>
      </c>
      <c r="N1427" s="17">
        <f ca="1">f_nav_periodreturnrankingper(A1427,参数!$B$5,参数!$B$4,3)</f>
        <v>0</v>
      </c>
      <c r="O1427" s="17">
        <f ca="1">f_nav_adjustedreturn(A1427,参数!$B$6,参数!$B$5)</f>
        <v>0</v>
      </c>
      <c r="P1427" s="17">
        <f ca="1">f_nav_periodreturnrankingper(A1427,参数!$B$6,参数!$B$5,3)</f>
        <v>0</v>
      </c>
      <c r="Q1427" s="25">
        <f>f_return(A1427,1,参数!$B$1-365/2,参数!$B$1)</f>
        <v>71.0031241761569</v>
      </c>
      <c r="R1427" s="25">
        <f ca="1">f_return(A1427,1,参数!$B$4,参数!$B$1)</f>
        <v>21.3787108598579</v>
      </c>
      <c r="S1427" s="25">
        <f ca="1">f_return(A1427,1,参数!$B$6,参数!$B$1)</f>
        <v>0</v>
      </c>
      <c r="T1427" t="str">
        <f>f_info_investtype(A1427)</f>
        <v>偏股混合型基金</v>
      </c>
      <c r="U1427" t="str">
        <f>f_info_fundmanager(A1427)</f>
        <v>刘敦,夏祥全</v>
      </c>
      <c r="V1427">
        <f>f_info_manager_onthepostdays(A1427,1)</f>
        <v>665</v>
      </c>
      <c r="W1427" s="25">
        <f ca="1">f_return_1w(A1427,"0",参数!$B$2)</f>
        <v>-3.09986595174262</v>
      </c>
      <c r="X1427" s="25">
        <f>f_return_1m(A1427,"0",参数!$B$1)</f>
        <v>10.824773971339</v>
      </c>
      <c r="Y1427" s="25">
        <f>f_return_3m(A1427,0,参数!$B$1)</f>
        <v>21.0872925206639</v>
      </c>
      <c r="Z1427" s="25">
        <f>f_return_6m(A1427,0,参数!B1426)</f>
        <v>25.889545267207</v>
      </c>
      <c r="AA1427" t="str">
        <f>f_dq_status(A1427,参数!$B$1)</f>
        <v>暂停大额申购|开放赎回</v>
      </c>
      <c r="AB1427" s="17">
        <f ca="1">f_risk_maxdownside(A1427,参数!$B$6,参数!$B$1)</f>
        <v>-26.3367684230994</v>
      </c>
      <c r="AC1427" s="17">
        <f ca="1">f_risk_maxdownside(A1427,参数!$B$4,参数!$B$1)</f>
        <v>-26.3367684230994</v>
      </c>
      <c r="AD1427" t="str">
        <f ca="1">f_risk_maxdownside_date(A1427,参数!$B$6,参数!$B$1)</f>
        <v>20180522-20190103</v>
      </c>
    </row>
    <row r="1428" spans="1:30">
      <c r="A1428" s="15" t="s">
        <v>1456</v>
      </c>
      <c r="B1428" t="str">
        <f>f_info_name(A1428)</f>
        <v>国寿安保稳泰A</v>
      </c>
      <c r="C1428" t="str">
        <f>f_info_setupdate(A1428)</f>
        <v>2017-08-22</v>
      </c>
      <c r="D1428" s="16">
        <f t="shared" si="22"/>
        <v>1252</v>
      </c>
      <c r="F1428" s="17">
        <f>f_netasset_total(A1428,参数!$B$1,100000000)</f>
        <v>7.1874327034</v>
      </c>
      <c r="G1428" s="17">
        <f ca="1">f_nav_adjustedreturn(A1428,参数!$B$2,参数!$B$1)</f>
        <v>22.65709296741</v>
      </c>
      <c r="H1428" s="17">
        <f ca="1">f_nav_periodreturnrankingper(A1428,参数!$B$2,参数!$B$1,3)</f>
        <v>19.7860962566845</v>
      </c>
      <c r="I1428" s="17">
        <f ca="1">f_nav_adjustedreturn(A1428,参数!$B$3,参数!$B$2)</f>
        <v>7.66912908242613</v>
      </c>
      <c r="J1428" s="17">
        <f ca="1">f_nav_periodreturnrankingper(A1428,参数!$B$3,参数!$B$2,3)</f>
        <v>65.6140350877193</v>
      </c>
      <c r="K1428" s="17">
        <f ca="1">f_nav_adjustedreturn(A1428,参数!$B$4,参数!$B$3)</f>
        <v>0.981546917942679</v>
      </c>
      <c r="L1428" s="17">
        <f ca="1">f_nav_periodreturnrankingper(A1428,参数!$B$4,参数!$B$3,3)</f>
        <v>34.2222222222222</v>
      </c>
      <c r="M1428" s="17">
        <f ca="1">f_nav_adjustedreturn(A1428,参数!$B$5,参数!$B$4)</f>
        <v>0</v>
      </c>
      <c r="N1428" s="17">
        <f ca="1">f_nav_periodreturnrankingper(A1428,参数!$B$5,参数!$B$4,3)</f>
        <v>0</v>
      </c>
      <c r="O1428" s="17">
        <f ca="1">f_nav_adjustedreturn(A1428,参数!$B$6,参数!$B$5)</f>
        <v>0</v>
      </c>
      <c r="P1428" s="17">
        <f ca="1">f_nav_periodreturnrankingper(A1428,参数!$B$6,参数!$B$5,3)</f>
        <v>0</v>
      </c>
      <c r="Q1428" s="25">
        <f>f_return(A1428,1,参数!$B$1-365/2,参数!$B$1)</f>
        <v>18.3395226332052</v>
      </c>
      <c r="R1428" s="25">
        <f ca="1">f_return(A1428,1,参数!$B$4,参数!$B$1)</f>
        <v>10.0619671476924</v>
      </c>
      <c r="S1428" s="25">
        <f ca="1">f_return(A1428,1,参数!$B$6,参数!$B$1)</f>
        <v>0</v>
      </c>
      <c r="T1428" t="str">
        <f>f_info_investtype(A1428)</f>
        <v>偏债混合型基金</v>
      </c>
      <c r="U1428" t="str">
        <f>f_info_fundmanager(A1428)</f>
        <v>吴闻,吴坚</v>
      </c>
      <c r="V1428">
        <f>f_info_manager_onthepostdays(A1428,1)</f>
        <v>1269</v>
      </c>
      <c r="W1428" s="25">
        <f ca="1">f_return_1w(A1428,"0",参数!$B$2)</f>
        <v>-0.538744724791237</v>
      </c>
      <c r="X1428" s="25">
        <f>f_return_1m(A1428,"0",参数!$B$1)</f>
        <v>2.01733527652066</v>
      </c>
      <c r="Y1428" s="25">
        <f>f_return_3m(A1428,0,参数!$B$1)</f>
        <v>4.86821694967582</v>
      </c>
      <c r="Z1428" s="25">
        <f>f_return_6m(A1428,0,参数!B1427)</f>
        <v>6.41499280444306</v>
      </c>
      <c r="AA1428" t="str">
        <f>f_dq_status(A1428,参数!$B$1)</f>
        <v>暂停申购|暂停赎回</v>
      </c>
      <c r="AB1428" s="17">
        <f ca="1">f_risk_maxdownside(A1428,参数!$B$6,参数!$B$1)</f>
        <v>-3.69924294562974</v>
      </c>
      <c r="AC1428" s="17">
        <f ca="1">f_risk_maxdownside(A1428,参数!$B$4,参数!$B$1)</f>
        <v>-3.69924294562974</v>
      </c>
      <c r="AD1428" t="str">
        <f ca="1">f_risk_maxdownside_date(A1428,参数!$B$6,参数!$B$1)</f>
        <v>20200307-20200320</v>
      </c>
    </row>
    <row r="1429" spans="1:30">
      <c r="A1429" s="15" t="s">
        <v>1457</v>
      </c>
      <c r="B1429" t="str">
        <f>f_info_name(A1429)</f>
        <v>汇添富添福吉祥</v>
      </c>
      <c r="C1429" t="str">
        <f>f_info_setupdate(A1429)</f>
        <v>2017-07-24</v>
      </c>
      <c r="D1429" s="16">
        <f t="shared" si="22"/>
        <v>1281</v>
      </c>
      <c r="F1429" s="17">
        <f>f_netasset_total(A1429,参数!$B$1,100000000)</f>
        <v>5.8569962186</v>
      </c>
      <c r="G1429" s="17">
        <f ca="1">f_nav_adjustedreturn(A1429,参数!$B$2,参数!$B$1)</f>
        <v>16.5947706664319</v>
      </c>
      <c r="H1429" s="17">
        <f ca="1">f_nav_periodreturnrankingper(A1429,参数!$B$2,参数!$B$1,3)</f>
        <v>48.9304812834225</v>
      </c>
      <c r="I1429" s="17">
        <f ca="1">f_nav_adjustedreturn(A1429,参数!$B$3,参数!$B$2)</f>
        <v>11.592494351115</v>
      </c>
      <c r="J1429" s="17">
        <f ca="1">f_nav_periodreturnrankingper(A1429,参数!$B$3,参数!$B$2,3)</f>
        <v>34.3859649122807</v>
      </c>
      <c r="K1429" s="17">
        <f ca="1">f_nav_adjustedreturn(A1429,参数!$B$4,参数!$B$3)</f>
        <v>-8.31381733021078</v>
      </c>
      <c r="L1429" s="17">
        <f ca="1">f_nav_periodreturnrankingper(A1429,参数!$B$4,参数!$B$3,3)</f>
        <v>92.8888888888889</v>
      </c>
      <c r="M1429" s="17">
        <f ca="1">f_nav_adjustedreturn(A1429,参数!$B$5,参数!$B$4)</f>
        <v>0</v>
      </c>
      <c r="N1429" s="17">
        <f ca="1">f_nav_periodreturnrankingper(A1429,参数!$B$5,参数!$B$4,3)</f>
        <v>0</v>
      </c>
      <c r="O1429" s="17">
        <f ca="1">f_nav_adjustedreturn(A1429,参数!$B$6,参数!$B$5)</f>
        <v>0</v>
      </c>
      <c r="P1429" s="17">
        <f ca="1">f_nav_periodreturnrankingper(A1429,参数!$B$6,参数!$B$5,3)</f>
        <v>0</v>
      </c>
      <c r="Q1429" s="25">
        <f>f_return(A1429,1,参数!$B$1-365/2,参数!$B$1)</f>
        <v>20.5537687003247</v>
      </c>
      <c r="R1429" s="25">
        <f ca="1">f_return(A1429,1,参数!$B$4,参数!$B$1)</f>
        <v>6.05130427424521</v>
      </c>
      <c r="S1429" s="25">
        <f ca="1">f_return(A1429,1,参数!$B$6,参数!$B$1)</f>
        <v>0</v>
      </c>
      <c r="T1429" t="str">
        <f>f_info_investtype(A1429)</f>
        <v>偏债混合型基金</v>
      </c>
      <c r="U1429" t="str">
        <f>f_info_fundmanager(A1429)</f>
        <v>吴江宏,赵鹏程,胡奕</v>
      </c>
      <c r="V1429">
        <f>f_info_manager_onthepostdays(A1429,1)</f>
        <v>533</v>
      </c>
      <c r="W1429" s="25">
        <f ca="1">f_return_1w(A1429,"0",参数!$B$2)</f>
        <v>-0.595081823750778</v>
      </c>
      <c r="X1429" s="25">
        <f>f_return_1m(A1429,"0",参数!$B$1)</f>
        <v>5.52147239263803</v>
      </c>
      <c r="Y1429" s="25">
        <f>f_return_3m(A1429,0,参数!$B$1)</f>
        <v>8.13193990855649</v>
      </c>
      <c r="Z1429" s="25">
        <f>f_return_6m(A1429,0,参数!B1428)</f>
        <v>10.7935468020637</v>
      </c>
      <c r="AA1429" t="str">
        <f>f_dq_status(A1429,参数!$B$1)</f>
        <v>暂停大额申购|开放赎回</v>
      </c>
      <c r="AB1429" s="17">
        <f ca="1">f_risk_maxdownside(A1429,参数!$B$6,参数!$B$1)</f>
        <v>-8.99167934150486</v>
      </c>
      <c r="AC1429" s="17">
        <f ca="1">f_risk_maxdownside(A1429,参数!$B$4,参数!$B$1)</f>
        <v>-8.78766140602581</v>
      </c>
      <c r="AD1429" t="str">
        <f ca="1">f_risk_maxdownside_date(A1429,参数!$B$6,参数!$B$1)</f>
        <v>20180124-20190129</v>
      </c>
    </row>
    <row r="1430" spans="1:30">
      <c r="A1430" s="15" t="s">
        <v>1458</v>
      </c>
      <c r="B1430" t="str">
        <f>f_info_name(A1430)</f>
        <v>嘉实新添泽定开</v>
      </c>
      <c r="C1430" t="str">
        <f>f_info_setupdate(A1430)</f>
        <v>2017-07-14</v>
      </c>
      <c r="D1430" s="16">
        <f t="shared" si="22"/>
        <v>1291</v>
      </c>
      <c r="F1430" s="17">
        <f>f_netasset_total(A1430,参数!$B$1,100000000)</f>
        <v>0.6270176182</v>
      </c>
      <c r="G1430" s="17">
        <f ca="1">f_nav_adjustedreturn(A1430,参数!$B$2,参数!$B$1)</f>
        <v>11.6754440774792</v>
      </c>
      <c r="H1430" s="17">
        <f ca="1">f_nav_periodreturnrankingper(A1430,参数!$B$2,参数!$B$1,3)</f>
        <v>70.5882352941177</v>
      </c>
      <c r="I1430" s="17">
        <f ca="1">f_nav_adjustedreturn(A1430,参数!$B$3,参数!$B$2)</f>
        <v>6.99073631935824</v>
      </c>
      <c r="J1430" s="17">
        <f ca="1">f_nav_periodreturnrankingper(A1430,参数!$B$3,参数!$B$2,3)</f>
        <v>70.1754385964912</v>
      </c>
      <c r="K1430" s="17">
        <f ca="1">f_nav_adjustedreturn(A1430,参数!$B$4,参数!$B$3)</f>
        <v>0.731120731120715</v>
      </c>
      <c r="L1430" s="17">
        <f ca="1">f_nav_periodreturnrankingper(A1430,参数!$B$4,参数!$B$3,3)</f>
        <v>39.5555555555556</v>
      </c>
      <c r="M1430" s="17">
        <f ca="1">f_nav_adjustedreturn(A1430,参数!$B$5,参数!$B$4)</f>
        <v>0</v>
      </c>
      <c r="N1430" s="17">
        <f ca="1">f_nav_periodreturnrankingper(A1430,参数!$B$5,参数!$B$4,3)</f>
        <v>0</v>
      </c>
      <c r="O1430" s="17">
        <f ca="1">f_nav_adjustedreturn(A1430,参数!$B$6,参数!$B$5)</f>
        <v>0</v>
      </c>
      <c r="P1430" s="17">
        <f ca="1">f_nav_periodreturnrankingper(A1430,参数!$B$6,参数!$B$5,3)</f>
        <v>0</v>
      </c>
      <c r="Q1430" s="25">
        <f>f_return(A1430,1,参数!$B$1-365/2,参数!$B$1)</f>
        <v>10.4607493301572</v>
      </c>
      <c r="R1430" s="25">
        <f ca="1">f_return(A1430,1,参数!$B$4,参数!$B$1)</f>
        <v>6.36482675207186</v>
      </c>
      <c r="S1430" s="25">
        <f ca="1">f_return(A1430,1,参数!$B$6,参数!$B$1)</f>
        <v>0</v>
      </c>
      <c r="T1430" t="str">
        <f>f_info_investtype(A1430)</f>
        <v>偏债混合型基金</v>
      </c>
      <c r="U1430" t="str">
        <f>f_info_fundmanager(A1430)</f>
        <v>刘宁,王汉博</v>
      </c>
      <c r="V1430">
        <f>f_info_manager_onthepostdays(A1430,1)</f>
        <v>1308</v>
      </c>
      <c r="W1430" s="25">
        <f ca="1">f_return_1w(A1430,"0",参数!$B$2)</f>
        <v>-0.867179895584464</v>
      </c>
      <c r="X1430" s="25">
        <f>f_return_1m(A1430,"0",参数!$B$1)</f>
        <v>1.95583082063402</v>
      </c>
      <c r="Y1430" s="25">
        <f>f_return_3m(A1430,0,参数!$B$1)</f>
        <v>3.0390380497447</v>
      </c>
      <c r="Z1430" s="25">
        <f>f_return_6m(A1430,0,参数!B1429)</f>
        <v>2.7855612328993</v>
      </c>
      <c r="AA1430" t="str">
        <f>f_dq_status(A1430,参数!$B$1)</f>
        <v>暂停申购|暂停赎回</v>
      </c>
      <c r="AB1430" s="17">
        <f ca="1">f_risk_maxdownside(A1430,参数!$B$6,参数!$B$1)</f>
        <v>-4.50340373538138</v>
      </c>
      <c r="AC1430" s="17">
        <f ca="1">f_risk_maxdownside(A1430,参数!$B$4,参数!$B$1)</f>
        <v>-4.50340373538138</v>
      </c>
      <c r="AD1430" t="str">
        <f ca="1">f_risk_maxdownside_date(A1430,参数!$B$6,参数!$B$1)</f>
        <v>20200306-20200323</v>
      </c>
    </row>
    <row r="1431" spans="1:30">
      <c r="A1431" s="15" t="s">
        <v>1459</v>
      </c>
      <c r="B1431" t="str">
        <f>f_info_name(A1431)</f>
        <v>招商稳健优选</v>
      </c>
      <c r="C1431" t="str">
        <f>f_info_setupdate(A1431)</f>
        <v>2017-09-20</v>
      </c>
      <c r="D1431" s="16">
        <f t="shared" si="22"/>
        <v>1223</v>
      </c>
      <c r="F1431" s="17">
        <f>f_netasset_total(A1431,参数!$B$1,100000000)</f>
        <v>0.7972982614</v>
      </c>
      <c r="G1431" s="17">
        <f ca="1">f_nav_adjustedreturn(A1431,参数!$B$2,参数!$B$1)</f>
        <v>84.3098006005081</v>
      </c>
      <c r="H1431" s="17">
        <f ca="1">f_nav_periodreturnrankingper(A1431,参数!$B$2,参数!$B$1,3)</f>
        <v>33.578431372549</v>
      </c>
      <c r="I1431" s="17">
        <f ca="1">f_nav_adjustedreturn(A1431,参数!$B$3,参数!$B$2)</f>
        <v>74.7242399784773</v>
      </c>
      <c r="J1431" s="17">
        <f ca="1">f_nav_periodreturnrankingper(A1431,参数!$B$3,参数!$B$2,3)</f>
        <v>11.2094395280236</v>
      </c>
      <c r="K1431" s="17">
        <f ca="1">f_nav_adjustedreturn(A1431,参数!$B$4,参数!$B$3)</f>
        <v>-30.6659205372132</v>
      </c>
      <c r="L1431" s="17">
        <f ca="1">f_nav_periodreturnrankingper(A1431,参数!$B$4,参数!$B$3,3)</f>
        <v>85.0909090909091</v>
      </c>
      <c r="M1431" s="17">
        <f ca="1">f_nav_adjustedreturn(A1431,参数!$B$5,参数!$B$4)</f>
        <v>0</v>
      </c>
      <c r="N1431" s="17">
        <f ca="1">f_nav_periodreturnrankingper(A1431,参数!$B$5,参数!$B$4,3)</f>
        <v>0</v>
      </c>
      <c r="O1431" s="17">
        <f ca="1">f_nav_adjustedreturn(A1431,参数!$B$6,参数!$B$5)</f>
        <v>0</v>
      </c>
      <c r="P1431" s="17">
        <f ca="1">f_nav_periodreturnrankingper(A1431,参数!$B$6,参数!$B$5,3)</f>
        <v>0</v>
      </c>
      <c r="Q1431" s="25">
        <f>f_return(A1431,1,参数!$B$1-365/2,参数!$B$1)</f>
        <v>90.3300596987802</v>
      </c>
      <c r="R1431" s="25">
        <f ca="1">f_return(A1431,1,参数!$B$4,参数!$B$1)</f>
        <v>30.6702384563033</v>
      </c>
      <c r="S1431" s="25">
        <f ca="1">f_return(A1431,1,参数!$B$6,参数!$B$1)</f>
        <v>0</v>
      </c>
      <c r="T1431" t="str">
        <f>f_info_investtype(A1431)</f>
        <v>普通股票型基金</v>
      </c>
      <c r="U1431" t="str">
        <f>f_info_fundmanager(A1431)</f>
        <v>钟贇</v>
      </c>
      <c r="V1431">
        <f>f_info_manager_onthepostdays(A1431,1)</f>
        <v>404</v>
      </c>
      <c r="W1431" s="25">
        <f ca="1">f_return_1w(A1431,"0",参数!$B$2)</f>
        <v>3.16098800730679</v>
      </c>
      <c r="X1431" s="25">
        <f>f_return_1m(A1431,"0",参数!$B$1)</f>
        <v>11.7751424035858</v>
      </c>
      <c r="Y1431" s="25">
        <f>f_return_3m(A1431,0,参数!$B$1)</f>
        <v>28.4059214760781</v>
      </c>
      <c r="Z1431" s="25">
        <f>f_return_6m(A1431,0,参数!B1430)</f>
        <v>25.825130283729</v>
      </c>
      <c r="AA1431" t="str">
        <f>f_dq_status(A1431,参数!$B$1)</f>
        <v>开放申购|开放赎回</v>
      </c>
      <c r="AB1431" s="17">
        <f ca="1">f_risk_maxdownside(A1431,参数!$B$6,参数!$B$1)</f>
        <v>-37.8284671532847</v>
      </c>
      <c r="AC1431" s="17">
        <f ca="1">f_risk_maxdownside(A1431,参数!$B$4,参数!$B$1)</f>
        <v>-36.6434216643422</v>
      </c>
      <c r="AD1431" t="str">
        <f ca="1">f_risk_maxdownside_date(A1431,参数!$B$6,参数!$B$1)</f>
        <v>20180124-20181030</v>
      </c>
    </row>
    <row r="1432" spans="1:30">
      <c r="A1432" s="15" t="s">
        <v>1460</v>
      </c>
      <c r="B1432" t="str">
        <f>f_info_name(A1432)</f>
        <v>富荣富乾A</v>
      </c>
      <c r="C1432" t="str">
        <f>f_info_setupdate(A1432)</f>
        <v>2018-02-07</v>
      </c>
      <c r="D1432" s="16">
        <f t="shared" si="22"/>
        <v>1083</v>
      </c>
      <c r="F1432" s="17">
        <f>f_netasset_total(A1432,参数!$B$1,100000000)</f>
        <v>15.0701308653</v>
      </c>
      <c r="G1432" s="17">
        <f ca="1">f_nav_adjustedreturn(A1432,参数!$B$2,参数!$B$1)</f>
        <v>-3.49547065773927</v>
      </c>
      <c r="H1432" s="17">
        <f ca="1">f_nav_periodreturnrankingper(A1432,参数!$B$2,参数!$B$1,3)</f>
        <v>98.4905660377358</v>
      </c>
      <c r="I1432" s="17">
        <f ca="1">f_nav_adjustedreturn(A1432,参数!$B$3,参数!$B$2)</f>
        <v>1.43827407111465</v>
      </c>
      <c r="J1432" s="17">
        <f ca="1">f_nav_periodreturnrankingper(A1432,参数!$B$3,参数!$B$2,3)</f>
        <v>97.8723404255319</v>
      </c>
      <c r="K1432" s="17">
        <f ca="1">f_nav_adjustedreturn(A1432,参数!$B$4,参数!$B$3)</f>
        <v>0</v>
      </c>
      <c r="L1432" s="17">
        <f ca="1">f_nav_periodreturnrankingper(A1432,参数!$B$4,参数!$B$3,3)</f>
        <v>0</v>
      </c>
      <c r="M1432" s="17">
        <f ca="1">f_nav_adjustedreturn(A1432,参数!$B$5,参数!$B$4)</f>
        <v>0</v>
      </c>
      <c r="N1432" s="17">
        <f ca="1">f_nav_periodreturnrankingper(A1432,参数!$B$5,参数!$B$4,3)</f>
        <v>0</v>
      </c>
      <c r="O1432" s="17">
        <f ca="1">f_nav_adjustedreturn(A1432,参数!$B$6,参数!$B$5)</f>
        <v>0</v>
      </c>
      <c r="P1432" s="17">
        <f ca="1">f_nav_periodreturnrankingper(A1432,参数!$B$6,参数!$B$5,3)</f>
        <v>0</v>
      </c>
      <c r="Q1432" s="25">
        <f>f_return(A1432,1,参数!$B$1-365/2,参数!$B$1)</f>
        <v>-8.80257735827283</v>
      </c>
      <c r="R1432" s="25">
        <f ca="1">f_return(A1432,1,参数!$B$4,参数!$B$1)</f>
        <v>0</v>
      </c>
      <c r="S1432" s="25">
        <f ca="1">f_return(A1432,1,参数!$B$6,参数!$B$1)</f>
        <v>0</v>
      </c>
      <c r="T1432" t="str">
        <f>f_info_investtype(A1432)</f>
        <v>混合债券型二级基金</v>
      </c>
      <c r="U1432" t="str">
        <f>f_info_fundmanager(A1432)</f>
        <v>王丹</v>
      </c>
      <c r="V1432">
        <f>f_info_manager_onthepostdays(A1432,1)</f>
        <v>549</v>
      </c>
      <c r="W1432" s="25">
        <f ca="1">f_return_1w(A1432,"0",参数!$B$2)</f>
        <v>0.118296529968466</v>
      </c>
      <c r="X1432" s="25">
        <f>f_return_1m(A1432,"0",参数!$B$1)</f>
        <v>0.420081967213117</v>
      </c>
      <c r="Y1432" s="25">
        <f>f_return_3m(A1432,0,参数!$B$1)</f>
        <v>-3.92118419762769</v>
      </c>
      <c r="Z1432" s="25">
        <f>f_return_6m(A1432,0,参数!B1431)</f>
        <v>-4.49031500684797</v>
      </c>
      <c r="AA1432" t="str">
        <f>f_dq_status(A1432,参数!$B$1)</f>
        <v>开放申购|开放赎回</v>
      </c>
      <c r="AB1432" s="17">
        <f ca="1">f_risk_maxdownside(A1432,参数!$B$6,参数!$B$1)</f>
        <v>-6.66986564299425</v>
      </c>
      <c r="AC1432" s="17">
        <f ca="1">f_risk_maxdownside(A1432,参数!$B$4,参数!$B$1)</f>
        <v>-6.66986564299425</v>
      </c>
      <c r="AD1432" t="str">
        <f ca="1">f_risk_maxdownside_date(A1432,参数!$B$6,参数!$B$1)</f>
        <v>20200430-20201215</v>
      </c>
    </row>
    <row r="1433" spans="1:30">
      <c r="A1433" s="15" t="s">
        <v>1461</v>
      </c>
      <c r="B1433" t="str">
        <f>f_info_name(A1433)</f>
        <v>富荣福鑫A</v>
      </c>
      <c r="C1433" t="str">
        <f>f_info_setupdate(A1433)</f>
        <v>2018-02-13</v>
      </c>
      <c r="D1433" s="16">
        <f t="shared" si="22"/>
        <v>1077</v>
      </c>
      <c r="F1433" s="17">
        <f>f_netasset_total(A1433,参数!$B$1,100000000)</f>
        <v>0.4472132516</v>
      </c>
      <c r="G1433" s="17">
        <f ca="1">f_nav_adjustedreturn(A1433,参数!$B$2,参数!$B$1)</f>
        <v>39.5470903080229</v>
      </c>
      <c r="H1433" s="17">
        <f ca="1">f_nav_periodreturnrankingper(A1433,参数!$B$2,参数!$B$1,3)</f>
        <v>53.9438856537851</v>
      </c>
      <c r="I1433" s="17">
        <f ca="1">f_nav_adjustedreturn(A1433,参数!$B$3,参数!$B$2)</f>
        <v>12.5692974498539</v>
      </c>
      <c r="J1433" s="17">
        <f ca="1">f_nav_periodreturnrankingper(A1433,参数!$B$3,参数!$B$2,3)</f>
        <v>75.0836120401338</v>
      </c>
      <c r="K1433" s="17">
        <f ca="1">f_nav_adjustedreturn(A1433,参数!$B$4,参数!$B$3)</f>
        <v>0</v>
      </c>
      <c r="L1433" s="17">
        <f ca="1">f_nav_periodreturnrankingper(A1433,参数!$B$4,参数!$B$3,3)</f>
        <v>0</v>
      </c>
      <c r="M1433" s="17">
        <f ca="1">f_nav_adjustedreturn(A1433,参数!$B$5,参数!$B$4)</f>
        <v>0</v>
      </c>
      <c r="N1433" s="17">
        <f ca="1">f_nav_periodreturnrankingper(A1433,参数!$B$5,参数!$B$4,3)</f>
        <v>0</v>
      </c>
      <c r="O1433" s="17">
        <f ca="1">f_nav_adjustedreturn(A1433,参数!$B$6,参数!$B$5)</f>
        <v>0</v>
      </c>
      <c r="P1433" s="17">
        <f ca="1">f_nav_periodreturnrankingper(A1433,参数!$B$6,参数!$B$5,3)</f>
        <v>0</v>
      </c>
      <c r="Q1433" s="25">
        <f>f_return(A1433,1,参数!$B$1-365/2,参数!$B$1)</f>
        <v>83.9628247743264</v>
      </c>
      <c r="R1433" s="25">
        <f ca="1">f_return(A1433,1,参数!$B$4,参数!$B$1)</f>
        <v>0</v>
      </c>
      <c r="S1433" s="25">
        <f ca="1">f_return(A1433,1,参数!$B$6,参数!$B$1)</f>
        <v>0</v>
      </c>
      <c r="T1433" t="str">
        <f>f_info_investtype(A1433)</f>
        <v>灵活配置型基金</v>
      </c>
      <c r="U1433" t="str">
        <f>f_info_fundmanager(A1433)</f>
        <v>邓宇翔,王丹</v>
      </c>
      <c r="V1433">
        <f>f_info_manager_onthepostdays(A1433,1)</f>
        <v>1049</v>
      </c>
      <c r="W1433" s="25">
        <f ca="1">f_return_1w(A1433,"0",参数!$B$2)</f>
        <v>0</v>
      </c>
      <c r="X1433" s="25">
        <f>f_return_1m(A1433,"0",参数!$B$1)</f>
        <v>11.6301088843301</v>
      </c>
      <c r="Y1433" s="25">
        <f>f_return_3m(A1433,0,参数!$B$1)</f>
        <v>33.383614594136</v>
      </c>
      <c r="Z1433" s="25">
        <f>f_return_6m(A1433,0,参数!B1432)</f>
        <v>30.3754578754579</v>
      </c>
      <c r="AA1433" t="str">
        <f>f_dq_status(A1433,参数!$B$1)</f>
        <v>开放申购|开放赎回</v>
      </c>
      <c r="AB1433" s="17">
        <f ca="1">f_risk_maxdownside(A1433,参数!$B$6,参数!$B$1)</f>
        <v>-9.06207133058987</v>
      </c>
      <c r="AC1433" s="17">
        <f ca="1">f_risk_maxdownside(A1433,参数!$B$4,参数!$B$1)</f>
        <v>-9.06207133058987</v>
      </c>
      <c r="AD1433" t="str">
        <f ca="1">f_risk_maxdownside_date(A1433,参数!$B$6,参数!$B$1)</f>
        <v>20200902-20201023</v>
      </c>
    </row>
    <row r="1434" spans="1:30">
      <c r="A1434" s="15" t="s">
        <v>1462</v>
      </c>
      <c r="B1434" t="str">
        <f>f_info_name(A1434)</f>
        <v>建信智享添鑫</v>
      </c>
      <c r="C1434" t="str">
        <f>f_info_setupdate(A1434)</f>
        <v>2018-03-05</v>
      </c>
      <c r="D1434" s="16">
        <f t="shared" si="22"/>
        <v>1057</v>
      </c>
      <c r="F1434" s="17">
        <f>f_netasset_total(A1434,参数!$B$1,100000000)</f>
        <v>0.3035676008</v>
      </c>
      <c r="G1434" s="17">
        <f ca="1">f_nav_adjustedreturn(A1434,参数!$B$2,参数!$B$1)</f>
        <v>4.63742859908995</v>
      </c>
      <c r="H1434" s="17">
        <f ca="1">f_nav_periodreturnrankingper(A1434,参数!$B$2,参数!$B$1,3)</f>
        <v>94.1176470588235</v>
      </c>
      <c r="I1434" s="17">
        <f ca="1">f_nav_adjustedreturn(A1434,参数!$B$3,参数!$B$2)</f>
        <v>4.28066633013628</v>
      </c>
      <c r="J1434" s="17">
        <f ca="1">f_nav_periodreturnrankingper(A1434,参数!$B$3,参数!$B$2,3)</f>
        <v>88.7719298245614</v>
      </c>
      <c r="K1434" s="17">
        <f ca="1">f_nav_adjustedreturn(A1434,参数!$B$4,参数!$B$3)</f>
        <v>0</v>
      </c>
      <c r="L1434" s="17">
        <f ca="1">f_nav_periodreturnrankingper(A1434,参数!$B$4,参数!$B$3,3)</f>
        <v>0</v>
      </c>
      <c r="M1434" s="17">
        <f ca="1">f_nav_adjustedreturn(A1434,参数!$B$5,参数!$B$4)</f>
        <v>0</v>
      </c>
      <c r="N1434" s="17">
        <f ca="1">f_nav_periodreturnrankingper(A1434,参数!$B$5,参数!$B$4,3)</f>
        <v>0</v>
      </c>
      <c r="O1434" s="17">
        <f ca="1">f_nav_adjustedreturn(A1434,参数!$B$6,参数!$B$5)</f>
        <v>0</v>
      </c>
      <c r="P1434" s="17">
        <f ca="1">f_nav_periodreturnrankingper(A1434,参数!$B$6,参数!$B$5,3)</f>
        <v>0</v>
      </c>
      <c r="Q1434" s="25">
        <f>f_return(A1434,1,参数!$B$1-365/2,参数!$B$1)</f>
        <v>7.7062204758189</v>
      </c>
      <c r="R1434" s="25">
        <f ca="1">f_return(A1434,1,参数!$B$4,参数!$B$1)</f>
        <v>0</v>
      </c>
      <c r="S1434" s="25">
        <f ca="1">f_return(A1434,1,参数!$B$6,参数!$B$1)</f>
        <v>0</v>
      </c>
      <c r="T1434" t="str">
        <f>f_info_investtype(A1434)</f>
        <v>偏债混合型基金</v>
      </c>
      <c r="U1434" t="str">
        <f>f_info_fundmanager(A1434)</f>
        <v>薛玲</v>
      </c>
      <c r="V1434">
        <f>f_info_manager_onthepostdays(A1434,1)</f>
        <v>1074</v>
      </c>
      <c r="W1434" s="25">
        <f ca="1">f_return_1w(A1434,"0",参数!$B$2)</f>
        <v>-0.615799095545075</v>
      </c>
      <c r="X1434" s="25">
        <f>f_return_1m(A1434,"0",参数!$B$1)</f>
        <v>1.70320880775384</v>
      </c>
      <c r="Y1434" s="25">
        <f>f_return_3m(A1434,0,参数!$B$1)</f>
        <v>3.0118185284026</v>
      </c>
      <c r="Z1434" s="25">
        <f>f_return_6m(A1434,0,参数!B1433)</f>
        <v>0.356606606606588</v>
      </c>
      <c r="AA1434" t="str">
        <f>f_dq_status(A1434,参数!$B$1)</f>
        <v>暂停申购|暂停赎回</v>
      </c>
      <c r="AB1434" s="17">
        <f ca="1">f_risk_maxdownside(A1434,参数!$B$6,参数!$B$1)</f>
        <v>-4.56923939450569</v>
      </c>
      <c r="AC1434" s="17">
        <f ca="1">f_risk_maxdownside(A1434,参数!$B$4,参数!$B$1)</f>
        <v>-4.56923939450569</v>
      </c>
      <c r="AD1434" t="str">
        <f ca="1">f_risk_maxdownside_date(A1434,参数!$B$6,参数!$B$1)</f>
        <v>20200306-20200605,20200306-20200608</v>
      </c>
    </row>
    <row r="1435" spans="1:30">
      <c r="A1435" s="15" t="s">
        <v>1463</v>
      </c>
      <c r="B1435" t="str">
        <f>f_info_name(A1435)</f>
        <v>浦银安盛安久回报A</v>
      </c>
      <c r="C1435" t="str">
        <f>f_info_setupdate(A1435)</f>
        <v>2018-04-19</v>
      </c>
      <c r="D1435" s="16">
        <f t="shared" si="22"/>
        <v>1012</v>
      </c>
      <c r="F1435" s="17">
        <f>f_netasset_total(A1435,参数!$B$1,100000000)</f>
        <v>0.3990514619</v>
      </c>
      <c r="G1435" s="17">
        <f ca="1">f_nav_adjustedreturn(A1435,参数!$B$2,参数!$B$1)</f>
        <v>13.6020263763989</v>
      </c>
      <c r="H1435" s="17">
        <f ca="1">f_nav_periodreturnrankingper(A1435,参数!$B$2,参数!$B$1,3)</f>
        <v>63.903743315508</v>
      </c>
      <c r="I1435" s="17">
        <f ca="1">f_nav_adjustedreturn(A1435,参数!$B$3,参数!$B$2)</f>
        <v>10.4344066045666</v>
      </c>
      <c r="J1435" s="17">
        <f ca="1">f_nav_periodreturnrankingper(A1435,参数!$B$3,参数!$B$2,3)</f>
        <v>46.6666666666667</v>
      </c>
      <c r="K1435" s="17">
        <f ca="1">f_nav_adjustedreturn(A1435,参数!$B$4,参数!$B$3)</f>
        <v>0</v>
      </c>
      <c r="L1435" s="17">
        <f ca="1">f_nav_periodreturnrankingper(A1435,参数!$B$4,参数!$B$3,3)</f>
        <v>0</v>
      </c>
      <c r="M1435" s="17">
        <f ca="1">f_nav_adjustedreturn(A1435,参数!$B$5,参数!$B$4)</f>
        <v>0</v>
      </c>
      <c r="N1435" s="17">
        <f ca="1">f_nav_periodreturnrankingper(A1435,参数!$B$5,参数!$B$4,3)</f>
        <v>0</v>
      </c>
      <c r="O1435" s="17">
        <f ca="1">f_nav_adjustedreturn(A1435,参数!$B$6,参数!$B$5)</f>
        <v>0</v>
      </c>
      <c r="P1435" s="17">
        <f ca="1">f_nav_periodreturnrankingper(A1435,参数!$B$6,参数!$B$5,3)</f>
        <v>0</v>
      </c>
      <c r="Q1435" s="25">
        <f>f_return(A1435,1,参数!$B$1-365/2,参数!$B$1)</f>
        <v>17.6953690184197</v>
      </c>
      <c r="R1435" s="25">
        <f ca="1">f_return(A1435,1,参数!$B$4,参数!$B$1)</f>
        <v>0</v>
      </c>
      <c r="S1435" s="25">
        <f ca="1">f_return(A1435,1,参数!$B$6,参数!$B$1)</f>
        <v>0</v>
      </c>
      <c r="T1435" t="str">
        <f>f_info_investtype(A1435)</f>
        <v>偏债混合型基金</v>
      </c>
      <c r="U1435" t="str">
        <f>f_info_fundmanager(A1435)</f>
        <v>褚艳辉</v>
      </c>
      <c r="V1435">
        <f>f_info_manager_onthepostdays(A1435,1)</f>
        <v>1029</v>
      </c>
      <c r="W1435" s="25">
        <f ca="1">f_return_1w(A1435,"0",参数!$B$2)</f>
        <v>-0.659099231050903</v>
      </c>
      <c r="X1435" s="25">
        <f>f_return_1m(A1435,"0",参数!$B$1)</f>
        <v>3.31957678818977</v>
      </c>
      <c r="Y1435" s="25">
        <f>f_return_3m(A1435,0,参数!$B$1)</f>
        <v>8.31217626398526</v>
      </c>
      <c r="Z1435" s="25">
        <f>f_return_6m(A1435,0,参数!B1434)</f>
        <v>8.45709698244924</v>
      </c>
      <c r="AA1435" t="str">
        <f>f_dq_status(A1435,参数!$B$1)</f>
        <v>暂停申购|暂停赎回</v>
      </c>
      <c r="AB1435" s="17">
        <f ca="1">f_risk_maxdownside(A1435,参数!$B$6,参数!$B$1)</f>
        <v>-3.80875202593194</v>
      </c>
      <c r="AC1435" s="17">
        <f ca="1">f_risk_maxdownside(A1435,参数!$B$4,参数!$B$1)</f>
        <v>-3.80875202593194</v>
      </c>
      <c r="AD1435" t="str">
        <f ca="1">f_risk_maxdownside_date(A1435,参数!$B$6,参数!$B$1)</f>
        <v>20200222-20200320</v>
      </c>
    </row>
    <row r="1436" spans="1:30">
      <c r="A1436" s="15" t="s">
        <v>1464</v>
      </c>
      <c r="B1436" t="str">
        <f>f_info_name(A1436)</f>
        <v>长信消费精选行业量化</v>
      </c>
      <c r="C1436" t="str">
        <f>f_info_setupdate(A1436)</f>
        <v>2018-03-07</v>
      </c>
      <c r="D1436" s="16">
        <f t="shared" si="22"/>
        <v>1055</v>
      </c>
      <c r="F1436" s="17">
        <f>f_netasset_total(A1436,参数!$B$1,100000000)</f>
        <v>0.1738290559</v>
      </c>
      <c r="G1436" s="17">
        <f ca="1">f_nav_adjustedreturn(A1436,参数!$B$2,参数!$B$1)</f>
        <v>92.121659288408</v>
      </c>
      <c r="H1436" s="17">
        <f ca="1">f_nav_periodreturnrankingper(A1436,参数!$B$2,参数!$B$1,3)</f>
        <v>25.2450980392157</v>
      </c>
      <c r="I1436" s="17">
        <f ca="1">f_nav_adjustedreturn(A1436,参数!$B$3,参数!$B$2)</f>
        <v>34.665489070435</v>
      </c>
      <c r="J1436" s="17">
        <f ca="1">f_nav_periodreturnrankingper(A1436,参数!$B$3,参数!$B$2,3)</f>
        <v>69.3215339233038</v>
      </c>
      <c r="K1436" s="17">
        <f ca="1">f_nav_adjustedreturn(A1436,参数!$B$4,参数!$B$3)</f>
        <v>0</v>
      </c>
      <c r="L1436" s="17">
        <f ca="1">f_nav_periodreturnrankingper(A1436,参数!$B$4,参数!$B$3,3)</f>
        <v>0</v>
      </c>
      <c r="M1436" s="17">
        <f ca="1">f_nav_adjustedreturn(A1436,参数!$B$5,参数!$B$4)</f>
        <v>0</v>
      </c>
      <c r="N1436" s="17">
        <f ca="1">f_nav_periodreturnrankingper(A1436,参数!$B$5,参数!$B$4,3)</f>
        <v>0</v>
      </c>
      <c r="O1436" s="17">
        <f ca="1">f_nav_adjustedreturn(A1436,参数!$B$6,参数!$B$5)</f>
        <v>0</v>
      </c>
      <c r="P1436" s="17">
        <f ca="1">f_nav_periodreturnrankingper(A1436,参数!$B$6,参数!$B$5,3)</f>
        <v>0</v>
      </c>
      <c r="Q1436" s="25">
        <f>f_return(A1436,1,参数!$B$1-365/2,参数!$B$1)</f>
        <v>89.8167384790072</v>
      </c>
      <c r="R1436" s="25">
        <f ca="1">f_return(A1436,1,参数!$B$4,参数!$B$1)</f>
        <v>0</v>
      </c>
      <c r="S1436" s="25">
        <f ca="1">f_return(A1436,1,参数!$B$6,参数!$B$1)</f>
        <v>0</v>
      </c>
      <c r="T1436" t="str">
        <f>f_info_investtype(A1436)</f>
        <v>普通股票型基金</v>
      </c>
      <c r="U1436" t="str">
        <f>f_info_fundmanager(A1436)</f>
        <v>左金保</v>
      </c>
      <c r="V1436">
        <f>f_info_manager_onthepostdays(A1436,1)</f>
        <v>1072</v>
      </c>
      <c r="W1436" s="25">
        <f ca="1">f_return_1w(A1436,"0",参数!$B$2)</f>
        <v>-4.25431711145997</v>
      </c>
      <c r="X1436" s="25">
        <f>f_return_1m(A1436,"0",参数!$B$1)</f>
        <v>14.3282271441116</v>
      </c>
      <c r="Y1436" s="25">
        <f>f_return_3m(A1436,0,参数!$B$1)</f>
        <v>30.1438329538513</v>
      </c>
      <c r="Z1436" s="25">
        <f>f_return_6m(A1436,0,参数!B1435)</f>
        <v>37.4860522204865</v>
      </c>
      <c r="AA1436" t="str">
        <f>f_dq_status(A1436,参数!$B$1)</f>
        <v>开放申购|开放赎回</v>
      </c>
      <c r="AB1436" s="17">
        <f ca="1">f_risk_maxdownside(A1436,参数!$B$6,参数!$B$1)</f>
        <v>-19.263096168882</v>
      </c>
      <c r="AC1436" s="17">
        <f ca="1">f_risk_maxdownside(A1436,参数!$B$4,参数!$B$1)</f>
        <v>-19.263096168882</v>
      </c>
      <c r="AD1436" t="str">
        <f ca="1">f_risk_maxdownside_date(A1436,参数!$B$6,参数!$B$1)</f>
        <v>20180613-20190103</v>
      </c>
    </row>
    <row r="1437" spans="1:30">
      <c r="A1437" s="15" t="s">
        <v>1465</v>
      </c>
      <c r="B1437" t="str">
        <f>f_info_name(A1437)</f>
        <v>长信先机两年</v>
      </c>
      <c r="C1437" t="str">
        <f>f_info_setupdate(A1437)</f>
        <v>2018-02-06</v>
      </c>
      <c r="D1437" s="16">
        <f t="shared" si="22"/>
        <v>1084</v>
      </c>
      <c r="F1437" s="17">
        <f>f_netasset_total(A1437,参数!$B$1,100000000)</f>
        <v>0.1632981059</v>
      </c>
      <c r="G1437" s="17">
        <f ca="1">f_nav_adjustedreturn(A1437,参数!$B$2,参数!$B$1)</f>
        <v>18.3188405797101</v>
      </c>
      <c r="H1437" s="17">
        <f ca="1">f_nav_periodreturnrankingper(A1437,参数!$B$2,参数!$B$1,3)</f>
        <v>81.0481736368449</v>
      </c>
      <c r="I1437" s="17">
        <f ca="1">f_nav_adjustedreturn(A1437,参数!$B$3,参数!$B$2)</f>
        <v>7.44316412332605</v>
      </c>
      <c r="J1437" s="17">
        <f ca="1">f_nav_periodreturnrankingper(A1437,参数!$B$3,参数!$B$2,3)</f>
        <v>89.0189520624303</v>
      </c>
      <c r="K1437" s="17">
        <f ca="1">f_nav_adjustedreturn(A1437,参数!$B$4,参数!$B$3)</f>
        <v>0</v>
      </c>
      <c r="L1437" s="17">
        <f ca="1">f_nav_periodreturnrankingper(A1437,参数!$B$4,参数!$B$3,3)</f>
        <v>0</v>
      </c>
      <c r="M1437" s="17">
        <f ca="1">f_nav_adjustedreturn(A1437,参数!$B$5,参数!$B$4)</f>
        <v>0</v>
      </c>
      <c r="N1437" s="17">
        <f ca="1">f_nav_periodreturnrankingper(A1437,参数!$B$5,参数!$B$4,3)</f>
        <v>0</v>
      </c>
      <c r="O1437" s="17">
        <f ca="1">f_nav_adjustedreturn(A1437,参数!$B$6,参数!$B$5)</f>
        <v>0</v>
      </c>
      <c r="P1437" s="17">
        <f ca="1">f_nav_periodreturnrankingper(A1437,参数!$B$6,参数!$B$5,3)</f>
        <v>0</v>
      </c>
      <c r="Q1437" s="25">
        <f>f_return(A1437,1,参数!$B$1-365/2,参数!$B$1)</f>
        <v>35.0684097170599</v>
      </c>
      <c r="R1437" s="25">
        <f ca="1">f_return(A1437,1,参数!$B$4,参数!$B$1)</f>
        <v>0</v>
      </c>
      <c r="S1437" s="25">
        <f ca="1">f_return(A1437,1,参数!$B$6,参数!$B$1)</f>
        <v>0</v>
      </c>
      <c r="T1437" t="str">
        <f>f_info_investtype(A1437)</f>
        <v>灵活配置型基金</v>
      </c>
      <c r="U1437" t="str">
        <f>f_info_fundmanager(A1437)</f>
        <v>张子乔</v>
      </c>
      <c r="V1437">
        <f>f_info_manager_onthepostdays(A1437,1)</f>
        <v>177</v>
      </c>
      <c r="W1437" s="25">
        <f ca="1">f_return_1w(A1437,"0",参数!$B$2)</f>
        <v>-3.83722010591843</v>
      </c>
      <c r="X1437" s="25">
        <f>f_return_1m(A1437,"0",参数!$B$1)</f>
        <v>7.64767932489451</v>
      </c>
      <c r="Y1437" s="25">
        <f>f_return_3m(A1437,0,参数!$B$1)</f>
        <v>14.9751197070698</v>
      </c>
      <c r="Z1437" s="25">
        <f>f_return_6m(A1437,0,参数!B1436)</f>
        <v>15.3496146345993</v>
      </c>
      <c r="AA1437" t="str">
        <f>f_dq_status(A1437,参数!$B$1)</f>
        <v>暂停申购|暂停赎回</v>
      </c>
      <c r="AB1437" s="17">
        <f ca="1">f_risk_maxdownside(A1437,参数!$B$6,参数!$B$1)</f>
        <v>-15.9618383634529</v>
      </c>
      <c r="AC1437" s="17">
        <f ca="1">f_risk_maxdownside(A1437,参数!$B$4,参数!$B$1)</f>
        <v>-15.9618383634529</v>
      </c>
      <c r="AD1437" t="str">
        <f ca="1">f_risk_maxdownside_date(A1437,参数!$B$6,参数!$B$1)</f>
        <v>20200226-20200331</v>
      </c>
    </row>
    <row r="1438" spans="1:30">
      <c r="A1438" s="15" t="s">
        <v>1466</v>
      </c>
      <c r="B1438" t="str">
        <f>f_info_name(A1438)</f>
        <v>中银证券安弘A</v>
      </c>
      <c r="C1438" t="str">
        <f>f_info_setupdate(A1438)</f>
        <v>2017-08-09</v>
      </c>
      <c r="D1438" s="16">
        <f t="shared" si="22"/>
        <v>1265</v>
      </c>
      <c r="F1438" s="17">
        <f>f_netasset_total(A1438,参数!$B$1,100000000)</f>
        <v>4.2567460957</v>
      </c>
      <c r="G1438" s="17">
        <f ca="1">f_nav_adjustedreturn(A1438,参数!$B$2,参数!$B$1)</f>
        <v>10.6036606828581</v>
      </c>
      <c r="H1438" s="17">
        <f ca="1">f_nav_periodreturnrankingper(A1438,参数!$B$2,参数!$B$1,3)</f>
        <v>43.3962264150943</v>
      </c>
      <c r="I1438" s="17">
        <f ca="1">f_nav_adjustedreturn(A1438,参数!$B$3,参数!$B$2)</f>
        <v>7.95098318609292</v>
      </c>
      <c r="J1438" s="17">
        <f ca="1">f_nav_periodreturnrankingper(A1438,参数!$B$3,参数!$B$2,3)</f>
        <v>52.9787234042553</v>
      </c>
      <c r="K1438" s="17">
        <f ca="1">f_nav_adjustedreturn(A1438,参数!$B$4,参数!$B$3)</f>
        <v>4.3517049960349</v>
      </c>
      <c r="L1438" s="17">
        <f ca="1">f_nav_periodreturnrankingper(A1438,参数!$B$4,参数!$B$3,3)</f>
        <v>18.6157517899761</v>
      </c>
      <c r="M1438" s="17">
        <f ca="1">f_nav_adjustedreturn(A1438,参数!$B$5,参数!$B$4)</f>
        <v>0</v>
      </c>
      <c r="N1438" s="17">
        <f ca="1">f_nav_periodreturnrankingper(A1438,参数!$B$5,参数!$B$4,3)</f>
        <v>0</v>
      </c>
      <c r="O1438" s="17">
        <f ca="1">f_nav_adjustedreturn(A1438,参数!$B$6,参数!$B$5)</f>
        <v>0</v>
      </c>
      <c r="P1438" s="17">
        <f ca="1">f_nav_periodreturnrankingper(A1438,参数!$B$6,参数!$B$5,3)</f>
        <v>0</v>
      </c>
      <c r="Q1438" s="25">
        <f>f_return(A1438,1,参数!$B$1-365/2,参数!$B$1)</f>
        <v>11.3489114426289</v>
      </c>
      <c r="R1438" s="25">
        <f ca="1">f_return(A1438,1,参数!$B$4,参数!$B$1)</f>
        <v>7.59766346836055</v>
      </c>
      <c r="S1438" s="25">
        <f ca="1">f_return(A1438,1,参数!$B$6,参数!$B$1)</f>
        <v>0</v>
      </c>
      <c r="T1438" t="str">
        <f>f_info_investtype(A1438)</f>
        <v>混合债券型二级基金</v>
      </c>
      <c r="U1438" t="str">
        <f>f_info_fundmanager(A1438)</f>
        <v>王玉玺,蒲延杰</v>
      </c>
      <c r="V1438">
        <f>f_info_manager_onthepostdays(A1438,1)</f>
        <v>1282</v>
      </c>
      <c r="W1438" s="25">
        <f ca="1">f_return_1w(A1438,"0",参数!$B$2)</f>
        <v>0.229317339918871</v>
      </c>
      <c r="X1438" s="25">
        <f>f_return_1m(A1438,"0",参数!$B$1)</f>
        <v>3.25310112544154</v>
      </c>
      <c r="Y1438" s="25">
        <f>f_return_3m(A1438,0,参数!$B$1)</f>
        <v>4.50652698095949</v>
      </c>
      <c r="Z1438" s="25">
        <f>f_return_6m(A1438,0,参数!B1437)</f>
        <v>4.58799171842649</v>
      </c>
      <c r="AA1438" t="str">
        <f>f_dq_status(A1438,参数!$B$1)</f>
        <v>开放申购|开放赎回</v>
      </c>
      <c r="AB1438" s="17">
        <f ca="1">f_risk_maxdownside(A1438,参数!$B$6,参数!$B$1)</f>
        <v>-3.13170313170313</v>
      </c>
      <c r="AC1438" s="17">
        <f ca="1">f_risk_maxdownside(A1438,参数!$B$4,参数!$B$1)</f>
        <v>-3.13170313170313</v>
      </c>
      <c r="AD1438" t="str">
        <f ca="1">f_risk_maxdownside_date(A1438,参数!$B$6,参数!$B$1)</f>
        <v>20200226-20200323</v>
      </c>
    </row>
    <row r="1439" spans="1:30">
      <c r="A1439" s="15" t="s">
        <v>1467</v>
      </c>
      <c r="B1439" t="str">
        <f>f_info_name(A1439)</f>
        <v>前海联合润丰A</v>
      </c>
      <c r="C1439" t="str">
        <f>f_info_setupdate(A1439)</f>
        <v>2018-09-20</v>
      </c>
      <c r="D1439" s="16">
        <f t="shared" si="22"/>
        <v>858</v>
      </c>
      <c r="F1439" s="17">
        <f>f_netasset_total(A1439,参数!$B$1,100000000)</f>
        <v>0.8091602298</v>
      </c>
      <c r="G1439" s="17">
        <f ca="1">f_nav_adjustedreturn(A1439,参数!$B$2,参数!$B$1)</f>
        <v>64.8994337043546</v>
      </c>
      <c r="H1439" s="17">
        <f ca="1">f_nav_periodreturnrankingper(A1439,参数!$B$2,参数!$B$1,3)</f>
        <v>29.4865007940709</v>
      </c>
      <c r="I1439" s="17">
        <f ca="1">f_nav_adjustedreturn(A1439,参数!$B$3,参数!$B$2)</f>
        <v>1.54669839381321</v>
      </c>
      <c r="J1439" s="17">
        <f ca="1">f_nav_periodreturnrankingper(A1439,参数!$B$3,参数!$B$2,3)</f>
        <v>98.9409141583055</v>
      </c>
      <c r="K1439" s="17">
        <f ca="1">f_nav_adjustedreturn(A1439,参数!$B$4,参数!$B$3)</f>
        <v>0</v>
      </c>
      <c r="L1439" s="17">
        <f ca="1">f_nav_periodreturnrankingper(A1439,参数!$B$4,参数!$B$3,3)</f>
        <v>0</v>
      </c>
      <c r="M1439" s="17">
        <f ca="1">f_nav_adjustedreturn(A1439,参数!$B$5,参数!$B$4)</f>
        <v>0</v>
      </c>
      <c r="N1439" s="17">
        <f ca="1">f_nav_periodreturnrankingper(A1439,参数!$B$5,参数!$B$4,3)</f>
        <v>0</v>
      </c>
      <c r="O1439" s="17">
        <f ca="1">f_nav_adjustedreturn(A1439,参数!$B$6,参数!$B$5)</f>
        <v>0</v>
      </c>
      <c r="P1439" s="17">
        <f ca="1">f_nav_periodreturnrankingper(A1439,参数!$B$6,参数!$B$5,3)</f>
        <v>0</v>
      </c>
      <c r="Q1439" s="25">
        <f>f_return(A1439,1,参数!$B$1-365/2,参数!$B$1)</f>
        <v>89.270891708784</v>
      </c>
      <c r="R1439" s="25">
        <f ca="1">f_return(A1439,1,参数!$B$4,参数!$B$1)</f>
        <v>0</v>
      </c>
      <c r="S1439" s="25">
        <f ca="1">f_return(A1439,1,参数!$B$6,参数!$B$1)</f>
        <v>0</v>
      </c>
      <c r="T1439" t="str">
        <f>f_info_investtype(A1439)</f>
        <v>灵活配置型基金</v>
      </c>
      <c r="U1439" t="str">
        <f>f_info_fundmanager(A1439)</f>
        <v>熊钰</v>
      </c>
      <c r="V1439">
        <f>f_info_manager_onthepostdays(A1439,1)</f>
        <v>275</v>
      </c>
      <c r="W1439" s="25">
        <f ca="1">f_return_1w(A1439,"0",参数!$B$2)</f>
        <v>-0.0585480093676751</v>
      </c>
      <c r="X1439" s="25">
        <f>f_return_1m(A1439,"0",参数!$B$1)</f>
        <v>15.693930675435</v>
      </c>
      <c r="Y1439" s="25">
        <f>f_return_3m(A1439,0,参数!$B$1)</f>
        <v>31.575257089436</v>
      </c>
      <c r="Z1439" s="25">
        <f>f_return_6m(A1439,0,参数!B1438)</f>
        <v>37.3051312181747</v>
      </c>
      <c r="AA1439" t="str">
        <f>f_dq_status(A1439,参数!$B$1)</f>
        <v>开放申购|开放赎回</v>
      </c>
      <c r="AB1439" s="17">
        <f ca="1">f_risk_maxdownside(A1439,参数!$B$6,参数!$B$1)</f>
        <v>-7.87249814677539</v>
      </c>
      <c r="AC1439" s="17">
        <f ca="1">f_risk_maxdownside(A1439,参数!$B$4,参数!$B$1)</f>
        <v>-7.87249814677539</v>
      </c>
      <c r="AD1439" t="str">
        <f ca="1">f_risk_maxdownside_date(A1439,参数!$B$6,参数!$B$1)</f>
        <v>20200829-20200924</v>
      </c>
    </row>
    <row r="1440" spans="1:30">
      <c r="A1440" s="15" t="s">
        <v>1468</v>
      </c>
      <c r="B1440" t="str">
        <f>f_info_name(A1440)</f>
        <v>中欧先进制造A</v>
      </c>
      <c r="C1440" t="str">
        <f>f_info_setupdate(A1440)</f>
        <v>2018-01-19</v>
      </c>
      <c r="D1440" s="16">
        <f t="shared" si="22"/>
        <v>1102</v>
      </c>
      <c r="F1440" s="17">
        <f>f_netasset_total(A1440,参数!$B$1,100000000)</f>
        <v>19.7940635171</v>
      </c>
      <c r="G1440" s="17">
        <f ca="1">f_nav_adjustedreturn(A1440,参数!$B$2,参数!$B$1)</f>
        <v>131.389616391927</v>
      </c>
      <c r="H1440" s="17">
        <f ca="1">f_nav_periodreturnrankingper(A1440,参数!$B$2,参数!$B$1,3)</f>
        <v>1.47058823529412</v>
      </c>
      <c r="I1440" s="17">
        <f ca="1">f_nav_adjustedreturn(A1440,参数!$B$3,参数!$B$2)</f>
        <v>52.067471008551</v>
      </c>
      <c r="J1440" s="17">
        <f ca="1">f_nav_periodreturnrankingper(A1440,参数!$B$3,参数!$B$2,3)</f>
        <v>39.5280235988201</v>
      </c>
      <c r="K1440" s="17">
        <f ca="1">f_nav_adjustedreturn(A1440,参数!$B$4,参数!$B$3)</f>
        <v>-14.63</v>
      </c>
      <c r="L1440" s="17">
        <f ca="1">f_nav_periodreturnrankingper(A1440,参数!$B$4,参数!$B$3,3)</f>
        <v>10.9090909090909</v>
      </c>
      <c r="M1440" s="17">
        <f ca="1">f_nav_adjustedreturn(A1440,参数!$B$5,参数!$B$4)</f>
        <v>0</v>
      </c>
      <c r="N1440" s="17">
        <f ca="1">f_nav_periodreturnrankingper(A1440,参数!$B$5,参数!$B$4,3)</f>
        <v>0</v>
      </c>
      <c r="O1440" s="17">
        <f ca="1">f_nav_adjustedreturn(A1440,参数!$B$6,参数!$B$5)</f>
        <v>0</v>
      </c>
      <c r="P1440" s="17">
        <f ca="1">f_nav_periodreturnrankingper(A1440,参数!$B$6,参数!$B$5,3)</f>
        <v>0</v>
      </c>
      <c r="Q1440" s="25">
        <f>f_return(A1440,1,参数!$B$1-365/2,参数!$B$1)</f>
        <v>217.066606335314</v>
      </c>
      <c r="R1440" s="25">
        <f ca="1">f_return(A1440,1,参数!$B$4,参数!$B$1)</f>
        <v>44.2391680665956</v>
      </c>
      <c r="S1440" s="25">
        <f ca="1">f_return(A1440,1,参数!$B$6,参数!$B$1)</f>
        <v>0</v>
      </c>
      <c r="T1440" t="str">
        <f>f_info_investtype(A1440)</f>
        <v>普通股票型基金</v>
      </c>
      <c r="U1440" t="str">
        <f>f_info_fundmanager(A1440)</f>
        <v>卢纯青</v>
      </c>
      <c r="V1440">
        <f>f_info_manager_onthepostdays(A1440,1)</f>
        <v>232</v>
      </c>
      <c r="W1440" s="25">
        <f ca="1">f_return_1w(A1440,"0",参数!$B$2)</f>
        <v>1.86754551161331</v>
      </c>
      <c r="X1440" s="25">
        <f>f_return_1m(A1440,"0",参数!$B$1)</f>
        <v>12.3289207987435</v>
      </c>
      <c r="Y1440" s="25">
        <f>f_return_3m(A1440,0,参数!$B$1)</f>
        <v>50.7376555600161</v>
      </c>
      <c r="Z1440" s="25">
        <f>f_return_6m(A1440,0,参数!B1439)</f>
        <v>60.6420404573439</v>
      </c>
      <c r="AA1440" t="str">
        <f>f_dq_status(A1440,参数!$B$1)</f>
        <v>开放申购|开放赎回</v>
      </c>
      <c r="AB1440" s="17">
        <f ca="1">f_risk_maxdownside(A1440,参数!$B$6,参数!$B$1)</f>
        <v>-26.1369315342329</v>
      </c>
      <c r="AC1440" s="17">
        <f ca="1">f_risk_maxdownside(A1440,参数!$B$4,参数!$B$1)</f>
        <v>-26.1369315342329</v>
      </c>
      <c r="AD1440" t="str">
        <f ca="1">f_risk_maxdownside_date(A1440,参数!$B$6,参数!$B$1)</f>
        <v>20180127-20181018</v>
      </c>
    </row>
    <row r="1441" spans="1:30">
      <c r="A1441" s="15" t="s">
        <v>1469</v>
      </c>
      <c r="B1441" t="str">
        <f>f_info_name(A1441)</f>
        <v>中欧红利优享A</v>
      </c>
      <c r="C1441" t="str">
        <f>f_info_setupdate(A1441)</f>
        <v>2018-04-19</v>
      </c>
      <c r="D1441" s="16">
        <f t="shared" si="22"/>
        <v>1012</v>
      </c>
      <c r="F1441" s="17">
        <f>f_netasset_total(A1441,参数!$B$1,100000000)</f>
        <v>1.3374598427</v>
      </c>
      <c r="G1441" s="17">
        <f ca="1">f_nav_adjustedreturn(A1441,参数!$B$2,参数!$B$1)</f>
        <v>45.2238246862708</v>
      </c>
      <c r="H1441" s="17">
        <f ca="1">f_nav_periodreturnrankingper(A1441,参数!$B$2,参数!$B$1,3)</f>
        <v>48.9677077818952</v>
      </c>
      <c r="I1441" s="17">
        <f ca="1">f_nav_adjustedreturn(A1441,参数!$B$3,参数!$B$2)</f>
        <v>27.9415288761083</v>
      </c>
      <c r="J1441" s="17">
        <f ca="1">f_nav_periodreturnrankingper(A1441,参数!$B$3,参数!$B$2,3)</f>
        <v>46.711259754738</v>
      </c>
      <c r="K1441" s="17">
        <f ca="1">f_nav_adjustedreturn(A1441,参数!$B$4,参数!$B$3)</f>
        <v>0</v>
      </c>
      <c r="L1441" s="17">
        <f ca="1">f_nav_periodreturnrankingper(A1441,参数!$B$4,参数!$B$3,3)</f>
        <v>0</v>
      </c>
      <c r="M1441" s="17">
        <f ca="1">f_nav_adjustedreturn(A1441,参数!$B$5,参数!$B$4)</f>
        <v>0</v>
      </c>
      <c r="N1441" s="17">
        <f ca="1">f_nav_periodreturnrankingper(A1441,参数!$B$5,参数!$B$4,3)</f>
        <v>0</v>
      </c>
      <c r="O1441" s="17">
        <f ca="1">f_nav_adjustedreturn(A1441,参数!$B$6,参数!$B$5)</f>
        <v>0</v>
      </c>
      <c r="P1441" s="17">
        <f ca="1">f_nav_periodreturnrankingper(A1441,参数!$B$6,参数!$B$5,3)</f>
        <v>0</v>
      </c>
      <c r="Q1441" s="25">
        <f>f_return(A1441,1,参数!$B$1-365/2,参数!$B$1)</f>
        <v>77.5586155256418</v>
      </c>
      <c r="R1441" s="25">
        <f ca="1">f_return(A1441,1,参数!$B$4,参数!$B$1)</f>
        <v>0</v>
      </c>
      <c r="S1441" s="25">
        <f ca="1">f_return(A1441,1,参数!$B$6,参数!$B$1)</f>
        <v>0</v>
      </c>
      <c r="T1441" t="str">
        <f>f_info_investtype(A1441)</f>
        <v>灵活配置型基金</v>
      </c>
      <c r="U1441" t="str">
        <f>f_info_fundmanager(A1441)</f>
        <v>曹名长,蓝小康</v>
      </c>
      <c r="V1441">
        <f>f_info_manager_onthepostdays(A1441,1)</f>
        <v>1029</v>
      </c>
      <c r="W1441" s="25">
        <f ca="1">f_return_1w(A1441,"0",参数!$B$2)</f>
        <v>-5.35366069845772</v>
      </c>
      <c r="X1441" s="25">
        <f>f_return_1m(A1441,"0",参数!$B$1)</f>
        <v>12.7863844643247</v>
      </c>
      <c r="Y1441" s="25">
        <f>f_return_3m(A1441,0,参数!$B$1)</f>
        <v>19.7729203676527</v>
      </c>
      <c r="Z1441" s="25">
        <f>f_return_6m(A1441,0,参数!B1440)</f>
        <v>29.4174522600918</v>
      </c>
      <c r="AA1441" t="str">
        <f>f_dq_status(A1441,参数!$B$1)</f>
        <v>开放申购|开放赎回</v>
      </c>
      <c r="AB1441" s="17">
        <f ca="1">f_risk_maxdownside(A1441,参数!$B$6,参数!$B$1)</f>
        <v>-25.2574791564492</v>
      </c>
      <c r="AC1441" s="17">
        <f ca="1">f_risk_maxdownside(A1441,参数!$B$4,参数!$B$1)</f>
        <v>-25.2574791564492</v>
      </c>
      <c r="AD1441" t="str">
        <f ca="1">f_risk_maxdownside_date(A1441,参数!$B$6,参数!$B$1)</f>
        <v>20180613-20190103</v>
      </c>
    </row>
    <row r="1442" spans="1:30">
      <c r="A1442" s="15" t="s">
        <v>1470</v>
      </c>
      <c r="B1442" t="str">
        <f>f_info_name(A1442)</f>
        <v>国寿安保目标策略A</v>
      </c>
      <c r="C1442" t="str">
        <f>f_info_setupdate(A1442)</f>
        <v>2017-10-24</v>
      </c>
      <c r="D1442" s="16">
        <f t="shared" si="22"/>
        <v>1189</v>
      </c>
      <c r="F1442" s="17">
        <f>f_netasset_total(A1442,参数!$B$1,100000000)</f>
        <v>5.7296567548</v>
      </c>
      <c r="G1442" s="17">
        <f ca="1">f_nav_adjustedreturn(A1442,参数!$B$2,参数!$B$1)</f>
        <v>33.9389030317056</v>
      </c>
      <c r="H1442" s="17">
        <f ca="1">f_nav_periodreturnrankingper(A1442,参数!$B$2,参数!$B$1,3)</f>
        <v>59.4494441503441</v>
      </c>
      <c r="I1442" s="17">
        <f ca="1">f_nav_adjustedreturn(A1442,参数!$B$3,参数!$B$2)</f>
        <v>20.9178676367707</v>
      </c>
      <c r="J1442" s="17">
        <f ca="1">f_nav_periodreturnrankingper(A1442,参数!$B$3,参数!$B$2,3)</f>
        <v>57.9710144927536</v>
      </c>
      <c r="K1442" s="17">
        <f ca="1">f_nav_adjustedreturn(A1442,参数!$B$4,参数!$B$3)</f>
        <v>-28.942135613442</v>
      </c>
      <c r="L1442" s="17">
        <f ca="1">f_nav_periodreturnrankingper(A1442,参数!$B$4,参数!$B$3,3)</f>
        <v>92.7471116816431</v>
      </c>
      <c r="M1442" s="17">
        <f ca="1">f_nav_adjustedreturn(A1442,参数!$B$5,参数!$B$4)</f>
        <v>0</v>
      </c>
      <c r="N1442" s="17">
        <f ca="1">f_nav_periodreturnrankingper(A1442,参数!$B$5,参数!$B$4,3)</f>
        <v>0</v>
      </c>
      <c r="O1442" s="17">
        <f ca="1">f_nav_adjustedreturn(A1442,参数!$B$6,参数!$B$5)</f>
        <v>0</v>
      </c>
      <c r="P1442" s="17">
        <f ca="1">f_nav_periodreturnrankingper(A1442,参数!$B$6,参数!$B$5,3)</f>
        <v>0</v>
      </c>
      <c r="Q1442" s="25">
        <f>f_return(A1442,1,参数!$B$1-365/2,参数!$B$1)</f>
        <v>26.4876282400058</v>
      </c>
      <c r="R1442" s="25">
        <f ca="1">f_return(A1442,1,参数!$B$4,参数!$B$1)</f>
        <v>4.78953205141188</v>
      </c>
      <c r="S1442" s="25">
        <f ca="1">f_return(A1442,1,参数!$B$6,参数!$B$1)</f>
        <v>0</v>
      </c>
      <c r="T1442" t="str">
        <f>f_info_investtype(A1442)</f>
        <v>灵活配置型基金</v>
      </c>
      <c r="U1442" t="str">
        <f>f_info_fundmanager(A1442)</f>
        <v>张琦</v>
      </c>
      <c r="V1442">
        <f>f_info_manager_onthepostdays(A1442,1)</f>
        <v>1206</v>
      </c>
      <c r="W1442" s="25">
        <f ca="1">f_return_1w(A1442,"0",参数!$B$2)</f>
        <v>-1.30196436729101</v>
      </c>
      <c r="X1442" s="25">
        <f>f_return_1m(A1442,"0",参数!$B$1)</f>
        <v>2.56069466595782</v>
      </c>
      <c r="Y1442" s="25">
        <f>f_return_3m(A1442,0,参数!$B$1)</f>
        <v>6.50533676849466</v>
      </c>
      <c r="Z1442" s="25">
        <f>f_return_6m(A1442,0,参数!B1441)</f>
        <v>4.71698113207548</v>
      </c>
      <c r="AA1442" t="str">
        <f>f_dq_status(A1442,参数!$B$1)</f>
        <v>开放申购|开放赎回</v>
      </c>
      <c r="AB1442" s="17">
        <f ca="1">f_risk_maxdownside(A1442,参数!$B$6,参数!$B$1)</f>
        <v>-36.0641227380016</v>
      </c>
      <c r="AC1442" s="17">
        <f ca="1">f_risk_maxdownside(A1442,参数!$B$4,参数!$B$1)</f>
        <v>-36.0641227380016</v>
      </c>
      <c r="AD1442" t="str">
        <f ca="1">f_risk_maxdownside_date(A1442,参数!$B$6,参数!$B$1)</f>
        <v>20180313-20181018</v>
      </c>
    </row>
    <row r="1443" spans="1:30">
      <c r="A1443" s="15" t="s">
        <v>1471</v>
      </c>
      <c r="B1443" t="str">
        <f>f_info_name(A1443)</f>
        <v>上投摩根安裕回报A</v>
      </c>
      <c r="C1443" t="str">
        <f>f_info_setupdate(A1443)</f>
        <v>2018-09-13</v>
      </c>
      <c r="D1443" s="16">
        <f t="shared" si="22"/>
        <v>865</v>
      </c>
      <c r="F1443" s="17">
        <f>f_netasset_total(A1443,参数!$B$1,100000000)</f>
        <v>19.1968715228</v>
      </c>
      <c r="G1443" s="17">
        <f ca="1">f_nav_adjustedreturn(A1443,参数!$B$2,参数!$B$1)</f>
        <v>17.3931587477608</v>
      </c>
      <c r="H1443" s="17">
        <f ca="1">f_nav_periodreturnrankingper(A1443,参数!$B$2,参数!$B$1,3)</f>
        <v>43.3155080213904</v>
      </c>
      <c r="I1443" s="17">
        <f ca="1">f_nav_adjustedreturn(A1443,参数!$B$3,参数!$B$2)</f>
        <v>16.0463274599089</v>
      </c>
      <c r="J1443" s="17">
        <f ca="1">f_nav_periodreturnrankingper(A1443,参数!$B$3,参数!$B$2,3)</f>
        <v>15.0877192982456</v>
      </c>
      <c r="K1443" s="17">
        <f ca="1">f_nav_adjustedreturn(A1443,参数!$B$4,参数!$B$3)</f>
        <v>0</v>
      </c>
      <c r="L1443" s="17">
        <f ca="1">f_nav_periodreturnrankingper(A1443,参数!$B$4,参数!$B$3,3)</f>
        <v>0</v>
      </c>
      <c r="M1443" s="17">
        <f ca="1">f_nav_adjustedreturn(A1443,参数!$B$5,参数!$B$4)</f>
        <v>0</v>
      </c>
      <c r="N1443" s="17">
        <f ca="1">f_nav_periodreturnrankingper(A1443,参数!$B$5,参数!$B$4,3)</f>
        <v>0</v>
      </c>
      <c r="O1443" s="17">
        <f ca="1">f_nav_adjustedreturn(A1443,参数!$B$6,参数!$B$5)</f>
        <v>0</v>
      </c>
      <c r="P1443" s="17">
        <f ca="1">f_nav_periodreturnrankingper(A1443,参数!$B$6,参数!$B$5,3)</f>
        <v>0</v>
      </c>
      <c r="Q1443" s="25">
        <f>f_return(A1443,1,参数!$B$1-365/2,参数!$B$1)</f>
        <v>13.8308821634419</v>
      </c>
      <c r="R1443" s="25">
        <f ca="1">f_return(A1443,1,参数!$B$4,参数!$B$1)</f>
        <v>0</v>
      </c>
      <c r="S1443" s="25">
        <f ca="1">f_return(A1443,1,参数!$B$6,参数!$B$1)</f>
        <v>0</v>
      </c>
      <c r="T1443" t="str">
        <f>f_info_investtype(A1443)</f>
        <v>偏债混合型基金</v>
      </c>
      <c r="U1443" t="str">
        <f>f_info_fundmanager(A1443)</f>
        <v>陈圆明</v>
      </c>
      <c r="V1443">
        <f>f_info_manager_onthepostdays(A1443,1)</f>
        <v>671</v>
      </c>
      <c r="W1443" s="25">
        <f ca="1">f_return_1w(A1443,"0",参数!$B$2)</f>
        <v>-0.0937446735980996</v>
      </c>
      <c r="X1443" s="25">
        <f>f_return_1m(A1443,"0",参数!$B$1)</f>
        <v>1.83513393517835</v>
      </c>
      <c r="Y1443" s="25">
        <f>f_return_3m(A1443,0,参数!$B$1)</f>
        <v>3.93474813080583</v>
      </c>
      <c r="Z1443" s="25">
        <f>f_return_6m(A1443,0,参数!B1442)</f>
        <v>3.98992981385414</v>
      </c>
      <c r="AA1443" t="str">
        <f>f_dq_status(A1443,参数!$B$1)</f>
        <v>开放申购|开放赎回</v>
      </c>
      <c r="AB1443" s="17">
        <f ca="1">f_risk_maxdownside(A1443,参数!$B$6,参数!$B$1)</f>
        <v>-5.29539244322998</v>
      </c>
      <c r="AC1443" s="17">
        <f ca="1">f_risk_maxdownside(A1443,参数!$B$4,参数!$B$1)</f>
        <v>-5.29539244322998</v>
      </c>
      <c r="AD1443" t="str">
        <f ca="1">f_risk_maxdownside_date(A1443,参数!$B$6,参数!$B$1)</f>
        <v>20190410-20190606</v>
      </c>
    </row>
    <row r="1444" spans="1:30">
      <c r="A1444" s="15" t="s">
        <v>1472</v>
      </c>
      <c r="B1444" t="str">
        <f>f_info_name(A1444)</f>
        <v>北信瑞丰兴瑞</v>
      </c>
      <c r="C1444" t="str">
        <f>f_info_setupdate(A1444)</f>
        <v>2017-09-07</v>
      </c>
      <c r="D1444" s="16">
        <f t="shared" si="22"/>
        <v>1236</v>
      </c>
      <c r="F1444" s="17">
        <f>f_netasset_total(A1444,参数!$B$1,100000000)</f>
        <v>4.794581333</v>
      </c>
      <c r="G1444" s="17">
        <f ca="1">f_nav_adjustedreturn(A1444,参数!$B$2,参数!$B$1)</f>
        <v>29.0924369747899</v>
      </c>
      <c r="H1444" s="17">
        <f ca="1">f_nav_periodreturnrankingper(A1444,参数!$B$2,参数!$B$1,3)</f>
        <v>64.3197458973002</v>
      </c>
      <c r="I1444" s="17">
        <f ca="1">f_nav_adjustedreturn(A1444,参数!$B$3,参数!$B$2)</f>
        <v>23.1119387543968</v>
      </c>
      <c r="J1444" s="17">
        <f ca="1">f_nav_periodreturnrankingper(A1444,参数!$B$3,参数!$B$2,3)</f>
        <v>53.9576365663322</v>
      </c>
      <c r="K1444" s="17">
        <f ca="1">f_nav_adjustedreturn(A1444,参数!$B$4,参数!$B$3)</f>
        <v>-8.10913584941535</v>
      </c>
      <c r="L1444" s="17">
        <f ca="1">f_nav_periodreturnrankingper(A1444,参数!$B$4,参数!$B$3,3)</f>
        <v>37.997432605905</v>
      </c>
      <c r="M1444" s="17">
        <f ca="1">f_nav_adjustedreturn(A1444,参数!$B$5,参数!$B$4)</f>
        <v>0</v>
      </c>
      <c r="N1444" s="17">
        <f ca="1">f_nav_periodreturnrankingper(A1444,参数!$B$5,参数!$B$4,3)</f>
        <v>0</v>
      </c>
      <c r="O1444" s="17">
        <f ca="1">f_nav_adjustedreturn(A1444,参数!$B$6,参数!$B$5)</f>
        <v>0</v>
      </c>
      <c r="P1444" s="17">
        <f ca="1">f_nav_periodreturnrankingper(A1444,参数!$B$6,参数!$B$5,3)</f>
        <v>0</v>
      </c>
      <c r="Q1444" s="25">
        <f>f_return(A1444,1,参数!$B$1-365/2,参数!$B$1)</f>
        <v>34.579338249974</v>
      </c>
      <c r="R1444" s="25">
        <f ca="1">f_return(A1444,1,参数!$B$4,参数!$B$1)</f>
        <v>13.4421406201567</v>
      </c>
      <c r="S1444" s="25">
        <f ca="1">f_return(A1444,1,参数!$B$6,参数!$B$1)</f>
        <v>0</v>
      </c>
      <c r="T1444" t="str">
        <f>f_info_investtype(A1444)</f>
        <v>灵活配置型基金</v>
      </c>
      <c r="U1444" t="str">
        <f>f_info_fundmanager(A1444)</f>
        <v>黄祥斌</v>
      </c>
      <c r="V1444">
        <f>f_info_manager_onthepostdays(A1444,1)</f>
        <v>1242</v>
      </c>
      <c r="W1444" s="25">
        <f ca="1">f_return_1w(A1444,"0",参数!$B$2)</f>
        <v>-0.767178118745839</v>
      </c>
      <c r="X1444" s="25">
        <f>f_return_1m(A1444,"0",参数!$B$1)</f>
        <v>4.81713973799127</v>
      </c>
      <c r="Y1444" s="25">
        <f>f_return_3m(A1444,0,参数!$B$1)</f>
        <v>9.75208973351433</v>
      </c>
      <c r="Z1444" s="25">
        <f>f_return_6m(A1444,0,参数!B1443)</f>
        <v>14.2952176805381</v>
      </c>
      <c r="AA1444" t="str">
        <f>f_dq_status(A1444,参数!$B$1)</f>
        <v>开放申购|开放赎回</v>
      </c>
      <c r="AB1444" s="17">
        <f ca="1">f_risk_maxdownside(A1444,参数!$B$6,参数!$B$1)</f>
        <v>-10.902540766022</v>
      </c>
      <c r="AC1444" s="17">
        <f ca="1">f_risk_maxdownside(A1444,参数!$B$4,参数!$B$1)</f>
        <v>-10.817992028848</v>
      </c>
      <c r="AD1444" t="str">
        <f ca="1">f_risk_maxdownside_date(A1444,参数!$B$6,参数!$B$1)</f>
        <v>20180125-20190103</v>
      </c>
    </row>
    <row r="1445" spans="1:30">
      <c r="A1445" s="15" t="s">
        <v>1473</v>
      </c>
      <c r="B1445" t="str">
        <f>f_info_name(A1445)</f>
        <v>先锋聚利A</v>
      </c>
      <c r="C1445" t="str">
        <f>f_info_setupdate(A1445)</f>
        <v>2018-05-09</v>
      </c>
      <c r="D1445" s="16">
        <f t="shared" si="22"/>
        <v>992</v>
      </c>
      <c r="F1445" s="17">
        <f>f_netasset_total(A1445,参数!$B$1,100000000)</f>
        <v>0.0387491821</v>
      </c>
      <c r="G1445" s="17">
        <f ca="1">f_nav_adjustedreturn(A1445,参数!$B$2,参数!$B$1)</f>
        <v>-0.308610225285465</v>
      </c>
      <c r="H1445" s="17">
        <f ca="1">f_nav_periodreturnrankingper(A1445,参数!$B$2,参数!$B$1,3)</f>
        <v>99.7353096876654</v>
      </c>
      <c r="I1445" s="17">
        <f ca="1">f_nav_adjustedreturn(A1445,参数!$B$3,参数!$B$2)</f>
        <v>17.2900579150579</v>
      </c>
      <c r="J1445" s="17">
        <f ca="1">f_nav_periodreturnrankingper(A1445,参数!$B$3,参数!$B$2,3)</f>
        <v>64.38127090301</v>
      </c>
      <c r="K1445" s="17">
        <f ca="1">f_nav_adjustedreturn(A1445,参数!$B$4,参数!$B$3)</f>
        <v>0</v>
      </c>
      <c r="L1445" s="17">
        <f ca="1">f_nav_periodreturnrankingper(A1445,参数!$B$4,参数!$B$3,3)</f>
        <v>0</v>
      </c>
      <c r="M1445" s="17">
        <f ca="1">f_nav_adjustedreturn(A1445,参数!$B$5,参数!$B$4)</f>
        <v>0</v>
      </c>
      <c r="N1445" s="17">
        <f ca="1">f_nav_periodreturnrankingper(A1445,参数!$B$5,参数!$B$4,3)</f>
        <v>0</v>
      </c>
      <c r="O1445" s="17">
        <f ca="1">f_nav_adjustedreturn(A1445,参数!$B$6,参数!$B$5)</f>
        <v>0</v>
      </c>
      <c r="P1445" s="17">
        <f ca="1">f_nav_periodreturnrankingper(A1445,参数!$B$6,参数!$B$5,3)</f>
        <v>0</v>
      </c>
      <c r="Q1445" s="25">
        <f>f_return(A1445,1,参数!$B$1-365/2,参数!$B$1)</f>
        <v>6.50404400797504</v>
      </c>
      <c r="R1445" s="25">
        <f ca="1">f_return(A1445,1,参数!$B$4,参数!$B$1)</f>
        <v>0</v>
      </c>
      <c r="S1445" s="25">
        <f ca="1">f_return(A1445,1,参数!$B$6,参数!$B$1)</f>
        <v>0</v>
      </c>
      <c r="T1445" t="str">
        <f>f_info_investtype(A1445)</f>
        <v>灵活配置型基金</v>
      </c>
      <c r="U1445" t="str">
        <f>f_info_fundmanager(A1445)</f>
        <v>杨帅</v>
      </c>
      <c r="V1445">
        <f>f_info_manager_onthepostdays(A1445,1)</f>
        <v>218</v>
      </c>
      <c r="W1445" s="25">
        <f ca="1">f_return_1w(A1445,"0",参数!$B$2)</f>
        <v>-2.29168760679466</v>
      </c>
      <c r="X1445" s="25">
        <f>f_return_1m(A1445,"0",参数!$B$1)</f>
        <v>4.99458288190682</v>
      </c>
      <c r="Y1445" s="25">
        <f>f_return_3m(A1445,0,参数!$B$1)</f>
        <v>7.58214920071047</v>
      </c>
      <c r="Z1445" s="25">
        <f>f_return_6m(A1445,0,参数!B1444)</f>
        <v>-3.65208545269582</v>
      </c>
      <c r="AA1445" t="str">
        <f>f_dq_status(A1445,参数!$B$1)</f>
        <v>开放申购|开放赎回</v>
      </c>
      <c r="AB1445" s="17">
        <f ca="1">f_risk_maxdownside(A1445,参数!$B$6,参数!$B$1)</f>
        <v>-25.9638381325935</v>
      </c>
      <c r="AC1445" s="17">
        <f ca="1">f_risk_maxdownside(A1445,参数!$B$4,参数!$B$1)</f>
        <v>-25.9638381325935</v>
      </c>
      <c r="AD1445" t="str">
        <f ca="1">f_risk_maxdownside_date(A1445,参数!$B$6,参数!$B$1)</f>
        <v>20180725-20190103</v>
      </c>
    </row>
    <row r="1446" spans="1:30">
      <c r="A1446" s="15" t="s">
        <v>1474</v>
      </c>
      <c r="B1446" t="str">
        <f>f_info_name(A1446)</f>
        <v>中融鑫价值A</v>
      </c>
      <c r="C1446" t="str">
        <f>f_info_setupdate(A1446)</f>
        <v>2018-03-09</v>
      </c>
      <c r="D1446" s="16">
        <f t="shared" si="22"/>
        <v>1053</v>
      </c>
      <c r="F1446" s="17">
        <f>f_netasset_total(A1446,参数!$B$1,100000000)</f>
        <v>1.9050339398</v>
      </c>
      <c r="G1446" s="17">
        <f ca="1">f_nav_adjustedreturn(A1446,参数!$B$2,参数!$B$1)</f>
        <v>13.3333333333333</v>
      </c>
      <c r="H1446" s="17">
        <f ca="1">f_nav_periodreturnrankingper(A1446,参数!$B$2,参数!$B$1,3)</f>
        <v>91.3181577554262</v>
      </c>
      <c r="I1446" s="17">
        <f ca="1">f_nav_adjustedreturn(A1446,参数!$B$3,参数!$B$2)</f>
        <v>22.0545560069646</v>
      </c>
      <c r="J1446" s="17">
        <f ca="1">f_nav_periodreturnrankingper(A1446,参数!$B$3,参数!$B$2,3)</f>
        <v>55.0724637681159</v>
      </c>
      <c r="K1446" s="17">
        <f ca="1">f_nav_adjustedreturn(A1446,参数!$B$4,参数!$B$3)</f>
        <v>0</v>
      </c>
      <c r="L1446" s="17">
        <f ca="1">f_nav_periodreturnrankingper(A1446,参数!$B$4,参数!$B$3,3)</f>
        <v>0</v>
      </c>
      <c r="M1446" s="17">
        <f ca="1">f_nav_adjustedreturn(A1446,参数!$B$5,参数!$B$4)</f>
        <v>0</v>
      </c>
      <c r="N1446" s="17">
        <f ca="1">f_nav_periodreturnrankingper(A1446,参数!$B$5,参数!$B$4,3)</f>
        <v>0</v>
      </c>
      <c r="O1446" s="17">
        <f ca="1">f_nav_adjustedreturn(A1446,参数!$B$6,参数!$B$5)</f>
        <v>0</v>
      </c>
      <c r="P1446" s="17">
        <f ca="1">f_nav_periodreturnrankingper(A1446,参数!$B$6,参数!$B$5,3)</f>
        <v>0</v>
      </c>
      <c r="Q1446" s="25">
        <f>f_return(A1446,1,参数!$B$1-365/2,参数!$B$1)</f>
        <v>31.5610759173165</v>
      </c>
      <c r="R1446" s="25">
        <f ca="1">f_return(A1446,1,参数!$B$4,参数!$B$1)</f>
        <v>0</v>
      </c>
      <c r="S1446" s="25">
        <f ca="1">f_return(A1446,1,参数!$B$6,参数!$B$1)</f>
        <v>0</v>
      </c>
      <c r="T1446" t="str">
        <f>f_info_investtype(A1446)</f>
        <v>灵活配置型基金</v>
      </c>
      <c r="U1446" t="str">
        <f>f_info_fundmanager(A1446)</f>
        <v>吴刚,陈荔</v>
      </c>
      <c r="V1446">
        <f>f_info_manager_onthepostdays(A1446,1)</f>
        <v>343</v>
      </c>
      <c r="W1446" s="25">
        <f ca="1">f_return_1w(A1446,"0",参数!$B$2)</f>
        <v>-0.642539922517237</v>
      </c>
      <c r="X1446" s="25">
        <f>f_return_1m(A1446,"0",参数!$B$1)</f>
        <v>8.88076747373229</v>
      </c>
      <c r="Y1446" s="25">
        <f>f_return_3m(A1446,0,参数!$B$1)</f>
        <v>10.5370559317317</v>
      </c>
      <c r="Z1446" s="25">
        <f>f_return_6m(A1446,0,参数!B1445)</f>
        <v>19.051724137931</v>
      </c>
      <c r="AA1446" t="str">
        <f>f_dq_status(A1446,参数!$B$1)</f>
        <v>开放申购|开放赎回</v>
      </c>
      <c r="AB1446" s="17">
        <f ca="1">f_risk_maxdownside(A1446,参数!$B$6,参数!$B$1)</f>
        <v>-17.4293886306757</v>
      </c>
      <c r="AC1446" s="17">
        <f ca="1">f_risk_maxdownside(A1446,参数!$B$4,参数!$B$1)</f>
        <v>-17.4293886306757</v>
      </c>
      <c r="AD1446" t="str">
        <f ca="1">f_risk_maxdownside_date(A1446,参数!$B$6,参数!$B$1)</f>
        <v>20200222-20200323</v>
      </c>
    </row>
    <row r="1447" spans="1:30">
      <c r="A1447" s="15" t="s">
        <v>1475</v>
      </c>
      <c r="B1447" t="str">
        <f>f_info_name(A1447)</f>
        <v>东兴品牌精选A</v>
      </c>
      <c r="C1447" t="str">
        <f>f_info_setupdate(A1447)</f>
        <v>2018-11-14</v>
      </c>
      <c r="D1447" s="16">
        <f t="shared" si="22"/>
        <v>803</v>
      </c>
      <c r="F1447" s="17">
        <f>f_netasset_total(A1447,参数!$B$1,100000000)</f>
        <v>10.8274574188</v>
      </c>
      <c r="G1447" s="17">
        <f ca="1">f_nav_adjustedreturn(A1447,参数!$B$2,参数!$B$1)</f>
        <v>48.1847393795034</v>
      </c>
      <c r="H1447" s="17">
        <f ca="1">f_nav_periodreturnrankingper(A1447,参数!$B$2,参数!$B$1,3)</f>
        <v>45.420857596612</v>
      </c>
      <c r="I1447" s="17">
        <f ca="1">f_nav_adjustedreturn(A1447,参数!$B$3,参数!$B$2)</f>
        <v>7.49296321459768</v>
      </c>
      <c r="J1447" s="17">
        <f ca="1">f_nav_periodreturnrankingper(A1447,参数!$B$3,参数!$B$2,3)</f>
        <v>88.8517279821628</v>
      </c>
      <c r="K1447" s="17">
        <f ca="1">f_nav_adjustedreturn(A1447,参数!$B$4,参数!$B$3)</f>
        <v>0</v>
      </c>
      <c r="L1447" s="17">
        <f ca="1">f_nav_periodreturnrankingper(A1447,参数!$B$4,参数!$B$3,3)</f>
        <v>0</v>
      </c>
      <c r="M1447" s="17">
        <f ca="1">f_nav_adjustedreturn(A1447,参数!$B$5,参数!$B$4)</f>
        <v>0</v>
      </c>
      <c r="N1447" s="17">
        <f ca="1">f_nav_periodreturnrankingper(A1447,参数!$B$5,参数!$B$4,3)</f>
        <v>0</v>
      </c>
      <c r="O1447" s="17">
        <f ca="1">f_nav_adjustedreturn(A1447,参数!$B$6,参数!$B$5)</f>
        <v>0</v>
      </c>
      <c r="P1447" s="17">
        <f ca="1">f_nav_periodreturnrankingper(A1447,参数!$B$6,参数!$B$5,3)</f>
        <v>0</v>
      </c>
      <c r="Q1447" s="25">
        <f>f_return(A1447,1,参数!$B$1-365/2,参数!$B$1)</f>
        <v>34.4762053413939</v>
      </c>
      <c r="R1447" s="25">
        <f ca="1">f_return(A1447,1,参数!$B$4,参数!$B$1)</f>
        <v>0</v>
      </c>
      <c r="S1447" s="25">
        <f ca="1">f_return(A1447,1,参数!$B$6,参数!$B$1)</f>
        <v>0</v>
      </c>
      <c r="T1447" t="str">
        <f>f_info_investtype(A1447)</f>
        <v>灵活配置型基金</v>
      </c>
      <c r="U1447" t="str">
        <f>f_info_fundmanager(A1447)</f>
        <v>孙继青</v>
      </c>
      <c r="V1447">
        <f>f_info_manager_onthepostdays(A1447,1)</f>
        <v>820</v>
      </c>
      <c r="W1447" s="25">
        <f ca="1">f_return_1w(A1447,"0",参数!$B$2)</f>
        <v>-2.90198141329126</v>
      </c>
      <c r="X1447" s="25">
        <f>f_return_1m(A1447,"0",参数!$B$1)</f>
        <v>0.250716332378215</v>
      </c>
      <c r="Y1447" s="25">
        <f>f_return_3m(A1447,0,参数!$B$1)</f>
        <v>0.363624549168297</v>
      </c>
      <c r="Z1447" s="25">
        <f>f_return_6m(A1447,0,参数!B1446)</f>
        <v>6.6293445899799</v>
      </c>
      <c r="AA1447" t="str">
        <f>f_dq_status(A1447,参数!$B$1)</f>
        <v>暂停大额申购|开放赎回</v>
      </c>
      <c r="AB1447" s="17">
        <f ca="1">f_risk_maxdownside(A1447,参数!$B$6,参数!$B$1)</f>
        <v>-13.5786282061788</v>
      </c>
      <c r="AC1447" s="17">
        <f ca="1">f_risk_maxdownside(A1447,参数!$B$4,参数!$B$1)</f>
        <v>-13.5786282061788</v>
      </c>
      <c r="AD1447" t="str">
        <f ca="1">f_risk_maxdownside_date(A1447,参数!$B$6,参数!$B$1)</f>
        <v>20200306-20200323</v>
      </c>
    </row>
    <row r="1448" spans="1:30">
      <c r="A1448" s="15" t="s">
        <v>1476</v>
      </c>
      <c r="B1448" t="str">
        <f>f_info_name(A1448)</f>
        <v>南华瑞盈A</v>
      </c>
      <c r="C1448" t="str">
        <f>f_info_setupdate(A1448)</f>
        <v>2017-08-16</v>
      </c>
      <c r="D1448" s="16">
        <f t="shared" si="22"/>
        <v>1258</v>
      </c>
      <c r="F1448" s="17">
        <f>f_netasset_total(A1448,参数!$B$1,100000000)</f>
        <v>2.2146080697</v>
      </c>
      <c r="G1448" s="17">
        <f ca="1">f_nav_adjustedreturn(A1448,参数!$B$2,参数!$B$1)</f>
        <v>81.9649285797236</v>
      </c>
      <c r="H1448" s="17">
        <f ca="1">f_nav_periodreturnrankingper(A1448,参数!$B$2,参数!$B$1,3)</f>
        <v>28.5574092247301</v>
      </c>
      <c r="I1448" s="17">
        <f ca="1">f_nav_adjustedreturn(A1448,参数!$B$3,参数!$B$2)</f>
        <v>55.3490889410067</v>
      </c>
      <c r="J1448" s="17">
        <f ca="1">f_nav_periodreturnrankingper(A1448,参数!$B$3,参数!$B$2,3)</f>
        <v>26.4462809917355</v>
      </c>
      <c r="K1448" s="17">
        <f ca="1">f_nav_adjustedreturn(A1448,参数!$B$4,参数!$B$3)</f>
        <v>-44.6530204692961</v>
      </c>
      <c r="L1448" s="17">
        <f ca="1">f_nav_periodreturnrankingper(A1448,参数!$B$4,参数!$B$3,3)</f>
        <v>99.8281786941581</v>
      </c>
      <c r="M1448" s="17">
        <f ca="1">f_nav_adjustedreturn(A1448,参数!$B$5,参数!$B$4)</f>
        <v>0</v>
      </c>
      <c r="N1448" s="17">
        <f ca="1">f_nav_periodreturnrankingper(A1448,参数!$B$5,参数!$B$4,3)</f>
        <v>0</v>
      </c>
      <c r="O1448" s="17">
        <f ca="1">f_nav_adjustedreturn(A1448,参数!$B$6,参数!$B$5)</f>
        <v>0</v>
      </c>
      <c r="P1448" s="17">
        <f ca="1">f_nav_periodreturnrankingper(A1448,参数!$B$6,参数!$B$5,3)</f>
        <v>0</v>
      </c>
      <c r="Q1448" s="25">
        <f>f_return(A1448,1,参数!$B$1-365/2,参数!$B$1)</f>
        <v>114.464754171193</v>
      </c>
      <c r="R1448" s="25">
        <f ca="1">f_return(A1448,1,参数!$B$4,参数!$B$1)</f>
        <v>16.0747226137675</v>
      </c>
      <c r="S1448" s="25">
        <f ca="1">f_return(A1448,1,参数!$B$6,参数!$B$1)</f>
        <v>0</v>
      </c>
      <c r="T1448" t="str">
        <f>f_info_investtype(A1448)</f>
        <v>偏股混合型基金</v>
      </c>
      <c r="U1448" t="str">
        <f>f_info_fundmanager(A1448)</f>
        <v>刘斐,徐超</v>
      </c>
      <c r="V1448">
        <f>f_info_manager_onthepostdays(A1448,1)</f>
        <v>1275</v>
      </c>
      <c r="W1448" s="25">
        <f ca="1">f_return_1w(A1448,"0",参数!$B$2)</f>
        <v>-0.680507497116495</v>
      </c>
      <c r="X1448" s="25">
        <f>f_return_1m(A1448,"0",参数!$B$1)</f>
        <v>18.7135389044624</v>
      </c>
      <c r="Y1448" s="25">
        <f>f_return_3m(A1448,0,参数!$B$1)</f>
        <v>37.9677731795369</v>
      </c>
      <c r="Z1448" s="25">
        <f>f_return_6m(A1448,0,参数!B1447)</f>
        <v>43.375</v>
      </c>
      <c r="AA1448" t="str">
        <f>f_dq_status(A1448,参数!$B$1)</f>
        <v>开放申购|开放赎回</v>
      </c>
      <c r="AB1448" s="17">
        <f ca="1">f_risk_maxdownside(A1448,参数!$B$6,参数!$B$1)</f>
        <v>-47.4460292983809</v>
      </c>
      <c r="AC1448" s="17">
        <f ca="1">f_risk_maxdownside(A1448,参数!$B$4,参数!$B$1)</f>
        <v>-45.9938595622462</v>
      </c>
      <c r="AD1448" t="str">
        <f ca="1">f_risk_maxdownside_date(A1448,参数!$B$6,参数!$B$1)</f>
        <v>20171122-20190103</v>
      </c>
    </row>
    <row r="1449" spans="1:30">
      <c r="A1449" s="15" t="s">
        <v>1477</v>
      </c>
      <c r="B1449" t="str">
        <f>f_info_name(A1449)</f>
        <v>中欧睿泓定期开放</v>
      </c>
      <c r="C1449" t="str">
        <f>f_info_setupdate(A1449)</f>
        <v>2017-11-24</v>
      </c>
      <c r="D1449" s="16">
        <f t="shared" si="22"/>
        <v>1158</v>
      </c>
      <c r="F1449" s="17">
        <f>f_netasset_total(A1449,参数!$B$1,100000000)</f>
        <v>2.8334122993</v>
      </c>
      <c r="G1449" s="17">
        <f ca="1">f_nav_adjustedreturn(A1449,参数!$B$2,参数!$B$1)</f>
        <v>54.3997943620941</v>
      </c>
      <c r="H1449" s="17">
        <f ca="1">f_nav_periodreturnrankingper(A1449,参数!$B$2,参数!$B$1,3)</f>
        <v>40.2329274748544</v>
      </c>
      <c r="I1449" s="17">
        <f ca="1">f_nav_adjustedreturn(A1449,参数!$B$3,参数!$B$2)</f>
        <v>24.8635925965551</v>
      </c>
      <c r="J1449" s="17">
        <f ca="1">f_nav_periodreturnrankingper(A1449,参数!$B$3,参数!$B$2,3)</f>
        <v>51.0033444816054</v>
      </c>
      <c r="K1449" s="17">
        <f ca="1">f_nav_adjustedreturn(A1449,参数!$B$4,参数!$B$3)</f>
        <v>-7.87502464025231</v>
      </c>
      <c r="L1449" s="17">
        <f ca="1">f_nav_periodreturnrankingper(A1449,参数!$B$4,参数!$B$3,3)</f>
        <v>37.5481386392811</v>
      </c>
      <c r="M1449" s="17">
        <f ca="1">f_nav_adjustedreturn(A1449,参数!$B$5,参数!$B$4)</f>
        <v>0</v>
      </c>
      <c r="N1449" s="17">
        <f ca="1">f_nav_periodreturnrankingper(A1449,参数!$B$5,参数!$B$4,3)</f>
        <v>0</v>
      </c>
      <c r="O1449" s="17">
        <f ca="1">f_nav_adjustedreturn(A1449,参数!$B$6,参数!$B$5)</f>
        <v>0</v>
      </c>
      <c r="P1449" s="17">
        <f ca="1">f_nav_periodreturnrankingper(A1449,参数!$B$6,参数!$B$5,3)</f>
        <v>0</v>
      </c>
      <c r="Q1449" s="25">
        <f>f_return(A1449,1,参数!$B$1-365/2,参数!$B$1)</f>
        <v>62.1321728931864</v>
      </c>
      <c r="R1449" s="25">
        <f ca="1">f_return(A1449,1,参数!$B$4,参数!$B$1)</f>
        <v>21.0814016492741</v>
      </c>
      <c r="S1449" s="25">
        <f ca="1">f_return(A1449,1,参数!$B$6,参数!$B$1)</f>
        <v>0</v>
      </c>
      <c r="T1449" t="str">
        <f>f_info_investtype(A1449)</f>
        <v>灵活配置型基金</v>
      </c>
      <c r="U1449" t="str">
        <f>f_info_fundmanager(A1449)</f>
        <v>曹名长,袁维德</v>
      </c>
      <c r="V1449">
        <f>f_info_manager_onthepostdays(A1449,1)</f>
        <v>1175</v>
      </c>
      <c r="W1449" s="25">
        <f ca="1">f_return_1w(A1449,"0",参数!$B$2)</f>
        <v>-2.52234193602272</v>
      </c>
      <c r="X1449" s="25">
        <f>f_return_1m(A1449,"0",参数!$B$1)</f>
        <v>9.89145017685084</v>
      </c>
      <c r="Y1449" s="25">
        <f>f_return_3m(A1449,0,参数!$B$1)</f>
        <v>13.7698087000442</v>
      </c>
      <c r="Z1449" s="25">
        <f>f_return_6m(A1449,0,参数!B1448)</f>
        <v>20.4527189927672</v>
      </c>
      <c r="AA1449" t="str">
        <f>f_dq_status(A1449,参数!$B$1)</f>
        <v>暂停申购|暂停赎回</v>
      </c>
      <c r="AB1449" s="17">
        <f ca="1">f_risk_maxdownside(A1449,参数!$B$6,参数!$B$1)</f>
        <v>-12.9190354832386</v>
      </c>
      <c r="AC1449" s="17">
        <f ca="1">f_risk_maxdownside(A1449,参数!$B$4,参数!$B$1)</f>
        <v>-12.9190354832386</v>
      </c>
      <c r="AD1449" t="str">
        <f ca="1">f_risk_maxdownside_date(A1449,参数!$B$6,参数!$B$1)</f>
        <v>20180127-20181019</v>
      </c>
    </row>
    <row r="1450" spans="1:30">
      <c r="A1450" s="15" t="s">
        <v>1478</v>
      </c>
      <c r="B1450" t="str">
        <f>f_info_name(A1450)</f>
        <v>广发医疗保健A</v>
      </c>
      <c r="C1450" t="str">
        <f>f_info_setupdate(A1450)</f>
        <v>2017-08-10</v>
      </c>
      <c r="D1450" s="16">
        <f t="shared" si="22"/>
        <v>1264</v>
      </c>
      <c r="F1450" s="17">
        <f>f_netasset_total(A1450,参数!$B$1,100000000)</f>
        <v>136.9274030745</v>
      </c>
      <c r="G1450" s="17">
        <f ca="1">f_nav_adjustedreturn(A1450,参数!$B$2,参数!$B$1)</f>
        <v>116.013925152306</v>
      </c>
      <c r="H1450" s="17">
        <f ca="1">f_nav_periodreturnrankingper(A1450,参数!$B$2,参数!$B$1,3)</f>
        <v>6.86274509803922</v>
      </c>
      <c r="I1450" s="17">
        <f ca="1">f_nav_adjustedreturn(A1450,参数!$B$3,参数!$B$2)</f>
        <v>92.643822697265</v>
      </c>
      <c r="J1450" s="17">
        <f ca="1">f_nav_periodreturnrankingper(A1450,参数!$B$3,参数!$B$2,3)</f>
        <v>2.3598820058997</v>
      </c>
      <c r="K1450" s="17">
        <f ca="1">f_nav_adjustedreturn(A1450,参数!$B$4,参数!$B$3)</f>
        <v>-17.7043808209727</v>
      </c>
      <c r="L1450" s="17">
        <f ca="1">f_nav_periodreturnrankingper(A1450,参数!$B$4,参数!$B$3,3)</f>
        <v>18.5454545454545</v>
      </c>
      <c r="M1450" s="17">
        <f ca="1">f_nav_adjustedreturn(A1450,参数!$B$5,参数!$B$4)</f>
        <v>0</v>
      </c>
      <c r="N1450" s="17">
        <f ca="1">f_nav_periodreturnrankingper(A1450,参数!$B$5,参数!$B$4,3)</f>
        <v>0</v>
      </c>
      <c r="O1450" s="17">
        <f ca="1">f_nav_adjustedreturn(A1450,参数!$B$6,参数!$B$5)</f>
        <v>0</v>
      </c>
      <c r="P1450" s="17">
        <f ca="1">f_nav_periodreturnrankingper(A1450,参数!$B$6,参数!$B$5,3)</f>
        <v>0</v>
      </c>
      <c r="Q1450" s="25">
        <f>f_return(A1450,1,参数!$B$1-365/2,参数!$B$1)</f>
        <v>65.0869375402499</v>
      </c>
      <c r="R1450" s="25">
        <f ca="1">f_return(A1450,1,参数!$B$4,参数!$B$1)</f>
        <v>50.6752505648729</v>
      </c>
      <c r="S1450" s="25">
        <f ca="1">f_return(A1450,1,参数!$B$6,参数!$B$1)</f>
        <v>0</v>
      </c>
      <c r="T1450" t="str">
        <f>f_info_investtype(A1450)</f>
        <v>普通股票型基金</v>
      </c>
      <c r="U1450" t="str">
        <f>f_info_fundmanager(A1450)</f>
        <v>吴兴武</v>
      </c>
      <c r="V1450">
        <f>f_info_manager_onthepostdays(A1450,1)</f>
        <v>849</v>
      </c>
      <c r="W1450" s="25">
        <f ca="1">f_return_1w(A1450,"0",参数!$B$2)</f>
        <v>-1.24623979372582</v>
      </c>
      <c r="X1450" s="25">
        <f>f_return_1m(A1450,"0",参数!$B$1)</f>
        <v>18.2256623995237</v>
      </c>
      <c r="Y1450" s="25">
        <f>f_return_3m(A1450,0,参数!$B$1)</f>
        <v>32.97170601038</v>
      </c>
      <c r="Z1450" s="25">
        <f>f_return_6m(A1450,0,参数!B1449)</f>
        <v>23.9248977568472</v>
      </c>
      <c r="AA1450" t="str">
        <f>f_dq_status(A1450,参数!$B$1)</f>
        <v>开放申购|开放赎回</v>
      </c>
      <c r="AB1450" s="17">
        <f ca="1">f_risk_maxdownside(A1450,参数!$B$6,参数!$B$1)</f>
        <v>-39.0575410514696</v>
      </c>
      <c r="AC1450" s="17">
        <f ca="1">f_risk_maxdownside(A1450,参数!$B$4,参数!$B$1)</f>
        <v>-39.0575410514696</v>
      </c>
      <c r="AD1450" t="str">
        <f ca="1">f_risk_maxdownside_date(A1450,参数!$B$6,参数!$B$1)</f>
        <v>20180529-20190103</v>
      </c>
    </row>
    <row r="1451" spans="1:30">
      <c r="A1451" s="15" t="s">
        <v>1479</v>
      </c>
      <c r="B1451" t="str">
        <f>f_info_name(A1451)</f>
        <v>广发价值回报A</v>
      </c>
      <c r="C1451" t="str">
        <f>f_info_setupdate(A1451)</f>
        <v>2017-11-29</v>
      </c>
      <c r="D1451" s="16">
        <f t="shared" si="22"/>
        <v>1153</v>
      </c>
      <c r="F1451" s="17">
        <f>f_netasset_total(A1451,参数!$B$1,100000000)</f>
        <v>7.3762488556</v>
      </c>
      <c r="G1451" s="17">
        <f ca="1">f_nav_adjustedreturn(A1451,参数!$B$2,参数!$B$1)</f>
        <v>17.2813961856783</v>
      </c>
      <c r="H1451" s="17">
        <f ca="1">f_nav_periodreturnrankingper(A1451,参数!$B$2,参数!$B$1,3)</f>
        <v>44.1176470588235</v>
      </c>
      <c r="I1451" s="17">
        <f ca="1">f_nav_adjustedreturn(A1451,参数!$B$3,参数!$B$2)</f>
        <v>4.3168168168168</v>
      </c>
      <c r="J1451" s="17">
        <f ca="1">f_nav_periodreturnrankingper(A1451,参数!$B$3,参数!$B$2,3)</f>
        <v>88.0701754385965</v>
      </c>
      <c r="K1451" s="17">
        <f ca="1">f_nav_adjustedreturn(A1451,参数!$B$4,参数!$B$3)</f>
        <v>4.65527401296406</v>
      </c>
      <c r="L1451" s="17">
        <f ca="1">f_nav_periodreturnrankingper(A1451,参数!$B$4,参数!$B$3,3)</f>
        <v>10.6666666666667</v>
      </c>
      <c r="M1451" s="17">
        <f ca="1">f_nav_adjustedreturn(A1451,参数!$B$5,参数!$B$4)</f>
        <v>0</v>
      </c>
      <c r="N1451" s="17">
        <f ca="1">f_nav_periodreturnrankingper(A1451,参数!$B$5,参数!$B$4,3)</f>
        <v>0</v>
      </c>
      <c r="O1451" s="17">
        <f ca="1">f_nav_adjustedreturn(A1451,参数!$B$6,参数!$B$5)</f>
        <v>0</v>
      </c>
      <c r="P1451" s="17">
        <f ca="1">f_nav_periodreturnrankingper(A1451,参数!$B$6,参数!$B$5,3)</f>
        <v>0</v>
      </c>
      <c r="Q1451" s="25">
        <f>f_return(A1451,1,参数!$B$1-365/2,参数!$B$1)</f>
        <v>19.0288221314968</v>
      </c>
      <c r="R1451" s="25">
        <f ca="1">f_return(A1451,1,参数!$B$4,参数!$B$1)</f>
        <v>8.57975988094559</v>
      </c>
      <c r="S1451" s="25">
        <f ca="1">f_return(A1451,1,参数!$B$6,参数!$B$1)</f>
        <v>0</v>
      </c>
      <c r="T1451" t="str">
        <f>f_info_investtype(A1451)</f>
        <v>偏债混合型基金</v>
      </c>
      <c r="U1451" t="str">
        <f>f_info_fundmanager(A1451)</f>
        <v>王颂,朱坤,马文文</v>
      </c>
      <c r="V1451">
        <f>f_info_manager_onthepostdays(A1451,1)</f>
        <v>654</v>
      </c>
      <c r="W1451" s="25">
        <f ca="1">f_return_1w(A1451,"0",参数!$B$2)</f>
        <v>-0.152699182610261</v>
      </c>
      <c r="X1451" s="25">
        <f>f_return_1m(A1451,"0",参数!$B$1)</f>
        <v>3.51754803874861</v>
      </c>
      <c r="Y1451" s="25">
        <f>f_return_3m(A1451,0,参数!$B$1)</f>
        <v>7.57488241604094</v>
      </c>
      <c r="Z1451" s="25">
        <f>f_return_6m(A1451,0,参数!B1450)</f>
        <v>8.67980785158191</v>
      </c>
      <c r="AA1451" t="str">
        <f>f_dq_status(A1451,参数!$B$1)</f>
        <v>开放申购|开放赎回</v>
      </c>
      <c r="AB1451" s="17">
        <f ca="1">f_risk_maxdownside(A1451,参数!$B$6,参数!$B$1)</f>
        <v>-2.05228438797947</v>
      </c>
      <c r="AC1451" s="17">
        <f ca="1">f_risk_maxdownside(A1451,参数!$B$4,参数!$B$1)</f>
        <v>-2.05228438797947</v>
      </c>
      <c r="AD1451" t="str">
        <f ca="1">f_risk_maxdownside_date(A1451,参数!$B$6,参数!$B$1)</f>
        <v>20200903-20200909</v>
      </c>
    </row>
    <row r="1452" spans="1:30">
      <c r="A1452" s="15" t="s">
        <v>1480</v>
      </c>
      <c r="B1452" t="str">
        <f>f_info_name(A1452)</f>
        <v>交银股息优化</v>
      </c>
      <c r="C1452" t="str">
        <f>f_info_setupdate(A1452)</f>
        <v>2017-08-25</v>
      </c>
      <c r="D1452" s="16">
        <f t="shared" si="22"/>
        <v>1249</v>
      </c>
      <c r="F1452" s="17">
        <f>f_netasset_total(A1452,参数!$B$1,100000000)</f>
        <v>7.3854528257</v>
      </c>
      <c r="G1452" s="17">
        <f ca="1">f_nav_adjustedreturn(A1452,参数!$B$2,参数!$B$1)</f>
        <v>123.834158044684</v>
      </c>
      <c r="H1452" s="17">
        <f ca="1">f_nav_periodreturnrankingper(A1452,参数!$B$2,参数!$B$1,3)</f>
        <v>1.3738959764475</v>
      </c>
      <c r="I1452" s="17">
        <f ca="1">f_nav_adjustedreturn(A1452,参数!$B$3,参数!$B$2)</f>
        <v>39.489646517465</v>
      </c>
      <c r="J1452" s="17">
        <f ca="1">f_nav_periodreturnrankingper(A1452,参数!$B$3,参数!$B$2,3)</f>
        <v>57.1625344352617</v>
      </c>
      <c r="K1452" s="17">
        <f ca="1">f_nav_adjustedreturn(A1452,参数!$B$4,参数!$B$3)</f>
        <v>-19.0141441517744</v>
      </c>
      <c r="L1452" s="17">
        <f ca="1">f_nav_periodreturnrankingper(A1452,参数!$B$4,参数!$B$3,3)</f>
        <v>25.085910652921</v>
      </c>
      <c r="M1452" s="17">
        <f ca="1">f_nav_adjustedreturn(A1452,参数!$B$5,参数!$B$4)</f>
        <v>0</v>
      </c>
      <c r="N1452" s="17">
        <f ca="1">f_nav_periodreturnrankingper(A1452,参数!$B$5,参数!$B$4,3)</f>
        <v>0</v>
      </c>
      <c r="O1452" s="17">
        <f ca="1">f_nav_adjustedreturn(A1452,参数!$B$6,参数!$B$5)</f>
        <v>0</v>
      </c>
      <c r="P1452" s="17">
        <f ca="1">f_nav_periodreturnrankingper(A1452,参数!$B$6,参数!$B$5,3)</f>
        <v>0</v>
      </c>
      <c r="Q1452" s="25">
        <f>f_return(A1452,1,参数!$B$1-365/2,参数!$B$1)</f>
        <v>125.227738363928</v>
      </c>
      <c r="R1452" s="25">
        <f ca="1">f_return(A1452,1,参数!$B$4,参数!$B$1)</f>
        <v>36.1977629790853</v>
      </c>
      <c r="S1452" s="25">
        <f ca="1">f_return(A1452,1,参数!$B$6,参数!$B$1)</f>
        <v>0</v>
      </c>
      <c r="T1452" t="str">
        <f>f_info_investtype(A1452)</f>
        <v>偏股混合型基金</v>
      </c>
      <c r="U1452" t="str">
        <f>f_info_fundmanager(A1452)</f>
        <v>韩威俊</v>
      </c>
      <c r="V1452">
        <f>f_info_manager_onthepostdays(A1452,1)</f>
        <v>1266</v>
      </c>
      <c r="W1452" s="25">
        <f ca="1">f_return_1w(A1452,"0",参数!$B$2)</f>
        <v>-4.92551144058735</v>
      </c>
      <c r="X1452" s="25">
        <f>f_return_1m(A1452,"0",参数!$B$1)</f>
        <v>12.8904182106935</v>
      </c>
      <c r="Y1452" s="25">
        <f>f_return_3m(A1452,0,参数!$B$1)</f>
        <v>29.3488150426758</v>
      </c>
      <c r="Z1452" s="25">
        <f>f_return_6m(A1452,0,参数!B1451)</f>
        <v>48.0534572922719</v>
      </c>
      <c r="AA1452" t="str">
        <f>f_dq_status(A1452,参数!$B$1)</f>
        <v>开放申购|开放赎回</v>
      </c>
      <c r="AB1452" s="17">
        <f ca="1">f_risk_maxdownside(A1452,参数!$B$6,参数!$B$1)</f>
        <v>-27.5256956630735</v>
      </c>
      <c r="AC1452" s="17">
        <f ca="1">f_risk_maxdownside(A1452,参数!$B$4,参数!$B$1)</f>
        <v>-26.8348236882065</v>
      </c>
      <c r="AD1452" t="str">
        <f ca="1">f_risk_maxdownside_date(A1452,参数!$B$6,参数!$B$1)</f>
        <v>20180124-20181029</v>
      </c>
    </row>
    <row r="1453" spans="1:30">
      <c r="A1453" s="15" t="s">
        <v>1481</v>
      </c>
      <c r="B1453" t="str">
        <f>f_info_name(A1453)</f>
        <v>中银金融地产A</v>
      </c>
      <c r="C1453" t="str">
        <f>f_info_setupdate(A1453)</f>
        <v>2017-09-28</v>
      </c>
      <c r="D1453" s="16">
        <f t="shared" si="22"/>
        <v>1215</v>
      </c>
      <c r="F1453" s="17">
        <f>f_netasset_total(A1453,参数!$B$1,100000000)</f>
        <v>9.950749036</v>
      </c>
      <c r="G1453" s="17">
        <f ca="1">f_nav_adjustedreturn(A1453,参数!$B$2,参数!$B$1)</f>
        <v>36.0515740120563</v>
      </c>
      <c r="H1453" s="17">
        <f ca="1">f_nav_periodreturnrankingper(A1453,参数!$B$2,参数!$B$1,3)</f>
        <v>90.1864573110893</v>
      </c>
      <c r="I1453" s="17">
        <f ca="1">f_nav_adjustedreturn(A1453,参数!$B$3,参数!$B$2)</f>
        <v>32.8291814946619</v>
      </c>
      <c r="J1453" s="17">
        <f ca="1">f_nav_periodreturnrankingper(A1453,参数!$B$3,参数!$B$2,3)</f>
        <v>69.9724517906336</v>
      </c>
      <c r="K1453" s="17">
        <f ca="1">f_nav_adjustedreturn(A1453,参数!$B$4,参数!$B$3)</f>
        <v>-20.368402408785</v>
      </c>
      <c r="L1453" s="17">
        <f ca="1">f_nav_periodreturnrankingper(A1453,参数!$B$4,参数!$B$3,3)</f>
        <v>31.2714776632302</v>
      </c>
      <c r="M1453" s="17">
        <f ca="1">f_nav_adjustedreturn(A1453,参数!$B$5,参数!$B$4)</f>
        <v>0</v>
      </c>
      <c r="N1453" s="17">
        <f ca="1">f_nav_periodreturnrankingper(A1453,参数!$B$5,参数!$B$4,3)</f>
        <v>0</v>
      </c>
      <c r="O1453" s="17">
        <f ca="1">f_nav_adjustedreturn(A1453,参数!$B$6,参数!$B$5)</f>
        <v>0</v>
      </c>
      <c r="P1453" s="17">
        <f ca="1">f_nav_periodreturnrankingper(A1453,参数!$B$6,参数!$B$5,3)</f>
        <v>0</v>
      </c>
      <c r="Q1453" s="25">
        <f>f_return(A1453,1,参数!$B$1-365/2,参数!$B$1)</f>
        <v>48.4172805489914</v>
      </c>
      <c r="R1453" s="25">
        <f ca="1">f_return(A1453,1,参数!$B$4,参数!$B$1)</f>
        <v>12.8875601423757</v>
      </c>
      <c r="S1453" s="25">
        <f ca="1">f_return(A1453,1,参数!$B$6,参数!$B$1)</f>
        <v>0</v>
      </c>
      <c r="T1453" t="str">
        <f>f_info_investtype(A1453)</f>
        <v>偏股混合型基金</v>
      </c>
      <c r="U1453" t="str">
        <f>f_info_fundmanager(A1453)</f>
        <v>刘腾</v>
      </c>
      <c r="V1453">
        <f>f_info_manager_onthepostdays(A1453,1)</f>
        <v>1232</v>
      </c>
      <c r="W1453" s="25">
        <f ca="1">f_return_1w(A1453,"0",参数!$B$2)</f>
        <v>-3.58411365837908</v>
      </c>
      <c r="X1453" s="25">
        <f>f_return_1m(A1453,"0",参数!$B$1)</f>
        <v>9.22901122538146</v>
      </c>
      <c r="Y1453" s="25">
        <f>f_return_3m(A1453,0,参数!$B$1)</f>
        <v>7.01350016463616</v>
      </c>
      <c r="Z1453" s="25">
        <f>f_return_6m(A1453,0,参数!B1452)</f>
        <v>15.4338598566558</v>
      </c>
      <c r="AA1453" t="str">
        <f>f_dq_status(A1453,参数!$B$1)</f>
        <v>开放申购|开放赎回</v>
      </c>
      <c r="AB1453" s="17">
        <f ca="1">f_risk_maxdownside(A1453,参数!$B$6,参数!$B$1)</f>
        <v>-26.8720544597661</v>
      </c>
      <c r="AC1453" s="17">
        <f ca="1">f_risk_maxdownside(A1453,参数!$B$4,参数!$B$1)</f>
        <v>-26.2022194821208</v>
      </c>
      <c r="AD1453" t="str">
        <f ca="1">f_risk_maxdownside_date(A1453,参数!$B$6,参数!$B$1)</f>
        <v>20180125-20190102</v>
      </c>
    </row>
    <row r="1454" spans="1:30">
      <c r="A1454" s="15" t="s">
        <v>1482</v>
      </c>
      <c r="B1454" t="str">
        <f>f_info_name(A1454)</f>
        <v>中银量化价值A</v>
      </c>
      <c r="C1454" t="str">
        <f>f_info_setupdate(A1454)</f>
        <v>2017-11-24</v>
      </c>
      <c r="D1454" s="16">
        <f t="shared" si="22"/>
        <v>1158</v>
      </c>
      <c r="F1454" s="17">
        <f>f_netasset_total(A1454,参数!$B$1,100000000)</f>
        <v>4.6613906108</v>
      </c>
      <c r="G1454" s="17">
        <f ca="1">f_nav_adjustedreturn(A1454,参数!$B$2,参数!$B$1)</f>
        <v>60.4571984435798</v>
      </c>
      <c r="H1454" s="17">
        <f ca="1">f_nav_periodreturnrankingper(A1454,参数!$B$2,参数!$B$1,3)</f>
        <v>60.4514229636899</v>
      </c>
      <c r="I1454" s="17">
        <f ca="1">f_nav_adjustedreturn(A1454,参数!$B$3,参数!$B$2)</f>
        <v>38.4884817459248</v>
      </c>
      <c r="J1454" s="17">
        <f ca="1">f_nav_periodreturnrankingper(A1454,参数!$B$3,参数!$B$2,3)</f>
        <v>58.9531680440771</v>
      </c>
      <c r="K1454" s="17">
        <f ca="1">f_nav_adjustedreturn(A1454,参数!$B$4,参数!$B$3)</f>
        <v>-27.0610199469392</v>
      </c>
      <c r="L1454" s="17">
        <f ca="1">f_nav_periodreturnrankingper(A1454,参数!$B$4,参数!$B$3,3)</f>
        <v>67.0103092783505</v>
      </c>
      <c r="M1454" s="17">
        <f ca="1">f_nav_adjustedreturn(A1454,参数!$B$5,参数!$B$4)</f>
        <v>0</v>
      </c>
      <c r="N1454" s="17">
        <f ca="1">f_nav_periodreturnrankingper(A1454,参数!$B$5,参数!$B$4,3)</f>
        <v>0</v>
      </c>
      <c r="O1454" s="17">
        <f ca="1">f_nav_adjustedreturn(A1454,参数!$B$6,参数!$B$5)</f>
        <v>0</v>
      </c>
      <c r="P1454" s="17">
        <f ca="1">f_nav_periodreturnrankingper(A1454,参数!$B$6,参数!$B$5,3)</f>
        <v>0</v>
      </c>
      <c r="Q1454" s="25">
        <f>f_return(A1454,1,参数!$B$1-365/2,参数!$B$1)</f>
        <v>70.0141534971897</v>
      </c>
      <c r="R1454" s="25">
        <f ca="1">f_return(A1454,1,参数!$B$4,参数!$B$1)</f>
        <v>17.4483882159661</v>
      </c>
      <c r="S1454" s="25">
        <f ca="1">f_return(A1454,1,参数!$B$6,参数!$B$1)</f>
        <v>0</v>
      </c>
      <c r="T1454" t="str">
        <f>f_info_investtype(A1454)</f>
        <v>偏股混合型基金</v>
      </c>
      <c r="U1454" t="str">
        <f>f_info_fundmanager(A1454)</f>
        <v>赵志华</v>
      </c>
      <c r="V1454">
        <f>f_info_manager_onthepostdays(A1454,1)</f>
        <v>1175</v>
      </c>
      <c r="W1454" s="25">
        <f ca="1">f_return_1w(A1454,"0",参数!$B$2)</f>
        <v>-2.27207909497101</v>
      </c>
      <c r="X1454" s="25">
        <f>f_return_1m(A1454,"0",参数!$B$1)</f>
        <v>14.183857123079</v>
      </c>
      <c r="Y1454" s="25">
        <f>f_return_3m(A1454,0,参数!$B$1)</f>
        <v>21.3670811566478</v>
      </c>
      <c r="Z1454" s="25">
        <f>f_return_6m(A1454,0,参数!B1453)</f>
        <v>24.2591472633807</v>
      </c>
      <c r="AA1454" t="str">
        <f>f_dq_status(A1454,参数!$B$1)</f>
        <v>开放申购|开放赎回</v>
      </c>
      <c r="AB1454" s="17">
        <f ca="1">f_risk_maxdownside(A1454,参数!$B$6,参数!$B$1)</f>
        <v>-30.2300643400273</v>
      </c>
      <c r="AC1454" s="17">
        <f ca="1">f_risk_maxdownside(A1454,参数!$B$4,参数!$B$1)</f>
        <v>-30.2300643400273</v>
      </c>
      <c r="AD1454" t="str">
        <f ca="1">f_risk_maxdownside_date(A1454,参数!$B$6,参数!$B$1)</f>
        <v>20180206-20190103</v>
      </c>
    </row>
    <row r="1455" spans="1:30">
      <c r="A1455" s="15" t="s">
        <v>1483</v>
      </c>
      <c r="B1455" t="str">
        <f>f_info_name(A1455)</f>
        <v>长信先优</v>
      </c>
      <c r="C1455" t="str">
        <f>f_info_setupdate(A1455)</f>
        <v>2017-08-01</v>
      </c>
      <c r="D1455" s="16">
        <f t="shared" si="22"/>
        <v>1273</v>
      </c>
      <c r="F1455" s="17">
        <f>f_netasset_total(A1455,参数!$B$1,100000000)</f>
        <v>13.3485621845</v>
      </c>
      <c r="G1455" s="17">
        <f ca="1">f_nav_adjustedreturn(A1455,参数!$B$2,参数!$B$1)</f>
        <v>8.6105675146771</v>
      </c>
      <c r="H1455" s="17">
        <f ca="1">f_nav_periodreturnrankingper(A1455,参数!$B$2,参数!$B$1,3)</f>
        <v>56.0377358490566</v>
      </c>
      <c r="I1455" s="17">
        <f ca="1">f_nav_adjustedreturn(A1455,参数!$B$3,参数!$B$2)</f>
        <v>11.2130961392884</v>
      </c>
      <c r="J1455" s="17">
        <f ca="1">f_nav_periodreturnrankingper(A1455,参数!$B$3,参数!$B$2,3)</f>
        <v>31.4893617021277</v>
      </c>
      <c r="K1455" s="17">
        <f ca="1">f_nav_adjustedreturn(A1455,参数!$B$4,参数!$B$3)</f>
        <v>4.76851392881928</v>
      </c>
      <c r="L1455" s="17">
        <f ca="1">f_nav_periodreturnrankingper(A1455,参数!$B$4,参数!$B$3,3)</f>
        <v>15.2744630071599</v>
      </c>
      <c r="M1455" s="17">
        <f ca="1">f_nav_adjustedreturn(A1455,参数!$B$5,参数!$B$4)</f>
        <v>0</v>
      </c>
      <c r="N1455" s="17">
        <f ca="1">f_nav_periodreturnrankingper(A1455,参数!$B$5,参数!$B$4,3)</f>
        <v>0</v>
      </c>
      <c r="O1455" s="17">
        <f ca="1">f_nav_adjustedreturn(A1455,参数!$B$6,参数!$B$5)</f>
        <v>0</v>
      </c>
      <c r="P1455" s="17">
        <f ca="1">f_nav_periodreturnrankingper(A1455,参数!$B$6,参数!$B$5,3)</f>
        <v>0</v>
      </c>
      <c r="Q1455" s="25">
        <f>f_return(A1455,1,参数!$B$1-365/2,参数!$B$1)</f>
        <v>8.28395091325931</v>
      </c>
      <c r="R1455" s="25">
        <f ca="1">f_return(A1455,1,参数!$B$4,参数!$B$1)</f>
        <v>8.15713272771323</v>
      </c>
      <c r="S1455" s="25">
        <f ca="1">f_return(A1455,1,参数!$B$6,参数!$B$1)</f>
        <v>0</v>
      </c>
      <c r="T1455" t="str">
        <f>f_info_investtype(A1455)</f>
        <v>混合债券型二级基金</v>
      </c>
      <c r="U1455" t="str">
        <f>f_info_fundmanager(A1455)</f>
        <v>黄韵,朱垚,程放</v>
      </c>
      <c r="V1455">
        <f>f_info_manager_onthepostdays(A1455,1)</f>
        <v>797</v>
      </c>
      <c r="W1455" s="25">
        <f ca="1">f_return_1w(A1455,"0",参数!$B$2)</f>
        <v>0.144853442399458</v>
      </c>
      <c r="X1455" s="25">
        <f>f_return_1m(A1455,"0",参数!$B$1)</f>
        <v>0.141209696399155</v>
      </c>
      <c r="Y1455" s="25">
        <f>f_return_3m(A1455,0,参数!$B$1)</f>
        <v>2.40673886883273</v>
      </c>
      <c r="Z1455" s="25">
        <f>f_return_6m(A1455,0,参数!B1454)</f>
        <v>2.58588851856316</v>
      </c>
      <c r="AA1455" t="str">
        <f>f_dq_status(A1455,参数!$B$1)</f>
        <v>暂停大额申购|开放赎回</v>
      </c>
      <c r="AB1455" s="17">
        <f ca="1">f_risk_maxdownside(A1455,参数!$B$6,参数!$B$1)</f>
        <v>-3.01566144618461</v>
      </c>
      <c r="AC1455" s="17">
        <f ca="1">f_risk_maxdownside(A1455,参数!$B$4,参数!$B$1)</f>
        <v>-3.01566144618461</v>
      </c>
      <c r="AD1455" t="str">
        <f ca="1">f_risk_maxdownside_date(A1455,参数!$B$6,参数!$B$1)</f>
        <v>20200226-20200319</v>
      </c>
    </row>
    <row r="1456" spans="1:30">
      <c r="A1456" s="15" t="s">
        <v>1484</v>
      </c>
      <c r="B1456" t="str">
        <f>f_info_name(A1456)</f>
        <v>财通资管鑫逸A</v>
      </c>
      <c r="C1456" t="str">
        <f>f_info_setupdate(A1456)</f>
        <v>2017-08-30</v>
      </c>
      <c r="D1456" s="16">
        <f t="shared" si="22"/>
        <v>1244</v>
      </c>
      <c r="F1456" s="17">
        <f>f_netasset_total(A1456,参数!$B$1,100000000)</f>
        <v>1.3923210158</v>
      </c>
      <c r="G1456" s="17">
        <f ca="1">f_nav_adjustedreturn(A1456,参数!$B$2,参数!$B$1)</f>
        <v>17.1295898185571</v>
      </c>
      <c r="H1456" s="17">
        <f ca="1">f_nav_periodreturnrankingper(A1456,参数!$B$2,参数!$B$1,3)</f>
        <v>45.4545454545455</v>
      </c>
      <c r="I1456" s="17">
        <f ca="1">f_nav_adjustedreturn(A1456,参数!$B$3,参数!$B$2)</f>
        <v>20.1715407667666</v>
      </c>
      <c r="J1456" s="17">
        <f ca="1">f_nav_periodreturnrankingper(A1456,参数!$B$3,参数!$B$2,3)</f>
        <v>9.47368421052632</v>
      </c>
      <c r="K1456" s="17">
        <f ca="1">f_nav_adjustedreturn(A1456,参数!$B$4,参数!$B$3)</f>
        <v>-5.38717246773562</v>
      </c>
      <c r="L1456" s="17">
        <f ca="1">f_nav_periodreturnrankingper(A1456,参数!$B$4,参数!$B$3,3)</f>
        <v>86.6666666666667</v>
      </c>
      <c r="M1456" s="17">
        <f ca="1">f_nav_adjustedreturn(A1456,参数!$B$5,参数!$B$4)</f>
        <v>0</v>
      </c>
      <c r="N1456" s="17">
        <f ca="1">f_nav_periodreturnrankingper(A1456,参数!$B$5,参数!$B$4,3)</f>
        <v>0</v>
      </c>
      <c r="O1456" s="17">
        <f ca="1">f_nav_adjustedreturn(A1456,参数!$B$6,参数!$B$5)</f>
        <v>0</v>
      </c>
      <c r="P1456" s="17">
        <f ca="1">f_nav_periodreturnrankingper(A1456,参数!$B$6,参数!$B$5,3)</f>
        <v>0</v>
      </c>
      <c r="Q1456" s="25">
        <f>f_return(A1456,1,参数!$B$1-365/2,参数!$B$1)</f>
        <v>1.20501947582241</v>
      </c>
      <c r="R1456" s="25">
        <f ca="1">f_return(A1456,1,参数!$B$4,参数!$B$1)</f>
        <v>10.0106973755459</v>
      </c>
      <c r="S1456" s="25">
        <f ca="1">f_return(A1456,1,参数!$B$6,参数!$B$1)</f>
        <v>0</v>
      </c>
      <c r="T1456" t="str">
        <f>f_info_investtype(A1456)</f>
        <v>偏债混合型基金</v>
      </c>
      <c r="U1456" t="str">
        <f>f_info_fundmanager(A1456)</f>
        <v>宫志芳,于洋,李杰</v>
      </c>
      <c r="V1456">
        <f>f_info_manager_onthepostdays(A1456,1)</f>
        <v>1261</v>
      </c>
      <c r="W1456" s="25">
        <f ca="1">f_return_1w(A1456,"0",参数!$B$2)</f>
        <v>-0.640806561859199</v>
      </c>
      <c r="X1456" s="25">
        <f>f_return_1m(A1456,"0",参数!$B$1)</f>
        <v>1.45240577983019</v>
      </c>
      <c r="Y1456" s="25">
        <f>f_return_3m(A1456,0,参数!$B$1)</f>
        <v>3.13470129476793</v>
      </c>
      <c r="Z1456" s="25">
        <f>f_return_6m(A1456,0,参数!B1455)</f>
        <v>-3.84140585287923</v>
      </c>
      <c r="AA1456" t="str">
        <f>f_dq_status(A1456,参数!$B$1)</f>
        <v>开放申购|开放赎回</v>
      </c>
      <c r="AB1456" s="17">
        <f ca="1">f_risk_maxdownside(A1456,参数!$B$6,参数!$B$1)</f>
        <v>-9.67927789514117</v>
      </c>
      <c r="AC1456" s="17">
        <f ca="1">f_risk_maxdownside(A1456,参数!$B$4,参数!$B$1)</f>
        <v>-9.67927789514117</v>
      </c>
      <c r="AD1456" t="str">
        <f ca="1">f_risk_maxdownside_date(A1456,参数!$B$6,参数!$B$1)</f>
        <v>20180419-20181011</v>
      </c>
    </row>
    <row r="1457" spans="1:30">
      <c r="A1457" s="15" t="s">
        <v>1485</v>
      </c>
      <c r="B1457" t="str">
        <f>f_info_name(A1457)</f>
        <v>中邮健康文娱</v>
      </c>
      <c r="C1457" t="str">
        <f>f_info_setupdate(A1457)</f>
        <v>2017-12-13</v>
      </c>
      <c r="D1457" s="16">
        <f t="shared" si="22"/>
        <v>1139</v>
      </c>
      <c r="F1457" s="17">
        <f>f_netasset_total(A1457,参数!$B$1,100000000)</f>
        <v>0.6030780399</v>
      </c>
      <c r="G1457" s="17">
        <f ca="1">f_nav_adjustedreturn(A1457,参数!$B$2,参数!$B$1)</f>
        <v>78.9065280842885</v>
      </c>
      <c r="H1457" s="17">
        <f ca="1">f_nav_periodreturnrankingper(A1457,参数!$B$2,参数!$B$1,3)</f>
        <v>17.0460561143462</v>
      </c>
      <c r="I1457" s="17">
        <f ca="1">f_nav_adjustedreturn(A1457,参数!$B$3,参数!$B$2)</f>
        <v>89.3126684636119</v>
      </c>
      <c r="J1457" s="17">
        <f ca="1">f_nav_periodreturnrankingper(A1457,参数!$B$3,参数!$B$2,3)</f>
        <v>1.17056856187291</v>
      </c>
      <c r="K1457" s="17">
        <f ca="1">f_nav_adjustedreturn(A1457,参数!$B$4,参数!$B$3)</f>
        <v>-26.0219341974078</v>
      </c>
      <c r="L1457" s="17">
        <f ca="1">f_nav_periodreturnrankingper(A1457,参数!$B$4,参数!$B$3,3)</f>
        <v>86.4569961489089</v>
      </c>
      <c r="M1457" s="17">
        <f ca="1">f_nav_adjustedreturn(A1457,参数!$B$5,参数!$B$4)</f>
        <v>0</v>
      </c>
      <c r="N1457" s="17">
        <f ca="1">f_nav_periodreturnrankingper(A1457,参数!$B$5,参数!$B$4,3)</f>
        <v>0</v>
      </c>
      <c r="O1457" s="17">
        <f ca="1">f_nav_adjustedreturn(A1457,参数!$B$6,参数!$B$5)</f>
        <v>0</v>
      </c>
      <c r="P1457" s="17">
        <f ca="1">f_nav_periodreturnrankingper(A1457,参数!$B$6,参数!$B$5,3)</f>
        <v>0</v>
      </c>
      <c r="Q1457" s="25">
        <f>f_return(A1457,1,参数!$B$1-365/2,参数!$B$1)</f>
        <v>100.285841118124</v>
      </c>
      <c r="R1457" s="25">
        <f ca="1">f_return(A1457,1,参数!$B$4,参数!$B$1)</f>
        <v>35.7839035550253</v>
      </c>
      <c r="S1457" s="25">
        <f ca="1">f_return(A1457,1,参数!$B$6,参数!$B$1)</f>
        <v>0</v>
      </c>
      <c r="T1457" t="str">
        <f>f_info_investtype(A1457)</f>
        <v>灵活配置型基金</v>
      </c>
      <c r="U1457" t="str">
        <f>f_info_fundmanager(A1457)</f>
        <v>许忠海</v>
      </c>
      <c r="V1457">
        <f>f_info_manager_onthepostdays(A1457,1)</f>
        <v>1156</v>
      </c>
      <c r="W1457" s="25">
        <f ca="1">f_return_1w(A1457,"0",参数!$B$2)</f>
        <v>4.8518324998134</v>
      </c>
      <c r="X1457" s="25">
        <f>f_return_1m(A1457,"0",参数!$B$1)</f>
        <v>19.8940890224703</v>
      </c>
      <c r="Y1457" s="25">
        <f>f_return_3m(A1457,0,参数!$B$1)</f>
        <v>45.7883745214062</v>
      </c>
      <c r="Z1457" s="25">
        <f>f_return_6m(A1457,0,参数!B1456)</f>
        <v>24.0233236151604</v>
      </c>
      <c r="AA1457" t="str">
        <f>f_dq_status(A1457,参数!$B$1)</f>
        <v>开放申购|开放赎回</v>
      </c>
      <c r="AB1457" s="17">
        <f ca="1">f_risk_maxdownside(A1457,参数!$B$6,参数!$B$1)</f>
        <v>-33.730522456462</v>
      </c>
      <c r="AC1457" s="17">
        <f ca="1">f_risk_maxdownside(A1457,参数!$B$4,参数!$B$1)</f>
        <v>-33.730522456462</v>
      </c>
      <c r="AD1457" t="str">
        <f ca="1">f_risk_maxdownside_date(A1457,参数!$B$6,参数!$B$1)</f>
        <v>20180508-20190103</v>
      </c>
    </row>
    <row r="1458" spans="1:30">
      <c r="A1458" s="15" t="s">
        <v>1486</v>
      </c>
      <c r="B1458" t="str">
        <f>f_info_name(A1458)</f>
        <v>华润元大成长精选A</v>
      </c>
      <c r="C1458" t="str">
        <f>f_info_setupdate(A1458)</f>
        <v>2020-03-18</v>
      </c>
      <c r="D1458" s="16">
        <f t="shared" si="22"/>
        <v>313</v>
      </c>
      <c r="F1458" s="17">
        <f>f_netasset_total(A1458,参数!$B$1,100000000)</f>
        <v>0.6667543985</v>
      </c>
      <c r="G1458" s="17">
        <f ca="1">f_nav_adjustedreturn(A1458,参数!$B$2,参数!$B$1)</f>
        <v>0</v>
      </c>
      <c r="H1458" s="17">
        <f ca="1">f_nav_periodreturnrankingper(A1458,参数!$B$2,参数!$B$1,3)</f>
        <v>0</v>
      </c>
      <c r="I1458" s="17">
        <f ca="1">f_nav_adjustedreturn(A1458,参数!$B$3,参数!$B$2)</f>
        <v>0</v>
      </c>
      <c r="J1458" s="17">
        <f ca="1">f_nav_periodreturnrankingper(A1458,参数!$B$3,参数!$B$2,3)</f>
        <v>0</v>
      </c>
      <c r="K1458" s="17">
        <f ca="1">f_nav_adjustedreturn(A1458,参数!$B$4,参数!$B$3)</f>
        <v>0</v>
      </c>
      <c r="L1458" s="17">
        <f ca="1">f_nav_periodreturnrankingper(A1458,参数!$B$4,参数!$B$3,3)</f>
        <v>0</v>
      </c>
      <c r="M1458" s="17">
        <f ca="1">f_nav_adjustedreturn(A1458,参数!$B$5,参数!$B$4)</f>
        <v>0</v>
      </c>
      <c r="N1458" s="17">
        <f ca="1">f_nav_periodreturnrankingper(A1458,参数!$B$5,参数!$B$4,3)</f>
        <v>0</v>
      </c>
      <c r="O1458" s="17">
        <f ca="1">f_nav_adjustedreturn(A1458,参数!$B$6,参数!$B$5)</f>
        <v>0</v>
      </c>
      <c r="P1458" s="17">
        <f ca="1">f_nav_periodreturnrankingper(A1458,参数!$B$6,参数!$B$5,3)</f>
        <v>0</v>
      </c>
      <c r="Q1458" s="25">
        <f>f_return(A1458,1,参数!$B$1-365/2,参数!$B$1)</f>
        <v>10.6651628190078</v>
      </c>
      <c r="R1458" s="25">
        <f ca="1">f_return(A1458,1,参数!$B$4,参数!$B$1)</f>
        <v>0</v>
      </c>
      <c r="S1458" s="25">
        <f ca="1">f_return(A1458,1,参数!$B$6,参数!$B$1)</f>
        <v>0</v>
      </c>
      <c r="T1458" t="str">
        <f>f_info_investtype(A1458)</f>
        <v>普通股票型基金</v>
      </c>
      <c r="U1458" t="str">
        <f>f_info_fundmanager(A1458)</f>
        <v>刘宏毅,李武群,胡永杰</v>
      </c>
      <c r="V1458">
        <f>f_info_manager_onthepostdays(A1458,1)</f>
        <v>330</v>
      </c>
      <c r="W1458" s="25">
        <f ca="1">f_return_1w(A1458,"0",参数!$B$2)</f>
        <v>0</v>
      </c>
      <c r="X1458" s="25">
        <f>f_return_1m(A1458,"0",参数!$B$1)</f>
        <v>5.39943442912691</v>
      </c>
      <c r="Y1458" s="25">
        <f>f_return_3m(A1458,0,参数!$B$1)</f>
        <v>6.74841134878727</v>
      </c>
      <c r="Z1458" s="25">
        <f>f_return_6m(A1458,0,参数!B1457)</f>
        <v>4.68508666552257</v>
      </c>
      <c r="AA1458" t="str">
        <f>f_dq_status(A1458,参数!$B$1)</f>
        <v>开放申购|开放赎回</v>
      </c>
      <c r="AB1458" s="17">
        <f ca="1">f_risk_maxdownside(A1458,参数!$B$6,参数!$B$1)</f>
        <v>-6.43958651076088</v>
      </c>
      <c r="AC1458" s="17">
        <f ca="1">f_risk_maxdownside(A1458,参数!$B$4,参数!$B$1)</f>
        <v>-6.43958651076088</v>
      </c>
      <c r="AD1458" t="str">
        <f ca="1">f_risk_maxdownside_date(A1458,参数!$B$6,参数!$B$1)</f>
        <v>20200903-20200928</v>
      </c>
    </row>
    <row r="1459" spans="1:30">
      <c r="A1459" s="15" t="s">
        <v>1487</v>
      </c>
      <c r="B1459" t="str">
        <f>f_info_name(A1459)</f>
        <v>华商鑫安</v>
      </c>
      <c r="C1459" t="str">
        <f>f_info_setupdate(A1459)</f>
        <v>2017-09-06</v>
      </c>
      <c r="D1459" s="16">
        <f t="shared" si="22"/>
        <v>1237</v>
      </c>
      <c r="F1459" s="17">
        <f>f_netasset_total(A1459,参数!$B$1,100000000)</f>
        <v>9.1627187523</v>
      </c>
      <c r="G1459" s="17">
        <f ca="1">f_nav_adjustedreturn(A1459,参数!$B$2,参数!$B$1)</f>
        <v>117.219126037467</v>
      </c>
      <c r="H1459" s="17">
        <f ca="1">f_nav_periodreturnrankingper(A1459,参数!$B$2,参数!$B$1,3)</f>
        <v>1.27051349920593</v>
      </c>
      <c r="I1459" s="17">
        <f ca="1">f_nav_adjustedreturn(A1459,参数!$B$3,参数!$B$2)</f>
        <v>50.2680965147453</v>
      </c>
      <c r="J1459" s="17">
        <f ca="1">f_nav_periodreturnrankingper(A1459,参数!$B$3,参数!$B$2,3)</f>
        <v>17.2798216276477</v>
      </c>
      <c r="K1459" s="17">
        <f ca="1">f_nav_adjustedreturn(A1459,参数!$B$4,参数!$B$3)</f>
        <v>-27.783155856728</v>
      </c>
      <c r="L1459" s="17">
        <f ca="1">f_nav_periodreturnrankingper(A1459,参数!$B$4,参数!$B$3,3)</f>
        <v>90.3080872913992</v>
      </c>
      <c r="M1459" s="17">
        <f ca="1">f_nav_adjustedreturn(A1459,参数!$B$5,参数!$B$4)</f>
        <v>0</v>
      </c>
      <c r="N1459" s="17">
        <f ca="1">f_nav_periodreturnrankingper(A1459,参数!$B$5,参数!$B$4,3)</f>
        <v>0</v>
      </c>
      <c r="O1459" s="17">
        <f ca="1">f_nav_adjustedreturn(A1459,参数!$B$6,参数!$B$5)</f>
        <v>0</v>
      </c>
      <c r="P1459" s="17">
        <f ca="1">f_nav_periodreturnrankingper(A1459,参数!$B$6,参数!$B$5,3)</f>
        <v>0</v>
      </c>
      <c r="Q1459" s="25">
        <f>f_return(A1459,1,参数!$B$1-365/2,参数!$B$1)</f>
        <v>105.739104013239</v>
      </c>
      <c r="R1459" s="25">
        <f ca="1">f_return(A1459,1,参数!$B$4,参数!$B$1)</f>
        <v>33.0519333788048</v>
      </c>
      <c r="S1459" s="25">
        <f ca="1">f_return(A1459,1,参数!$B$6,参数!$B$1)</f>
        <v>0</v>
      </c>
      <c r="T1459" t="str">
        <f>f_info_investtype(A1459)</f>
        <v>灵活配置型基金</v>
      </c>
      <c r="U1459" t="str">
        <f>f_info_fundmanager(A1459)</f>
        <v>梁皓</v>
      </c>
      <c r="V1459">
        <f>f_info_manager_onthepostdays(A1459,1)</f>
        <v>538</v>
      </c>
      <c r="W1459" s="25">
        <f ca="1">f_return_1w(A1459,"0",参数!$B$2)</f>
        <v>0.0892857142857044</v>
      </c>
      <c r="X1459" s="25">
        <f>f_return_1m(A1459,"0",参数!$B$1)</f>
        <v>16.5591397849462</v>
      </c>
      <c r="Y1459" s="25">
        <f>f_return_3m(A1459,0,参数!$B$1)</f>
        <v>28.2081608515671</v>
      </c>
      <c r="Z1459" s="25">
        <f>f_return_6m(A1459,0,参数!B1458)</f>
        <v>32.3422330097088</v>
      </c>
      <c r="AA1459" t="str">
        <f>f_dq_status(A1459,参数!$B$1)</f>
        <v>开放申购|开放赎回</v>
      </c>
      <c r="AB1459" s="17">
        <f ca="1">f_risk_maxdownside(A1459,参数!$B$6,参数!$B$1)</f>
        <v>-32.1531100478469</v>
      </c>
      <c r="AC1459" s="17">
        <f ca="1">f_risk_maxdownside(A1459,参数!$B$4,参数!$B$1)</f>
        <v>-31.1650485436893</v>
      </c>
      <c r="AD1459" t="str">
        <f ca="1">f_risk_maxdownside_date(A1459,参数!$B$6,参数!$B$1)</f>
        <v>20180105-20190103</v>
      </c>
    </row>
    <row r="1460" spans="1:30">
      <c r="A1460" s="15" t="s">
        <v>1488</v>
      </c>
      <c r="B1460" t="str">
        <f>f_info_name(A1460)</f>
        <v>财通资管鑫锐A</v>
      </c>
      <c r="C1460" t="str">
        <f>f_info_setupdate(A1460)</f>
        <v>2017-12-06</v>
      </c>
      <c r="D1460" s="16">
        <f t="shared" si="22"/>
        <v>1146</v>
      </c>
      <c r="F1460" s="17">
        <f>f_netasset_total(A1460,参数!$B$1,100000000)</f>
        <v>8.0772697793</v>
      </c>
      <c r="G1460" s="17">
        <f ca="1">f_nav_adjustedreturn(A1460,参数!$B$2,参数!$B$1)</f>
        <v>19.0723348162795</v>
      </c>
      <c r="H1460" s="17">
        <f ca="1">f_nav_periodreturnrankingper(A1460,参数!$B$2,参数!$B$1,3)</f>
        <v>34.7593582887701</v>
      </c>
      <c r="I1460" s="17">
        <f ca="1">f_nav_adjustedreturn(A1460,参数!$B$3,参数!$B$2)</f>
        <v>25.5611875452571</v>
      </c>
      <c r="J1460" s="17">
        <f ca="1">f_nav_periodreturnrankingper(A1460,参数!$B$3,参数!$B$2,3)</f>
        <v>4.56140350877193</v>
      </c>
      <c r="K1460" s="17">
        <f ca="1">f_nav_adjustedreturn(A1460,参数!$B$4,参数!$B$3)</f>
        <v>-4.88980716253443</v>
      </c>
      <c r="L1460" s="17">
        <f ca="1">f_nav_periodreturnrankingper(A1460,参数!$B$4,参数!$B$3,3)</f>
        <v>84.8888888888889</v>
      </c>
      <c r="M1460" s="17">
        <f ca="1">f_nav_adjustedreturn(A1460,参数!$B$5,参数!$B$4)</f>
        <v>0</v>
      </c>
      <c r="N1460" s="17">
        <f ca="1">f_nav_periodreturnrankingper(A1460,参数!$B$5,参数!$B$4,3)</f>
        <v>0</v>
      </c>
      <c r="O1460" s="17">
        <f ca="1">f_nav_adjustedreturn(A1460,参数!$B$6,参数!$B$5)</f>
        <v>0</v>
      </c>
      <c r="P1460" s="17">
        <f ca="1">f_nav_periodreturnrankingper(A1460,参数!$B$6,参数!$B$5,3)</f>
        <v>0</v>
      </c>
      <c r="Q1460" s="25">
        <f>f_return(A1460,1,参数!$B$1-365/2,参数!$B$1)</f>
        <v>15.1483893302823</v>
      </c>
      <c r="R1460" s="25">
        <f ca="1">f_return(A1460,1,参数!$B$4,参数!$B$1)</f>
        <v>12.4392521419022</v>
      </c>
      <c r="S1460" s="25">
        <f ca="1">f_return(A1460,1,参数!$B$6,参数!$B$1)</f>
        <v>0</v>
      </c>
      <c r="T1460" t="str">
        <f>f_info_investtype(A1460)</f>
        <v>偏债混合型基金</v>
      </c>
      <c r="U1460" t="str">
        <f>f_info_fundmanager(A1460)</f>
        <v>顾宇笛,辛晨晨,邹舟</v>
      </c>
      <c r="V1460">
        <f>f_info_manager_onthepostdays(A1460,1)</f>
        <v>449</v>
      </c>
      <c r="W1460" s="25">
        <f ca="1">f_return_1w(A1460,"0",参数!$B$2)</f>
        <v>-1.56516097640095</v>
      </c>
      <c r="X1460" s="25">
        <f>f_return_1m(A1460,"0",参数!$B$1)</f>
        <v>2.53990776871231</v>
      </c>
      <c r="Y1460" s="25">
        <f>f_return_3m(A1460,0,参数!$B$1)</f>
        <v>3.39080048644396</v>
      </c>
      <c r="Z1460" s="25">
        <f>f_return_6m(A1460,0,参数!B1459)</f>
        <v>2.32508683632239</v>
      </c>
      <c r="AA1460" t="str">
        <f>f_dq_status(A1460,参数!$B$1)</f>
        <v>暂停大额申购|开放赎回</v>
      </c>
      <c r="AB1460" s="17">
        <f ca="1">f_risk_maxdownside(A1460,参数!$B$6,参数!$B$1)</f>
        <v>-10.0673076923077</v>
      </c>
      <c r="AC1460" s="17">
        <f ca="1">f_risk_maxdownside(A1460,参数!$B$4,参数!$B$1)</f>
        <v>-10.0673076923077</v>
      </c>
      <c r="AD1460" t="str">
        <f ca="1">f_risk_maxdownside_date(A1460,参数!$B$6,参数!$B$1)</f>
        <v>20180419-20180914</v>
      </c>
    </row>
    <row r="1461" spans="1:30">
      <c r="A1461" s="15" t="s">
        <v>1489</v>
      </c>
      <c r="B1461" t="str">
        <f>f_info_name(A1461)</f>
        <v>富国丰利增强</v>
      </c>
      <c r="C1461" t="str">
        <f>f_info_setupdate(A1461)</f>
        <v>2017-09-05</v>
      </c>
      <c r="D1461" s="16">
        <f t="shared" si="22"/>
        <v>1238</v>
      </c>
      <c r="F1461" s="17">
        <f>f_netasset_total(A1461,参数!$B$1,100000000)</f>
        <v>3.0583302963</v>
      </c>
      <c r="G1461" s="17">
        <f ca="1">f_nav_adjustedreturn(A1461,参数!$B$2,参数!$B$1)</f>
        <v>7.57452940646671</v>
      </c>
      <c r="H1461" s="17">
        <f ca="1">f_nav_periodreturnrankingper(A1461,参数!$B$2,参数!$B$1,3)</f>
        <v>64.7169811320755</v>
      </c>
      <c r="I1461" s="17">
        <f ca="1">f_nav_adjustedreturn(A1461,参数!$B$3,参数!$B$2)</f>
        <v>9.23848878394334</v>
      </c>
      <c r="J1461" s="17">
        <f ca="1">f_nav_periodreturnrankingper(A1461,参数!$B$3,参数!$B$2,3)</f>
        <v>42.7659574468085</v>
      </c>
      <c r="K1461" s="17">
        <f ca="1">f_nav_adjustedreturn(A1461,参数!$B$4,参数!$B$3)</f>
        <v>1.18466898954704</v>
      </c>
      <c r="L1461" s="17">
        <f ca="1">f_nav_periodreturnrankingper(A1461,参数!$B$4,参数!$B$3,3)</f>
        <v>44.6300715990453</v>
      </c>
      <c r="M1461" s="17">
        <f ca="1">f_nav_adjustedreturn(A1461,参数!$B$5,参数!$B$4)</f>
        <v>0</v>
      </c>
      <c r="N1461" s="17">
        <f ca="1">f_nav_periodreturnrankingper(A1461,参数!$B$5,参数!$B$4,3)</f>
        <v>0</v>
      </c>
      <c r="O1461" s="17">
        <f ca="1">f_nav_adjustedreturn(A1461,参数!$B$6,参数!$B$5)</f>
        <v>0</v>
      </c>
      <c r="P1461" s="17">
        <f ca="1">f_nav_periodreturnrankingper(A1461,参数!$B$6,参数!$B$5,3)</f>
        <v>0</v>
      </c>
      <c r="Q1461" s="25">
        <f>f_return(A1461,1,参数!$B$1-365/2,参数!$B$1)</f>
        <v>3.98534343641246</v>
      </c>
      <c r="R1461" s="25">
        <f ca="1">f_return(A1461,1,参数!$B$4,参数!$B$1)</f>
        <v>5.93604301369632</v>
      </c>
      <c r="S1461" s="25">
        <f ca="1">f_return(A1461,1,参数!$B$6,参数!$B$1)</f>
        <v>0</v>
      </c>
      <c r="T1461" t="str">
        <f>f_info_investtype(A1461)</f>
        <v>混合债券型二级基金</v>
      </c>
      <c r="U1461" t="str">
        <f>f_info_fundmanager(A1461)</f>
        <v>陈斯扬</v>
      </c>
      <c r="V1461">
        <f>f_info_manager_onthepostdays(A1461,1)</f>
        <v>1060</v>
      </c>
      <c r="W1461" s="25">
        <f ca="1">f_return_1w(A1461,"0",参数!$B$2)</f>
        <v>-0.278426441530437</v>
      </c>
      <c r="X1461" s="25">
        <f>f_return_1m(A1461,"0",参数!$B$1)</f>
        <v>2.50600755235152</v>
      </c>
      <c r="Y1461" s="25">
        <f>f_return_3m(A1461,0,参数!$B$1)</f>
        <v>2.17279726261761</v>
      </c>
      <c r="Z1461" s="25">
        <f>f_return_6m(A1461,0,参数!B1460)</f>
        <v>-0.344219628914448</v>
      </c>
      <c r="AA1461" t="str">
        <f>f_dq_status(A1461,参数!$B$1)</f>
        <v>开放申购|开放赎回</v>
      </c>
      <c r="AB1461" s="17">
        <f ca="1">f_risk_maxdownside(A1461,参数!$B$6,参数!$B$1)</f>
        <v>-4.35633871757221</v>
      </c>
      <c r="AC1461" s="17">
        <f ca="1">f_risk_maxdownside(A1461,参数!$B$4,参数!$B$1)</f>
        <v>-4.35633871757221</v>
      </c>
      <c r="AD1461" t="str">
        <f ca="1">f_risk_maxdownside_date(A1461,参数!$B$6,参数!$B$1)</f>
        <v>20180523-20181018</v>
      </c>
    </row>
    <row r="1462" spans="1:30">
      <c r="A1462" s="15" t="s">
        <v>1490</v>
      </c>
      <c r="B1462" t="str">
        <f>f_info_name(A1462)</f>
        <v>华泰柏瑞生物医药A</v>
      </c>
      <c r="C1462" t="str">
        <f>f_info_setupdate(A1462)</f>
        <v>2017-08-16</v>
      </c>
      <c r="D1462" s="16">
        <f t="shared" si="22"/>
        <v>1258</v>
      </c>
      <c r="F1462" s="17">
        <f>f_netasset_total(A1462,参数!$B$1,100000000)</f>
        <v>11.1225084003</v>
      </c>
      <c r="G1462" s="17">
        <f ca="1">f_nav_adjustedreturn(A1462,参数!$B$2,参数!$B$1)</f>
        <v>87.7329657817463</v>
      </c>
      <c r="H1462" s="17">
        <f ca="1">f_nav_periodreturnrankingper(A1462,参数!$B$2,参数!$B$1,3)</f>
        <v>10.8523028057173</v>
      </c>
      <c r="I1462" s="17">
        <f ca="1">f_nav_adjustedreturn(A1462,参数!$B$3,参数!$B$2)</f>
        <v>76.3394272429462</v>
      </c>
      <c r="J1462" s="17">
        <f ca="1">f_nav_periodreturnrankingper(A1462,参数!$B$3,参数!$B$2,3)</f>
        <v>3.40022296544036</v>
      </c>
      <c r="K1462" s="17">
        <f ca="1">f_nav_adjustedreturn(A1462,参数!$B$4,参数!$B$3)</f>
        <v>-10.3118187849493</v>
      </c>
      <c r="L1462" s="17">
        <f ca="1">f_nav_periodreturnrankingper(A1462,参数!$B$4,参数!$B$3,3)</f>
        <v>41.5275994865212</v>
      </c>
      <c r="M1462" s="17">
        <f ca="1">f_nav_adjustedreturn(A1462,参数!$B$5,参数!$B$4)</f>
        <v>0</v>
      </c>
      <c r="N1462" s="17">
        <f ca="1">f_nav_periodreturnrankingper(A1462,参数!$B$5,参数!$B$4,3)</f>
        <v>0</v>
      </c>
      <c r="O1462" s="17">
        <f ca="1">f_nav_adjustedreturn(A1462,参数!$B$6,参数!$B$5)</f>
        <v>0</v>
      </c>
      <c r="P1462" s="17">
        <f ca="1">f_nav_periodreturnrankingper(A1462,参数!$B$6,参数!$B$5,3)</f>
        <v>0</v>
      </c>
      <c r="Q1462" s="25">
        <f>f_return(A1462,1,参数!$B$1-365/2,参数!$B$1)</f>
        <v>45.1325544361841</v>
      </c>
      <c r="R1462" s="25">
        <f ca="1">f_return(A1462,1,参数!$B$4,参数!$B$1)</f>
        <v>43.6805512518338</v>
      </c>
      <c r="S1462" s="25">
        <f ca="1">f_return(A1462,1,参数!$B$6,参数!$B$1)</f>
        <v>0</v>
      </c>
      <c r="T1462" t="str">
        <f>f_info_investtype(A1462)</f>
        <v>灵活配置型基金</v>
      </c>
      <c r="U1462" t="str">
        <f>f_info_fundmanager(A1462)</f>
        <v>张弘</v>
      </c>
      <c r="V1462">
        <f>f_info_manager_onthepostdays(A1462,1)</f>
        <v>248</v>
      </c>
      <c r="W1462" s="25">
        <f ca="1">f_return_1w(A1462,"0",参数!$B$2)</f>
        <v>0.0239765030270442</v>
      </c>
      <c r="X1462" s="25">
        <f>f_return_1m(A1462,"0",参数!$B$1)</f>
        <v>13.7798278429521</v>
      </c>
      <c r="Y1462" s="25">
        <f>f_return_3m(A1462,0,参数!$B$1)</f>
        <v>22.7931953590467</v>
      </c>
      <c r="Z1462" s="25">
        <f>f_return_6m(A1462,0,参数!B1461)</f>
        <v>15.7929226736566</v>
      </c>
      <c r="AA1462" t="str">
        <f>f_dq_status(A1462,参数!$B$1)</f>
        <v>开放申购|开放赎回</v>
      </c>
      <c r="AB1462" s="17">
        <f ca="1">f_risk_maxdownside(A1462,参数!$B$6,参数!$B$1)</f>
        <v>-32.5455668829163</v>
      </c>
      <c r="AC1462" s="17">
        <f ca="1">f_risk_maxdownside(A1462,参数!$B$4,参数!$B$1)</f>
        <v>-32.5455668829163</v>
      </c>
      <c r="AD1462" t="str">
        <f ca="1">f_risk_maxdownside_date(A1462,参数!$B$6,参数!$B$1)</f>
        <v>20180529-20190103</v>
      </c>
    </row>
    <row r="1463" spans="1:30">
      <c r="A1463" s="15" t="s">
        <v>1491</v>
      </c>
      <c r="B1463" t="str">
        <f>f_info_name(A1463)</f>
        <v>中银证券聚瑞A</v>
      </c>
      <c r="C1463" t="str">
        <f>f_info_setupdate(A1463)</f>
        <v>2017-11-29</v>
      </c>
      <c r="D1463" s="16">
        <f t="shared" si="22"/>
        <v>1153</v>
      </c>
      <c r="F1463" s="17">
        <f>f_netasset_total(A1463,参数!$B$1,100000000)</f>
        <v>0.0754572846</v>
      </c>
      <c r="G1463" s="17">
        <f ca="1">f_nav_adjustedreturn(A1463,参数!$B$2,参数!$B$1)</f>
        <v>11.624943104233</v>
      </c>
      <c r="H1463" s="17">
        <f ca="1">f_nav_periodreturnrankingper(A1463,参数!$B$2,参数!$B$1,3)</f>
        <v>70.855614973262</v>
      </c>
      <c r="I1463" s="17">
        <f ca="1">f_nav_adjustedreturn(A1463,参数!$B$3,参数!$B$2)</f>
        <v>11.3984382922625</v>
      </c>
      <c r="J1463" s="17">
        <f ca="1">f_nav_periodreturnrankingper(A1463,参数!$B$3,参数!$B$2,3)</f>
        <v>37.1929824561403</v>
      </c>
      <c r="K1463" s="17">
        <f ca="1">f_nav_adjustedreturn(A1463,参数!$B$4,参数!$B$3)</f>
        <v>-2.84729064039408</v>
      </c>
      <c r="L1463" s="17">
        <f ca="1">f_nav_periodreturnrankingper(A1463,参数!$B$4,参数!$B$3,3)</f>
        <v>76.8888888888889</v>
      </c>
      <c r="M1463" s="17">
        <f ca="1">f_nav_adjustedreturn(A1463,参数!$B$5,参数!$B$4)</f>
        <v>0</v>
      </c>
      <c r="N1463" s="17">
        <f ca="1">f_nav_periodreturnrankingper(A1463,参数!$B$5,参数!$B$4,3)</f>
        <v>0</v>
      </c>
      <c r="O1463" s="17">
        <f ca="1">f_nav_adjustedreturn(A1463,参数!$B$6,参数!$B$5)</f>
        <v>0</v>
      </c>
      <c r="P1463" s="17">
        <f ca="1">f_nav_periodreturnrankingper(A1463,参数!$B$6,参数!$B$5,3)</f>
        <v>0</v>
      </c>
      <c r="Q1463" s="25">
        <f>f_return(A1463,1,参数!$B$1-365/2,参数!$B$1)</f>
        <v>6.16009872722878</v>
      </c>
      <c r="R1463" s="25">
        <f ca="1">f_return(A1463,1,参数!$B$4,参数!$B$1)</f>
        <v>6.49767379967534</v>
      </c>
      <c r="S1463" s="25">
        <f ca="1">f_return(A1463,1,参数!$B$6,参数!$B$1)</f>
        <v>0</v>
      </c>
      <c r="T1463" t="str">
        <f>f_info_investtype(A1463)</f>
        <v>偏债混合型基金</v>
      </c>
      <c r="U1463" t="str">
        <f>f_info_fundmanager(A1463)</f>
        <v>白冰洋,吕文晔</v>
      </c>
      <c r="V1463">
        <f>f_info_manager_onthepostdays(A1463,1)</f>
        <v>1125</v>
      </c>
      <c r="W1463" s="25">
        <f ca="1">f_return_1w(A1463,"0",参数!$B$2)</f>
        <v>-0.127284298572604</v>
      </c>
      <c r="X1463" s="25">
        <f>f_return_1m(A1463,"0",参数!$B$1)</f>
        <v>0.863699925968574</v>
      </c>
      <c r="Y1463" s="25">
        <f>f_return_3m(A1463,0,参数!$B$1)</f>
        <v>2.82599580712789</v>
      </c>
      <c r="Z1463" s="25">
        <f>f_return_6m(A1463,0,参数!B1462)</f>
        <v>0.13932142271759</v>
      </c>
      <c r="AA1463" t="str">
        <f>f_dq_status(A1463,参数!$B$1)</f>
        <v>开放申购|开放赎回</v>
      </c>
      <c r="AB1463" s="17">
        <f ca="1">f_risk_maxdownside(A1463,参数!$B$6,参数!$B$1)</f>
        <v>-5.96186554471399</v>
      </c>
      <c r="AC1463" s="17">
        <f ca="1">f_risk_maxdownside(A1463,参数!$B$4,参数!$B$1)</f>
        <v>-5.96186554471399</v>
      </c>
      <c r="AD1463" t="str">
        <f ca="1">f_risk_maxdownside_date(A1463,参数!$B$6,参数!$B$1)</f>
        <v>20200110-20200203</v>
      </c>
    </row>
    <row r="1464" spans="1:30">
      <c r="A1464" s="15" t="s">
        <v>1492</v>
      </c>
      <c r="B1464" t="str">
        <f>f_info_name(A1464)</f>
        <v>嘉实新添丰定开</v>
      </c>
      <c r="C1464" t="str">
        <f>f_info_setupdate(A1464)</f>
        <v>2017-08-23</v>
      </c>
      <c r="D1464" s="16">
        <f t="shared" si="22"/>
        <v>1251</v>
      </c>
      <c r="F1464" s="17">
        <f>f_netasset_total(A1464,参数!$B$1,100000000)</f>
        <v>0.5819590006</v>
      </c>
      <c r="G1464" s="17">
        <f ca="1">f_nav_adjustedreturn(A1464,参数!$B$2,参数!$B$1)</f>
        <v>20.2478972996901</v>
      </c>
      <c r="H1464" s="17">
        <f ca="1">f_nav_periodreturnrankingper(A1464,参数!$B$2,参数!$B$1,3)</f>
        <v>29.144385026738</v>
      </c>
      <c r="I1464" s="17">
        <f ca="1">f_nav_adjustedreturn(A1464,参数!$B$3,参数!$B$2)</f>
        <v>5.38346706475087</v>
      </c>
      <c r="J1464" s="17">
        <f ca="1">f_nav_periodreturnrankingper(A1464,参数!$B$3,参数!$B$2,3)</f>
        <v>82.4561403508772</v>
      </c>
      <c r="K1464" s="17">
        <f ca="1">f_nav_adjustedreturn(A1464,参数!$B$4,参数!$B$3)</f>
        <v>1.84340554922084</v>
      </c>
      <c r="L1464" s="17">
        <f ca="1">f_nav_periodreturnrankingper(A1464,参数!$B$4,参数!$B$3,3)</f>
        <v>27.1111111111111</v>
      </c>
      <c r="M1464" s="17">
        <f ca="1">f_nav_adjustedreturn(A1464,参数!$B$5,参数!$B$4)</f>
        <v>0</v>
      </c>
      <c r="N1464" s="17">
        <f ca="1">f_nav_periodreturnrankingper(A1464,参数!$B$5,参数!$B$4,3)</f>
        <v>0</v>
      </c>
      <c r="O1464" s="17">
        <f ca="1">f_nav_adjustedreturn(A1464,参数!$B$6,参数!$B$5)</f>
        <v>0</v>
      </c>
      <c r="P1464" s="17">
        <f ca="1">f_nav_periodreturnrankingper(A1464,参数!$B$6,参数!$B$5,3)</f>
        <v>0</v>
      </c>
      <c r="Q1464" s="25">
        <f>f_return(A1464,1,参数!$B$1-365/2,参数!$B$1)</f>
        <v>26.2966270978727</v>
      </c>
      <c r="R1464" s="25">
        <f ca="1">f_return(A1464,1,参数!$B$4,参数!$B$1)</f>
        <v>8.86641853218102</v>
      </c>
      <c r="S1464" s="25">
        <f ca="1">f_return(A1464,1,参数!$B$6,参数!$B$1)</f>
        <v>0</v>
      </c>
      <c r="T1464" t="str">
        <f>f_info_investtype(A1464)</f>
        <v>偏债混合型基金</v>
      </c>
      <c r="U1464" t="str">
        <f>f_info_fundmanager(A1464)</f>
        <v>刘宁</v>
      </c>
      <c r="V1464">
        <f>f_info_manager_onthepostdays(A1464,1)</f>
        <v>1267</v>
      </c>
      <c r="W1464" s="25">
        <f ca="1">f_return_1w(A1464,"0",参数!$B$2)</f>
        <v>-0.484581497797362</v>
      </c>
      <c r="X1464" s="25">
        <f>f_return_1m(A1464,"0",参数!$B$1)</f>
        <v>5.75410729580317</v>
      </c>
      <c r="Y1464" s="25">
        <f>f_return_3m(A1464,0,参数!$B$1)</f>
        <v>8.49976034510306</v>
      </c>
      <c r="Z1464" s="25">
        <f>f_return_6m(A1464,0,参数!B1463)</f>
        <v>10.9632394709081</v>
      </c>
      <c r="AA1464" t="str">
        <f>f_dq_status(A1464,参数!$B$1)</f>
        <v>暂停申购|暂停赎回</v>
      </c>
      <c r="AB1464" s="17">
        <f ca="1">f_risk_maxdownside(A1464,参数!$B$6,参数!$B$1)</f>
        <v>-3.77947295423022</v>
      </c>
      <c r="AC1464" s="17">
        <f ca="1">f_risk_maxdownside(A1464,参数!$B$4,参数!$B$1)</f>
        <v>-3.77947295423022</v>
      </c>
      <c r="AD1464" t="str">
        <f ca="1">f_risk_maxdownside_date(A1464,参数!$B$6,参数!$B$1)</f>
        <v>20200306-20200319</v>
      </c>
    </row>
    <row r="1465" spans="1:30">
      <c r="A1465" s="15" t="s">
        <v>1493</v>
      </c>
      <c r="B1465" t="str">
        <f>f_info_name(A1465)</f>
        <v>中银证券祥瑞A</v>
      </c>
      <c r="C1465" t="str">
        <f>f_info_setupdate(A1465)</f>
        <v>2018-02-01</v>
      </c>
      <c r="D1465" s="16">
        <f t="shared" si="22"/>
        <v>1089</v>
      </c>
      <c r="F1465" s="17">
        <f>f_netasset_total(A1465,参数!$B$1,100000000)</f>
        <v>0.1332149621</v>
      </c>
      <c r="G1465" s="17">
        <f ca="1">f_nav_adjustedreturn(A1465,参数!$B$2,参数!$B$1)</f>
        <v>19.3590704647676</v>
      </c>
      <c r="H1465" s="17">
        <f ca="1">f_nav_periodreturnrankingper(A1465,参数!$B$2,参数!$B$1,3)</f>
        <v>79.142403388036</v>
      </c>
      <c r="I1465" s="17">
        <f ca="1">f_nav_adjustedreturn(A1465,参数!$B$3,参数!$B$2)</f>
        <v>24.020918070889</v>
      </c>
      <c r="J1465" s="17">
        <f ca="1">f_nav_periodreturnrankingper(A1465,参数!$B$3,参数!$B$2,3)</f>
        <v>52.396878483835</v>
      </c>
      <c r="K1465" s="17">
        <f ca="1">f_nav_adjustedreturn(A1465,参数!$B$4,参数!$B$3)</f>
        <v>0</v>
      </c>
      <c r="L1465" s="17">
        <f ca="1">f_nav_periodreturnrankingper(A1465,参数!$B$4,参数!$B$3,3)</f>
        <v>0</v>
      </c>
      <c r="M1465" s="17">
        <f ca="1">f_nav_adjustedreturn(A1465,参数!$B$5,参数!$B$4)</f>
        <v>0</v>
      </c>
      <c r="N1465" s="17">
        <f ca="1">f_nav_periodreturnrankingper(A1465,参数!$B$5,参数!$B$4,3)</f>
        <v>0</v>
      </c>
      <c r="O1465" s="17">
        <f ca="1">f_nav_adjustedreturn(A1465,参数!$B$6,参数!$B$5)</f>
        <v>0</v>
      </c>
      <c r="P1465" s="17">
        <f ca="1">f_nav_periodreturnrankingper(A1465,参数!$B$6,参数!$B$5,3)</f>
        <v>0</v>
      </c>
      <c r="Q1465" s="25">
        <f>f_return(A1465,1,参数!$B$1-365/2,参数!$B$1)</f>
        <v>20.0295180004293</v>
      </c>
      <c r="R1465" s="25">
        <f ca="1">f_return(A1465,1,参数!$B$4,参数!$B$1)</f>
        <v>0</v>
      </c>
      <c r="S1465" s="25">
        <f ca="1">f_return(A1465,1,参数!$B$6,参数!$B$1)</f>
        <v>0</v>
      </c>
      <c r="T1465" t="str">
        <f>f_info_investtype(A1465)</f>
        <v>灵活配置型基金</v>
      </c>
      <c r="U1465" t="str">
        <f>f_info_fundmanager(A1465)</f>
        <v>王玉玺,阳桦</v>
      </c>
      <c r="V1465">
        <f>f_info_manager_onthepostdays(A1465,1)</f>
        <v>1106</v>
      </c>
      <c r="W1465" s="25">
        <f ca="1">f_return_1w(A1465,"0",参数!$B$2)</f>
        <v>-0.955916473317863</v>
      </c>
      <c r="X1465" s="25">
        <f>f_return_1m(A1465,"0",参数!$B$1)</f>
        <v>5.02102399208508</v>
      </c>
      <c r="Y1465" s="25">
        <f>f_return_3m(A1465,0,参数!$B$1)</f>
        <v>8.87179487179488</v>
      </c>
      <c r="Z1465" s="25">
        <f>f_return_6m(A1465,0,参数!B1464)</f>
        <v>-4.77740701554488</v>
      </c>
      <c r="AA1465" t="str">
        <f>f_dq_status(A1465,参数!$B$1)</f>
        <v>开放申购|开放赎回</v>
      </c>
      <c r="AB1465" s="17">
        <f ca="1">f_risk_maxdownside(A1465,参数!$B$6,参数!$B$1)</f>
        <v>-19.71454058876</v>
      </c>
      <c r="AC1465" s="17">
        <f ca="1">f_risk_maxdownside(A1465,参数!$B$4,参数!$B$1)</f>
        <v>-19.71454058876</v>
      </c>
      <c r="AD1465" t="str">
        <f ca="1">f_risk_maxdownside_date(A1465,参数!$B$6,参数!$B$1)</f>
        <v>20200226-20200331</v>
      </c>
    </row>
    <row r="1466" spans="1:30">
      <c r="A1466" s="15" t="s">
        <v>1494</v>
      </c>
      <c r="B1466" t="str">
        <f>f_info_name(A1466)</f>
        <v>长信低碳环保行业量化</v>
      </c>
      <c r="C1466" t="str">
        <f>f_info_setupdate(A1466)</f>
        <v>2017-11-09</v>
      </c>
      <c r="D1466" s="16">
        <f t="shared" si="22"/>
        <v>1173</v>
      </c>
      <c r="F1466" s="17">
        <f>f_netasset_total(A1466,参数!$B$1,100000000)</f>
        <v>1.0859277627</v>
      </c>
      <c r="G1466" s="17">
        <f ca="1">f_nav_adjustedreturn(A1466,参数!$B$2,参数!$B$1)</f>
        <v>107.484283005688</v>
      </c>
      <c r="H1466" s="17">
        <f ca="1">f_nav_periodreturnrankingper(A1466,参数!$B$2,参数!$B$1,3)</f>
        <v>12.2549019607843</v>
      </c>
      <c r="I1466" s="17">
        <f ca="1">f_nav_adjustedreturn(A1466,参数!$B$3,参数!$B$2)</f>
        <v>31.371263765076</v>
      </c>
      <c r="J1466" s="17">
        <f ca="1">f_nav_periodreturnrankingper(A1466,参数!$B$3,参数!$B$2,3)</f>
        <v>76.401179941003</v>
      </c>
      <c r="K1466" s="17">
        <f ca="1">f_nav_adjustedreturn(A1466,参数!$B$4,参数!$B$3)</f>
        <v>-22.7387825382356</v>
      </c>
      <c r="L1466" s="17">
        <f ca="1">f_nav_periodreturnrankingper(A1466,参数!$B$4,参数!$B$3,3)</f>
        <v>45.4545454545455</v>
      </c>
      <c r="M1466" s="17">
        <f ca="1">f_nav_adjustedreturn(A1466,参数!$B$5,参数!$B$4)</f>
        <v>0</v>
      </c>
      <c r="N1466" s="17">
        <f ca="1">f_nav_periodreturnrankingper(A1466,参数!$B$5,参数!$B$4,3)</f>
        <v>0</v>
      </c>
      <c r="O1466" s="17">
        <f ca="1">f_nav_adjustedreturn(A1466,参数!$B$6,参数!$B$5)</f>
        <v>0</v>
      </c>
      <c r="P1466" s="17">
        <f ca="1">f_nav_periodreturnrankingper(A1466,参数!$B$6,参数!$B$5,3)</f>
        <v>0</v>
      </c>
      <c r="Q1466" s="25">
        <f>f_return(A1466,1,参数!$B$1-365/2,参数!$B$1)</f>
        <v>193.542506980127</v>
      </c>
      <c r="R1466" s="25">
        <f ca="1">f_return(A1466,1,参数!$B$4,参数!$B$1)</f>
        <v>28.1496244593378</v>
      </c>
      <c r="S1466" s="25">
        <f ca="1">f_return(A1466,1,参数!$B$6,参数!$B$1)</f>
        <v>0</v>
      </c>
      <c r="T1466" t="str">
        <f>f_info_investtype(A1466)</f>
        <v>普通股票型基金</v>
      </c>
      <c r="U1466" t="str">
        <f>f_info_fundmanager(A1466)</f>
        <v>左金保</v>
      </c>
      <c r="V1466">
        <f>f_info_manager_onthepostdays(A1466,1)</f>
        <v>1190</v>
      </c>
      <c r="W1466" s="25">
        <f ca="1">f_return_1w(A1466,"0",参数!$B$2)</f>
        <v>-1.17357001972387</v>
      </c>
      <c r="X1466" s="25">
        <f>f_return_1m(A1466,"0",参数!$B$1)</f>
        <v>14.0287375233081</v>
      </c>
      <c r="Y1466" s="25">
        <f>f_return_3m(A1466,0,参数!$B$1)</f>
        <v>47.9436459370998</v>
      </c>
      <c r="Z1466" s="25">
        <f>f_return_6m(A1466,0,参数!B1465)</f>
        <v>50.1854515176747</v>
      </c>
      <c r="AA1466" t="str">
        <f>f_dq_status(A1466,参数!$B$1)</f>
        <v>开放申购|开放赎回</v>
      </c>
      <c r="AB1466" s="17">
        <f ca="1">f_risk_maxdownside(A1466,参数!$B$6,参数!$B$1)</f>
        <v>-29.57</v>
      </c>
      <c r="AC1466" s="17">
        <f ca="1">f_risk_maxdownside(A1466,参数!$B$4,参数!$B$1)</f>
        <v>-28.7722491909385</v>
      </c>
      <c r="AD1466" t="str">
        <f ca="1">f_risk_maxdownside_date(A1466,参数!$B$6,参数!$B$1)</f>
        <v>20171110-20181018</v>
      </c>
    </row>
    <row r="1467" spans="1:30">
      <c r="A1467" s="15" t="s">
        <v>1495</v>
      </c>
      <c r="B1467" t="str">
        <f>f_info_name(A1467)</f>
        <v>中航军民融合精选A</v>
      </c>
      <c r="C1467" t="str">
        <f>f_info_setupdate(A1467)</f>
        <v>2018-02-09</v>
      </c>
      <c r="D1467" s="16">
        <f t="shared" si="22"/>
        <v>1081</v>
      </c>
      <c r="F1467" s="17">
        <f>f_netasset_total(A1467,参数!$B$1,100000000)</f>
        <v>3.7334285762</v>
      </c>
      <c r="G1467" s="17">
        <f ca="1">f_nav_adjustedreturn(A1467,参数!$B$2,参数!$B$1)</f>
        <v>69.409535208458</v>
      </c>
      <c r="H1467" s="17">
        <f ca="1">f_nav_periodreturnrankingper(A1467,参数!$B$2,参数!$B$1,3)</f>
        <v>47.693817468106</v>
      </c>
      <c r="I1467" s="17">
        <f ca="1">f_nav_adjustedreturn(A1467,参数!$B$3,参数!$B$2)</f>
        <v>14.6614821591949</v>
      </c>
      <c r="J1467" s="17">
        <f ca="1">f_nav_periodreturnrankingper(A1467,参数!$B$3,参数!$B$2,3)</f>
        <v>95.5922865013774</v>
      </c>
      <c r="K1467" s="17">
        <f ca="1">f_nav_adjustedreturn(A1467,参数!$B$4,参数!$B$3)</f>
        <v>0</v>
      </c>
      <c r="L1467" s="17">
        <f ca="1">f_nav_periodreturnrankingper(A1467,参数!$B$4,参数!$B$3,3)</f>
        <v>0</v>
      </c>
      <c r="M1467" s="17">
        <f ca="1">f_nav_adjustedreturn(A1467,参数!$B$5,参数!$B$4)</f>
        <v>0</v>
      </c>
      <c r="N1467" s="17">
        <f ca="1">f_nav_periodreturnrankingper(A1467,参数!$B$5,参数!$B$4,3)</f>
        <v>0</v>
      </c>
      <c r="O1467" s="17">
        <f ca="1">f_nav_adjustedreturn(A1467,参数!$B$6,参数!$B$5)</f>
        <v>0</v>
      </c>
      <c r="P1467" s="17">
        <f ca="1">f_nav_periodreturnrankingper(A1467,参数!$B$6,参数!$B$5,3)</f>
        <v>0</v>
      </c>
      <c r="Q1467" s="25">
        <f>f_return(A1467,1,参数!$B$1-365/2,参数!$B$1)</f>
        <v>102.071428494265</v>
      </c>
      <c r="R1467" s="25">
        <f ca="1">f_return(A1467,1,参数!$B$4,参数!$B$1)</f>
        <v>0</v>
      </c>
      <c r="S1467" s="25">
        <f ca="1">f_return(A1467,1,参数!$B$6,参数!$B$1)</f>
        <v>0</v>
      </c>
      <c r="T1467" t="str">
        <f>f_info_investtype(A1467)</f>
        <v>偏股混合型基金</v>
      </c>
      <c r="U1467" t="str">
        <f>f_info_fundmanager(A1467)</f>
        <v>韩浩</v>
      </c>
      <c r="V1467">
        <f>f_info_manager_onthepostdays(A1467,1)</f>
        <v>1098</v>
      </c>
      <c r="W1467" s="25">
        <f ca="1">f_return_1w(A1467,"0",参数!$B$2)</f>
        <v>-2.30926629640457</v>
      </c>
      <c r="X1467" s="25">
        <f>f_return_1m(A1467,"0",参数!$B$1)</f>
        <v>12.9998004124809</v>
      </c>
      <c r="Y1467" s="25">
        <f>f_return_3m(A1467,0,参数!$B$1)</f>
        <v>28.5476424733217</v>
      </c>
      <c r="Z1467" s="25">
        <f>f_return_6m(A1467,0,参数!B1466)</f>
        <v>36.7366642529568</v>
      </c>
      <c r="AA1467" t="str">
        <f>f_dq_status(A1467,参数!$B$1)</f>
        <v>开放申购|开放赎回</v>
      </c>
      <c r="AB1467" s="17">
        <f ca="1">f_risk_maxdownside(A1467,参数!$B$6,参数!$B$1)</f>
        <v>-18.8494373302289</v>
      </c>
      <c r="AC1467" s="17">
        <f ca="1">f_risk_maxdownside(A1467,参数!$B$4,参数!$B$1)</f>
        <v>-18.8494373302289</v>
      </c>
      <c r="AD1467" t="str">
        <f ca="1">f_risk_maxdownside_date(A1467,参数!$B$6,参数!$B$1)</f>
        <v>20180403-20190103</v>
      </c>
    </row>
    <row r="1468" spans="1:30">
      <c r="A1468" s="15" t="s">
        <v>1496</v>
      </c>
      <c r="B1468" t="str">
        <f>f_info_name(A1468)</f>
        <v>华润元大欣享A</v>
      </c>
      <c r="C1468" t="str">
        <f>f_info_setupdate(A1468)</f>
        <v>2020-08-10</v>
      </c>
      <c r="D1468" s="16">
        <f t="shared" si="22"/>
        <v>168</v>
      </c>
      <c r="F1468" s="17">
        <f>f_netasset_total(A1468,参数!$B$1,100000000)</f>
        <v>0.1322051217</v>
      </c>
      <c r="G1468" s="17">
        <f ca="1">f_nav_adjustedreturn(A1468,参数!$B$2,参数!$B$1)</f>
        <v>0</v>
      </c>
      <c r="H1468" s="17">
        <f ca="1">f_nav_periodreturnrankingper(A1468,参数!$B$2,参数!$B$1,3)</f>
        <v>0</v>
      </c>
      <c r="I1468" s="17">
        <f ca="1">f_nav_adjustedreturn(A1468,参数!$B$3,参数!$B$2)</f>
        <v>0</v>
      </c>
      <c r="J1468" s="17">
        <f ca="1">f_nav_periodreturnrankingper(A1468,参数!$B$3,参数!$B$2,3)</f>
        <v>0</v>
      </c>
      <c r="K1468" s="17">
        <f ca="1">f_nav_adjustedreturn(A1468,参数!$B$4,参数!$B$3)</f>
        <v>0</v>
      </c>
      <c r="L1468" s="17">
        <f ca="1">f_nav_periodreturnrankingper(A1468,参数!$B$4,参数!$B$3,3)</f>
        <v>0</v>
      </c>
      <c r="M1468" s="17">
        <f ca="1">f_nav_adjustedreturn(A1468,参数!$B$5,参数!$B$4)</f>
        <v>0</v>
      </c>
      <c r="N1468" s="17">
        <f ca="1">f_nav_periodreturnrankingper(A1468,参数!$B$5,参数!$B$4,3)</f>
        <v>0</v>
      </c>
      <c r="O1468" s="17">
        <f ca="1">f_nav_adjustedreturn(A1468,参数!$B$6,参数!$B$5)</f>
        <v>0</v>
      </c>
      <c r="P1468" s="17">
        <f ca="1">f_nav_periodreturnrankingper(A1468,参数!$B$6,参数!$B$5,3)</f>
        <v>0</v>
      </c>
      <c r="Q1468" s="25">
        <f>f_return(A1468,1,参数!$B$1-365/2,参数!$B$1)</f>
        <v>0</v>
      </c>
      <c r="R1468" s="25">
        <f ca="1">f_return(A1468,1,参数!$B$4,参数!$B$1)</f>
        <v>0</v>
      </c>
      <c r="S1468" s="25">
        <f ca="1">f_return(A1468,1,参数!$B$6,参数!$B$1)</f>
        <v>0</v>
      </c>
      <c r="T1468" t="str">
        <f>f_info_investtype(A1468)</f>
        <v>偏债混合型基金</v>
      </c>
      <c r="U1468" t="str">
        <f>f_info_fundmanager(A1468)</f>
        <v>刘宏毅,李武群,魏晓菲,胡永杰</v>
      </c>
      <c r="V1468">
        <f>f_info_manager_onthepostdays(A1468,1)</f>
        <v>185</v>
      </c>
      <c r="W1468" s="25">
        <f ca="1">f_return_1w(A1468,"0",参数!$B$2)</f>
        <v>0</v>
      </c>
      <c r="X1468" s="25">
        <f>f_return_1m(A1468,"0",参数!$B$1)</f>
        <v>2.80859570214893</v>
      </c>
      <c r="Y1468" s="25">
        <f>f_return_3m(A1468,0,参数!$B$1)</f>
        <v>3.05580603145977</v>
      </c>
      <c r="Z1468" s="25">
        <f>f_return_6m(A1468,0,参数!B1467)</f>
        <v>0.609999999999999</v>
      </c>
      <c r="AA1468" t="str">
        <f>f_dq_status(A1468,参数!$B$1)</f>
        <v>开放申购|开放赎回</v>
      </c>
      <c r="AB1468" s="17">
        <f ca="1">f_risk_maxdownside(A1468,参数!$B$6,参数!$B$1)</f>
        <v>-1.27475975681507</v>
      </c>
      <c r="AC1468" s="17">
        <f ca="1">f_risk_maxdownside(A1468,参数!$B$4,参数!$B$1)</f>
        <v>-1.27475975681507</v>
      </c>
      <c r="AD1468" t="str">
        <f ca="1">f_risk_maxdownside_date(A1468,参数!$B$6,参数!$B$1)</f>
        <v>20210113-20210119</v>
      </c>
    </row>
    <row r="1469" spans="1:30">
      <c r="A1469" s="15" t="s">
        <v>1497</v>
      </c>
      <c r="B1469" t="str">
        <f>f_info_name(A1469)</f>
        <v>华润元大价值优选A</v>
      </c>
      <c r="C1469" t="str">
        <f>f_info_setupdate(A1469)</f>
        <v>2020-07-24</v>
      </c>
      <c r="D1469" s="16">
        <f t="shared" si="22"/>
        <v>185</v>
      </c>
      <c r="F1469" s="17">
        <f>f_netasset_total(A1469,参数!$B$1,100000000)</f>
        <v>0.8021971183</v>
      </c>
      <c r="G1469" s="17">
        <f ca="1">f_nav_adjustedreturn(A1469,参数!$B$2,参数!$B$1)</f>
        <v>0</v>
      </c>
      <c r="H1469" s="17">
        <f ca="1">f_nav_periodreturnrankingper(A1469,参数!$B$2,参数!$B$1,3)</f>
        <v>0</v>
      </c>
      <c r="I1469" s="17">
        <f ca="1">f_nav_adjustedreturn(A1469,参数!$B$3,参数!$B$2)</f>
        <v>0</v>
      </c>
      <c r="J1469" s="17">
        <f ca="1">f_nav_periodreturnrankingper(A1469,参数!$B$3,参数!$B$2,3)</f>
        <v>0</v>
      </c>
      <c r="K1469" s="17">
        <f ca="1">f_nav_adjustedreturn(A1469,参数!$B$4,参数!$B$3)</f>
        <v>0</v>
      </c>
      <c r="L1469" s="17">
        <f ca="1">f_nav_periodreturnrankingper(A1469,参数!$B$4,参数!$B$3,3)</f>
        <v>0</v>
      </c>
      <c r="M1469" s="17">
        <f ca="1">f_nav_adjustedreturn(A1469,参数!$B$5,参数!$B$4)</f>
        <v>0</v>
      </c>
      <c r="N1469" s="17">
        <f ca="1">f_nav_periodreturnrankingper(A1469,参数!$B$5,参数!$B$4,3)</f>
        <v>0</v>
      </c>
      <c r="O1469" s="17">
        <f ca="1">f_nav_adjustedreturn(A1469,参数!$B$6,参数!$B$5)</f>
        <v>0</v>
      </c>
      <c r="P1469" s="17">
        <f ca="1">f_nav_periodreturnrankingper(A1469,参数!$B$6,参数!$B$5,3)</f>
        <v>0</v>
      </c>
      <c r="Q1469" s="25">
        <f>f_return(A1469,1,参数!$B$1-365/2,参数!$B$1)</f>
        <v>28.9165447451036</v>
      </c>
      <c r="R1469" s="25">
        <f ca="1">f_return(A1469,1,参数!$B$4,参数!$B$1)</f>
        <v>0</v>
      </c>
      <c r="S1469" s="25">
        <f ca="1">f_return(A1469,1,参数!$B$6,参数!$B$1)</f>
        <v>0</v>
      </c>
      <c r="T1469" t="str">
        <f>f_info_investtype(A1469)</f>
        <v>偏股混合型基金</v>
      </c>
      <c r="U1469" t="str">
        <f>f_info_fundmanager(A1469)</f>
        <v>刘宏毅</v>
      </c>
      <c r="V1469">
        <f>f_info_manager_onthepostdays(A1469,1)</f>
        <v>202</v>
      </c>
      <c r="W1469" s="25">
        <f ca="1">f_return_1w(A1469,"0",参数!$B$2)</f>
        <v>0</v>
      </c>
      <c r="X1469" s="25">
        <f>f_return_1m(A1469,"0",参数!$B$1)</f>
        <v>20.4918901727976</v>
      </c>
      <c r="Y1469" s="25">
        <f>f_return_3m(A1469,0,参数!$B$1)</f>
        <v>20.7735628519817</v>
      </c>
      <c r="Z1469" s="25">
        <f>f_return_6m(A1469,0,参数!B1468)</f>
        <v>11.2367420452271</v>
      </c>
      <c r="AA1469" t="str">
        <f>f_dq_status(A1469,参数!$B$1)</f>
        <v>开放申购|开放赎回</v>
      </c>
      <c r="AB1469" s="17">
        <f ca="1">f_risk_maxdownside(A1469,参数!$B$6,参数!$B$1)</f>
        <v>-9.48697865674565</v>
      </c>
      <c r="AC1469" s="17">
        <f ca="1">f_risk_maxdownside(A1469,参数!$B$4,参数!$B$1)</f>
        <v>-9.48697865674565</v>
      </c>
      <c r="AD1469" t="str">
        <f ca="1">f_risk_maxdownside_date(A1469,参数!$B$6,参数!$B$1)</f>
        <v>20201014-20201123</v>
      </c>
    </row>
    <row r="1470" spans="1:30">
      <c r="A1470" s="15" t="s">
        <v>1498</v>
      </c>
      <c r="B1470" t="str">
        <f>f_info_name(A1470)</f>
        <v>招商丰拓A</v>
      </c>
      <c r="C1470" t="str">
        <f>f_info_setupdate(A1470)</f>
        <v>2017-08-29</v>
      </c>
      <c r="D1470" s="16">
        <f t="shared" si="22"/>
        <v>1245</v>
      </c>
      <c r="F1470" s="17">
        <f>f_netasset_total(A1470,参数!$B$1,100000000)</f>
        <v>6.7708929988</v>
      </c>
      <c r="G1470" s="17">
        <f ca="1">f_nav_adjustedreturn(A1470,参数!$B$2,参数!$B$1)</f>
        <v>23.3897228178858</v>
      </c>
      <c r="H1470" s="17">
        <f ca="1">f_nav_periodreturnrankingper(A1470,参数!$B$2,参数!$B$1,3)</f>
        <v>70.7781895182636</v>
      </c>
      <c r="I1470" s="17">
        <f ca="1">f_nav_adjustedreturn(A1470,参数!$B$3,参数!$B$2)</f>
        <v>23.9027750442826</v>
      </c>
      <c r="J1470" s="17">
        <f ca="1">f_nav_periodreturnrankingper(A1470,参数!$B$3,参数!$B$2,3)</f>
        <v>52.6198439241917</v>
      </c>
      <c r="K1470" s="17">
        <f ca="1">f_nav_adjustedreturn(A1470,参数!$B$4,参数!$B$3)</f>
        <v>0.355520442425444</v>
      </c>
      <c r="L1470" s="17">
        <f ca="1">f_nav_periodreturnrankingper(A1470,参数!$B$4,参数!$B$3,3)</f>
        <v>17.7150192554557</v>
      </c>
      <c r="M1470" s="17">
        <f ca="1">f_nav_adjustedreturn(A1470,参数!$B$5,参数!$B$4)</f>
        <v>0</v>
      </c>
      <c r="N1470" s="17">
        <f ca="1">f_nav_periodreturnrankingper(A1470,参数!$B$5,参数!$B$4,3)</f>
        <v>0</v>
      </c>
      <c r="O1470" s="17">
        <f ca="1">f_nav_adjustedreturn(A1470,参数!$B$6,参数!$B$5)</f>
        <v>0</v>
      </c>
      <c r="P1470" s="17">
        <f ca="1">f_nav_periodreturnrankingper(A1470,参数!$B$6,参数!$B$5,3)</f>
        <v>0</v>
      </c>
      <c r="Q1470" s="25">
        <f>f_return(A1470,1,参数!$B$1-365/2,参数!$B$1)</f>
        <v>18.5806409273346</v>
      </c>
      <c r="R1470" s="25">
        <f ca="1">f_return(A1470,1,参数!$B$4,参数!$B$1)</f>
        <v>15.3215728931679</v>
      </c>
      <c r="S1470" s="25">
        <f ca="1">f_return(A1470,1,参数!$B$6,参数!$B$1)</f>
        <v>0</v>
      </c>
      <c r="T1470" t="str">
        <f>f_info_investtype(A1470)</f>
        <v>灵活配置型基金</v>
      </c>
      <c r="U1470" t="str">
        <f>f_info_fundmanager(A1470)</f>
        <v>侯杰</v>
      </c>
      <c r="V1470">
        <f>f_info_manager_onthepostdays(A1470,1)</f>
        <v>835</v>
      </c>
      <c r="W1470" s="25">
        <f ca="1">f_return_1w(A1470,"0",参数!$B$2)</f>
        <v>-0.324572514249524</v>
      </c>
      <c r="X1470" s="25">
        <f>f_return_1m(A1470,"0",参数!$B$1)</f>
        <v>3.98233049996654</v>
      </c>
      <c r="Y1470" s="25">
        <f>f_return_3m(A1470,0,参数!$B$1)</f>
        <v>7.56023262254225</v>
      </c>
      <c r="Z1470" s="25">
        <f>f_return_6m(A1470,0,参数!B1469)</f>
        <v>8.93970893970894</v>
      </c>
      <c r="AA1470" t="str">
        <f>f_dq_status(A1470,参数!$B$1)</f>
        <v>暂停大额申购|开放赎回</v>
      </c>
      <c r="AB1470" s="17">
        <f ca="1">f_risk_maxdownside(A1470,参数!$B$6,参数!$B$1)</f>
        <v>-10.941165431172</v>
      </c>
      <c r="AC1470" s="17">
        <f ca="1">f_risk_maxdownside(A1470,参数!$B$4,参数!$B$1)</f>
        <v>-10.941165431172</v>
      </c>
      <c r="AD1470" t="str">
        <f ca="1">f_risk_maxdownside_date(A1470,参数!$B$6,参数!$B$1)</f>
        <v>20180523-20181018</v>
      </c>
    </row>
    <row r="1471" spans="1:30">
      <c r="A1471" s="15" t="s">
        <v>1499</v>
      </c>
      <c r="B1471" t="str">
        <f>f_info_name(A1471)</f>
        <v>圆信永丰消费升级</v>
      </c>
      <c r="C1471" t="str">
        <f>f_info_setupdate(A1471)</f>
        <v>2018-03-22</v>
      </c>
      <c r="D1471" s="16">
        <f t="shared" si="22"/>
        <v>1040</v>
      </c>
      <c r="F1471" s="17">
        <f>f_netasset_total(A1471,参数!$B$1,100000000)</f>
        <v>10.5138944024</v>
      </c>
      <c r="G1471" s="17">
        <f ca="1">f_nav_adjustedreturn(A1471,参数!$B$2,参数!$B$1)</f>
        <v>71.0574238683997</v>
      </c>
      <c r="H1471" s="17">
        <f ca="1">f_nav_periodreturnrankingper(A1471,参数!$B$2,参数!$B$1,3)</f>
        <v>24.0868184224457</v>
      </c>
      <c r="I1471" s="17">
        <f ca="1">f_nav_adjustedreturn(A1471,参数!$B$3,参数!$B$2)</f>
        <v>47.7791116446579</v>
      </c>
      <c r="J1471" s="17">
        <f ca="1">f_nav_periodreturnrankingper(A1471,参数!$B$3,参数!$B$2,3)</f>
        <v>20.1226309921962</v>
      </c>
      <c r="K1471" s="17">
        <f ca="1">f_nav_adjustedreturn(A1471,参数!$B$4,参数!$B$3)</f>
        <v>0</v>
      </c>
      <c r="L1471" s="17">
        <f ca="1">f_nav_periodreturnrankingper(A1471,参数!$B$4,参数!$B$3,3)</f>
        <v>0</v>
      </c>
      <c r="M1471" s="17">
        <f ca="1">f_nav_adjustedreturn(A1471,参数!$B$5,参数!$B$4)</f>
        <v>0</v>
      </c>
      <c r="N1471" s="17">
        <f ca="1">f_nav_periodreturnrankingper(A1471,参数!$B$5,参数!$B$4,3)</f>
        <v>0</v>
      </c>
      <c r="O1471" s="17">
        <f ca="1">f_nav_adjustedreturn(A1471,参数!$B$6,参数!$B$5)</f>
        <v>0</v>
      </c>
      <c r="P1471" s="17">
        <f ca="1">f_nav_periodreturnrankingper(A1471,参数!$B$6,参数!$B$5,3)</f>
        <v>0</v>
      </c>
      <c r="Q1471" s="25">
        <f>f_return(A1471,1,参数!$B$1-365/2,参数!$B$1)</f>
        <v>53.7842844976153</v>
      </c>
      <c r="R1471" s="25">
        <f ca="1">f_return(A1471,1,参数!$B$4,参数!$B$1)</f>
        <v>0</v>
      </c>
      <c r="S1471" s="25">
        <f ca="1">f_return(A1471,1,参数!$B$6,参数!$B$1)</f>
        <v>0</v>
      </c>
      <c r="T1471" t="str">
        <f>f_info_investtype(A1471)</f>
        <v>灵活配置型基金</v>
      </c>
      <c r="U1471" t="str">
        <f>f_info_fundmanager(A1471)</f>
        <v>胡春霞</v>
      </c>
      <c r="V1471">
        <f>f_info_manager_onthepostdays(A1471,1)</f>
        <v>1057</v>
      </c>
      <c r="W1471" s="25">
        <f ca="1">f_return_1w(A1471,"0",参数!$B$2)</f>
        <v>-3.36761127247036</v>
      </c>
      <c r="X1471" s="25">
        <f>f_return_1m(A1471,"0",参数!$B$1)</f>
        <v>13.5598227474151</v>
      </c>
      <c r="Y1471" s="25">
        <f>f_return_3m(A1471,0,参数!$B$1)</f>
        <v>22.7801200970998</v>
      </c>
      <c r="Z1471" s="25">
        <f>f_return_6m(A1471,0,参数!B1470)</f>
        <v>19.9382371702152</v>
      </c>
      <c r="AA1471" t="str">
        <f>f_dq_status(A1471,参数!$B$1)</f>
        <v>开放申购|开放赎回</v>
      </c>
      <c r="AB1471" s="17">
        <f ca="1">f_risk_maxdownside(A1471,参数!$B$6,参数!$B$1)</f>
        <v>-24.9396310248237</v>
      </c>
      <c r="AC1471" s="17">
        <f ca="1">f_risk_maxdownside(A1471,参数!$B$4,参数!$B$1)</f>
        <v>-24.9396310248237</v>
      </c>
      <c r="AD1471" t="str">
        <f ca="1">f_risk_maxdownside_date(A1471,参数!$B$6,参数!$B$1)</f>
        <v>20180613-20190103</v>
      </c>
    </row>
    <row r="1472" spans="1:30">
      <c r="A1472" s="15" t="s">
        <v>1500</v>
      </c>
      <c r="B1472" t="str">
        <f>f_info_name(A1472)</f>
        <v>中航混改精选A</v>
      </c>
      <c r="C1472" t="str">
        <f>f_info_setupdate(A1472)</f>
        <v>2017-12-14</v>
      </c>
      <c r="D1472" s="16">
        <f t="shared" si="22"/>
        <v>1138</v>
      </c>
      <c r="F1472" s="17">
        <f>f_netasset_total(A1472,参数!$B$1,100000000)</f>
        <v>1.4505929062</v>
      </c>
      <c r="G1472" s="17">
        <f ca="1">f_nav_adjustedreturn(A1472,参数!$B$2,参数!$B$1)</f>
        <v>23.6639237765266</v>
      </c>
      <c r="H1472" s="17">
        <f ca="1">f_nav_periodreturnrankingper(A1472,参数!$B$2,参数!$B$1,3)</f>
        <v>95.6820412168793</v>
      </c>
      <c r="I1472" s="17">
        <f ca="1">f_nav_adjustedreturn(A1472,参数!$B$3,参数!$B$2)</f>
        <v>33.0682342093131</v>
      </c>
      <c r="J1472" s="17">
        <f ca="1">f_nav_periodreturnrankingper(A1472,参数!$B$3,参数!$B$2,3)</f>
        <v>69.6969696969697</v>
      </c>
      <c r="K1472" s="17">
        <f ca="1">f_nav_adjustedreturn(A1472,参数!$B$4,参数!$B$3)</f>
        <v>-13.6286709805873</v>
      </c>
      <c r="L1472" s="17">
        <f ca="1">f_nav_periodreturnrankingper(A1472,参数!$B$4,参数!$B$3,3)</f>
        <v>8.07560137457045</v>
      </c>
      <c r="M1472" s="17">
        <f ca="1">f_nav_adjustedreturn(A1472,参数!$B$5,参数!$B$4)</f>
        <v>0</v>
      </c>
      <c r="N1472" s="17">
        <f ca="1">f_nav_periodreturnrankingper(A1472,参数!$B$5,参数!$B$4,3)</f>
        <v>0</v>
      </c>
      <c r="O1472" s="17">
        <f ca="1">f_nav_adjustedreturn(A1472,参数!$B$6,参数!$B$5)</f>
        <v>0</v>
      </c>
      <c r="P1472" s="17">
        <f ca="1">f_nav_periodreturnrankingper(A1472,参数!$B$6,参数!$B$5,3)</f>
        <v>0</v>
      </c>
      <c r="Q1472" s="25">
        <f>f_return(A1472,1,参数!$B$1-365/2,参数!$B$1)</f>
        <v>32.6641377424718</v>
      </c>
      <c r="R1472" s="25">
        <f ca="1">f_return(A1472,1,参数!$B$4,参数!$B$1)</f>
        <v>12.4214636357759</v>
      </c>
      <c r="S1472" s="25">
        <f ca="1">f_return(A1472,1,参数!$B$6,参数!$B$1)</f>
        <v>0</v>
      </c>
      <c r="T1472" t="str">
        <f>f_info_investtype(A1472)</f>
        <v>偏股混合型基金</v>
      </c>
      <c r="U1472" t="str">
        <f>f_info_fundmanager(A1472)</f>
        <v>韩浩,杜晓安</v>
      </c>
      <c r="V1472">
        <f>f_info_manager_onthepostdays(A1472,1)</f>
        <v>1155</v>
      </c>
      <c r="W1472" s="25">
        <f ca="1">f_return_1w(A1472,"0",参数!$B$2)</f>
        <v>-1.10501970190165</v>
      </c>
      <c r="X1472" s="25">
        <f>f_return_1m(A1472,"0",参数!$B$1)</f>
        <v>10.5629985286146</v>
      </c>
      <c r="Y1472" s="25">
        <f>f_return_3m(A1472,0,参数!$B$1)</f>
        <v>15.931790499391</v>
      </c>
      <c r="Z1472" s="25">
        <f>f_return_6m(A1472,0,参数!B1471)</f>
        <v>9.74751338944147</v>
      </c>
      <c r="AA1472" t="str">
        <f>f_dq_status(A1472,参数!$B$1)</f>
        <v>开放申购|开放赎回</v>
      </c>
      <c r="AB1472" s="17">
        <f ca="1">f_risk_maxdownside(A1472,参数!$B$6,参数!$B$1)</f>
        <v>-18.0109631949883</v>
      </c>
      <c r="AC1472" s="17">
        <f ca="1">f_risk_maxdownside(A1472,参数!$B$4,参数!$B$1)</f>
        <v>-18.0109631949883</v>
      </c>
      <c r="AD1472" t="str">
        <f ca="1">f_risk_maxdownside_date(A1472,参数!$B$6,参数!$B$1)</f>
        <v>20180403-20190103</v>
      </c>
    </row>
    <row r="1473" spans="1:30">
      <c r="A1473" s="15" t="s">
        <v>1501</v>
      </c>
      <c r="B1473" t="str">
        <f>f_info_name(A1473)</f>
        <v>格林伯元A</v>
      </c>
      <c r="C1473" t="str">
        <f>f_info_setupdate(A1473)</f>
        <v>2018-02-06</v>
      </c>
      <c r="D1473" s="16">
        <f t="shared" si="22"/>
        <v>1084</v>
      </c>
      <c r="F1473" s="17">
        <f>f_netasset_total(A1473,参数!$B$1,100000000)</f>
        <v>1.89365429</v>
      </c>
      <c r="G1473" s="17">
        <f ca="1">f_nav_adjustedreturn(A1473,参数!$B$2,参数!$B$1)</f>
        <v>86.9204789683758</v>
      </c>
      <c r="H1473" s="17">
        <f ca="1">f_nav_periodreturnrankingper(A1473,参数!$B$2,参数!$B$1,3)</f>
        <v>11.2758073054526</v>
      </c>
      <c r="I1473" s="17">
        <f ca="1">f_nav_adjustedreturn(A1473,参数!$B$3,参数!$B$2)</f>
        <v>3.10224754669199</v>
      </c>
      <c r="J1473" s="17">
        <f ca="1">f_nav_periodreturnrankingper(A1473,参数!$B$3,参数!$B$2,3)</f>
        <v>96.989966555184</v>
      </c>
      <c r="K1473" s="17">
        <f ca="1">f_nav_adjustedreturn(A1473,参数!$B$4,参数!$B$3)</f>
        <v>0</v>
      </c>
      <c r="L1473" s="17">
        <f ca="1">f_nav_periodreturnrankingper(A1473,参数!$B$4,参数!$B$3,3)</f>
        <v>0</v>
      </c>
      <c r="M1473" s="17">
        <f ca="1">f_nav_adjustedreturn(A1473,参数!$B$5,参数!$B$4)</f>
        <v>0</v>
      </c>
      <c r="N1473" s="17">
        <f ca="1">f_nav_periodreturnrankingper(A1473,参数!$B$5,参数!$B$4,3)</f>
        <v>0</v>
      </c>
      <c r="O1473" s="17">
        <f ca="1">f_nav_adjustedreturn(A1473,参数!$B$6,参数!$B$5)</f>
        <v>0</v>
      </c>
      <c r="P1473" s="17">
        <f ca="1">f_nav_periodreturnrankingper(A1473,参数!$B$6,参数!$B$5,3)</f>
        <v>0</v>
      </c>
      <c r="Q1473" s="25">
        <f>f_return(A1473,1,参数!$B$1-365/2,参数!$B$1)</f>
        <v>83.8289462472594</v>
      </c>
      <c r="R1473" s="25">
        <f ca="1">f_return(A1473,1,参数!$B$4,参数!$B$1)</f>
        <v>0</v>
      </c>
      <c r="S1473" s="25">
        <f ca="1">f_return(A1473,1,参数!$B$6,参数!$B$1)</f>
        <v>0</v>
      </c>
      <c r="T1473" t="str">
        <f>f_info_investtype(A1473)</f>
        <v>灵活配置型基金</v>
      </c>
      <c r="U1473" t="str">
        <f>f_info_fundmanager(A1473)</f>
        <v>宋绍峰,李会忠</v>
      </c>
      <c r="V1473">
        <f>f_info_manager_onthepostdays(A1473,1)</f>
        <v>244</v>
      </c>
      <c r="W1473" s="25">
        <f ca="1">f_return_1w(A1473,"0",参数!$B$2)</f>
        <v>-3.52488151658767</v>
      </c>
      <c r="X1473" s="25">
        <f>f_return_1m(A1473,"0",参数!$B$1)</f>
        <v>12.4007631238845</v>
      </c>
      <c r="Y1473" s="25">
        <f>f_return_3m(A1473,0,参数!$B$1)</f>
        <v>22.3718592964824</v>
      </c>
      <c r="Z1473" s="25">
        <f>f_return_6m(A1473,0,参数!B1472)</f>
        <v>32.8875681030213</v>
      </c>
      <c r="AA1473" t="str">
        <f>f_dq_status(A1473,参数!$B$1)</f>
        <v>开放申购|开放赎回</v>
      </c>
      <c r="AB1473" s="17">
        <f ca="1">f_risk_maxdownside(A1473,参数!$B$6,参数!$B$1)</f>
        <v>-12.2705506783719</v>
      </c>
      <c r="AC1473" s="17">
        <f ca="1">f_risk_maxdownside(A1473,参数!$B$4,参数!$B$1)</f>
        <v>-12.2705506783719</v>
      </c>
      <c r="AD1473" t="str">
        <f ca="1">f_risk_maxdownside_date(A1473,参数!$B$6,参数!$B$1)</f>
        <v>20190313-20190509</v>
      </c>
    </row>
    <row r="1474" spans="1:30">
      <c r="A1474" s="15" t="s">
        <v>1502</v>
      </c>
      <c r="B1474" t="str">
        <f>f_info_name(A1474)</f>
        <v>鑫元鑫趋势A</v>
      </c>
      <c r="C1474" t="str">
        <f>f_info_setupdate(A1474)</f>
        <v>2017-08-24</v>
      </c>
      <c r="D1474" s="16">
        <f t="shared" si="22"/>
        <v>1250</v>
      </c>
      <c r="F1474" s="17">
        <f>f_netasset_total(A1474,参数!$B$1,100000000)</f>
        <v>2.7421626821</v>
      </c>
      <c r="G1474" s="17">
        <f ca="1">f_nav_adjustedreturn(A1474,参数!$B$2,参数!$B$1)</f>
        <v>55.1420370187073</v>
      </c>
      <c r="H1474" s="17">
        <f ca="1">f_nav_periodreturnrankingper(A1474,参数!$B$2,参数!$B$1,3)</f>
        <v>39.1741662255161</v>
      </c>
      <c r="I1474" s="17">
        <f ca="1">f_nav_adjustedreturn(A1474,参数!$B$3,参数!$B$2)</f>
        <v>6.41457762797556</v>
      </c>
      <c r="J1474" s="17">
        <f ca="1">f_nav_periodreturnrankingper(A1474,参数!$B$3,参数!$B$2,3)</f>
        <v>91.1371237458194</v>
      </c>
      <c r="K1474" s="17">
        <f ca="1">f_nav_adjustedreturn(A1474,参数!$B$4,参数!$B$3)</f>
        <v>-13.9490619051935</v>
      </c>
      <c r="L1474" s="17">
        <f ca="1">f_nav_periodreturnrankingper(A1474,参数!$B$4,参数!$B$3,3)</f>
        <v>47.7535301668806</v>
      </c>
      <c r="M1474" s="17">
        <f ca="1">f_nav_adjustedreturn(A1474,参数!$B$5,参数!$B$4)</f>
        <v>0</v>
      </c>
      <c r="N1474" s="17">
        <f ca="1">f_nav_periodreturnrankingper(A1474,参数!$B$5,参数!$B$4,3)</f>
        <v>0</v>
      </c>
      <c r="O1474" s="17">
        <f ca="1">f_nav_adjustedreturn(A1474,参数!$B$6,参数!$B$5)</f>
        <v>0</v>
      </c>
      <c r="P1474" s="17">
        <f ca="1">f_nav_periodreturnrankingper(A1474,参数!$B$6,参数!$B$5,3)</f>
        <v>0</v>
      </c>
      <c r="Q1474" s="25">
        <f>f_return(A1474,1,参数!$B$1-365/2,参数!$B$1)</f>
        <v>59.9864988701205</v>
      </c>
      <c r="R1474" s="25">
        <f ca="1">f_return(A1474,1,参数!$B$4,参数!$B$1)</f>
        <v>12.4041549169896</v>
      </c>
      <c r="S1474" s="25">
        <f ca="1">f_return(A1474,1,参数!$B$6,参数!$B$1)</f>
        <v>0</v>
      </c>
      <c r="T1474" t="str">
        <f>f_info_investtype(A1474)</f>
        <v>灵活配置型基金</v>
      </c>
      <c r="U1474" t="str">
        <f>f_info_fundmanager(A1474)</f>
        <v>丁玥,赵慧</v>
      </c>
      <c r="V1474">
        <f>f_info_manager_onthepostdays(A1474,1)</f>
        <v>1256</v>
      </c>
      <c r="W1474" s="25">
        <f ca="1">f_return_1w(A1474,"0",参数!$B$2)</f>
        <v>-2.64045485207672</v>
      </c>
      <c r="X1474" s="25">
        <f>f_return_1m(A1474,"0",参数!$B$1)</f>
        <v>11.0371209974497</v>
      </c>
      <c r="Y1474" s="25">
        <f>f_return_3m(A1474,0,参数!$B$1)</f>
        <v>20.4025195882624</v>
      </c>
      <c r="Z1474" s="25">
        <f>f_return_6m(A1474,0,参数!B1473)</f>
        <v>22.3792970258787</v>
      </c>
      <c r="AA1474" t="str">
        <f>f_dq_status(A1474,参数!$B$1)</f>
        <v>开放申购|开放赎回</v>
      </c>
      <c r="AB1474" s="17">
        <f ca="1">f_risk_maxdownside(A1474,参数!$B$6,参数!$B$1)</f>
        <v>-18.9527757750541</v>
      </c>
      <c r="AC1474" s="17">
        <f ca="1">f_risk_maxdownside(A1474,参数!$B$4,参数!$B$1)</f>
        <v>-18.5269070483783</v>
      </c>
      <c r="AD1474" t="str">
        <f ca="1">f_risk_maxdownside_date(A1474,参数!$B$6,参数!$B$1)</f>
        <v>20180124-20190506,20180124-20190509</v>
      </c>
    </row>
    <row r="1475" spans="1:30">
      <c r="A1475" s="15" t="s">
        <v>1503</v>
      </c>
      <c r="B1475" t="str">
        <f>f_info_name(A1475)</f>
        <v>汇添富盈润A</v>
      </c>
      <c r="C1475" t="str">
        <f>f_info_setupdate(A1475)</f>
        <v>2017-09-06</v>
      </c>
      <c r="D1475" s="16">
        <f t="shared" ref="D1475:D1538" si="23">DATEDIF(C1475,"2021-1-25","d")</f>
        <v>1237</v>
      </c>
      <c r="F1475" s="17">
        <f>f_netasset_total(A1475,参数!$B$1,100000000)</f>
        <v>6.1719092969</v>
      </c>
      <c r="G1475" s="17">
        <f ca="1">f_nav_adjustedreturn(A1475,参数!$B$2,参数!$B$1)</f>
        <v>19.2230576441103</v>
      </c>
      <c r="H1475" s="17">
        <f ca="1">f_nav_periodreturnrankingper(A1475,参数!$B$2,参数!$B$1,3)</f>
        <v>33.4224598930481</v>
      </c>
      <c r="I1475" s="17">
        <f ca="1">f_nav_adjustedreturn(A1475,参数!$B$3,参数!$B$2)</f>
        <v>13.0952380952381</v>
      </c>
      <c r="J1475" s="17">
        <f ca="1">f_nav_periodreturnrankingper(A1475,参数!$B$3,参数!$B$2,3)</f>
        <v>24.9122807017544</v>
      </c>
      <c r="K1475" s="17">
        <f ca="1">f_nav_adjustedreturn(A1475,参数!$B$4,参数!$B$3)</f>
        <v>-4.84581497797357</v>
      </c>
      <c r="L1475" s="17">
        <f ca="1">f_nav_periodreturnrankingper(A1475,参数!$B$4,参数!$B$3,3)</f>
        <v>83.5555555555556</v>
      </c>
      <c r="M1475" s="17">
        <f ca="1">f_nav_adjustedreturn(A1475,参数!$B$5,参数!$B$4)</f>
        <v>0</v>
      </c>
      <c r="N1475" s="17">
        <f ca="1">f_nav_periodreturnrankingper(A1475,参数!$B$5,参数!$B$4,3)</f>
        <v>0</v>
      </c>
      <c r="O1475" s="17">
        <f ca="1">f_nav_adjustedreturn(A1475,参数!$B$6,参数!$B$5)</f>
        <v>0</v>
      </c>
      <c r="P1475" s="17">
        <f ca="1">f_nav_periodreturnrankingper(A1475,参数!$B$6,参数!$B$5,3)</f>
        <v>0</v>
      </c>
      <c r="Q1475" s="25">
        <f>f_return(A1475,1,参数!$B$1-365/2,参数!$B$1)</f>
        <v>18.6370790576849</v>
      </c>
      <c r="R1475" s="25">
        <f ca="1">f_return(A1475,1,参数!$B$4,参数!$B$1)</f>
        <v>8.65371306493901</v>
      </c>
      <c r="S1475" s="25">
        <f ca="1">f_return(A1475,1,参数!$B$6,参数!$B$1)</f>
        <v>0</v>
      </c>
      <c r="T1475" t="str">
        <f>f_info_investtype(A1475)</f>
        <v>偏债混合型基金</v>
      </c>
      <c r="U1475" t="str">
        <f>f_info_fundmanager(A1475)</f>
        <v>吴江宏,赵鹏程,胡奕</v>
      </c>
      <c r="V1475">
        <f>f_info_manager_onthepostdays(A1475,1)</f>
        <v>533</v>
      </c>
      <c r="W1475" s="25">
        <f ca="1">f_return_1w(A1475,"0",参数!$B$2)</f>
        <v>-0.738037979931993</v>
      </c>
      <c r="X1475" s="25">
        <f>f_return_1m(A1475,"0",参数!$B$1)</f>
        <v>4.61842973389047</v>
      </c>
      <c r="Y1475" s="25">
        <f>f_return_3m(A1475,0,参数!$B$1)</f>
        <v>7.17182337038151</v>
      </c>
      <c r="Z1475" s="25">
        <f>f_return_6m(A1475,0,参数!B1474)</f>
        <v>9.51378973472609</v>
      </c>
      <c r="AA1475" t="str">
        <f>f_dq_status(A1475,参数!$B$1)</f>
        <v>暂停大额申购|开放赎回</v>
      </c>
      <c r="AB1475" s="17">
        <f ca="1">f_risk_maxdownside(A1475,参数!$B$6,参数!$B$1)</f>
        <v>-8.6701085988962</v>
      </c>
      <c r="AC1475" s="17">
        <f ca="1">f_risk_maxdownside(A1475,参数!$B$4,参数!$B$1)</f>
        <v>-8.30279739029404</v>
      </c>
      <c r="AD1475" t="str">
        <f ca="1">f_risk_maxdownside_date(A1475,参数!$B$6,参数!$B$1)</f>
        <v>20180124-20180912</v>
      </c>
    </row>
    <row r="1476" spans="1:30">
      <c r="A1476" s="15" t="s">
        <v>1504</v>
      </c>
      <c r="B1476" t="str">
        <f>f_info_name(A1476)</f>
        <v>申万菱信价值优利</v>
      </c>
      <c r="C1476" t="str">
        <f>f_info_setupdate(A1476)</f>
        <v>2017-09-21</v>
      </c>
      <c r="D1476" s="16">
        <f t="shared" si="23"/>
        <v>1222</v>
      </c>
      <c r="F1476" s="17">
        <f>f_netasset_total(A1476,参数!$B$1,100000000)</f>
        <v>2.9046166236</v>
      </c>
      <c r="G1476" s="17">
        <f ca="1">f_nav_adjustedreturn(A1476,参数!$B$2,参数!$B$1)</f>
        <v>59.0237797246558</v>
      </c>
      <c r="H1476" s="17">
        <f ca="1">f_nav_periodreturnrankingper(A1476,参数!$B$2,参数!$B$1,3)</f>
        <v>63.1992149165849</v>
      </c>
      <c r="I1476" s="17">
        <f ca="1">f_nav_adjustedreturn(A1476,参数!$B$3,参数!$B$2)</f>
        <v>37.7269593196966</v>
      </c>
      <c r="J1476" s="17">
        <f ca="1">f_nav_periodreturnrankingper(A1476,参数!$B$3,参数!$B$2,3)</f>
        <v>60.6060606060606</v>
      </c>
      <c r="K1476" s="17">
        <f ca="1">f_nav_adjustedreturn(A1476,参数!$B$4,参数!$B$3)</f>
        <v>-20.2236890355702</v>
      </c>
      <c r="L1476" s="17">
        <f ca="1">f_nav_periodreturnrankingper(A1476,参数!$B$4,参数!$B$3,3)</f>
        <v>30.7560137457045</v>
      </c>
      <c r="M1476" s="17">
        <f ca="1">f_nav_adjustedreturn(A1476,参数!$B$5,参数!$B$4)</f>
        <v>0</v>
      </c>
      <c r="N1476" s="17">
        <f ca="1">f_nav_periodreturnrankingper(A1476,参数!$B$5,参数!$B$4,3)</f>
        <v>0</v>
      </c>
      <c r="O1476" s="17">
        <f ca="1">f_nav_adjustedreturn(A1476,参数!$B$6,参数!$B$5)</f>
        <v>0</v>
      </c>
      <c r="P1476" s="17">
        <f ca="1">f_nav_periodreturnrankingper(A1476,参数!$B$6,参数!$B$5,3)</f>
        <v>0</v>
      </c>
      <c r="Q1476" s="25">
        <f>f_return(A1476,1,参数!$B$1-365/2,参数!$B$1)</f>
        <v>62.0539148215029</v>
      </c>
      <c r="R1476" s="25">
        <f ca="1">f_return(A1476,1,参数!$B$4,参数!$B$1)</f>
        <v>20.4235108775907</v>
      </c>
      <c r="S1476" s="25">
        <f ca="1">f_return(A1476,1,参数!$B$6,参数!$B$1)</f>
        <v>0</v>
      </c>
      <c r="T1476" t="str">
        <f>f_info_investtype(A1476)</f>
        <v>偏股混合型基金</v>
      </c>
      <c r="U1476" t="str">
        <f>f_info_fundmanager(A1476)</f>
        <v>俞诚</v>
      </c>
      <c r="V1476">
        <f>f_info_manager_onthepostdays(A1476,1)</f>
        <v>302</v>
      </c>
      <c r="W1476" s="25">
        <f ca="1">f_return_1w(A1476,"0",参数!$B$2)</f>
        <v>-1.96319018404908</v>
      </c>
      <c r="X1476" s="25">
        <f>f_return_1m(A1476,"0",参数!$B$1)</f>
        <v>13.6425973406475</v>
      </c>
      <c r="Y1476" s="25">
        <f>f_return_3m(A1476,0,参数!$B$1)</f>
        <v>21.7749664558175</v>
      </c>
      <c r="Z1476" s="25">
        <f>f_return_6m(A1476,0,参数!B1475)</f>
        <v>23.1709634509406</v>
      </c>
      <c r="AA1476" t="str">
        <f>f_dq_status(A1476,参数!$B$1)</f>
        <v>开放申购|开放赎回</v>
      </c>
      <c r="AB1476" s="17">
        <f ca="1">f_risk_maxdownside(A1476,参数!$B$6,参数!$B$1)</f>
        <v>-26.0810071154899</v>
      </c>
      <c r="AC1476" s="17">
        <f ca="1">f_risk_maxdownside(A1476,参数!$B$4,参数!$B$1)</f>
        <v>-26.0810071154899</v>
      </c>
      <c r="AD1476" t="str">
        <f ca="1">f_risk_maxdownside_date(A1476,参数!$B$6,参数!$B$1)</f>
        <v>20180127-20190103</v>
      </c>
    </row>
    <row r="1477" spans="1:30">
      <c r="A1477" s="15" t="s">
        <v>1505</v>
      </c>
      <c r="B1477" t="str">
        <f>f_info_name(A1477)</f>
        <v>兴全恒益A</v>
      </c>
      <c r="C1477" t="str">
        <f>f_info_setupdate(A1477)</f>
        <v>2017-09-20</v>
      </c>
      <c r="D1477" s="16">
        <f t="shared" si="23"/>
        <v>1223</v>
      </c>
      <c r="F1477" s="17">
        <f>f_netasset_total(A1477,参数!$B$1,100000000)</f>
        <v>38.2852875375</v>
      </c>
      <c r="G1477" s="17">
        <f ca="1">f_nav_adjustedreturn(A1477,参数!$B$2,参数!$B$1)</f>
        <v>12.8209591783445</v>
      </c>
      <c r="H1477" s="17">
        <f ca="1">f_nav_periodreturnrankingper(A1477,参数!$B$2,参数!$B$1,3)</f>
        <v>32.6415094339623</v>
      </c>
      <c r="I1477" s="17">
        <f ca="1">f_nav_adjustedreturn(A1477,参数!$B$3,参数!$B$2)</f>
        <v>11.9022109671764</v>
      </c>
      <c r="J1477" s="17">
        <f ca="1">f_nav_periodreturnrankingper(A1477,参数!$B$3,参数!$B$2,3)</f>
        <v>27.2340425531915</v>
      </c>
      <c r="K1477" s="17">
        <f ca="1">f_nav_adjustedreturn(A1477,参数!$B$4,参数!$B$3)</f>
        <v>1.08299694791768</v>
      </c>
      <c r="L1477" s="17">
        <f ca="1">f_nav_periodreturnrankingper(A1477,参数!$B$4,参数!$B$3,3)</f>
        <v>46.5393794749403</v>
      </c>
      <c r="M1477" s="17">
        <f ca="1">f_nav_adjustedreturn(A1477,参数!$B$5,参数!$B$4)</f>
        <v>0</v>
      </c>
      <c r="N1477" s="17">
        <f ca="1">f_nav_periodreturnrankingper(A1477,参数!$B$5,参数!$B$4,3)</f>
        <v>0</v>
      </c>
      <c r="O1477" s="17">
        <f ca="1">f_nav_adjustedreturn(A1477,参数!$B$6,参数!$B$5)</f>
        <v>0</v>
      </c>
      <c r="P1477" s="17">
        <f ca="1">f_nav_periodreturnrankingper(A1477,参数!$B$6,参数!$B$5,3)</f>
        <v>0</v>
      </c>
      <c r="Q1477" s="25">
        <f>f_return(A1477,1,参数!$B$1-365/2,参数!$B$1)</f>
        <v>7.09078388824469</v>
      </c>
      <c r="R1477" s="25">
        <f ca="1">f_return(A1477,1,参数!$B$4,参数!$B$1)</f>
        <v>8.46009442525497</v>
      </c>
      <c r="S1477" s="25">
        <f ca="1">f_return(A1477,1,参数!$B$6,参数!$B$1)</f>
        <v>0</v>
      </c>
      <c r="T1477" t="str">
        <f>f_info_investtype(A1477)</f>
        <v>混合债券型二级基金</v>
      </c>
      <c r="U1477" t="str">
        <f>f_info_fundmanager(A1477)</f>
        <v>张睿,申庆</v>
      </c>
      <c r="V1477">
        <f>f_info_manager_onthepostdays(A1477,1)</f>
        <v>1240</v>
      </c>
      <c r="W1477" s="25">
        <f ca="1">f_return_1w(A1477,"0",参数!$B$2)</f>
        <v>-0.605588718747287</v>
      </c>
      <c r="X1477" s="25">
        <f>f_return_1m(A1477,"0",参数!$B$1)</f>
        <v>2.59616906759537</v>
      </c>
      <c r="Y1477" s="25">
        <f>f_return_3m(A1477,0,参数!$B$1)</f>
        <v>0.535174125494464</v>
      </c>
      <c r="Z1477" s="25">
        <f>f_return_6m(A1477,0,参数!B1476)</f>
        <v>-1.62564220535236</v>
      </c>
      <c r="AA1477" t="str">
        <f>f_dq_status(A1477,参数!$B$1)</f>
        <v>暂停大额申购|开放赎回</v>
      </c>
      <c r="AB1477" s="17">
        <f ca="1">f_risk_maxdownside(A1477,参数!$B$6,参数!$B$1)</f>
        <v>-5.91801646909781</v>
      </c>
      <c r="AC1477" s="17">
        <f ca="1">f_risk_maxdownside(A1477,参数!$B$4,参数!$B$1)</f>
        <v>-5.91801646909781</v>
      </c>
      <c r="AD1477" t="str">
        <f ca="1">f_risk_maxdownside_date(A1477,参数!$B$6,参数!$B$1)</f>
        <v>20190405-20190606</v>
      </c>
    </row>
    <row r="1478" spans="1:30">
      <c r="A1478" s="15" t="s">
        <v>1506</v>
      </c>
      <c r="B1478" t="str">
        <f>f_info_name(A1478)</f>
        <v>圆信永丰优享生活</v>
      </c>
      <c r="C1478" t="str">
        <f>f_info_setupdate(A1478)</f>
        <v>2017-08-30</v>
      </c>
      <c r="D1478" s="16">
        <f t="shared" si="23"/>
        <v>1244</v>
      </c>
      <c r="F1478" s="17">
        <f>f_netasset_total(A1478,参数!$B$1,100000000)</f>
        <v>13.087606317</v>
      </c>
      <c r="G1478" s="17">
        <f ca="1">f_nav_adjustedreturn(A1478,参数!$B$2,参数!$B$1)</f>
        <v>100.554496621036</v>
      </c>
      <c r="H1478" s="17">
        <f ca="1">f_nav_periodreturnrankingper(A1478,参数!$B$2,参数!$B$1,3)</f>
        <v>5.55849655902594</v>
      </c>
      <c r="I1478" s="17">
        <f ca="1">f_nav_adjustedreturn(A1478,参数!$B$3,参数!$B$2)</f>
        <v>34.7734703409621</v>
      </c>
      <c r="J1478" s="17">
        <f ca="1">f_nav_periodreturnrankingper(A1478,参数!$B$3,参数!$B$2,3)</f>
        <v>37.2909698996655</v>
      </c>
      <c r="K1478" s="17">
        <f ca="1">f_nav_adjustedreturn(A1478,参数!$B$4,参数!$B$3)</f>
        <v>-20.9963099630996</v>
      </c>
      <c r="L1478" s="17">
        <f ca="1">f_nav_periodreturnrankingper(A1478,参数!$B$4,参数!$B$3,3)</f>
        <v>69.3838254172015</v>
      </c>
      <c r="M1478" s="17">
        <f ca="1">f_nav_adjustedreturn(A1478,参数!$B$5,参数!$B$4)</f>
        <v>0</v>
      </c>
      <c r="N1478" s="17">
        <f ca="1">f_nav_periodreturnrankingper(A1478,参数!$B$5,参数!$B$4,3)</f>
        <v>0</v>
      </c>
      <c r="O1478" s="17">
        <f ca="1">f_nav_adjustedreturn(A1478,参数!$B$6,参数!$B$5)</f>
        <v>0</v>
      </c>
      <c r="P1478" s="17">
        <f ca="1">f_nav_periodreturnrankingper(A1478,参数!$B$6,参数!$B$5,3)</f>
        <v>0</v>
      </c>
      <c r="Q1478" s="25">
        <f>f_return(A1478,1,参数!$B$1-365/2,参数!$B$1)</f>
        <v>106.232632693474</v>
      </c>
      <c r="R1478" s="25">
        <f ca="1">f_return(A1478,1,参数!$B$4,参数!$B$1)</f>
        <v>28.7442541911516</v>
      </c>
      <c r="S1478" s="25">
        <f ca="1">f_return(A1478,1,参数!$B$6,参数!$B$1)</f>
        <v>0</v>
      </c>
      <c r="T1478" t="str">
        <f>f_info_investtype(A1478)</f>
        <v>灵活配置型基金</v>
      </c>
      <c r="U1478" t="str">
        <f>f_info_fundmanager(A1478)</f>
        <v>范妍</v>
      </c>
      <c r="V1478">
        <f>f_info_manager_onthepostdays(A1478,1)</f>
        <v>1261</v>
      </c>
      <c r="W1478" s="25">
        <f ca="1">f_return_1w(A1478,"0",参数!$B$2)</f>
        <v>-1.92046227056426</v>
      </c>
      <c r="X1478" s="25">
        <f>f_return_1m(A1478,"0",参数!$B$1)</f>
        <v>10.38100233656</v>
      </c>
      <c r="Y1478" s="25">
        <f>f_return_3m(A1478,0,参数!$B$1)</f>
        <v>31.7023213472918</v>
      </c>
      <c r="Z1478" s="25">
        <f>f_return_6m(A1478,0,参数!B1477)</f>
        <v>32.0104765700621</v>
      </c>
      <c r="AA1478" t="str">
        <f>f_dq_status(A1478,参数!$B$1)</f>
        <v>开放申购|开放赎回</v>
      </c>
      <c r="AB1478" s="17">
        <f ca="1">f_risk_maxdownside(A1478,参数!$B$6,参数!$B$1)</f>
        <v>-26.1060730970047</v>
      </c>
      <c r="AC1478" s="17">
        <f ca="1">f_risk_maxdownside(A1478,参数!$B$4,参数!$B$1)</f>
        <v>-26.1060730970047</v>
      </c>
      <c r="AD1478" t="str">
        <f ca="1">f_risk_maxdownside_date(A1478,参数!$B$6,参数!$B$1)</f>
        <v>20180313-20190103</v>
      </c>
    </row>
    <row r="1479" spans="1:30">
      <c r="A1479" s="15" t="s">
        <v>1507</v>
      </c>
      <c r="B1479" t="str">
        <f>f_info_name(A1479)</f>
        <v>圆信永丰优悦生活</v>
      </c>
      <c r="C1479" t="str">
        <f>f_info_setupdate(A1479)</f>
        <v>2018-01-29</v>
      </c>
      <c r="D1479" s="16">
        <f t="shared" si="23"/>
        <v>1092</v>
      </c>
      <c r="F1479" s="17">
        <f>f_netasset_total(A1479,参数!$B$1,100000000)</f>
        <v>8.8201546749</v>
      </c>
      <c r="G1479" s="17">
        <f ca="1">f_nav_adjustedreturn(A1479,参数!$B$2,参数!$B$1)</f>
        <v>92.6913379032796</v>
      </c>
      <c r="H1479" s="17">
        <f ca="1">f_nav_periodreturnrankingper(A1479,参数!$B$2,参数!$B$1,3)</f>
        <v>15.7016683022571</v>
      </c>
      <c r="I1479" s="17">
        <f ca="1">f_nav_adjustedreturn(A1479,参数!$B$3,参数!$B$2)</f>
        <v>26.2308501929599</v>
      </c>
      <c r="J1479" s="17">
        <f ca="1">f_nav_periodreturnrankingper(A1479,参数!$B$3,参数!$B$2,3)</f>
        <v>82.6446280991736</v>
      </c>
      <c r="K1479" s="17">
        <f ca="1">f_nav_adjustedreturn(A1479,参数!$B$4,参数!$B$3)</f>
        <v>0</v>
      </c>
      <c r="L1479" s="17">
        <f ca="1">f_nav_periodreturnrankingper(A1479,参数!$B$4,参数!$B$3,3)</f>
        <v>0</v>
      </c>
      <c r="M1479" s="17">
        <f ca="1">f_nav_adjustedreturn(A1479,参数!$B$5,参数!$B$4)</f>
        <v>0</v>
      </c>
      <c r="N1479" s="17">
        <f ca="1">f_nav_periodreturnrankingper(A1479,参数!$B$5,参数!$B$4,3)</f>
        <v>0</v>
      </c>
      <c r="O1479" s="17">
        <f ca="1">f_nav_adjustedreturn(A1479,参数!$B$6,参数!$B$5)</f>
        <v>0</v>
      </c>
      <c r="P1479" s="17">
        <f ca="1">f_nav_periodreturnrankingper(A1479,参数!$B$6,参数!$B$5,3)</f>
        <v>0</v>
      </c>
      <c r="Q1479" s="25">
        <f>f_return(A1479,1,参数!$B$1-365/2,参数!$B$1)</f>
        <v>94.3908802840645</v>
      </c>
      <c r="R1479" s="25">
        <f ca="1">f_return(A1479,1,参数!$B$4,参数!$B$1)</f>
        <v>0</v>
      </c>
      <c r="S1479" s="25">
        <f ca="1">f_return(A1479,1,参数!$B$6,参数!$B$1)</f>
        <v>0</v>
      </c>
      <c r="T1479" t="str">
        <f>f_info_investtype(A1479)</f>
        <v>偏股混合型基金</v>
      </c>
      <c r="U1479" t="str">
        <f>f_info_fundmanager(A1479)</f>
        <v>范妍</v>
      </c>
      <c r="V1479">
        <f>f_info_manager_onthepostdays(A1479,1)</f>
        <v>1109</v>
      </c>
      <c r="W1479" s="25">
        <f ca="1">f_return_1w(A1479,"0",参数!$B$2)</f>
        <v>-2.08635703918724</v>
      </c>
      <c r="X1479" s="25">
        <f>f_return_1m(A1479,"0",参数!$B$1)</f>
        <v>10.5916642378315</v>
      </c>
      <c r="Y1479" s="25">
        <f>f_return_3m(A1479,0,参数!$B$1)</f>
        <v>29.7230769230769</v>
      </c>
      <c r="Z1479" s="25">
        <f>f_return_6m(A1479,0,参数!B1478)</f>
        <v>29.848229247636</v>
      </c>
      <c r="AA1479" t="str">
        <f>f_dq_status(A1479,参数!$B$1)</f>
        <v>开放申购|开放赎回</v>
      </c>
      <c r="AB1479" s="17">
        <f ca="1">f_risk_maxdownside(A1479,参数!$B$6,参数!$B$1)</f>
        <v>-21.623731459797</v>
      </c>
      <c r="AC1479" s="17">
        <f ca="1">f_risk_maxdownside(A1479,参数!$B$4,参数!$B$1)</f>
        <v>-21.623731459797</v>
      </c>
      <c r="AD1479" t="str">
        <f ca="1">f_risk_maxdownside_date(A1479,参数!$B$6,参数!$B$1)</f>
        <v>20180310-20190103</v>
      </c>
    </row>
    <row r="1480" spans="1:30">
      <c r="A1480" s="15" t="s">
        <v>1508</v>
      </c>
      <c r="B1480" t="str">
        <f>f_info_name(A1480)</f>
        <v>泓德致远A</v>
      </c>
      <c r="C1480" t="str">
        <f>f_info_setupdate(A1480)</f>
        <v>2017-08-30</v>
      </c>
      <c r="D1480" s="16">
        <f t="shared" si="23"/>
        <v>1244</v>
      </c>
      <c r="F1480" s="17">
        <f>f_netasset_total(A1480,参数!$B$1,100000000)</f>
        <v>59.9697851272</v>
      </c>
      <c r="G1480" s="17">
        <f ca="1">f_nav_adjustedreturn(A1480,参数!$B$2,参数!$B$1)</f>
        <v>45.123473917869</v>
      </c>
      <c r="H1480" s="17">
        <f ca="1">f_nav_periodreturnrankingper(A1480,参数!$B$2,参数!$B$1,3)</f>
        <v>2.13903743315508</v>
      </c>
      <c r="I1480" s="17">
        <f ca="1">f_nav_adjustedreturn(A1480,参数!$B$3,参数!$B$2)</f>
        <v>37.9257558362036</v>
      </c>
      <c r="J1480" s="17">
        <f ca="1">f_nav_periodreturnrankingper(A1480,参数!$B$3,参数!$B$2,3)</f>
        <v>1.40350877192982</v>
      </c>
      <c r="K1480" s="17">
        <f ca="1">f_nav_adjustedreturn(A1480,参数!$B$4,参数!$B$3)</f>
        <v>2.07031249999999</v>
      </c>
      <c r="L1480" s="17">
        <f ca="1">f_nav_periodreturnrankingper(A1480,参数!$B$4,参数!$B$3,3)</f>
        <v>25.3333333333333</v>
      </c>
      <c r="M1480" s="17">
        <f ca="1">f_nav_adjustedreturn(A1480,参数!$B$5,参数!$B$4)</f>
        <v>0</v>
      </c>
      <c r="N1480" s="17">
        <f ca="1">f_nav_periodreturnrankingper(A1480,参数!$B$5,参数!$B$4,3)</f>
        <v>0</v>
      </c>
      <c r="O1480" s="17">
        <f ca="1">f_nav_adjustedreturn(A1480,参数!$B$6,参数!$B$5)</f>
        <v>0</v>
      </c>
      <c r="P1480" s="17">
        <f ca="1">f_nav_periodreturnrankingper(A1480,参数!$B$6,参数!$B$5,3)</f>
        <v>0</v>
      </c>
      <c r="Q1480" s="25">
        <f>f_return(A1480,1,参数!$B$1-365/2,参数!$B$1)</f>
        <v>42.7295686018385</v>
      </c>
      <c r="R1480" s="25">
        <f ca="1">f_return(A1480,1,参数!$B$4,参数!$B$1)</f>
        <v>26.8624592827026</v>
      </c>
      <c r="S1480" s="25">
        <f ca="1">f_return(A1480,1,参数!$B$6,参数!$B$1)</f>
        <v>0</v>
      </c>
      <c r="T1480" t="str">
        <f>f_info_investtype(A1480)</f>
        <v>偏债混合型基金</v>
      </c>
      <c r="U1480" t="str">
        <f>f_info_fundmanager(A1480)</f>
        <v>邬传雁</v>
      </c>
      <c r="V1480">
        <f>f_info_manager_onthepostdays(A1480,1)</f>
        <v>1261</v>
      </c>
      <c r="W1480" s="25">
        <f ca="1">f_return_1w(A1480,"0",参数!$B$2)</f>
        <v>-0.873272364711541</v>
      </c>
      <c r="X1480" s="25">
        <f>f_return_1m(A1480,"0",参数!$B$1)</f>
        <v>5.20466659961782</v>
      </c>
      <c r="Y1480" s="25">
        <f>f_return_3m(A1480,0,参数!$B$1)</f>
        <v>12.775591612312</v>
      </c>
      <c r="Z1480" s="25">
        <f>f_return_6m(A1480,0,参数!B1479)</f>
        <v>17.7196723151161</v>
      </c>
      <c r="AA1480" t="str">
        <f>f_dq_status(A1480,参数!$B$1)</f>
        <v>暂停大额申购|开放赎回</v>
      </c>
      <c r="AB1480" s="17">
        <f ca="1">f_risk_maxdownside(A1480,参数!$B$6,参数!$B$1)</f>
        <v>-12.9950606196677</v>
      </c>
      <c r="AC1480" s="17">
        <f ca="1">f_risk_maxdownside(A1480,参数!$B$4,参数!$B$1)</f>
        <v>-12.9950606196677</v>
      </c>
      <c r="AD1480" t="str">
        <f ca="1">f_risk_maxdownside_date(A1480,参数!$B$6,参数!$B$1)</f>
        <v>20180613-20181018</v>
      </c>
    </row>
    <row r="1481" spans="1:30">
      <c r="A1481" s="15" t="s">
        <v>1509</v>
      </c>
      <c r="B1481" t="str">
        <f>f_info_name(A1481)</f>
        <v>交银恒益</v>
      </c>
      <c r="C1481" t="str">
        <f>f_info_setupdate(A1481)</f>
        <v>2017-09-15</v>
      </c>
      <c r="D1481" s="16">
        <f t="shared" si="23"/>
        <v>1228</v>
      </c>
      <c r="F1481" s="17">
        <f>f_netasset_total(A1481,参数!$B$1,100000000)</f>
        <v>9.1139670845</v>
      </c>
      <c r="G1481" s="17">
        <f ca="1">f_nav_adjustedreturn(A1481,参数!$B$2,参数!$B$1)</f>
        <v>17.9896986751638</v>
      </c>
      <c r="H1481" s="17">
        <f ca="1">f_nav_periodreturnrankingper(A1481,参数!$B$2,参数!$B$1,3)</f>
        <v>81.4187400741133</v>
      </c>
      <c r="I1481" s="17">
        <f ca="1">f_nav_adjustedreturn(A1481,参数!$B$3,参数!$B$2)</f>
        <v>15.1242008175244</v>
      </c>
      <c r="J1481" s="17">
        <f ca="1">f_nav_periodreturnrankingper(A1481,参数!$B$3,参数!$B$2,3)</f>
        <v>69.0078037904125</v>
      </c>
      <c r="K1481" s="17">
        <f ca="1">f_nav_adjustedreturn(A1481,参数!$B$4,参数!$B$3)</f>
        <v>-8.51471857320932</v>
      </c>
      <c r="L1481" s="17">
        <f ca="1">f_nav_periodreturnrankingper(A1481,参数!$B$4,参数!$B$3,3)</f>
        <v>38.5109114249037</v>
      </c>
      <c r="M1481" s="17">
        <f ca="1">f_nav_adjustedreturn(A1481,参数!$B$5,参数!$B$4)</f>
        <v>0</v>
      </c>
      <c r="N1481" s="17">
        <f ca="1">f_nav_periodreturnrankingper(A1481,参数!$B$5,参数!$B$4,3)</f>
        <v>0</v>
      </c>
      <c r="O1481" s="17">
        <f ca="1">f_nav_adjustedreturn(A1481,参数!$B$6,参数!$B$5)</f>
        <v>0</v>
      </c>
      <c r="P1481" s="17">
        <f ca="1">f_nav_periodreturnrankingper(A1481,参数!$B$6,参数!$B$5,3)</f>
        <v>0</v>
      </c>
      <c r="Q1481" s="25">
        <f>f_return(A1481,1,参数!$B$1-365/2,参数!$B$1)</f>
        <v>19.6771867998707</v>
      </c>
      <c r="R1481" s="25">
        <f ca="1">f_return(A1481,1,参数!$B$4,参数!$B$1)</f>
        <v>7.50416344761282</v>
      </c>
      <c r="S1481" s="25">
        <f ca="1">f_return(A1481,1,参数!$B$6,参数!$B$1)</f>
        <v>0</v>
      </c>
      <c r="T1481" t="str">
        <f>f_info_investtype(A1481)</f>
        <v>灵活配置型基金</v>
      </c>
      <c r="U1481" t="str">
        <f>f_info_fundmanager(A1481)</f>
        <v>王艺伟</v>
      </c>
      <c r="V1481">
        <f>f_info_manager_onthepostdays(A1481,1)</f>
        <v>217</v>
      </c>
      <c r="W1481" s="25">
        <f ca="1">f_return_1w(A1481,"0",参数!$B$2)</f>
        <v>-0.444122178917783</v>
      </c>
      <c r="X1481" s="25">
        <f>f_return_1m(A1481,"0",参数!$B$1)</f>
        <v>3.05638503425258</v>
      </c>
      <c r="Y1481" s="25">
        <f>f_return_3m(A1481,0,参数!$B$1)</f>
        <v>5.98861891428054</v>
      </c>
      <c r="Z1481" s="25">
        <f>f_return_6m(A1481,0,参数!B1480)</f>
        <v>8.15828067377184</v>
      </c>
      <c r="AA1481" t="str">
        <f>f_dq_status(A1481,参数!$B$1)</f>
        <v>暂停大额申购|开放赎回</v>
      </c>
      <c r="AB1481" s="17">
        <f ca="1">f_risk_maxdownside(A1481,参数!$B$6,参数!$B$1)</f>
        <v>-10.9391320862216</v>
      </c>
      <c r="AC1481" s="17">
        <f ca="1">f_risk_maxdownside(A1481,参数!$B$4,参数!$B$1)</f>
        <v>-10.9391320862216</v>
      </c>
      <c r="AD1481" t="str">
        <f ca="1">f_risk_maxdownside_date(A1481,参数!$B$6,参数!$B$1)</f>
        <v>20180726-20190103</v>
      </c>
    </row>
    <row r="1482" spans="1:30">
      <c r="A1482" s="15" t="s">
        <v>1510</v>
      </c>
      <c r="B1482" t="str">
        <f>f_info_name(A1482)</f>
        <v>华润元大景泰A</v>
      </c>
      <c r="C1482" t="str">
        <f>f_info_setupdate(A1482)</f>
        <v>2019-11-08</v>
      </c>
      <c r="D1482" s="16">
        <f t="shared" si="23"/>
        <v>444</v>
      </c>
      <c r="F1482" s="17">
        <f>f_netasset_total(A1482,参数!$B$1,100000000)</f>
        <v>0.006894803</v>
      </c>
      <c r="G1482" s="17">
        <f ca="1">f_nav_adjustedreturn(A1482,参数!$B$2,参数!$B$1)</f>
        <v>-0.388588759359302</v>
      </c>
      <c r="H1482" s="17">
        <f ca="1">f_nav_periodreturnrankingper(A1482,参数!$B$2,参数!$B$1,3)</f>
        <v>99.1978609625668</v>
      </c>
      <c r="I1482" s="17">
        <f ca="1">f_nav_adjustedreturn(A1482,参数!$B$3,参数!$B$2)</f>
        <v>0</v>
      </c>
      <c r="J1482" s="17">
        <f ca="1">f_nav_periodreturnrankingper(A1482,参数!$B$3,参数!$B$2,3)</f>
        <v>0</v>
      </c>
      <c r="K1482" s="17">
        <f ca="1">f_nav_adjustedreturn(A1482,参数!$B$4,参数!$B$3)</f>
        <v>0</v>
      </c>
      <c r="L1482" s="17">
        <f ca="1">f_nav_periodreturnrankingper(A1482,参数!$B$4,参数!$B$3,3)</f>
        <v>0</v>
      </c>
      <c r="M1482" s="17">
        <f ca="1">f_nav_adjustedreturn(A1482,参数!$B$5,参数!$B$4)</f>
        <v>0</v>
      </c>
      <c r="N1482" s="17">
        <f ca="1">f_nav_periodreturnrankingper(A1482,参数!$B$5,参数!$B$4,3)</f>
        <v>0</v>
      </c>
      <c r="O1482" s="17">
        <f ca="1">f_nav_adjustedreturn(A1482,参数!$B$6,参数!$B$5)</f>
        <v>0</v>
      </c>
      <c r="P1482" s="17">
        <f ca="1">f_nav_periodreturnrankingper(A1482,参数!$B$6,参数!$B$5,3)</f>
        <v>0</v>
      </c>
      <c r="Q1482" s="25">
        <f>f_return(A1482,1,参数!$B$1-365/2,参数!$B$1)</f>
        <v>-2.80817233796247</v>
      </c>
      <c r="R1482" s="25">
        <f ca="1">f_return(A1482,1,参数!$B$4,参数!$B$1)</f>
        <v>0</v>
      </c>
      <c r="S1482" s="25">
        <f ca="1">f_return(A1482,1,参数!$B$6,参数!$B$1)</f>
        <v>0</v>
      </c>
      <c r="T1482" t="str">
        <f>f_info_investtype(A1482)</f>
        <v>偏债混合型基金</v>
      </c>
      <c r="U1482" t="str">
        <f>f_info_fundmanager(A1482)</f>
        <v>刘宏毅,魏晓菲,李武群</v>
      </c>
      <c r="V1482">
        <f>f_info_manager_onthepostdays(A1482,1)</f>
        <v>461</v>
      </c>
      <c r="W1482" s="25">
        <f ca="1">f_return_1w(A1482,"0",参数!$B$2)</f>
        <v>0.821786908743425</v>
      </c>
      <c r="X1482" s="25">
        <f>f_return_1m(A1482,"0",参数!$B$1)</f>
        <v>-0.830345348178915</v>
      </c>
      <c r="Y1482" s="25">
        <f>f_return_3m(A1482,0,参数!$B$1)</f>
        <v>0.651216242099207</v>
      </c>
      <c r="Z1482" s="25">
        <f>f_return_6m(A1482,0,参数!B1481)</f>
        <v>-1.53889462325234</v>
      </c>
      <c r="AA1482" t="str">
        <f>f_dq_status(A1482,参数!$B$1)</f>
        <v>开放申购|开放赎回</v>
      </c>
      <c r="AB1482" s="17">
        <f ca="1">f_risk_maxdownside(A1482,参数!$B$6,参数!$B$1)</f>
        <v>-7.97740910695376</v>
      </c>
      <c r="AC1482" s="17">
        <f ca="1">f_risk_maxdownside(A1482,参数!$B$4,参数!$B$1)</f>
        <v>-7.97740910695376</v>
      </c>
      <c r="AD1482" t="str">
        <f ca="1">f_risk_maxdownside_date(A1482,参数!$B$6,参数!$B$1)</f>
        <v>20200226-20201118</v>
      </c>
    </row>
    <row r="1483" spans="1:30">
      <c r="A1483" s="15" t="s">
        <v>1511</v>
      </c>
      <c r="B1483" t="str">
        <f>f_info_name(A1483)</f>
        <v>新华安享多裕定开</v>
      </c>
      <c r="C1483" t="str">
        <f>f_info_setupdate(A1483)</f>
        <v>2018-09-13</v>
      </c>
      <c r="D1483" s="16">
        <f t="shared" si="23"/>
        <v>865</v>
      </c>
      <c r="F1483" s="17">
        <f>f_netasset_total(A1483,参数!$B$1,100000000)</f>
        <v>1.2298598949</v>
      </c>
      <c r="G1483" s="17">
        <f ca="1">f_nav_adjustedreturn(A1483,参数!$B$2,参数!$B$1)</f>
        <v>16.3608820063962</v>
      </c>
      <c r="H1483" s="17">
        <f ca="1">f_nav_periodreturnrankingper(A1483,参数!$B$2,参数!$B$1,3)</f>
        <v>84.647961884595</v>
      </c>
      <c r="I1483" s="17">
        <f ca="1">f_nav_adjustedreturn(A1483,参数!$B$3,参数!$B$2)</f>
        <v>16.9948798739661</v>
      </c>
      <c r="J1483" s="17">
        <f ca="1">f_nav_periodreturnrankingper(A1483,参数!$B$3,参数!$B$2,3)</f>
        <v>64.9944258639911</v>
      </c>
      <c r="K1483" s="17">
        <f ca="1">f_nav_adjustedreturn(A1483,参数!$B$4,参数!$B$3)</f>
        <v>0</v>
      </c>
      <c r="L1483" s="17">
        <f ca="1">f_nav_periodreturnrankingper(A1483,参数!$B$4,参数!$B$3,3)</f>
        <v>0</v>
      </c>
      <c r="M1483" s="17">
        <f ca="1">f_nav_adjustedreturn(A1483,参数!$B$5,参数!$B$4)</f>
        <v>0</v>
      </c>
      <c r="N1483" s="17">
        <f ca="1">f_nav_periodreturnrankingper(A1483,参数!$B$5,参数!$B$4,3)</f>
        <v>0</v>
      </c>
      <c r="O1483" s="17">
        <f ca="1">f_nav_adjustedreturn(A1483,参数!$B$6,参数!$B$5)</f>
        <v>0</v>
      </c>
      <c r="P1483" s="17">
        <f ca="1">f_nav_periodreturnrankingper(A1483,参数!$B$6,参数!$B$5,3)</f>
        <v>0</v>
      </c>
      <c r="Q1483" s="25">
        <f>f_return(A1483,1,参数!$B$1-365/2,参数!$B$1)</f>
        <v>28.9028769973525</v>
      </c>
      <c r="R1483" s="25">
        <f ca="1">f_return(A1483,1,参数!$B$4,参数!$B$1)</f>
        <v>0</v>
      </c>
      <c r="S1483" s="25">
        <f ca="1">f_return(A1483,1,参数!$B$6,参数!$B$1)</f>
        <v>0</v>
      </c>
      <c r="T1483" t="str">
        <f>f_info_investtype(A1483)</f>
        <v>灵活配置型基金</v>
      </c>
      <c r="U1483" t="str">
        <f>f_info_fundmanager(A1483)</f>
        <v>刘彬</v>
      </c>
      <c r="V1483">
        <f>f_info_manager_onthepostdays(A1483,1)</f>
        <v>716</v>
      </c>
      <c r="W1483" s="25">
        <f ca="1">f_return_1w(A1483,"0",参数!$B$2)</f>
        <v>0.482029598308652</v>
      </c>
      <c r="X1483" s="25">
        <f>f_return_1m(A1483,"0",参数!$B$1)</f>
        <v>4.98898929303668</v>
      </c>
      <c r="Y1483" s="25">
        <f>f_return_3m(A1483,0,参数!$B$1)</f>
        <v>12.7088937800603</v>
      </c>
      <c r="Z1483" s="25">
        <f>f_return_6m(A1483,0,参数!B1482)</f>
        <v>12.6354378818737</v>
      </c>
      <c r="AA1483" t="str">
        <f>f_dq_status(A1483,参数!$B$1)</f>
        <v>暂停申购|暂停赎回</v>
      </c>
      <c r="AB1483" s="17">
        <f ca="1">f_risk_maxdownside(A1483,参数!$B$6,参数!$B$1)</f>
        <v>-3.28702955903731</v>
      </c>
      <c r="AC1483" s="17">
        <f ca="1">f_risk_maxdownside(A1483,参数!$B$4,参数!$B$1)</f>
        <v>-3.28702955903731</v>
      </c>
      <c r="AD1483" t="str">
        <f ca="1">f_risk_maxdownside_date(A1483,参数!$B$6,参数!$B$1)</f>
        <v>20200222-20200424</v>
      </c>
    </row>
    <row r="1484" spans="1:30">
      <c r="A1484" s="15" t="s">
        <v>1512</v>
      </c>
      <c r="B1484" t="str">
        <f>f_info_name(A1484)</f>
        <v>鹏华策略回报</v>
      </c>
      <c r="C1484" t="str">
        <f>f_info_setupdate(A1484)</f>
        <v>2017-09-06</v>
      </c>
      <c r="D1484" s="16">
        <f t="shared" si="23"/>
        <v>1237</v>
      </c>
      <c r="F1484" s="17">
        <f>f_netasset_total(A1484,参数!$B$1,100000000)</f>
        <v>6.7068046264</v>
      </c>
      <c r="G1484" s="17">
        <f ca="1">f_nav_adjustedreturn(A1484,参数!$B$2,参数!$B$1)</f>
        <v>104.163787145819</v>
      </c>
      <c r="H1484" s="17">
        <f ca="1">f_nav_periodreturnrankingper(A1484,参数!$B$2,参数!$B$1,3)</f>
        <v>4.07623080995236</v>
      </c>
      <c r="I1484" s="17">
        <f ca="1">f_nav_adjustedreturn(A1484,参数!$B$3,参数!$B$2)</f>
        <v>55.0287933574394</v>
      </c>
      <c r="J1484" s="17">
        <f ca="1">f_nav_periodreturnrankingper(A1484,参数!$B$3,参数!$B$2,3)</f>
        <v>12.0958751393534</v>
      </c>
      <c r="K1484" s="17">
        <f ca="1">f_nav_adjustedreturn(A1484,参数!$B$4,参数!$B$3)</f>
        <v>-26.0766392976181</v>
      </c>
      <c r="L1484" s="17">
        <f ca="1">f_nav_periodreturnrankingper(A1484,参数!$B$4,参数!$B$3,3)</f>
        <v>86.7779204107831</v>
      </c>
      <c r="M1484" s="17">
        <f ca="1">f_nav_adjustedreturn(A1484,参数!$B$5,参数!$B$4)</f>
        <v>0</v>
      </c>
      <c r="N1484" s="17">
        <f ca="1">f_nav_periodreturnrankingper(A1484,参数!$B$5,参数!$B$4,3)</f>
        <v>0</v>
      </c>
      <c r="O1484" s="17">
        <f ca="1">f_nav_adjustedreturn(A1484,参数!$B$6,参数!$B$5)</f>
        <v>0</v>
      </c>
      <c r="P1484" s="17">
        <f ca="1">f_nav_periodreturnrankingper(A1484,参数!$B$6,参数!$B$5,3)</f>
        <v>0</v>
      </c>
      <c r="Q1484" s="25">
        <f>f_return(A1484,1,参数!$B$1-365/2,参数!$B$1)</f>
        <v>104.287248174144</v>
      </c>
      <c r="R1484" s="25">
        <f ca="1">f_return(A1484,1,参数!$B$4,参数!$B$1)</f>
        <v>32.7227327852216</v>
      </c>
      <c r="S1484" s="25">
        <f ca="1">f_return(A1484,1,参数!$B$6,参数!$B$1)</f>
        <v>0</v>
      </c>
      <c r="T1484" t="str">
        <f>f_info_investtype(A1484)</f>
        <v>灵活配置型基金</v>
      </c>
      <c r="U1484" t="str">
        <f>f_info_fundmanager(A1484)</f>
        <v>郭盈</v>
      </c>
      <c r="V1484">
        <f>f_info_manager_onthepostdays(A1484,1)</f>
        <v>184</v>
      </c>
      <c r="W1484" s="25">
        <f ca="1">f_return_1w(A1484,"0",参数!$B$2)</f>
        <v>-4.59864842591067</v>
      </c>
      <c r="X1484" s="25">
        <f>f_return_1m(A1484,"0",参数!$B$1)</f>
        <v>13.8274815778067</v>
      </c>
      <c r="Y1484" s="25">
        <f>f_return_3m(A1484,0,参数!$B$1)</f>
        <v>33.3295723795555</v>
      </c>
      <c r="Z1484" s="25">
        <f>f_return_6m(A1484,0,参数!B1483)</f>
        <v>38.1537928645653</v>
      </c>
      <c r="AA1484" t="str">
        <f>f_dq_status(A1484,参数!$B$1)</f>
        <v>暂停大额申购|开放赎回</v>
      </c>
      <c r="AB1484" s="17">
        <f ca="1">f_risk_maxdownside(A1484,参数!$B$6,参数!$B$1)</f>
        <v>-35.9376449846896</v>
      </c>
      <c r="AC1484" s="17">
        <f ca="1">f_risk_maxdownside(A1484,参数!$B$4,参数!$B$1)</f>
        <v>-35.9376449846896</v>
      </c>
      <c r="AD1484" t="str">
        <f ca="1">f_risk_maxdownside_date(A1484,参数!$B$6,参数!$B$1)</f>
        <v>20180613-20190103</v>
      </c>
    </row>
    <row r="1485" spans="1:30">
      <c r="A1485" s="15" t="s">
        <v>1513</v>
      </c>
      <c r="B1485" t="str">
        <f>f_info_name(A1485)</f>
        <v>诺德新享</v>
      </c>
      <c r="C1485" t="str">
        <f>f_info_setupdate(A1485)</f>
        <v>2017-08-09</v>
      </c>
      <c r="D1485" s="16">
        <f t="shared" si="23"/>
        <v>1265</v>
      </c>
      <c r="F1485" s="17">
        <f>f_netasset_total(A1485,参数!$B$1,100000000)</f>
        <v>0.7802371344</v>
      </c>
      <c r="G1485" s="17">
        <f ca="1">f_nav_adjustedreturn(A1485,参数!$B$2,参数!$B$1)</f>
        <v>112.21559902611</v>
      </c>
      <c r="H1485" s="17">
        <f ca="1">f_nav_periodreturnrankingper(A1485,参数!$B$2,参数!$B$1,3)</f>
        <v>2.22339862361038</v>
      </c>
      <c r="I1485" s="17">
        <f ca="1">f_nav_adjustedreturn(A1485,参数!$B$3,参数!$B$2)</f>
        <v>10.7793898809524</v>
      </c>
      <c r="J1485" s="17">
        <f ca="1">f_nav_periodreturnrankingper(A1485,参数!$B$3,参数!$B$2,3)</f>
        <v>78.6510590858417</v>
      </c>
      <c r="K1485" s="17">
        <f ca="1">f_nav_adjustedreturn(A1485,参数!$B$4,参数!$B$3)</f>
        <v>-7.15827648734997</v>
      </c>
      <c r="L1485" s="17">
        <f ca="1">f_nav_periodreturnrankingper(A1485,参数!$B$4,参数!$B$3,3)</f>
        <v>35.9435173299101</v>
      </c>
      <c r="M1485" s="17">
        <f ca="1">f_nav_adjustedreturn(A1485,参数!$B$5,参数!$B$4)</f>
        <v>0</v>
      </c>
      <c r="N1485" s="17">
        <f ca="1">f_nav_periodreturnrankingper(A1485,参数!$B$5,参数!$B$4,3)</f>
        <v>0</v>
      </c>
      <c r="O1485" s="17">
        <f ca="1">f_nav_adjustedreturn(A1485,参数!$B$6,参数!$B$5)</f>
        <v>0</v>
      </c>
      <c r="P1485" s="17">
        <f ca="1">f_nav_periodreturnrankingper(A1485,参数!$B$6,参数!$B$5,3)</f>
        <v>0</v>
      </c>
      <c r="Q1485" s="25">
        <f>f_return(A1485,1,参数!$B$1-365/2,参数!$B$1)</f>
        <v>154.720962927301</v>
      </c>
      <c r="R1485" s="25">
        <f ca="1">f_return(A1485,1,参数!$B$4,参数!$B$1)</f>
        <v>29.6850935531811</v>
      </c>
      <c r="S1485" s="25">
        <f ca="1">f_return(A1485,1,参数!$B$6,参数!$B$1)</f>
        <v>0</v>
      </c>
      <c r="T1485" t="str">
        <f>f_info_investtype(A1485)</f>
        <v>灵活配置型基金</v>
      </c>
      <c r="U1485" t="str">
        <f>f_info_fundmanager(A1485)</f>
        <v>刘先政</v>
      </c>
      <c r="V1485">
        <f>f_info_manager_onthepostdays(A1485,1)</f>
        <v>612</v>
      </c>
      <c r="W1485" s="25">
        <f ca="1">f_return_1w(A1485,"0",参数!$B$2)</f>
        <v>-4.0673324742268</v>
      </c>
      <c r="X1485" s="25">
        <f>f_return_1m(A1485,"0",参数!$B$1)</f>
        <v>16.1787011076895</v>
      </c>
      <c r="Y1485" s="25">
        <f>f_return_3m(A1485,0,参数!$B$1)</f>
        <v>40.3108520677213</v>
      </c>
      <c r="Z1485" s="25">
        <f>f_return_6m(A1485,0,参数!B1484)</f>
        <v>64.9396691130738</v>
      </c>
      <c r="AA1485" t="str">
        <f>f_dq_status(A1485,参数!$B$1)</f>
        <v>开放申购|开放赎回</v>
      </c>
      <c r="AB1485" s="17">
        <f ca="1">f_risk_maxdownside(A1485,参数!$B$6,参数!$B$1)</f>
        <v>-17.4584133077415</v>
      </c>
      <c r="AC1485" s="17">
        <f ca="1">f_risk_maxdownside(A1485,参数!$B$4,参数!$B$1)</f>
        <v>-17.4584133077415</v>
      </c>
      <c r="AD1485" t="str">
        <f ca="1">f_risk_maxdownside_date(A1485,参数!$B$6,参数!$B$1)</f>
        <v>20200103-20200323</v>
      </c>
    </row>
    <row r="1486" spans="1:30">
      <c r="A1486" s="15" t="s">
        <v>1514</v>
      </c>
      <c r="B1486" t="str">
        <f>f_info_name(A1486)</f>
        <v>人保双利A</v>
      </c>
      <c r="C1486" t="str">
        <f>f_info_setupdate(A1486)</f>
        <v>2017-12-04</v>
      </c>
      <c r="D1486" s="16">
        <f t="shared" si="23"/>
        <v>1148</v>
      </c>
      <c r="F1486" s="17">
        <f>f_netasset_total(A1486,参数!$B$1,100000000)</f>
        <v>0.5598505348</v>
      </c>
      <c r="G1486" s="17">
        <f ca="1">f_nav_adjustedreturn(A1486,参数!$B$2,参数!$B$1)</f>
        <v>7.09239898276348</v>
      </c>
      <c r="H1486" s="17">
        <f ca="1">f_nav_periodreturnrankingper(A1486,参数!$B$2,参数!$B$1,3)</f>
        <v>86.3636363636364</v>
      </c>
      <c r="I1486" s="17">
        <f ca="1">f_nav_adjustedreturn(A1486,参数!$B$3,参数!$B$2)</f>
        <v>3.84389671361503</v>
      </c>
      <c r="J1486" s="17">
        <f ca="1">f_nav_periodreturnrankingper(A1486,参数!$B$3,参数!$B$2,3)</f>
        <v>90.5263157894737</v>
      </c>
      <c r="K1486" s="17">
        <f ca="1">f_nav_adjustedreturn(A1486,参数!$B$4,参数!$B$3)</f>
        <v>1.57973174366617</v>
      </c>
      <c r="L1486" s="17">
        <f ca="1">f_nav_periodreturnrankingper(A1486,参数!$B$4,参数!$B$3,3)</f>
        <v>29.3333333333333</v>
      </c>
      <c r="M1486" s="17">
        <f ca="1">f_nav_adjustedreturn(A1486,参数!$B$5,参数!$B$4)</f>
        <v>0</v>
      </c>
      <c r="N1486" s="17">
        <f ca="1">f_nav_periodreturnrankingper(A1486,参数!$B$5,参数!$B$4,3)</f>
        <v>0</v>
      </c>
      <c r="O1486" s="17">
        <f ca="1">f_nav_adjustedreturn(A1486,参数!$B$6,参数!$B$5)</f>
        <v>0</v>
      </c>
      <c r="P1486" s="17">
        <f ca="1">f_nav_periodreturnrankingper(A1486,参数!$B$6,参数!$B$5,3)</f>
        <v>0</v>
      </c>
      <c r="Q1486" s="25">
        <f>f_return(A1486,1,参数!$B$1-365/2,参数!$B$1)</f>
        <v>6.7058139797076</v>
      </c>
      <c r="R1486" s="25">
        <f ca="1">f_return(A1486,1,参数!$B$4,参数!$B$1)</f>
        <v>4.14364940038765</v>
      </c>
      <c r="S1486" s="25">
        <f ca="1">f_return(A1486,1,参数!$B$6,参数!$B$1)</f>
        <v>0</v>
      </c>
      <c r="T1486" t="str">
        <f>f_info_investtype(A1486)</f>
        <v>偏债混合型基金</v>
      </c>
      <c r="U1486" t="str">
        <f>f_info_fundmanager(A1486)</f>
        <v>朱锐</v>
      </c>
      <c r="V1486">
        <f>f_info_manager_onthepostdays(A1486,1)</f>
        <v>253</v>
      </c>
      <c r="W1486" s="25">
        <f ca="1">f_return_1w(A1486,"0",参数!$B$2)</f>
        <v>-0.69217098494059</v>
      </c>
      <c r="X1486" s="25">
        <f>f_return_1m(A1486,"0",参数!$B$1)</f>
        <v>1.9365250134481</v>
      </c>
      <c r="Y1486" s="25">
        <f>f_return_3m(A1486,0,参数!$B$1)</f>
        <v>2.22981478151411</v>
      </c>
      <c r="Z1486" s="25">
        <f>f_return_6m(A1486,0,参数!B1485)</f>
        <v>1.89271618227484</v>
      </c>
      <c r="AA1486" t="str">
        <f>f_dq_status(A1486,参数!$B$1)</f>
        <v>暂停大额申购|开放赎回</v>
      </c>
      <c r="AB1486" s="17">
        <f ca="1">f_risk_maxdownside(A1486,参数!$B$6,参数!$B$1)</f>
        <v>-4.22768990431556</v>
      </c>
      <c r="AC1486" s="17">
        <f ca="1">f_risk_maxdownside(A1486,参数!$B$4,参数!$B$1)</f>
        <v>-4.22768990431556</v>
      </c>
      <c r="AD1486" t="str">
        <f ca="1">f_risk_maxdownside_date(A1486,参数!$B$6,参数!$B$1)</f>
        <v>20180509-20181018</v>
      </c>
    </row>
    <row r="1487" spans="1:30">
      <c r="A1487" s="15" t="s">
        <v>1515</v>
      </c>
      <c r="B1487" t="str">
        <f>f_info_name(A1487)</f>
        <v>中欧可转债A</v>
      </c>
      <c r="C1487" t="str">
        <f>f_info_setupdate(A1487)</f>
        <v>2017-11-10</v>
      </c>
      <c r="D1487" s="16">
        <f t="shared" si="23"/>
        <v>1172</v>
      </c>
      <c r="F1487" s="17">
        <f>f_netasset_total(A1487,参数!$B$1,100000000)</f>
        <v>24.3985491128</v>
      </c>
      <c r="G1487" s="17">
        <f ca="1">f_nav_adjustedreturn(A1487,参数!$B$2,参数!$B$1)</f>
        <v>24.1940709541552</v>
      </c>
      <c r="H1487" s="17">
        <f ca="1">f_nav_periodreturnrankingper(A1487,参数!$B$2,参数!$B$1,3)</f>
        <v>9.05660377358491</v>
      </c>
      <c r="I1487" s="17">
        <f ca="1">f_nav_adjustedreturn(A1487,参数!$B$3,参数!$B$2)</f>
        <v>25.5185034566897</v>
      </c>
      <c r="J1487" s="17">
        <f ca="1">f_nav_periodreturnrankingper(A1487,参数!$B$3,参数!$B$2,3)</f>
        <v>3.40425531914894</v>
      </c>
      <c r="K1487" s="17">
        <f ca="1">f_nav_adjustedreturn(A1487,参数!$B$4,参数!$B$3)</f>
        <v>-3.40764018462142</v>
      </c>
      <c r="L1487" s="17">
        <f ca="1">f_nav_periodreturnrankingper(A1487,参数!$B$4,参数!$B$3,3)</f>
        <v>75.1789976133652</v>
      </c>
      <c r="M1487" s="17">
        <f ca="1">f_nav_adjustedreturn(A1487,参数!$B$5,参数!$B$4)</f>
        <v>0</v>
      </c>
      <c r="N1487" s="17">
        <f ca="1">f_nav_periodreturnrankingper(A1487,参数!$B$5,参数!$B$4,3)</f>
        <v>0</v>
      </c>
      <c r="O1487" s="17">
        <f ca="1">f_nav_adjustedreturn(A1487,参数!$B$6,参数!$B$5)</f>
        <v>0</v>
      </c>
      <c r="P1487" s="17">
        <f ca="1">f_nav_periodreturnrankingper(A1487,参数!$B$6,参数!$B$5,3)</f>
        <v>0</v>
      </c>
      <c r="Q1487" s="25">
        <f>f_return(A1487,1,参数!$B$1-365/2,参数!$B$1)</f>
        <v>29.912482266649</v>
      </c>
      <c r="R1487" s="25">
        <f ca="1">f_return(A1487,1,参数!$B$4,参数!$B$1)</f>
        <v>14.603110007331</v>
      </c>
      <c r="S1487" s="25">
        <f ca="1">f_return(A1487,1,参数!$B$6,参数!$B$1)</f>
        <v>0</v>
      </c>
      <c r="T1487" t="str">
        <f>f_info_investtype(A1487)</f>
        <v>混合债券型二级基金</v>
      </c>
      <c r="U1487" t="str">
        <f>f_info_fundmanager(A1487)</f>
        <v>华李成,彭震威</v>
      </c>
      <c r="V1487">
        <f>f_info_manager_onthepostdays(A1487,1)</f>
        <v>281</v>
      </c>
      <c r="W1487" s="25">
        <f ca="1">f_return_1w(A1487,"0",参数!$B$2)</f>
        <v>-0.779554769750064</v>
      </c>
      <c r="X1487" s="25">
        <f>f_return_1m(A1487,"0",参数!$B$1)</f>
        <v>8.96105741898807</v>
      </c>
      <c r="Y1487" s="25">
        <f>f_return_3m(A1487,0,参数!$B$1)</f>
        <v>12.1079184031586</v>
      </c>
      <c r="Z1487" s="25">
        <f>f_return_6m(A1487,0,参数!B1486)</f>
        <v>4.95362563237774</v>
      </c>
      <c r="AA1487" t="str">
        <f>f_dq_status(A1487,参数!$B$1)</f>
        <v>开放申购|开放赎回</v>
      </c>
      <c r="AB1487" s="17">
        <f ca="1">f_risk_maxdownside(A1487,参数!$B$6,参数!$B$1)</f>
        <v>-10.8013040494166</v>
      </c>
      <c r="AC1487" s="17">
        <f ca="1">f_risk_maxdownside(A1487,参数!$B$4,参数!$B$1)</f>
        <v>-10.8013040494166</v>
      </c>
      <c r="AD1487" t="str">
        <f ca="1">f_risk_maxdownside_date(A1487,参数!$B$6,参数!$B$1)</f>
        <v>20190405-20190606</v>
      </c>
    </row>
    <row r="1488" spans="1:30">
      <c r="A1488" s="15" t="s">
        <v>1516</v>
      </c>
      <c r="B1488" t="str">
        <f>f_info_name(A1488)</f>
        <v>广发品牌消费A</v>
      </c>
      <c r="C1488" t="str">
        <f>f_info_setupdate(A1488)</f>
        <v>2017-12-14</v>
      </c>
      <c r="D1488" s="16">
        <f t="shared" si="23"/>
        <v>1138</v>
      </c>
      <c r="F1488" s="17">
        <f>f_netasset_total(A1488,参数!$B$1,100000000)</f>
        <v>5.5642247703</v>
      </c>
      <c r="G1488" s="17">
        <f ca="1">f_nav_adjustedreturn(A1488,参数!$B$2,参数!$B$1)</f>
        <v>121.863998517695</v>
      </c>
      <c r="H1488" s="17">
        <f ca="1">f_nav_periodreturnrankingper(A1488,参数!$B$2,参数!$B$1,3)</f>
        <v>3.43137254901961</v>
      </c>
      <c r="I1488" s="17">
        <f ca="1">f_nav_adjustedreturn(A1488,参数!$B$3,参数!$B$2)</f>
        <v>44.8664608777345</v>
      </c>
      <c r="J1488" s="17">
        <f ca="1">f_nav_periodreturnrankingper(A1488,参数!$B$3,参数!$B$2,3)</f>
        <v>51.3274336283186</v>
      </c>
      <c r="K1488" s="17">
        <f ca="1">f_nav_adjustedreturn(A1488,参数!$B$4,参数!$B$3)</f>
        <v>-30.4230086842842</v>
      </c>
      <c r="L1488" s="17">
        <f ca="1">f_nav_periodreturnrankingper(A1488,参数!$B$4,参数!$B$3,3)</f>
        <v>84.3636363636364</v>
      </c>
      <c r="M1488" s="17">
        <f ca="1">f_nav_adjustedreturn(A1488,参数!$B$5,参数!$B$4)</f>
        <v>0</v>
      </c>
      <c r="N1488" s="17">
        <f ca="1">f_nav_periodreturnrankingper(A1488,参数!$B$5,参数!$B$4,3)</f>
        <v>0</v>
      </c>
      <c r="O1488" s="17">
        <f ca="1">f_nav_adjustedreturn(A1488,参数!$B$6,参数!$B$5)</f>
        <v>0</v>
      </c>
      <c r="P1488" s="17">
        <f ca="1">f_nav_periodreturnrankingper(A1488,参数!$B$6,参数!$B$5,3)</f>
        <v>0</v>
      </c>
      <c r="Q1488" s="25">
        <f>f_return(A1488,1,参数!$B$1-365/2,参数!$B$1)</f>
        <v>117.967067829772</v>
      </c>
      <c r="R1488" s="25">
        <f ca="1">f_return(A1488,1,参数!$B$4,参数!$B$1)</f>
        <v>30.7375900572981</v>
      </c>
      <c r="S1488" s="25">
        <f ca="1">f_return(A1488,1,参数!$B$6,参数!$B$1)</f>
        <v>0</v>
      </c>
      <c r="T1488" t="str">
        <f>f_info_investtype(A1488)</f>
        <v>普通股票型基金</v>
      </c>
      <c r="U1488" t="str">
        <f>f_info_fundmanager(A1488)</f>
        <v>孙迪,陈樱子</v>
      </c>
      <c r="V1488">
        <f>f_info_manager_onthepostdays(A1488,1)</f>
        <v>1155</v>
      </c>
      <c r="W1488" s="25">
        <f ca="1">f_return_1w(A1488,"0",参数!$B$2)</f>
        <v>-4.95729506031523</v>
      </c>
      <c r="X1488" s="25">
        <f>f_return_1m(A1488,"0",参数!$B$1)</f>
        <v>16.9164673143583</v>
      </c>
      <c r="Y1488" s="25">
        <f>f_return_3m(A1488,0,参数!$B$1)</f>
        <v>34.9183098591549</v>
      </c>
      <c r="Z1488" s="25">
        <f>f_return_6m(A1488,0,参数!B1487)</f>
        <v>45.4503517472033</v>
      </c>
      <c r="AA1488" t="str">
        <f>f_dq_status(A1488,参数!$B$1)</f>
        <v>开放申购|开放赎回</v>
      </c>
      <c r="AB1488" s="17">
        <f ca="1">f_risk_maxdownside(A1488,参数!$B$6,参数!$B$1)</f>
        <v>-37.4817117776152</v>
      </c>
      <c r="AC1488" s="17">
        <f ca="1">f_risk_maxdownside(A1488,参数!$B$4,参数!$B$1)</f>
        <v>-36.7997781475319</v>
      </c>
      <c r="AD1488" t="str">
        <f ca="1">f_risk_maxdownside_date(A1488,参数!$B$6,参数!$B$1)</f>
        <v>20180124-20181029</v>
      </c>
    </row>
    <row r="1489" spans="1:30">
      <c r="A1489" s="15" t="s">
        <v>1517</v>
      </c>
      <c r="B1489" t="str">
        <f>f_info_name(A1489)</f>
        <v>广发高端制造A</v>
      </c>
      <c r="C1489" t="str">
        <f>f_info_setupdate(A1489)</f>
        <v>2017-09-01</v>
      </c>
      <c r="D1489" s="16">
        <f t="shared" si="23"/>
        <v>1242</v>
      </c>
      <c r="F1489" s="17">
        <f>f_netasset_total(A1489,参数!$B$1,100000000)</f>
        <v>151.1400241093</v>
      </c>
      <c r="G1489" s="17">
        <f ca="1">f_nav_adjustedreturn(A1489,参数!$B$2,参数!$B$1)</f>
        <v>146.184381075826</v>
      </c>
      <c r="H1489" s="17">
        <f ca="1">f_nav_periodreturnrankingper(A1489,参数!$B$2,参数!$B$1,3)</f>
        <v>0.735294117647059</v>
      </c>
      <c r="I1489" s="17">
        <f ca="1">f_nav_adjustedreturn(A1489,参数!$B$3,参数!$B$2)</f>
        <v>69.119057405124</v>
      </c>
      <c r="J1489" s="17">
        <f ca="1">f_nav_periodreturnrankingper(A1489,参数!$B$3,参数!$B$2,3)</f>
        <v>15.0442477876106</v>
      </c>
      <c r="K1489" s="17">
        <f ca="1">f_nav_adjustedreturn(A1489,参数!$B$4,参数!$B$3)</f>
        <v>-35.1430602452461</v>
      </c>
      <c r="L1489" s="17">
        <f ca="1">f_nav_periodreturnrankingper(A1489,参数!$B$4,参数!$B$3,3)</f>
        <v>96.3636363636364</v>
      </c>
      <c r="M1489" s="17">
        <f ca="1">f_nav_adjustedreturn(A1489,参数!$B$5,参数!$B$4)</f>
        <v>0</v>
      </c>
      <c r="N1489" s="17">
        <f ca="1">f_nav_periodreturnrankingper(A1489,参数!$B$5,参数!$B$4,3)</f>
        <v>0</v>
      </c>
      <c r="O1489" s="17">
        <f ca="1">f_nav_adjustedreturn(A1489,参数!$B$6,参数!$B$5)</f>
        <v>0</v>
      </c>
      <c r="P1489" s="17">
        <f ca="1">f_nav_periodreturnrankingper(A1489,参数!$B$6,参数!$B$5,3)</f>
        <v>0</v>
      </c>
      <c r="Q1489" s="25">
        <f>f_return(A1489,1,参数!$B$1-365/2,参数!$B$1)</f>
        <v>129.076164039291</v>
      </c>
      <c r="R1489" s="25">
        <f ca="1">f_return(A1489,1,参数!$B$4,参数!$B$1)</f>
        <v>39.2104889470957</v>
      </c>
      <c r="S1489" s="25">
        <f ca="1">f_return(A1489,1,参数!$B$6,参数!$B$1)</f>
        <v>0</v>
      </c>
      <c r="T1489" t="str">
        <f>f_info_investtype(A1489)</f>
        <v>普通股票型基金</v>
      </c>
      <c r="U1489" t="str">
        <f>f_info_fundmanager(A1489)</f>
        <v>孙迪,郑澄然</v>
      </c>
      <c r="V1489">
        <f>f_info_manager_onthepostdays(A1489,1)</f>
        <v>672</v>
      </c>
      <c r="W1489" s="25">
        <f ca="1">f_return_1w(A1489,"0",参数!$B$2)</f>
        <v>2.34640577066578</v>
      </c>
      <c r="X1489" s="25">
        <f>f_return_1m(A1489,"0",参数!$B$1)</f>
        <v>16.3749856393367</v>
      </c>
      <c r="Y1489" s="25">
        <f>f_return_3m(A1489,0,参数!$B$1)</f>
        <v>36.8997206955581</v>
      </c>
      <c r="Z1489" s="25">
        <f>f_return_6m(A1489,0,参数!B1488)</f>
        <v>43.7937335650934</v>
      </c>
      <c r="AA1489" t="str">
        <f>f_dq_status(A1489,参数!$B$1)</f>
        <v>开放申购|开放赎回</v>
      </c>
      <c r="AB1489" s="17">
        <f ca="1">f_risk_maxdownside(A1489,参数!$B$6,参数!$B$1)</f>
        <v>-40.9340173359278</v>
      </c>
      <c r="AC1489" s="17">
        <f ca="1">f_risk_maxdownside(A1489,参数!$B$4,参数!$B$1)</f>
        <v>-40.9340173359278</v>
      </c>
      <c r="AD1489" t="str">
        <f ca="1">f_risk_maxdownside_date(A1489,参数!$B$6,参数!$B$1)</f>
        <v>20180127-20190103</v>
      </c>
    </row>
    <row r="1490" spans="1:30">
      <c r="A1490" s="15" t="s">
        <v>1518</v>
      </c>
      <c r="B1490" t="str">
        <f>f_info_name(A1490)</f>
        <v>泰康泉林量化价值精选A</v>
      </c>
      <c r="C1490" t="str">
        <f>f_info_setupdate(A1490)</f>
        <v>2017-09-29</v>
      </c>
      <c r="D1490" s="16">
        <f t="shared" si="23"/>
        <v>1214</v>
      </c>
      <c r="F1490" s="17">
        <f>f_netasset_total(A1490,参数!$B$1,100000000)</f>
        <v>1.6068867217</v>
      </c>
      <c r="G1490" s="17">
        <f ca="1">f_nav_adjustedreturn(A1490,参数!$B$2,参数!$B$1)</f>
        <v>63.9819525775175</v>
      </c>
      <c r="H1490" s="17">
        <f ca="1">f_nav_periodreturnrankingper(A1490,参数!$B$2,参数!$B$1,3)</f>
        <v>55.4465161923454</v>
      </c>
      <c r="I1490" s="17">
        <f ca="1">f_nav_adjustedreturn(A1490,参数!$B$3,参数!$B$2)</f>
        <v>44.29976451032</v>
      </c>
      <c r="J1490" s="17">
        <f ca="1">f_nav_periodreturnrankingper(A1490,参数!$B$3,参数!$B$2,3)</f>
        <v>46.4187327823691</v>
      </c>
      <c r="K1490" s="17">
        <f ca="1">f_nav_adjustedreturn(A1490,参数!$B$4,参数!$B$3)</f>
        <v>-30.9516977522717</v>
      </c>
      <c r="L1490" s="17">
        <f ca="1">f_nav_periodreturnrankingper(A1490,参数!$B$4,参数!$B$3,3)</f>
        <v>84.192439862543</v>
      </c>
      <c r="M1490" s="17">
        <f ca="1">f_nav_adjustedreturn(A1490,参数!$B$5,参数!$B$4)</f>
        <v>0</v>
      </c>
      <c r="N1490" s="17">
        <f ca="1">f_nav_periodreturnrankingper(A1490,参数!$B$5,参数!$B$4,3)</f>
        <v>0</v>
      </c>
      <c r="O1490" s="17">
        <f ca="1">f_nav_adjustedreturn(A1490,参数!$B$6,参数!$B$5)</f>
        <v>0</v>
      </c>
      <c r="P1490" s="17">
        <f ca="1">f_nav_periodreturnrankingper(A1490,参数!$B$6,参数!$B$5,3)</f>
        <v>0</v>
      </c>
      <c r="Q1490" s="25">
        <f>f_return(A1490,1,参数!$B$1-365/2,参数!$B$1)</f>
        <v>65.9158501972051</v>
      </c>
      <c r="R1490" s="25">
        <f ca="1">f_return(A1490,1,参数!$B$4,参数!$B$1)</f>
        <v>17.7624178416676</v>
      </c>
      <c r="S1490" s="25">
        <f ca="1">f_return(A1490,1,参数!$B$6,参数!$B$1)</f>
        <v>0</v>
      </c>
      <c r="T1490" t="str">
        <f>f_info_investtype(A1490)</f>
        <v>偏股混合型基金</v>
      </c>
      <c r="U1490" t="str">
        <f>f_info_fundmanager(A1490)</f>
        <v>刘伟</v>
      </c>
      <c r="V1490">
        <f>f_info_manager_onthepostdays(A1490,1)</f>
        <v>1231</v>
      </c>
      <c r="W1490" s="25">
        <f ca="1">f_return_1w(A1490,"0",参数!$B$2)</f>
        <v>-1.68931672329181</v>
      </c>
      <c r="X1490" s="25">
        <f>f_return_1m(A1490,"0",参数!$B$1)</f>
        <v>14.3832864604259</v>
      </c>
      <c r="Y1490" s="25">
        <f>f_return_3m(A1490,0,参数!$B$1)</f>
        <v>21.9097916071938</v>
      </c>
      <c r="Z1490" s="25">
        <f>f_return_6m(A1490,0,参数!B1489)</f>
        <v>21.3902979209831</v>
      </c>
      <c r="AA1490" t="str">
        <f>f_dq_status(A1490,参数!$B$1)</f>
        <v>暂停大额申购|开放赎回</v>
      </c>
      <c r="AB1490" s="17">
        <f ca="1">f_risk_maxdownside(A1490,参数!$B$6,参数!$B$1)</f>
        <v>-34.5435486944921</v>
      </c>
      <c r="AC1490" s="17">
        <f ca="1">f_risk_maxdownside(A1490,参数!$B$4,参数!$B$1)</f>
        <v>-34.5435486944921</v>
      </c>
      <c r="AD1490" t="str">
        <f ca="1">f_risk_maxdownside_date(A1490,参数!$B$6,参数!$B$1)</f>
        <v>20180127-20190103</v>
      </c>
    </row>
    <row r="1491" spans="1:30">
      <c r="A1491" s="15" t="s">
        <v>1519</v>
      </c>
      <c r="B1491" t="str">
        <f>f_info_name(A1491)</f>
        <v>交银施罗德持续成长</v>
      </c>
      <c r="C1491" t="str">
        <f>f_info_setupdate(A1491)</f>
        <v>2018-01-12</v>
      </c>
      <c r="D1491" s="16">
        <f t="shared" si="23"/>
        <v>1109</v>
      </c>
      <c r="F1491" s="17">
        <f>f_netasset_total(A1491,参数!$B$1,100000000)</f>
        <v>28.1928972613</v>
      </c>
      <c r="G1491" s="17">
        <f ca="1">f_nav_adjustedreturn(A1491,参数!$B$2,参数!$B$1)</f>
        <v>40.7945597709378</v>
      </c>
      <c r="H1491" s="17">
        <f ca="1">f_nav_periodreturnrankingper(A1491,参数!$B$2,参数!$B$1,3)</f>
        <v>87.4386653581943</v>
      </c>
      <c r="I1491" s="17">
        <f ca="1">f_nav_adjustedreturn(A1491,参数!$B$3,参数!$B$2)</f>
        <v>51.5157003956044</v>
      </c>
      <c r="J1491" s="17">
        <f ca="1">f_nav_periodreturnrankingper(A1491,参数!$B$3,参数!$B$2,3)</f>
        <v>32.3691460055096</v>
      </c>
      <c r="K1491" s="17">
        <f ca="1">f_nav_adjustedreturn(A1491,参数!$B$4,参数!$B$3)</f>
        <v>0.099999999999989</v>
      </c>
      <c r="L1491" s="17">
        <f ca="1">f_nav_periodreturnrankingper(A1491,参数!$B$4,参数!$B$3,3)</f>
        <v>0.687285223367698</v>
      </c>
      <c r="M1491" s="17">
        <f ca="1">f_nav_adjustedreturn(A1491,参数!$B$5,参数!$B$4)</f>
        <v>0</v>
      </c>
      <c r="N1491" s="17">
        <f ca="1">f_nav_periodreturnrankingper(A1491,参数!$B$5,参数!$B$4,3)</f>
        <v>0</v>
      </c>
      <c r="O1491" s="17">
        <f ca="1">f_nav_adjustedreturn(A1491,参数!$B$6,参数!$B$5)</f>
        <v>0</v>
      </c>
      <c r="P1491" s="17">
        <f ca="1">f_nav_periodreturnrankingper(A1491,参数!$B$6,参数!$B$5,3)</f>
        <v>0</v>
      </c>
      <c r="Q1491" s="25">
        <f>f_return(A1491,1,参数!$B$1-365/2,参数!$B$1)</f>
        <v>38.2987289396057</v>
      </c>
      <c r="R1491" s="25">
        <f ca="1">f_return(A1491,1,参数!$B$4,参数!$B$1)</f>
        <v>28.7436024064852</v>
      </c>
      <c r="S1491" s="25">
        <f ca="1">f_return(A1491,1,参数!$B$6,参数!$B$1)</f>
        <v>0</v>
      </c>
      <c r="T1491" t="str">
        <f>f_info_investtype(A1491)</f>
        <v>偏股混合型基金</v>
      </c>
      <c r="U1491" t="str">
        <f>f_info_fundmanager(A1491)</f>
        <v>何帅</v>
      </c>
      <c r="V1491">
        <f>f_info_manager_onthepostdays(A1491,1)</f>
        <v>1126</v>
      </c>
      <c r="W1491" s="25">
        <f ca="1">f_return_1w(A1491,"0",参数!$B$2)</f>
        <v>-1.5989293512714</v>
      </c>
      <c r="X1491" s="25">
        <f>f_return_1m(A1491,"0",参数!$B$1)</f>
        <v>6.49160801299407</v>
      </c>
      <c r="Y1491" s="25">
        <f>f_return_3m(A1491,0,参数!$B$1)</f>
        <v>13.6542239685658</v>
      </c>
      <c r="Z1491" s="25">
        <f>f_return_6m(A1491,0,参数!B1490)</f>
        <v>12.8899554336647</v>
      </c>
      <c r="AA1491" t="str">
        <f>f_dq_status(A1491,参数!$B$1)</f>
        <v>开放申购|开放赎回</v>
      </c>
      <c r="AB1491" s="17">
        <f ca="1">f_risk_maxdownside(A1491,参数!$B$6,参数!$B$1)</f>
        <v>-17.6078849227491</v>
      </c>
      <c r="AC1491" s="17">
        <f ca="1">f_risk_maxdownside(A1491,参数!$B$4,参数!$B$1)</f>
        <v>-17.6078849227491</v>
      </c>
      <c r="AD1491" t="str">
        <f ca="1">f_risk_maxdownside_date(A1491,参数!$B$6,参数!$B$1)</f>
        <v>20180717-20181018</v>
      </c>
    </row>
    <row r="1492" spans="1:30">
      <c r="A1492" s="15" t="s">
        <v>1520</v>
      </c>
      <c r="B1492" t="str">
        <f>f_info_name(A1492)</f>
        <v>交银施罗德品质升级</v>
      </c>
      <c r="C1492" t="str">
        <f>f_info_setupdate(A1492)</f>
        <v>2018-02-08</v>
      </c>
      <c r="D1492" s="16">
        <f t="shared" si="23"/>
        <v>1082</v>
      </c>
      <c r="F1492" s="17">
        <f>f_netasset_total(A1492,参数!$B$1,100000000)</f>
        <v>8.5302272755</v>
      </c>
      <c r="G1492" s="17">
        <f ca="1">f_nav_adjustedreturn(A1492,参数!$B$2,参数!$B$1)</f>
        <v>127.139269847402</v>
      </c>
      <c r="H1492" s="17">
        <f ca="1">f_nav_periodreturnrankingper(A1492,参数!$B$2,参数!$B$1,3)</f>
        <v>0.883218842001963</v>
      </c>
      <c r="I1492" s="17">
        <f ca="1">f_nav_adjustedreturn(A1492,参数!$B$3,参数!$B$2)</f>
        <v>25.8233078138292</v>
      </c>
      <c r="J1492" s="17">
        <f ca="1">f_nav_periodreturnrankingper(A1492,参数!$B$3,参数!$B$2,3)</f>
        <v>83.1955922865014</v>
      </c>
      <c r="K1492" s="17">
        <f ca="1">f_nav_adjustedreturn(A1492,参数!$B$4,参数!$B$3)</f>
        <v>0</v>
      </c>
      <c r="L1492" s="17">
        <f ca="1">f_nav_periodreturnrankingper(A1492,参数!$B$4,参数!$B$3,3)</f>
        <v>0</v>
      </c>
      <c r="M1492" s="17">
        <f ca="1">f_nav_adjustedreturn(A1492,参数!$B$5,参数!$B$4)</f>
        <v>0</v>
      </c>
      <c r="N1492" s="17">
        <f ca="1">f_nav_periodreturnrankingper(A1492,参数!$B$5,参数!$B$4,3)</f>
        <v>0</v>
      </c>
      <c r="O1492" s="17">
        <f ca="1">f_nav_adjustedreturn(A1492,参数!$B$6,参数!$B$5)</f>
        <v>0</v>
      </c>
      <c r="P1492" s="17">
        <f ca="1">f_nav_periodreturnrankingper(A1492,参数!$B$6,参数!$B$5,3)</f>
        <v>0</v>
      </c>
      <c r="Q1492" s="25">
        <f>f_return(A1492,1,参数!$B$1-365/2,参数!$B$1)</f>
        <v>126.998429965306</v>
      </c>
      <c r="R1492" s="25">
        <f ca="1">f_return(A1492,1,参数!$B$4,参数!$B$1)</f>
        <v>0</v>
      </c>
      <c r="S1492" s="25">
        <f ca="1">f_return(A1492,1,参数!$B$6,参数!$B$1)</f>
        <v>0</v>
      </c>
      <c r="T1492" t="str">
        <f>f_info_investtype(A1492)</f>
        <v>偏股混合型基金</v>
      </c>
      <c r="U1492" t="str">
        <f>f_info_fundmanager(A1492)</f>
        <v>韩威俊</v>
      </c>
      <c r="V1492">
        <f>f_info_manager_onthepostdays(A1492,1)</f>
        <v>1099</v>
      </c>
      <c r="W1492" s="25">
        <f ca="1">f_return_1w(A1492,"0",参数!$B$2)</f>
        <v>-5.11363636363635</v>
      </c>
      <c r="X1492" s="25">
        <f>f_return_1m(A1492,"0",参数!$B$1)</f>
        <v>13.7124069238952</v>
      </c>
      <c r="Y1492" s="25">
        <f>f_return_3m(A1492,0,参数!$B$1)</f>
        <v>29.8046141958273</v>
      </c>
      <c r="Z1492" s="25">
        <f>f_return_6m(A1492,0,参数!B1491)</f>
        <v>48.5119231006223</v>
      </c>
      <c r="AA1492" t="str">
        <f>f_dq_status(A1492,参数!$B$1)</f>
        <v>开放申购|开放赎回</v>
      </c>
      <c r="AB1492" s="17">
        <f ca="1">f_risk_maxdownside(A1492,参数!$B$6,参数!$B$1)</f>
        <v>-28.2694848084544</v>
      </c>
      <c r="AC1492" s="17">
        <f ca="1">f_risk_maxdownside(A1492,参数!$B$4,参数!$B$1)</f>
        <v>-28.2694848084544</v>
      </c>
      <c r="AD1492" t="str">
        <f ca="1">f_risk_maxdownside_date(A1492,参数!$B$6,参数!$B$1)</f>
        <v>20180613-20181029</v>
      </c>
    </row>
    <row r="1493" spans="1:30">
      <c r="A1493" s="15" t="s">
        <v>1521</v>
      </c>
      <c r="B1493" t="str">
        <f>f_info_name(A1493)</f>
        <v>中金金泽A</v>
      </c>
      <c r="C1493" t="str">
        <f>f_info_setupdate(A1493)</f>
        <v>2017-09-01</v>
      </c>
      <c r="D1493" s="16">
        <f t="shared" si="23"/>
        <v>1242</v>
      </c>
      <c r="F1493" s="17">
        <f>f_netasset_total(A1493,参数!$B$1,100000000)</f>
        <v>5.3130238121</v>
      </c>
      <c r="G1493" s="17">
        <f ca="1">f_nav_adjustedreturn(A1493,参数!$B$2,参数!$B$1)</f>
        <v>58.7958517380449</v>
      </c>
      <c r="H1493" s="17">
        <f ca="1">f_nav_periodreturnrankingper(A1493,参数!$B$2,参数!$B$1,3)</f>
        <v>63.4936211972522</v>
      </c>
      <c r="I1493" s="17">
        <f ca="1">f_nav_adjustedreturn(A1493,参数!$B$3,参数!$B$2)</f>
        <v>19.5774486163739</v>
      </c>
      <c r="J1493" s="17">
        <f ca="1">f_nav_periodreturnrankingper(A1493,参数!$B$3,参数!$B$2,3)</f>
        <v>92.5619834710744</v>
      </c>
      <c r="K1493" s="17">
        <f ca="1">f_nav_adjustedreturn(A1493,参数!$B$4,参数!$B$3)</f>
        <v>-19.263928803189</v>
      </c>
      <c r="L1493" s="17">
        <f ca="1">f_nav_periodreturnrankingper(A1493,参数!$B$4,参数!$B$3,3)</f>
        <v>25.7731958762887</v>
      </c>
      <c r="M1493" s="17">
        <f ca="1">f_nav_adjustedreturn(A1493,参数!$B$5,参数!$B$4)</f>
        <v>0</v>
      </c>
      <c r="N1493" s="17">
        <f ca="1">f_nav_periodreturnrankingper(A1493,参数!$B$5,参数!$B$4,3)</f>
        <v>0</v>
      </c>
      <c r="O1493" s="17">
        <f ca="1">f_nav_adjustedreturn(A1493,参数!$B$6,参数!$B$5)</f>
        <v>0</v>
      </c>
      <c r="P1493" s="17">
        <f ca="1">f_nav_periodreturnrankingper(A1493,参数!$B$6,参数!$B$5,3)</f>
        <v>0</v>
      </c>
      <c r="Q1493" s="25">
        <f>f_return(A1493,1,参数!$B$1-365/2,参数!$B$1)</f>
        <v>41.5449220196736</v>
      </c>
      <c r="R1493" s="25">
        <f ca="1">f_return(A1493,1,参数!$B$4,参数!$B$1)</f>
        <v>15.2910465699082</v>
      </c>
      <c r="S1493" s="25">
        <f ca="1">f_return(A1493,1,参数!$B$6,参数!$B$1)</f>
        <v>0</v>
      </c>
      <c r="T1493" t="str">
        <f>f_info_investtype(A1493)</f>
        <v>偏股混合型基金</v>
      </c>
      <c r="U1493" t="str">
        <f>f_info_fundmanager(A1493)</f>
        <v>邱延冰</v>
      </c>
      <c r="V1493">
        <f>f_info_manager_onthepostdays(A1493,1)</f>
        <v>224</v>
      </c>
      <c r="W1493" s="25">
        <f ca="1">f_return_1w(A1493,"0",参数!$B$2)</f>
        <v>-4.39731937941796</v>
      </c>
      <c r="X1493" s="25">
        <f>f_return_1m(A1493,"0",参数!$B$1)</f>
        <v>12.0165278060015</v>
      </c>
      <c r="Y1493" s="25">
        <f>f_return_3m(A1493,0,参数!$B$1)</f>
        <v>19.2457456013845</v>
      </c>
      <c r="Z1493" s="25">
        <f>f_return_6m(A1493,0,参数!B1492)</f>
        <v>16.9450745858252</v>
      </c>
      <c r="AA1493" t="str">
        <f>f_dq_status(A1493,参数!$B$1)</f>
        <v>开放申购|开放赎回</v>
      </c>
      <c r="AB1493" s="17">
        <f ca="1">f_risk_maxdownside(A1493,参数!$B$6,参数!$B$1)</f>
        <v>-25.8052607291186</v>
      </c>
      <c r="AC1493" s="17">
        <f ca="1">f_risk_maxdownside(A1493,参数!$B$4,参数!$B$1)</f>
        <v>-25.8052607291186</v>
      </c>
      <c r="AD1493" t="str">
        <f ca="1">f_risk_maxdownside_date(A1493,参数!$B$6,参数!$B$1)</f>
        <v>20180127-20190102</v>
      </c>
    </row>
    <row r="1494" spans="1:30">
      <c r="A1494" s="15" t="s">
        <v>1522</v>
      </c>
      <c r="B1494" t="str">
        <f>f_info_name(A1494)</f>
        <v>景顺长城景瑞睿利</v>
      </c>
      <c r="C1494" t="str">
        <f>f_info_setupdate(A1494)</f>
        <v>2017-09-27</v>
      </c>
      <c r="D1494" s="16">
        <f t="shared" si="23"/>
        <v>1216</v>
      </c>
      <c r="F1494" s="17">
        <f>f_netasset_total(A1494,参数!$B$1,100000000)</f>
        <v>0.3686514789</v>
      </c>
      <c r="G1494" s="17">
        <f ca="1">f_nav_adjustedreturn(A1494,参数!$B$2,参数!$B$1)</f>
        <v>4.50140385834615</v>
      </c>
      <c r="H1494" s="17">
        <f ca="1">f_nav_periodreturnrankingper(A1494,参数!$B$2,参数!$B$1,3)</f>
        <v>94.6524064171123</v>
      </c>
      <c r="I1494" s="17">
        <f ca="1">f_nav_adjustedreturn(A1494,参数!$B$3,参数!$B$2)</f>
        <v>9.66428287644022</v>
      </c>
      <c r="J1494" s="17">
        <f ca="1">f_nav_periodreturnrankingper(A1494,参数!$B$3,参数!$B$2,3)</f>
        <v>53.3333333333333</v>
      </c>
      <c r="K1494" s="17">
        <f ca="1">f_nav_adjustedreturn(A1494,参数!$B$4,参数!$B$3)</f>
        <v>0.489070765545454</v>
      </c>
      <c r="L1494" s="17">
        <f ca="1">f_nav_periodreturnrankingper(A1494,参数!$B$4,参数!$B$3,3)</f>
        <v>44</v>
      </c>
      <c r="M1494" s="17">
        <f ca="1">f_nav_adjustedreturn(A1494,参数!$B$5,参数!$B$4)</f>
        <v>0</v>
      </c>
      <c r="N1494" s="17">
        <f ca="1">f_nav_periodreturnrankingper(A1494,参数!$B$5,参数!$B$4,3)</f>
        <v>0</v>
      </c>
      <c r="O1494" s="17">
        <f ca="1">f_nav_adjustedreturn(A1494,参数!$B$6,参数!$B$5)</f>
        <v>0</v>
      </c>
      <c r="P1494" s="17">
        <f ca="1">f_nav_periodreturnrankingper(A1494,参数!$B$6,参数!$B$5,3)</f>
        <v>0</v>
      </c>
      <c r="Q1494" s="25">
        <f>f_return(A1494,1,参数!$B$1-365/2,参数!$B$1)</f>
        <v>6.7929141171776</v>
      </c>
      <c r="R1494" s="25">
        <f ca="1">f_return(A1494,1,参数!$B$4,参数!$B$1)</f>
        <v>4.81338345910753</v>
      </c>
      <c r="S1494" s="25">
        <f ca="1">f_return(A1494,1,参数!$B$6,参数!$B$1)</f>
        <v>0</v>
      </c>
      <c r="T1494" t="str">
        <f>f_info_investtype(A1494)</f>
        <v>偏债混合型基金</v>
      </c>
      <c r="U1494" t="str">
        <f>f_info_fundmanager(A1494)</f>
        <v>万梦</v>
      </c>
      <c r="V1494">
        <f>f_info_manager_onthepostdays(A1494,1)</f>
        <v>1233</v>
      </c>
      <c r="W1494" s="25">
        <f ca="1">f_return_1w(A1494,"0",参数!$B$2)</f>
        <v>-0.450815976918212</v>
      </c>
      <c r="X1494" s="25">
        <f>f_return_1m(A1494,"0",参数!$B$1)</f>
        <v>0.742163625251022</v>
      </c>
      <c r="Y1494" s="25">
        <f>f_return_3m(A1494,0,参数!$B$1)</f>
        <v>2.18758303073244</v>
      </c>
      <c r="Z1494" s="25">
        <f>f_return_6m(A1494,0,参数!B1493)</f>
        <v>1.91302807545834</v>
      </c>
      <c r="AA1494" t="str">
        <f>f_dq_status(A1494,参数!$B$1)</f>
        <v>开放申购|开放赎回</v>
      </c>
      <c r="AB1494" s="17">
        <f ca="1">f_risk_maxdownside(A1494,参数!$B$6,参数!$B$1)</f>
        <v>-4.13457281983178</v>
      </c>
      <c r="AC1494" s="17">
        <f ca="1">f_risk_maxdownside(A1494,参数!$B$4,参数!$B$1)</f>
        <v>-4.13457281983178</v>
      </c>
      <c r="AD1494" t="str">
        <f ca="1">f_risk_maxdownside_date(A1494,参数!$B$6,参数!$B$1)</f>
        <v>20200226-20200323</v>
      </c>
    </row>
    <row r="1495" spans="1:30">
      <c r="A1495" s="15" t="s">
        <v>1523</v>
      </c>
      <c r="B1495" t="str">
        <f>f_info_name(A1495)</f>
        <v>申万菱信行业轮动</v>
      </c>
      <c r="C1495" t="str">
        <f>f_info_setupdate(A1495)</f>
        <v>2017-09-29</v>
      </c>
      <c r="D1495" s="16">
        <f t="shared" si="23"/>
        <v>1214</v>
      </c>
      <c r="F1495" s="17">
        <f>f_netasset_total(A1495,参数!$B$1,100000000)</f>
        <v>0.7319372953</v>
      </c>
      <c r="G1495" s="17">
        <f ca="1">f_nav_adjustedreturn(A1495,参数!$B$2,参数!$B$1)</f>
        <v>85.4916067146283</v>
      </c>
      <c r="H1495" s="17">
        <f ca="1">f_nav_periodreturnrankingper(A1495,参数!$B$2,参数!$B$1,3)</f>
        <v>31.8627450980392</v>
      </c>
      <c r="I1495" s="17">
        <f ca="1">f_nav_adjustedreturn(A1495,参数!$B$3,参数!$B$2)</f>
        <v>44.0207224061016</v>
      </c>
      <c r="J1495" s="17">
        <f ca="1">f_nav_periodreturnrankingper(A1495,参数!$B$3,参数!$B$2,3)</f>
        <v>52.212389380531</v>
      </c>
      <c r="K1495" s="17">
        <f ca="1">f_nav_adjustedreturn(A1495,参数!$B$4,参数!$B$3)</f>
        <v>-32.5536251577211</v>
      </c>
      <c r="L1495" s="17">
        <f ca="1">f_nav_periodreturnrankingper(A1495,参数!$B$4,参数!$B$3,3)</f>
        <v>90.1818181818182</v>
      </c>
      <c r="M1495" s="17">
        <f ca="1">f_nav_adjustedreturn(A1495,参数!$B$5,参数!$B$4)</f>
        <v>0</v>
      </c>
      <c r="N1495" s="17">
        <f ca="1">f_nav_periodreturnrankingper(A1495,参数!$B$5,参数!$B$4,3)</f>
        <v>0</v>
      </c>
      <c r="O1495" s="17">
        <f ca="1">f_nav_adjustedreturn(A1495,参数!$B$6,参数!$B$5)</f>
        <v>0</v>
      </c>
      <c r="P1495" s="17">
        <f ca="1">f_nav_periodreturnrankingper(A1495,参数!$B$6,参数!$B$5,3)</f>
        <v>0</v>
      </c>
      <c r="Q1495" s="25">
        <f>f_return(A1495,1,参数!$B$1-365/2,参数!$B$1)</f>
        <v>93.2761075606367</v>
      </c>
      <c r="R1495" s="25">
        <f ca="1">f_return(A1495,1,参数!$B$4,参数!$B$1)</f>
        <v>21.6629053308302</v>
      </c>
      <c r="S1495" s="25">
        <f ca="1">f_return(A1495,1,参数!$B$6,参数!$B$1)</f>
        <v>0</v>
      </c>
      <c r="T1495" t="str">
        <f>f_info_investtype(A1495)</f>
        <v>普通股票型基金</v>
      </c>
      <c r="U1495" t="str">
        <f>f_info_fundmanager(A1495)</f>
        <v>林博程</v>
      </c>
      <c r="V1495">
        <f>f_info_manager_onthepostdays(A1495,1)</f>
        <v>273</v>
      </c>
      <c r="W1495" s="25">
        <f ca="1">f_return_1w(A1495,"0",参数!$B$2)</f>
        <v>3.11147743663712</v>
      </c>
      <c r="X1495" s="25">
        <f>f_return_1m(A1495,"0",参数!$B$1)</f>
        <v>12.4273255813954</v>
      </c>
      <c r="Y1495" s="25">
        <f>f_return_3m(A1495,0,参数!$B$1)</f>
        <v>32.0905080404155</v>
      </c>
      <c r="Z1495" s="25">
        <f>f_return_6m(A1495,0,参数!B1494)</f>
        <v>26.5829039316722</v>
      </c>
      <c r="AA1495" t="str">
        <f>f_dq_status(A1495,参数!$B$1)</f>
        <v>开放申购|开放赎回</v>
      </c>
      <c r="AB1495" s="17">
        <f ca="1">f_risk_maxdownside(A1495,参数!$B$6,参数!$B$1)</f>
        <v>-42.0349053100631</v>
      </c>
      <c r="AC1495" s="17">
        <f ca="1">f_risk_maxdownside(A1495,参数!$B$4,参数!$B$1)</f>
        <v>-39.9499903827659</v>
      </c>
      <c r="AD1495" t="str">
        <f ca="1">f_risk_maxdownside_date(A1495,参数!$B$6,参数!$B$1)</f>
        <v>20171114-20181029</v>
      </c>
    </row>
    <row r="1496" spans="1:30">
      <c r="A1496" s="15" t="s">
        <v>1524</v>
      </c>
      <c r="B1496" t="str">
        <f>f_info_name(A1496)</f>
        <v>泰康景泰回报A</v>
      </c>
      <c r="C1496" t="str">
        <f>f_info_setupdate(A1496)</f>
        <v>2017-12-13</v>
      </c>
      <c r="D1496" s="16">
        <f t="shared" si="23"/>
        <v>1139</v>
      </c>
      <c r="F1496" s="17">
        <f>f_netasset_total(A1496,参数!$B$1,100000000)</f>
        <v>8.3637512949</v>
      </c>
      <c r="G1496" s="17">
        <f ca="1">f_nav_adjustedreturn(A1496,参数!$B$2,参数!$B$1)</f>
        <v>34.8155322708462</v>
      </c>
      <c r="H1496" s="17">
        <f ca="1">f_nav_periodreturnrankingper(A1496,参数!$B$2,参数!$B$1,3)</f>
        <v>4.81283422459893</v>
      </c>
      <c r="I1496" s="17">
        <f ca="1">f_nav_adjustedreturn(A1496,参数!$B$3,参数!$B$2)</f>
        <v>12.6574744568991</v>
      </c>
      <c r="J1496" s="17">
        <f ca="1">f_nav_periodreturnrankingper(A1496,参数!$B$3,参数!$B$2,3)</f>
        <v>27.719298245614</v>
      </c>
      <c r="K1496" s="17">
        <f ca="1">f_nav_adjustedreturn(A1496,参数!$B$4,参数!$B$3)</f>
        <v>-0.0297500991669939</v>
      </c>
      <c r="L1496" s="17">
        <f ca="1">f_nav_periodreturnrankingper(A1496,参数!$B$4,参数!$B$3,3)</f>
        <v>47.1111111111111</v>
      </c>
      <c r="M1496" s="17">
        <f ca="1">f_nav_adjustedreturn(A1496,参数!$B$5,参数!$B$4)</f>
        <v>0</v>
      </c>
      <c r="N1496" s="17">
        <f ca="1">f_nav_periodreturnrankingper(A1496,参数!$B$5,参数!$B$4,3)</f>
        <v>0</v>
      </c>
      <c r="O1496" s="17">
        <f ca="1">f_nav_adjustedreturn(A1496,参数!$B$6,参数!$B$5)</f>
        <v>0</v>
      </c>
      <c r="P1496" s="17">
        <f ca="1">f_nav_periodreturnrankingper(A1496,参数!$B$6,参数!$B$5,3)</f>
        <v>0</v>
      </c>
      <c r="Q1496" s="25">
        <f>f_return(A1496,1,参数!$B$1-365/2,参数!$B$1)</f>
        <v>41.3480808430404</v>
      </c>
      <c r="R1496" s="25">
        <f ca="1">f_return(A1496,1,参数!$B$4,参数!$B$1)</f>
        <v>14.9216214981638</v>
      </c>
      <c r="S1496" s="25">
        <f ca="1">f_return(A1496,1,参数!$B$6,参数!$B$1)</f>
        <v>0</v>
      </c>
      <c r="T1496" t="str">
        <f>f_info_investtype(A1496)</f>
        <v>偏债混合型基金</v>
      </c>
      <c r="U1496" t="str">
        <f>f_info_fundmanager(A1496)</f>
        <v>黄钟,宋仁杰</v>
      </c>
      <c r="V1496">
        <f>f_info_manager_onthepostdays(A1496,1)</f>
        <v>402</v>
      </c>
      <c r="W1496" s="25">
        <f ca="1">f_return_1w(A1496,"0",参数!$B$2)</f>
        <v>-0.508103372755149</v>
      </c>
      <c r="X1496" s="25">
        <f>f_return_1m(A1496,"0",参数!$B$1)</f>
        <v>6.89053337056688</v>
      </c>
      <c r="Y1496" s="25">
        <f>f_return_3m(A1496,0,参数!$B$1)</f>
        <v>12.9879713674268</v>
      </c>
      <c r="Z1496" s="25">
        <f>f_return_6m(A1496,0,参数!B1495)</f>
        <v>17.0850505807418</v>
      </c>
      <c r="AA1496" t="str">
        <f>f_dq_status(A1496,参数!$B$1)</f>
        <v>暂停大额申购|开放赎回</v>
      </c>
      <c r="AB1496" s="17">
        <f ca="1">f_risk_maxdownside(A1496,参数!$B$6,参数!$B$1)</f>
        <v>-7.2894482090997</v>
      </c>
      <c r="AC1496" s="17">
        <f ca="1">f_risk_maxdownside(A1496,参数!$B$4,参数!$B$1)</f>
        <v>-7.2894482090997</v>
      </c>
      <c r="AD1496" t="str">
        <f ca="1">f_risk_maxdownside_date(A1496,参数!$B$6,参数!$B$1)</f>
        <v>20180613-20181029</v>
      </c>
    </row>
    <row r="1497" spans="1:30">
      <c r="A1497" s="15" t="s">
        <v>1525</v>
      </c>
      <c r="B1497" t="str">
        <f>f_info_name(A1497)</f>
        <v>国金民丰回报</v>
      </c>
      <c r="C1497" t="str">
        <f>f_info_setupdate(A1497)</f>
        <v>2017-11-24</v>
      </c>
      <c r="D1497" s="16">
        <f t="shared" si="23"/>
        <v>1158</v>
      </c>
      <c r="F1497" s="17">
        <f>f_netasset_total(A1497,参数!$B$1,100000000)</f>
        <v>0.2544335185</v>
      </c>
      <c r="G1497" s="17">
        <f ca="1">f_nav_adjustedreturn(A1497,参数!$B$2,参数!$B$1)</f>
        <v>8.82789317507418</v>
      </c>
      <c r="H1497" s="17">
        <f ca="1">f_nav_periodreturnrankingper(A1497,参数!$B$2,参数!$B$1,3)</f>
        <v>80.4812834224599</v>
      </c>
      <c r="I1497" s="17">
        <f ca="1">f_nav_adjustedreturn(A1497,参数!$B$3,参数!$B$2)</f>
        <v>8.39280329681375</v>
      </c>
      <c r="J1497" s="17">
        <f ca="1">f_nav_periodreturnrankingper(A1497,参数!$B$3,参数!$B$2,3)</f>
        <v>61.7543859649123</v>
      </c>
      <c r="K1497" s="17">
        <f ca="1">f_nav_adjustedreturn(A1497,参数!$B$4,参数!$B$3)</f>
        <v>-0.72839752544402</v>
      </c>
      <c r="L1497" s="17">
        <f ca="1">f_nav_periodreturnrankingper(A1497,参数!$B$4,参数!$B$3,3)</f>
        <v>56</v>
      </c>
      <c r="M1497" s="17">
        <f ca="1">f_nav_adjustedreturn(A1497,参数!$B$5,参数!$B$4)</f>
        <v>0</v>
      </c>
      <c r="N1497" s="17">
        <f ca="1">f_nav_periodreturnrankingper(A1497,参数!$B$5,参数!$B$4,3)</f>
        <v>0</v>
      </c>
      <c r="O1497" s="17">
        <f ca="1">f_nav_adjustedreturn(A1497,参数!$B$6,参数!$B$5)</f>
        <v>0</v>
      </c>
      <c r="P1497" s="17">
        <f ca="1">f_nav_periodreturnrankingper(A1497,参数!$B$6,参数!$B$5,3)</f>
        <v>0</v>
      </c>
      <c r="Q1497" s="25">
        <f>f_return(A1497,1,参数!$B$1-365/2,参数!$B$1)</f>
        <v>11.846102896804</v>
      </c>
      <c r="R1497" s="25">
        <f ca="1">f_return(A1497,1,参数!$B$4,参数!$B$1)</f>
        <v>5.39848802476819</v>
      </c>
      <c r="S1497" s="25">
        <f ca="1">f_return(A1497,1,参数!$B$6,参数!$B$1)</f>
        <v>0</v>
      </c>
      <c r="T1497" t="str">
        <f>f_info_investtype(A1497)</f>
        <v>偏债混合型基金</v>
      </c>
      <c r="U1497" t="str">
        <f>f_info_fundmanager(A1497)</f>
        <v>徐艳芳,张航</v>
      </c>
      <c r="V1497">
        <f>f_info_manager_onthepostdays(A1497,1)</f>
        <v>1175</v>
      </c>
      <c r="W1497" s="25">
        <f ca="1">f_return_1w(A1497,"0",参数!$B$2)</f>
        <v>-0.507426884398935</v>
      </c>
      <c r="X1497" s="25">
        <f>f_return_1m(A1497,"0",参数!$B$1)</f>
        <v>3.76657824933687</v>
      </c>
      <c r="Y1497" s="25">
        <f>f_return_3m(A1497,0,参数!$B$1)</f>
        <v>4.17184448783951</v>
      </c>
      <c r="Z1497" s="25">
        <f>f_return_6m(A1497,0,参数!B1496)</f>
        <v>1.73974167472103</v>
      </c>
      <c r="AA1497" t="str">
        <f>f_dq_status(A1497,参数!$B$1)</f>
        <v>开放申购|开放赎回</v>
      </c>
      <c r="AB1497" s="17">
        <f ca="1">f_risk_maxdownside(A1497,参数!$B$6,参数!$B$1)</f>
        <v>-4.72602739726027</v>
      </c>
      <c r="AC1497" s="17">
        <f ca="1">f_risk_maxdownside(A1497,参数!$B$4,参数!$B$1)</f>
        <v>-4.72602739726027</v>
      </c>
      <c r="AD1497" t="str">
        <f ca="1">f_risk_maxdownside_date(A1497,参数!$B$6,参数!$B$1)</f>
        <v>20180525-20181019,20180525-20181026</v>
      </c>
    </row>
    <row r="1498" spans="1:30">
      <c r="A1498" s="15" t="s">
        <v>1526</v>
      </c>
      <c r="B1498" t="str">
        <f>f_info_name(A1498)</f>
        <v>国投瑞银和泰6个月</v>
      </c>
      <c r="C1498" t="str">
        <f>f_info_setupdate(A1498)</f>
        <v>2017-11-24</v>
      </c>
      <c r="D1498" s="16">
        <f t="shared" si="23"/>
        <v>1158</v>
      </c>
      <c r="F1498" s="17">
        <f>f_netasset_total(A1498,参数!$B$1,100000000)</f>
        <v>30.7999610919</v>
      </c>
      <c r="G1498" s="17">
        <f ca="1">f_nav_adjustedreturn(A1498,参数!$B$2,参数!$B$1)</f>
        <v>2.10753805962445</v>
      </c>
      <c r="H1498" s="17">
        <f ca="1">f_nav_periodreturnrankingper(A1498,参数!$B$2,参数!$B$1,3)</f>
        <v>91.8867924528302</v>
      </c>
      <c r="I1498" s="17">
        <f ca="1">f_nav_adjustedreturn(A1498,参数!$B$3,参数!$B$2)</f>
        <v>3.59917710315284</v>
      </c>
      <c r="J1498" s="17">
        <f ca="1">f_nav_periodreturnrankingper(A1498,参数!$B$3,参数!$B$2,3)</f>
        <v>91.4893617021277</v>
      </c>
      <c r="K1498" s="17">
        <f ca="1">f_nav_adjustedreturn(A1498,参数!$B$4,参数!$B$3)</f>
        <v>8.16089908748265</v>
      </c>
      <c r="L1498" s="17">
        <f ca="1">f_nav_periodreturnrankingper(A1498,参数!$B$4,参数!$B$3,3)</f>
        <v>2.62529832935561</v>
      </c>
      <c r="M1498" s="17">
        <f ca="1">f_nav_adjustedreturn(A1498,参数!$B$5,参数!$B$4)</f>
        <v>0</v>
      </c>
      <c r="N1498" s="17">
        <f ca="1">f_nav_periodreturnrankingper(A1498,参数!$B$5,参数!$B$4,3)</f>
        <v>0</v>
      </c>
      <c r="O1498" s="17">
        <f ca="1">f_nav_adjustedreturn(A1498,参数!$B$6,参数!$B$5)</f>
        <v>0</v>
      </c>
      <c r="P1498" s="17">
        <f ca="1">f_nav_periodreturnrankingper(A1498,参数!$B$6,参数!$B$5,3)</f>
        <v>0</v>
      </c>
      <c r="Q1498" s="25">
        <f>f_return(A1498,1,参数!$B$1-365/2,参数!$B$1)</f>
        <v>2.46069835062477</v>
      </c>
      <c r="R1498" s="25">
        <f ca="1">f_return(A1498,1,参数!$B$4,参数!$B$1)</f>
        <v>4.58683306651262</v>
      </c>
      <c r="S1498" s="25">
        <f ca="1">f_return(A1498,1,参数!$B$6,参数!$B$1)</f>
        <v>0</v>
      </c>
      <c r="T1498" t="str">
        <f>f_info_investtype(A1498)</f>
        <v>混合债券型二级基金</v>
      </c>
      <c r="U1498" t="str">
        <f>f_info_fundmanager(A1498)</f>
        <v>蔡玮菁,宋璐</v>
      </c>
      <c r="V1498">
        <f>f_info_manager_onthepostdays(A1498,1)</f>
        <v>1175</v>
      </c>
      <c r="W1498" s="25">
        <f ca="1">f_return_1w(A1498,"0",参数!$B$2)</f>
        <v>0.176004693458507</v>
      </c>
      <c r="X1498" s="25">
        <f>f_return_1m(A1498,"0",参数!$B$1)</f>
        <v>0.450230008808845</v>
      </c>
      <c r="Y1498" s="25">
        <f>f_return_3m(A1498,0,参数!$B$1)</f>
        <v>1.09338061465719</v>
      </c>
      <c r="Z1498" s="25">
        <f>f_return_6m(A1498,0,参数!B1497)</f>
        <v>1.08620519403574</v>
      </c>
      <c r="AA1498" t="str">
        <f>f_dq_status(A1498,参数!$B$1)</f>
        <v>开放申购|开放赎回</v>
      </c>
      <c r="AB1498" s="17">
        <f ca="1">f_risk_maxdownside(A1498,参数!$B$6,参数!$B$1)</f>
        <v>-3.57214263095333</v>
      </c>
      <c r="AC1498" s="17">
        <f ca="1">f_risk_maxdownside(A1498,参数!$B$4,参数!$B$1)</f>
        <v>-3.57214263095333</v>
      </c>
      <c r="AD1498" t="str">
        <f ca="1">f_risk_maxdownside_date(A1498,参数!$B$6,参数!$B$1)</f>
        <v>20200501-20200713,20200501-20200714</v>
      </c>
    </row>
    <row r="1499" spans="1:30">
      <c r="A1499" s="15" t="s">
        <v>1527</v>
      </c>
      <c r="B1499" t="str">
        <f>f_info_name(A1499)</f>
        <v>渤海汇金量化汇盈</v>
      </c>
      <c r="C1499" t="str">
        <f>f_info_setupdate(A1499)</f>
        <v>2018-07-20</v>
      </c>
      <c r="D1499" s="16">
        <f t="shared" si="23"/>
        <v>920</v>
      </c>
      <c r="F1499" s="17">
        <f>f_netasset_total(A1499,参数!$B$1,100000000)</f>
        <v>0.0455275699</v>
      </c>
      <c r="G1499" s="17">
        <f ca="1">f_nav_adjustedreturn(A1499,参数!$B$2,参数!$B$1)</f>
        <v>52.7280701754386</v>
      </c>
      <c r="H1499" s="17">
        <f ca="1">f_nav_periodreturnrankingper(A1499,参数!$B$2,参数!$B$1,3)</f>
        <v>41.3975648491265</v>
      </c>
      <c r="I1499" s="17">
        <f ca="1">f_nav_adjustedreturn(A1499,参数!$B$3,参数!$B$2)</f>
        <v>13.5345085150881</v>
      </c>
      <c r="J1499" s="17">
        <f ca="1">f_nav_periodreturnrankingper(A1499,参数!$B$3,参数!$B$2,3)</f>
        <v>72.463768115942</v>
      </c>
      <c r="K1499" s="17">
        <f ca="1">f_nav_adjustedreturn(A1499,参数!$B$4,参数!$B$3)</f>
        <v>0</v>
      </c>
      <c r="L1499" s="17">
        <f ca="1">f_nav_periodreturnrankingper(A1499,参数!$B$4,参数!$B$3,3)</f>
        <v>0</v>
      </c>
      <c r="M1499" s="17">
        <f ca="1">f_nav_adjustedreturn(A1499,参数!$B$5,参数!$B$4)</f>
        <v>0</v>
      </c>
      <c r="N1499" s="17">
        <f ca="1">f_nav_periodreturnrankingper(A1499,参数!$B$5,参数!$B$4,3)</f>
        <v>0</v>
      </c>
      <c r="O1499" s="17">
        <f ca="1">f_nav_adjustedreturn(A1499,参数!$B$6,参数!$B$5)</f>
        <v>0</v>
      </c>
      <c r="P1499" s="17">
        <f ca="1">f_nav_periodreturnrankingper(A1499,参数!$B$6,参数!$B$5,3)</f>
        <v>0</v>
      </c>
      <c r="Q1499" s="25">
        <f>f_return(A1499,1,参数!$B$1-365/2,参数!$B$1)</f>
        <v>53.5496916427752</v>
      </c>
      <c r="R1499" s="25">
        <f ca="1">f_return(A1499,1,参数!$B$4,参数!$B$1)</f>
        <v>0</v>
      </c>
      <c r="S1499" s="25">
        <f ca="1">f_return(A1499,1,参数!$B$6,参数!$B$1)</f>
        <v>0</v>
      </c>
      <c r="T1499" t="str">
        <f>f_info_investtype(A1499)</f>
        <v>灵活配置型基金</v>
      </c>
      <c r="U1499" t="str">
        <f>f_info_fundmanager(A1499)</f>
        <v>何翔</v>
      </c>
      <c r="V1499">
        <f>f_info_manager_onthepostdays(A1499,1)</f>
        <v>937</v>
      </c>
      <c r="W1499" s="25">
        <f ca="1">f_return_1w(A1499,"0",参数!$B$2)</f>
        <v>-2.81329923273658</v>
      </c>
      <c r="X1499" s="25">
        <f>f_return_1m(A1499,"0",参数!$B$1)</f>
        <v>11.4874815905744</v>
      </c>
      <c r="Y1499" s="25">
        <f>f_return_3m(A1499,0,参数!$B$1)</f>
        <v>18.4502347098442</v>
      </c>
      <c r="Z1499" s="25">
        <f>f_return_6m(A1499,0,参数!B1498)</f>
        <v>17.6766340301667</v>
      </c>
      <c r="AA1499" t="str">
        <f>f_dq_status(A1499,参数!$B$1)</f>
        <v>开放申购|开放赎回</v>
      </c>
      <c r="AB1499" s="17">
        <f ca="1">f_risk_maxdownside(A1499,参数!$B$6,参数!$B$1)</f>
        <v>-14.125149461937</v>
      </c>
      <c r="AC1499" s="17">
        <f ca="1">f_risk_maxdownside(A1499,参数!$B$4,参数!$B$1)</f>
        <v>-14.125149461937</v>
      </c>
      <c r="AD1499" t="str">
        <f ca="1">f_risk_maxdownside_date(A1499,参数!$B$6,参数!$B$1)</f>
        <v>20200225-20200323</v>
      </c>
    </row>
    <row r="1500" spans="1:30">
      <c r="A1500" s="15" t="s">
        <v>1528</v>
      </c>
      <c r="B1500" t="str">
        <f>f_info_name(A1500)</f>
        <v>光大多策略优选一年</v>
      </c>
      <c r="C1500" t="str">
        <f>f_info_setupdate(A1500)</f>
        <v>2017-12-06</v>
      </c>
      <c r="D1500" s="16">
        <f t="shared" si="23"/>
        <v>1146</v>
      </c>
      <c r="F1500" s="17">
        <f>f_netasset_total(A1500,参数!$B$1,100000000)</f>
        <v>1.028858937</v>
      </c>
      <c r="G1500" s="17">
        <f ca="1">f_nav_adjustedreturn(A1500,参数!$B$2,参数!$B$1)</f>
        <v>21.546875855714</v>
      </c>
      <c r="H1500" s="17">
        <f ca="1">f_nav_periodreturnrankingper(A1500,参数!$B$2,参数!$B$1,3)</f>
        <v>74.5367919534145</v>
      </c>
      <c r="I1500" s="17">
        <f ca="1">f_nav_adjustedreturn(A1500,参数!$B$3,参数!$B$2)</f>
        <v>21.148883653091</v>
      </c>
      <c r="J1500" s="17">
        <f ca="1">f_nav_periodreturnrankingper(A1500,参数!$B$3,参数!$B$2,3)</f>
        <v>57.3021181716834</v>
      </c>
      <c r="K1500" s="17">
        <f ca="1">f_nav_adjustedreturn(A1500,参数!$B$4,参数!$B$3)</f>
        <v>-15.3882665654072</v>
      </c>
      <c r="L1500" s="17">
        <f ca="1">f_nav_periodreturnrankingper(A1500,参数!$B$4,参数!$B$3,3)</f>
        <v>50.8985879332478</v>
      </c>
      <c r="M1500" s="17">
        <f ca="1">f_nav_adjustedreturn(A1500,参数!$B$5,参数!$B$4)</f>
        <v>0</v>
      </c>
      <c r="N1500" s="17">
        <f ca="1">f_nav_periodreturnrankingper(A1500,参数!$B$5,参数!$B$4,3)</f>
        <v>0</v>
      </c>
      <c r="O1500" s="17">
        <f ca="1">f_nav_adjustedreturn(A1500,参数!$B$6,参数!$B$5)</f>
        <v>0</v>
      </c>
      <c r="P1500" s="17">
        <f ca="1">f_nav_periodreturnrankingper(A1500,参数!$B$6,参数!$B$5,3)</f>
        <v>0</v>
      </c>
      <c r="Q1500" s="25">
        <f>f_return(A1500,1,参数!$B$1-365/2,参数!$B$1)</f>
        <v>29.9343854201149</v>
      </c>
      <c r="R1500" s="25">
        <f ca="1">f_return(A1500,1,参数!$B$4,参数!$B$1)</f>
        <v>7.59751140520801</v>
      </c>
      <c r="S1500" s="25">
        <f ca="1">f_return(A1500,1,参数!$B$6,参数!$B$1)</f>
        <v>0</v>
      </c>
      <c r="T1500" t="str">
        <f>f_info_investtype(A1500)</f>
        <v>灵活配置型基金</v>
      </c>
      <c r="U1500" t="str">
        <f>f_info_fundmanager(A1500)</f>
        <v>房雷</v>
      </c>
      <c r="V1500">
        <f>f_info_manager_onthepostdays(A1500,1)</f>
        <v>264</v>
      </c>
      <c r="W1500" s="25">
        <f ca="1">f_return_1w(A1500,"0",参数!$B$2)</f>
        <v>1.15222482435599</v>
      </c>
      <c r="X1500" s="25">
        <f>f_return_1m(A1500,"0",参数!$B$1)</f>
        <v>6.8515497553018</v>
      </c>
      <c r="Y1500" s="25">
        <f>f_return_3m(A1500,0,参数!$B$1)</f>
        <v>12.3713305375524</v>
      </c>
      <c r="Z1500" s="25">
        <f>f_return_6m(A1500,0,参数!B1499)</f>
        <v>9.80918592386614</v>
      </c>
      <c r="AA1500" t="str">
        <f>f_dq_status(A1500,参数!$B$1)</f>
        <v>开放申购|开放赎回</v>
      </c>
      <c r="AB1500" s="17">
        <f ca="1">f_risk_maxdownside(A1500,参数!$B$6,参数!$B$1)</f>
        <v>-24.0519053276067</v>
      </c>
      <c r="AC1500" s="17">
        <f ca="1">f_risk_maxdownside(A1500,参数!$B$4,参数!$B$1)</f>
        <v>-24.0519053276067</v>
      </c>
      <c r="AD1500" t="str">
        <f ca="1">f_risk_maxdownside_date(A1500,参数!$B$6,参数!$B$1)</f>
        <v>20180127-20190606</v>
      </c>
    </row>
    <row r="1501" spans="1:30">
      <c r="A1501" s="15" t="s">
        <v>1529</v>
      </c>
      <c r="B1501" t="str">
        <f>f_info_name(A1501)</f>
        <v>鹏华研究精选</v>
      </c>
      <c r="C1501" t="str">
        <f>f_info_setupdate(A1501)</f>
        <v>2017-10-09</v>
      </c>
      <c r="D1501" s="16">
        <f t="shared" si="23"/>
        <v>1204</v>
      </c>
      <c r="F1501" s="17">
        <f>f_netasset_total(A1501,参数!$B$1,100000000)</f>
        <v>26.1809692168</v>
      </c>
      <c r="G1501" s="17">
        <f ca="1">f_nav_adjustedreturn(A1501,参数!$B$2,参数!$B$1)</f>
        <v>94.2499454108742</v>
      </c>
      <c r="H1501" s="17">
        <f ca="1">f_nav_periodreturnrankingper(A1501,参数!$B$2,参数!$B$1,3)</f>
        <v>7.67601905770249</v>
      </c>
      <c r="I1501" s="17">
        <f ca="1">f_nav_adjustedreturn(A1501,参数!$B$3,参数!$B$2)</f>
        <v>67.1004621746534</v>
      </c>
      <c r="J1501" s="17">
        <f ca="1">f_nav_periodreturnrankingper(A1501,参数!$B$3,参数!$B$2,3)</f>
        <v>5.68561872909699</v>
      </c>
      <c r="K1501" s="17">
        <f ca="1">f_nav_adjustedreturn(A1501,参数!$B$4,参数!$B$3)</f>
        <v>-18.4648948829829</v>
      </c>
      <c r="L1501" s="17">
        <f ca="1">f_nav_periodreturnrankingper(A1501,参数!$B$4,参数!$B$3,3)</f>
        <v>60.1412066752246</v>
      </c>
      <c r="M1501" s="17">
        <f ca="1">f_nav_adjustedreturn(A1501,参数!$B$5,参数!$B$4)</f>
        <v>0</v>
      </c>
      <c r="N1501" s="17">
        <f ca="1">f_nav_periodreturnrankingper(A1501,参数!$B$5,参数!$B$4,3)</f>
        <v>0</v>
      </c>
      <c r="O1501" s="17">
        <f ca="1">f_nav_adjustedreturn(A1501,参数!$B$6,参数!$B$5)</f>
        <v>0</v>
      </c>
      <c r="P1501" s="17">
        <f ca="1">f_nav_periodreturnrankingper(A1501,参数!$B$6,参数!$B$5,3)</f>
        <v>0</v>
      </c>
      <c r="Q1501" s="25">
        <f>f_return(A1501,1,参数!$B$1-365/2,参数!$B$1)</f>
        <v>67.0854987926444</v>
      </c>
      <c r="R1501" s="25">
        <f ca="1">f_return(A1501,1,参数!$B$4,参数!$B$1)</f>
        <v>38.2820610806385</v>
      </c>
      <c r="S1501" s="25">
        <f ca="1">f_return(A1501,1,参数!$B$6,参数!$B$1)</f>
        <v>0</v>
      </c>
      <c r="T1501" t="str">
        <f>f_info_investtype(A1501)</f>
        <v>灵活配置型基金</v>
      </c>
      <c r="U1501" t="str">
        <f>f_info_fundmanager(A1501)</f>
        <v>梁浩,王海青</v>
      </c>
      <c r="V1501">
        <f>f_info_manager_onthepostdays(A1501,1)</f>
        <v>1221</v>
      </c>
      <c r="W1501" s="25">
        <f ca="1">f_return_1w(A1501,"0",参数!$B$2)</f>
        <v>-0.980180180180184</v>
      </c>
      <c r="X1501" s="25">
        <f>f_return_1m(A1501,"0",参数!$B$1)</f>
        <v>12.5458609201704</v>
      </c>
      <c r="Y1501" s="25">
        <f>f_return_3m(A1501,0,参数!$B$1)</f>
        <v>24.9379710687702</v>
      </c>
      <c r="Z1501" s="25">
        <f>f_return_6m(A1501,0,参数!B1500)</f>
        <v>23.2919254658385</v>
      </c>
      <c r="AA1501" t="str">
        <f>f_dq_status(A1501,参数!$B$1)</f>
        <v>开放申购|开放赎回</v>
      </c>
      <c r="AB1501" s="17">
        <f ca="1">f_risk_maxdownside(A1501,参数!$B$6,参数!$B$1)</f>
        <v>-26.5507246376812</v>
      </c>
      <c r="AC1501" s="17">
        <f ca="1">f_risk_maxdownside(A1501,参数!$B$4,参数!$B$1)</f>
        <v>-26.5507246376812</v>
      </c>
      <c r="AD1501" t="str">
        <f ca="1">f_risk_maxdownside_date(A1501,参数!$B$6,参数!$B$1)</f>
        <v>20180523-20181018</v>
      </c>
    </row>
    <row r="1502" spans="1:30">
      <c r="A1502" s="15" t="s">
        <v>1530</v>
      </c>
      <c r="B1502" t="str">
        <f>f_info_name(A1502)</f>
        <v>中银产业精选</v>
      </c>
      <c r="C1502" t="str">
        <f>f_info_setupdate(A1502)</f>
        <v>2019-04-30</v>
      </c>
      <c r="D1502" s="16">
        <f t="shared" si="23"/>
        <v>636</v>
      </c>
      <c r="F1502" s="17">
        <f>f_netasset_total(A1502,参数!$B$1,100000000)</f>
        <v>0.9359435509</v>
      </c>
      <c r="G1502" s="17">
        <f ca="1">f_nav_adjustedreturn(A1502,参数!$B$2,参数!$B$1)</f>
        <v>94.6299739680179</v>
      </c>
      <c r="H1502" s="17">
        <f ca="1">f_nav_periodreturnrankingper(A1502,参数!$B$2,参数!$B$1,3)</f>
        <v>14.1315014720314</v>
      </c>
      <c r="I1502" s="17">
        <f ca="1">f_nav_adjustedreturn(A1502,参数!$B$3,参数!$B$2)</f>
        <v>0</v>
      </c>
      <c r="J1502" s="17">
        <f ca="1">f_nav_periodreturnrankingper(A1502,参数!$B$3,参数!$B$2,3)</f>
        <v>0</v>
      </c>
      <c r="K1502" s="17">
        <f ca="1">f_nav_adjustedreturn(A1502,参数!$B$4,参数!$B$3)</f>
        <v>0</v>
      </c>
      <c r="L1502" s="17">
        <f ca="1">f_nav_periodreturnrankingper(A1502,参数!$B$4,参数!$B$3,3)</f>
        <v>0</v>
      </c>
      <c r="M1502" s="17">
        <f ca="1">f_nav_adjustedreturn(A1502,参数!$B$5,参数!$B$4)</f>
        <v>0</v>
      </c>
      <c r="N1502" s="17">
        <f ca="1">f_nav_periodreturnrankingper(A1502,参数!$B$5,参数!$B$4,3)</f>
        <v>0</v>
      </c>
      <c r="O1502" s="17">
        <f ca="1">f_nav_adjustedreturn(A1502,参数!$B$6,参数!$B$5)</f>
        <v>0</v>
      </c>
      <c r="P1502" s="17">
        <f ca="1">f_nav_periodreturnrankingper(A1502,参数!$B$6,参数!$B$5,3)</f>
        <v>0</v>
      </c>
      <c r="Q1502" s="25">
        <f>f_return(A1502,1,参数!$B$1-365/2,参数!$B$1)</f>
        <v>86.9956413900621</v>
      </c>
      <c r="R1502" s="25">
        <f ca="1">f_return(A1502,1,参数!$B$4,参数!$B$1)</f>
        <v>0</v>
      </c>
      <c r="S1502" s="25">
        <f ca="1">f_return(A1502,1,参数!$B$6,参数!$B$1)</f>
        <v>0</v>
      </c>
      <c r="T1502" t="str">
        <f>f_info_investtype(A1502)</f>
        <v>偏股混合型基金</v>
      </c>
      <c r="U1502" t="str">
        <f>f_info_fundmanager(A1502)</f>
        <v>吴印</v>
      </c>
      <c r="V1502">
        <f>f_info_manager_onthepostdays(A1502,1)</f>
        <v>653</v>
      </c>
      <c r="W1502" s="25">
        <f ca="1">f_return_1w(A1502,"0",参数!$B$2)</f>
        <v>2.02610411291546</v>
      </c>
      <c r="X1502" s="25">
        <f>f_return_1m(A1502,"0",参数!$B$1)</f>
        <v>20.3569128874989</v>
      </c>
      <c r="Y1502" s="25">
        <f>f_return_3m(A1502,0,参数!$B$1)</f>
        <v>35.2211657709797</v>
      </c>
      <c r="Z1502" s="25">
        <f>f_return_6m(A1502,0,参数!B1501)</f>
        <v>35.1817810457516</v>
      </c>
      <c r="AA1502" t="str">
        <f>f_dq_status(A1502,参数!$B$1)</f>
        <v>开放申购|开放赎回</v>
      </c>
      <c r="AB1502" s="17">
        <f ca="1">f_risk_maxdownside(A1502,参数!$B$6,参数!$B$1)</f>
        <v>-16.8923877510174</v>
      </c>
      <c r="AC1502" s="17">
        <f ca="1">f_risk_maxdownside(A1502,参数!$B$4,参数!$B$1)</f>
        <v>-16.8923877510174</v>
      </c>
      <c r="AD1502" t="str">
        <f ca="1">f_risk_maxdownside_date(A1502,参数!$B$6,参数!$B$1)</f>
        <v>20200226-20200323</v>
      </c>
    </row>
    <row r="1503" spans="1:30">
      <c r="A1503" s="15" t="s">
        <v>1531</v>
      </c>
      <c r="B1503" t="str">
        <f>f_info_name(A1503)</f>
        <v>银华信息科技量化A</v>
      </c>
      <c r="C1503" t="str">
        <f>f_info_setupdate(A1503)</f>
        <v>2017-09-15</v>
      </c>
      <c r="D1503" s="16">
        <f t="shared" si="23"/>
        <v>1228</v>
      </c>
      <c r="F1503" s="17">
        <f>f_netasset_total(A1503,参数!$B$1,100000000)</f>
        <v>2.9578548547</v>
      </c>
      <c r="G1503" s="17">
        <f ca="1">f_nav_adjustedreturn(A1503,参数!$B$2,参数!$B$1)</f>
        <v>27.8116236340779</v>
      </c>
      <c r="H1503" s="17">
        <f ca="1">f_nav_periodreturnrankingper(A1503,参数!$B$2,参数!$B$1,3)</f>
        <v>94.1176470588235</v>
      </c>
      <c r="I1503" s="17">
        <f ca="1">f_nav_adjustedreturn(A1503,参数!$B$3,参数!$B$2)</f>
        <v>61.7803504380476</v>
      </c>
      <c r="J1503" s="17">
        <f ca="1">f_nav_periodreturnrankingper(A1503,参数!$B$3,参数!$B$2,3)</f>
        <v>21.5339233038348</v>
      </c>
      <c r="K1503" s="17">
        <f ca="1">f_nav_adjustedreturn(A1503,参数!$B$4,参数!$B$3)</f>
        <v>-27.8880866425993</v>
      </c>
      <c r="L1503" s="17">
        <f ca="1">f_nav_periodreturnrankingper(A1503,参数!$B$4,参数!$B$3,3)</f>
        <v>72.7272727272727</v>
      </c>
      <c r="M1503" s="17">
        <f ca="1">f_nav_adjustedreturn(A1503,参数!$B$5,参数!$B$4)</f>
        <v>0</v>
      </c>
      <c r="N1503" s="17">
        <f ca="1">f_nav_periodreturnrankingper(A1503,参数!$B$5,参数!$B$4,3)</f>
        <v>0</v>
      </c>
      <c r="O1503" s="17">
        <f ca="1">f_nav_adjustedreturn(A1503,参数!$B$6,参数!$B$5)</f>
        <v>0</v>
      </c>
      <c r="P1503" s="17">
        <f ca="1">f_nav_periodreturnrankingper(A1503,参数!$B$6,参数!$B$5,3)</f>
        <v>0</v>
      </c>
      <c r="Q1503" s="25">
        <f>f_return(A1503,1,参数!$B$1-365/2,参数!$B$1)</f>
        <v>17.7493912816167</v>
      </c>
      <c r="R1503" s="25">
        <f ca="1">f_return(A1503,1,参数!$B$4,参数!$B$1)</f>
        <v>14.2303775670244</v>
      </c>
      <c r="S1503" s="25">
        <f ca="1">f_return(A1503,1,参数!$B$6,参数!$B$1)</f>
        <v>0</v>
      </c>
      <c r="T1503" t="str">
        <f>f_info_investtype(A1503)</f>
        <v>普通股票型基金</v>
      </c>
      <c r="U1503" t="str">
        <f>f_info_fundmanager(A1503)</f>
        <v>李宜璇,马君</v>
      </c>
      <c r="V1503">
        <f>f_info_manager_onthepostdays(A1503,1)</f>
        <v>1072</v>
      </c>
      <c r="W1503" s="25">
        <f ca="1">f_return_1w(A1503,"0",参数!$B$2)</f>
        <v>0.740379931807117</v>
      </c>
      <c r="X1503" s="25">
        <f>f_return_1m(A1503,"0",参数!$B$1)</f>
        <v>10.4453914932732</v>
      </c>
      <c r="Y1503" s="25">
        <f>f_return_3m(A1503,0,参数!$B$1)</f>
        <v>10.3992649515536</v>
      </c>
      <c r="Z1503" s="25">
        <f>f_return_6m(A1503,0,参数!B1502)</f>
        <v>-0.554557525579933</v>
      </c>
      <c r="AA1503" t="str">
        <f>f_dq_status(A1503,参数!$B$1)</f>
        <v>开放申购|开放赎回</v>
      </c>
      <c r="AB1503" s="17">
        <f ca="1">f_risk_maxdownside(A1503,参数!$B$6,参数!$B$1)</f>
        <v>-41.6112709594206</v>
      </c>
      <c r="AC1503" s="17">
        <f ca="1">f_risk_maxdownside(A1503,参数!$B$4,参数!$B$1)</f>
        <v>-35.5421686746988</v>
      </c>
      <c r="AD1503" t="str">
        <f ca="1">f_risk_maxdownside_date(A1503,参数!$B$6,参数!$B$1)</f>
        <v>20171014-20181016</v>
      </c>
    </row>
    <row r="1504" spans="1:30">
      <c r="A1504" s="15" t="s">
        <v>1532</v>
      </c>
      <c r="B1504" t="str">
        <f>f_info_name(A1504)</f>
        <v>银华新能源新材料量化A</v>
      </c>
      <c r="C1504" t="str">
        <f>f_info_setupdate(A1504)</f>
        <v>2017-09-15</v>
      </c>
      <c r="D1504" s="16">
        <f t="shared" si="23"/>
        <v>1228</v>
      </c>
      <c r="F1504" s="17">
        <f>f_netasset_total(A1504,参数!$B$1,100000000)</f>
        <v>4.3879960759</v>
      </c>
      <c r="G1504" s="17">
        <f ca="1">f_nav_adjustedreturn(A1504,参数!$B$2,参数!$B$1)</f>
        <v>106.026343396666</v>
      </c>
      <c r="H1504" s="17">
        <f ca="1">f_nav_periodreturnrankingper(A1504,参数!$B$2,参数!$B$1,3)</f>
        <v>13.2352941176471</v>
      </c>
      <c r="I1504" s="17">
        <f ca="1">f_nav_adjustedreturn(A1504,参数!$B$3,参数!$B$2)</f>
        <v>18.5763648928818</v>
      </c>
      <c r="J1504" s="17">
        <f ca="1">f_nav_periodreturnrankingper(A1504,参数!$B$3,参数!$B$2,3)</f>
        <v>93.8053097345133</v>
      </c>
      <c r="K1504" s="17">
        <f ca="1">f_nav_adjustedreturn(A1504,参数!$B$4,参数!$B$3)</f>
        <v>-22.5789192081327</v>
      </c>
      <c r="L1504" s="17">
        <f ca="1">f_nav_periodreturnrankingper(A1504,参数!$B$4,参数!$B$3,3)</f>
        <v>44</v>
      </c>
      <c r="M1504" s="17">
        <f ca="1">f_nav_adjustedreturn(A1504,参数!$B$5,参数!$B$4)</f>
        <v>0</v>
      </c>
      <c r="N1504" s="17">
        <f ca="1">f_nav_periodreturnrankingper(A1504,参数!$B$5,参数!$B$4,3)</f>
        <v>0</v>
      </c>
      <c r="O1504" s="17">
        <f ca="1">f_nav_adjustedreturn(A1504,参数!$B$6,参数!$B$5)</f>
        <v>0</v>
      </c>
      <c r="P1504" s="17">
        <f ca="1">f_nav_periodreturnrankingper(A1504,参数!$B$6,参数!$B$5,3)</f>
        <v>0</v>
      </c>
      <c r="Q1504" s="25">
        <f>f_return(A1504,1,参数!$B$1-365/2,参数!$B$1)</f>
        <v>165.40235350874</v>
      </c>
      <c r="R1504" s="25">
        <f ca="1">f_return(A1504,1,参数!$B$4,参数!$B$1)</f>
        <v>23.6448010356651</v>
      </c>
      <c r="S1504" s="25">
        <f ca="1">f_return(A1504,1,参数!$B$6,参数!$B$1)</f>
        <v>0</v>
      </c>
      <c r="T1504" t="str">
        <f>f_info_investtype(A1504)</f>
        <v>普通股票型基金</v>
      </c>
      <c r="U1504" t="str">
        <f>f_info_fundmanager(A1504)</f>
        <v>李宜璇</v>
      </c>
      <c r="V1504">
        <f>f_info_manager_onthepostdays(A1504,1)</f>
        <v>1072</v>
      </c>
      <c r="W1504" s="25">
        <f ca="1">f_return_1w(A1504,"0",参数!$B$2)</f>
        <v>-0.706018518518518</v>
      </c>
      <c r="X1504" s="25">
        <f>f_return_1m(A1504,"0",参数!$B$1)</f>
        <v>14.7131360332295</v>
      </c>
      <c r="Y1504" s="25">
        <f>f_return_3m(A1504,0,参数!$B$1)</f>
        <v>50.1316571816869</v>
      </c>
      <c r="Z1504" s="25">
        <f>f_return_6m(A1504,0,参数!B1503)</f>
        <v>47.7218019257221</v>
      </c>
      <c r="AA1504" t="str">
        <f>f_dq_status(A1504,参数!$B$1)</f>
        <v>开放申购|开放赎回</v>
      </c>
      <c r="AB1504" s="17">
        <f ca="1">f_risk_maxdownside(A1504,参数!$B$6,参数!$B$1)</f>
        <v>-41.0733844468784</v>
      </c>
      <c r="AC1504" s="17">
        <f ca="1">f_risk_maxdownside(A1504,参数!$B$4,参数!$B$1)</f>
        <v>-36.9620792501065</v>
      </c>
      <c r="AD1504" t="str">
        <f ca="1">f_risk_maxdownside_date(A1504,参数!$B$6,参数!$B$1)</f>
        <v>20171111-20181018</v>
      </c>
    </row>
    <row r="1505" spans="1:30">
      <c r="A1505" s="15" t="s">
        <v>1533</v>
      </c>
      <c r="B1505" t="str">
        <f>f_info_name(A1505)</f>
        <v>鹏扬景兴A</v>
      </c>
      <c r="C1505" t="str">
        <f>f_info_setupdate(A1505)</f>
        <v>2017-09-27</v>
      </c>
      <c r="D1505" s="16">
        <f t="shared" si="23"/>
        <v>1216</v>
      </c>
      <c r="F1505" s="17">
        <f>f_netasset_total(A1505,参数!$B$1,100000000)</f>
        <v>8.4185003181</v>
      </c>
      <c r="G1505" s="17">
        <f ca="1">f_nav_adjustedreturn(A1505,参数!$B$2,参数!$B$1)</f>
        <v>22.8395379122654</v>
      </c>
      <c r="H1505" s="17">
        <f ca="1">f_nav_periodreturnrankingper(A1505,参数!$B$2,参数!$B$1,3)</f>
        <v>18.9839572192513</v>
      </c>
      <c r="I1505" s="17">
        <f ca="1">f_nav_adjustedreturn(A1505,参数!$B$3,参数!$B$2)</f>
        <v>23.4144434672139</v>
      </c>
      <c r="J1505" s="17">
        <f ca="1">f_nav_periodreturnrankingper(A1505,参数!$B$3,参数!$B$2,3)</f>
        <v>6.31578947368421</v>
      </c>
      <c r="K1505" s="17">
        <f ca="1">f_nav_adjustedreturn(A1505,参数!$B$4,参数!$B$3)</f>
        <v>-6.01579720793533</v>
      </c>
      <c r="L1505" s="17">
        <f ca="1">f_nav_periodreturnrankingper(A1505,参数!$B$4,参数!$B$3,3)</f>
        <v>89.3333333333333</v>
      </c>
      <c r="M1505" s="17">
        <f ca="1">f_nav_adjustedreturn(A1505,参数!$B$5,参数!$B$4)</f>
        <v>0</v>
      </c>
      <c r="N1505" s="17">
        <f ca="1">f_nav_periodreturnrankingper(A1505,参数!$B$5,参数!$B$4,3)</f>
        <v>0</v>
      </c>
      <c r="O1505" s="17">
        <f ca="1">f_nav_adjustedreturn(A1505,参数!$B$6,参数!$B$5)</f>
        <v>0</v>
      </c>
      <c r="P1505" s="17">
        <f ca="1">f_nav_periodreturnrankingper(A1505,参数!$B$6,参数!$B$5,3)</f>
        <v>0</v>
      </c>
      <c r="Q1505" s="25">
        <f>f_return(A1505,1,参数!$B$1-365/2,参数!$B$1)</f>
        <v>27.9143005124182</v>
      </c>
      <c r="R1505" s="25">
        <f ca="1">f_return(A1505,1,参数!$B$4,参数!$B$1)</f>
        <v>12.5139171132498</v>
      </c>
      <c r="S1505" s="25">
        <f ca="1">f_return(A1505,1,参数!$B$6,参数!$B$1)</f>
        <v>0</v>
      </c>
      <c r="T1505" t="str">
        <f>f_info_investtype(A1505)</f>
        <v>偏债混合型基金</v>
      </c>
      <c r="U1505" t="str">
        <f>f_info_fundmanager(A1505)</f>
        <v>罗成,焦翠</v>
      </c>
      <c r="V1505">
        <f>f_info_manager_onthepostdays(A1505,1)</f>
        <v>1063</v>
      </c>
      <c r="W1505" s="25">
        <f ca="1">f_return_1w(A1505,"0",参数!$B$2)</f>
        <v>-0.660740973806355</v>
      </c>
      <c r="X1505" s="25">
        <f>f_return_1m(A1505,"0",参数!$B$1)</f>
        <v>4.10653976051582</v>
      </c>
      <c r="Y1505" s="25">
        <f>f_return_3m(A1505,0,参数!$B$1)</f>
        <v>8.53873239436621</v>
      </c>
      <c r="Z1505" s="25">
        <f>f_return_6m(A1505,0,参数!B1504)</f>
        <v>11.2640288359138</v>
      </c>
      <c r="AA1505" t="str">
        <f>f_dq_status(A1505,参数!$B$1)</f>
        <v>开放申购|开放赎回</v>
      </c>
      <c r="AB1505" s="17">
        <f ca="1">f_risk_maxdownside(A1505,参数!$B$6,参数!$B$1)</f>
        <v>-10.5527179861364</v>
      </c>
      <c r="AC1505" s="17">
        <f ca="1">f_risk_maxdownside(A1505,参数!$B$4,参数!$B$1)</f>
        <v>-9.95317234413736</v>
      </c>
      <c r="AD1505" t="str">
        <f ca="1">f_risk_maxdownside_date(A1505,参数!$B$6,参数!$B$1)</f>
        <v>20180124-20190103</v>
      </c>
    </row>
    <row r="1506" spans="1:30">
      <c r="A1506" s="15" t="s">
        <v>1534</v>
      </c>
      <c r="B1506" t="str">
        <f>f_info_name(A1506)</f>
        <v>人保研究精选A</v>
      </c>
      <c r="C1506" t="str">
        <f>f_info_setupdate(A1506)</f>
        <v>2018-02-01</v>
      </c>
      <c r="D1506" s="16">
        <f t="shared" si="23"/>
        <v>1089</v>
      </c>
      <c r="F1506" s="17">
        <f>f_netasset_total(A1506,参数!$B$1,100000000)</f>
        <v>1.4450451204</v>
      </c>
      <c r="G1506" s="17">
        <f ca="1">f_nav_adjustedreturn(A1506,参数!$B$2,参数!$B$1)</f>
        <v>55.3102429415627</v>
      </c>
      <c r="H1506" s="17">
        <f ca="1">f_nav_periodreturnrankingper(A1506,参数!$B$2,参数!$B$1,3)</f>
        <v>71.0500490677134</v>
      </c>
      <c r="I1506" s="17">
        <f ca="1">f_nav_adjustedreturn(A1506,参数!$B$3,参数!$B$2)</f>
        <v>34.8085859703474</v>
      </c>
      <c r="J1506" s="17">
        <f ca="1">f_nav_periodreturnrankingper(A1506,参数!$B$3,参数!$B$2,3)</f>
        <v>65.702479338843</v>
      </c>
      <c r="K1506" s="17">
        <f ca="1">f_nav_adjustedreturn(A1506,参数!$B$4,参数!$B$3)</f>
        <v>0</v>
      </c>
      <c r="L1506" s="17">
        <f ca="1">f_nav_periodreturnrankingper(A1506,参数!$B$4,参数!$B$3,3)</f>
        <v>0</v>
      </c>
      <c r="M1506" s="17">
        <f ca="1">f_nav_adjustedreturn(A1506,参数!$B$5,参数!$B$4)</f>
        <v>0</v>
      </c>
      <c r="N1506" s="17">
        <f ca="1">f_nav_periodreturnrankingper(A1506,参数!$B$5,参数!$B$4,3)</f>
        <v>0</v>
      </c>
      <c r="O1506" s="17">
        <f ca="1">f_nav_adjustedreturn(A1506,参数!$B$6,参数!$B$5)</f>
        <v>0</v>
      </c>
      <c r="P1506" s="17">
        <f ca="1">f_nav_periodreturnrankingper(A1506,参数!$B$6,参数!$B$5,3)</f>
        <v>0</v>
      </c>
      <c r="Q1506" s="25">
        <f>f_return(A1506,1,参数!$B$1-365/2,参数!$B$1)</f>
        <v>46.0453752404915</v>
      </c>
      <c r="R1506" s="25">
        <f ca="1">f_return(A1506,1,参数!$B$4,参数!$B$1)</f>
        <v>0</v>
      </c>
      <c r="S1506" s="25">
        <f ca="1">f_return(A1506,1,参数!$B$6,参数!$B$1)</f>
        <v>0</v>
      </c>
      <c r="T1506" t="str">
        <f>f_info_investtype(A1506)</f>
        <v>偏股混合型基金</v>
      </c>
      <c r="U1506" t="str">
        <f>f_info_fundmanager(A1506)</f>
        <v>郁琦</v>
      </c>
      <c r="V1506">
        <f>f_info_manager_onthepostdays(A1506,1)</f>
        <v>832</v>
      </c>
      <c r="W1506" s="25">
        <f ca="1">f_return_1w(A1506,"0",参数!$B$2)</f>
        <v>-2.59812934687025</v>
      </c>
      <c r="X1506" s="25">
        <f>f_return_1m(A1506,"0",参数!$B$1)</f>
        <v>8.83418646114914</v>
      </c>
      <c r="Y1506" s="25">
        <f>f_return_3m(A1506,0,参数!$B$1)</f>
        <v>15.496826171875</v>
      </c>
      <c r="Z1506" s="25">
        <f>f_return_6m(A1506,0,参数!B1505)</f>
        <v>12.7392309059667</v>
      </c>
      <c r="AA1506" t="str">
        <f>f_dq_status(A1506,参数!$B$1)</f>
        <v>开放申购|开放赎回</v>
      </c>
      <c r="AB1506" s="17">
        <f ca="1">f_risk_maxdownside(A1506,参数!$B$6,参数!$B$1)</f>
        <v>-16.6929444225463</v>
      </c>
      <c r="AC1506" s="17">
        <f ca="1">f_risk_maxdownside(A1506,参数!$B$4,参数!$B$1)</f>
        <v>-16.6929444225463</v>
      </c>
      <c r="AD1506" t="str">
        <f ca="1">f_risk_maxdownside_date(A1506,参数!$B$6,参数!$B$1)</f>
        <v>20180522-20181018</v>
      </c>
    </row>
    <row r="1507" spans="1:30">
      <c r="A1507" s="15" t="s">
        <v>1535</v>
      </c>
      <c r="B1507" t="str">
        <f>f_info_name(A1507)</f>
        <v>国寿安保健康科学A</v>
      </c>
      <c r="C1507" t="str">
        <f>f_info_setupdate(A1507)</f>
        <v>2017-11-01</v>
      </c>
      <c r="D1507" s="16">
        <f t="shared" si="23"/>
        <v>1181</v>
      </c>
      <c r="F1507" s="17">
        <f>f_netasset_total(A1507,参数!$B$1,100000000)</f>
        <v>1.0927274593</v>
      </c>
      <c r="G1507" s="17">
        <f ca="1">f_nav_adjustedreturn(A1507,参数!$B$2,参数!$B$1)</f>
        <v>69.7806024725753</v>
      </c>
      <c r="H1507" s="17">
        <f ca="1">f_nav_periodreturnrankingper(A1507,参数!$B$2,参数!$B$1,3)</f>
        <v>46.7124631992149</v>
      </c>
      <c r="I1507" s="17">
        <f ca="1">f_nav_adjustedreturn(A1507,参数!$B$3,参数!$B$2)</f>
        <v>31.5241039734341</v>
      </c>
      <c r="J1507" s="17">
        <f ca="1">f_nav_periodreturnrankingper(A1507,参数!$B$3,参数!$B$2,3)</f>
        <v>72.5895316804408</v>
      </c>
      <c r="K1507" s="17">
        <f ca="1">f_nav_adjustedreturn(A1507,参数!$B$4,参数!$B$3)</f>
        <v>-13.5859885216703</v>
      </c>
      <c r="L1507" s="17">
        <f ca="1">f_nav_periodreturnrankingper(A1507,参数!$B$4,参数!$B$3,3)</f>
        <v>7.56013745704467</v>
      </c>
      <c r="M1507" s="17">
        <f ca="1">f_nav_adjustedreturn(A1507,参数!$B$5,参数!$B$4)</f>
        <v>0</v>
      </c>
      <c r="N1507" s="17">
        <f ca="1">f_nav_periodreturnrankingper(A1507,参数!$B$5,参数!$B$4,3)</f>
        <v>0</v>
      </c>
      <c r="O1507" s="17">
        <f ca="1">f_nav_adjustedreturn(A1507,参数!$B$6,参数!$B$5)</f>
        <v>0</v>
      </c>
      <c r="P1507" s="17">
        <f ca="1">f_nav_periodreturnrankingper(A1507,参数!$B$6,参数!$B$5,3)</f>
        <v>0</v>
      </c>
      <c r="Q1507" s="25">
        <f>f_return(A1507,1,参数!$B$1-365/2,参数!$B$1)</f>
        <v>43.4820707072132</v>
      </c>
      <c r="R1507" s="25">
        <f ca="1">f_return(A1507,1,参数!$B$4,参数!$B$1)</f>
        <v>24.4722018455207</v>
      </c>
      <c r="S1507" s="25">
        <f ca="1">f_return(A1507,1,参数!$B$6,参数!$B$1)</f>
        <v>0</v>
      </c>
      <c r="T1507" t="str">
        <f>f_info_investtype(A1507)</f>
        <v>偏股混合型基金</v>
      </c>
      <c r="U1507" t="str">
        <f>f_info_fundmanager(A1507)</f>
        <v>张琦,刘志军</v>
      </c>
      <c r="V1507">
        <f>f_info_manager_onthepostdays(A1507,1)</f>
        <v>1198</v>
      </c>
      <c r="W1507" s="25">
        <f ca="1">f_return_1w(A1507,"0",参数!$B$2)</f>
        <v>0.630804275451209</v>
      </c>
      <c r="X1507" s="25">
        <f>f_return_1m(A1507,"0",参数!$B$1)</f>
        <v>10.6314177114654</v>
      </c>
      <c r="Y1507" s="25">
        <f>f_return_3m(A1507,0,参数!$B$1)</f>
        <v>22.4783318678558</v>
      </c>
      <c r="Z1507" s="25">
        <f>f_return_6m(A1507,0,参数!B1506)</f>
        <v>14.4157994323557</v>
      </c>
      <c r="AA1507" t="str">
        <f>f_dq_status(A1507,参数!$B$1)</f>
        <v>开放申购|开放赎回</v>
      </c>
      <c r="AB1507" s="17">
        <f ca="1">f_risk_maxdownside(A1507,参数!$B$6,参数!$B$1)</f>
        <v>-21.6025580739208</v>
      </c>
      <c r="AC1507" s="17">
        <f ca="1">f_risk_maxdownside(A1507,参数!$B$4,参数!$B$1)</f>
        <v>-21.6025580739208</v>
      </c>
      <c r="AD1507" t="str">
        <f ca="1">f_risk_maxdownside_date(A1507,参数!$B$6,参数!$B$1)</f>
        <v>20180529-20190103</v>
      </c>
    </row>
    <row r="1508" spans="1:30">
      <c r="A1508" s="15" t="s">
        <v>1536</v>
      </c>
      <c r="B1508" t="str">
        <f>f_info_name(A1508)</f>
        <v>长安鑫旺价值A</v>
      </c>
      <c r="C1508" t="str">
        <f>f_info_setupdate(A1508)</f>
        <v>2017-09-21</v>
      </c>
      <c r="D1508" s="16">
        <f t="shared" si="23"/>
        <v>1222</v>
      </c>
      <c r="F1508" s="17">
        <f>f_netasset_total(A1508,参数!$B$1,100000000)</f>
        <v>1.6384509711</v>
      </c>
      <c r="G1508" s="17">
        <f ca="1">f_nav_adjustedreturn(A1508,参数!$B$2,参数!$B$1)</f>
        <v>102.11180852936</v>
      </c>
      <c r="H1508" s="17">
        <f ca="1">f_nav_periodreturnrankingper(A1508,参数!$B$2,参数!$B$1,3)</f>
        <v>4.76442562202223</v>
      </c>
      <c r="I1508" s="17">
        <f ca="1">f_nav_adjustedreturn(A1508,参数!$B$3,参数!$B$2)</f>
        <v>77.8322553724181</v>
      </c>
      <c r="J1508" s="17">
        <f ca="1">f_nav_periodreturnrankingper(A1508,参数!$B$3,参数!$B$2,3)</f>
        <v>2.89855072463768</v>
      </c>
      <c r="K1508" s="17">
        <f ca="1">f_nav_adjustedreturn(A1508,参数!$B$4,参数!$B$3)</f>
        <v>-21.6189697465249</v>
      </c>
      <c r="L1508" s="17">
        <f ca="1">f_nav_periodreturnrankingper(A1508,参数!$B$4,参数!$B$3,3)</f>
        <v>71.8870346598203</v>
      </c>
      <c r="M1508" s="17">
        <f ca="1">f_nav_adjustedreturn(A1508,参数!$B$5,参数!$B$4)</f>
        <v>0</v>
      </c>
      <c r="N1508" s="17">
        <f ca="1">f_nav_periodreturnrankingper(A1508,参数!$B$5,参数!$B$4,3)</f>
        <v>0</v>
      </c>
      <c r="O1508" s="17">
        <f ca="1">f_nav_adjustedreturn(A1508,参数!$B$6,参数!$B$5)</f>
        <v>0</v>
      </c>
      <c r="P1508" s="17">
        <f ca="1">f_nav_periodreturnrankingper(A1508,参数!$B$6,参数!$B$5,3)</f>
        <v>0</v>
      </c>
      <c r="Q1508" s="25">
        <f>f_return(A1508,1,参数!$B$1-365/2,参数!$B$1)</f>
        <v>162.531884042857</v>
      </c>
      <c r="R1508" s="25">
        <f ca="1">f_return(A1508,1,参数!$B$4,参数!$B$1)</f>
        <v>41.1890208143036</v>
      </c>
      <c r="S1508" s="25">
        <f ca="1">f_return(A1508,1,参数!$B$6,参数!$B$1)</f>
        <v>0</v>
      </c>
      <c r="T1508" t="str">
        <f>f_info_investtype(A1508)</f>
        <v>灵活配置型基金</v>
      </c>
      <c r="U1508" t="str">
        <f>f_info_fundmanager(A1508)</f>
        <v>徐小勇</v>
      </c>
      <c r="V1508">
        <f>f_info_manager_onthepostdays(A1508,1)</f>
        <v>780</v>
      </c>
      <c r="W1508" s="25">
        <f ca="1">f_return_1w(A1508,"0",参数!$B$2)</f>
        <v>3.07152790374268</v>
      </c>
      <c r="X1508" s="25">
        <f>f_return_1m(A1508,"0",参数!$B$1)</f>
        <v>18.7946074544013</v>
      </c>
      <c r="Y1508" s="25">
        <f>f_return_3m(A1508,0,参数!$B$1)</f>
        <v>44.6796002351558</v>
      </c>
      <c r="Z1508" s="25">
        <f>f_return_6m(A1508,0,参数!B1507)</f>
        <v>55.476136620674</v>
      </c>
      <c r="AA1508" t="str">
        <f>f_dq_status(A1508,参数!$B$1)</f>
        <v>开放申购|开放赎回</v>
      </c>
      <c r="AB1508" s="17">
        <f ca="1">f_risk_maxdownside(A1508,参数!$B$6,参数!$B$1)</f>
        <v>-25.4575030500203</v>
      </c>
      <c r="AC1508" s="17">
        <f ca="1">f_risk_maxdownside(A1508,参数!$B$4,参数!$B$1)</f>
        <v>-25.0919493257049</v>
      </c>
      <c r="AD1508" t="str">
        <f ca="1">f_risk_maxdownside_date(A1508,参数!$B$6,参数!$B$1)</f>
        <v>20180125-20190103</v>
      </c>
    </row>
    <row r="1509" spans="1:30">
      <c r="A1509" s="15" t="s">
        <v>1537</v>
      </c>
      <c r="B1509" t="str">
        <f>f_info_name(A1509)</f>
        <v>银河量化价值</v>
      </c>
      <c r="C1509" t="str">
        <f>f_info_setupdate(A1509)</f>
        <v>2017-10-13</v>
      </c>
      <c r="D1509" s="16">
        <f t="shared" si="23"/>
        <v>1200</v>
      </c>
      <c r="F1509" s="17">
        <f>f_netasset_total(A1509,参数!$B$1,100000000)</f>
        <v>3.7526219144</v>
      </c>
      <c r="G1509" s="17">
        <f ca="1">f_nav_adjustedreturn(A1509,参数!$B$2,参数!$B$1)</f>
        <v>37.6563058235084</v>
      </c>
      <c r="H1509" s="17">
        <f ca="1">f_nav_periodreturnrankingper(A1509,参数!$B$2,参数!$B$1,3)</f>
        <v>89.00883218842</v>
      </c>
      <c r="I1509" s="17">
        <f ca="1">f_nav_adjustedreturn(A1509,参数!$B$3,参数!$B$2)</f>
        <v>38.8909564570152</v>
      </c>
      <c r="J1509" s="17">
        <f ca="1">f_nav_periodreturnrankingper(A1509,参数!$B$3,参数!$B$2,3)</f>
        <v>58.2644628099173</v>
      </c>
      <c r="K1509" s="17">
        <f ca="1">f_nav_adjustedreturn(A1509,参数!$B$4,参数!$B$3)</f>
        <v>-22.3335581462569</v>
      </c>
      <c r="L1509" s="17">
        <f ca="1">f_nav_periodreturnrankingper(A1509,参数!$B$4,参数!$B$3,3)</f>
        <v>40.5498281786942</v>
      </c>
      <c r="M1509" s="17">
        <f ca="1">f_nav_adjustedreturn(A1509,参数!$B$5,参数!$B$4)</f>
        <v>0</v>
      </c>
      <c r="N1509" s="17">
        <f ca="1">f_nav_periodreturnrankingper(A1509,参数!$B$5,参数!$B$4,3)</f>
        <v>0</v>
      </c>
      <c r="O1509" s="17">
        <f ca="1">f_nav_adjustedreturn(A1509,参数!$B$6,参数!$B$5)</f>
        <v>0</v>
      </c>
      <c r="P1509" s="17">
        <f ca="1">f_nav_periodreturnrankingper(A1509,参数!$B$6,参数!$B$5,3)</f>
        <v>0</v>
      </c>
      <c r="Q1509" s="25">
        <f>f_return(A1509,1,参数!$B$1-365/2,参数!$B$1)</f>
        <v>58.7737577078286</v>
      </c>
      <c r="R1509" s="25">
        <f ca="1">f_return(A1509,1,参数!$B$4,参数!$B$1)</f>
        <v>14.072845472537</v>
      </c>
      <c r="S1509" s="25">
        <f ca="1">f_return(A1509,1,参数!$B$6,参数!$B$1)</f>
        <v>0</v>
      </c>
      <c r="T1509" t="str">
        <f>f_info_investtype(A1509)</f>
        <v>偏股混合型基金</v>
      </c>
      <c r="U1509" t="str">
        <f>f_info_fundmanager(A1509)</f>
        <v>楼华锋</v>
      </c>
      <c r="V1509">
        <f>f_info_manager_onthepostdays(A1509,1)</f>
        <v>1217</v>
      </c>
      <c r="W1509" s="25">
        <f ca="1">f_return_1w(A1509,"0",参数!$B$2)</f>
        <v>-2.71961073942133</v>
      </c>
      <c r="X1509" s="25">
        <f>f_return_1m(A1509,"0",参数!$B$1)</f>
        <v>11.4066791961833</v>
      </c>
      <c r="Y1509" s="25">
        <f>f_return_3m(A1509,0,参数!$B$1)</f>
        <v>16.9968875730661</v>
      </c>
      <c r="Z1509" s="25">
        <f>f_return_6m(A1509,0,参数!B1508)</f>
        <v>20.4027885360186</v>
      </c>
      <c r="AA1509" t="str">
        <f>f_dq_status(A1509,参数!$B$1)</f>
        <v>暂停大额申购|开放赎回</v>
      </c>
      <c r="AB1509" s="17">
        <f ca="1">f_risk_maxdownside(A1509,参数!$B$6,参数!$B$1)</f>
        <v>-26.9864062799158</v>
      </c>
      <c r="AC1509" s="17">
        <f ca="1">f_risk_maxdownside(A1509,参数!$B$4,参数!$B$1)</f>
        <v>-26.9864062799158</v>
      </c>
      <c r="AD1509" t="str">
        <f ca="1">f_risk_maxdownside_date(A1509,参数!$B$6,参数!$B$1)</f>
        <v>20180127-20190103</v>
      </c>
    </row>
    <row r="1510" spans="1:30">
      <c r="A1510" s="15" t="s">
        <v>1538</v>
      </c>
      <c r="B1510" t="str">
        <f>f_info_name(A1510)</f>
        <v>华泰柏瑞量化阿尔法A</v>
      </c>
      <c r="C1510" t="str">
        <f>f_info_setupdate(A1510)</f>
        <v>2017-09-26</v>
      </c>
      <c r="D1510" s="16">
        <f t="shared" si="23"/>
        <v>1217</v>
      </c>
      <c r="F1510" s="17">
        <f>f_netasset_total(A1510,参数!$B$1,100000000)</f>
        <v>3.5617987857</v>
      </c>
      <c r="G1510" s="17">
        <f ca="1">f_nav_adjustedreturn(A1510,参数!$B$2,参数!$B$1)</f>
        <v>47.5666731555382</v>
      </c>
      <c r="H1510" s="17">
        <f ca="1">f_nav_periodreturnrankingper(A1510,参数!$B$2,参数!$B$1,3)</f>
        <v>46.1619904711488</v>
      </c>
      <c r="I1510" s="17">
        <f ca="1">f_nav_adjustedreturn(A1510,参数!$B$3,参数!$B$2)</f>
        <v>24.6844660194175</v>
      </c>
      <c r="J1510" s="17">
        <f ca="1">f_nav_periodreturnrankingper(A1510,参数!$B$3,参数!$B$2,3)</f>
        <v>51.4492753623188</v>
      </c>
      <c r="K1510" s="17">
        <f ca="1">f_nav_adjustedreturn(A1510,参数!$B$4,参数!$B$3)</f>
        <v>-18.2539682539683</v>
      </c>
      <c r="L1510" s="17">
        <f ca="1">f_nav_periodreturnrankingper(A1510,参数!$B$4,参数!$B$3,3)</f>
        <v>59.6919127086008</v>
      </c>
      <c r="M1510" s="17">
        <f ca="1">f_nav_adjustedreturn(A1510,参数!$B$5,参数!$B$4)</f>
        <v>0</v>
      </c>
      <c r="N1510" s="17">
        <f ca="1">f_nav_periodreturnrankingper(A1510,参数!$B$5,参数!$B$4,3)</f>
        <v>0</v>
      </c>
      <c r="O1510" s="17">
        <f ca="1">f_nav_adjustedreturn(A1510,参数!$B$6,参数!$B$5)</f>
        <v>0</v>
      </c>
      <c r="P1510" s="17">
        <f ca="1">f_nav_periodreturnrankingper(A1510,参数!$B$6,参数!$B$5,3)</f>
        <v>0</v>
      </c>
      <c r="Q1510" s="25">
        <f>f_return(A1510,1,参数!$B$1-365/2,参数!$B$1)</f>
        <v>43.4862029029107</v>
      </c>
      <c r="R1510" s="25">
        <f ca="1">f_return(A1510,1,参数!$B$4,参数!$B$1)</f>
        <v>14.5605768527318</v>
      </c>
      <c r="S1510" s="25">
        <f ca="1">f_return(A1510,1,参数!$B$6,参数!$B$1)</f>
        <v>0</v>
      </c>
      <c r="T1510" t="str">
        <f>f_info_investtype(A1510)</f>
        <v>灵活配置型基金</v>
      </c>
      <c r="U1510" t="str">
        <f>f_info_fundmanager(A1510)</f>
        <v>田汉卿,盛豪</v>
      </c>
      <c r="V1510">
        <f>f_info_manager_onthepostdays(A1510,1)</f>
        <v>1234</v>
      </c>
      <c r="W1510" s="25">
        <f ca="1">f_return_1w(A1510,"0",参数!$B$2)</f>
        <v>-3.11203319502074</v>
      </c>
      <c r="X1510" s="25">
        <f>f_return_1m(A1510,"0",参数!$B$1)</f>
        <v>8.78237784315133</v>
      </c>
      <c r="Y1510" s="25">
        <f>f_return_3m(A1510,0,参数!$B$1)</f>
        <v>12.3369887374037</v>
      </c>
      <c r="Z1510" s="25">
        <f>f_return_6m(A1510,0,参数!B1509)</f>
        <v>12.7631089624396</v>
      </c>
      <c r="AA1510" t="str">
        <f>f_dq_status(A1510,参数!$B$1)</f>
        <v>开放申购|开放赎回</v>
      </c>
      <c r="AB1510" s="17">
        <f ca="1">f_risk_maxdownside(A1510,参数!$B$6,参数!$B$1)</f>
        <v>-24.7231050756044</v>
      </c>
      <c r="AC1510" s="17">
        <f ca="1">f_risk_maxdownside(A1510,参数!$B$4,参数!$B$1)</f>
        <v>-24.7231050756044</v>
      </c>
      <c r="AD1510" t="str">
        <f ca="1">f_risk_maxdownside_date(A1510,参数!$B$6,参数!$B$1)</f>
        <v>20180523-20190103</v>
      </c>
    </row>
    <row r="1511" spans="1:30">
      <c r="A1511" s="15" t="s">
        <v>1539</v>
      </c>
      <c r="B1511" t="str">
        <f>f_info_name(A1511)</f>
        <v>南方安福A</v>
      </c>
      <c r="C1511" t="str">
        <f>f_info_setupdate(A1511)</f>
        <v>2017-11-02</v>
      </c>
      <c r="D1511" s="16">
        <f t="shared" si="23"/>
        <v>1180</v>
      </c>
      <c r="F1511" s="17">
        <f>f_netasset_total(A1511,参数!$B$1,100000000)</f>
        <v>8.4989107368</v>
      </c>
      <c r="G1511" s="17">
        <f ca="1">f_nav_adjustedreturn(A1511,参数!$B$2,参数!$B$1)</f>
        <v>17.8354339855967</v>
      </c>
      <c r="H1511" s="17">
        <f ca="1">f_nav_periodreturnrankingper(A1511,参数!$B$2,参数!$B$1,3)</f>
        <v>40.9090909090909</v>
      </c>
      <c r="I1511" s="17">
        <f ca="1">f_nav_adjustedreturn(A1511,参数!$B$3,参数!$B$2)</f>
        <v>10.782953419227</v>
      </c>
      <c r="J1511" s="17">
        <f ca="1">f_nav_periodreturnrankingper(A1511,参数!$B$3,参数!$B$2,3)</f>
        <v>44.2105263157895</v>
      </c>
      <c r="K1511" s="17">
        <f ca="1">f_nav_adjustedreturn(A1511,参数!$B$4,参数!$B$3)</f>
        <v>-0.0792236086353866</v>
      </c>
      <c r="L1511" s="17">
        <f ca="1">f_nav_periodreturnrankingper(A1511,参数!$B$4,参数!$B$3,3)</f>
        <v>47.5555555555556</v>
      </c>
      <c r="M1511" s="17">
        <f ca="1">f_nav_adjustedreturn(A1511,参数!$B$5,参数!$B$4)</f>
        <v>0</v>
      </c>
      <c r="N1511" s="17">
        <f ca="1">f_nav_periodreturnrankingper(A1511,参数!$B$5,参数!$B$4,3)</f>
        <v>0</v>
      </c>
      <c r="O1511" s="17">
        <f ca="1">f_nav_adjustedreturn(A1511,参数!$B$6,参数!$B$5)</f>
        <v>0</v>
      </c>
      <c r="P1511" s="17">
        <f ca="1">f_nav_periodreturnrankingper(A1511,参数!$B$6,参数!$B$5,3)</f>
        <v>0</v>
      </c>
      <c r="Q1511" s="25">
        <f>f_return(A1511,1,参数!$B$1-365/2,参数!$B$1)</f>
        <v>19.513677221267</v>
      </c>
      <c r="R1511" s="25">
        <f ca="1">f_return(A1511,1,参数!$B$4,参数!$B$1)</f>
        <v>9.25293583483351</v>
      </c>
      <c r="S1511" s="25">
        <f ca="1">f_return(A1511,1,参数!$B$6,参数!$B$1)</f>
        <v>0</v>
      </c>
      <c r="T1511" t="str">
        <f>f_info_investtype(A1511)</f>
        <v>偏债混合型基金</v>
      </c>
      <c r="U1511" t="str">
        <f>f_info_fundmanager(A1511)</f>
        <v>吴剑毅</v>
      </c>
      <c r="V1511">
        <f>f_info_manager_onthepostdays(A1511,1)</f>
        <v>1197</v>
      </c>
      <c r="W1511" s="25">
        <f ca="1">f_return_1w(A1511,"0",参数!$B$2)</f>
        <v>-0.516197935208262</v>
      </c>
      <c r="X1511" s="25">
        <f>f_return_1m(A1511,"0",参数!$B$1)</f>
        <v>2.96133567662566</v>
      </c>
      <c r="Y1511" s="25">
        <f>f_return_3m(A1511,0,参数!$B$1)</f>
        <v>5.20786567298196</v>
      </c>
      <c r="Z1511" s="25">
        <f>f_return_6m(A1511,0,参数!B1510)</f>
        <v>7.73983224733764</v>
      </c>
      <c r="AA1511" t="str">
        <f>f_dq_status(A1511,参数!$B$1)</f>
        <v>开放申购|开放赎回</v>
      </c>
      <c r="AB1511" s="17">
        <f ca="1">f_risk_maxdownside(A1511,参数!$B$6,参数!$B$1)</f>
        <v>-3.36538461538463</v>
      </c>
      <c r="AC1511" s="17">
        <f ca="1">f_risk_maxdownside(A1511,参数!$B$4,参数!$B$1)</f>
        <v>-3.36538461538463</v>
      </c>
      <c r="AD1511" t="str">
        <f ca="1">f_risk_maxdownside_date(A1511,参数!$B$6,参数!$B$1)</f>
        <v>20180726-20181029</v>
      </c>
    </row>
    <row r="1512" spans="1:30">
      <c r="A1512" s="15" t="s">
        <v>1540</v>
      </c>
      <c r="B1512" t="str">
        <f>f_info_name(A1512)</f>
        <v>融通逆向策略A</v>
      </c>
      <c r="C1512" t="str">
        <f>f_info_setupdate(A1512)</f>
        <v>2018-02-11</v>
      </c>
      <c r="D1512" s="16">
        <f t="shared" si="23"/>
        <v>1079</v>
      </c>
      <c r="F1512" s="17">
        <f>f_netasset_total(A1512,参数!$B$1,100000000)</f>
        <v>4.9408097977</v>
      </c>
      <c r="G1512" s="17">
        <f ca="1">f_nav_adjustedreturn(A1512,参数!$B$2,参数!$B$1)</f>
        <v>53.7823460463439</v>
      </c>
      <c r="H1512" s="17">
        <f ca="1">f_nav_periodreturnrankingper(A1512,参数!$B$2,参数!$B$1,3)</f>
        <v>40.6564319745897</v>
      </c>
      <c r="I1512" s="17">
        <f ca="1">f_nav_adjustedreturn(A1512,参数!$B$3,参数!$B$2)</f>
        <v>40.2681168584798</v>
      </c>
      <c r="J1512" s="17">
        <f ca="1">f_nav_periodreturnrankingper(A1512,参数!$B$3,参数!$B$2,3)</f>
        <v>29.4314381270903</v>
      </c>
      <c r="K1512" s="17">
        <f ca="1">f_nav_adjustedreturn(A1512,参数!$B$4,参数!$B$3)</f>
        <v>0</v>
      </c>
      <c r="L1512" s="17">
        <f ca="1">f_nav_periodreturnrankingper(A1512,参数!$B$4,参数!$B$3,3)</f>
        <v>0</v>
      </c>
      <c r="M1512" s="17">
        <f ca="1">f_nav_adjustedreturn(A1512,参数!$B$5,参数!$B$4)</f>
        <v>0</v>
      </c>
      <c r="N1512" s="17">
        <f ca="1">f_nav_periodreturnrankingper(A1512,参数!$B$5,参数!$B$4,3)</f>
        <v>0</v>
      </c>
      <c r="O1512" s="17">
        <f ca="1">f_nav_adjustedreturn(A1512,参数!$B$6,参数!$B$5)</f>
        <v>0</v>
      </c>
      <c r="P1512" s="17">
        <f ca="1">f_nav_periodreturnrankingper(A1512,参数!$B$6,参数!$B$5,3)</f>
        <v>0</v>
      </c>
      <c r="Q1512" s="25">
        <f>f_return(A1512,1,参数!$B$1-365/2,参数!$B$1)</f>
        <v>35.6300726616722</v>
      </c>
      <c r="R1512" s="25">
        <f ca="1">f_return(A1512,1,参数!$B$4,参数!$B$1)</f>
        <v>0</v>
      </c>
      <c r="S1512" s="25">
        <f ca="1">f_return(A1512,1,参数!$B$6,参数!$B$1)</f>
        <v>0</v>
      </c>
      <c r="T1512" t="str">
        <f>f_info_investtype(A1512)</f>
        <v>灵活配置型基金</v>
      </c>
      <c r="U1512" t="str">
        <f>f_info_fundmanager(A1512)</f>
        <v>刘安坤</v>
      </c>
      <c r="V1512">
        <f>f_info_manager_onthepostdays(A1512,1)</f>
        <v>636</v>
      </c>
      <c r="W1512" s="25">
        <f ca="1">f_return_1w(A1512,"0",参数!$B$2)</f>
        <v>-1.23775601068568</v>
      </c>
      <c r="X1512" s="25">
        <f>f_return_1m(A1512,"0",参数!$B$1)</f>
        <v>5.35548829452097</v>
      </c>
      <c r="Y1512" s="25">
        <f>f_return_3m(A1512,0,参数!$B$1)</f>
        <v>9.130462601574</v>
      </c>
      <c r="Z1512" s="25">
        <f>f_return_6m(A1512,0,参数!B1511)</f>
        <v>10.8113329040567</v>
      </c>
      <c r="AA1512" t="str">
        <f>f_dq_status(A1512,参数!$B$1)</f>
        <v>暂停大额申购|开放赎回</v>
      </c>
      <c r="AB1512" s="17">
        <f ca="1">f_risk_maxdownside(A1512,参数!$B$6,参数!$B$1)</f>
        <v>-23.7392262508371</v>
      </c>
      <c r="AC1512" s="17">
        <f ca="1">f_risk_maxdownside(A1512,参数!$B$4,参数!$B$1)</f>
        <v>-23.7392262508371</v>
      </c>
      <c r="AD1512" t="str">
        <f ca="1">f_risk_maxdownside_date(A1512,参数!$B$6,参数!$B$1)</f>
        <v>20180511-20190103</v>
      </c>
    </row>
    <row r="1513" spans="1:30">
      <c r="A1513" s="15" t="s">
        <v>1541</v>
      </c>
      <c r="B1513" t="str">
        <f>f_info_name(A1513)</f>
        <v>富国研究量化精选</v>
      </c>
      <c r="C1513" t="str">
        <f>f_info_setupdate(A1513)</f>
        <v>2017-11-24</v>
      </c>
      <c r="D1513" s="16">
        <f t="shared" si="23"/>
        <v>1158</v>
      </c>
      <c r="F1513" s="17">
        <f>f_netasset_total(A1513,参数!$B$1,100000000)</f>
        <v>1.7458860162</v>
      </c>
      <c r="G1513" s="17">
        <f ca="1">f_nav_adjustedreturn(A1513,参数!$B$2,参数!$B$1)</f>
        <v>99.8953883706739</v>
      </c>
      <c r="H1513" s="17">
        <f ca="1">f_nav_periodreturnrankingper(A1513,参数!$B$2,参数!$B$1,3)</f>
        <v>9.9116781157998</v>
      </c>
      <c r="I1513" s="17">
        <f ca="1">f_nav_adjustedreturn(A1513,参数!$B$3,参数!$B$2)</f>
        <v>51.5523847271766</v>
      </c>
      <c r="J1513" s="17">
        <f ca="1">f_nav_periodreturnrankingper(A1513,参数!$B$3,参数!$B$2,3)</f>
        <v>32.2314049586777</v>
      </c>
      <c r="K1513" s="17">
        <f ca="1">f_nav_adjustedreturn(A1513,参数!$B$4,参数!$B$3)</f>
        <v>-26.841291320317</v>
      </c>
      <c r="L1513" s="17">
        <f ca="1">f_nav_periodreturnrankingper(A1513,参数!$B$4,参数!$B$3,3)</f>
        <v>65.1202749140894</v>
      </c>
      <c r="M1513" s="17">
        <f ca="1">f_nav_adjustedreturn(A1513,参数!$B$5,参数!$B$4)</f>
        <v>0</v>
      </c>
      <c r="N1513" s="17">
        <f ca="1">f_nav_periodreturnrankingper(A1513,参数!$B$5,参数!$B$4,3)</f>
        <v>0</v>
      </c>
      <c r="O1513" s="17">
        <f ca="1">f_nav_adjustedreturn(A1513,参数!$B$6,参数!$B$5)</f>
        <v>0</v>
      </c>
      <c r="P1513" s="17">
        <f ca="1">f_nav_periodreturnrankingper(A1513,参数!$B$6,参数!$B$5,3)</f>
        <v>0</v>
      </c>
      <c r="Q1513" s="25">
        <f>f_return(A1513,1,参数!$B$1-365/2,参数!$B$1)</f>
        <v>91.4702981351598</v>
      </c>
      <c r="R1513" s="25">
        <f ca="1">f_return(A1513,1,参数!$B$4,参数!$B$1)</f>
        <v>30.3483108982163</v>
      </c>
      <c r="S1513" s="25">
        <f ca="1">f_return(A1513,1,参数!$B$6,参数!$B$1)</f>
        <v>0</v>
      </c>
      <c r="T1513" t="str">
        <f>f_info_investtype(A1513)</f>
        <v>偏股混合型基金</v>
      </c>
      <c r="U1513" t="str">
        <f>f_info_fundmanager(A1513)</f>
        <v>于鹏</v>
      </c>
      <c r="V1513">
        <f>f_info_manager_onthepostdays(A1513,1)</f>
        <v>1175</v>
      </c>
      <c r="W1513" s="25">
        <f ca="1">f_return_1w(A1513,"0",参数!$B$2)</f>
        <v>0.428996673087017</v>
      </c>
      <c r="X1513" s="25">
        <f>f_return_1m(A1513,"0",参数!$B$1)</f>
        <v>17.4391805377721</v>
      </c>
      <c r="Y1513" s="25">
        <f>f_return_3m(A1513,0,参数!$B$1)</f>
        <v>34.030862754267</v>
      </c>
      <c r="Z1513" s="25">
        <f>f_return_6m(A1513,0,参数!B1512)</f>
        <v>31.3723245965434</v>
      </c>
      <c r="AA1513" t="str">
        <f>f_dq_status(A1513,参数!$B$1)</f>
        <v>开放申购|开放赎回</v>
      </c>
      <c r="AB1513" s="17">
        <f ca="1">f_risk_maxdownside(A1513,参数!$B$6,参数!$B$1)</f>
        <v>-30.6398923904689</v>
      </c>
      <c r="AC1513" s="17">
        <f ca="1">f_risk_maxdownside(A1513,参数!$B$4,参数!$B$1)</f>
        <v>-30.4996630403389</v>
      </c>
      <c r="AD1513" t="str">
        <f ca="1">f_risk_maxdownside_date(A1513,参数!$B$6,参数!$B$1)</f>
        <v>20180124-20190103</v>
      </c>
    </row>
    <row r="1514" spans="1:30">
      <c r="A1514" s="15" t="s">
        <v>1542</v>
      </c>
      <c r="B1514" t="str">
        <f>f_info_name(A1514)</f>
        <v>创金合信优选回报</v>
      </c>
      <c r="C1514" t="str">
        <f>f_info_setupdate(A1514)</f>
        <v>2017-09-27</v>
      </c>
      <c r="D1514" s="16">
        <f t="shared" si="23"/>
        <v>1216</v>
      </c>
      <c r="F1514" s="17">
        <f>f_netasset_total(A1514,参数!$B$1,100000000)</f>
        <v>4.1057623756</v>
      </c>
      <c r="G1514" s="17">
        <f ca="1">f_nav_adjustedreturn(A1514,参数!$B$2,参数!$B$1)</f>
        <v>45.3869377260343</v>
      </c>
      <c r="H1514" s="17">
        <f ca="1">f_nav_periodreturnrankingper(A1514,参数!$B$2,参数!$B$1,3)</f>
        <v>48.7559555320275</v>
      </c>
      <c r="I1514" s="17">
        <f ca="1">f_nav_adjustedreturn(A1514,参数!$B$3,参数!$B$2)</f>
        <v>34.5698192619355</v>
      </c>
      <c r="J1514" s="17">
        <f ca="1">f_nav_periodreturnrankingper(A1514,参数!$B$3,参数!$B$2,3)</f>
        <v>37.5696767001115</v>
      </c>
      <c r="K1514" s="17">
        <f ca="1">f_nav_adjustedreturn(A1514,参数!$B$4,参数!$B$3)</f>
        <v>-8.76986462625074</v>
      </c>
      <c r="L1514" s="17">
        <f ca="1">f_nav_periodreturnrankingper(A1514,参数!$B$4,参数!$B$3,3)</f>
        <v>38.9602053915276</v>
      </c>
      <c r="M1514" s="17">
        <f ca="1">f_nav_adjustedreturn(A1514,参数!$B$5,参数!$B$4)</f>
        <v>0</v>
      </c>
      <c r="N1514" s="17">
        <f ca="1">f_nav_periodreturnrankingper(A1514,参数!$B$5,参数!$B$4,3)</f>
        <v>0</v>
      </c>
      <c r="O1514" s="17">
        <f ca="1">f_nav_adjustedreturn(A1514,参数!$B$6,参数!$B$5)</f>
        <v>0</v>
      </c>
      <c r="P1514" s="17">
        <f ca="1">f_nav_periodreturnrankingper(A1514,参数!$B$6,参数!$B$5,3)</f>
        <v>0</v>
      </c>
      <c r="Q1514" s="25">
        <f>f_return(A1514,1,参数!$B$1-365/2,参数!$B$1)</f>
        <v>38.5111759131574</v>
      </c>
      <c r="R1514" s="25">
        <f ca="1">f_return(A1514,1,参数!$B$4,参数!$B$1)</f>
        <v>21.2813255741911</v>
      </c>
      <c r="S1514" s="25">
        <f ca="1">f_return(A1514,1,参数!$B$6,参数!$B$1)</f>
        <v>0</v>
      </c>
      <c r="T1514" t="str">
        <f>f_info_investtype(A1514)</f>
        <v>灵活配置型基金</v>
      </c>
      <c r="U1514" t="str">
        <f>f_info_fundmanager(A1514)</f>
        <v>曹春林</v>
      </c>
      <c r="V1514">
        <f>f_info_manager_onthepostdays(A1514,1)</f>
        <v>505</v>
      </c>
      <c r="W1514" s="25">
        <f ca="1">f_return_1w(A1514,"0",参数!$B$2)</f>
        <v>4.51482479784365</v>
      </c>
      <c r="X1514" s="25">
        <f>f_return_1m(A1514,"0",参数!$B$1)</f>
        <v>7.78217289098873</v>
      </c>
      <c r="Y1514" s="25">
        <f>f_return_3m(A1514,0,参数!$B$1)</f>
        <v>10.7540459415459</v>
      </c>
      <c r="Z1514" s="25">
        <f>f_return_6m(A1514,0,参数!B1513)</f>
        <v>2.57842778161833</v>
      </c>
      <c r="AA1514" t="str">
        <f>f_dq_status(A1514,参数!$B$1)</f>
        <v>开放申购|开放赎回</v>
      </c>
      <c r="AB1514" s="17">
        <f ca="1">f_risk_maxdownside(A1514,参数!$B$6,参数!$B$1)</f>
        <v>-25.7439869547493</v>
      </c>
      <c r="AC1514" s="17">
        <f ca="1">f_risk_maxdownside(A1514,参数!$B$4,参数!$B$1)</f>
        <v>-25.7439869547493</v>
      </c>
      <c r="AD1514" t="str">
        <f ca="1">f_risk_maxdownside_date(A1514,参数!$B$6,参数!$B$1)</f>
        <v>20200226-20200323</v>
      </c>
    </row>
    <row r="1515" spans="1:30">
      <c r="A1515" s="15" t="s">
        <v>1543</v>
      </c>
      <c r="B1515" t="str">
        <f>f_info_name(A1515)</f>
        <v>富国宝利增强</v>
      </c>
      <c r="C1515" t="str">
        <f>f_info_setupdate(A1515)</f>
        <v>2018-02-08</v>
      </c>
      <c r="D1515" s="16">
        <f t="shared" si="23"/>
        <v>1082</v>
      </c>
      <c r="F1515" s="17">
        <f>f_netasset_total(A1515,参数!$B$1,100000000)</f>
        <v>1.7483511594</v>
      </c>
      <c r="G1515" s="17">
        <f ca="1">f_nav_adjustedreturn(A1515,参数!$B$2,参数!$B$1)</f>
        <v>11.0663443459576</v>
      </c>
      <c r="H1515" s="17">
        <f ca="1">f_nav_periodreturnrankingper(A1515,参数!$B$2,参数!$B$1,3)</f>
        <v>40</v>
      </c>
      <c r="I1515" s="17">
        <f ca="1">f_nav_adjustedreturn(A1515,参数!$B$3,参数!$B$2)</f>
        <v>8.43689320388349</v>
      </c>
      <c r="J1515" s="17">
        <f ca="1">f_nav_periodreturnrankingper(A1515,参数!$B$3,参数!$B$2,3)</f>
        <v>47.8723404255319</v>
      </c>
      <c r="K1515" s="17">
        <f ca="1">f_nav_adjustedreturn(A1515,参数!$B$4,参数!$B$3)</f>
        <v>0</v>
      </c>
      <c r="L1515" s="17">
        <f ca="1">f_nav_periodreturnrankingper(A1515,参数!$B$4,参数!$B$3,3)</f>
        <v>0</v>
      </c>
      <c r="M1515" s="17">
        <f ca="1">f_nav_adjustedreturn(A1515,参数!$B$5,参数!$B$4)</f>
        <v>0</v>
      </c>
      <c r="N1515" s="17">
        <f ca="1">f_nav_periodreturnrankingper(A1515,参数!$B$5,参数!$B$4,3)</f>
        <v>0</v>
      </c>
      <c r="O1515" s="17">
        <f ca="1">f_nav_adjustedreturn(A1515,参数!$B$6,参数!$B$5)</f>
        <v>0</v>
      </c>
      <c r="P1515" s="17">
        <f ca="1">f_nav_periodreturnrankingper(A1515,参数!$B$6,参数!$B$5,3)</f>
        <v>0</v>
      </c>
      <c r="Q1515" s="25">
        <f>f_return(A1515,1,参数!$B$1-365/2,参数!$B$1)</f>
        <v>13.8655985798777</v>
      </c>
      <c r="R1515" s="25">
        <f ca="1">f_return(A1515,1,参数!$B$4,参数!$B$1)</f>
        <v>0</v>
      </c>
      <c r="S1515" s="25">
        <f ca="1">f_return(A1515,1,参数!$B$6,参数!$B$1)</f>
        <v>0</v>
      </c>
      <c r="T1515" t="str">
        <f>f_info_investtype(A1515)</f>
        <v>混合债券型二级基金</v>
      </c>
      <c r="U1515" t="str">
        <f>f_info_fundmanager(A1515)</f>
        <v>陈斯扬</v>
      </c>
      <c r="V1515">
        <f>f_info_manager_onthepostdays(A1515,1)</f>
        <v>1060</v>
      </c>
      <c r="W1515" s="25">
        <f ca="1">f_return_1w(A1515,"0",参数!$B$2)</f>
        <v>-0.69351827153908</v>
      </c>
      <c r="X1515" s="25">
        <f>f_return_1m(A1515,"0",参数!$B$1)</f>
        <v>3.69472540332693</v>
      </c>
      <c r="Y1515" s="25">
        <f>f_return_3m(A1515,0,参数!$B$1)</f>
        <v>5.98940533151058</v>
      </c>
      <c r="Z1515" s="25">
        <f>f_return_6m(A1515,0,参数!B1514)</f>
        <v>5.04130120071533</v>
      </c>
      <c r="AA1515" t="str">
        <f>f_dq_status(A1515,参数!$B$1)</f>
        <v>开放申购|开放赎回</v>
      </c>
      <c r="AB1515" s="17">
        <f ca="1">f_risk_maxdownside(A1515,参数!$B$6,参数!$B$1)</f>
        <v>-3.04179157115149</v>
      </c>
      <c r="AC1515" s="17">
        <f ca="1">f_risk_maxdownside(A1515,参数!$B$4,参数!$B$1)</f>
        <v>-3.04179157115149</v>
      </c>
      <c r="AD1515" t="str">
        <f ca="1">f_risk_maxdownside_date(A1515,参数!$B$6,参数!$B$1)</f>
        <v>20200306-20200323</v>
      </c>
    </row>
    <row r="1516" spans="1:30">
      <c r="A1516" s="15" t="s">
        <v>1544</v>
      </c>
      <c r="B1516" t="str">
        <f>f_info_name(A1516)</f>
        <v>海富通量化多因子A</v>
      </c>
      <c r="C1516" t="str">
        <f>f_info_setupdate(A1516)</f>
        <v>2018-04-23</v>
      </c>
      <c r="D1516" s="16">
        <f t="shared" si="23"/>
        <v>1008</v>
      </c>
      <c r="F1516" s="17">
        <f>f_netasset_total(A1516,参数!$B$1,100000000)</f>
        <v>2.8732852229</v>
      </c>
      <c r="G1516" s="17">
        <f ca="1">f_nav_adjustedreturn(A1516,参数!$B$2,参数!$B$1)</f>
        <v>64.6778249934958</v>
      </c>
      <c r="H1516" s="17">
        <f ca="1">f_nav_periodreturnrankingper(A1516,参数!$B$2,参数!$B$1,3)</f>
        <v>29.7511911064055</v>
      </c>
      <c r="I1516" s="17">
        <f ca="1">f_nav_adjustedreturn(A1516,参数!$B$3,参数!$B$2)</f>
        <v>33.3371877890842</v>
      </c>
      <c r="J1516" s="17">
        <f ca="1">f_nav_periodreturnrankingper(A1516,参数!$B$3,参数!$B$2,3)</f>
        <v>38.907469342252</v>
      </c>
      <c r="K1516" s="17">
        <f ca="1">f_nav_adjustedreturn(A1516,参数!$B$4,参数!$B$3)</f>
        <v>0</v>
      </c>
      <c r="L1516" s="17">
        <f ca="1">f_nav_periodreturnrankingper(A1516,参数!$B$4,参数!$B$3,3)</f>
        <v>0</v>
      </c>
      <c r="M1516" s="17">
        <f ca="1">f_nav_adjustedreturn(A1516,参数!$B$5,参数!$B$4)</f>
        <v>0</v>
      </c>
      <c r="N1516" s="17">
        <f ca="1">f_nav_periodreturnrankingper(A1516,参数!$B$5,参数!$B$4,3)</f>
        <v>0</v>
      </c>
      <c r="O1516" s="17">
        <f ca="1">f_nav_adjustedreturn(A1516,参数!$B$6,参数!$B$5)</f>
        <v>0</v>
      </c>
      <c r="P1516" s="17">
        <f ca="1">f_nav_periodreturnrankingper(A1516,参数!$B$6,参数!$B$5,3)</f>
        <v>0</v>
      </c>
      <c r="Q1516" s="25">
        <f>f_return(A1516,1,参数!$B$1-365/2,参数!$B$1)</f>
        <v>72.1593627812436</v>
      </c>
      <c r="R1516" s="25">
        <f ca="1">f_return(A1516,1,参数!$B$4,参数!$B$1)</f>
        <v>0</v>
      </c>
      <c r="S1516" s="25">
        <f ca="1">f_return(A1516,1,参数!$B$6,参数!$B$1)</f>
        <v>0</v>
      </c>
      <c r="T1516" t="str">
        <f>f_info_investtype(A1516)</f>
        <v>灵活配置型基金</v>
      </c>
      <c r="U1516" t="str">
        <f>f_info_fundmanager(A1516)</f>
        <v>朱斌全</v>
      </c>
      <c r="V1516">
        <f>f_info_manager_onthepostdays(A1516,1)</f>
        <v>485</v>
      </c>
      <c r="W1516" s="25">
        <f ca="1">f_return_1w(A1516,"0",参数!$B$2)</f>
        <v>-2.91319356739917</v>
      </c>
      <c r="X1516" s="25">
        <f>f_return_1m(A1516,"0",参数!$B$1)</f>
        <v>15.1127546071775</v>
      </c>
      <c r="Y1516" s="25">
        <f>f_return_3m(A1516,0,参数!$B$1)</f>
        <v>23.6343511947392</v>
      </c>
      <c r="Z1516" s="25">
        <f>f_return_6m(A1516,0,参数!B1515)</f>
        <v>29.3559096945551</v>
      </c>
      <c r="AA1516" t="str">
        <f>f_dq_status(A1516,参数!$B$1)</f>
        <v>暂停大额申购|开放赎回</v>
      </c>
      <c r="AB1516" s="17">
        <f ca="1">f_risk_maxdownside(A1516,参数!$B$6,参数!$B$1)</f>
        <v>-22.8013029315961</v>
      </c>
      <c r="AC1516" s="17">
        <f ca="1">f_risk_maxdownside(A1516,参数!$B$4,参数!$B$1)</f>
        <v>-22.8013029315961</v>
      </c>
      <c r="AD1516" t="str">
        <f ca="1">f_risk_maxdownside_date(A1516,参数!$B$6,参数!$B$1)</f>
        <v>20180613-20190103</v>
      </c>
    </row>
    <row r="1517" spans="1:30">
      <c r="A1517" s="15" t="s">
        <v>1545</v>
      </c>
      <c r="B1517" t="str">
        <f>f_info_name(A1517)</f>
        <v>诺德量化蓝筹增强A</v>
      </c>
      <c r="C1517" t="str">
        <f>f_info_setupdate(A1517)</f>
        <v>2017-12-29</v>
      </c>
      <c r="D1517" s="16">
        <f t="shared" si="23"/>
        <v>1123</v>
      </c>
      <c r="F1517" s="17">
        <f>f_netasset_total(A1517,参数!$B$1,100000000)</f>
        <v>2.5999294837</v>
      </c>
      <c r="G1517" s="17">
        <f ca="1">f_nav_adjustedreturn(A1517,参数!$B$2,参数!$B$1)</f>
        <v>28.4714507887136</v>
      </c>
      <c r="H1517" s="17">
        <f ca="1">f_nav_periodreturnrankingper(A1517,参数!$B$2,参数!$B$1,3)</f>
        <v>93.621197252208</v>
      </c>
      <c r="I1517" s="17">
        <f ca="1">f_nav_adjustedreturn(A1517,参数!$B$3,参数!$B$2)</f>
        <v>7.06470028544244</v>
      </c>
      <c r="J1517" s="17">
        <f ca="1">f_nav_periodreturnrankingper(A1517,参数!$B$3,参数!$B$2,3)</f>
        <v>98.8980716253444</v>
      </c>
      <c r="K1517" s="17">
        <f ca="1">f_nav_adjustedreturn(A1517,参数!$B$4,参数!$B$3)</f>
        <v>-16.0207750699161</v>
      </c>
      <c r="L1517" s="17">
        <f ca="1">f_nav_periodreturnrankingper(A1517,参数!$B$4,参数!$B$3,3)</f>
        <v>13.573883161512</v>
      </c>
      <c r="M1517" s="17">
        <f ca="1">f_nav_adjustedreturn(A1517,参数!$B$5,参数!$B$4)</f>
        <v>0</v>
      </c>
      <c r="N1517" s="17">
        <f ca="1">f_nav_periodreturnrankingper(A1517,参数!$B$5,参数!$B$4,3)</f>
        <v>0</v>
      </c>
      <c r="O1517" s="17">
        <f ca="1">f_nav_adjustedreturn(A1517,参数!$B$6,参数!$B$5)</f>
        <v>0</v>
      </c>
      <c r="P1517" s="17">
        <f ca="1">f_nav_periodreturnrankingper(A1517,参数!$B$6,参数!$B$5,3)</f>
        <v>0</v>
      </c>
      <c r="Q1517" s="25">
        <f>f_return(A1517,1,参数!$B$1-365/2,参数!$B$1)</f>
        <v>35.5484842049062</v>
      </c>
      <c r="R1517" s="25">
        <f ca="1">f_return(A1517,1,参数!$B$4,参数!$B$1)</f>
        <v>4.91942107830672</v>
      </c>
      <c r="S1517" s="25">
        <f ca="1">f_return(A1517,1,参数!$B$6,参数!$B$1)</f>
        <v>0</v>
      </c>
      <c r="T1517" t="str">
        <f>f_info_investtype(A1517)</f>
        <v>偏股混合型基金</v>
      </c>
      <c r="U1517" t="str">
        <f>f_info_fundmanager(A1517)</f>
        <v>曾文宏</v>
      </c>
      <c r="V1517">
        <f>f_info_manager_onthepostdays(A1517,1)</f>
        <v>1140</v>
      </c>
      <c r="W1517" s="25">
        <f ca="1">f_return_1w(A1517,"0",参数!$B$2)</f>
        <v>-2.19469795740982</v>
      </c>
      <c r="X1517" s="25">
        <f>f_return_1m(A1517,"0",参数!$B$1)</f>
        <v>7.29195658224325</v>
      </c>
      <c r="Y1517" s="25">
        <f>f_return_3m(A1517,0,参数!$B$1)</f>
        <v>10.8077033630354</v>
      </c>
      <c r="Z1517" s="25">
        <f>f_return_6m(A1517,0,参数!B1516)</f>
        <v>13.4987834549878</v>
      </c>
      <c r="AA1517" t="str">
        <f>f_dq_status(A1517,参数!$B$1)</f>
        <v>暂停大额申购|开放赎回</v>
      </c>
      <c r="AB1517" s="17">
        <f ca="1">f_risk_maxdownside(A1517,参数!$B$6,参数!$B$1)</f>
        <v>-19.6033938437253</v>
      </c>
      <c r="AC1517" s="17">
        <f ca="1">f_risk_maxdownside(A1517,参数!$B$4,参数!$B$1)</f>
        <v>-19.6033938437253</v>
      </c>
      <c r="AD1517" t="str">
        <f ca="1">f_risk_maxdownside_date(A1517,参数!$B$6,参数!$B$1)</f>
        <v>20180516-20190103</v>
      </c>
    </row>
    <row r="1518" spans="1:30">
      <c r="A1518" s="15" t="s">
        <v>1546</v>
      </c>
      <c r="B1518" t="str">
        <f>f_info_name(A1518)</f>
        <v>嘉实新添辉定开A</v>
      </c>
      <c r="C1518" t="str">
        <f>f_info_setupdate(A1518)</f>
        <v>2017-09-28</v>
      </c>
      <c r="D1518" s="16">
        <f t="shared" si="23"/>
        <v>1215</v>
      </c>
      <c r="F1518" s="17">
        <f>f_netasset_total(A1518,参数!$B$1,100000000)</f>
        <v>0.5973622477</v>
      </c>
      <c r="G1518" s="17">
        <f ca="1">f_nav_adjustedreturn(A1518,参数!$B$2,参数!$B$1)</f>
        <v>18.3691440648116</v>
      </c>
      <c r="H1518" s="17">
        <f ca="1">f_nav_periodreturnrankingper(A1518,参数!$B$2,参数!$B$1,3)</f>
        <v>80.8893594494442</v>
      </c>
      <c r="I1518" s="17">
        <f ca="1">f_nav_adjustedreturn(A1518,参数!$B$3,参数!$B$2)</f>
        <v>6.33954490120797</v>
      </c>
      <c r="J1518" s="17">
        <f ca="1">f_nav_periodreturnrankingper(A1518,参数!$B$3,参数!$B$2,3)</f>
        <v>91.304347826087</v>
      </c>
      <c r="K1518" s="17">
        <f ca="1">f_nav_adjustedreturn(A1518,参数!$B$4,参数!$B$3)</f>
        <v>3.29851035016444</v>
      </c>
      <c r="L1518" s="17">
        <f ca="1">f_nav_periodreturnrankingper(A1518,参数!$B$4,参数!$B$3,3)</f>
        <v>6.1617458279846</v>
      </c>
      <c r="M1518" s="17">
        <f ca="1">f_nav_adjustedreturn(A1518,参数!$B$5,参数!$B$4)</f>
        <v>0</v>
      </c>
      <c r="N1518" s="17">
        <f ca="1">f_nav_periodreturnrankingper(A1518,参数!$B$5,参数!$B$4,3)</f>
        <v>0</v>
      </c>
      <c r="O1518" s="17">
        <f ca="1">f_nav_adjustedreturn(A1518,参数!$B$6,参数!$B$5)</f>
        <v>0</v>
      </c>
      <c r="P1518" s="17">
        <f ca="1">f_nav_periodreturnrankingper(A1518,参数!$B$6,参数!$B$5,3)</f>
        <v>0</v>
      </c>
      <c r="Q1518" s="25">
        <f>f_return(A1518,1,参数!$B$1-365/2,参数!$B$1)</f>
        <v>27.0240140409241</v>
      </c>
      <c r="R1518" s="25">
        <f ca="1">f_return(A1518,1,参数!$B$4,参数!$B$1)</f>
        <v>9.13761057002158</v>
      </c>
      <c r="S1518" s="25">
        <f ca="1">f_return(A1518,1,参数!$B$6,参数!$B$1)</f>
        <v>0</v>
      </c>
      <c r="T1518" t="str">
        <f>f_info_investtype(A1518)</f>
        <v>灵活配置型基金</v>
      </c>
      <c r="U1518" t="str">
        <f>f_info_fundmanager(A1518)</f>
        <v>刘宁</v>
      </c>
      <c r="V1518">
        <f>f_info_manager_onthepostdays(A1518,1)</f>
        <v>86</v>
      </c>
      <c r="W1518" s="25">
        <f ca="1">f_return_1w(A1518,"0",参数!$B$2)</f>
        <v>-0.855596298236427</v>
      </c>
      <c r="X1518" s="25">
        <f>f_return_1m(A1518,"0",参数!$B$1)</f>
        <v>6.92013999363665</v>
      </c>
      <c r="Y1518" s="25">
        <f>f_return_3m(A1518,0,参数!$B$1)</f>
        <v>11.1552137600265</v>
      </c>
      <c r="Z1518" s="25">
        <f>f_return_6m(A1518,0,参数!B1517)</f>
        <v>11.482546201232</v>
      </c>
      <c r="AA1518" t="str">
        <f>f_dq_status(A1518,参数!$B$1)</f>
        <v>暂停申购|暂停赎回</v>
      </c>
      <c r="AB1518" s="17">
        <f ca="1">f_risk_maxdownside(A1518,参数!$B$6,参数!$B$1)</f>
        <v>-4.38793103448275</v>
      </c>
      <c r="AC1518" s="17">
        <f ca="1">f_risk_maxdownside(A1518,参数!$B$4,参数!$B$1)</f>
        <v>-4.38793103448275</v>
      </c>
      <c r="AD1518" t="str">
        <f ca="1">f_risk_maxdownside_date(A1518,参数!$B$6,参数!$B$1)</f>
        <v>20200306-20200319</v>
      </c>
    </row>
    <row r="1519" spans="1:30">
      <c r="A1519" s="15" t="s">
        <v>1547</v>
      </c>
      <c r="B1519" t="str">
        <f>f_info_name(A1519)</f>
        <v>嘉合睿金A</v>
      </c>
      <c r="C1519" t="str">
        <f>f_info_setupdate(A1519)</f>
        <v>2018-03-21</v>
      </c>
      <c r="D1519" s="16">
        <f t="shared" si="23"/>
        <v>1041</v>
      </c>
      <c r="F1519" s="17">
        <f>f_netasset_total(A1519,参数!$B$1,100000000)</f>
        <v>0.7096507473</v>
      </c>
      <c r="G1519" s="17">
        <f ca="1">f_nav_adjustedreturn(A1519,参数!$B$2,参数!$B$1)</f>
        <v>83.4458614653663</v>
      </c>
      <c r="H1519" s="17">
        <f ca="1">f_nav_periodreturnrankingper(A1519,参数!$B$2,参数!$B$1,3)</f>
        <v>26.6928361138371</v>
      </c>
      <c r="I1519" s="17">
        <f ca="1">f_nav_adjustedreturn(A1519,参数!$B$3,参数!$B$2)</f>
        <v>25.3639409776525</v>
      </c>
      <c r="J1519" s="17">
        <f ca="1">f_nav_periodreturnrankingper(A1519,参数!$B$3,参数!$B$2,3)</f>
        <v>84.297520661157</v>
      </c>
      <c r="K1519" s="17">
        <f ca="1">f_nav_adjustedreturn(A1519,参数!$B$4,参数!$B$3)</f>
        <v>0</v>
      </c>
      <c r="L1519" s="17">
        <f ca="1">f_nav_periodreturnrankingper(A1519,参数!$B$4,参数!$B$3,3)</f>
        <v>0</v>
      </c>
      <c r="M1519" s="17">
        <f ca="1">f_nav_adjustedreturn(A1519,参数!$B$5,参数!$B$4)</f>
        <v>0</v>
      </c>
      <c r="N1519" s="17">
        <f ca="1">f_nav_periodreturnrankingper(A1519,参数!$B$5,参数!$B$4,3)</f>
        <v>0</v>
      </c>
      <c r="O1519" s="17">
        <f ca="1">f_nav_adjustedreturn(A1519,参数!$B$6,参数!$B$5)</f>
        <v>0</v>
      </c>
      <c r="P1519" s="17">
        <f ca="1">f_nav_periodreturnrankingper(A1519,参数!$B$6,参数!$B$5,3)</f>
        <v>0</v>
      </c>
      <c r="Q1519" s="25">
        <f>f_return(A1519,1,参数!$B$1-365/2,参数!$B$1)</f>
        <v>102.522578192739</v>
      </c>
      <c r="R1519" s="25">
        <f ca="1">f_return(A1519,1,参数!$B$4,参数!$B$1)</f>
        <v>0</v>
      </c>
      <c r="S1519" s="25">
        <f ca="1">f_return(A1519,1,参数!$B$6,参数!$B$1)</f>
        <v>0</v>
      </c>
      <c r="T1519" t="str">
        <f>f_info_investtype(A1519)</f>
        <v>偏股混合型基金</v>
      </c>
      <c r="U1519" t="str">
        <f>f_info_fundmanager(A1519)</f>
        <v>骆海涛</v>
      </c>
      <c r="V1519">
        <f>f_info_manager_onthepostdays(A1519,1)</f>
        <v>1058</v>
      </c>
      <c r="W1519" s="25">
        <f ca="1">f_return_1w(A1519,"0",参数!$B$2)</f>
        <v>-0.481128162588128</v>
      </c>
      <c r="X1519" s="25">
        <f>f_return_1m(A1519,"0",参数!$B$1)</f>
        <v>12.8210386015277</v>
      </c>
      <c r="Y1519" s="25">
        <f>f_return_3m(A1519,0,参数!$B$1)</f>
        <v>31.5874439461883</v>
      </c>
      <c r="Z1519" s="25">
        <f>f_return_6m(A1519,0,参数!B1518)</f>
        <v>35.0297780184082</v>
      </c>
      <c r="AA1519" t="str">
        <f>f_dq_status(A1519,参数!$B$1)</f>
        <v>开放申购|开放赎回</v>
      </c>
      <c r="AB1519" s="17">
        <f ca="1">f_risk_maxdownside(A1519,参数!$B$6,参数!$B$1)</f>
        <v>-11.8123097483109</v>
      </c>
      <c r="AC1519" s="17">
        <f ca="1">f_risk_maxdownside(A1519,参数!$B$4,参数!$B$1)</f>
        <v>-11.8123097483109</v>
      </c>
      <c r="AD1519" t="str">
        <f ca="1">f_risk_maxdownside_date(A1519,参数!$B$6,参数!$B$1)</f>
        <v>20200226-20200323</v>
      </c>
    </row>
    <row r="1520" spans="1:30">
      <c r="A1520" s="15" t="s">
        <v>1548</v>
      </c>
      <c r="B1520" t="str">
        <f>f_info_name(A1520)</f>
        <v>万家臻选</v>
      </c>
      <c r="C1520" t="str">
        <f>f_info_setupdate(A1520)</f>
        <v>2017-12-20</v>
      </c>
      <c r="D1520" s="16">
        <f t="shared" si="23"/>
        <v>1132</v>
      </c>
      <c r="F1520" s="17">
        <f>f_netasset_total(A1520,参数!$B$1,100000000)</f>
        <v>55.8699305485</v>
      </c>
      <c r="G1520" s="17">
        <f ca="1">f_nav_adjustedreturn(A1520,参数!$B$2,参数!$B$1)</f>
        <v>82.0710973724884</v>
      </c>
      <c r="H1520" s="17">
        <f ca="1">f_nav_periodreturnrankingper(A1520,参数!$B$2,参数!$B$1,3)</f>
        <v>28.0667320902846</v>
      </c>
      <c r="I1520" s="17">
        <f ca="1">f_nav_adjustedreturn(A1520,参数!$B$3,参数!$B$2)</f>
        <v>60.1286969434476</v>
      </c>
      <c r="J1520" s="17">
        <f ca="1">f_nav_periodreturnrankingper(A1520,参数!$B$3,参数!$B$2,3)</f>
        <v>18.732782369146</v>
      </c>
      <c r="K1520" s="17">
        <f ca="1">f_nav_adjustedreturn(A1520,参数!$B$4,参数!$B$3)</f>
        <v>-22.5290000958681</v>
      </c>
      <c r="L1520" s="17">
        <f ca="1">f_nav_periodreturnrankingper(A1520,参数!$B$4,参数!$B$3,3)</f>
        <v>41.5807560137457</v>
      </c>
      <c r="M1520" s="17">
        <f ca="1">f_nav_adjustedreturn(A1520,参数!$B$5,参数!$B$4)</f>
        <v>0</v>
      </c>
      <c r="N1520" s="17">
        <f ca="1">f_nav_periodreturnrankingper(A1520,参数!$B$5,参数!$B$4,3)</f>
        <v>0</v>
      </c>
      <c r="O1520" s="17">
        <f ca="1">f_nav_adjustedreturn(A1520,参数!$B$6,参数!$B$5)</f>
        <v>0</v>
      </c>
      <c r="P1520" s="17">
        <f ca="1">f_nav_periodreturnrankingper(A1520,参数!$B$6,参数!$B$5,3)</f>
        <v>0</v>
      </c>
      <c r="Q1520" s="25">
        <f>f_return(A1520,1,参数!$B$1-365/2,参数!$B$1)</f>
        <v>133.273960228704</v>
      </c>
      <c r="R1520" s="25">
        <f ca="1">f_return(A1520,1,参数!$B$4,参数!$B$1)</f>
        <v>31.1723085211394</v>
      </c>
      <c r="S1520" s="25">
        <f ca="1">f_return(A1520,1,参数!$B$6,参数!$B$1)</f>
        <v>0</v>
      </c>
      <c r="T1520" t="str">
        <f>f_info_investtype(A1520)</f>
        <v>偏股混合型基金</v>
      </c>
      <c r="U1520" t="str">
        <f>f_info_fundmanager(A1520)</f>
        <v>莫海波</v>
      </c>
      <c r="V1520">
        <f>f_info_manager_onthepostdays(A1520,1)</f>
        <v>1149</v>
      </c>
      <c r="W1520" s="25">
        <f ca="1">f_return_1w(A1520,"0",参数!$B$2)</f>
        <v>1.80158917473056</v>
      </c>
      <c r="X1520" s="25">
        <f>f_return_1m(A1520,"0",参数!$B$1)</f>
        <v>5.81630361554007</v>
      </c>
      <c r="Y1520" s="25">
        <f>f_return_3m(A1520,0,参数!$B$1)</f>
        <v>35.2468427095293</v>
      </c>
      <c r="Z1520" s="25">
        <f>f_return_6m(A1520,0,参数!B1519)</f>
        <v>35.2078693392725</v>
      </c>
      <c r="AA1520" t="str">
        <f>f_dq_status(A1520,参数!$B$1)</f>
        <v>暂停大额申购|开放赎回</v>
      </c>
      <c r="AB1520" s="17">
        <f ca="1">f_risk_maxdownside(A1520,参数!$B$6,参数!$B$1)</f>
        <v>-29.370234397063</v>
      </c>
      <c r="AC1520" s="17">
        <f ca="1">f_risk_maxdownside(A1520,参数!$B$4,参数!$B$1)</f>
        <v>-29.370234397063</v>
      </c>
      <c r="AD1520" t="str">
        <f ca="1">f_risk_maxdownside_date(A1520,参数!$B$6,参数!$B$1)</f>
        <v>20180403-20181018</v>
      </c>
    </row>
    <row r="1521" spans="1:30">
      <c r="A1521" s="15" t="s">
        <v>1549</v>
      </c>
      <c r="B1521" t="str">
        <f>f_info_name(A1521)</f>
        <v>国泰量化成长优选A</v>
      </c>
      <c r="C1521" t="str">
        <f>f_info_setupdate(A1521)</f>
        <v>2018-05-09</v>
      </c>
      <c r="D1521" s="16">
        <f t="shared" si="23"/>
        <v>992</v>
      </c>
      <c r="F1521" s="17">
        <f>f_netasset_total(A1521,参数!$B$1,100000000)</f>
        <v>2.0497506172</v>
      </c>
      <c r="G1521" s="17">
        <f ca="1">f_nav_adjustedreturn(A1521,参数!$B$2,参数!$B$1)</f>
        <v>55.8134582623509</v>
      </c>
      <c r="H1521" s="17">
        <f ca="1">f_nav_periodreturnrankingper(A1521,参数!$B$2,参数!$B$1,3)</f>
        <v>69.5780176643768</v>
      </c>
      <c r="I1521" s="17">
        <f ca="1">f_nav_adjustedreturn(A1521,参数!$B$3,参数!$B$2)</f>
        <v>22.371335504886</v>
      </c>
      <c r="J1521" s="17">
        <f ca="1">f_nav_periodreturnrankingper(A1521,参数!$B$3,参数!$B$2,3)</f>
        <v>89.1184573002755</v>
      </c>
      <c r="K1521" s="17">
        <f ca="1">f_nav_adjustedreturn(A1521,参数!$B$4,参数!$B$3)</f>
        <v>0</v>
      </c>
      <c r="L1521" s="17">
        <f ca="1">f_nav_periodreturnrankingper(A1521,参数!$B$4,参数!$B$3,3)</f>
        <v>0</v>
      </c>
      <c r="M1521" s="17">
        <f ca="1">f_nav_adjustedreturn(A1521,参数!$B$5,参数!$B$4)</f>
        <v>0</v>
      </c>
      <c r="N1521" s="17">
        <f ca="1">f_nav_periodreturnrankingper(A1521,参数!$B$5,参数!$B$4,3)</f>
        <v>0</v>
      </c>
      <c r="O1521" s="17">
        <f ca="1">f_nav_adjustedreturn(A1521,参数!$B$6,参数!$B$5)</f>
        <v>0</v>
      </c>
      <c r="P1521" s="17">
        <f ca="1">f_nav_periodreturnrankingper(A1521,参数!$B$6,参数!$B$5,3)</f>
        <v>0</v>
      </c>
      <c r="Q1521" s="25">
        <f>f_return(A1521,1,参数!$B$1-365/2,参数!$B$1)</f>
        <v>58.4682116040874</v>
      </c>
      <c r="R1521" s="25">
        <f ca="1">f_return(A1521,1,参数!$B$4,参数!$B$1)</f>
        <v>0</v>
      </c>
      <c r="S1521" s="25">
        <f ca="1">f_return(A1521,1,参数!$B$6,参数!$B$1)</f>
        <v>0</v>
      </c>
      <c r="T1521" t="str">
        <f>f_info_investtype(A1521)</f>
        <v>偏股混合型基金</v>
      </c>
      <c r="U1521" t="str">
        <f>f_info_fundmanager(A1521)</f>
        <v>艾小军</v>
      </c>
      <c r="V1521">
        <f>f_info_manager_onthepostdays(A1521,1)</f>
        <v>1009</v>
      </c>
      <c r="W1521" s="25">
        <f ca="1">f_return_1w(A1521,"0",参数!$B$2)</f>
        <v>-2.25829951087521</v>
      </c>
      <c r="X1521" s="25">
        <f>f_return_1m(A1521,"0",参数!$B$1)</f>
        <v>13.5210612054922</v>
      </c>
      <c r="Y1521" s="25">
        <f>f_return_3m(A1521,0,参数!$B$1)</f>
        <v>19.7643014976676</v>
      </c>
      <c r="Z1521" s="25">
        <f>f_return_6m(A1521,0,参数!B1520)</f>
        <v>17.4543112470816</v>
      </c>
      <c r="AA1521" t="str">
        <f>f_dq_status(A1521,参数!$B$1)</f>
        <v>暂停大额申购|开放赎回</v>
      </c>
      <c r="AB1521" s="17">
        <f ca="1">f_risk_maxdownside(A1521,参数!$B$6,参数!$B$1)</f>
        <v>-28.29</v>
      </c>
      <c r="AC1521" s="17">
        <f ca="1">f_risk_maxdownside(A1521,参数!$B$4,参数!$B$1)</f>
        <v>-28.29</v>
      </c>
      <c r="AD1521" t="str">
        <f ca="1">f_risk_maxdownside_date(A1521,参数!$B$6,参数!$B$1)</f>
        <v>20180510-20181018</v>
      </c>
    </row>
    <row r="1522" spans="1:30">
      <c r="A1522" s="15" t="s">
        <v>1550</v>
      </c>
      <c r="B1522" t="str">
        <f>f_info_name(A1522)</f>
        <v>富荣福康A</v>
      </c>
      <c r="C1522" t="str">
        <f>f_info_setupdate(A1522)</f>
        <v>2018-02-11</v>
      </c>
      <c r="D1522" s="16">
        <f t="shared" si="23"/>
        <v>1079</v>
      </c>
      <c r="F1522" s="17">
        <f>f_netasset_total(A1522,参数!$B$1,100000000)</f>
        <v>0.1286569737</v>
      </c>
      <c r="G1522" s="17">
        <f ca="1">f_nav_adjustedreturn(A1522,参数!$B$2,参数!$B$1)</f>
        <v>23.3733271804338</v>
      </c>
      <c r="H1522" s="17">
        <f ca="1">f_nav_periodreturnrankingper(A1522,参数!$B$2,参数!$B$1,3)</f>
        <v>96.1727183513248</v>
      </c>
      <c r="I1522" s="17">
        <f ca="1">f_nav_adjustedreturn(A1522,参数!$B$3,参数!$B$2)</f>
        <v>17.3253925284245</v>
      </c>
      <c r="J1522" s="17">
        <f ca="1">f_nav_periodreturnrankingper(A1522,参数!$B$3,参数!$B$2,3)</f>
        <v>94.6280991735537</v>
      </c>
      <c r="K1522" s="17">
        <f ca="1">f_nav_adjustedreturn(A1522,参数!$B$4,参数!$B$3)</f>
        <v>0</v>
      </c>
      <c r="L1522" s="17">
        <f ca="1">f_nav_periodreturnrankingper(A1522,参数!$B$4,参数!$B$3,3)</f>
        <v>0</v>
      </c>
      <c r="M1522" s="17">
        <f ca="1">f_nav_adjustedreturn(A1522,参数!$B$5,参数!$B$4)</f>
        <v>0</v>
      </c>
      <c r="N1522" s="17">
        <f ca="1">f_nav_periodreturnrankingper(A1522,参数!$B$5,参数!$B$4,3)</f>
        <v>0</v>
      </c>
      <c r="O1522" s="17">
        <f ca="1">f_nav_adjustedreturn(A1522,参数!$B$6,参数!$B$5)</f>
        <v>0</v>
      </c>
      <c r="P1522" s="17">
        <f ca="1">f_nav_periodreturnrankingper(A1522,参数!$B$6,参数!$B$5,3)</f>
        <v>0</v>
      </c>
      <c r="Q1522" s="25">
        <f>f_return(A1522,1,参数!$B$1-365/2,参数!$B$1)</f>
        <v>11.4777611489307</v>
      </c>
      <c r="R1522" s="25">
        <f ca="1">f_return(A1522,1,参数!$B$4,参数!$B$1)</f>
        <v>0</v>
      </c>
      <c r="S1522" s="25">
        <f ca="1">f_return(A1522,1,参数!$B$6,参数!$B$1)</f>
        <v>0</v>
      </c>
      <c r="T1522" t="str">
        <f>f_info_investtype(A1522)</f>
        <v>偏股混合型基金</v>
      </c>
      <c r="U1522" t="str">
        <f>f_info_fundmanager(A1522)</f>
        <v>郎骋成</v>
      </c>
      <c r="V1522">
        <f>f_info_manager_onthepostdays(A1522,1)</f>
        <v>119</v>
      </c>
      <c r="W1522" s="25">
        <f ca="1">f_return_1w(A1522,"0",参数!$B$2)</f>
        <v>-1.9013128112268</v>
      </c>
      <c r="X1522" s="25">
        <f>f_return_1m(A1522,"0",参数!$B$1)</f>
        <v>14.0693333333333</v>
      </c>
      <c r="Y1522" s="25">
        <f>f_return_3m(A1522,0,参数!$B$1)</f>
        <v>12.8535246939637</v>
      </c>
      <c r="Z1522" s="25">
        <f>f_return_6m(A1522,0,参数!B1521)</f>
        <v>1.18669407587366</v>
      </c>
      <c r="AA1522" t="str">
        <f>f_dq_status(A1522,参数!$B$1)</f>
        <v>开放申购|开放赎回</v>
      </c>
      <c r="AB1522" s="17">
        <f ca="1">f_risk_maxdownside(A1522,参数!$B$6,参数!$B$1)</f>
        <v>-30.1940978411567</v>
      </c>
      <c r="AC1522" s="17">
        <f ca="1">f_risk_maxdownside(A1522,参数!$B$4,参数!$B$1)</f>
        <v>-30.1940978411567</v>
      </c>
      <c r="AD1522" t="str">
        <f ca="1">f_risk_maxdownside_date(A1522,参数!$B$6,参数!$B$1)</f>
        <v>20180403-20190103</v>
      </c>
    </row>
    <row r="1523" spans="1:30">
      <c r="A1523" s="15" t="s">
        <v>1551</v>
      </c>
      <c r="B1523" t="str">
        <f>f_info_name(A1523)</f>
        <v>银华农业产业</v>
      </c>
      <c r="C1523" t="str">
        <f>f_info_setupdate(A1523)</f>
        <v>2017-09-28</v>
      </c>
      <c r="D1523" s="16">
        <f t="shared" si="23"/>
        <v>1215</v>
      </c>
      <c r="F1523" s="17">
        <f>f_netasset_total(A1523,参数!$B$1,100000000)</f>
        <v>13.5863434373</v>
      </c>
      <c r="G1523" s="17">
        <f ca="1">f_nav_adjustedreturn(A1523,参数!$B$2,参数!$B$1)</f>
        <v>74.0892139988526</v>
      </c>
      <c r="H1523" s="17">
        <f ca="1">f_nav_periodreturnrankingper(A1523,参数!$B$2,参数!$B$1,3)</f>
        <v>43.6274509803922</v>
      </c>
      <c r="I1523" s="17">
        <f ca="1">f_nav_adjustedreturn(A1523,参数!$B$3,参数!$B$2)</f>
        <v>62.5364261568948</v>
      </c>
      <c r="J1523" s="17">
        <f ca="1">f_nav_periodreturnrankingper(A1523,参数!$B$3,参数!$B$2,3)</f>
        <v>20.9439528023599</v>
      </c>
      <c r="K1523" s="17">
        <f ca="1">f_nav_adjustedreturn(A1523,参数!$B$4,参数!$B$3)</f>
        <v>-20.4985636178297</v>
      </c>
      <c r="L1523" s="17">
        <f ca="1">f_nav_periodreturnrankingper(A1523,参数!$B$4,参数!$B$3,3)</f>
        <v>32.7272727272727</v>
      </c>
      <c r="M1523" s="17">
        <f ca="1">f_nav_adjustedreturn(A1523,参数!$B$5,参数!$B$4)</f>
        <v>0</v>
      </c>
      <c r="N1523" s="17">
        <f ca="1">f_nav_periodreturnrankingper(A1523,参数!$B$5,参数!$B$4,3)</f>
        <v>0</v>
      </c>
      <c r="O1523" s="17">
        <f ca="1">f_nav_adjustedreturn(A1523,参数!$B$6,参数!$B$5)</f>
        <v>0</v>
      </c>
      <c r="P1523" s="17">
        <f ca="1">f_nav_periodreturnrankingper(A1523,参数!$B$6,参数!$B$5,3)</f>
        <v>0</v>
      </c>
      <c r="Q1523" s="25">
        <f>f_return(A1523,1,参数!$B$1-365/2,参数!$B$1)</f>
        <v>33.5973262599018</v>
      </c>
      <c r="R1523" s="25">
        <f ca="1">f_return(A1523,1,参数!$B$4,参数!$B$1)</f>
        <v>30.9962197369793</v>
      </c>
      <c r="S1523" s="25">
        <f ca="1">f_return(A1523,1,参数!$B$6,参数!$B$1)</f>
        <v>0</v>
      </c>
      <c r="T1523" t="str">
        <f>f_info_investtype(A1523)</f>
        <v>普通股票型基金</v>
      </c>
      <c r="U1523" t="str">
        <f>f_info_fundmanager(A1523)</f>
        <v>王翔</v>
      </c>
      <c r="V1523">
        <f>f_info_manager_onthepostdays(A1523,1)</f>
        <v>1232</v>
      </c>
      <c r="W1523" s="25">
        <f ca="1">f_return_1w(A1523,"0",参数!$B$2)</f>
        <v>-5.70095354027185</v>
      </c>
      <c r="X1523" s="25">
        <f>f_return_1m(A1523,"0",参数!$B$1)</f>
        <v>9.55905582885771</v>
      </c>
      <c r="Y1523" s="25">
        <f>f_return_3m(A1523,0,参数!$B$1)</f>
        <v>14.7591358199783</v>
      </c>
      <c r="Z1523" s="25">
        <f>f_return_6m(A1523,0,参数!B1522)</f>
        <v>12.9208845635834</v>
      </c>
      <c r="AA1523" t="str">
        <f>f_dq_status(A1523,参数!$B$1)</f>
        <v>开放申购|开放赎回</v>
      </c>
      <c r="AB1523" s="17">
        <f ca="1">f_risk_maxdownside(A1523,参数!$B$6,参数!$B$1)</f>
        <v>-29.0230938416422</v>
      </c>
      <c r="AC1523" s="17">
        <f ca="1">f_risk_maxdownside(A1523,参数!$B$4,参数!$B$1)</f>
        <v>-28.3798779360089</v>
      </c>
      <c r="AD1523" t="str">
        <f ca="1">f_risk_maxdownside_date(A1523,参数!$B$6,参数!$B$1)</f>
        <v>20180117-20181029</v>
      </c>
    </row>
    <row r="1524" spans="1:30">
      <c r="A1524" s="15" t="s">
        <v>1552</v>
      </c>
      <c r="B1524" t="str">
        <f>f_info_name(A1524)</f>
        <v>圆信永丰双利优选</v>
      </c>
      <c r="C1524" t="str">
        <f>f_info_setupdate(A1524)</f>
        <v>2017-12-13</v>
      </c>
      <c r="D1524" s="16">
        <f t="shared" si="23"/>
        <v>1139</v>
      </c>
      <c r="F1524" s="17">
        <f>f_netasset_total(A1524,参数!$B$1,100000000)</f>
        <v>1.8631273667</v>
      </c>
      <c r="G1524" s="17">
        <f ca="1">f_nav_adjustedreturn(A1524,参数!$B$2,参数!$B$1)</f>
        <v>26.4925373134328</v>
      </c>
      <c r="H1524" s="17">
        <f ca="1">f_nav_periodreturnrankingper(A1524,参数!$B$2,参数!$B$1,3)</f>
        <v>67.4430915828481</v>
      </c>
      <c r="I1524" s="17">
        <f ca="1">f_nav_adjustedreturn(A1524,参数!$B$3,参数!$B$2)</f>
        <v>9.74137931034482</v>
      </c>
      <c r="J1524" s="17">
        <f ca="1">f_nav_periodreturnrankingper(A1524,参数!$B$3,参数!$B$2,3)</f>
        <v>82.051282051282</v>
      </c>
      <c r="K1524" s="17">
        <f ca="1">f_nav_adjustedreturn(A1524,参数!$B$4,参数!$B$3)</f>
        <v>-9.89416448198854</v>
      </c>
      <c r="L1524" s="17">
        <f ca="1">f_nav_periodreturnrankingper(A1524,参数!$B$4,参数!$B$3,3)</f>
        <v>40.5648267008986</v>
      </c>
      <c r="M1524" s="17">
        <f ca="1">f_nav_adjustedreturn(A1524,参数!$B$5,参数!$B$4)</f>
        <v>0</v>
      </c>
      <c r="N1524" s="17">
        <f ca="1">f_nav_periodreturnrankingper(A1524,参数!$B$5,参数!$B$4,3)</f>
        <v>0</v>
      </c>
      <c r="O1524" s="17">
        <f ca="1">f_nav_adjustedreturn(A1524,参数!$B$6,参数!$B$5)</f>
        <v>0</v>
      </c>
      <c r="P1524" s="17">
        <f ca="1">f_nav_periodreturnrankingper(A1524,参数!$B$6,参数!$B$5,3)</f>
        <v>0</v>
      </c>
      <c r="Q1524" s="25">
        <f>f_return(A1524,1,参数!$B$1-365/2,参数!$B$1)</f>
        <v>2.14360970009149</v>
      </c>
      <c r="R1524" s="25">
        <f ca="1">f_return(A1524,1,参数!$B$4,参数!$B$1)</f>
        <v>7.73740739514166</v>
      </c>
      <c r="S1524" s="25">
        <f ca="1">f_return(A1524,1,参数!$B$6,参数!$B$1)</f>
        <v>0</v>
      </c>
      <c r="T1524" t="str">
        <f>f_info_investtype(A1524)</f>
        <v>灵活配置型基金</v>
      </c>
      <c r="U1524" t="str">
        <f>f_info_fundmanager(A1524)</f>
        <v>范妍,肖世源</v>
      </c>
      <c r="V1524">
        <f>f_info_manager_onthepostdays(A1524,1)</f>
        <v>1156</v>
      </c>
      <c r="W1524" s="25">
        <f ca="1">f_return_1w(A1524,"0",参数!$B$2)</f>
        <v>-0.818075574600698</v>
      </c>
      <c r="X1524" s="25">
        <f>f_return_1m(A1524,"0",参数!$B$1)</f>
        <v>7.34105491209066</v>
      </c>
      <c r="Y1524" s="25">
        <f>f_return_3m(A1524,0,参数!$B$1)</f>
        <v>-0.162752848174842</v>
      </c>
      <c r="Z1524" s="25">
        <f>f_return_6m(A1524,0,参数!B1523)</f>
        <v>-10.5221000509721</v>
      </c>
      <c r="AA1524" t="str">
        <f>f_dq_status(A1524,参数!$B$1)</f>
        <v>暂停申购|暂停赎回</v>
      </c>
      <c r="AB1524" s="17">
        <f ca="1">f_risk_maxdownside(A1524,参数!$B$6,参数!$B$1)</f>
        <v>-15.9099009195238</v>
      </c>
      <c r="AC1524" s="17">
        <f ca="1">f_risk_maxdownside(A1524,参数!$B$4,参数!$B$1)</f>
        <v>-15.9099009195238</v>
      </c>
      <c r="AD1524" t="str">
        <f ca="1">f_risk_maxdownside_date(A1524,参数!$B$6,参数!$B$1)</f>
        <v>20200903-20201228,20200903-20201229</v>
      </c>
    </row>
    <row r="1525" spans="1:30">
      <c r="A1525" s="15" t="s">
        <v>1553</v>
      </c>
      <c r="B1525" t="str">
        <f>f_info_name(A1525)</f>
        <v>汇安多策略A</v>
      </c>
      <c r="C1525" t="str">
        <f>f_info_setupdate(A1525)</f>
        <v>2017-11-22</v>
      </c>
      <c r="D1525" s="16">
        <f t="shared" si="23"/>
        <v>1160</v>
      </c>
      <c r="F1525" s="17">
        <f>f_netasset_total(A1525,参数!$B$1,100000000)</f>
        <v>5.9197891065</v>
      </c>
      <c r="G1525" s="17">
        <f ca="1">f_nav_adjustedreturn(A1525,参数!$B$2,参数!$B$1)</f>
        <v>59.1575400168492</v>
      </c>
      <c r="H1525" s="17">
        <f ca="1">f_nav_periodreturnrankingper(A1525,参数!$B$2,参数!$B$1,3)</f>
        <v>35.7861302276337</v>
      </c>
      <c r="I1525" s="17">
        <f ca="1">f_nav_adjustedreturn(A1525,参数!$B$3,参数!$B$2)</f>
        <v>46.9046513827101</v>
      </c>
      <c r="J1525" s="17">
        <f ca="1">f_nav_periodreturnrankingper(A1525,参数!$B$3,参数!$B$2,3)</f>
        <v>20.8472686733556</v>
      </c>
      <c r="K1525" s="17">
        <f ca="1">f_nav_adjustedreturn(A1525,参数!$B$4,参数!$B$3)</f>
        <v>-19.0874598696371</v>
      </c>
      <c r="L1525" s="17">
        <f ca="1">f_nav_periodreturnrankingper(A1525,参数!$B$4,参数!$B$3,3)</f>
        <v>62.0667522464698</v>
      </c>
      <c r="M1525" s="17">
        <f ca="1">f_nav_adjustedreturn(A1525,参数!$B$5,参数!$B$4)</f>
        <v>0</v>
      </c>
      <c r="N1525" s="17">
        <f ca="1">f_nav_periodreturnrankingper(A1525,参数!$B$5,参数!$B$4,3)</f>
        <v>0</v>
      </c>
      <c r="O1525" s="17">
        <f ca="1">f_nav_adjustedreturn(A1525,参数!$B$6,参数!$B$5)</f>
        <v>0</v>
      </c>
      <c r="P1525" s="17">
        <f ca="1">f_nav_periodreturnrankingper(A1525,参数!$B$6,参数!$B$5,3)</f>
        <v>0</v>
      </c>
      <c r="Q1525" s="25">
        <f>f_return(A1525,1,参数!$B$1-365/2,参数!$B$1)</f>
        <v>62.9928878478446</v>
      </c>
      <c r="R1525" s="25">
        <f ca="1">f_return(A1525,1,参数!$B$4,参数!$B$1)</f>
        <v>23.654139034513</v>
      </c>
      <c r="S1525" s="25">
        <f ca="1">f_return(A1525,1,参数!$B$6,参数!$B$1)</f>
        <v>0</v>
      </c>
      <c r="T1525" t="str">
        <f>f_info_investtype(A1525)</f>
        <v>灵活配置型基金</v>
      </c>
      <c r="U1525" t="str">
        <f>f_info_fundmanager(A1525)</f>
        <v>戴杰</v>
      </c>
      <c r="V1525">
        <f>f_info_manager_onthepostdays(A1525,1)</f>
        <v>1177</v>
      </c>
      <c r="W1525" s="25">
        <f ca="1">f_return_1w(A1525,"0",参数!$B$2)</f>
        <v>-3.3151421357009</v>
      </c>
      <c r="X1525" s="25">
        <f>f_return_1m(A1525,"0",参数!$B$1)</f>
        <v>10.3762561346109</v>
      </c>
      <c r="Y1525" s="25">
        <f>f_return_3m(A1525,0,参数!$B$1)</f>
        <v>18.1562324097817</v>
      </c>
      <c r="Z1525" s="25">
        <f>f_return_6m(A1525,0,参数!B1524)</f>
        <v>23.7958898008526</v>
      </c>
      <c r="AA1525" t="str">
        <f>f_dq_status(A1525,参数!$B$1)</f>
        <v>开放申购|开放赎回</v>
      </c>
      <c r="AB1525" s="17">
        <f ca="1">f_risk_maxdownside(A1525,参数!$B$6,参数!$B$1)</f>
        <v>-27.0811580446132</v>
      </c>
      <c r="AC1525" s="17">
        <f ca="1">f_risk_maxdownside(A1525,参数!$B$4,参数!$B$1)</f>
        <v>-27.0811580446132</v>
      </c>
      <c r="AD1525" t="str">
        <f ca="1">f_risk_maxdownside_date(A1525,参数!$B$6,参数!$B$1)</f>
        <v>20180313-20190103</v>
      </c>
    </row>
    <row r="1526" spans="1:30">
      <c r="A1526" s="15" t="s">
        <v>1554</v>
      </c>
      <c r="B1526" t="str">
        <f>f_info_name(A1526)</f>
        <v>金信价值精选A</v>
      </c>
      <c r="C1526" t="str">
        <f>f_info_setupdate(A1526)</f>
        <v>2017-09-01</v>
      </c>
      <c r="D1526" s="16">
        <f t="shared" si="23"/>
        <v>1242</v>
      </c>
      <c r="F1526" s="17">
        <f>f_netasset_total(A1526,参数!$B$1,100000000)</f>
        <v>1.3048504828</v>
      </c>
      <c r="G1526" s="17">
        <f ca="1">f_nav_adjustedreturn(A1526,参数!$B$2,参数!$B$1)</f>
        <v>45.4567689861808</v>
      </c>
      <c r="H1526" s="17">
        <f ca="1">f_nav_periodreturnrankingper(A1526,参数!$B$2,参数!$B$1,3)</f>
        <v>48.5971413446268</v>
      </c>
      <c r="I1526" s="17">
        <f ca="1">f_nav_adjustedreturn(A1526,参数!$B$3,参数!$B$2)</f>
        <v>50.4784688995215</v>
      </c>
      <c r="J1526" s="17">
        <f ca="1">f_nav_periodreturnrankingper(A1526,参数!$B$3,参数!$B$2,3)</f>
        <v>17.1125975473802</v>
      </c>
      <c r="K1526" s="17">
        <f ca="1">f_nav_adjustedreturn(A1526,参数!$B$4,参数!$B$3)</f>
        <v>-39.4000223040036</v>
      </c>
      <c r="L1526" s="17">
        <f ca="1">f_nav_periodreturnrankingper(A1526,参数!$B$4,参数!$B$3,3)</f>
        <v>99.7432605905006</v>
      </c>
      <c r="M1526" s="17">
        <f ca="1">f_nav_adjustedreturn(A1526,参数!$B$5,参数!$B$4)</f>
        <v>0</v>
      </c>
      <c r="N1526" s="17">
        <f ca="1">f_nav_periodreturnrankingper(A1526,参数!$B$5,参数!$B$4,3)</f>
        <v>0</v>
      </c>
      <c r="O1526" s="17">
        <f ca="1">f_nav_adjustedreturn(A1526,参数!$B$6,参数!$B$5)</f>
        <v>0</v>
      </c>
      <c r="P1526" s="17">
        <f ca="1">f_nav_periodreturnrankingper(A1526,参数!$B$6,参数!$B$5,3)</f>
        <v>0</v>
      </c>
      <c r="Q1526" s="25">
        <f>f_return(A1526,1,参数!$B$1-365/2,参数!$B$1)</f>
        <v>16.3671586328131</v>
      </c>
      <c r="R1526" s="25">
        <f ca="1">f_return(A1526,1,参数!$B$4,参数!$B$1)</f>
        <v>9.86421993781084</v>
      </c>
      <c r="S1526" s="25">
        <f ca="1">f_return(A1526,1,参数!$B$6,参数!$B$1)</f>
        <v>0</v>
      </c>
      <c r="T1526" t="str">
        <f>f_info_investtype(A1526)</f>
        <v>灵活配置型基金</v>
      </c>
      <c r="U1526" t="str">
        <f>f_info_fundmanager(A1526)</f>
        <v>周谧</v>
      </c>
      <c r="V1526">
        <f>f_info_manager_onthepostdays(A1526,1)</f>
        <v>62</v>
      </c>
      <c r="W1526" s="25">
        <f ca="1">f_return_1w(A1526,"0",参数!$B$2)</f>
        <v>-0.109943806498902</v>
      </c>
      <c r="X1526" s="25">
        <f>f_return_1m(A1526,"0",参数!$B$1)</f>
        <v>1.42406412552229</v>
      </c>
      <c r="Y1526" s="25">
        <f>f_return_3m(A1526,0,参数!$B$1)</f>
        <v>2.40206629358588</v>
      </c>
      <c r="Z1526" s="25">
        <f>f_return_6m(A1526,0,参数!B1525)</f>
        <v>-8.76174908050674</v>
      </c>
      <c r="AA1526" t="str">
        <f>f_dq_status(A1526,参数!$B$1)</f>
        <v>开放申购|开放赎回</v>
      </c>
      <c r="AB1526" s="17">
        <f ca="1">f_risk_maxdownside(A1526,参数!$B$6,参数!$B$1)</f>
        <v>-50.0831133274665</v>
      </c>
      <c r="AC1526" s="17">
        <f ca="1">f_risk_maxdownside(A1526,参数!$B$4,参数!$B$1)</f>
        <v>-42.8970917225951</v>
      </c>
      <c r="AD1526" t="str">
        <f ca="1">f_risk_maxdownside_date(A1526,参数!$B$6,参数!$B$1)</f>
        <v>20171114-20190103</v>
      </c>
    </row>
    <row r="1527" spans="1:30">
      <c r="A1527" s="15" t="s">
        <v>1555</v>
      </c>
      <c r="B1527" t="str">
        <f>f_info_name(A1527)</f>
        <v>银华智荟内在价值</v>
      </c>
      <c r="C1527" t="str">
        <f>f_info_setupdate(A1527)</f>
        <v>2017-09-28</v>
      </c>
      <c r="D1527" s="16">
        <f t="shared" si="23"/>
        <v>1215</v>
      </c>
      <c r="F1527" s="17">
        <f>f_netasset_total(A1527,参数!$B$1,100000000)</f>
        <v>6.7257870624</v>
      </c>
      <c r="G1527" s="17">
        <f ca="1">f_nav_adjustedreturn(A1527,参数!$B$2,参数!$B$1)</f>
        <v>86.3855206847361</v>
      </c>
      <c r="H1527" s="17">
        <f ca="1">f_nav_periodreturnrankingper(A1527,参数!$B$2,参数!$B$1,3)</f>
        <v>11.6993118051879</v>
      </c>
      <c r="I1527" s="17">
        <f ca="1">f_nav_adjustedreturn(A1527,参数!$B$3,参数!$B$2)</f>
        <v>67.5780666367847</v>
      </c>
      <c r="J1527" s="17">
        <f ca="1">f_nav_periodreturnrankingper(A1527,参数!$B$3,参数!$B$2,3)</f>
        <v>5.40691192865106</v>
      </c>
      <c r="K1527" s="17">
        <f ca="1">f_nav_adjustedreturn(A1527,参数!$B$4,参数!$B$3)</f>
        <v>-37.4193548387097</v>
      </c>
      <c r="L1527" s="17">
        <f ca="1">f_nav_periodreturnrankingper(A1527,参数!$B$4,参数!$B$3,3)</f>
        <v>99.4223363286264</v>
      </c>
      <c r="M1527" s="17">
        <f ca="1">f_nav_adjustedreturn(A1527,参数!$B$5,参数!$B$4)</f>
        <v>0</v>
      </c>
      <c r="N1527" s="17">
        <f ca="1">f_nav_periodreturnrankingper(A1527,参数!$B$5,参数!$B$4,3)</f>
        <v>0</v>
      </c>
      <c r="O1527" s="17">
        <f ca="1">f_nav_adjustedreturn(A1527,参数!$B$6,参数!$B$5)</f>
        <v>0</v>
      </c>
      <c r="P1527" s="17">
        <f ca="1">f_nav_periodreturnrankingper(A1527,参数!$B$6,参数!$B$5,3)</f>
        <v>0</v>
      </c>
      <c r="Q1527" s="25">
        <f>f_return(A1527,1,参数!$B$1-365/2,参数!$B$1)</f>
        <v>124.784827113416</v>
      </c>
      <c r="R1527" s="25">
        <f ca="1">f_return(A1527,1,参数!$B$4,参数!$B$1)</f>
        <v>25.0070777425342</v>
      </c>
      <c r="S1527" s="25">
        <f ca="1">f_return(A1527,1,参数!$B$6,参数!$B$1)</f>
        <v>0</v>
      </c>
      <c r="T1527" t="str">
        <f>f_info_investtype(A1527)</f>
        <v>灵活配置型基金</v>
      </c>
      <c r="U1527" t="str">
        <f>f_info_fundmanager(A1527)</f>
        <v>方建</v>
      </c>
      <c r="V1527">
        <f>f_info_manager_onthepostdays(A1527,1)</f>
        <v>967</v>
      </c>
      <c r="W1527" s="25">
        <f ca="1">f_return_1w(A1527,"0",参数!$B$2)</f>
        <v>-1.691646945394</v>
      </c>
      <c r="X1527" s="25">
        <f>f_return_1m(A1527,"0",参数!$B$1)</f>
        <v>22.797227443609</v>
      </c>
      <c r="Y1527" s="25">
        <f>f_return_3m(A1527,0,参数!$B$1)</f>
        <v>54.4970807774739</v>
      </c>
      <c r="Z1527" s="25">
        <f>f_return_6m(A1527,0,参数!B1526)</f>
        <v>32.1523530975804</v>
      </c>
      <c r="AA1527" t="str">
        <f>f_dq_status(A1527,参数!$B$1)</f>
        <v>暂停大额申购|开放赎回</v>
      </c>
      <c r="AB1527" s="17">
        <f ca="1">f_risk_maxdownside(A1527,参数!$B$6,参数!$B$1)</f>
        <v>-41.6929645442732</v>
      </c>
      <c r="AC1527" s="17">
        <f ca="1">f_risk_maxdownside(A1527,参数!$B$4,参数!$B$1)</f>
        <v>-41.6929645442732</v>
      </c>
      <c r="AD1527" t="str">
        <f ca="1">f_risk_maxdownside_date(A1527,参数!$B$6,参数!$B$1)</f>
        <v>20180127-20190103</v>
      </c>
    </row>
    <row r="1528" spans="1:30">
      <c r="A1528" s="15" t="s">
        <v>1556</v>
      </c>
      <c r="B1528" t="str">
        <f>f_info_name(A1528)</f>
        <v>上投摩根量化多因子</v>
      </c>
      <c r="C1528" t="str">
        <f>f_info_setupdate(A1528)</f>
        <v>2018-01-19</v>
      </c>
      <c r="D1528" s="16">
        <f t="shared" si="23"/>
        <v>1102</v>
      </c>
      <c r="F1528" s="17">
        <f>f_netasset_total(A1528,参数!$B$1,100000000)</f>
        <v>0.4804845698</v>
      </c>
      <c r="G1528" s="17">
        <f ca="1">f_nav_adjustedreturn(A1528,参数!$B$2,参数!$B$1)</f>
        <v>26.154817755323</v>
      </c>
      <c r="H1528" s="17">
        <f ca="1">f_nav_periodreturnrankingper(A1528,参数!$B$2,参数!$B$1,3)</f>
        <v>67.9195341450503</v>
      </c>
      <c r="I1528" s="17">
        <f ca="1">f_nav_adjustedreturn(A1528,参数!$B$3,参数!$B$2)</f>
        <v>42.7246973989184</v>
      </c>
      <c r="J1528" s="17">
        <f ca="1">f_nav_periodreturnrankingper(A1528,参数!$B$3,参数!$B$2,3)</f>
        <v>25.9197324414716</v>
      </c>
      <c r="K1528" s="17">
        <f ca="1">f_nav_adjustedreturn(A1528,参数!$B$4,参数!$B$3)</f>
        <v>-22.3477652234777</v>
      </c>
      <c r="L1528" s="17">
        <f ca="1">f_nav_periodreturnrankingper(A1528,参数!$B$4,参数!$B$3,3)</f>
        <v>75.0962772785623</v>
      </c>
      <c r="M1528" s="17">
        <f ca="1">f_nav_adjustedreturn(A1528,参数!$B$5,参数!$B$4)</f>
        <v>0</v>
      </c>
      <c r="N1528" s="17">
        <f ca="1">f_nav_periodreturnrankingper(A1528,参数!$B$5,参数!$B$4,3)</f>
        <v>0</v>
      </c>
      <c r="O1528" s="17">
        <f ca="1">f_nav_adjustedreturn(A1528,参数!$B$6,参数!$B$5)</f>
        <v>0</v>
      </c>
      <c r="P1528" s="17">
        <f ca="1">f_nav_periodreturnrankingper(A1528,参数!$B$6,参数!$B$5,3)</f>
        <v>0</v>
      </c>
      <c r="Q1528" s="25">
        <f>f_return(A1528,1,参数!$B$1-365/2,参数!$B$1)</f>
        <v>13.0596068317696</v>
      </c>
      <c r="R1528" s="25">
        <f ca="1">f_return(A1528,1,参数!$B$4,参数!$B$1)</f>
        <v>11.8084707913985</v>
      </c>
      <c r="S1528" s="25">
        <f ca="1">f_return(A1528,1,参数!$B$6,参数!$B$1)</f>
        <v>0</v>
      </c>
      <c r="T1528" t="str">
        <f>f_info_investtype(A1528)</f>
        <v>灵活配置型基金</v>
      </c>
      <c r="U1528" t="str">
        <f>f_info_fundmanager(A1528)</f>
        <v>胡迪,何智豪</v>
      </c>
      <c r="V1528">
        <f>f_info_manager_onthepostdays(A1528,1)</f>
        <v>35</v>
      </c>
      <c r="W1528" s="25">
        <f ca="1">f_return_1w(A1528,"0",参数!$B$2)</f>
        <v>-2.82307557425916</v>
      </c>
      <c r="X1528" s="25">
        <f>f_return_1m(A1528,"0",参数!$B$1)</f>
        <v>4.96959687711133</v>
      </c>
      <c r="Y1528" s="25">
        <f>f_return_3m(A1528,0,参数!$B$1)</f>
        <v>3.79305225653208</v>
      </c>
      <c r="Z1528" s="25">
        <f>f_return_6m(A1528,0,参数!B1527)</f>
        <v>1.490184840235</v>
      </c>
      <c r="AA1528" t="str">
        <f>f_dq_status(A1528,参数!$B$1)</f>
        <v>开放申购|开放赎回</v>
      </c>
      <c r="AB1528" s="17">
        <f ca="1">f_risk_maxdownside(A1528,参数!$B$6,参数!$B$1)</f>
        <v>-29.3312475557294</v>
      </c>
      <c r="AC1528" s="17">
        <f ca="1">f_risk_maxdownside(A1528,参数!$B$4,参数!$B$1)</f>
        <v>-29.3312475557294</v>
      </c>
      <c r="AD1528" t="str">
        <f ca="1">f_risk_maxdownside_date(A1528,参数!$B$6,参数!$B$1)</f>
        <v>20180313-20190103</v>
      </c>
    </row>
    <row r="1529" spans="1:30">
      <c r="A1529" s="15" t="s">
        <v>1557</v>
      </c>
      <c r="B1529" t="str">
        <f>f_info_name(A1529)</f>
        <v>富国兴利增强</v>
      </c>
      <c r="C1529" t="str">
        <f>f_info_setupdate(A1529)</f>
        <v>2017-09-20</v>
      </c>
      <c r="D1529" s="16">
        <f t="shared" si="23"/>
        <v>1223</v>
      </c>
      <c r="F1529" s="17">
        <f>f_netasset_total(A1529,参数!$B$1,100000000)</f>
        <v>0.8904766005</v>
      </c>
      <c r="G1529" s="17">
        <f ca="1">f_nav_adjustedreturn(A1529,参数!$B$2,参数!$B$1)</f>
        <v>28.9892394003495</v>
      </c>
      <c r="H1529" s="17">
        <f ca="1">f_nav_periodreturnrankingper(A1529,参数!$B$2,参数!$B$1,3)</f>
        <v>5.09433962264151</v>
      </c>
      <c r="I1529" s="17">
        <f ca="1">f_nav_adjustedreturn(A1529,参数!$B$3,参数!$B$2)</f>
        <v>7.01771653543306</v>
      </c>
      <c r="J1529" s="17">
        <f ca="1">f_nav_periodreturnrankingper(A1529,参数!$B$3,参数!$B$2,3)</f>
        <v>61.063829787234</v>
      </c>
      <c r="K1529" s="17">
        <f ca="1">f_nav_adjustedreturn(A1529,参数!$B$4,参数!$B$3)</f>
        <v>0.713719270420311</v>
      </c>
      <c r="L1529" s="17">
        <f ca="1">f_nav_periodreturnrankingper(A1529,参数!$B$4,参数!$B$3,3)</f>
        <v>50.5966587112172</v>
      </c>
      <c r="M1529" s="17">
        <f ca="1">f_nav_adjustedreturn(A1529,参数!$B$5,参数!$B$4)</f>
        <v>0</v>
      </c>
      <c r="N1529" s="17">
        <f ca="1">f_nav_periodreturnrankingper(A1529,参数!$B$5,参数!$B$4,3)</f>
        <v>0</v>
      </c>
      <c r="O1529" s="17">
        <f ca="1">f_nav_adjustedreturn(A1529,参数!$B$6,参数!$B$5)</f>
        <v>0</v>
      </c>
      <c r="P1529" s="17">
        <f ca="1">f_nav_periodreturnrankingper(A1529,参数!$B$6,参数!$B$5,3)</f>
        <v>0</v>
      </c>
      <c r="Q1529" s="25">
        <f>f_return(A1529,1,参数!$B$1-365/2,参数!$B$1)</f>
        <v>27.8135408030817</v>
      </c>
      <c r="R1529" s="25">
        <f ca="1">f_return(A1529,1,参数!$B$4,参数!$B$1)</f>
        <v>11.5978285410266</v>
      </c>
      <c r="S1529" s="25">
        <f ca="1">f_return(A1529,1,参数!$B$6,参数!$B$1)</f>
        <v>0</v>
      </c>
      <c r="T1529" t="str">
        <f>f_info_investtype(A1529)</f>
        <v>混合债券型二级基金</v>
      </c>
      <c r="U1529" t="str">
        <f>f_info_fundmanager(A1529)</f>
        <v>陈斯扬</v>
      </c>
      <c r="V1529">
        <f>f_info_manager_onthepostdays(A1529,1)</f>
        <v>1046</v>
      </c>
      <c r="W1529" s="25">
        <f ca="1">f_return_1w(A1529,"0",参数!$B$2)</f>
        <v>-0.902296755377326</v>
      </c>
      <c r="X1529" s="25">
        <f>f_return_1m(A1529,"0",参数!$B$1)</f>
        <v>5.4987212276215</v>
      </c>
      <c r="Y1529" s="25">
        <f>f_return_3m(A1529,0,参数!$B$1)</f>
        <v>11.922432367728</v>
      </c>
      <c r="Z1529" s="25">
        <f>f_return_6m(A1529,0,参数!B1528)</f>
        <v>8.5478727541417</v>
      </c>
      <c r="AA1529" t="str">
        <f>f_dq_status(A1529,参数!$B$1)</f>
        <v>开放申购|开放赎回</v>
      </c>
      <c r="AB1529" s="17">
        <f ca="1">f_risk_maxdownside(A1529,参数!$B$6,参数!$B$1)</f>
        <v>-5.0975553327678</v>
      </c>
      <c r="AC1529" s="17">
        <f ca="1">f_risk_maxdownside(A1529,参数!$B$4,参数!$B$1)</f>
        <v>-5.0975553327678</v>
      </c>
      <c r="AD1529" t="str">
        <f ca="1">f_risk_maxdownside_date(A1529,参数!$B$6,参数!$B$1)</f>
        <v>20200714-20200716</v>
      </c>
    </row>
    <row r="1530" spans="1:30">
      <c r="A1530" s="15" t="s">
        <v>1558</v>
      </c>
      <c r="B1530" t="str">
        <f>f_info_name(A1530)</f>
        <v>南方优享分红A</v>
      </c>
      <c r="C1530" t="str">
        <f>f_info_setupdate(A1530)</f>
        <v>2017-12-06</v>
      </c>
      <c r="D1530" s="16">
        <f t="shared" si="23"/>
        <v>1146</v>
      </c>
      <c r="F1530" s="17">
        <f>f_netasset_total(A1530,参数!$B$1,100000000)</f>
        <v>9.1719003719</v>
      </c>
      <c r="G1530" s="17">
        <f ca="1">f_nav_adjustedreturn(A1530,参数!$B$2,参数!$B$1)</f>
        <v>65.2901131455026</v>
      </c>
      <c r="H1530" s="17">
        <f ca="1">f_nav_periodreturnrankingper(A1530,参数!$B$2,参数!$B$1,3)</f>
        <v>29.1688724192695</v>
      </c>
      <c r="I1530" s="17">
        <f ca="1">f_nav_adjustedreturn(A1530,参数!$B$3,参数!$B$2)</f>
        <v>34.4876660341556</v>
      </c>
      <c r="J1530" s="17">
        <f ca="1">f_nav_periodreturnrankingper(A1530,参数!$B$3,参数!$B$2,3)</f>
        <v>37.736900780379</v>
      </c>
      <c r="K1530" s="17">
        <f ca="1">f_nav_adjustedreturn(A1530,参数!$B$4,参数!$B$3)</f>
        <v>-20.7518796992481</v>
      </c>
      <c r="L1530" s="17">
        <f ca="1">f_nav_periodreturnrankingper(A1530,参数!$B$4,参数!$B$3,3)</f>
        <v>68.5494223363286</v>
      </c>
      <c r="M1530" s="17">
        <f ca="1">f_nav_adjustedreturn(A1530,参数!$B$5,参数!$B$4)</f>
        <v>0</v>
      </c>
      <c r="N1530" s="17">
        <f ca="1">f_nav_periodreturnrankingper(A1530,参数!$B$5,参数!$B$4,3)</f>
        <v>0</v>
      </c>
      <c r="O1530" s="17">
        <f ca="1">f_nav_adjustedreturn(A1530,参数!$B$6,参数!$B$5)</f>
        <v>0</v>
      </c>
      <c r="P1530" s="17">
        <f ca="1">f_nav_periodreturnrankingper(A1530,参数!$B$6,参数!$B$5,3)</f>
        <v>0</v>
      </c>
      <c r="Q1530" s="25">
        <f>f_return(A1530,1,参数!$B$1-365/2,参数!$B$1)</f>
        <v>56.6527821285418</v>
      </c>
      <c r="R1530" s="25">
        <f ca="1">f_return(A1530,1,参数!$B$4,参数!$B$1)</f>
        <v>20.7530127802646</v>
      </c>
      <c r="S1530" s="25">
        <f ca="1">f_return(A1530,1,参数!$B$6,参数!$B$1)</f>
        <v>0</v>
      </c>
      <c r="T1530" t="str">
        <f>f_info_investtype(A1530)</f>
        <v>灵活配置型基金</v>
      </c>
      <c r="U1530" t="str">
        <f>f_info_fundmanager(A1530)</f>
        <v>李振兴</v>
      </c>
      <c r="V1530">
        <f>f_info_manager_onthepostdays(A1530,1)</f>
        <v>1163</v>
      </c>
      <c r="W1530" s="25">
        <f ca="1">f_return_1w(A1530,"0",参数!$B$2)</f>
        <v>-3.4975746744958</v>
      </c>
      <c r="X1530" s="25">
        <f>f_return_1m(A1530,"0",参数!$B$1)</f>
        <v>14.9221976343714</v>
      </c>
      <c r="Y1530" s="25">
        <f>f_return_3m(A1530,0,参数!$B$1)</f>
        <v>16.3983754157442</v>
      </c>
      <c r="Z1530" s="25">
        <f>f_return_6m(A1530,0,参数!B1529)</f>
        <v>23.7947400360564</v>
      </c>
      <c r="AA1530" t="str">
        <f>f_dq_status(A1530,参数!$B$1)</f>
        <v>开放申购|开放赎回</v>
      </c>
      <c r="AB1530" s="17">
        <f ca="1">f_risk_maxdownside(A1530,参数!$B$6,参数!$B$1)</f>
        <v>-26.2957458666171</v>
      </c>
      <c r="AC1530" s="17">
        <f ca="1">f_risk_maxdownside(A1530,参数!$B$4,参数!$B$1)</f>
        <v>-25.7648049396576</v>
      </c>
      <c r="AD1530" t="str">
        <f ca="1">f_risk_maxdownside_date(A1530,参数!$B$6,参数!$B$1)</f>
        <v>20180124-20181029</v>
      </c>
    </row>
    <row r="1531" spans="1:30">
      <c r="A1531" s="15" t="s">
        <v>1559</v>
      </c>
      <c r="B1531" t="str">
        <f>f_info_name(A1531)</f>
        <v>银河量化稳进</v>
      </c>
      <c r="C1531" t="str">
        <f>f_info_setupdate(A1531)</f>
        <v>2017-12-01</v>
      </c>
      <c r="D1531" s="16">
        <f t="shared" si="23"/>
        <v>1151</v>
      </c>
      <c r="F1531" s="17">
        <f>f_netasset_total(A1531,参数!$B$1,100000000)</f>
        <v>0.1469752699</v>
      </c>
      <c r="G1531" s="17">
        <f ca="1">f_nav_adjustedreturn(A1531,参数!$B$2,参数!$B$1)</f>
        <v>18.0610412926391</v>
      </c>
      <c r="H1531" s="17">
        <f ca="1">f_nav_periodreturnrankingper(A1531,参数!$B$2,参数!$B$1,3)</f>
        <v>98.135426889107</v>
      </c>
      <c r="I1531" s="17">
        <f ca="1">f_nav_adjustedreturn(A1531,参数!$B$3,参数!$B$2)</f>
        <v>31.5540859707133</v>
      </c>
      <c r="J1531" s="17">
        <f ca="1">f_nav_periodreturnrankingper(A1531,参数!$B$3,参数!$B$2,3)</f>
        <v>72.4517906336088</v>
      </c>
      <c r="K1531" s="17">
        <f ca="1">f_nav_adjustedreturn(A1531,参数!$B$4,参数!$B$3)</f>
        <v>-17.053580174356</v>
      </c>
      <c r="L1531" s="17">
        <f ca="1">f_nav_periodreturnrankingper(A1531,参数!$B$4,参数!$B$3,3)</f>
        <v>17.5257731958763</v>
      </c>
      <c r="M1531" s="17">
        <f ca="1">f_nav_adjustedreturn(A1531,参数!$B$5,参数!$B$4)</f>
        <v>0</v>
      </c>
      <c r="N1531" s="17">
        <f ca="1">f_nav_periodreturnrankingper(A1531,参数!$B$5,参数!$B$4,3)</f>
        <v>0</v>
      </c>
      <c r="O1531" s="17">
        <f ca="1">f_nav_adjustedreturn(A1531,参数!$B$6,参数!$B$5)</f>
        <v>0</v>
      </c>
      <c r="P1531" s="17">
        <f ca="1">f_nav_periodreturnrankingper(A1531,参数!$B$6,参数!$B$5,3)</f>
        <v>0</v>
      </c>
      <c r="Q1531" s="25">
        <f>f_return(A1531,1,参数!$B$1-365/2,参数!$B$1)</f>
        <v>11.5485952110902</v>
      </c>
      <c r="R1531" s="25">
        <f ca="1">f_return(A1531,1,参数!$B$4,参数!$B$1)</f>
        <v>8.80179854765415</v>
      </c>
      <c r="S1531" s="25">
        <f ca="1">f_return(A1531,1,参数!$B$6,参数!$B$1)</f>
        <v>0</v>
      </c>
      <c r="T1531" t="str">
        <f>f_info_investtype(A1531)</f>
        <v>偏股混合型基金</v>
      </c>
      <c r="U1531" t="str">
        <f>f_info_fundmanager(A1531)</f>
        <v>楼华锋</v>
      </c>
      <c r="V1531">
        <f>f_info_manager_onthepostdays(A1531,1)</f>
        <v>1168</v>
      </c>
      <c r="W1531" s="25">
        <f ca="1">f_return_1w(A1531,"0",参数!$B$2)</f>
        <v>-3.60820282080123</v>
      </c>
      <c r="X1531" s="25">
        <f>f_return_1m(A1531,"0",参数!$B$1)</f>
        <v>8.34500370705988</v>
      </c>
      <c r="Y1531" s="25">
        <f>f_return_3m(A1531,0,参数!$B$1)</f>
        <v>6.09018310881664</v>
      </c>
      <c r="Z1531" s="25">
        <f>f_return_6m(A1531,0,参数!B1530)</f>
        <v>-2.39371743562637</v>
      </c>
      <c r="AA1531" t="str">
        <f>f_dq_status(A1531,参数!$B$1)</f>
        <v>开放申购|开放赎回</v>
      </c>
      <c r="AB1531" s="17">
        <f ca="1">f_risk_maxdownside(A1531,参数!$B$6,参数!$B$1)</f>
        <v>-20.9361287176987</v>
      </c>
      <c r="AC1531" s="17">
        <f ca="1">f_risk_maxdownside(A1531,参数!$B$4,参数!$B$1)</f>
        <v>-20.9361287176987</v>
      </c>
      <c r="AD1531" t="str">
        <f ca="1">f_risk_maxdownside_date(A1531,参数!$B$6,参数!$B$1)</f>
        <v>20180127-20190103</v>
      </c>
    </row>
    <row r="1532" spans="1:30">
      <c r="A1532" s="15" t="s">
        <v>1560</v>
      </c>
      <c r="B1532" t="str">
        <f>f_info_name(A1532)</f>
        <v>华夏永康添福</v>
      </c>
      <c r="C1532" t="str">
        <f>f_info_setupdate(A1532)</f>
        <v>2018-02-01</v>
      </c>
      <c r="D1532" s="16">
        <f t="shared" si="23"/>
        <v>1089</v>
      </c>
      <c r="F1532" s="17">
        <f>f_netasset_total(A1532,参数!$B$1,100000000)</f>
        <v>5.6734644684</v>
      </c>
      <c r="G1532" s="17">
        <f ca="1">f_nav_adjustedreturn(A1532,参数!$B$2,参数!$B$1)</f>
        <v>18.2873595244729</v>
      </c>
      <c r="H1532" s="17">
        <f ca="1">f_nav_periodreturnrankingper(A1532,参数!$B$2,参数!$B$1,3)</f>
        <v>39.3048128342246</v>
      </c>
      <c r="I1532" s="17">
        <f ca="1">f_nav_adjustedreturn(A1532,参数!$B$3,参数!$B$2)</f>
        <v>12.2614951517047</v>
      </c>
      <c r="J1532" s="17">
        <f ca="1">f_nav_periodreturnrankingper(A1532,参数!$B$3,参数!$B$2,3)</f>
        <v>30.8771929824561</v>
      </c>
      <c r="K1532" s="17">
        <f ca="1">f_nav_adjustedreturn(A1532,参数!$B$4,参数!$B$3)</f>
        <v>0</v>
      </c>
      <c r="L1532" s="17">
        <f ca="1">f_nav_periodreturnrankingper(A1532,参数!$B$4,参数!$B$3,3)</f>
        <v>0</v>
      </c>
      <c r="M1532" s="17">
        <f ca="1">f_nav_adjustedreturn(A1532,参数!$B$5,参数!$B$4)</f>
        <v>0</v>
      </c>
      <c r="N1532" s="17">
        <f ca="1">f_nav_periodreturnrankingper(A1532,参数!$B$5,参数!$B$4,3)</f>
        <v>0</v>
      </c>
      <c r="O1532" s="17">
        <f ca="1">f_nav_adjustedreturn(A1532,参数!$B$6,参数!$B$5)</f>
        <v>0</v>
      </c>
      <c r="P1532" s="17">
        <f ca="1">f_nav_periodreturnrankingper(A1532,参数!$B$6,参数!$B$5,3)</f>
        <v>0</v>
      </c>
      <c r="Q1532" s="25">
        <f>f_return(A1532,1,参数!$B$1-365/2,参数!$B$1)</f>
        <v>26.5388547661407</v>
      </c>
      <c r="R1532" s="25">
        <f ca="1">f_return(A1532,1,参数!$B$4,参数!$B$1)</f>
        <v>0</v>
      </c>
      <c r="S1532" s="25">
        <f ca="1">f_return(A1532,1,参数!$B$6,参数!$B$1)</f>
        <v>0</v>
      </c>
      <c r="T1532" t="str">
        <f>f_info_investtype(A1532)</f>
        <v>偏债混合型基金</v>
      </c>
      <c r="U1532" t="str">
        <f>f_info_fundmanager(A1532)</f>
        <v>柳万军</v>
      </c>
      <c r="V1532">
        <f>f_info_manager_onthepostdays(A1532,1)</f>
        <v>577</v>
      </c>
      <c r="W1532" s="25">
        <f ca="1">f_return_1w(A1532,"0",参数!$B$2)</f>
        <v>-0.203911391231808</v>
      </c>
      <c r="X1532" s="25">
        <f>f_return_1m(A1532,"0",参数!$B$1)</f>
        <v>4.31648783684167</v>
      </c>
      <c r="Y1532" s="25">
        <f>f_return_3m(A1532,0,参数!$B$1)</f>
        <v>10.2302232992903</v>
      </c>
      <c r="Z1532" s="25">
        <f>f_return_6m(A1532,0,参数!B1531)</f>
        <v>10.2998696219035</v>
      </c>
      <c r="AA1532" t="str">
        <f>f_dq_status(A1532,参数!$B$1)</f>
        <v>暂停大额申购|开放赎回</v>
      </c>
      <c r="AB1532" s="17">
        <f ca="1">f_risk_maxdownside(A1532,参数!$B$6,参数!$B$1)</f>
        <v>-8.63225430154564</v>
      </c>
      <c r="AC1532" s="17">
        <f ca="1">f_risk_maxdownside(A1532,参数!$B$4,参数!$B$1)</f>
        <v>-8.63225430154564</v>
      </c>
      <c r="AD1532" t="str">
        <f ca="1">f_risk_maxdownside_date(A1532,参数!$B$6,参数!$B$1)</f>
        <v>20180516-20181018</v>
      </c>
    </row>
    <row r="1533" spans="1:30">
      <c r="A1533" s="15" t="s">
        <v>1561</v>
      </c>
      <c r="B1533" t="str">
        <f>f_info_name(A1533)</f>
        <v>华安幸福生活</v>
      </c>
      <c r="C1533" t="str">
        <f>f_info_setupdate(A1533)</f>
        <v>2017-10-26</v>
      </c>
      <c r="D1533" s="16">
        <f t="shared" si="23"/>
        <v>1187</v>
      </c>
      <c r="F1533" s="17">
        <f>f_netasset_total(A1533,参数!$B$1,100000000)</f>
        <v>12.3949070798</v>
      </c>
      <c r="G1533" s="17">
        <f ca="1">f_nav_adjustedreturn(A1533,参数!$B$2,参数!$B$1)</f>
        <v>100.946737009467</v>
      </c>
      <c r="H1533" s="17">
        <f ca="1">f_nav_periodreturnrankingper(A1533,参数!$B$2,参数!$B$1,3)</f>
        <v>9.42100098135427</v>
      </c>
      <c r="I1533" s="17">
        <f ca="1">f_nav_adjustedreturn(A1533,参数!$B$3,参数!$B$2)</f>
        <v>68.2310030395137</v>
      </c>
      <c r="J1533" s="17">
        <f ca="1">f_nav_periodreturnrankingper(A1533,参数!$B$3,参数!$B$2,3)</f>
        <v>10.4683195592287</v>
      </c>
      <c r="K1533" s="17">
        <f ca="1">f_nav_adjustedreturn(A1533,参数!$B$4,参数!$B$3)</f>
        <v>-18.1429140127388</v>
      </c>
      <c r="L1533" s="17">
        <f ca="1">f_nav_periodreturnrankingper(A1533,参数!$B$4,参数!$B$3,3)</f>
        <v>21.6494845360825</v>
      </c>
      <c r="M1533" s="17">
        <f ca="1">f_nav_adjustedreturn(A1533,参数!$B$5,参数!$B$4)</f>
        <v>0</v>
      </c>
      <c r="N1533" s="17">
        <f ca="1">f_nav_periodreturnrankingper(A1533,参数!$B$5,参数!$B$4,3)</f>
        <v>0</v>
      </c>
      <c r="O1533" s="17">
        <f ca="1">f_nav_adjustedreturn(A1533,参数!$B$6,参数!$B$5)</f>
        <v>0</v>
      </c>
      <c r="P1533" s="17">
        <f ca="1">f_nav_periodreturnrankingper(A1533,参数!$B$6,参数!$B$5,3)</f>
        <v>0</v>
      </c>
      <c r="Q1533" s="25">
        <f>f_return(A1533,1,参数!$B$1-365/2,参数!$B$1)</f>
        <v>104.280474258911</v>
      </c>
      <c r="R1533" s="25">
        <f ca="1">f_return(A1533,1,参数!$B$4,参数!$B$1)</f>
        <v>40.350290630959</v>
      </c>
      <c r="S1533" s="25">
        <f ca="1">f_return(A1533,1,参数!$B$6,参数!$B$1)</f>
        <v>0</v>
      </c>
      <c r="T1533" t="str">
        <f>f_info_investtype(A1533)</f>
        <v>偏股混合型基金</v>
      </c>
      <c r="U1533" t="str">
        <f>f_info_fundmanager(A1533)</f>
        <v>崔莹,孔涛</v>
      </c>
      <c r="V1533">
        <f>f_info_manager_onthepostdays(A1533,1)</f>
        <v>1204</v>
      </c>
      <c r="W1533" s="25">
        <f ca="1">f_return_1w(A1533,"0",参数!$B$2)</f>
        <v>-1.29119703238693</v>
      </c>
      <c r="X1533" s="25">
        <f>f_return_1m(A1533,"0",参数!$B$1)</f>
        <v>13.6150042904425</v>
      </c>
      <c r="Y1533" s="25">
        <f>f_return_3m(A1533,0,参数!$B$1)</f>
        <v>27.0621030023306</v>
      </c>
      <c r="Z1533" s="25">
        <f>f_return_6m(A1533,0,参数!B1532)</f>
        <v>28.5170405027292</v>
      </c>
      <c r="AA1533" t="str">
        <f>f_dq_status(A1533,参数!$B$1)</f>
        <v>开放申购|开放赎回</v>
      </c>
      <c r="AB1533" s="17">
        <f ca="1">f_risk_maxdownside(A1533,参数!$B$6,参数!$B$1)</f>
        <v>-27.5677200902934</v>
      </c>
      <c r="AC1533" s="17">
        <f ca="1">f_risk_maxdownside(A1533,参数!$B$4,参数!$B$1)</f>
        <v>-27.5677200902934</v>
      </c>
      <c r="AD1533" t="str">
        <f ca="1">f_risk_maxdownside_date(A1533,参数!$B$6,参数!$B$1)</f>
        <v>20180313-20181018</v>
      </c>
    </row>
    <row r="1534" spans="1:30">
      <c r="A1534" s="15" t="s">
        <v>1562</v>
      </c>
      <c r="B1534" t="str">
        <f>f_info_name(A1534)</f>
        <v>前海开源弘丰A</v>
      </c>
      <c r="C1534" t="str">
        <f>f_info_setupdate(A1534)</f>
        <v>2018-03-27</v>
      </c>
      <c r="D1534" s="16">
        <f t="shared" si="23"/>
        <v>1035</v>
      </c>
      <c r="F1534" s="17">
        <f>f_netasset_total(A1534,参数!$B$1,100000000)</f>
        <v>3.4037603785</v>
      </c>
      <c r="G1534" s="17">
        <f ca="1">f_nav_adjustedreturn(A1534,参数!$B$2,参数!$B$1)</f>
        <v>5.56406789784835</v>
      </c>
      <c r="H1534" s="17">
        <f ca="1">f_nav_periodreturnrankingper(A1534,参数!$B$2,参数!$B$1,3)</f>
        <v>75.0943396226415</v>
      </c>
      <c r="I1534" s="17">
        <f ca="1">f_nav_adjustedreturn(A1534,参数!$B$3,参数!$B$2)</f>
        <v>31.6194665933462</v>
      </c>
      <c r="J1534" s="17">
        <f ca="1">f_nav_periodreturnrankingper(A1534,参数!$B$3,参数!$B$2,3)</f>
        <v>0.851063829787234</v>
      </c>
      <c r="K1534" s="17">
        <f ca="1">f_nav_adjustedreturn(A1534,参数!$B$4,参数!$B$3)</f>
        <v>0</v>
      </c>
      <c r="L1534" s="17">
        <f ca="1">f_nav_periodreturnrankingper(A1534,参数!$B$4,参数!$B$3,3)</f>
        <v>0</v>
      </c>
      <c r="M1534" s="17">
        <f ca="1">f_nav_adjustedreturn(A1534,参数!$B$5,参数!$B$4)</f>
        <v>0</v>
      </c>
      <c r="N1534" s="17">
        <f ca="1">f_nav_periodreturnrankingper(A1534,参数!$B$5,参数!$B$4,3)</f>
        <v>0</v>
      </c>
      <c r="O1534" s="17">
        <f ca="1">f_nav_adjustedreturn(A1534,参数!$B$6,参数!$B$5)</f>
        <v>0</v>
      </c>
      <c r="P1534" s="17">
        <f ca="1">f_nav_periodreturnrankingper(A1534,参数!$B$6,参数!$B$5,3)</f>
        <v>0</v>
      </c>
      <c r="Q1534" s="25">
        <f>f_return(A1534,1,参数!$B$1-365/2,参数!$B$1)</f>
        <v>1.42908994968252</v>
      </c>
      <c r="R1534" s="25">
        <f ca="1">f_return(A1534,1,参数!$B$4,参数!$B$1)</f>
        <v>0</v>
      </c>
      <c r="S1534" s="25">
        <f ca="1">f_return(A1534,1,参数!$B$6,参数!$B$1)</f>
        <v>0</v>
      </c>
      <c r="T1534" t="str">
        <f>f_info_investtype(A1534)</f>
        <v>混合债券型二级基金</v>
      </c>
      <c r="U1534" t="str">
        <f>f_info_fundmanager(A1534)</f>
        <v>史延</v>
      </c>
      <c r="V1534">
        <f>f_info_manager_onthepostdays(A1534,1)</f>
        <v>206</v>
      </c>
      <c r="W1534" s="25">
        <f ca="1">f_return_1w(A1534,"0",参数!$B$2)</f>
        <v>-3.85619602329786</v>
      </c>
      <c r="X1534" s="25">
        <f>f_return_1m(A1534,"0",参数!$B$1)</f>
        <v>-0.165756630265211</v>
      </c>
      <c r="Y1534" s="25">
        <f>f_return_3m(A1534,0,参数!$B$1)</f>
        <v>0.305641066873414</v>
      </c>
      <c r="Z1534" s="25">
        <f>f_return_6m(A1534,0,参数!B1533)</f>
        <v>0.497602668526275</v>
      </c>
      <c r="AA1534" t="str">
        <f>f_dq_status(A1534,参数!$B$1)</f>
        <v>开放申购|开放赎回</v>
      </c>
      <c r="AB1534" s="17">
        <f ca="1">f_risk_maxdownside(A1534,参数!$B$6,参数!$B$1)</f>
        <v>-15.6712212987745</v>
      </c>
      <c r="AC1534" s="17">
        <f ca="1">f_risk_maxdownside(A1534,参数!$B$4,参数!$B$1)</f>
        <v>-15.6712212987745</v>
      </c>
      <c r="AD1534" t="str">
        <f ca="1">f_risk_maxdownside_date(A1534,参数!$B$6,参数!$B$1)</f>
        <v>20190405-20190524</v>
      </c>
    </row>
    <row r="1535" spans="1:30">
      <c r="A1535" s="15" t="s">
        <v>1563</v>
      </c>
      <c r="B1535" t="str">
        <f>f_info_name(A1535)</f>
        <v>华夏睿磐泰荣A</v>
      </c>
      <c r="C1535" t="str">
        <f>f_info_setupdate(A1535)</f>
        <v>2017-12-27</v>
      </c>
      <c r="D1535" s="16">
        <f t="shared" si="23"/>
        <v>1125</v>
      </c>
      <c r="F1535" s="17">
        <f>f_netasset_total(A1535,参数!$B$1,100000000)</f>
        <v>7.1716881063</v>
      </c>
      <c r="G1535" s="17">
        <f ca="1">f_nav_adjustedreturn(A1535,参数!$B$2,参数!$B$1)</f>
        <v>14.5719940567086</v>
      </c>
      <c r="H1535" s="17">
        <f ca="1">f_nav_periodreturnrankingper(A1535,参数!$B$2,参数!$B$1,3)</f>
        <v>59.0909090909091</v>
      </c>
      <c r="I1535" s="17">
        <f ca="1">f_nav_adjustedreturn(A1535,参数!$B$3,参数!$B$2)</f>
        <v>13.236306421477</v>
      </c>
      <c r="J1535" s="17">
        <f ca="1">f_nav_periodreturnrankingper(A1535,参数!$B$3,参数!$B$2,3)</f>
        <v>24.5614035087719</v>
      </c>
      <c r="K1535" s="17">
        <f ca="1">f_nav_adjustedreturn(A1535,参数!$B$4,参数!$B$3)</f>
        <v>1.3151340041845</v>
      </c>
      <c r="L1535" s="17">
        <f ca="1">f_nav_periodreturnrankingper(A1535,参数!$B$4,参数!$B$3,3)</f>
        <v>31.1111111111111</v>
      </c>
      <c r="M1535" s="17">
        <f ca="1">f_nav_adjustedreturn(A1535,参数!$B$5,参数!$B$4)</f>
        <v>0</v>
      </c>
      <c r="N1535" s="17">
        <f ca="1">f_nav_periodreturnrankingper(A1535,参数!$B$5,参数!$B$4,3)</f>
        <v>0</v>
      </c>
      <c r="O1535" s="17">
        <f ca="1">f_nav_adjustedreturn(A1535,参数!$B$6,参数!$B$5)</f>
        <v>0</v>
      </c>
      <c r="P1535" s="17">
        <f ca="1">f_nav_periodreturnrankingper(A1535,参数!$B$6,参数!$B$5,3)</f>
        <v>0</v>
      </c>
      <c r="Q1535" s="25">
        <f>f_return(A1535,1,参数!$B$1-365/2,参数!$B$1)</f>
        <v>15.0824098250838</v>
      </c>
      <c r="R1535" s="25">
        <f ca="1">f_return(A1535,1,参数!$B$4,参数!$B$1)</f>
        <v>9.5325967794994</v>
      </c>
      <c r="S1535" s="25">
        <f ca="1">f_return(A1535,1,参数!$B$6,参数!$B$1)</f>
        <v>0</v>
      </c>
      <c r="T1535" t="str">
        <f>f_info_investtype(A1535)</f>
        <v>偏债混合型基金</v>
      </c>
      <c r="U1535" t="str">
        <f>f_info_fundmanager(A1535)</f>
        <v>张弘弢,毛颖,宋洋</v>
      </c>
      <c r="V1535">
        <f>f_info_manager_onthepostdays(A1535,1)</f>
        <v>1142</v>
      </c>
      <c r="W1535" s="25">
        <f ca="1">f_return_1w(A1535,"0",参数!$B$2)</f>
        <v>-0.233928261999647</v>
      </c>
      <c r="X1535" s="25">
        <f>f_return_1m(A1535,"0",参数!$B$1)</f>
        <v>3.12627874621491</v>
      </c>
      <c r="Y1535" s="25">
        <f>f_return_3m(A1535,0,参数!$B$1)</f>
        <v>5.8995433908332</v>
      </c>
      <c r="Z1535" s="25">
        <f>f_return_6m(A1535,0,参数!B1534)</f>
        <v>6.13451105176151</v>
      </c>
      <c r="AA1535" t="str">
        <f>f_dq_status(A1535,参数!$B$1)</f>
        <v>暂停大额申购|开放赎回</v>
      </c>
      <c r="AB1535" s="17">
        <f ca="1">f_risk_maxdownside(A1535,参数!$B$6,参数!$B$1)</f>
        <v>-3.99451553930531</v>
      </c>
      <c r="AC1535" s="17">
        <f ca="1">f_risk_maxdownside(A1535,参数!$B$4,参数!$B$1)</f>
        <v>-3.99451553930531</v>
      </c>
      <c r="AD1535" t="str">
        <f ca="1">f_risk_maxdownside_date(A1535,参数!$B$6,参数!$B$1)</f>
        <v>20190405-20190606</v>
      </c>
    </row>
    <row r="1536" spans="1:30">
      <c r="A1536" s="15" t="s">
        <v>1564</v>
      </c>
      <c r="B1536" t="str">
        <f>f_info_name(A1536)</f>
        <v>中融沪港深大消费A</v>
      </c>
      <c r="C1536" t="str">
        <f>f_info_setupdate(A1536)</f>
        <v>2017-11-16</v>
      </c>
      <c r="D1536" s="16">
        <f t="shared" si="23"/>
        <v>1166</v>
      </c>
      <c r="F1536" s="17">
        <f>f_netasset_total(A1536,参数!$B$1,100000000)</f>
        <v>1.0228894403</v>
      </c>
      <c r="G1536" s="17">
        <f ca="1">f_nav_adjustedreturn(A1536,参数!$B$2,参数!$B$1)</f>
        <v>41.5815448180879</v>
      </c>
      <c r="H1536" s="17">
        <f ca="1">f_nav_periodreturnrankingper(A1536,参数!$B$2,参数!$B$1,3)</f>
        <v>52.3557437797777</v>
      </c>
      <c r="I1536" s="17">
        <f ca="1">f_nav_adjustedreturn(A1536,参数!$B$3,参数!$B$2)</f>
        <v>13.0677394238256</v>
      </c>
      <c r="J1536" s="17">
        <f ca="1">f_nav_periodreturnrankingper(A1536,参数!$B$3,参数!$B$2,3)</f>
        <v>73.4113712374582</v>
      </c>
      <c r="K1536" s="17">
        <f ca="1">f_nav_adjustedreturn(A1536,参数!$B$4,参数!$B$3)</f>
        <v>-23.1628277993818</v>
      </c>
      <c r="L1536" s="17">
        <f ca="1">f_nav_periodreturnrankingper(A1536,参数!$B$4,参数!$B$3,3)</f>
        <v>77.3427471116816</v>
      </c>
      <c r="M1536" s="17">
        <f ca="1">f_nav_adjustedreturn(A1536,参数!$B$5,参数!$B$4)</f>
        <v>0</v>
      </c>
      <c r="N1536" s="17">
        <f ca="1">f_nav_periodreturnrankingper(A1536,参数!$B$5,参数!$B$4,3)</f>
        <v>0</v>
      </c>
      <c r="O1536" s="17">
        <f ca="1">f_nav_adjustedreturn(A1536,参数!$B$6,参数!$B$5)</f>
        <v>0</v>
      </c>
      <c r="P1536" s="17">
        <f ca="1">f_nav_periodreturnrankingper(A1536,参数!$B$6,参数!$B$5,3)</f>
        <v>0</v>
      </c>
      <c r="Q1536" s="25">
        <f>f_return(A1536,1,参数!$B$1-365/2,参数!$B$1)</f>
        <v>47.5892267198771</v>
      </c>
      <c r="R1536" s="25">
        <f ca="1">f_return(A1536,1,参数!$B$4,参数!$B$1)</f>
        <v>7.13833582056074</v>
      </c>
      <c r="S1536" s="25">
        <f ca="1">f_return(A1536,1,参数!$B$6,参数!$B$1)</f>
        <v>0</v>
      </c>
      <c r="T1536" t="str">
        <f>f_info_investtype(A1536)</f>
        <v>灵活配置型基金</v>
      </c>
      <c r="U1536" t="str">
        <f>f_info_fundmanager(A1536)</f>
        <v>冯琪,陈荔</v>
      </c>
      <c r="V1536">
        <f>f_info_manager_onthepostdays(A1536,1)</f>
        <v>440</v>
      </c>
      <c r="W1536" s="25">
        <f ca="1">f_return_1w(A1536,"0",参数!$B$2)</f>
        <v>-5.34492123845736</v>
      </c>
      <c r="X1536" s="25">
        <f>f_return_1m(A1536,"0",参数!$B$1)</f>
        <v>20.1636469900643</v>
      </c>
      <c r="Y1536" s="25">
        <f>f_return_3m(A1536,0,参数!$B$1)</f>
        <v>23.7063778580024</v>
      </c>
      <c r="Z1536" s="25">
        <f>f_return_6m(A1536,0,参数!B1535)</f>
        <v>12.3890532544379</v>
      </c>
      <c r="AA1536" t="str">
        <f>f_dq_status(A1536,参数!$B$1)</f>
        <v>开放申购|开放赎回</v>
      </c>
      <c r="AB1536" s="17">
        <f ca="1">f_risk_maxdownside(A1536,参数!$B$6,参数!$B$1)</f>
        <v>-32.8609129117388</v>
      </c>
      <c r="AC1536" s="17">
        <f ca="1">f_risk_maxdownside(A1536,参数!$B$4,参数!$B$1)</f>
        <v>-32.1982035337084</v>
      </c>
      <c r="AD1536" t="str">
        <f ca="1">f_risk_maxdownside_date(A1536,参数!$B$6,参数!$B$1)</f>
        <v>20180124-20200319</v>
      </c>
    </row>
    <row r="1537" spans="1:30">
      <c r="A1537" s="15" t="s">
        <v>1565</v>
      </c>
      <c r="B1537" t="str">
        <f>f_info_name(A1537)</f>
        <v>东吴优益A</v>
      </c>
      <c r="C1537" t="str">
        <f>f_info_setupdate(A1537)</f>
        <v>2017-11-28</v>
      </c>
      <c r="D1537" s="16">
        <f t="shared" si="23"/>
        <v>1154</v>
      </c>
      <c r="F1537" s="17">
        <f>f_netasset_total(A1537,参数!$B$1,100000000)</f>
        <v>2.0273030796</v>
      </c>
      <c r="G1537" s="17">
        <f ca="1">f_nav_adjustedreturn(A1537,参数!$B$2,参数!$B$1)</f>
        <v>7.87268443995751</v>
      </c>
      <c r="H1537" s="17">
        <f ca="1">f_nav_periodreturnrankingper(A1537,参数!$B$2,参数!$B$1,3)</f>
        <v>61.8867924528302</v>
      </c>
      <c r="I1537" s="17">
        <f ca="1">f_nav_adjustedreturn(A1537,参数!$B$3,参数!$B$2)</f>
        <v>4.39737771053957</v>
      </c>
      <c r="J1537" s="17">
        <f ca="1">f_nav_periodreturnrankingper(A1537,参数!$B$3,参数!$B$2,3)</f>
        <v>84.8936170212766</v>
      </c>
      <c r="K1537" s="17">
        <f ca="1">f_nav_adjustedreturn(A1537,参数!$B$4,参数!$B$3)</f>
        <v>-1.97726149283243</v>
      </c>
      <c r="L1537" s="17">
        <f ca="1">f_nav_periodreturnrankingper(A1537,参数!$B$4,参数!$B$3,3)</f>
        <v>65.1551312649165</v>
      </c>
      <c r="M1537" s="17">
        <f ca="1">f_nav_adjustedreturn(A1537,参数!$B$5,参数!$B$4)</f>
        <v>0</v>
      </c>
      <c r="N1537" s="17">
        <f ca="1">f_nav_periodreturnrankingper(A1537,参数!$B$5,参数!$B$4,3)</f>
        <v>0</v>
      </c>
      <c r="O1537" s="17">
        <f ca="1">f_nav_adjustedreturn(A1537,参数!$B$6,参数!$B$5)</f>
        <v>0</v>
      </c>
      <c r="P1537" s="17">
        <f ca="1">f_nav_periodreturnrankingper(A1537,参数!$B$6,参数!$B$5,3)</f>
        <v>0</v>
      </c>
      <c r="Q1537" s="25">
        <f>f_return(A1537,1,参数!$B$1-365/2,参数!$B$1)</f>
        <v>11.8613537580331</v>
      </c>
      <c r="R1537" s="25">
        <f ca="1">f_return(A1537,1,参数!$B$4,参数!$B$1)</f>
        <v>3.34661269527807</v>
      </c>
      <c r="S1537" s="25">
        <f ca="1">f_return(A1537,1,参数!$B$6,参数!$B$1)</f>
        <v>0</v>
      </c>
      <c r="T1537" t="str">
        <f>f_info_investtype(A1537)</f>
        <v>混合债券型二级基金</v>
      </c>
      <c r="U1537" t="str">
        <f>f_info_fundmanager(A1537)</f>
        <v>陈晨</v>
      </c>
      <c r="V1537">
        <f>f_info_manager_onthepostdays(A1537,1)</f>
        <v>217</v>
      </c>
      <c r="W1537" s="25">
        <f ca="1">f_return_1w(A1537,"0",参数!$B$2)</f>
        <v>0.125749661443205</v>
      </c>
      <c r="X1537" s="25">
        <f>f_return_1m(A1537,"0",参数!$B$1)</f>
        <v>2.57677988436042</v>
      </c>
      <c r="Y1537" s="25">
        <f>f_return_3m(A1537,0,参数!$B$1)</f>
        <v>5.18328892433279</v>
      </c>
      <c r="Z1537" s="25">
        <f>f_return_6m(A1537,0,参数!B1536)</f>
        <v>4.61183310157813</v>
      </c>
      <c r="AA1537" t="str">
        <f>f_dq_status(A1537,参数!$B$1)</f>
        <v>暂停大额申购|开放赎回</v>
      </c>
      <c r="AB1537" s="17">
        <f ca="1">f_risk_maxdownside(A1537,参数!$B$6,参数!$B$1)</f>
        <v>-6.5546218487395</v>
      </c>
      <c r="AC1537" s="17">
        <f ca="1">f_risk_maxdownside(A1537,参数!$B$4,参数!$B$1)</f>
        <v>-6.36948984645865</v>
      </c>
      <c r="AD1537" t="str">
        <f ca="1">f_risk_maxdownside_date(A1537,参数!$B$6,参数!$B$1)</f>
        <v>20180126-20180209</v>
      </c>
    </row>
    <row r="1538" spans="1:30">
      <c r="A1538" s="15" t="s">
        <v>1566</v>
      </c>
      <c r="B1538" t="str">
        <f>f_info_name(A1538)</f>
        <v>兴银丰润</v>
      </c>
      <c r="C1538" t="str">
        <f>f_info_setupdate(A1538)</f>
        <v>2017-11-24</v>
      </c>
      <c r="D1538" s="16">
        <f t="shared" si="23"/>
        <v>1158</v>
      </c>
      <c r="F1538" s="17">
        <f>f_netasset_total(A1538,参数!$B$1,100000000)</f>
        <v>0.1375902203</v>
      </c>
      <c r="G1538" s="17">
        <f ca="1">f_nav_adjustedreturn(A1538,参数!$B$2,参数!$B$1)</f>
        <v>33.2494677762725</v>
      </c>
      <c r="H1538" s="17">
        <f ca="1">f_nav_periodreturnrankingper(A1538,参数!$B$2,参数!$B$1,3)</f>
        <v>60.2964531498147</v>
      </c>
      <c r="I1538" s="17">
        <f ca="1">f_nav_adjustedreturn(A1538,参数!$B$3,参数!$B$2)</f>
        <v>19.0415850708444</v>
      </c>
      <c r="J1538" s="17">
        <f ca="1">f_nav_periodreturnrankingper(A1538,参数!$B$3,参数!$B$2,3)</f>
        <v>61.2597547380156</v>
      </c>
      <c r="K1538" s="17">
        <f ca="1">f_nav_adjustedreturn(A1538,参数!$B$4,参数!$B$3)</f>
        <v>-15.9388012007359</v>
      </c>
      <c r="L1538" s="17">
        <f ca="1">f_nav_periodreturnrankingper(A1538,参数!$B$4,参数!$B$3,3)</f>
        <v>52.0539152759949</v>
      </c>
      <c r="M1538" s="17">
        <f ca="1">f_nav_adjustedreturn(A1538,参数!$B$5,参数!$B$4)</f>
        <v>0</v>
      </c>
      <c r="N1538" s="17">
        <f ca="1">f_nav_periodreturnrankingper(A1538,参数!$B$5,参数!$B$4,3)</f>
        <v>0</v>
      </c>
      <c r="O1538" s="17">
        <f ca="1">f_nav_adjustedreturn(A1538,参数!$B$6,参数!$B$5)</f>
        <v>0</v>
      </c>
      <c r="P1538" s="17">
        <f ca="1">f_nav_periodreturnrankingper(A1538,参数!$B$6,参数!$B$5,3)</f>
        <v>0</v>
      </c>
      <c r="Q1538" s="25">
        <f>f_return(A1538,1,参数!$B$1-365/2,参数!$B$1)</f>
        <v>32.9141867485027</v>
      </c>
      <c r="R1538" s="25">
        <f ca="1">f_return(A1538,1,参数!$B$4,参数!$B$1)</f>
        <v>10.0563865438348</v>
      </c>
      <c r="S1538" s="25">
        <f ca="1">f_return(A1538,1,参数!$B$6,参数!$B$1)</f>
        <v>0</v>
      </c>
      <c r="T1538" t="str">
        <f>f_info_investtype(A1538)</f>
        <v>灵活配置型基金</v>
      </c>
      <c r="U1538" t="str">
        <f>f_info_fundmanager(A1538)</f>
        <v>王卫</v>
      </c>
      <c r="V1538">
        <f>f_info_manager_onthepostdays(A1538,1)</f>
        <v>43</v>
      </c>
      <c r="W1538" s="25">
        <f ca="1">f_return_1w(A1538,"0",参数!$B$2)</f>
        <v>-1.89861401177139</v>
      </c>
      <c r="X1538" s="25">
        <f>f_return_1m(A1538,"0",参数!$B$1)</f>
        <v>8.69908430691507</v>
      </c>
      <c r="Y1538" s="25">
        <f>f_return_3m(A1538,0,参数!$B$1)</f>
        <v>10.914216673379</v>
      </c>
      <c r="Z1538" s="25">
        <f>f_return_6m(A1538,0,参数!B1537)</f>
        <v>9.19933211417666</v>
      </c>
      <c r="AA1538" t="str">
        <f>f_dq_status(A1538,参数!$B$1)</f>
        <v>开放申购|开放赎回</v>
      </c>
      <c r="AB1538" s="17">
        <f ca="1">f_risk_maxdownside(A1538,参数!$B$6,参数!$B$1)</f>
        <v>-22.7122661474647</v>
      </c>
      <c r="AC1538" s="17">
        <f ca="1">f_risk_maxdownside(A1538,参数!$B$4,参数!$B$1)</f>
        <v>-22.7122661474647</v>
      </c>
      <c r="AD1538" t="str">
        <f ca="1">f_risk_maxdownside_date(A1538,参数!$B$6,参数!$B$1)</f>
        <v>20200226-20200323</v>
      </c>
    </row>
    <row r="1539" spans="1:30">
      <c r="A1539" s="15" t="s">
        <v>1567</v>
      </c>
      <c r="B1539" t="str">
        <f>f_info_name(A1539)</f>
        <v>嘉实领航资产配置A</v>
      </c>
      <c r="C1539" t="str">
        <f>f_info_setupdate(A1539)</f>
        <v>2017-10-26</v>
      </c>
      <c r="D1539" s="16">
        <f t="shared" ref="D1539:D1602" si="24">DATEDIF(C1539,"2021-1-25","d")</f>
        <v>1187</v>
      </c>
      <c r="F1539" s="17">
        <f>f_netasset_total(A1539,参数!$B$1,100000000)</f>
        <v>2.2610023364</v>
      </c>
      <c r="G1539" s="17">
        <f ca="1">f_nav_adjustedreturn(A1539,参数!$B$2,参数!$B$1)</f>
        <v>24.8236167842555</v>
      </c>
      <c r="H1539" s="17">
        <f ca="1">f_nav_periodreturnrankingper(A1539,参数!$B$2,参数!$B$1,3)</f>
        <v>14.1711229946524</v>
      </c>
      <c r="I1539" s="17">
        <f ca="1">f_nav_adjustedreturn(A1539,参数!$B$3,参数!$B$2)</f>
        <v>10.9143327841845</v>
      </c>
      <c r="J1539" s="17">
        <f ca="1">f_nav_periodreturnrankingper(A1539,参数!$B$3,参数!$B$2,3)</f>
        <v>42.8070175438597</v>
      </c>
      <c r="K1539" s="17">
        <f ca="1">f_nav_adjustedreturn(A1539,参数!$B$4,参数!$B$3)</f>
        <v>-4.32469707417988</v>
      </c>
      <c r="L1539" s="17">
        <f ca="1">f_nav_periodreturnrankingper(A1539,参数!$B$4,参数!$B$3,3)</f>
        <v>82.6666666666667</v>
      </c>
      <c r="M1539" s="17">
        <f ca="1">f_nav_adjustedreturn(A1539,参数!$B$5,参数!$B$4)</f>
        <v>0</v>
      </c>
      <c r="N1539" s="17">
        <f ca="1">f_nav_periodreturnrankingper(A1539,参数!$B$5,参数!$B$4,3)</f>
        <v>0</v>
      </c>
      <c r="O1539" s="17">
        <f ca="1">f_nav_adjustedreturn(A1539,参数!$B$6,参数!$B$5)</f>
        <v>0</v>
      </c>
      <c r="P1539" s="17">
        <f ca="1">f_nav_periodreturnrankingper(A1539,参数!$B$6,参数!$B$5,3)</f>
        <v>0</v>
      </c>
      <c r="Q1539" s="25">
        <f>f_return(A1539,1,参数!$B$1-365/2,参数!$B$1)</f>
        <v>36.2413874610207</v>
      </c>
      <c r="R1539" s="25">
        <f ca="1">f_return(A1539,1,参数!$B$4,参数!$B$1)</f>
        <v>9.81397935456407</v>
      </c>
      <c r="S1539" s="25">
        <f ca="1">f_return(A1539,1,参数!$B$6,参数!$B$1)</f>
        <v>0</v>
      </c>
      <c r="T1539" t="str">
        <f>f_info_investtype(A1539)</f>
        <v>偏债混合型基金</v>
      </c>
      <c r="U1539" t="str">
        <f>f_info_fundmanager(A1539)</f>
        <v>张静</v>
      </c>
      <c r="V1539">
        <f>f_info_manager_onthepostdays(A1539,1)</f>
        <v>1203</v>
      </c>
      <c r="W1539" s="25">
        <f ca="1">f_return_1w(A1539,"0",参数!$B$2)</f>
        <v>-0.737191301142647</v>
      </c>
      <c r="X1539" s="25">
        <f>f_return_1m(A1539,"0",参数!$B$1)</f>
        <v>5.88235294117647</v>
      </c>
      <c r="Y1539" s="25">
        <f>f_return_3m(A1539,0,参数!$B$1)</f>
        <v>11.7798653254635</v>
      </c>
      <c r="Z1539" s="25">
        <f>f_return_6m(A1539,0,参数!B1538)</f>
        <v>9.82750041466247</v>
      </c>
      <c r="AA1539" t="str">
        <f>f_dq_status(A1539,参数!$B$1)</f>
        <v>开放申购|开放赎回</v>
      </c>
      <c r="AB1539" s="17">
        <f ca="1">f_risk_maxdownside(A1539,参数!$B$6,参数!$B$1)</f>
        <v>-6.6565539395021</v>
      </c>
      <c r="AC1539" s="17">
        <f ca="1">f_risk_maxdownside(A1539,参数!$B$4,参数!$B$1)</f>
        <v>-6.6565539395021</v>
      </c>
      <c r="AD1539" t="str">
        <f ca="1">f_risk_maxdownside_date(A1539,参数!$B$6,参数!$B$1)</f>
        <v>20200225-20200323</v>
      </c>
    </row>
    <row r="1540" spans="1:30">
      <c r="A1540" s="15" t="s">
        <v>1568</v>
      </c>
      <c r="B1540" t="str">
        <f>f_info_name(A1540)</f>
        <v>华商上游产业</v>
      </c>
      <c r="C1540" t="str">
        <f>f_info_setupdate(A1540)</f>
        <v>2017-12-27</v>
      </c>
      <c r="D1540" s="16">
        <f t="shared" si="24"/>
        <v>1125</v>
      </c>
      <c r="F1540" s="17">
        <f>f_netasset_total(A1540,参数!$B$1,100000000)</f>
        <v>0.2282535327</v>
      </c>
      <c r="G1540" s="17">
        <f ca="1">f_nav_adjustedreturn(A1540,参数!$B$2,参数!$B$1)</f>
        <v>60.3259827420901</v>
      </c>
      <c r="H1540" s="17">
        <f ca="1">f_nav_periodreturnrankingper(A1540,参数!$B$2,参数!$B$1,3)</f>
        <v>59.0686274509804</v>
      </c>
      <c r="I1540" s="17">
        <f ca="1">f_nav_adjustedreturn(A1540,参数!$B$3,参数!$B$2)</f>
        <v>29.6457426973275</v>
      </c>
      <c r="J1540" s="17">
        <f ca="1">f_nav_periodreturnrankingper(A1540,参数!$B$3,参数!$B$2,3)</f>
        <v>80.23598820059</v>
      </c>
      <c r="K1540" s="17">
        <f ca="1">f_nav_adjustedreturn(A1540,参数!$B$4,参数!$B$3)</f>
        <v>-19.5741277616715</v>
      </c>
      <c r="L1540" s="17">
        <f ca="1">f_nav_periodreturnrankingper(A1540,参数!$B$4,参数!$B$3,3)</f>
        <v>27.6363636363636</v>
      </c>
      <c r="M1540" s="17">
        <f ca="1">f_nav_adjustedreturn(A1540,参数!$B$5,参数!$B$4)</f>
        <v>0</v>
      </c>
      <c r="N1540" s="17">
        <f ca="1">f_nav_periodreturnrankingper(A1540,参数!$B$5,参数!$B$4,3)</f>
        <v>0</v>
      </c>
      <c r="O1540" s="17">
        <f ca="1">f_nav_adjustedreturn(A1540,参数!$B$6,参数!$B$5)</f>
        <v>0</v>
      </c>
      <c r="P1540" s="17">
        <f ca="1">f_nav_periodreturnrankingper(A1540,参数!$B$6,参数!$B$5,3)</f>
        <v>0</v>
      </c>
      <c r="Q1540" s="25">
        <f>f_return(A1540,1,参数!$B$1-365/2,参数!$B$1)</f>
        <v>47.047739787429</v>
      </c>
      <c r="R1540" s="25">
        <f ca="1">f_return(A1540,1,参数!$B$4,参数!$B$1)</f>
        <v>18.6637620929017</v>
      </c>
      <c r="S1540" s="25">
        <f ca="1">f_return(A1540,1,参数!$B$6,参数!$B$1)</f>
        <v>0</v>
      </c>
      <c r="T1540" t="str">
        <f>f_info_investtype(A1540)</f>
        <v>普通股票型基金</v>
      </c>
      <c r="U1540" t="str">
        <f>f_info_fundmanager(A1540)</f>
        <v>童立</v>
      </c>
      <c r="V1540">
        <f>f_info_manager_onthepostdays(A1540,1)</f>
        <v>1142</v>
      </c>
      <c r="W1540" s="25">
        <f ca="1">f_return_1w(A1540,"0",参数!$B$2)</f>
        <v>-3.87096774193549</v>
      </c>
      <c r="X1540" s="25">
        <f>f_return_1m(A1540,"0",参数!$B$1)</f>
        <v>6.26588713777325</v>
      </c>
      <c r="Y1540" s="25">
        <f>f_return_3m(A1540,0,参数!$B$1)</f>
        <v>22.2994222189717</v>
      </c>
      <c r="Z1540" s="25">
        <f>f_return_6m(A1540,0,参数!B1539)</f>
        <v>11.4648829431438</v>
      </c>
      <c r="AA1540" t="str">
        <f>f_dq_status(A1540,参数!$B$1)</f>
        <v>开放申购|开放赎回</v>
      </c>
      <c r="AB1540" s="17">
        <f ca="1">f_risk_maxdownside(A1540,参数!$B$6,参数!$B$1)</f>
        <v>-27.0707464431885</v>
      </c>
      <c r="AC1540" s="17">
        <f ca="1">f_risk_maxdownside(A1540,参数!$B$4,参数!$B$1)</f>
        <v>-27.0707464431885</v>
      </c>
      <c r="AD1540" t="str">
        <f ca="1">f_risk_maxdownside_date(A1540,参数!$B$6,参数!$B$1)</f>
        <v>20180130-20181018</v>
      </c>
    </row>
    <row r="1541" spans="1:30">
      <c r="A1541" s="15" t="s">
        <v>1569</v>
      </c>
      <c r="B1541" t="str">
        <f>f_info_name(A1541)</f>
        <v>富荣福锦A</v>
      </c>
      <c r="C1541" t="str">
        <f>f_info_setupdate(A1541)</f>
        <v>2018-03-16</v>
      </c>
      <c r="D1541" s="16">
        <f t="shared" si="24"/>
        <v>1046</v>
      </c>
      <c r="F1541" s="17">
        <f>f_netasset_total(A1541,参数!$B$1,100000000)</f>
        <v>3.3949215069</v>
      </c>
      <c r="G1541" s="17">
        <f ca="1">f_nav_adjustedreturn(A1541,参数!$B$2,参数!$B$1)</f>
        <v>106.159188522343</v>
      </c>
      <c r="H1541" s="17">
        <f ca="1">f_nav_periodreturnrankingper(A1541,参数!$B$2,参数!$B$1,3)</f>
        <v>6.96761530912659</v>
      </c>
      <c r="I1541" s="17">
        <f ca="1">f_nav_adjustedreturn(A1541,参数!$B$3,参数!$B$2)</f>
        <v>28.3184803001876</v>
      </c>
      <c r="J1541" s="17">
        <f ca="1">f_nav_periodreturnrankingper(A1541,参数!$B$3,参数!$B$2,3)</f>
        <v>78.9256198347107</v>
      </c>
      <c r="K1541" s="17">
        <f ca="1">f_nav_adjustedreturn(A1541,参数!$B$4,参数!$B$3)</f>
        <v>0</v>
      </c>
      <c r="L1541" s="17">
        <f ca="1">f_nav_periodreturnrankingper(A1541,参数!$B$4,参数!$B$3,3)</f>
        <v>0</v>
      </c>
      <c r="M1541" s="17">
        <f ca="1">f_nav_adjustedreturn(A1541,参数!$B$5,参数!$B$4)</f>
        <v>0</v>
      </c>
      <c r="N1541" s="17">
        <f ca="1">f_nav_periodreturnrankingper(A1541,参数!$B$5,参数!$B$4,3)</f>
        <v>0</v>
      </c>
      <c r="O1541" s="17">
        <f ca="1">f_nav_adjustedreturn(A1541,参数!$B$6,参数!$B$5)</f>
        <v>0</v>
      </c>
      <c r="P1541" s="17">
        <f ca="1">f_nav_periodreturnrankingper(A1541,参数!$B$6,参数!$B$5,3)</f>
        <v>0</v>
      </c>
      <c r="Q1541" s="25">
        <f>f_return(A1541,1,参数!$B$1-365/2,参数!$B$1)</f>
        <v>108.624105180861</v>
      </c>
      <c r="R1541" s="25">
        <f ca="1">f_return(A1541,1,参数!$B$4,参数!$B$1)</f>
        <v>0</v>
      </c>
      <c r="S1541" s="25">
        <f ca="1">f_return(A1541,1,参数!$B$6,参数!$B$1)</f>
        <v>0</v>
      </c>
      <c r="T1541" t="str">
        <f>f_info_investtype(A1541)</f>
        <v>偏股混合型基金</v>
      </c>
      <c r="U1541" t="str">
        <f>f_info_fundmanager(A1541)</f>
        <v>邓宇翔</v>
      </c>
      <c r="V1541">
        <f>f_info_manager_onthepostdays(A1541,1)</f>
        <v>1049</v>
      </c>
      <c r="W1541" s="25">
        <f ca="1">f_return_1w(A1541,"0",参数!$B$2)</f>
        <v>-2.96178061541189</v>
      </c>
      <c r="X1541" s="25">
        <f>f_return_1m(A1541,"0",参数!$B$1)</f>
        <v>15.0081566068515</v>
      </c>
      <c r="Y1541" s="25">
        <f>f_return_3m(A1541,0,参数!$B$1)</f>
        <v>30.2841302841303</v>
      </c>
      <c r="Z1541" s="25">
        <f>f_return_6m(A1541,0,参数!B1540)</f>
        <v>37.2173498001313</v>
      </c>
      <c r="AA1541" t="str">
        <f>f_dq_status(A1541,参数!$B$1)</f>
        <v>暂停大额申购|开放赎回</v>
      </c>
      <c r="AB1541" s="17">
        <f ca="1">f_risk_maxdownside(A1541,参数!$B$6,参数!$B$1)</f>
        <v>-21.8219952580704</v>
      </c>
      <c r="AC1541" s="17">
        <f ca="1">f_risk_maxdownside(A1541,参数!$B$4,参数!$B$1)</f>
        <v>-21.8219952580704</v>
      </c>
      <c r="AD1541" t="str">
        <f ca="1">f_risk_maxdownside_date(A1541,参数!$B$6,参数!$B$1)</f>
        <v>20190313-20190606</v>
      </c>
    </row>
    <row r="1542" spans="1:30">
      <c r="A1542" s="15" t="s">
        <v>1570</v>
      </c>
      <c r="B1542" t="str">
        <f>f_info_name(A1542)</f>
        <v>嘉实润和量化</v>
      </c>
      <c r="C1542" t="str">
        <f>f_info_setupdate(A1542)</f>
        <v>2018-02-09</v>
      </c>
      <c r="D1542" s="16">
        <f t="shared" si="24"/>
        <v>1081</v>
      </c>
      <c r="F1542" s="17">
        <f>f_netasset_total(A1542,参数!$B$1,100000000)</f>
        <v>0.4661582364</v>
      </c>
      <c r="G1542" s="17">
        <f ca="1">f_nav_adjustedreturn(A1542,参数!$B$2,参数!$B$1)</f>
        <v>9.70428598165824</v>
      </c>
      <c r="H1542" s="17">
        <f ca="1">f_nav_periodreturnrankingper(A1542,参数!$B$2,参数!$B$1,3)</f>
        <v>78.3422459893048</v>
      </c>
      <c r="I1542" s="17">
        <f ca="1">f_nav_adjustedreturn(A1542,参数!$B$3,参数!$B$2)</f>
        <v>8.38827467288772</v>
      </c>
      <c r="J1542" s="17">
        <f ca="1">f_nav_periodreturnrankingper(A1542,参数!$B$3,参数!$B$2,3)</f>
        <v>62.1052631578947</v>
      </c>
      <c r="K1542" s="17">
        <f ca="1">f_nav_adjustedreturn(A1542,参数!$B$4,参数!$B$3)</f>
        <v>0</v>
      </c>
      <c r="L1542" s="17">
        <f ca="1">f_nav_periodreturnrankingper(A1542,参数!$B$4,参数!$B$3,3)</f>
        <v>0</v>
      </c>
      <c r="M1542" s="17">
        <f ca="1">f_nav_adjustedreturn(A1542,参数!$B$5,参数!$B$4)</f>
        <v>0</v>
      </c>
      <c r="N1542" s="17">
        <f ca="1">f_nav_periodreturnrankingper(A1542,参数!$B$5,参数!$B$4,3)</f>
        <v>0</v>
      </c>
      <c r="O1542" s="17">
        <f ca="1">f_nav_adjustedreturn(A1542,参数!$B$6,参数!$B$5)</f>
        <v>0</v>
      </c>
      <c r="P1542" s="17">
        <f ca="1">f_nav_periodreturnrankingper(A1542,参数!$B$6,参数!$B$5,3)</f>
        <v>0</v>
      </c>
      <c r="Q1542" s="25">
        <f>f_return(A1542,1,参数!$B$1-365/2,参数!$B$1)</f>
        <v>4.8214600336846</v>
      </c>
      <c r="R1542" s="25">
        <f ca="1">f_return(A1542,1,参数!$B$4,参数!$B$1)</f>
        <v>0</v>
      </c>
      <c r="S1542" s="25">
        <f ca="1">f_return(A1542,1,参数!$B$6,参数!$B$1)</f>
        <v>0</v>
      </c>
      <c r="T1542" t="str">
        <f>f_info_investtype(A1542)</f>
        <v>偏债混合型基金</v>
      </c>
      <c r="U1542" t="str">
        <f>f_info_fundmanager(A1542)</f>
        <v>刘宁,刘斌</v>
      </c>
      <c r="V1542">
        <f>f_info_manager_onthepostdays(A1542,1)</f>
        <v>1098</v>
      </c>
      <c r="W1542" s="25">
        <f ca="1">f_return_1w(A1542,"0",参数!$B$2)</f>
        <v>-0.484261501210662</v>
      </c>
      <c r="X1542" s="25">
        <f>f_return_1m(A1542,"0",参数!$B$1)</f>
        <v>2.330656424581</v>
      </c>
      <c r="Y1542" s="25">
        <f>f_return_3m(A1542,0,参数!$B$1)</f>
        <v>2.77022880687296</v>
      </c>
      <c r="Z1542" s="25">
        <f>f_return_6m(A1542,0,参数!B1541)</f>
        <v>0.180041152263374</v>
      </c>
      <c r="AA1542" t="str">
        <f>f_dq_status(A1542,参数!$B$1)</f>
        <v>暂停申购|暂停赎回</v>
      </c>
      <c r="AB1542" s="17">
        <f ca="1">f_risk_maxdownside(A1542,参数!$B$6,参数!$B$1)</f>
        <v>-4.72377181932697</v>
      </c>
      <c r="AC1542" s="17">
        <f ca="1">f_risk_maxdownside(A1542,参数!$B$4,参数!$B$1)</f>
        <v>-4.72377181932697</v>
      </c>
      <c r="AD1542" t="str">
        <f ca="1">f_risk_maxdownside_date(A1542,参数!$B$6,参数!$B$1)</f>
        <v>20200306-20200323</v>
      </c>
    </row>
    <row r="1543" spans="1:30">
      <c r="A1543" s="15" t="s">
        <v>1571</v>
      </c>
      <c r="B1543" t="str">
        <f>f_info_name(A1543)</f>
        <v>嘉实润泽量化一年定开</v>
      </c>
      <c r="C1543" t="str">
        <f>f_info_setupdate(A1543)</f>
        <v>2018-01-19</v>
      </c>
      <c r="D1543" s="16">
        <f t="shared" si="24"/>
        <v>1102</v>
      </c>
      <c r="F1543" s="17">
        <f>f_netasset_total(A1543,参数!$B$1,100000000)</f>
        <v>1.6738490966</v>
      </c>
      <c r="G1543" s="17">
        <f ca="1">f_nav_adjustedreturn(A1543,参数!$B$2,参数!$B$1)</f>
        <v>12.4882452510814</v>
      </c>
      <c r="H1543" s="17">
        <f ca="1">f_nav_periodreturnrankingper(A1543,参数!$B$2,参数!$B$1,3)</f>
        <v>68.1818181818182</v>
      </c>
      <c r="I1543" s="17">
        <f ca="1">f_nav_adjustedreturn(A1543,参数!$B$3,参数!$B$2)</f>
        <v>8.68765331152901</v>
      </c>
      <c r="J1543" s="17">
        <f ca="1">f_nav_periodreturnrankingper(A1543,参数!$B$3,参数!$B$2,3)</f>
        <v>60</v>
      </c>
      <c r="K1543" s="17">
        <f ca="1">f_nav_adjustedreturn(A1543,参数!$B$4,参数!$B$3)</f>
        <v>-2.16978302169782</v>
      </c>
      <c r="L1543" s="17">
        <f ca="1">f_nav_periodreturnrankingper(A1543,参数!$B$4,参数!$B$3,3)</f>
        <v>71.1111111111111</v>
      </c>
      <c r="M1543" s="17">
        <f ca="1">f_nav_adjustedreturn(A1543,参数!$B$5,参数!$B$4)</f>
        <v>0</v>
      </c>
      <c r="N1543" s="17">
        <f ca="1">f_nav_periodreturnrankingper(A1543,参数!$B$5,参数!$B$4,3)</f>
        <v>0</v>
      </c>
      <c r="O1543" s="17">
        <f ca="1">f_nav_adjustedreturn(A1543,参数!$B$6,参数!$B$5)</f>
        <v>0</v>
      </c>
      <c r="P1543" s="17">
        <f ca="1">f_nav_periodreturnrankingper(A1543,参数!$B$6,参数!$B$5,3)</f>
        <v>0</v>
      </c>
      <c r="Q1543" s="25">
        <f>f_return(A1543,1,参数!$B$1-365/2,参数!$B$1)</f>
        <v>6.59516446051738</v>
      </c>
      <c r="R1543" s="25">
        <f ca="1">f_return(A1543,1,参数!$B$4,参数!$B$1)</f>
        <v>6.1442502746871</v>
      </c>
      <c r="S1543" s="25">
        <f ca="1">f_return(A1543,1,参数!$B$6,参数!$B$1)</f>
        <v>0</v>
      </c>
      <c r="T1543" t="str">
        <f>f_info_investtype(A1543)</f>
        <v>偏债混合型基金</v>
      </c>
      <c r="U1543" t="str">
        <f>f_info_fundmanager(A1543)</f>
        <v>刘斌,刘宁</v>
      </c>
      <c r="V1543">
        <f>f_info_manager_onthepostdays(A1543,1)</f>
        <v>1119</v>
      </c>
      <c r="W1543" s="25">
        <f ca="1">f_return_1w(A1543,"0",参数!$B$2)</f>
        <v>-0.215820587407356</v>
      </c>
      <c r="X1543" s="25">
        <f>f_return_1m(A1543,"0",参数!$B$1)</f>
        <v>2.67811158798282</v>
      </c>
      <c r="Y1543" s="25">
        <f>f_return_3m(A1543,0,参数!$B$1)</f>
        <v>3.0318690783807</v>
      </c>
      <c r="Z1543" s="25">
        <f>f_return_6m(A1543,0,参数!B1542)</f>
        <v>0.684815691579303</v>
      </c>
      <c r="AA1543" t="str">
        <f>f_dq_status(A1543,参数!$B$1)</f>
        <v>暂停申购|暂停赎回</v>
      </c>
      <c r="AB1543" s="17">
        <f ca="1">f_risk_maxdownside(A1543,参数!$B$6,参数!$B$1)</f>
        <v>-4.29871038688393</v>
      </c>
      <c r="AC1543" s="17">
        <f ca="1">f_risk_maxdownside(A1543,参数!$B$4,参数!$B$1)</f>
        <v>-4.27</v>
      </c>
      <c r="AD1543" t="str">
        <f ca="1">f_risk_maxdownside_date(A1543,参数!$B$6,参数!$B$1)</f>
        <v>20180125-20181018</v>
      </c>
    </row>
    <row r="1544" spans="1:30">
      <c r="A1544" s="15" t="s">
        <v>1572</v>
      </c>
      <c r="B1544" t="str">
        <f>f_info_name(A1544)</f>
        <v>信达澳银新征程定开A</v>
      </c>
      <c r="C1544" t="str">
        <f>f_info_setupdate(A1544)</f>
        <v>2018-03-27</v>
      </c>
      <c r="D1544" s="16">
        <f t="shared" si="24"/>
        <v>1035</v>
      </c>
      <c r="F1544" s="17">
        <f>f_netasset_total(A1544,参数!$B$1,100000000)</f>
        <v>0.5710319754</v>
      </c>
      <c r="G1544" s="17">
        <f ca="1">f_nav_adjustedreturn(A1544,参数!$B$2,参数!$B$1)</f>
        <v>27.7831304195498</v>
      </c>
      <c r="H1544" s="17">
        <f ca="1">f_nav_periodreturnrankingper(A1544,参数!$B$2,参数!$B$1,3)</f>
        <v>65.9608258337745</v>
      </c>
      <c r="I1544" s="17">
        <f ca="1">f_nav_adjustedreturn(A1544,参数!$B$3,参数!$B$2)</f>
        <v>9.29542408577446</v>
      </c>
      <c r="J1544" s="17">
        <f ca="1">f_nav_periodreturnrankingper(A1544,参数!$B$3,参数!$B$2,3)</f>
        <v>84.1694537346711</v>
      </c>
      <c r="K1544" s="17">
        <f ca="1">f_nav_adjustedreturn(A1544,参数!$B$4,参数!$B$3)</f>
        <v>0</v>
      </c>
      <c r="L1544" s="17">
        <f ca="1">f_nav_periodreturnrankingper(A1544,参数!$B$4,参数!$B$3,3)</f>
        <v>0</v>
      </c>
      <c r="M1544" s="17">
        <f ca="1">f_nav_adjustedreturn(A1544,参数!$B$5,参数!$B$4)</f>
        <v>0</v>
      </c>
      <c r="N1544" s="17">
        <f ca="1">f_nav_periodreturnrankingper(A1544,参数!$B$5,参数!$B$4,3)</f>
        <v>0</v>
      </c>
      <c r="O1544" s="17">
        <f ca="1">f_nav_adjustedreturn(A1544,参数!$B$6,参数!$B$5)</f>
        <v>0</v>
      </c>
      <c r="P1544" s="17">
        <f ca="1">f_nav_periodreturnrankingper(A1544,参数!$B$6,参数!$B$5,3)</f>
        <v>0</v>
      </c>
      <c r="Q1544" s="25">
        <f>f_return(A1544,1,参数!$B$1-365/2,参数!$B$1)</f>
        <v>24.5038754299918</v>
      </c>
      <c r="R1544" s="25">
        <f ca="1">f_return(A1544,1,参数!$B$4,参数!$B$1)</f>
        <v>0</v>
      </c>
      <c r="S1544" s="25">
        <f ca="1">f_return(A1544,1,参数!$B$6,参数!$B$1)</f>
        <v>0</v>
      </c>
      <c r="T1544" t="str">
        <f>f_info_investtype(A1544)</f>
        <v>灵活配置型基金</v>
      </c>
      <c r="U1544" t="str">
        <f>f_info_fundmanager(A1544)</f>
        <v>王辉良</v>
      </c>
      <c r="V1544">
        <f>f_info_manager_onthepostdays(A1544,1)</f>
        <v>20</v>
      </c>
      <c r="W1544" s="25">
        <f ca="1">f_return_1w(A1544,"0",参数!$B$2)</f>
        <v>-1.98317307692309</v>
      </c>
      <c r="X1544" s="25">
        <f>f_return_1m(A1544,"0",参数!$B$1)</f>
        <v>2.76838546069316</v>
      </c>
      <c r="Y1544" s="25">
        <f>f_return_3m(A1544,0,参数!$B$1)</f>
        <v>10.5897513644633</v>
      </c>
      <c r="Z1544" s="25">
        <f>f_return_6m(A1544,0,参数!B1543)</f>
        <v>7.40740740740742</v>
      </c>
      <c r="AA1544" t="str">
        <f>f_dq_status(A1544,参数!$B$1)</f>
        <v>暂停申购|暂停赎回</v>
      </c>
      <c r="AB1544" s="17">
        <f ca="1">f_risk_maxdownside(A1544,参数!$B$6,参数!$B$1)</f>
        <v>-7.10859883521754</v>
      </c>
      <c r="AC1544" s="17">
        <f ca="1">f_risk_maxdownside(A1544,参数!$B$4,参数!$B$1)</f>
        <v>-7.10859883521754</v>
      </c>
      <c r="AD1544" t="str">
        <f ca="1">f_risk_maxdownside_date(A1544,参数!$B$6,参数!$B$1)</f>
        <v>20200104-20200320</v>
      </c>
    </row>
    <row r="1545" spans="1:30">
      <c r="A1545" s="15" t="s">
        <v>1573</v>
      </c>
      <c r="B1545" t="str">
        <f>f_info_name(A1545)</f>
        <v>华泰保兴策略精选A</v>
      </c>
      <c r="C1545" t="str">
        <f>f_info_setupdate(A1545)</f>
        <v>2017-12-06</v>
      </c>
      <c r="D1545" s="16">
        <f t="shared" si="24"/>
        <v>1146</v>
      </c>
      <c r="F1545" s="17">
        <f>f_netasset_total(A1545,参数!$B$1,100000000)</f>
        <v>2.1128596675</v>
      </c>
      <c r="G1545" s="17">
        <f ca="1">f_nav_adjustedreturn(A1545,参数!$B$2,参数!$B$1)</f>
        <v>12.2019550703795</v>
      </c>
      <c r="H1545" s="17">
        <f ca="1">f_nav_periodreturnrankingper(A1545,参数!$B$2,参数!$B$1,3)</f>
        <v>92.8533615669667</v>
      </c>
      <c r="I1545" s="17">
        <f ca="1">f_nav_adjustedreturn(A1545,参数!$B$3,参数!$B$2)</f>
        <v>43.2635168046761</v>
      </c>
      <c r="J1545" s="17">
        <f ca="1">f_nav_periodreturnrankingper(A1545,参数!$B$3,参数!$B$2,3)</f>
        <v>25.0836120401338</v>
      </c>
      <c r="K1545" s="17">
        <f ca="1">f_nav_adjustedreturn(A1545,参数!$B$4,参数!$B$3)</f>
        <v>1.13300492610838</v>
      </c>
      <c r="L1545" s="17">
        <f ca="1">f_nav_periodreturnrankingper(A1545,参数!$B$4,参数!$B$3,3)</f>
        <v>14.3132220795892</v>
      </c>
      <c r="M1545" s="17">
        <f ca="1">f_nav_adjustedreturn(A1545,参数!$B$5,参数!$B$4)</f>
        <v>0</v>
      </c>
      <c r="N1545" s="17">
        <f ca="1">f_nav_periodreturnrankingper(A1545,参数!$B$5,参数!$B$4,3)</f>
        <v>0</v>
      </c>
      <c r="O1545" s="17">
        <f ca="1">f_nav_adjustedreturn(A1545,参数!$B$6,参数!$B$5)</f>
        <v>0</v>
      </c>
      <c r="P1545" s="17">
        <f ca="1">f_nav_periodreturnrankingper(A1545,参数!$B$6,参数!$B$5,3)</f>
        <v>0</v>
      </c>
      <c r="Q1545" s="25">
        <f>f_return(A1545,1,参数!$B$1-365/2,参数!$B$1)</f>
        <v>13.7039445720868</v>
      </c>
      <c r="R1545" s="25">
        <f ca="1">f_return(A1545,1,参数!$B$4,参数!$B$1)</f>
        <v>17.5652034367637</v>
      </c>
      <c r="S1545" s="25">
        <f ca="1">f_return(A1545,1,参数!$B$6,参数!$B$1)</f>
        <v>0</v>
      </c>
      <c r="T1545" t="str">
        <f>f_info_investtype(A1545)</f>
        <v>灵活配置型基金</v>
      </c>
      <c r="U1545" t="str">
        <f>f_info_fundmanager(A1545)</f>
        <v>赵健</v>
      </c>
      <c r="V1545">
        <f>f_info_manager_onthepostdays(A1545,1)</f>
        <v>78</v>
      </c>
      <c r="W1545" s="25">
        <f ca="1">f_return_1w(A1545,"0",参数!$B$2)</f>
        <v>-1.42110202440006</v>
      </c>
      <c r="X1545" s="25">
        <f>f_return_1m(A1545,"0",参数!$B$1)</f>
        <v>2.33151183970856</v>
      </c>
      <c r="Y1545" s="25">
        <f>f_return_3m(A1545,0,参数!$B$1)</f>
        <v>6.12567219352973</v>
      </c>
      <c r="Z1545" s="25">
        <f>f_return_6m(A1545,0,参数!B1544)</f>
        <v>10.9273765596272</v>
      </c>
      <c r="AA1545" t="str">
        <f>f_dq_status(A1545,参数!$B$1)</f>
        <v>开放申购|开放赎回</v>
      </c>
      <c r="AB1545" s="17">
        <f ca="1">f_risk_maxdownside(A1545,参数!$B$6,参数!$B$1)</f>
        <v>-15.6381313339375</v>
      </c>
      <c r="AC1545" s="17">
        <f ca="1">f_risk_maxdownside(A1545,参数!$B$4,参数!$B$1)</f>
        <v>-15.6381313339375</v>
      </c>
      <c r="AD1545" t="str">
        <f ca="1">f_risk_maxdownside_date(A1545,参数!$B$6,参数!$B$1)</f>
        <v>20190409-20190523</v>
      </c>
    </row>
    <row r="1546" spans="1:30">
      <c r="A1546" s="15" t="s">
        <v>1574</v>
      </c>
      <c r="B1546" t="str">
        <f>f_info_name(A1546)</f>
        <v>富荣富安A</v>
      </c>
      <c r="C1546" t="str">
        <f>f_info_setupdate(A1546)</f>
        <v>2018-04-03</v>
      </c>
      <c r="D1546" s="16">
        <f t="shared" si="24"/>
        <v>1028</v>
      </c>
      <c r="F1546" s="17">
        <f>f_netasset_total(A1546,参数!$B$1,100000000)</f>
        <v>0.5620605991</v>
      </c>
      <c r="G1546" s="17">
        <f ca="1">f_nav_adjustedreturn(A1546,参数!$B$2,参数!$B$1)</f>
        <v>15.0959447962945</v>
      </c>
      <c r="H1546" s="17">
        <f ca="1">f_nav_periodreturnrankingper(A1546,参数!$B$2,参数!$B$1,3)</f>
        <v>24.3396226415094</v>
      </c>
      <c r="I1546" s="17">
        <f ca="1">f_nav_adjustedreturn(A1546,参数!$B$3,参数!$B$2)</f>
        <v>5.32084307940282</v>
      </c>
      <c r="J1546" s="17">
        <f ca="1">f_nav_periodreturnrankingper(A1546,参数!$B$3,参数!$B$2,3)</f>
        <v>76.8085106382979</v>
      </c>
      <c r="K1546" s="17">
        <f ca="1">f_nav_adjustedreturn(A1546,参数!$B$4,参数!$B$3)</f>
        <v>0</v>
      </c>
      <c r="L1546" s="17">
        <f ca="1">f_nav_periodreturnrankingper(A1546,参数!$B$4,参数!$B$3,3)</f>
        <v>0</v>
      </c>
      <c r="M1546" s="17">
        <f ca="1">f_nav_adjustedreturn(A1546,参数!$B$5,参数!$B$4)</f>
        <v>0</v>
      </c>
      <c r="N1546" s="17">
        <f ca="1">f_nav_periodreturnrankingper(A1546,参数!$B$5,参数!$B$4,3)</f>
        <v>0</v>
      </c>
      <c r="O1546" s="17">
        <f ca="1">f_nav_adjustedreturn(A1546,参数!$B$6,参数!$B$5)</f>
        <v>0</v>
      </c>
      <c r="P1546" s="17">
        <f ca="1">f_nav_periodreturnrankingper(A1546,参数!$B$6,参数!$B$5,3)</f>
        <v>0</v>
      </c>
      <c r="Q1546" s="25">
        <f>f_return(A1546,1,参数!$B$1-365/2,参数!$B$1)</f>
        <v>9.64013442741452</v>
      </c>
      <c r="R1546" s="25">
        <f ca="1">f_return(A1546,1,参数!$B$4,参数!$B$1)</f>
        <v>0</v>
      </c>
      <c r="S1546" s="25">
        <f ca="1">f_return(A1546,1,参数!$B$6,参数!$B$1)</f>
        <v>0</v>
      </c>
      <c r="T1546" t="str">
        <f>f_info_investtype(A1546)</f>
        <v>混合债券型二级基金</v>
      </c>
      <c r="U1546" t="str">
        <f>f_info_fundmanager(A1546)</f>
        <v>吕晓蓉</v>
      </c>
      <c r="V1546">
        <f>f_info_manager_onthepostdays(A1546,1)</f>
        <v>1045</v>
      </c>
      <c r="W1546" s="25">
        <f ca="1">f_return_1w(A1546,"0",参数!$B$2)</f>
        <v>-0.216940199962271</v>
      </c>
      <c r="X1546" s="25">
        <f>f_return_1m(A1546,"0",参数!$B$1)</f>
        <v>3.48461669216385</v>
      </c>
      <c r="Y1546" s="25">
        <f>f_return_3m(A1546,0,参数!$B$1)</f>
        <v>3.51100909631898</v>
      </c>
      <c r="Z1546" s="25">
        <f>f_return_6m(A1546,0,参数!B1545)</f>
        <v>-2.94733316587122</v>
      </c>
      <c r="AA1546" t="str">
        <f>f_dq_status(A1546,参数!$B$1)</f>
        <v>开放申购|开放赎回</v>
      </c>
      <c r="AB1546" s="17">
        <f ca="1">f_risk_maxdownside(A1546,参数!$B$6,参数!$B$1)</f>
        <v>-9.83292725374173</v>
      </c>
      <c r="AC1546" s="17">
        <f ca="1">f_risk_maxdownside(A1546,参数!$B$4,参数!$B$1)</f>
        <v>-9.83292725374173</v>
      </c>
      <c r="AD1546" t="str">
        <f ca="1">f_risk_maxdownside_date(A1546,参数!$B$6,参数!$B$1)</f>
        <v>20200226-20200323</v>
      </c>
    </row>
    <row r="1547" spans="1:30">
      <c r="A1547" s="15" t="s">
        <v>1575</v>
      </c>
      <c r="B1547" t="str">
        <f>f_info_name(A1547)</f>
        <v>国寿安保消费新蓝海</v>
      </c>
      <c r="C1547" t="str">
        <f>f_info_setupdate(A1547)</f>
        <v>2018-02-11</v>
      </c>
      <c r="D1547" s="16">
        <f t="shared" si="24"/>
        <v>1079</v>
      </c>
      <c r="F1547" s="17">
        <f>f_netasset_total(A1547,参数!$B$1,100000000)</f>
        <v>0.9454361147</v>
      </c>
      <c r="G1547" s="17">
        <f ca="1">f_nav_adjustedreturn(A1547,参数!$B$2,参数!$B$1)</f>
        <v>59.623829646201</v>
      </c>
      <c r="H1547" s="17">
        <f ca="1">f_nav_periodreturnrankingper(A1547,参数!$B$2,参数!$B$1,3)</f>
        <v>35.5214399152991</v>
      </c>
      <c r="I1547" s="17">
        <f ca="1">f_nav_adjustedreturn(A1547,参数!$B$3,参数!$B$2)</f>
        <v>55.6486974464793</v>
      </c>
      <c r="J1547" s="17">
        <f ca="1">f_nav_periodreturnrankingper(A1547,参数!$B$3,参数!$B$2,3)</f>
        <v>11.6499442586399</v>
      </c>
      <c r="K1547" s="17">
        <f ca="1">f_nav_adjustedreturn(A1547,参数!$B$4,参数!$B$3)</f>
        <v>0</v>
      </c>
      <c r="L1547" s="17">
        <f ca="1">f_nav_periodreturnrankingper(A1547,参数!$B$4,参数!$B$3,3)</f>
        <v>0</v>
      </c>
      <c r="M1547" s="17">
        <f ca="1">f_nav_adjustedreturn(A1547,参数!$B$5,参数!$B$4)</f>
        <v>0</v>
      </c>
      <c r="N1547" s="17">
        <f ca="1">f_nav_periodreturnrankingper(A1547,参数!$B$5,参数!$B$4,3)</f>
        <v>0</v>
      </c>
      <c r="O1547" s="17">
        <f ca="1">f_nav_adjustedreturn(A1547,参数!$B$6,参数!$B$5)</f>
        <v>0</v>
      </c>
      <c r="P1547" s="17">
        <f ca="1">f_nav_periodreturnrankingper(A1547,参数!$B$6,参数!$B$5,3)</f>
        <v>0</v>
      </c>
      <c r="Q1547" s="25">
        <f>f_return(A1547,1,参数!$B$1-365/2,参数!$B$1)</f>
        <v>52.2537937854291</v>
      </c>
      <c r="R1547" s="25">
        <f ca="1">f_return(A1547,1,参数!$B$4,参数!$B$1)</f>
        <v>0</v>
      </c>
      <c r="S1547" s="25">
        <f ca="1">f_return(A1547,1,参数!$B$6,参数!$B$1)</f>
        <v>0</v>
      </c>
      <c r="T1547" t="str">
        <f>f_info_investtype(A1547)</f>
        <v>灵活配置型基金</v>
      </c>
      <c r="U1547" t="str">
        <f>f_info_fundmanager(A1547)</f>
        <v>李丹,张琦</v>
      </c>
      <c r="V1547">
        <f>f_info_manager_onthepostdays(A1547,1)</f>
        <v>1096</v>
      </c>
      <c r="W1547" s="25">
        <f ca="1">f_return_1w(A1547,"0",参数!$B$2)</f>
        <v>-0.813609467455623</v>
      </c>
      <c r="X1547" s="25">
        <f>f_return_1m(A1547,"0",参数!$B$1)</f>
        <v>6.66039198316909</v>
      </c>
      <c r="Y1547" s="25">
        <f>f_return_3m(A1547,0,参数!$B$1)</f>
        <v>16.3485928252204</v>
      </c>
      <c r="Z1547" s="25">
        <f>f_return_6m(A1547,0,参数!B1546)</f>
        <v>14.339801230478</v>
      </c>
      <c r="AA1547" t="str">
        <f>f_dq_status(A1547,参数!$B$1)</f>
        <v>开放申购|开放赎回</v>
      </c>
      <c r="AB1547" s="17">
        <f ca="1">f_risk_maxdownside(A1547,参数!$B$6,参数!$B$1)</f>
        <v>-31.0122935074913</v>
      </c>
      <c r="AC1547" s="17">
        <f ca="1">f_risk_maxdownside(A1547,参数!$B$4,参数!$B$1)</f>
        <v>-31.0122935074913</v>
      </c>
      <c r="AD1547" t="str">
        <f ca="1">f_risk_maxdownside_date(A1547,参数!$B$6,参数!$B$1)</f>
        <v>20180607-20190103</v>
      </c>
    </row>
    <row r="1548" spans="1:30">
      <c r="A1548" s="15" t="s">
        <v>1576</v>
      </c>
      <c r="B1548" t="str">
        <f>f_info_name(A1548)</f>
        <v>富国精准医疗</v>
      </c>
      <c r="C1548" t="str">
        <f>f_info_setupdate(A1548)</f>
        <v>2017-11-16</v>
      </c>
      <c r="D1548" s="16">
        <f t="shared" si="24"/>
        <v>1166</v>
      </c>
      <c r="F1548" s="17">
        <f>f_netasset_total(A1548,参数!$B$1,100000000)</f>
        <v>45.617754853</v>
      </c>
      <c r="G1548" s="17">
        <f ca="1">f_nav_adjustedreturn(A1548,参数!$B$2,参数!$B$1)</f>
        <v>100.181572940444</v>
      </c>
      <c r="H1548" s="17">
        <f ca="1">f_nav_periodreturnrankingper(A1548,参数!$B$2,参数!$B$1,3)</f>
        <v>5.82318687136051</v>
      </c>
      <c r="I1548" s="17">
        <f ca="1">f_nav_adjustedreturn(A1548,参数!$B$3,参数!$B$2)</f>
        <v>82.8842504743833</v>
      </c>
      <c r="J1548" s="17">
        <f ca="1">f_nav_periodreturnrankingper(A1548,参数!$B$3,参数!$B$2,3)</f>
        <v>2.06243032329989</v>
      </c>
      <c r="K1548" s="17">
        <f ca="1">f_nav_adjustedreturn(A1548,参数!$B$4,参数!$B$3)</f>
        <v>-0.349815637704457</v>
      </c>
      <c r="L1548" s="17">
        <f ca="1">f_nav_periodreturnrankingper(A1548,参数!$B$4,参数!$B$3,3)</f>
        <v>20.0256739409499</v>
      </c>
      <c r="M1548" s="17">
        <f ca="1">f_nav_adjustedreturn(A1548,参数!$B$5,参数!$B$4)</f>
        <v>0</v>
      </c>
      <c r="N1548" s="17">
        <f ca="1">f_nav_periodreturnrankingper(A1548,参数!$B$5,参数!$B$4,3)</f>
        <v>0</v>
      </c>
      <c r="O1548" s="17">
        <f ca="1">f_nav_adjustedreturn(A1548,参数!$B$6,参数!$B$5)</f>
        <v>0</v>
      </c>
      <c r="P1548" s="17">
        <f ca="1">f_nav_periodreturnrankingper(A1548,参数!$B$6,参数!$B$5,3)</f>
        <v>0</v>
      </c>
      <c r="Q1548" s="25">
        <f>f_return(A1548,1,参数!$B$1-365/2,参数!$B$1)</f>
        <v>49.6760346457147</v>
      </c>
      <c r="R1548" s="25">
        <f ca="1">f_return(A1548,1,参数!$B$4,参数!$B$1)</f>
        <v>53.8822596968724</v>
      </c>
      <c r="S1548" s="25">
        <f ca="1">f_return(A1548,1,参数!$B$6,参数!$B$1)</f>
        <v>0</v>
      </c>
      <c r="T1548" t="str">
        <f>f_info_investtype(A1548)</f>
        <v>灵活配置型基金</v>
      </c>
      <c r="U1548" t="str">
        <f>f_info_fundmanager(A1548)</f>
        <v>孙笑悦</v>
      </c>
      <c r="V1548">
        <f>f_info_manager_onthepostdays(A1548,1)</f>
        <v>261</v>
      </c>
      <c r="W1548" s="25">
        <f ca="1">f_return_1w(A1548,"0",参数!$B$2)</f>
        <v>0.145469659185365</v>
      </c>
      <c r="X1548" s="25">
        <f>f_return_1m(A1548,"0",参数!$B$1)</f>
        <v>18.4049832765657</v>
      </c>
      <c r="Y1548" s="25">
        <f>f_return_3m(A1548,0,参数!$B$1)</f>
        <v>30.2778621830582</v>
      </c>
      <c r="Z1548" s="25">
        <f>f_return_6m(A1548,0,参数!B1547)</f>
        <v>20.0988822012038</v>
      </c>
      <c r="AA1548" t="str">
        <f>f_dq_status(A1548,参数!$B$1)</f>
        <v>暂停大额申购|开放赎回</v>
      </c>
      <c r="AB1548" s="17">
        <f ca="1">f_risk_maxdownside(A1548,参数!$B$6,参数!$B$1)</f>
        <v>-28.078431372549</v>
      </c>
      <c r="AC1548" s="17">
        <f ca="1">f_risk_maxdownside(A1548,参数!$B$4,参数!$B$1)</f>
        <v>-28.078431372549</v>
      </c>
      <c r="AD1548" t="str">
        <f ca="1">f_risk_maxdownside_date(A1548,参数!$B$6,参数!$B$1)</f>
        <v>20180717-20190103</v>
      </c>
    </row>
    <row r="1549" spans="1:30">
      <c r="A1549" s="15" t="s">
        <v>1577</v>
      </c>
      <c r="B1549" t="str">
        <f>f_info_name(A1549)</f>
        <v>华夏睿磐泰利A</v>
      </c>
      <c r="C1549" t="str">
        <f>f_info_setupdate(A1549)</f>
        <v>2017-12-27</v>
      </c>
      <c r="D1549" s="16">
        <f t="shared" si="24"/>
        <v>1125</v>
      </c>
      <c r="F1549" s="17">
        <f>f_netasset_total(A1549,参数!$B$1,100000000)</f>
        <v>7.0599253307</v>
      </c>
      <c r="G1549" s="17">
        <f ca="1">f_nav_adjustedreturn(A1549,参数!$B$2,参数!$B$1)</f>
        <v>17.3659248449471</v>
      </c>
      <c r="H1549" s="17">
        <f ca="1">f_nav_periodreturnrankingper(A1549,参数!$B$2,参数!$B$1,3)</f>
        <v>43.5828877005348</v>
      </c>
      <c r="I1549" s="17">
        <f ca="1">f_nav_adjustedreturn(A1549,参数!$B$3,参数!$B$2)</f>
        <v>10.2796218064776</v>
      </c>
      <c r="J1549" s="17">
        <f ca="1">f_nav_periodreturnrankingper(A1549,参数!$B$3,参数!$B$2,3)</f>
        <v>47.0175438596491</v>
      </c>
      <c r="K1549" s="17">
        <f ca="1">f_nav_adjustedreturn(A1549,参数!$B$4,参数!$B$3)</f>
        <v>-0.738817891373809</v>
      </c>
      <c r="L1549" s="17">
        <f ca="1">f_nav_periodreturnrankingper(A1549,参数!$B$4,参数!$B$3,3)</f>
        <v>56.4444444444444</v>
      </c>
      <c r="M1549" s="17">
        <f ca="1">f_nav_adjustedreturn(A1549,参数!$B$5,参数!$B$4)</f>
        <v>0</v>
      </c>
      <c r="N1549" s="17">
        <f ca="1">f_nav_periodreturnrankingper(A1549,参数!$B$5,参数!$B$4,3)</f>
        <v>0</v>
      </c>
      <c r="O1549" s="17">
        <f ca="1">f_nav_adjustedreturn(A1549,参数!$B$6,参数!$B$5)</f>
        <v>0</v>
      </c>
      <c r="P1549" s="17">
        <f ca="1">f_nav_periodreturnrankingper(A1549,参数!$B$6,参数!$B$5,3)</f>
        <v>0</v>
      </c>
      <c r="Q1549" s="25">
        <f>f_return(A1549,1,参数!$B$1-365/2,参数!$B$1)</f>
        <v>19.2536658289093</v>
      </c>
      <c r="R1549" s="25">
        <f ca="1">f_return(A1549,1,参数!$B$4,参数!$B$1)</f>
        <v>8.70240438544894</v>
      </c>
      <c r="S1549" s="25">
        <f ca="1">f_return(A1549,1,参数!$B$6,参数!$B$1)</f>
        <v>0</v>
      </c>
      <c r="T1549" t="str">
        <f>f_info_investtype(A1549)</f>
        <v>偏债混合型基金</v>
      </c>
      <c r="U1549" t="str">
        <f>f_info_fundmanager(A1549)</f>
        <v>张弘弢,宋洋</v>
      </c>
      <c r="V1549">
        <f>f_info_manager_onthepostdays(A1549,1)</f>
        <v>1142</v>
      </c>
      <c r="W1549" s="25">
        <f ca="1">f_return_1w(A1549,"0",参数!$B$2)</f>
        <v>-0.236578707916282</v>
      </c>
      <c r="X1549" s="25">
        <f>f_return_1m(A1549,"0",参数!$B$1)</f>
        <v>3.45714745135873</v>
      </c>
      <c r="Y1549" s="25">
        <f>f_return_3m(A1549,0,参数!$B$1)</f>
        <v>6.83271066832711</v>
      </c>
      <c r="Z1549" s="25">
        <f>f_return_6m(A1549,0,参数!B1548)</f>
        <v>7.91348813815073</v>
      </c>
      <c r="AA1549" t="str">
        <f>f_dq_status(A1549,参数!$B$1)</f>
        <v>暂停大额申购|开放赎回</v>
      </c>
      <c r="AB1549" s="17">
        <f ca="1">f_risk_maxdownside(A1549,参数!$B$6,参数!$B$1)</f>
        <v>-4.09525707453169</v>
      </c>
      <c r="AC1549" s="17">
        <f ca="1">f_risk_maxdownside(A1549,参数!$B$4,参数!$B$1)</f>
        <v>-4.09525707453169</v>
      </c>
      <c r="AD1549" t="str">
        <f ca="1">f_risk_maxdownside_date(A1549,参数!$B$6,参数!$B$1)</f>
        <v>20180310-20181019</v>
      </c>
    </row>
    <row r="1550" spans="1:30">
      <c r="A1550" s="15" t="s">
        <v>1578</v>
      </c>
      <c r="B1550" t="str">
        <f>f_info_name(A1550)</f>
        <v>信达澳银新起点A</v>
      </c>
      <c r="C1550" t="str">
        <f>f_info_setupdate(A1550)</f>
        <v>2018-05-04</v>
      </c>
      <c r="D1550" s="16">
        <f t="shared" si="24"/>
        <v>997</v>
      </c>
      <c r="F1550" s="17">
        <f>f_netasset_total(A1550,参数!$B$1,100000000)</f>
        <v>0.0650141886</v>
      </c>
      <c r="G1550" s="17">
        <f ca="1">f_nav_adjustedreturn(A1550,参数!$B$2,参数!$B$1)</f>
        <v>14.0524415135814</v>
      </c>
      <c r="H1550" s="17">
        <f ca="1">f_nav_periodreturnrankingper(A1550,参数!$B$2,参数!$B$1,3)</f>
        <v>89.2006352567496</v>
      </c>
      <c r="I1550" s="17">
        <f ca="1">f_nav_adjustedreturn(A1550,参数!$B$3,参数!$B$2)</f>
        <v>25.1768867924528</v>
      </c>
      <c r="J1550" s="17">
        <f ca="1">f_nav_periodreturnrankingper(A1550,参数!$B$3,参数!$B$2,3)</f>
        <v>50.7803790412486</v>
      </c>
      <c r="K1550" s="17">
        <f ca="1">f_nav_adjustedreturn(A1550,参数!$B$4,参数!$B$3)</f>
        <v>0</v>
      </c>
      <c r="L1550" s="17">
        <f ca="1">f_nav_periodreturnrankingper(A1550,参数!$B$4,参数!$B$3,3)</f>
        <v>0</v>
      </c>
      <c r="M1550" s="17">
        <f ca="1">f_nav_adjustedreturn(A1550,参数!$B$5,参数!$B$4)</f>
        <v>0</v>
      </c>
      <c r="N1550" s="17">
        <f ca="1">f_nav_periodreturnrankingper(A1550,参数!$B$5,参数!$B$4,3)</f>
        <v>0</v>
      </c>
      <c r="O1550" s="17">
        <f ca="1">f_nav_adjustedreturn(A1550,参数!$B$6,参数!$B$5)</f>
        <v>0</v>
      </c>
      <c r="P1550" s="17">
        <f ca="1">f_nav_periodreturnrankingper(A1550,参数!$B$6,参数!$B$5,3)</f>
        <v>0</v>
      </c>
      <c r="Q1550" s="25">
        <f>f_return(A1550,1,参数!$B$1-365/2,参数!$B$1)</f>
        <v>25.7931203802105</v>
      </c>
      <c r="R1550" s="25">
        <f ca="1">f_return(A1550,1,参数!$B$4,参数!$B$1)</f>
        <v>0</v>
      </c>
      <c r="S1550" s="25">
        <f ca="1">f_return(A1550,1,参数!$B$6,参数!$B$1)</f>
        <v>0</v>
      </c>
      <c r="T1550" t="str">
        <f>f_info_investtype(A1550)</f>
        <v>灵活配置型基金</v>
      </c>
      <c r="U1550" t="str">
        <f>f_info_fundmanager(A1550)</f>
        <v>王咏辉</v>
      </c>
      <c r="V1550">
        <f>f_info_manager_onthepostdays(A1550,1)</f>
        <v>981</v>
      </c>
      <c r="W1550" s="25">
        <f ca="1">f_return_1w(A1550,"0",参数!$B$2)</f>
        <v>-1.73570932654478</v>
      </c>
      <c r="X1550" s="25">
        <f>f_return_1m(A1550,"0",参数!$B$1)</f>
        <v>4.48040273282992</v>
      </c>
      <c r="Y1550" s="25">
        <f>f_return_3m(A1550,0,参数!$B$1)</f>
        <v>11.0024449877751</v>
      </c>
      <c r="Z1550" s="25">
        <f>f_return_6m(A1550,0,参数!B1549)</f>
        <v>8.97971587024235</v>
      </c>
      <c r="AA1550" t="str">
        <f>f_dq_status(A1550,参数!$B$1)</f>
        <v>暂停申购|暂停赎回</v>
      </c>
      <c r="AB1550" s="17">
        <f ca="1">f_risk_maxdownside(A1550,参数!$B$6,参数!$B$1)</f>
        <v>-4.85249942232149</v>
      </c>
      <c r="AC1550" s="17">
        <f ca="1">f_risk_maxdownside(A1550,参数!$B$4,参数!$B$1)</f>
        <v>-4.85249942232149</v>
      </c>
      <c r="AD1550" t="str">
        <f ca="1">f_risk_maxdownside_date(A1550,参数!$B$6,参数!$B$1)</f>
        <v>20200104-20200206</v>
      </c>
    </row>
    <row r="1551" spans="1:30">
      <c r="A1551" s="15" t="s">
        <v>1579</v>
      </c>
      <c r="B1551" t="str">
        <f>f_info_name(A1551)</f>
        <v>国泰招惠收益定开</v>
      </c>
      <c r="C1551" t="str">
        <f>f_info_setupdate(A1551)</f>
        <v>2018-01-24</v>
      </c>
      <c r="D1551" s="16">
        <f t="shared" si="24"/>
        <v>1097</v>
      </c>
      <c r="F1551" s="17">
        <f>f_netasset_total(A1551,参数!$B$1,100000000)</f>
        <v>0.5712472781</v>
      </c>
      <c r="G1551" s="17">
        <f ca="1">f_nav_adjustedreturn(A1551,参数!$B$2,参数!$B$1)</f>
        <v>8.51195201552439</v>
      </c>
      <c r="H1551" s="17">
        <f ca="1">f_nav_periodreturnrankingper(A1551,参数!$B$2,参数!$B$1,3)</f>
        <v>56.4150943396226</v>
      </c>
      <c r="I1551" s="17">
        <f ca="1">f_nav_adjustedreturn(A1551,参数!$B$3,参数!$B$2)</f>
        <v>4.54629288085576</v>
      </c>
      <c r="J1551" s="17">
        <f ca="1">f_nav_periodreturnrankingper(A1551,参数!$B$3,参数!$B$2,3)</f>
        <v>83.8297872340426</v>
      </c>
      <c r="K1551" s="17">
        <f ca="1">f_nav_adjustedreturn(A1551,参数!$B$4,参数!$B$3)</f>
        <v>8.44</v>
      </c>
      <c r="L1551" s="17">
        <f ca="1">f_nav_periodreturnrankingper(A1551,参数!$B$4,参数!$B$3,3)</f>
        <v>2.38663484486873</v>
      </c>
      <c r="M1551" s="17">
        <f ca="1">f_nav_adjustedreturn(A1551,参数!$B$5,参数!$B$4)</f>
        <v>0</v>
      </c>
      <c r="N1551" s="17">
        <f ca="1">f_nav_periodreturnrankingper(A1551,参数!$B$5,参数!$B$4,3)</f>
        <v>0</v>
      </c>
      <c r="O1551" s="17">
        <f ca="1">f_nav_adjustedreturn(A1551,参数!$B$6,参数!$B$5)</f>
        <v>0</v>
      </c>
      <c r="P1551" s="17">
        <f ca="1">f_nav_periodreturnrankingper(A1551,参数!$B$6,参数!$B$5,3)</f>
        <v>0</v>
      </c>
      <c r="Q1551" s="25">
        <f>f_return(A1551,1,参数!$B$1-365/2,参数!$B$1)</f>
        <v>9.57142015443124</v>
      </c>
      <c r="R1551" s="25">
        <f ca="1">f_return(A1551,1,参数!$B$4,参数!$B$1)</f>
        <v>7.14318262345079</v>
      </c>
      <c r="S1551" s="25">
        <f ca="1">f_return(A1551,1,参数!$B$6,参数!$B$1)</f>
        <v>0</v>
      </c>
      <c r="T1551" t="str">
        <f>f_info_investtype(A1551)</f>
        <v>混合债券型二级基金</v>
      </c>
      <c r="U1551" t="str">
        <f>f_info_fundmanager(A1551)</f>
        <v>刘波</v>
      </c>
      <c r="V1551">
        <f>f_info_manager_onthepostdays(A1551,1)</f>
        <v>2</v>
      </c>
      <c r="W1551" s="25">
        <f ca="1">f_return_1w(A1551,"0",参数!$B$2)</f>
        <v>0.0352951557398708</v>
      </c>
      <c r="X1551" s="25">
        <f>f_return_1m(A1551,"0",参数!$B$1)</f>
        <v>2.32906338379638</v>
      </c>
      <c r="Y1551" s="25">
        <f>f_return_3m(A1551,0,参数!$B$1)</f>
        <v>3.76180836707152</v>
      </c>
      <c r="Z1551" s="25">
        <f>f_return_6m(A1551,0,参数!B1550)</f>
        <v>3.59129994941831</v>
      </c>
      <c r="AA1551" t="str">
        <f>f_dq_status(A1551,参数!$B$1)</f>
        <v>暂停申购|暂停赎回</v>
      </c>
      <c r="AB1551" s="17">
        <f ca="1">f_risk_maxdownside(A1551,参数!$B$6,参数!$B$1)</f>
        <v>-1.11554507527662</v>
      </c>
      <c r="AC1551" s="17">
        <f ca="1">f_risk_maxdownside(A1551,参数!$B$4,参数!$B$1)</f>
        <v>-1.11554507527662</v>
      </c>
      <c r="AD1551" t="str">
        <f ca="1">f_risk_maxdownside_date(A1551,参数!$B$6,参数!$B$1)</f>
        <v>20190401-20190430</v>
      </c>
    </row>
    <row r="1552" spans="1:30">
      <c r="A1552" s="15" t="s">
        <v>1580</v>
      </c>
      <c r="B1552" t="str">
        <f>f_info_name(A1552)</f>
        <v>长安鑫兴A</v>
      </c>
      <c r="C1552" t="str">
        <f>f_info_setupdate(A1552)</f>
        <v>2017-11-29</v>
      </c>
      <c r="D1552" s="16">
        <f t="shared" si="24"/>
        <v>1153</v>
      </c>
      <c r="F1552" s="17">
        <f>f_netasset_total(A1552,参数!$B$1,100000000)</f>
        <v>0.5679281166</v>
      </c>
      <c r="G1552" s="17">
        <f ca="1">f_nav_adjustedreturn(A1552,参数!$B$2,参数!$B$1)</f>
        <v>63.4014275166133</v>
      </c>
      <c r="H1552" s="17">
        <f ca="1">f_nav_periodreturnrankingper(A1552,参数!$B$2,参数!$B$1,3)</f>
        <v>31.5510852302806</v>
      </c>
      <c r="I1552" s="17">
        <f ca="1">f_nav_adjustedreturn(A1552,参数!$B$3,参数!$B$2)</f>
        <v>39.0327363978556</v>
      </c>
      <c r="J1552" s="17">
        <f ca="1">f_nav_periodreturnrankingper(A1552,参数!$B$3,参数!$B$2,3)</f>
        <v>30.9921962095875</v>
      </c>
      <c r="K1552" s="17">
        <f ca="1">f_nav_adjustedreturn(A1552,参数!$B$4,参数!$B$3)</f>
        <v>-16.5603883125535</v>
      </c>
      <c r="L1552" s="17">
        <f ca="1">f_nav_periodreturnrankingper(A1552,参数!$B$4,参数!$B$3,3)</f>
        <v>54.6213093709884</v>
      </c>
      <c r="M1552" s="17">
        <f ca="1">f_nav_adjustedreturn(A1552,参数!$B$5,参数!$B$4)</f>
        <v>0</v>
      </c>
      <c r="N1552" s="17">
        <f ca="1">f_nav_periodreturnrankingper(A1552,参数!$B$5,参数!$B$4,3)</f>
        <v>0</v>
      </c>
      <c r="O1552" s="17">
        <f ca="1">f_nav_adjustedreturn(A1552,参数!$B$6,参数!$B$5)</f>
        <v>0</v>
      </c>
      <c r="P1552" s="17">
        <f ca="1">f_nav_periodreturnrankingper(A1552,参数!$B$6,参数!$B$5,3)</f>
        <v>0</v>
      </c>
      <c r="Q1552" s="25">
        <f>f_return(A1552,1,参数!$B$1-365/2,参数!$B$1)</f>
        <v>81.417339479998</v>
      </c>
      <c r="R1552" s="25">
        <f ca="1">f_return(A1552,1,参数!$B$4,参数!$B$1)</f>
        <v>23.7363377549679</v>
      </c>
      <c r="S1552" s="25">
        <f ca="1">f_return(A1552,1,参数!$B$6,参数!$B$1)</f>
        <v>0</v>
      </c>
      <c r="T1552" t="str">
        <f>f_info_investtype(A1552)</f>
        <v>灵活配置型基金</v>
      </c>
      <c r="U1552" t="str">
        <f>f_info_fundmanager(A1552)</f>
        <v>刘兴旺</v>
      </c>
      <c r="V1552">
        <f>f_info_manager_onthepostdays(A1552,1)</f>
        <v>87</v>
      </c>
      <c r="W1552" s="25">
        <f ca="1">f_return_1w(A1552,"0",参数!$B$2)</f>
        <v>-0.221021611001958</v>
      </c>
      <c r="X1552" s="25">
        <f>f_return_1m(A1552,"0",参数!$B$1)</f>
        <v>13.3967205647916</v>
      </c>
      <c r="Y1552" s="25">
        <f>f_return_3m(A1552,0,参数!$B$1)</f>
        <v>32.0580824824294</v>
      </c>
      <c r="Z1552" s="25">
        <f>f_return_6m(A1552,0,参数!B1551)</f>
        <v>25.3340251653911</v>
      </c>
      <c r="AA1552" t="str">
        <f>f_dq_status(A1552,参数!$B$1)</f>
        <v>开放申购|开放赎回</v>
      </c>
      <c r="AB1552" s="17">
        <f ca="1">f_risk_maxdownside(A1552,参数!$B$6,参数!$B$1)</f>
        <v>-21.010713947094</v>
      </c>
      <c r="AC1552" s="17">
        <f ca="1">f_risk_maxdownside(A1552,参数!$B$4,参数!$B$1)</f>
        <v>-20.7024557395774</v>
      </c>
      <c r="AD1552" t="str">
        <f ca="1">f_risk_maxdownside_date(A1552,参数!$B$6,参数!$B$1)</f>
        <v>20180125-20190103</v>
      </c>
    </row>
    <row r="1553" spans="1:30">
      <c r="A1553" s="15" t="s">
        <v>1581</v>
      </c>
      <c r="B1553" t="str">
        <f>f_info_name(A1553)</f>
        <v>海富通量化前锋A</v>
      </c>
      <c r="C1553" t="str">
        <f>f_info_setupdate(A1553)</f>
        <v>2018-02-08</v>
      </c>
      <c r="D1553" s="16">
        <f t="shared" si="24"/>
        <v>1082</v>
      </c>
      <c r="F1553" s="17">
        <f>f_netasset_total(A1553,参数!$B$1,100000000)</f>
        <v>2.5573689865</v>
      </c>
      <c r="G1553" s="17">
        <f ca="1">f_nav_adjustedreturn(A1553,参数!$B$2,参数!$B$1)</f>
        <v>61.2342720191732</v>
      </c>
      <c r="H1553" s="17">
        <f ca="1">f_nav_periodreturnrankingper(A1553,参数!$B$2,参数!$B$1,3)</f>
        <v>57.3529411764706</v>
      </c>
      <c r="I1553" s="17">
        <f ca="1">f_nav_adjustedreturn(A1553,参数!$B$3,参数!$B$2)</f>
        <v>39.71537909591</v>
      </c>
      <c r="J1553" s="17">
        <f ca="1">f_nav_periodreturnrankingper(A1553,参数!$B$3,参数!$B$2,3)</f>
        <v>60.1769911504425</v>
      </c>
      <c r="K1553" s="17">
        <f ca="1">f_nav_adjustedreturn(A1553,参数!$B$4,参数!$B$3)</f>
        <v>0</v>
      </c>
      <c r="L1553" s="17">
        <f ca="1">f_nav_periodreturnrankingper(A1553,参数!$B$4,参数!$B$3,3)</f>
        <v>0</v>
      </c>
      <c r="M1553" s="17">
        <f ca="1">f_nav_adjustedreturn(A1553,参数!$B$5,参数!$B$4)</f>
        <v>0</v>
      </c>
      <c r="N1553" s="17">
        <f ca="1">f_nav_periodreturnrankingper(A1553,参数!$B$5,参数!$B$4,3)</f>
        <v>0</v>
      </c>
      <c r="O1553" s="17">
        <f ca="1">f_nav_adjustedreturn(A1553,参数!$B$6,参数!$B$5)</f>
        <v>0</v>
      </c>
      <c r="P1553" s="17">
        <f ca="1">f_nav_periodreturnrankingper(A1553,参数!$B$6,参数!$B$5,3)</f>
        <v>0</v>
      </c>
      <c r="Q1553" s="25">
        <f>f_return(A1553,1,参数!$B$1-365/2,参数!$B$1)</f>
        <v>61.9006694635323</v>
      </c>
      <c r="R1553" s="25">
        <f ca="1">f_return(A1553,1,参数!$B$4,参数!$B$1)</f>
        <v>0</v>
      </c>
      <c r="S1553" s="25">
        <f ca="1">f_return(A1553,1,参数!$B$6,参数!$B$1)</f>
        <v>0</v>
      </c>
      <c r="T1553" t="str">
        <f>f_info_investtype(A1553)</f>
        <v>普通股票型基金</v>
      </c>
      <c r="U1553" t="str">
        <f>f_info_fundmanager(A1553)</f>
        <v>纪君凯</v>
      </c>
      <c r="V1553">
        <f>f_info_manager_onthepostdays(A1553,1)</f>
        <v>223</v>
      </c>
      <c r="W1553" s="25">
        <f ca="1">f_return_1w(A1553,"0",参数!$B$2)</f>
        <v>-2.39766081871346</v>
      </c>
      <c r="X1553" s="25">
        <f>f_return_1m(A1553,"0",参数!$B$1)</f>
        <v>14.4341170038272</v>
      </c>
      <c r="Y1553" s="25">
        <f>f_return_3m(A1553,0,参数!$B$1)</f>
        <v>21.985494106981</v>
      </c>
      <c r="Z1553" s="25">
        <f>f_return_6m(A1553,0,参数!B1552)</f>
        <v>18.880419842559</v>
      </c>
      <c r="AA1553" t="str">
        <f>f_dq_status(A1553,参数!$B$1)</f>
        <v>暂停大额申购|开放赎回</v>
      </c>
      <c r="AB1553" s="17">
        <f ca="1">f_risk_maxdownside(A1553,参数!$B$6,参数!$B$1)</f>
        <v>-24.6708313310908</v>
      </c>
      <c r="AC1553" s="17">
        <f ca="1">f_risk_maxdownside(A1553,参数!$B$4,参数!$B$1)</f>
        <v>-24.6708313310908</v>
      </c>
      <c r="AD1553" t="str">
        <f ca="1">f_risk_maxdownside_date(A1553,参数!$B$6,参数!$B$1)</f>
        <v>20180613-20190103</v>
      </c>
    </row>
    <row r="1554" spans="1:30">
      <c r="A1554" s="15" t="s">
        <v>1582</v>
      </c>
      <c r="B1554" t="str">
        <f>f_info_name(A1554)</f>
        <v>工银瑞信沪港深精选A</v>
      </c>
      <c r="C1554" t="str">
        <f>f_info_setupdate(A1554)</f>
        <v>2017-11-09</v>
      </c>
      <c r="D1554" s="16">
        <f t="shared" si="24"/>
        <v>1173</v>
      </c>
      <c r="F1554" s="17">
        <f>f_netasset_total(A1554,参数!$B$1,100000000)</f>
        <v>1.6160538896</v>
      </c>
      <c r="G1554" s="17">
        <f ca="1">f_nav_adjustedreturn(A1554,参数!$B$2,参数!$B$1)</f>
        <v>47.7906612347227</v>
      </c>
      <c r="H1554" s="17">
        <f ca="1">f_nav_periodreturnrankingper(A1554,参数!$B$2,参数!$B$1,3)</f>
        <v>45.8443620963473</v>
      </c>
      <c r="I1554" s="17">
        <f ca="1">f_nav_adjustedreturn(A1554,参数!$B$3,参数!$B$2)</f>
        <v>9.23094477407578</v>
      </c>
      <c r="J1554" s="17">
        <f ca="1">f_nav_periodreturnrankingper(A1554,参数!$B$3,参数!$B$2,3)</f>
        <v>84.4481605351171</v>
      </c>
      <c r="K1554" s="17">
        <f ca="1">f_nav_adjustedreturn(A1554,参数!$B$4,参数!$B$3)</f>
        <v>-16.9997158821858</v>
      </c>
      <c r="L1554" s="17">
        <f ca="1">f_nav_periodreturnrankingper(A1554,参数!$B$4,参数!$B$3,3)</f>
        <v>56.2259306803594</v>
      </c>
      <c r="M1554" s="17">
        <f ca="1">f_nav_adjustedreturn(A1554,参数!$B$5,参数!$B$4)</f>
        <v>0</v>
      </c>
      <c r="N1554" s="17">
        <f ca="1">f_nav_periodreturnrankingper(A1554,参数!$B$5,参数!$B$4,3)</f>
        <v>0</v>
      </c>
      <c r="O1554" s="17">
        <f ca="1">f_nav_adjustedreturn(A1554,参数!$B$6,参数!$B$5)</f>
        <v>0</v>
      </c>
      <c r="P1554" s="17">
        <f ca="1">f_nav_periodreturnrankingper(A1554,参数!$B$6,参数!$B$5,3)</f>
        <v>0</v>
      </c>
      <c r="Q1554" s="25">
        <f>f_return(A1554,1,参数!$B$1-365/2,参数!$B$1)</f>
        <v>70.6679911386053</v>
      </c>
      <c r="R1554" s="25">
        <f ca="1">f_return(A1554,1,参数!$B$4,参数!$B$1)</f>
        <v>10.2348138710841</v>
      </c>
      <c r="S1554" s="25">
        <f ca="1">f_return(A1554,1,参数!$B$6,参数!$B$1)</f>
        <v>0</v>
      </c>
      <c r="T1554" t="str">
        <f>f_info_investtype(A1554)</f>
        <v>灵活配置型基金</v>
      </c>
      <c r="U1554" t="str">
        <f>f_info_fundmanager(A1554)</f>
        <v>孔令兵</v>
      </c>
      <c r="V1554">
        <f>f_info_manager_onthepostdays(A1554,1)</f>
        <v>59</v>
      </c>
      <c r="W1554" s="25">
        <f ca="1">f_return_1w(A1554,"0",参数!$B$2)</f>
        <v>-4.29871038688393</v>
      </c>
      <c r="X1554" s="25">
        <f>f_return_1m(A1554,"0",参数!$B$1)</f>
        <v>22.8125</v>
      </c>
      <c r="Y1554" s="25">
        <f>f_return_3m(A1554,0,参数!$B$1)</f>
        <v>30.9636212163288</v>
      </c>
      <c r="Z1554" s="25">
        <f>f_return_6m(A1554,0,参数!B1553)</f>
        <v>29.7901335513764</v>
      </c>
      <c r="AA1554" t="str">
        <f>f_dq_status(A1554,参数!$B$1)</f>
        <v>开放申购|开放赎回</v>
      </c>
      <c r="AB1554" s="17">
        <f ca="1">f_risk_maxdownside(A1554,参数!$B$6,参数!$B$1)</f>
        <v>-24.7177381729962</v>
      </c>
      <c r="AC1554" s="17">
        <f ca="1">f_risk_maxdownside(A1554,参数!$B$4,参数!$B$1)</f>
        <v>-24.2299023290759</v>
      </c>
      <c r="AD1554" t="str">
        <f ca="1">f_risk_maxdownside_date(A1554,参数!$B$6,参数!$B$1)</f>
        <v>20180124-20200319</v>
      </c>
    </row>
    <row r="1555" spans="1:30">
      <c r="A1555" s="15" t="s">
        <v>1583</v>
      </c>
      <c r="B1555" t="str">
        <f>f_info_name(A1555)</f>
        <v>东吴双三角A</v>
      </c>
      <c r="C1555" t="str">
        <f>f_info_setupdate(A1555)</f>
        <v>2017-12-05</v>
      </c>
      <c r="D1555" s="16">
        <f t="shared" si="24"/>
        <v>1147</v>
      </c>
      <c r="F1555" s="17">
        <f>f_netasset_total(A1555,参数!$B$1,100000000)</f>
        <v>0.2642805067</v>
      </c>
      <c r="G1555" s="17">
        <f ca="1">f_nav_adjustedreturn(A1555,参数!$B$2,参数!$B$1)</f>
        <v>46.3707723616629</v>
      </c>
      <c r="H1555" s="17">
        <f ca="1">f_nav_periodreturnrankingper(A1555,参数!$B$2,参数!$B$1,3)</f>
        <v>76.2254901960784</v>
      </c>
      <c r="I1555" s="17">
        <f ca="1">f_nav_adjustedreturn(A1555,参数!$B$3,参数!$B$2)</f>
        <v>33.0968657293951</v>
      </c>
      <c r="J1555" s="17">
        <f ca="1">f_nav_periodreturnrankingper(A1555,参数!$B$3,参数!$B$2,3)</f>
        <v>74.9262536873156</v>
      </c>
      <c r="K1555" s="17">
        <f ca="1">f_nav_adjustedreturn(A1555,参数!$B$4,参数!$B$3)</f>
        <v>-23.3741846214667</v>
      </c>
      <c r="L1555" s="17">
        <f ca="1">f_nav_periodreturnrankingper(A1555,参数!$B$4,参数!$B$3,3)</f>
        <v>49.8181818181818</v>
      </c>
      <c r="M1555" s="17">
        <f ca="1">f_nav_adjustedreturn(A1555,参数!$B$5,参数!$B$4)</f>
        <v>0</v>
      </c>
      <c r="N1555" s="17">
        <f ca="1">f_nav_periodreturnrankingper(A1555,参数!$B$5,参数!$B$4,3)</f>
        <v>0</v>
      </c>
      <c r="O1555" s="17">
        <f ca="1">f_nav_adjustedreturn(A1555,参数!$B$6,参数!$B$5)</f>
        <v>0</v>
      </c>
      <c r="P1555" s="17">
        <f ca="1">f_nav_periodreturnrankingper(A1555,参数!$B$6,参数!$B$5,3)</f>
        <v>0</v>
      </c>
      <c r="Q1555" s="25">
        <f>f_return(A1555,1,参数!$B$1-365/2,参数!$B$1)</f>
        <v>51.8497019320405</v>
      </c>
      <c r="R1555" s="25">
        <f ca="1">f_return(A1555,1,参数!$B$4,参数!$B$1)</f>
        <v>14.2736716796997</v>
      </c>
      <c r="S1555" s="25">
        <f ca="1">f_return(A1555,1,参数!$B$6,参数!$B$1)</f>
        <v>0</v>
      </c>
      <c r="T1555" t="str">
        <f>f_info_investtype(A1555)</f>
        <v>普通股票型基金</v>
      </c>
      <c r="U1555" t="str">
        <f>f_info_fundmanager(A1555)</f>
        <v>徐嶒</v>
      </c>
      <c r="V1555">
        <f>f_info_manager_onthepostdays(A1555,1)</f>
        <v>20</v>
      </c>
      <c r="W1555" s="25">
        <f ca="1">f_return_1w(A1555,"0",参数!$B$2)</f>
        <v>-0.154813739719405</v>
      </c>
      <c r="X1555" s="25">
        <f>f_return_1m(A1555,"0",参数!$B$1)</f>
        <v>16.1935533502577</v>
      </c>
      <c r="Y1555" s="25">
        <f>f_return_3m(A1555,0,参数!$B$1)</f>
        <v>22.1314789358777</v>
      </c>
      <c r="Z1555" s="25">
        <f>f_return_6m(A1555,0,参数!B1554)</f>
        <v>16.935736677116</v>
      </c>
      <c r="AA1555" t="str">
        <f>f_dq_status(A1555,参数!$B$1)</f>
        <v>开放申购|开放赎回</v>
      </c>
      <c r="AB1555" s="17">
        <f ca="1">f_risk_maxdownside(A1555,参数!$B$6,参数!$B$1)</f>
        <v>-34.6008708272859</v>
      </c>
      <c r="AC1555" s="17">
        <f ca="1">f_risk_maxdownside(A1555,参数!$B$4,参数!$B$1)</f>
        <v>-32.9863176680547</v>
      </c>
      <c r="AD1555" t="str">
        <f ca="1">f_risk_maxdownside_date(A1555,参数!$B$6,参数!$B$1)</f>
        <v>20180110-20181018</v>
      </c>
    </row>
    <row r="1556" spans="1:30">
      <c r="A1556" s="15" t="s">
        <v>1584</v>
      </c>
      <c r="B1556" t="str">
        <f>f_info_name(A1556)</f>
        <v>银河智慧主题</v>
      </c>
      <c r="C1556" t="str">
        <f>f_info_setupdate(A1556)</f>
        <v>2017-12-01</v>
      </c>
      <c r="D1556" s="16">
        <f t="shared" si="24"/>
        <v>1151</v>
      </c>
      <c r="F1556" s="17">
        <f>f_netasset_total(A1556,参数!$B$1,100000000)</f>
        <v>2.0939352669</v>
      </c>
      <c r="G1556" s="17">
        <f ca="1">f_nav_adjustedreturn(A1556,参数!$B$2,参数!$B$1)</f>
        <v>71.3395216478081</v>
      </c>
      <c r="H1556" s="17">
        <f ca="1">f_nav_periodreturnrankingper(A1556,参数!$B$2,参数!$B$1,3)</f>
        <v>23.7691900476443</v>
      </c>
      <c r="I1556" s="17">
        <f ca="1">f_nav_adjustedreturn(A1556,参数!$B$3,参数!$B$2)</f>
        <v>83.1368656160814</v>
      </c>
      <c r="J1556" s="17">
        <f ca="1">f_nav_periodreturnrankingper(A1556,参数!$B$3,参数!$B$2,3)</f>
        <v>1.95094760312152</v>
      </c>
      <c r="K1556" s="17">
        <f ca="1">f_nav_adjustedreturn(A1556,参数!$B$4,参数!$B$3)</f>
        <v>-21.7724713647835</v>
      </c>
      <c r="L1556" s="17">
        <f ca="1">f_nav_periodreturnrankingper(A1556,参数!$B$4,参数!$B$3,3)</f>
        <v>72.2721437740693</v>
      </c>
      <c r="M1556" s="17">
        <f ca="1">f_nav_adjustedreturn(A1556,参数!$B$5,参数!$B$4)</f>
        <v>0</v>
      </c>
      <c r="N1556" s="17">
        <f ca="1">f_nav_periodreturnrankingper(A1556,参数!$B$5,参数!$B$4,3)</f>
        <v>0</v>
      </c>
      <c r="O1556" s="17">
        <f ca="1">f_nav_adjustedreturn(A1556,参数!$B$6,参数!$B$5)</f>
        <v>0</v>
      </c>
      <c r="P1556" s="17">
        <f ca="1">f_nav_periodreturnrankingper(A1556,参数!$B$6,参数!$B$5,3)</f>
        <v>0</v>
      </c>
      <c r="Q1556" s="25">
        <f>f_return(A1556,1,参数!$B$1-365/2,参数!$B$1)</f>
        <v>68.886162758691</v>
      </c>
      <c r="R1556" s="25">
        <f ca="1">f_return(A1556,1,参数!$B$4,参数!$B$1)</f>
        <v>34.8587204596955</v>
      </c>
      <c r="S1556" s="25">
        <f ca="1">f_return(A1556,1,参数!$B$6,参数!$B$1)</f>
        <v>0</v>
      </c>
      <c r="T1556" t="str">
        <f>f_info_investtype(A1556)</f>
        <v>灵活配置型基金</v>
      </c>
      <c r="U1556" t="str">
        <f>f_info_fundmanager(A1556)</f>
        <v>袁曦</v>
      </c>
      <c r="V1556">
        <f>f_info_manager_onthepostdays(A1556,1)</f>
        <v>1168</v>
      </c>
      <c r="W1556" s="25">
        <f ca="1">f_return_1w(A1556,"0",参数!$B$2)</f>
        <v>2.84300745592641</v>
      </c>
      <c r="X1556" s="25">
        <f>f_return_1m(A1556,"0",参数!$B$1)</f>
        <v>12.8525526597644</v>
      </c>
      <c r="Y1556" s="25">
        <f>f_return_3m(A1556,0,参数!$B$1)</f>
        <v>22.9482691559704</v>
      </c>
      <c r="Z1556" s="25">
        <f>f_return_6m(A1556,0,参数!B1555)</f>
        <v>20.4062126642772</v>
      </c>
      <c r="AA1556" t="str">
        <f>f_dq_status(A1556,参数!$B$1)</f>
        <v>开放申购|开放赎回</v>
      </c>
      <c r="AB1556" s="17">
        <f ca="1">f_risk_maxdownside(A1556,参数!$B$6,参数!$B$1)</f>
        <v>-26.4049268668206</v>
      </c>
      <c r="AC1556" s="17">
        <f ca="1">f_risk_maxdownside(A1556,参数!$B$4,参数!$B$1)</f>
        <v>-26.1276924562929</v>
      </c>
      <c r="AD1556" t="str">
        <f ca="1">f_risk_maxdownside_date(A1556,参数!$B$6,参数!$B$1)</f>
        <v>20180125-20190102</v>
      </c>
    </row>
    <row r="1557" spans="1:30">
      <c r="A1557" s="15" t="s">
        <v>1585</v>
      </c>
      <c r="B1557" t="str">
        <f>f_info_name(A1557)</f>
        <v>汇安稳裕</v>
      </c>
      <c r="C1557" t="str">
        <f>f_info_setupdate(A1557)</f>
        <v>2018-03-27</v>
      </c>
      <c r="D1557" s="16">
        <f t="shared" si="24"/>
        <v>1035</v>
      </c>
      <c r="F1557" s="17">
        <f>f_netasset_total(A1557,参数!$B$1,100000000)</f>
        <v>4.5197481905</v>
      </c>
      <c r="G1557" s="17">
        <f ca="1">f_nav_adjustedreturn(A1557,参数!$B$2,参数!$B$1)</f>
        <v>6.96831276722944</v>
      </c>
      <c r="H1557" s="17">
        <f ca="1">f_nav_periodreturnrankingper(A1557,参数!$B$2,参数!$B$1,3)</f>
        <v>68.8679245283019</v>
      </c>
      <c r="I1557" s="17">
        <f ca="1">f_nav_adjustedreturn(A1557,参数!$B$3,参数!$B$2)</f>
        <v>3.71256339106307</v>
      </c>
      <c r="J1557" s="17">
        <f ca="1">f_nav_periodreturnrankingper(A1557,参数!$B$3,参数!$B$2,3)</f>
        <v>90.4255319148936</v>
      </c>
      <c r="K1557" s="17">
        <f ca="1">f_nav_adjustedreturn(A1557,参数!$B$4,参数!$B$3)</f>
        <v>0</v>
      </c>
      <c r="L1557" s="17">
        <f ca="1">f_nav_periodreturnrankingper(A1557,参数!$B$4,参数!$B$3,3)</f>
        <v>0</v>
      </c>
      <c r="M1557" s="17">
        <f ca="1">f_nav_adjustedreturn(A1557,参数!$B$5,参数!$B$4)</f>
        <v>0</v>
      </c>
      <c r="N1557" s="17">
        <f ca="1">f_nav_periodreturnrankingper(A1557,参数!$B$5,参数!$B$4,3)</f>
        <v>0</v>
      </c>
      <c r="O1557" s="17">
        <f ca="1">f_nav_adjustedreturn(A1557,参数!$B$6,参数!$B$5)</f>
        <v>0</v>
      </c>
      <c r="P1557" s="17">
        <f ca="1">f_nav_periodreturnrankingper(A1557,参数!$B$6,参数!$B$5,3)</f>
        <v>0</v>
      </c>
      <c r="Q1557" s="25">
        <f>f_return(A1557,1,参数!$B$1-365/2,参数!$B$1)</f>
        <v>7.84832275993648</v>
      </c>
      <c r="R1557" s="25">
        <f ca="1">f_return(A1557,1,参数!$B$4,参数!$B$1)</f>
        <v>0</v>
      </c>
      <c r="S1557" s="25">
        <f ca="1">f_return(A1557,1,参数!$B$6,参数!$B$1)</f>
        <v>0</v>
      </c>
      <c r="T1557" t="str">
        <f>f_info_investtype(A1557)</f>
        <v>混合债券型二级基金</v>
      </c>
      <c r="U1557" t="str">
        <f>f_info_fundmanager(A1557)</f>
        <v>仇秉则</v>
      </c>
      <c r="V1557">
        <f>f_info_manager_onthepostdays(A1557,1)</f>
        <v>486</v>
      </c>
      <c r="W1557" s="25">
        <f ca="1">f_return_1w(A1557,"0",参数!$B$2)</f>
        <v>-0.312701186425076</v>
      </c>
      <c r="X1557" s="25">
        <f>f_return_1m(A1557,"0",参数!$B$1)</f>
        <v>1.72200551802872</v>
      </c>
      <c r="Y1557" s="25">
        <f>f_return_3m(A1557,0,参数!$B$1)</f>
        <v>2.4236037934668</v>
      </c>
      <c r="Z1557" s="25">
        <f>f_return_6m(A1557,0,参数!B1556)</f>
        <v>2.8804938480984</v>
      </c>
      <c r="AA1557" t="str">
        <f>f_dq_status(A1557,参数!$B$1)</f>
        <v>开放申购|开放赎回</v>
      </c>
      <c r="AB1557" s="17">
        <f ca="1">f_risk_maxdownside(A1557,参数!$B$6,参数!$B$1)</f>
        <v>-5.88070568468216</v>
      </c>
      <c r="AC1557" s="17">
        <f ca="1">f_risk_maxdownside(A1557,参数!$B$4,参数!$B$1)</f>
        <v>-5.88070568468216</v>
      </c>
      <c r="AD1557" t="str">
        <f ca="1">f_risk_maxdownside_date(A1557,参数!$B$6,参数!$B$1)</f>
        <v>20190108-20190618</v>
      </c>
    </row>
    <row r="1558" spans="1:30">
      <c r="A1558" s="15" t="s">
        <v>1586</v>
      </c>
      <c r="B1558" t="str">
        <f>f_info_name(A1558)</f>
        <v>南方全天候策略A</v>
      </c>
      <c r="C1558" t="str">
        <f>f_info_setupdate(A1558)</f>
        <v>2017-10-19</v>
      </c>
      <c r="D1558" s="16">
        <f t="shared" si="24"/>
        <v>1194</v>
      </c>
      <c r="F1558" s="17">
        <f>f_netasset_total(A1558,参数!$B$1,100000000)</f>
        <v>16.0447375458</v>
      </c>
      <c r="G1558" s="17">
        <f ca="1">f_nav_adjustedreturn(A1558,参数!$B$2,参数!$B$1)</f>
        <v>24.6766169154229</v>
      </c>
      <c r="H1558" s="17">
        <f ca="1">f_nav_periodreturnrankingper(A1558,参数!$B$2,参数!$B$1,3)</f>
        <v>14.4385026737968</v>
      </c>
      <c r="I1558" s="17">
        <f ca="1">f_nav_adjustedreturn(A1558,参数!$B$3,参数!$B$2)</f>
        <v>11.5877662259009</v>
      </c>
      <c r="J1558" s="17">
        <f ca="1">f_nav_periodreturnrankingper(A1558,参数!$B$3,参数!$B$2,3)</f>
        <v>35.0877192982456</v>
      </c>
      <c r="K1558" s="17">
        <f ca="1">f_nav_adjustedreturn(A1558,参数!$B$4,参数!$B$3)</f>
        <v>-2.21103543579112</v>
      </c>
      <c r="L1558" s="17">
        <f ca="1">f_nav_periodreturnrankingper(A1558,参数!$B$4,参数!$B$3,3)</f>
        <v>71.5555555555555</v>
      </c>
      <c r="M1558" s="17">
        <f ca="1">f_nav_adjustedreturn(A1558,参数!$B$5,参数!$B$4)</f>
        <v>0</v>
      </c>
      <c r="N1558" s="17">
        <f ca="1">f_nav_periodreturnrankingper(A1558,参数!$B$5,参数!$B$4,3)</f>
        <v>0</v>
      </c>
      <c r="O1558" s="17">
        <f ca="1">f_nav_adjustedreturn(A1558,参数!$B$6,参数!$B$5)</f>
        <v>0</v>
      </c>
      <c r="P1558" s="17">
        <f ca="1">f_nav_periodreturnrankingper(A1558,参数!$B$6,参数!$B$5,3)</f>
        <v>0</v>
      </c>
      <c r="Q1558" s="25">
        <f>f_return(A1558,1,参数!$B$1-365/2,参数!$B$1)</f>
        <v>26.4538729004651</v>
      </c>
      <c r="R1558" s="25">
        <f ca="1">f_return(A1558,1,参数!$B$4,参数!$B$1)</f>
        <v>10.7957631435567</v>
      </c>
      <c r="S1558" s="25">
        <f ca="1">f_return(A1558,1,参数!$B$6,参数!$B$1)</f>
        <v>0</v>
      </c>
      <c r="T1558" t="str">
        <f>f_info_investtype(A1558)</f>
        <v>偏债混合型基金</v>
      </c>
      <c r="U1558" t="str">
        <f>f_info_fundmanager(A1558)</f>
        <v>夏莹莹,李文良</v>
      </c>
      <c r="V1558">
        <f>f_info_manager_onthepostdays(A1558,1)</f>
        <v>1189</v>
      </c>
      <c r="W1558" s="25">
        <f ca="1">f_return_1w(A1558,"0",参数!$B$2)</f>
        <v>-0.486092357547941</v>
      </c>
      <c r="X1558" s="25">
        <f>f_return_1m(A1558,"0",参数!$B$1)</f>
        <v>4.8774920103485</v>
      </c>
      <c r="Y1558" s="25">
        <f>f_return_3m(A1558,0,参数!$B$1)</f>
        <v>8.77594507142295</v>
      </c>
      <c r="Z1558" s="25">
        <f>f_return_6m(A1558,0,参数!B1557)</f>
        <v>8.75587041311789</v>
      </c>
      <c r="AA1558" t="str">
        <f>f_dq_status(A1558,参数!$B$1)</f>
        <v>开放申购|开放赎回</v>
      </c>
      <c r="AB1558" s="17">
        <f ca="1">f_risk_maxdownside(A1558,参数!$B$6,参数!$B$1)</f>
        <v>-5.48327949008993</v>
      </c>
      <c r="AC1558" s="17">
        <f ca="1">f_risk_maxdownside(A1558,参数!$B$4,参数!$B$1)</f>
        <v>-5.48327949008993</v>
      </c>
      <c r="AD1558" t="str">
        <f ca="1">f_risk_maxdownside_date(A1558,参数!$B$6,参数!$B$1)</f>
        <v>20200226-20200323</v>
      </c>
    </row>
    <row r="1559" spans="1:30">
      <c r="A1559" s="15" t="s">
        <v>1587</v>
      </c>
      <c r="B1559" t="str">
        <f>f_info_name(A1559)</f>
        <v>建信福泽安泰</v>
      </c>
      <c r="C1559" t="str">
        <f>f_info_setupdate(A1559)</f>
        <v>2017-11-02</v>
      </c>
      <c r="D1559" s="16">
        <f t="shared" si="24"/>
        <v>1180</v>
      </c>
      <c r="F1559" s="17">
        <f>f_netasset_total(A1559,参数!$B$1,100000000)</f>
        <v>1.8563926512</v>
      </c>
      <c r="G1559" s="17">
        <f ca="1">f_nav_adjustedreturn(A1559,参数!$B$2,参数!$B$1)</f>
        <v>20.0258159690208</v>
      </c>
      <c r="H1559" s="17">
        <f ca="1">f_nav_periodreturnrankingper(A1559,参数!$B$2,参数!$B$1,3)</f>
        <v>30.7486631016043</v>
      </c>
      <c r="I1559" s="17">
        <f ca="1">f_nav_adjustedreturn(A1559,参数!$B$3,参数!$B$2)</f>
        <v>9.56662289120113</v>
      </c>
      <c r="J1559" s="17">
        <f ca="1">f_nav_periodreturnrankingper(A1559,参数!$B$3,参数!$B$2,3)</f>
        <v>55.0877192982456</v>
      </c>
      <c r="K1559" s="17">
        <f ca="1">f_nav_adjustedreturn(A1559,参数!$B$4,参数!$B$3)</f>
        <v>-2.62640173126106</v>
      </c>
      <c r="L1559" s="17">
        <f ca="1">f_nav_periodreturnrankingper(A1559,参数!$B$4,参数!$B$3,3)</f>
        <v>74.2222222222222</v>
      </c>
      <c r="M1559" s="17">
        <f ca="1">f_nav_adjustedreturn(A1559,参数!$B$5,参数!$B$4)</f>
        <v>0</v>
      </c>
      <c r="N1559" s="17">
        <f ca="1">f_nav_periodreturnrankingper(A1559,参数!$B$5,参数!$B$4,3)</f>
        <v>0</v>
      </c>
      <c r="O1559" s="17">
        <f ca="1">f_nav_adjustedreturn(A1559,参数!$B$6,参数!$B$5)</f>
        <v>0</v>
      </c>
      <c r="P1559" s="17">
        <f ca="1">f_nav_periodreturnrankingper(A1559,参数!$B$6,参数!$B$5,3)</f>
        <v>0</v>
      </c>
      <c r="Q1559" s="25">
        <f>f_return(A1559,1,参数!$B$1-365/2,参数!$B$1)</f>
        <v>22.6461248088428</v>
      </c>
      <c r="R1559" s="25">
        <f ca="1">f_return(A1559,1,参数!$B$4,参数!$B$1)</f>
        <v>8.58388884030794</v>
      </c>
      <c r="S1559" s="25">
        <f ca="1">f_return(A1559,1,参数!$B$6,参数!$B$1)</f>
        <v>0</v>
      </c>
      <c r="T1559" t="str">
        <f>f_info_investtype(A1559)</f>
        <v>偏债混合型基金</v>
      </c>
      <c r="U1559" t="str">
        <f>f_info_fundmanager(A1559)</f>
        <v>梁珉,王锐,姜华</v>
      </c>
      <c r="V1559">
        <f>f_info_manager_onthepostdays(A1559,1)</f>
        <v>1197</v>
      </c>
      <c r="W1559" s="25">
        <f ca="1">f_return_1w(A1559,"0",参数!$B$2)</f>
        <v>-0.677655677655684</v>
      </c>
      <c r="X1559" s="25">
        <f>f_return_1m(A1559,"0",参数!$B$1)</f>
        <v>4.64630225080386</v>
      </c>
      <c r="Y1559" s="25">
        <f>f_return_3m(A1559,0,参数!$B$1)</f>
        <v>8.528553563985</v>
      </c>
      <c r="Z1559" s="25">
        <f>f_return_6m(A1559,0,参数!B1558)</f>
        <v>6.81685925679606</v>
      </c>
      <c r="AA1559" t="str">
        <f>f_dq_status(A1559,参数!$B$1)</f>
        <v>开放申购|开放赎回</v>
      </c>
      <c r="AB1559" s="17">
        <f ca="1">f_risk_maxdownside(A1559,参数!$B$6,参数!$B$1)</f>
        <v>-5.3955773955774</v>
      </c>
      <c r="AC1559" s="17">
        <f ca="1">f_risk_maxdownside(A1559,参数!$B$4,参数!$B$1)</f>
        <v>-5.3955773955774</v>
      </c>
      <c r="AD1559" t="str">
        <f ca="1">f_risk_maxdownside_date(A1559,参数!$B$6,参数!$B$1)</f>
        <v>20180127-20181018</v>
      </c>
    </row>
    <row r="1560" spans="1:30">
      <c r="A1560" s="15" t="s">
        <v>1588</v>
      </c>
      <c r="B1560" t="str">
        <f>f_info_name(A1560)</f>
        <v>华夏聚惠稳健目标A</v>
      </c>
      <c r="C1560" t="str">
        <f>f_info_setupdate(A1560)</f>
        <v>2017-11-03</v>
      </c>
      <c r="D1560" s="16">
        <f t="shared" si="24"/>
        <v>1179</v>
      </c>
      <c r="F1560" s="17">
        <f>f_netasset_total(A1560,参数!$B$1,100000000)</f>
        <v>3.1294309145</v>
      </c>
      <c r="G1560" s="17">
        <f ca="1">f_nav_adjustedreturn(A1560,参数!$B$2,参数!$B$1)</f>
        <v>25.1077199281867</v>
      </c>
      <c r="H1560" s="17">
        <f ca="1">f_nav_periodreturnrankingper(A1560,参数!$B$2,参数!$B$1,3)</f>
        <v>13.3689839572193</v>
      </c>
      <c r="I1560" s="17">
        <f ca="1">f_nav_adjustedreturn(A1560,参数!$B$3,参数!$B$2)</f>
        <v>12.1965958303958</v>
      </c>
      <c r="J1560" s="17">
        <f ca="1">f_nav_periodreturnrankingper(A1560,参数!$B$3,参数!$B$2,3)</f>
        <v>31.9298245614035</v>
      </c>
      <c r="K1560" s="17">
        <f ca="1">f_nav_adjustedreturn(A1560,参数!$B$4,参数!$B$3)</f>
        <v>-2.11947949526814</v>
      </c>
      <c r="L1560" s="17">
        <f ca="1">f_nav_periodreturnrankingper(A1560,参数!$B$4,参数!$B$3,3)</f>
        <v>70.6666666666667</v>
      </c>
      <c r="M1560" s="17">
        <f ca="1">f_nav_adjustedreturn(A1560,参数!$B$5,参数!$B$4)</f>
        <v>0</v>
      </c>
      <c r="N1560" s="17">
        <f ca="1">f_nav_periodreturnrankingper(A1560,参数!$B$5,参数!$B$4,3)</f>
        <v>0</v>
      </c>
      <c r="O1560" s="17">
        <f ca="1">f_nav_adjustedreturn(A1560,参数!$B$6,参数!$B$5)</f>
        <v>0</v>
      </c>
      <c r="P1560" s="17">
        <f ca="1">f_nav_periodreturnrankingper(A1560,参数!$B$6,参数!$B$5,3)</f>
        <v>0</v>
      </c>
      <c r="Q1560" s="25">
        <f>f_return(A1560,1,参数!$B$1-365/2,参数!$B$1)</f>
        <v>29.3558324207549</v>
      </c>
      <c r="R1560" s="25">
        <f ca="1">f_return(A1560,1,参数!$B$4,参数!$B$1)</f>
        <v>11.1590247479236</v>
      </c>
      <c r="S1560" s="25">
        <f ca="1">f_return(A1560,1,参数!$B$6,参数!$B$1)</f>
        <v>0</v>
      </c>
      <c r="T1560" t="str">
        <f>f_info_investtype(A1560)</f>
        <v>偏债混合型基金</v>
      </c>
      <c r="U1560" t="str">
        <f>f_info_fundmanager(A1560)</f>
        <v>郑铮,李晓易</v>
      </c>
      <c r="V1560">
        <f>f_info_manager_onthepostdays(A1560,1)</f>
        <v>1196</v>
      </c>
      <c r="W1560" s="25">
        <f ca="1">f_return_1w(A1560,"0",参数!$B$2)</f>
        <v>-0.517949633863173</v>
      </c>
      <c r="X1560" s="25">
        <f>f_return_1m(A1560,"0",参数!$B$1)</f>
        <v>6.31627126401709</v>
      </c>
      <c r="Y1560" s="25">
        <f>f_return_3m(A1560,0,参数!$B$1)</f>
        <v>12.3770359619416</v>
      </c>
      <c r="Z1560" s="25">
        <f>f_return_6m(A1560,0,参数!B1559)</f>
        <v>7.726409119696</v>
      </c>
      <c r="AA1560" t="str">
        <f>f_dq_status(A1560,参数!$B$1)</f>
        <v>开放申购|开放赎回</v>
      </c>
      <c r="AB1560" s="17">
        <f ca="1">f_risk_maxdownside(A1560,参数!$B$6,参数!$B$1)</f>
        <v>-7.76707306675761</v>
      </c>
      <c r="AC1560" s="17">
        <f ca="1">f_risk_maxdownside(A1560,参数!$B$4,参数!$B$1)</f>
        <v>-7.76707306675761</v>
      </c>
      <c r="AD1560" t="str">
        <f ca="1">f_risk_maxdownside_date(A1560,参数!$B$6,参数!$B$1)</f>
        <v>20200226-20200323</v>
      </c>
    </row>
    <row r="1561" spans="1:30">
      <c r="A1561" s="15" t="s">
        <v>1589</v>
      </c>
      <c r="B1561" t="str">
        <f>f_info_name(A1561)</f>
        <v>海富通聚优精选</v>
      </c>
      <c r="C1561" t="str">
        <f>f_info_setupdate(A1561)</f>
        <v>2017-11-06</v>
      </c>
      <c r="D1561" s="16">
        <f t="shared" si="24"/>
        <v>1176</v>
      </c>
      <c r="F1561" s="17">
        <f>f_netasset_total(A1561,参数!$B$1,100000000)</f>
        <v>3.0018744094</v>
      </c>
      <c r="G1561" s="17">
        <f ca="1">f_nav_adjustedreturn(A1561,参数!$B$2,参数!$B$1)</f>
        <v>59.5824215900802</v>
      </c>
      <c r="H1561" s="17">
        <f ca="1">f_nav_periodreturnrankingper(A1561,参数!$B$2,参数!$B$1,3)</f>
        <v>62.8066732090285</v>
      </c>
      <c r="I1561" s="17">
        <f ca="1">f_nav_adjustedreturn(A1561,参数!$B$3,参数!$B$2)</f>
        <v>33.3171265345813</v>
      </c>
      <c r="J1561" s="17">
        <f ca="1">f_nav_periodreturnrankingper(A1561,参数!$B$3,参数!$B$2,3)</f>
        <v>68.5950413223141</v>
      </c>
      <c r="K1561" s="17">
        <f ca="1">f_nav_adjustedreturn(A1561,参数!$B$4,参数!$B$3)</f>
        <v>-21.1217641418984</v>
      </c>
      <c r="L1561" s="17">
        <f ca="1">f_nav_periodreturnrankingper(A1561,参数!$B$4,参数!$B$3,3)</f>
        <v>34.5360824742268</v>
      </c>
      <c r="M1561" s="17">
        <f ca="1">f_nav_adjustedreturn(A1561,参数!$B$5,参数!$B$4)</f>
        <v>0</v>
      </c>
      <c r="N1561" s="17">
        <f ca="1">f_nav_periodreturnrankingper(A1561,参数!$B$5,参数!$B$4,3)</f>
        <v>0</v>
      </c>
      <c r="O1561" s="17">
        <f ca="1">f_nav_adjustedreturn(A1561,参数!$B$6,参数!$B$5)</f>
        <v>0</v>
      </c>
      <c r="P1561" s="17">
        <f ca="1">f_nav_periodreturnrankingper(A1561,参数!$B$6,参数!$B$5,3)</f>
        <v>0</v>
      </c>
      <c r="Q1561" s="25">
        <f>f_return(A1561,1,参数!$B$1-365/2,参数!$B$1)</f>
        <v>59.716214344141</v>
      </c>
      <c r="R1561" s="25">
        <f ca="1">f_return(A1561,1,参数!$B$4,参数!$B$1)</f>
        <v>18.8158419158873</v>
      </c>
      <c r="S1561" s="25">
        <f ca="1">f_return(A1561,1,参数!$B$6,参数!$B$1)</f>
        <v>0</v>
      </c>
      <c r="T1561" t="str">
        <f>f_info_investtype(A1561)</f>
        <v>偏股混合型基金</v>
      </c>
      <c r="U1561" t="str">
        <f>f_info_fundmanager(A1561)</f>
        <v>朱赟</v>
      </c>
      <c r="V1561">
        <f>f_info_manager_onthepostdays(A1561,1)</f>
        <v>521</v>
      </c>
      <c r="W1561" s="25">
        <f ca="1">f_return_1w(A1561,"0",参数!$B$2)</f>
        <v>-1.57932519741565</v>
      </c>
      <c r="X1561" s="25">
        <f>f_return_1m(A1561,"0",参数!$B$1)</f>
        <v>12.2131042441339</v>
      </c>
      <c r="Y1561" s="25">
        <f>f_return_3m(A1561,0,参数!$B$1)</f>
        <v>22.0231455660904</v>
      </c>
      <c r="Z1561" s="25">
        <f>f_return_6m(A1561,0,参数!B1560)</f>
        <v>18.0565973406069</v>
      </c>
      <c r="AA1561" t="str">
        <f>f_dq_status(A1561,参数!$B$1)</f>
        <v>开放申购|开放赎回</v>
      </c>
      <c r="AB1561" s="17">
        <f ca="1">f_risk_maxdownside(A1561,参数!$B$6,参数!$B$1)</f>
        <v>-26.6844055877602</v>
      </c>
      <c r="AC1561" s="17">
        <f ca="1">f_risk_maxdownside(A1561,参数!$B$4,参数!$B$1)</f>
        <v>-26.306237462986</v>
      </c>
      <c r="AD1561" t="str">
        <f ca="1">f_risk_maxdownside_date(A1561,参数!$B$6,参数!$B$1)</f>
        <v>20180124-20190103</v>
      </c>
    </row>
    <row r="1562" spans="1:30">
      <c r="A1562" s="15" t="s">
        <v>1590</v>
      </c>
      <c r="B1562" t="str">
        <f>f_info_name(A1562)</f>
        <v>泰达宏利全能优选A</v>
      </c>
      <c r="C1562" t="str">
        <f>f_info_setupdate(A1562)</f>
        <v>2017-11-02</v>
      </c>
      <c r="D1562" s="16">
        <f t="shared" si="24"/>
        <v>1180</v>
      </c>
      <c r="F1562" s="17">
        <f>f_netasset_total(A1562,参数!$B$1,100000000)</f>
        <v>0.592897429</v>
      </c>
      <c r="G1562" s="17">
        <f ca="1">f_nav_adjustedreturn(A1562,参数!$B$2,参数!$B$1)</f>
        <v>19.5324771320336</v>
      </c>
      <c r="H1562" s="17">
        <f ca="1">f_nav_periodreturnrankingper(A1562,参数!$B$2,参数!$B$1,3)</f>
        <v>32.0855614973262</v>
      </c>
      <c r="I1562" s="17">
        <f ca="1">f_nav_adjustedreturn(A1562,参数!$B$3,参数!$B$2)</f>
        <v>9.85586682907025</v>
      </c>
      <c r="J1562" s="17">
        <f ca="1">f_nav_periodreturnrankingper(A1562,参数!$B$3,参数!$B$2,3)</f>
        <v>51.2280701754386</v>
      </c>
      <c r="K1562" s="17">
        <f ca="1">f_nav_adjustedreturn(A1562,参数!$B$4,参数!$B$3)</f>
        <v>-2.73472208510218</v>
      </c>
      <c r="L1562" s="17">
        <f ca="1">f_nav_periodreturnrankingper(A1562,参数!$B$4,参数!$B$3,3)</f>
        <v>75.1111111111111</v>
      </c>
      <c r="M1562" s="17">
        <f ca="1">f_nav_adjustedreturn(A1562,参数!$B$5,参数!$B$4)</f>
        <v>0</v>
      </c>
      <c r="N1562" s="17">
        <f ca="1">f_nav_periodreturnrankingper(A1562,参数!$B$5,参数!$B$4,3)</f>
        <v>0</v>
      </c>
      <c r="O1562" s="17">
        <f ca="1">f_nav_adjustedreturn(A1562,参数!$B$6,参数!$B$5)</f>
        <v>0</v>
      </c>
      <c r="P1562" s="17">
        <f ca="1">f_nav_periodreturnrankingper(A1562,参数!$B$6,参数!$B$5,3)</f>
        <v>0</v>
      </c>
      <c r="Q1562" s="25">
        <f>f_return(A1562,1,参数!$B$1-365/2,参数!$B$1)</f>
        <v>25.5292859209249</v>
      </c>
      <c r="R1562" s="25">
        <f ca="1">f_return(A1562,1,参数!$B$4,参数!$B$1)</f>
        <v>8.49007664690977</v>
      </c>
      <c r="S1562" s="25">
        <f ca="1">f_return(A1562,1,参数!$B$6,参数!$B$1)</f>
        <v>0</v>
      </c>
      <c r="T1562" t="str">
        <f>f_info_investtype(A1562)</f>
        <v>偏债混合型基金</v>
      </c>
      <c r="U1562" t="str">
        <f>f_info_fundmanager(A1562)</f>
        <v>张晓龙</v>
      </c>
      <c r="V1562">
        <f>f_info_manager_onthepostdays(A1562,1)</f>
        <v>1197</v>
      </c>
      <c r="W1562" s="25">
        <f ca="1">f_return_1w(A1562,"0",参数!$B$2)</f>
        <v>-0.761048963873095</v>
      </c>
      <c r="X1562" s="25">
        <f>f_return_1m(A1562,"0",参数!$B$1)</f>
        <v>4.48231303505089</v>
      </c>
      <c r="Y1562" s="25">
        <f>f_return_3m(A1562,0,参数!$B$1)</f>
        <v>9.53348573363814</v>
      </c>
      <c r="Z1562" s="25">
        <f>f_return_6m(A1562,0,参数!B1561)</f>
        <v>7.61236904359582</v>
      </c>
      <c r="AA1562" t="str">
        <f>f_dq_status(A1562,参数!$B$1)</f>
        <v>开放申购|开放赎回</v>
      </c>
      <c r="AB1562" s="17">
        <f ca="1">f_risk_maxdownside(A1562,参数!$B$6,参数!$B$1)</f>
        <v>-9.48346542771248</v>
      </c>
      <c r="AC1562" s="17">
        <f ca="1">f_risk_maxdownside(A1562,参数!$B$4,参数!$B$1)</f>
        <v>-9.48346542771248</v>
      </c>
      <c r="AD1562" t="str">
        <f ca="1">f_risk_maxdownside_date(A1562,参数!$B$6,参数!$B$1)</f>
        <v>20200221-20200323</v>
      </c>
    </row>
    <row r="1563" spans="1:30">
      <c r="A1563" s="15" t="s">
        <v>1591</v>
      </c>
      <c r="B1563" t="str">
        <f>f_info_name(A1563)</f>
        <v>广发量化多因子</v>
      </c>
      <c r="C1563" t="str">
        <f>f_info_setupdate(A1563)</f>
        <v>2018-03-21</v>
      </c>
      <c r="D1563" s="16">
        <f t="shared" si="24"/>
        <v>1041</v>
      </c>
      <c r="F1563" s="17">
        <f>f_netasset_total(A1563,参数!$B$1,100000000)</f>
        <v>4.2664033464</v>
      </c>
      <c r="G1563" s="17">
        <f ca="1">f_nav_adjustedreturn(A1563,参数!$B$2,参数!$B$1)</f>
        <v>70.7703559239396</v>
      </c>
      <c r="H1563" s="17">
        <f ca="1">f_nav_periodreturnrankingper(A1563,参数!$B$2,参数!$B$1,3)</f>
        <v>24.2985706723134</v>
      </c>
      <c r="I1563" s="17">
        <f ca="1">f_nav_adjustedreturn(A1563,参数!$B$3,参数!$B$2)</f>
        <v>41.6110471806674</v>
      </c>
      <c r="J1563" s="17">
        <f ca="1">f_nav_periodreturnrankingper(A1563,参数!$B$3,参数!$B$2,3)</f>
        <v>27.5919732441472</v>
      </c>
      <c r="K1563" s="17">
        <f ca="1">f_nav_adjustedreturn(A1563,参数!$B$4,参数!$B$3)</f>
        <v>0</v>
      </c>
      <c r="L1563" s="17">
        <f ca="1">f_nav_periodreturnrankingper(A1563,参数!$B$4,参数!$B$3,3)</f>
        <v>0</v>
      </c>
      <c r="M1563" s="17">
        <f ca="1">f_nav_adjustedreturn(A1563,参数!$B$5,参数!$B$4)</f>
        <v>0</v>
      </c>
      <c r="N1563" s="17">
        <f ca="1">f_nav_periodreturnrankingper(A1563,参数!$B$5,参数!$B$4,3)</f>
        <v>0</v>
      </c>
      <c r="O1563" s="17">
        <f ca="1">f_nav_adjustedreturn(A1563,参数!$B$6,参数!$B$5)</f>
        <v>0</v>
      </c>
      <c r="P1563" s="17">
        <f ca="1">f_nav_periodreturnrankingper(A1563,参数!$B$6,参数!$B$5,3)</f>
        <v>0</v>
      </c>
      <c r="Q1563" s="25">
        <f>f_return(A1563,1,参数!$B$1-365/2,参数!$B$1)</f>
        <v>86.7391432904014</v>
      </c>
      <c r="R1563" s="25">
        <f ca="1">f_return(A1563,1,参数!$B$4,参数!$B$1)</f>
        <v>0</v>
      </c>
      <c r="S1563" s="25">
        <f ca="1">f_return(A1563,1,参数!$B$6,参数!$B$1)</f>
        <v>0</v>
      </c>
      <c r="T1563" t="str">
        <f>f_info_investtype(A1563)</f>
        <v>灵活配置型基金</v>
      </c>
      <c r="U1563" t="str">
        <f>f_info_fundmanager(A1563)</f>
        <v>陈宇庭</v>
      </c>
      <c r="V1563">
        <f>f_info_manager_onthepostdays(A1563,1)</f>
        <v>281</v>
      </c>
      <c r="W1563" s="25">
        <f ca="1">f_return_1w(A1563,"0",参数!$B$2)</f>
        <v>-3.13287153652393</v>
      </c>
      <c r="X1563" s="25">
        <f>f_return_1m(A1563,"0",参数!$B$1)</f>
        <v>14.4607843137255</v>
      </c>
      <c r="Y1563" s="25">
        <f>f_return_3m(A1563,0,参数!$B$1)</f>
        <v>26.1859012849766</v>
      </c>
      <c r="Z1563" s="25">
        <f>f_return_6m(A1563,0,参数!B1562)</f>
        <v>32.8026065039651</v>
      </c>
      <c r="AA1563" t="str">
        <f>f_dq_status(A1563,参数!$B$1)</f>
        <v>暂停大额申购|开放赎回</v>
      </c>
      <c r="AB1563" s="17">
        <f ca="1">f_risk_maxdownside(A1563,参数!$B$6,参数!$B$1)</f>
        <v>-21.7328727691422</v>
      </c>
      <c r="AC1563" s="17">
        <f ca="1">f_risk_maxdownside(A1563,参数!$B$4,参数!$B$1)</f>
        <v>-21.7328727691422</v>
      </c>
      <c r="AD1563" t="str">
        <f ca="1">f_risk_maxdownside_date(A1563,参数!$B$6,参数!$B$1)</f>
        <v>20180511-20190103</v>
      </c>
    </row>
    <row r="1564" spans="1:30">
      <c r="A1564" s="15" t="s">
        <v>1592</v>
      </c>
      <c r="B1564" t="str">
        <f>f_info_name(A1564)</f>
        <v>山西证券改革精选</v>
      </c>
      <c r="C1564" t="str">
        <f>f_info_setupdate(A1564)</f>
        <v>2018-01-12</v>
      </c>
      <c r="D1564" s="16">
        <f t="shared" si="24"/>
        <v>1109</v>
      </c>
      <c r="F1564" s="17">
        <f>f_netasset_total(A1564,参数!$B$1,100000000)</f>
        <v>1.1882057273</v>
      </c>
      <c r="G1564" s="17">
        <f ca="1">f_nav_adjustedreturn(A1564,参数!$B$2,参数!$B$1)</f>
        <v>77.0575692963753</v>
      </c>
      <c r="H1564" s="17">
        <f ca="1">f_nav_periodreturnrankingper(A1564,参数!$B$2,参数!$B$1,3)</f>
        <v>18.3165696135521</v>
      </c>
      <c r="I1564" s="17">
        <f ca="1">f_nav_adjustedreturn(A1564,参数!$B$3,参数!$B$2)</f>
        <v>7.28582866293034</v>
      </c>
      <c r="J1564" s="17">
        <f ca="1">f_nav_periodreturnrankingper(A1564,参数!$B$3,参数!$B$2,3)</f>
        <v>89.3534002229654</v>
      </c>
      <c r="K1564" s="17">
        <f ca="1">f_nav_adjustedreturn(A1564,参数!$B$4,参数!$B$3)</f>
        <v>-12.5612561256126</v>
      </c>
      <c r="L1564" s="17">
        <f ca="1">f_nav_periodreturnrankingper(A1564,参数!$B$4,参数!$B$3,3)</f>
        <v>45.2503209242619</v>
      </c>
      <c r="M1564" s="17">
        <f ca="1">f_nav_adjustedreturn(A1564,参数!$B$5,参数!$B$4)</f>
        <v>0</v>
      </c>
      <c r="N1564" s="17">
        <f ca="1">f_nav_periodreturnrankingper(A1564,参数!$B$5,参数!$B$4,3)</f>
        <v>0</v>
      </c>
      <c r="O1564" s="17">
        <f ca="1">f_nav_adjustedreturn(A1564,参数!$B$6,参数!$B$5)</f>
        <v>0</v>
      </c>
      <c r="P1564" s="17">
        <f ca="1">f_nav_periodreturnrankingper(A1564,参数!$B$6,参数!$B$5,3)</f>
        <v>0</v>
      </c>
      <c r="Q1564" s="25">
        <f>f_return(A1564,1,参数!$B$1-365/2,参数!$B$1)</f>
        <v>65.8589824464579</v>
      </c>
      <c r="R1564" s="25">
        <f ca="1">f_return(A1564,1,参数!$B$4,参数!$B$1)</f>
        <v>18.4095060833643</v>
      </c>
      <c r="S1564" s="25">
        <f ca="1">f_return(A1564,1,参数!$B$6,参数!$B$1)</f>
        <v>0</v>
      </c>
      <c r="T1564" t="str">
        <f>f_info_investtype(A1564)</f>
        <v>灵活配置型基金</v>
      </c>
      <c r="U1564" t="str">
        <f>f_info_fundmanager(A1564)</f>
        <v>刘俊清,李惟愚</v>
      </c>
      <c r="V1564">
        <f>f_info_manager_onthepostdays(A1564,1)</f>
        <v>1015</v>
      </c>
      <c r="W1564" s="25">
        <f ca="1">f_return_1w(A1564,"0",参数!$B$2)</f>
        <v>-0.824698667794463</v>
      </c>
      <c r="X1564" s="25">
        <f>f_return_1m(A1564,"0",参数!$B$1)</f>
        <v>12.9719066730154</v>
      </c>
      <c r="Y1564" s="25">
        <f>f_return_3m(A1564,0,参数!$B$1)</f>
        <v>25.2866626433313</v>
      </c>
      <c r="Z1564" s="25">
        <f>f_return_6m(A1564,0,参数!B1563)</f>
        <v>27.4656963080889</v>
      </c>
      <c r="AA1564" t="str">
        <f>f_dq_status(A1564,参数!$B$1)</f>
        <v>开放申购|开放赎回</v>
      </c>
      <c r="AB1564" s="17">
        <f ca="1">f_risk_maxdownside(A1564,参数!$B$6,参数!$B$1)</f>
        <v>-17.1082891710829</v>
      </c>
      <c r="AC1564" s="17">
        <f ca="1">f_risk_maxdownside(A1564,参数!$B$4,参数!$B$1)</f>
        <v>-17.0834166833367</v>
      </c>
      <c r="AD1564" t="str">
        <f ca="1">f_risk_maxdownside_date(A1564,参数!$B$6,参数!$B$1)</f>
        <v>20180113-20190809</v>
      </c>
    </row>
    <row r="1565" spans="1:30">
      <c r="A1565" s="15" t="s">
        <v>1593</v>
      </c>
      <c r="B1565" t="str">
        <f>f_info_name(A1565)</f>
        <v>汇添富港股通专注成长</v>
      </c>
      <c r="C1565" t="str">
        <f>f_info_setupdate(A1565)</f>
        <v>2017-11-10</v>
      </c>
      <c r="D1565" s="16">
        <f t="shared" si="24"/>
        <v>1172</v>
      </c>
      <c r="F1565" s="17">
        <f>f_netasset_total(A1565,参数!$B$1,100000000)</f>
        <v>5.7736901982</v>
      </c>
      <c r="G1565" s="17">
        <f ca="1">f_nav_adjustedreturn(A1565,参数!$B$2,参数!$B$1)</f>
        <v>64.4779194026008</v>
      </c>
      <c r="H1565" s="17">
        <f ca="1">f_nav_periodreturnrankingper(A1565,参数!$B$2,参数!$B$1,3)</f>
        <v>54.7595682041217</v>
      </c>
      <c r="I1565" s="17">
        <f ca="1">f_nav_adjustedreturn(A1565,参数!$B$3,参数!$B$2)</f>
        <v>7.57617728531856</v>
      </c>
      <c r="J1565" s="17">
        <f ca="1">f_nav_periodreturnrankingper(A1565,参数!$B$3,参数!$B$2,3)</f>
        <v>98.6225895316804</v>
      </c>
      <c r="K1565" s="17">
        <f ca="1">f_nav_adjustedreturn(A1565,参数!$B$4,参数!$B$3)</f>
        <v>-26.9969666329626</v>
      </c>
      <c r="L1565" s="17">
        <f ca="1">f_nav_periodreturnrankingper(A1565,参数!$B$4,参数!$B$3,3)</f>
        <v>66.3230240549828</v>
      </c>
      <c r="M1565" s="17">
        <f ca="1">f_nav_adjustedreturn(A1565,参数!$B$5,参数!$B$4)</f>
        <v>0</v>
      </c>
      <c r="N1565" s="17">
        <f ca="1">f_nav_periodreturnrankingper(A1565,参数!$B$5,参数!$B$4,3)</f>
        <v>0</v>
      </c>
      <c r="O1565" s="17">
        <f ca="1">f_nav_adjustedreturn(A1565,参数!$B$6,参数!$B$5)</f>
        <v>0</v>
      </c>
      <c r="P1565" s="17">
        <f ca="1">f_nav_periodreturnrankingper(A1565,参数!$B$6,参数!$B$5,3)</f>
        <v>0</v>
      </c>
      <c r="Q1565" s="25">
        <f>f_return(A1565,1,参数!$B$1-365/2,参数!$B$1)</f>
        <v>77.6532077084595</v>
      </c>
      <c r="R1565" s="25">
        <f ca="1">f_return(A1565,1,参数!$B$4,参数!$B$1)</f>
        <v>8.89829075498532</v>
      </c>
      <c r="S1565" s="25">
        <f ca="1">f_return(A1565,1,参数!$B$6,参数!$B$1)</f>
        <v>0</v>
      </c>
      <c r="T1565" t="str">
        <f>f_info_investtype(A1565)</f>
        <v>偏股混合型基金</v>
      </c>
      <c r="U1565" t="str">
        <f>f_info_fundmanager(A1565)</f>
        <v>杨威风</v>
      </c>
      <c r="V1565">
        <f>f_info_manager_onthepostdays(A1565,1)</f>
        <v>772</v>
      </c>
      <c r="W1565" s="25">
        <f ca="1">f_return_1w(A1565,"0",参数!$B$2)</f>
        <v>-4.19390650055508</v>
      </c>
      <c r="X1565" s="25">
        <f>f_return_1m(A1565,"0",参数!$B$1)</f>
        <v>24.1496598639456</v>
      </c>
      <c r="Y1565" s="25">
        <f>f_return_3m(A1565,0,参数!$B$1)</f>
        <v>29.3539894694208</v>
      </c>
      <c r="Z1565" s="25">
        <f>f_return_6m(A1565,0,参数!B1564)</f>
        <v>27.982624507526</v>
      </c>
      <c r="AA1565" t="str">
        <f>f_dq_status(A1565,参数!$B$1)</f>
        <v>开放申购|开放赎回</v>
      </c>
      <c r="AB1565" s="17">
        <f ca="1">f_risk_maxdownside(A1565,参数!$B$6,参数!$B$1)</f>
        <v>-34.3787099327266</v>
      </c>
      <c r="AC1565" s="17">
        <f ca="1">f_risk_maxdownside(A1565,参数!$B$4,参数!$B$1)</f>
        <v>-34.3267326732673</v>
      </c>
      <c r="AD1565" t="str">
        <f ca="1">f_risk_maxdownside_date(A1565,参数!$B$6,参数!$B$1)</f>
        <v>20180124-20200319</v>
      </c>
    </row>
    <row r="1566" spans="1:30">
      <c r="A1566" s="15" t="s">
        <v>1594</v>
      </c>
      <c r="B1566" t="str">
        <f>f_info_name(A1566)</f>
        <v>红塔红土盛通A</v>
      </c>
      <c r="C1566" t="str">
        <f>f_info_setupdate(A1566)</f>
        <v>2017-12-07</v>
      </c>
      <c r="D1566" s="16">
        <f t="shared" si="24"/>
        <v>1145</v>
      </c>
      <c r="F1566" s="17">
        <f>f_netasset_total(A1566,参数!$B$1,100000000)</f>
        <v>2.0140375861</v>
      </c>
      <c r="G1566" s="17">
        <f ca="1">f_nav_adjustedreturn(A1566,参数!$B$2,参数!$B$1)</f>
        <v>23.6127369647128</v>
      </c>
      <c r="H1566" s="17">
        <f ca="1">f_nav_periodreturnrankingper(A1566,参数!$B$2,参数!$B$1,3)</f>
        <v>70.0899947061937</v>
      </c>
      <c r="I1566" s="17">
        <f ca="1">f_nav_adjustedreturn(A1566,参数!$B$3,参数!$B$2)</f>
        <v>37.0501948200779</v>
      </c>
      <c r="J1566" s="17">
        <f ca="1">f_nav_periodreturnrankingper(A1566,参数!$B$3,参数!$B$2,3)</f>
        <v>33.6677814938684</v>
      </c>
      <c r="K1566" s="17">
        <f ca="1">f_nav_adjustedreturn(A1566,参数!$B$4,参数!$B$3)</f>
        <v>-16.6332282411388</v>
      </c>
      <c r="L1566" s="17">
        <f ca="1">f_nav_periodreturnrankingper(A1566,参数!$B$4,参数!$B$3,3)</f>
        <v>54.813863928113</v>
      </c>
      <c r="M1566" s="17">
        <f ca="1">f_nav_adjustedreturn(A1566,参数!$B$5,参数!$B$4)</f>
        <v>0</v>
      </c>
      <c r="N1566" s="17">
        <f ca="1">f_nav_periodreturnrankingper(A1566,参数!$B$5,参数!$B$4,3)</f>
        <v>0</v>
      </c>
      <c r="O1566" s="17">
        <f ca="1">f_nav_adjustedreturn(A1566,参数!$B$6,参数!$B$5)</f>
        <v>0</v>
      </c>
      <c r="P1566" s="17">
        <f ca="1">f_nav_periodreturnrankingper(A1566,参数!$B$6,参数!$B$5,3)</f>
        <v>0</v>
      </c>
      <c r="Q1566" s="25">
        <f>f_return(A1566,1,参数!$B$1-365/2,参数!$B$1)</f>
        <v>34.7104683307479</v>
      </c>
      <c r="R1566" s="25">
        <f ca="1">f_return(A1566,1,参数!$B$4,参数!$B$1)</f>
        <v>12.1845423110877</v>
      </c>
      <c r="S1566" s="25">
        <f ca="1">f_return(A1566,1,参数!$B$6,参数!$B$1)</f>
        <v>0</v>
      </c>
      <c r="T1566" t="str">
        <f>f_info_investtype(A1566)</f>
        <v>灵活配置型基金</v>
      </c>
      <c r="U1566" t="str">
        <f>f_info_fundmanager(A1566)</f>
        <v>赵耀</v>
      </c>
      <c r="V1566">
        <f>f_info_manager_onthepostdays(A1566,1)</f>
        <v>1161</v>
      </c>
      <c r="W1566" s="25">
        <f ca="1">f_return_1w(A1566,"0",参数!$B$2)</f>
        <v>0.673457361730786</v>
      </c>
      <c r="X1566" s="25">
        <f>f_return_1m(A1566,"0",参数!$B$1)</f>
        <v>0.933902262297719</v>
      </c>
      <c r="Y1566" s="25">
        <f>f_return_3m(A1566,0,参数!$B$1)</f>
        <v>9.84515032296902</v>
      </c>
      <c r="Z1566" s="25">
        <f>f_return_6m(A1566,0,参数!B1565)</f>
        <v>11.0142795218819</v>
      </c>
      <c r="AA1566" t="str">
        <f>f_dq_status(A1566,参数!$B$1)</f>
        <v>开放申购|开放赎回</v>
      </c>
      <c r="AB1566" s="17">
        <f ca="1">f_risk_maxdownside(A1566,参数!$B$6,参数!$B$1)</f>
        <v>-25.1886353050768</v>
      </c>
      <c r="AC1566" s="17">
        <f ca="1">f_risk_maxdownside(A1566,参数!$B$4,参数!$B$1)</f>
        <v>-25.1886353050768</v>
      </c>
      <c r="AD1566" t="str">
        <f ca="1">f_risk_maxdownside_date(A1566,参数!$B$6,参数!$B$1)</f>
        <v>20180206-20181018</v>
      </c>
    </row>
    <row r="1567" spans="1:30">
      <c r="A1567" s="15" t="s">
        <v>1595</v>
      </c>
      <c r="B1567" t="str">
        <f>f_info_name(A1567)</f>
        <v>广发睿毅领先</v>
      </c>
      <c r="C1567" t="str">
        <f>f_info_setupdate(A1567)</f>
        <v>2017-12-14</v>
      </c>
      <c r="D1567" s="16">
        <f t="shared" si="24"/>
        <v>1138</v>
      </c>
      <c r="F1567" s="17">
        <f>f_netasset_total(A1567,参数!$B$1,100000000)</f>
        <v>7.3688080282</v>
      </c>
      <c r="G1567" s="17">
        <f ca="1">f_nav_adjustedreturn(A1567,参数!$B$2,参数!$B$1)</f>
        <v>69.3850983995712</v>
      </c>
      <c r="H1567" s="17">
        <f ca="1">f_nav_periodreturnrankingper(A1567,参数!$B$2,参数!$B$1,3)</f>
        <v>47.7919528949951</v>
      </c>
      <c r="I1567" s="17">
        <f ca="1">f_nav_adjustedreturn(A1567,参数!$B$3,参数!$B$2)</f>
        <v>35.4808590102708</v>
      </c>
      <c r="J1567" s="17">
        <f ca="1">f_nav_periodreturnrankingper(A1567,参数!$B$3,参数!$B$2,3)</f>
        <v>64.7382920110193</v>
      </c>
      <c r="K1567" s="17">
        <f ca="1">f_nav_adjustedreturn(A1567,参数!$B$4,参数!$B$3)</f>
        <v>-5.51852577925897</v>
      </c>
      <c r="L1567" s="17">
        <f ca="1">f_nav_periodreturnrankingper(A1567,参数!$B$4,参数!$B$3,3)</f>
        <v>1.89003436426117</v>
      </c>
      <c r="M1567" s="17">
        <f ca="1">f_nav_adjustedreturn(A1567,参数!$B$5,参数!$B$4)</f>
        <v>0</v>
      </c>
      <c r="N1567" s="17">
        <f ca="1">f_nav_periodreturnrankingper(A1567,参数!$B$5,参数!$B$4,3)</f>
        <v>0</v>
      </c>
      <c r="O1567" s="17">
        <f ca="1">f_nav_adjustedreturn(A1567,参数!$B$6,参数!$B$5)</f>
        <v>0</v>
      </c>
      <c r="P1567" s="17">
        <f ca="1">f_nav_periodreturnrankingper(A1567,参数!$B$6,参数!$B$5,3)</f>
        <v>0</v>
      </c>
      <c r="Q1567" s="25">
        <f>f_return(A1567,1,参数!$B$1-365/2,参数!$B$1)</f>
        <v>43.4850635737744</v>
      </c>
      <c r="R1567" s="25">
        <f ca="1">f_return(A1567,1,参数!$B$4,参数!$B$1)</f>
        <v>29.3990380112393</v>
      </c>
      <c r="S1567" s="25">
        <f ca="1">f_return(A1567,1,参数!$B$6,参数!$B$1)</f>
        <v>0</v>
      </c>
      <c r="T1567" t="str">
        <f>f_info_investtype(A1567)</f>
        <v>偏股混合型基金</v>
      </c>
      <c r="U1567" t="str">
        <f>f_info_fundmanager(A1567)</f>
        <v>林英睿</v>
      </c>
      <c r="V1567">
        <f>f_info_manager_onthepostdays(A1567,1)</f>
        <v>1155</v>
      </c>
      <c r="W1567" s="25">
        <f ca="1">f_return_1w(A1567,"0",参数!$B$2)</f>
        <v>-4.59526592635885</v>
      </c>
      <c r="X1567" s="25">
        <f>f_return_1m(A1567,"0",参数!$B$1)</f>
        <v>4.39871625448369</v>
      </c>
      <c r="Y1567" s="25">
        <f>f_return_3m(A1567,0,参数!$B$1)</f>
        <v>11.2004826060728</v>
      </c>
      <c r="Z1567" s="25">
        <f>f_return_6m(A1567,0,参数!B1566)</f>
        <v>18.3547169811321</v>
      </c>
      <c r="AA1567" t="str">
        <f>f_dq_status(A1567,参数!$B$1)</f>
        <v>开放申购|开放赎回</v>
      </c>
      <c r="AB1567" s="17">
        <f ca="1">f_risk_maxdownside(A1567,参数!$B$6,参数!$B$1)</f>
        <v>-20.4231747184889</v>
      </c>
      <c r="AC1567" s="17">
        <f ca="1">f_risk_maxdownside(A1567,参数!$B$4,参数!$B$1)</f>
        <v>-20.4231747184889</v>
      </c>
      <c r="AD1567" t="str">
        <f ca="1">f_risk_maxdownside_date(A1567,参数!$B$6,参数!$B$1)</f>
        <v>20180607-20181018</v>
      </c>
    </row>
    <row r="1568" spans="1:30">
      <c r="A1568" s="15" t="s">
        <v>1596</v>
      </c>
      <c r="B1568" t="str">
        <f>f_info_name(A1568)</f>
        <v>银华食品饮料A</v>
      </c>
      <c r="C1568" t="str">
        <f>f_info_setupdate(A1568)</f>
        <v>2017-11-09</v>
      </c>
      <c r="D1568" s="16">
        <f t="shared" si="24"/>
        <v>1173</v>
      </c>
      <c r="F1568" s="17">
        <f>f_netasset_total(A1568,参数!$B$1,100000000)</f>
        <v>2.8585821548</v>
      </c>
      <c r="G1568" s="17">
        <f ca="1">f_nav_adjustedreturn(A1568,参数!$B$2,参数!$B$1)</f>
        <v>116.484135931712</v>
      </c>
      <c r="H1568" s="17">
        <f ca="1">f_nav_periodreturnrankingper(A1568,参数!$B$2,参数!$B$1,3)</f>
        <v>6.12745098039216</v>
      </c>
      <c r="I1568" s="17">
        <f ca="1">f_nav_adjustedreturn(A1568,参数!$B$3,参数!$B$2)</f>
        <v>42.8341384863124</v>
      </c>
      <c r="J1568" s="17">
        <f ca="1">f_nav_periodreturnrankingper(A1568,参数!$B$3,参数!$B$2,3)</f>
        <v>53.6873156342183</v>
      </c>
      <c r="K1568" s="17">
        <f ca="1">f_nav_adjustedreturn(A1568,参数!$B$4,参数!$B$3)</f>
        <v>-18.4121621621622</v>
      </c>
      <c r="L1568" s="17">
        <f ca="1">f_nav_periodreturnrankingper(A1568,参数!$B$4,参数!$B$3,3)</f>
        <v>20</v>
      </c>
      <c r="M1568" s="17">
        <f ca="1">f_nav_adjustedreturn(A1568,参数!$B$5,参数!$B$4)</f>
        <v>0</v>
      </c>
      <c r="N1568" s="17">
        <f ca="1">f_nav_periodreturnrankingper(A1568,参数!$B$5,参数!$B$4,3)</f>
        <v>0</v>
      </c>
      <c r="O1568" s="17">
        <f ca="1">f_nav_adjustedreturn(A1568,参数!$B$6,参数!$B$5)</f>
        <v>0</v>
      </c>
      <c r="P1568" s="17">
        <f ca="1">f_nav_periodreturnrankingper(A1568,参数!$B$6,参数!$B$5,3)</f>
        <v>0</v>
      </c>
      <c r="Q1568" s="25">
        <f>f_return(A1568,1,参数!$B$1-365/2,参数!$B$1)</f>
        <v>116.819313528771</v>
      </c>
      <c r="R1568" s="25">
        <f ca="1">f_return(A1568,1,参数!$B$4,参数!$B$1)</f>
        <v>36.0939897369473</v>
      </c>
      <c r="S1568" s="25">
        <f ca="1">f_return(A1568,1,参数!$B$6,参数!$B$1)</f>
        <v>0</v>
      </c>
      <c r="T1568" t="str">
        <f>f_info_investtype(A1568)</f>
        <v>普通股票型基金</v>
      </c>
      <c r="U1568" t="str">
        <f>f_info_fundmanager(A1568)</f>
        <v>马君,李宜璇</v>
      </c>
      <c r="V1568">
        <f>f_info_manager_onthepostdays(A1568,1)</f>
        <v>1190</v>
      </c>
      <c r="W1568" s="25">
        <f ca="1">f_return_1w(A1568,"0",参数!$B$2)</f>
        <v>-6.23678646934461</v>
      </c>
      <c r="X1568" s="25">
        <f>f_return_1m(A1568,"0",参数!$B$1)</f>
        <v>12.622538751571</v>
      </c>
      <c r="Y1568" s="25">
        <f>f_return_3m(A1568,0,参数!$B$1)</f>
        <v>29.0404646474344</v>
      </c>
      <c r="Z1568" s="25">
        <f>f_return_6m(A1568,0,参数!B1567)</f>
        <v>43.9143794594032</v>
      </c>
      <c r="AA1568" t="str">
        <f>f_dq_status(A1568,参数!$B$1)</f>
        <v>开放申购|开放赎回</v>
      </c>
      <c r="AB1568" s="17">
        <f ca="1">f_risk_maxdownside(A1568,参数!$B$6,参数!$B$1)</f>
        <v>-32.5241428191725</v>
      </c>
      <c r="AC1568" s="17">
        <f ca="1">f_risk_maxdownside(A1568,参数!$B$4,参数!$B$1)</f>
        <v>-32.5241428191725</v>
      </c>
      <c r="AD1568" t="str">
        <f ca="1">f_risk_maxdownside_date(A1568,参数!$B$6,参数!$B$1)</f>
        <v>20180613-20181029</v>
      </c>
    </row>
    <row r="1569" spans="1:30">
      <c r="A1569" s="15" t="s">
        <v>1597</v>
      </c>
      <c r="B1569" t="str">
        <f>f_info_name(A1569)</f>
        <v>银华医疗健康A</v>
      </c>
      <c r="C1569" t="str">
        <f>f_info_setupdate(A1569)</f>
        <v>2017-11-09</v>
      </c>
      <c r="D1569" s="16">
        <f t="shared" si="24"/>
        <v>1173</v>
      </c>
      <c r="F1569" s="17">
        <f>f_netasset_total(A1569,参数!$B$1,100000000)</f>
        <v>0.7391519039</v>
      </c>
      <c r="G1569" s="17">
        <f ca="1">f_nav_adjustedreturn(A1569,参数!$B$2,参数!$B$1)</f>
        <v>77.1606475716065</v>
      </c>
      <c r="H1569" s="17">
        <f ca="1">f_nav_periodreturnrankingper(A1569,参数!$B$2,参数!$B$1,3)</f>
        <v>39.9509803921569</v>
      </c>
      <c r="I1569" s="17">
        <f ca="1">f_nav_adjustedreturn(A1569,参数!$B$3,参数!$B$2)</f>
        <v>51.9682059046177</v>
      </c>
      <c r="J1569" s="17">
        <f ca="1">f_nav_periodreturnrankingper(A1569,参数!$B$3,参数!$B$2,3)</f>
        <v>39.8230088495575</v>
      </c>
      <c r="K1569" s="17">
        <f ca="1">f_nav_adjustedreturn(A1569,参数!$B$4,参数!$B$3)</f>
        <v>-23.8324043820873</v>
      </c>
      <c r="L1569" s="17">
        <f ca="1">f_nav_periodreturnrankingper(A1569,参数!$B$4,参数!$B$3,3)</f>
        <v>53.0909090909091</v>
      </c>
      <c r="M1569" s="17">
        <f ca="1">f_nav_adjustedreturn(A1569,参数!$B$5,参数!$B$4)</f>
        <v>0</v>
      </c>
      <c r="N1569" s="17">
        <f ca="1">f_nav_periodreturnrankingper(A1569,参数!$B$5,参数!$B$4,3)</f>
        <v>0</v>
      </c>
      <c r="O1569" s="17">
        <f ca="1">f_nav_adjustedreturn(A1569,参数!$B$6,参数!$B$5)</f>
        <v>0</v>
      </c>
      <c r="P1569" s="17">
        <f ca="1">f_nav_periodreturnrankingper(A1569,参数!$B$6,参数!$B$5,3)</f>
        <v>0</v>
      </c>
      <c r="Q1569" s="25">
        <f>f_return(A1569,1,参数!$B$1-365/2,参数!$B$1)</f>
        <v>45.3588856063683</v>
      </c>
      <c r="R1569" s="25">
        <f ca="1">f_return(A1569,1,参数!$B$4,参数!$B$1)</f>
        <v>27.0189612581429</v>
      </c>
      <c r="S1569" s="25">
        <f ca="1">f_return(A1569,1,参数!$B$6,参数!$B$1)</f>
        <v>0</v>
      </c>
      <c r="T1569" t="str">
        <f>f_info_investtype(A1569)</f>
        <v>普通股票型基金</v>
      </c>
      <c r="U1569" t="str">
        <f>f_info_fundmanager(A1569)</f>
        <v>马君</v>
      </c>
      <c r="V1569">
        <f>f_info_manager_onthepostdays(A1569,1)</f>
        <v>1190</v>
      </c>
      <c r="W1569" s="25">
        <f ca="1">f_return_1w(A1569,"0",参数!$B$2)</f>
        <v>0.500625782227785</v>
      </c>
      <c r="X1569" s="25">
        <f>f_return_1m(A1569,"0",参数!$B$1)</f>
        <v>13.4872094878477</v>
      </c>
      <c r="Y1569" s="25">
        <f>f_return_3m(A1569,0,参数!$B$1)</f>
        <v>25.7306151308037</v>
      </c>
      <c r="Z1569" s="25">
        <f>f_return_6m(A1569,0,参数!B1568)</f>
        <v>17.2896444468279</v>
      </c>
      <c r="AA1569" t="str">
        <f>f_dq_status(A1569,参数!$B$1)</f>
        <v>开放申购|开放赎回</v>
      </c>
      <c r="AB1569" s="17">
        <f ca="1">f_risk_maxdownside(A1569,参数!$B$6,参数!$B$1)</f>
        <v>-37.8180286436394</v>
      </c>
      <c r="AC1569" s="17">
        <f ca="1">f_risk_maxdownside(A1569,参数!$B$4,参数!$B$1)</f>
        <v>-37.8180286436394</v>
      </c>
      <c r="AD1569" t="str">
        <f ca="1">f_risk_maxdownside_date(A1569,参数!$B$6,参数!$B$1)</f>
        <v>20180529-20190103</v>
      </c>
    </row>
    <row r="1570" spans="1:30">
      <c r="A1570" s="15" t="s">
        <v>1598</v>
      </c>
      <c r="B1570" t="str">
        <f>f_info_name(A1570)</f>
        <v>中欧时代智慧A</v>
      </c>
      <c r="C1570" t="str">
        <f>f_info_setupdate(A1570)</f>
        <v>2018-01-25</v>
      </c>
      <c r="D1570" s="16">
        <f t="shared" si="24"/>
        <v>1096</v>
      </c>
      <c r="F1570" s="17">
        <f>f_netasset_total(A1570,参数!$B$1,100000000)</f>
        <v>15.7105838747</v>
      </c>
      <c r="G1570" s="17">
        <f ca="1">f_nav_adjustedreturn(A1570,参数!$B$2,参数!$B$1)</f>
        <v>115.327405012126</v>
      </c>
      <c r="H1570" s="17">
        <f ca="1">f_nav_periodreturnrankingper(A1570,参数!$B$2,参数!$B$1,3)</f>
        <v>3.43473994111874</v>
      </c>
      <c r="I1570" s="17">
        <f ca="1">f_nav_adjustedreturn(A1570,参数!$B$3,参数!$B$2)</f>
        <v>52.5828037774772</v>
      </c>
      <c r="J1570" s="17">
        <f ca="1">f_nav_periodreturnrankingper(A1570,参数!$B$3,参数!$B$2,3)</f>
        <v>31.5426997245179</v>
      </c>
      <c r="K1570" s="17">
        <f ca="1">f_nav_adjustedreturn(A1570,参数!$B$4,参数!$B$3)</f>
        <v>-11.29</v>
      </c>
      <c r="L1570" s="17">
        <f ca="1">f_nav_periodreturnrankingper(A1570,参数!$B$4,参数!$B$3,3)</f>
        <v>3.43642611683849</v>
      </c>
      <c r="M1570" s="17">
        <f ca="1">f_nav_adjustedreturn(A1570,参数!$B$5,参数!$B$4)</f>
        <v>0</v>
      </c>
      <c r="N1570" s="17">
        <f ca="1">f_nav_periodreturnrankingper(A1570,参数!$B$5,参数!$B$4,3)</f>
        <v>0</v>
      </c>
      <c r="O1570" s="17">
        <f ca="1">f_nav_adjustedreturn(A1570,参数!$B$6,参数!$B$5)</f>
        <v>0</v>
      </c>
      <c r="P1570" s="17">
        <f ca="1">f_nav_periodreturnrankingper(A1570,参数!$B$6,参数!$B$5,3)</f>
        <v>0</v>
      </c>
      <c r="Q1570" s="25">
        <f>f_return(A1570,1,参数!$B$1-365/2,参数!$B$1)</f>
        <v>160.383061905238</v>
      </c>
      <c r="R1570" s="25">
        <f ca="1">f_return(A1570,1,参数!$B$4,参数!$B$1)</f>
        <v>42.7965990519461</v>
      </c>
      <c r="S1570" s="25">
        <f ca="1">f_return(A1570,1,参数!$B$6,参数!$B$1)</f>
        <v>0</v>
      </c>
      <c r="T1570" t="str">
        <f>f_info_investtype(A1570)</f>
        <v>偏股混合型基金</v>
      </c>
      <c r="U1570" t="str">
        <f>f_info_fundmanager(A1570)</f>
        <v>成雨轩</v>
      </c>
      <c r="V1570">
        <f>f_info_manager_onthepostdays(A1570,1)</f>
        <v>621</v>
      </c>
      <c r="W1570" s="25">
        <f ca="1">f_return_1w(A1570,"0",参数!$B$2)</f>
        <v>-0.793969043227187</v>
      </c>
      <c r="X1570" s="25">
        <f>f_return_1m(A1570,"0",参数!$B$1)</f>
        <v>22.0435280641466</v>
      </c>
      <c r="Y1570" s="25">
        <f>f_return_3m(A1570,0,参数!$B$1)</f>
        <v>50.8352681352285</v>
      </c>
      <c r="Z1570" s="25">
        <f>f_return_6m(A1570,0,参数!B1569)</f>
        <v>56.4428834638415</v>
      </c>
      <c r="AA1570" t="str">
        <f>f_dq_status(A1570,参数!$B$1)</f>
        <v>开放申购|开放赎回</v>
      </c>
      <c r="AB1570" s="17">
        <f ca="1">f_risk_maxdownside(A1570,参数!$B$6,参数!$B$1)</f>
        <v>-21.2780554738802</v>
      </c>
      <c r="AC1570" s="17">
        <f ca="1">f_risk_maxdownside(A1570,参数!$B$4,参数!$B$1)</f>
        <v>-21.2780554738802</v>
      </c>
      <c r="AD1570" t="str">
        <f ca="1">f_risk_maxdownside_date(A1570,参数!$B$6,参数!$B$1)</f>
        <v>20180313-20181016</v>
      </c>
    </row>
    <row r="1571" spans="1:30">
      <c r="A1571" s="15" t="s">
        <v>1599</v>
      </c>
      <c r="B1571" t="str">
        <f>f_info_name(A1571)</f>
        <v>国泰聚优价值A</v>
      </c>
      <c r="C1571" t="str">
        <f>f_info_setupdate(A1571)</f>
        <v>2017-11-15</v>
      </c>
      <c r="D1571" s="16">
        <f t="shared" si="24"/>
        <v>1167</v>
      </c>
      <c r="F1571" s="17">
        <f>f_netasset_total(A1571,参数!$B$1,100000000)</f>
        <v>8.6898699493</v>
      </c>
      <c r="G1571" s="17">
        <f ca="1">f_nav_adjustedreturn(A1571,参数!$B$2,参数!$B$1)</f>
        <v>44.9820339266316</v>
      </c>
      <c r="H1571" s="17">
        <f ca="1">f_nav_periodreturnrankingper(A1571,参数!$B$2,参数!$B$1,3)</f>
        <v>49.1794600317628</v>
      </c>
      <c r="I1571" s="17">
        <f ca="1">f_nav_adjustedreturn(A1571,参数!$B$3,参数!$B$2)</f>
        <v>53.4427490703936</v>
      </c>
      <c r="J1571" s="17">
        <f ca="1">f_nav_periodreturnrankingper(A1571,参数!$B$3,参数!$B$2,3)</f>
        <v>13.9910813823857</v>
      </c>
      <c r="K1571" s="17">
        <f ca="1">f_nav_adjustedreturn(A1571,参数!$B$4,参数!$B$3)</f>
        <v>-24.332977588047</v>
      </c>
      <c r="L1571" s="17">
        <f ca="1">f_nav_periodreturnrankingper(A1571,参数!$B$4,参数!$B$3,3)</f>
        <v>81.5789473684211</v>
      </c>
      <c r="M1571" s="17">
        <f ca="1">f_nav_adjustedreturn(A1571,参数!$B$5,参数!$B$4)</f>
        <v>0</v>
      </c>
      <c r="N1571" s="17">
        <f ca="1">f_nav_periodreturnrankingper(A1571,参数!$B$5,参数!$B$4,3)</f>
        <v>0</v>
      </c>
      <c r="O1571" s="17">
        <f ca="1">f_nav_adjustedreturn(A1571,参数!$B$6,参数!$B$5)</f>
        <v>0</v>
      </c>
      <c r="P1571" s="17">
        <f ca="1">f_nav_periodreturnrankingper(A1571,参数!$B$6,参数!$B$5,3)</f>
        <v>0</v>
      </c>
      <c r="Q1571" s="25">
        <f>f_return(A1571,1,参数!$B$1-365/2,参数!$B$1)</f>
        <v>5.27703973742708</v>
      </c>
      <c r="R1571" s="25">
        <f ca="1">f_return(A1571,1,参数!$B$4,参数!$B$1)</f>
        <v>18.937904337684</v>
      </c>
      <c r="S1571" s="25">
        <f ca="1">f_return(A1571,1,参数!$B$6,参数!$B$1)</f>
        <v>0</v>
      </c>
      <c r="T1571" t="str">
        <f>f_info_investtype(A1571)</f>
        <v>灵活配置型基金</v>
      </c>
      <c r="U1571" t="str">
        <f>f_info_fundmanager(A1571)</f>
        <v>程洲</v>
      </c>
      <c r="V1571">
        <f>f_info_manager_onthepostdays(A1571,1)</f>
        <v>1184</v>
      </c>
      <c r="W1571" s="25">
        <f ca="1">f_return_1w(A1571,"0",参数!$B$2)</f>
        <v>0.100376411543295</v>
      </c>
      <c r="X1571" s="25">
        <f>f_return_1m(A1571,"0",参数!$B$1)</f>
        <v>3.72451724756382</v>
      </c>
      <c r="Y1571" s="25">
        <f>f_return_3m(A1571,0,参数!$B$1)</f>
        <v>2.75392360082915</v>
      </c>
      <c r="Z1571" s="25">
        <f>f_return_6m(A1571,0,参数!B1570)</f>
        <v>-10.6356164383562</v>
      </c>
      <c r="AA1571" t="str">
        <f>f_dq_status(A1571,参数!$B$1)</f>
        <v>开放申购|开放赎回</v>
      </c>
      <c r="AB1571" s="17">
        <f ca="1">f_risk_maxdownside(A1571,参数!$B$6,参数!$B$1)</f>
        <v>-30.5764411027569</v>
      </c>
      <c r="AC1571" s="17">
        <f ca="1">f_risk_maxdownside(A1571,参数!$B$4,参数!$B$1)</f>
        <v>-30.3481624758221</v>
      </c>
      <c r="AD1571" t="str">
        <f ca="1">f_risk_maxdownside_date(A1571,参数!$B$6,参数!$B$1)</f>
        <v>20180110-20190103</v>
      </c>
    </row>
    <row r="1572" spans="1:30">
      <c r="A1572" s="15" t="s">
        <v>1600</v>
      </c>
      <c r="B1572" t="str">
        <f>f_info_name(A1572)</f>
        <v>国泰可转债</v>
      </c>
      <c r="C1572" t="str">
        <f>f_info_setupdate(A1572)</f>
        <v>2017-12-28</v>
      </c>
      <c r="D1572" s="16">
        <f t="shared" si="24"/>
        <v>1124</v>
      </c>
      <c r="F1572" s="17">
        <f>f_netasset_total(A1572,参数!$B$1,100000000)</f>
        <v>2.7574266427</v>
      </c>
      <c r="G1572" s="17">
        <f ca="1">f_nav_adjustedreturn(A1572,参数!$B$2,参数!$B$1)</f>
        <v>24.801026957638</v>
      </c>
      <c r="H1572" s="17">
        <f ca="1">f_nav_periodreturnrankingper(A1572,参数!$B$2,参数!$B$1,3)</f>
        <v>8.30188679245283</v>
      </c>
      <c r="I1572" s="17">
        <f ca="1">f_nav_adjustedreturn(A1572,参数!$B$3,参数!$B$2)</f>
        <v>24.7997436719</v>
      </c>
      <c r="J1572" s="17">
        <f ca="1">f_nav_periodreturnrankingper(A1572,参数!$B$3,参数!$B$2,3)</f>
        <v>4.8936170212766</v>
      </c>
      <c r="K1572" s="17">
        <f ca="1">f_nav_adjustedreturn(A1572,参数!$B$4,参数!$B$3)</f>
        <v>-7.26030110935024</v>
      </c>
      <c r="L1572" s="17">
        <f ca="1">f_nav_periodreturnrankingper(A1572,参数!$B$4,参数!$B$3,3)</f>
        <v>87.8281622911694</v>
      </c>
      <c r="M1572" s="17">
        <f ca="1">f_nav_adjustedreturn(A1572,参数!$B$5,参数!$B$4)</f>
        <v>0</v>
      </c>
      <c r="N1572" s="17">
        <f ca="1">f_nav_periodreturnrankingper(A1572,参数!$B$5,参数!$B$4,3)</f>
        <v>0</v>
      </c>
      <c r="O1572" s="17">
        <f ca="1">f_nav_adjustedreturn(A1572,参数!$B$6,参数!$B$5)</f>
        <v>0</v>
      </c>
      <c r="P1572" s="17">
        <f ca="1">f_nav_periodreturnrankingper(A1572,参数!$B$6,参数!$B$5,3)</f>
        <v>0</v>
      </c>
      <c r="Q1572" s="25">
        <f>f_return(A1572,1,参数!$B$1-365/2,参数!$B$1)</f>
        <v>29.6244649635941</v>
      </c>
      <c r="R1572" s="25">
        <f ca="1">f_return(A1572,1,参数!$B$4,参数!$B$1)</f>
        <v>13.0274530834068</v>
      </c>
      <c r="S1572" s="25">
        <f ca="1">f_return(A1572,1,参数!$B$6,参数!$B$1)</f>
        <v>0</v>
      </c>
      <c r="T1572" t="str">
        <f>f_info_investtype(A1572)</f>
        <v>混合债券型二级基金</v>
      </c>
      <c r="U1572" t="str">
        <f>f_info_fundmanager(A1572)</f>
        <v>刘波</v>
      </c>
      <c r="V1572">
        <f>f_info_manager_onthepostdays(A1572,1)</f>
        <v>139</v>
      </c>
      <c r="W1572" s="25">
        <f ca="1">f_return_1w(A1572,"0",参数!$B$2)</f>
        <v>-0.290127143954249</v>
      </c>
      <c r="X1572" s="25">
        <f>f_return_1m(A1572,"0",参数!$B$1)</f>
        <v>7.22794117647058</v>
      </c>
      <c r="Y1572" s="25">
        <f>f_return_3m(A1572,0,参数!$B$1)</f>
        <v>8.48832019044784</v>
      </c>
      <c r="Z1572" s="25">
        <f>f_return_6m(A1572,0,参数!B1571)</f>
        <v>-0.716332378223496</v>
      </c>
      <c r="AA1572" t="str">
        <f>f_dq_status(A1572,参数!$B$1)</f>
        <v>开放申购|开放赎回</v>
      </c>
      <c r="AB1572" s="17">
        <f ca="1">f_risk_maxdownside(A1572,参数!$B$6,参数!$B$1)</f>
        <v>-12.9108910891089</v>
      </c>
      <c r="AC1572" s="17">
        <f ca="1">f_risk_maxdownside(A1572,参数!$B$4,参数!$B$1)</f>
        <v>-12.9108910891089</v>
      </c>
      <c r="AD1572" t="str">
        <f ca="1">f_risk_maxdownside_date(A1572,参数!$B$6,参数!$B$1)</f>
        <v>20180127-20181018</v>
      </c>
    </row>
    <row r="1573" spans="1:30">
      <c r="A1573" s="15" t="s">
        <v>1601</v>
      </c>
      <c r="B1573" t="str">
        <f>f_info_name(A1573)</f>
        <v>国都量化精选</v>
      </c>
      <c r="C1573" t="str">
        <f>f_info_setupdate(A1573)</f>
        <v>2017-12-27</v>
      </c>
      <c r="D1573" s="16">
        <f t="shared" si="24"/>
        <v>1125</v>
      </c>
      <c r="F1573" s="17">
        <f>f_netasset_total(A1573,参数!$B$1,100000000)</f>
        <v>0.0756253938</v>
      </c>
      <c r="G1573" s="17">
        <f ca="1">f_nav_adjustedreturn(A1573,参数!$B$2,参数!$B$1)</f>
        <v>32.211642501623</v>
      </c>
      <c r="H1573" s="17">
        <f ca="1">f_nav_periodreturnrankingper(A1573,参数!$B$2,参数!$B$1,3)</f>
        <v>61.1964002117523</v>
      </c>
      <c r="I1573" s="17">
        <f ca="1">f_nav_adjustedreturn(A1573,参数!$B$3,参数!$B$2)</f>
        <v>16.6477344440237</v>
      </c>
      <c r="J1573" s="17">
        <f ca="1">f_nav_periodreturnrankingper(A1573,参数!$B$3,参数!$B$2,3)</f>
        <v>65.5518394648829</v>
      </c>
      <c r="K1573" s="17">
        <f ca="1">f_nav_adjustedreturn(A1573,参数!$B$4,参数!$B$3)</f>
        <v>-21.0069790628116</v>
      </c>
      <c r="L1573" s="17">
        <f ca="1">f_nav_periodreturnrankingper(A1573,参数!$B$4,参数!$B$3,3)</f>
        <v>69.4480102695764</v>
      </c>
      <c r="M1573" s="17">
        <f ca="1">f_nav_adjustedreturn(A1573,参数!$B$5,参数!$B$4)</f>
        <v>0</v>
      </c>
      <c r="N1573" s="17">
        <f ca="1">f_nav_periodreturnrankingper(A1573,参数!$B$5,参数!$B$4,3)</f>
        <v>0</v>
      </c>
      <c r="O1573" s="17">
        <f ca="1">f_nav_adjustedreturn(A1573,参数!$B$6,参数!$B$5)</f>
        <v>0</v>
      </c>
      <c r="P1573" s="17">
        <f ca="1">f_nav_periodreturnrankingper(A1573,参数!$B$6,参数!$B$5,3)</f>
        <v>0</v>
      </c>
      <c r="Q1573" s="25">
        <f>f_return(A1573,1,参数!$B$1-365/2,参数!$B$1)</f>
        <v>40.6667348941404</v>
      </c>
      <c r="R1573" s="25">
        <f ca="1">f_return(A1573,1,参数!$B$4,参数!$B$1)</f>
        <v>6.79530708863614</v>
      </c>
      <c r="S1573" s="25">
        <f ca="1">f_return(A1573,1,参数!$B$6,参数!$B$1)</f>
        <v>0</v>
      </c>
      <c r="T1573" t="str">
        <f>f_info_investtype(A1573)</f>
        <v>灵活配置型基金</v>
      </c>
      <c r="U1573" t="str">
        <f>f_info_fundmanager(A1573)</f>
        <v>张晓磊,廖晓东</v>
      </c>
      <c r="V1573">
        <f>f_info_manager_onthepostdays(A1573,1)</f>
        <v>295</v>
      </c>
      <c r="W1573" s="25">
        <f ca="1">f_return_1w(A1573,"0",参数!$B$2)</f>
        <v>-1.67039046707096</v>
      </c>
      <c r="X1573" s="25">
        <f>f_return_1m(A1573,"0",参数!$B$1)</f>
        <v>13.6122733612273</v>
      </c>
      <c r="Y1573" s="25">
        <f>f_return_3m(A1573,0,参数!$B$1)</f>
        <v>22.8287092882992</v>
      </c>
      <c r="Z1573" s="25">
        <f>f_return_6m(A1573,0,参数!B1572)</f>
        <v>14.8758764449498</v>
      </c>
      <c r="AA1573" t="str">
        <f>f_dq_status(A1573,参数!$B$1)</f>
        <v>开放申购|开放赎回</v>
      </c>
      <c r="AB1573" s="17">
        <f ca="1">f_risk_maxdownside(A1573,参数!$B$6,参数!$B$1)</f>
        <v>-23.4826661368829</v>
      </c>
      <c r="AC1573" s="17">
        <f ca="1">f_risk_maxdownside(A1573,参数!$B$4,参数!$B$1)</f>
        <v>-23.4826661368829</v>
      </c>
      <c r="AD1573" t="str">
        <f ca="1">f_risk_maxdownside_date(A1573,参数!$B$6,参数!$B$1)</f>
        <v>20180206-20190103</v>
      </c>
    </row>
    <row r="1574" spans="1:30">
      <c r="A1574" s="15" t="s">
        <v>1602</v>
      </c>
      <c r="B1574" t="str">
        <f>f_info_name(A1574)</f>
        <v>银华估值优势</v>
      </c>
      <c r="C1574" t="str">
        <f>f_info_setupdate(A1574)</f>
        <v>2017-11-03</v>
      </c>
      <c r="D1574" s="16">
        <f t="shared" si="24"/>
        <v>1179</v>
      </c>
      <c r="F1574" s="17">
        <f>f_netasset_total(A1574,参数!$B$1,100000000)</f>
        <v>3.5806403683</v>
      </c>
      <c r="G1574" s="17">
        <f ca="1">f_nav_adjustedreturn(A1574,参数!$B$2,参数!$B$1)</f>
        <v>66.5237584851733</v>
      </c>
      <c r="H1574" s="17">
        <f ca="1">f_nav_periodreturnrankingper(A1574,参数!$B$2,参数!$B$1,3)</f>
        <v>51.6192345436703</v>
      </c>
      <c r="I1574" s="17">
        <f ca="1">f_nav_adjustedreturn(A1574,参数!$B$3,参数!$B$2)</f>
        <v>49.1408019182097</v>
      </c>
      <c r="J1574" s="17">
        <f ca="1">f_nav_periodreturnrankingper(A1574,参数!$B$3,参数!$B$2,3)</f>
        <v>36.7768595041322</v>
      </c>
      <c r="K1574" s="17">
        <f ca="1">f_nav_adjustedreturn(A1574,参数!$B$4,参数!$B$3)</f>
        <v>-29.7820596763633</v>
      </c>
      <c r="L1574" s="17">
        <f ca="1">f_nav_periodreturnrankingper(A1574,参数!$B$4,参数!$B$3,3)</f>
        <v>79.8969072164949</v>
      </c>
      <c r="M1574" s="17">
        <f ca="1">f_nav_adjustedreturn(A1574,参数!$B$5,参数!$B$4)</f>
        <v>0</v>
      </c>
      <c r="N1574" s="17">
        <f ca="1">f_nav_periodreturnrankingper(A1574,参数!$B$5,参数!$B$4,3)</f>
        <v>0</v>
      </c>
      <c r="O1574" s="17">
        <f ca="1">f_nav_adjustedreturn(A1574,参数!$B$6,参数!$B$5)</f>
        <v>0</v>
      </c>
      <c r="P1574" s="17">
        <f ca="1">f_nav_periodreturnrankingper(A1574,参数!$B$6,参数!$B$5,3)</f>
        <v>0</v>
      </c>
      <c r="Q1574" s="25">
        <f>f_return(A1574,1,参数!$B$1-365/2,参数!$B$1)</f>
        <v>63.8646308887339</v>
      </c>
      <c r="R1574" s="25">
        <f ca="1">f_return(A1574,1,参数!$B$4,参数!$B$1)</f>
        <v>20.3465005564866</v>
      </c>
      <c r="S1574" s="25">
        <f ca="1">f_return(A1574,1,参数!$B$6,参数!$B$1)</f>
        <v>0</v>
      </c>
      <c r="T1574" t="str">
        <f>f_info_investtype(A1574)</f>
        <v>偏股混合型基金</v>
      </c>
      <c r="U1574" t="str">
        <f>f_info_fundmanager(A1574)</f>
        <v>程桯</v>
      </c>
      <c r="V1574">
        <f>f_info_manager_onthepostdays(A1574,1)</f>
        <v>687</v>
      </c>
      <c r="W1574" s="25">
        <f ca="1">f_return_1w(A1574,"0",参数!$B$2)</f>
        <v>-2.49934686057652</v>
      </c>
      <c r="X1574" s="25">
        <f>f_return_1m(A1574,"0",参数!$B$1)</f>
        <v>10.0135717236089</v>
      </c>
      <c r="Y1574" s="25">
        <f>f_return_3m(A1574,0,参数!$B$1)</f>
        <v>18.796992481203</v>
      </c>
      <c r="Z1574" s="25">
        <f>f_return_6m(A1574,0,参数!B1573)</f>
        <v>23.4664764621969</v>
      </c>
      <c r="AA1574" t="str">
        <f>f_dq_status(A1574,参数!$B$1)</f>
        <v>开放申购|开放赎回</v>
      </c>
      <c r="AB1574" s="17">
        <f ca="1">f_risk_maxdownside(A1574,参数!$B$6,参数!$B$1)</f>
        <v>-37.4149034038638</v>
      </c>
      <c r="AC1574" s="17">
        <f ca="1">f_risk_maxdownside(A1574,参数!$B$4,参数!$B$1)</f>
        <v>-37.4149034038638</v>
      </c>
      <c r="AD1574" t="str">
        <f ca="1">f_risk_maxdownside_date(A1574,参数!$B$6,参数!$B$1)</f>
        <v>20180127-20190103</v>
      </c>
    </row>
    <row r="1575" spans="1:30">
      <c r="A1575" s="15" t="s">
        <v>1603</v>
      </c>
      <c r="B1575" t="str">
        <f>f_info_name(A1575)</f>
        <v>银华多元动力</v>
      </c>
      <c r="C1575" t="str">
        <f>f_info_setupdate(A1575)</f>
        <v>2017-12-14</v>
      </c>
      <c r="D1575" s="16">
        <f t="shared" si="24"/>
        <v>1138</v>
      </c>
      <c r="F1575" s="17">
        <f>f_netasset_total(A1575,参数!$B$1,100000000)</f>
        <v>5.5831831083</v>
      </c>
      <c r="G1575" s="17">
        <f ca="1">f_nav_adjustedreturn(A1575,参数!$B$2,参数!$B$1)</f>
        <v>82.7803379416282</v>
      </c>
      <c r="H1575" s="17">
        <f ca="1">f_nav_periodreturnrankingper(A1575,参数!$B$2,参数!$B$1,3)</f>
        <v>14.2403388035998</v>
      </c>
      <c r="I1575" s="17">
        <f ca="1">f_nav_adjustedreturn(A1575,参数!$B$3,参数!$B$2)</f>
        <v>53.5377358490566</v>
      </c>
      <c r="J1575" s="17">
        <f ca="1">f_nav_periodreturnrankingper(A1575,参数!$B$3,参数!$B$2,3)</f>
        <v>13.9353400222965</v>
      </c>
      <c r="K1575" s="17">
        <f ca="1">f_nav_adjustedreturn(A1575,参数!$B$4,参数!$B$3)</f>
        <v>-16.403785488959</v>
      </c>
      <c r="L1575" s="17">
        <f ca="1">f_nav_periodreturnrankingper(A1575,参数!$B$4,参数!$B$3,3)</f>
        <v>53.97946084724</v>
      </c>
      <c r="M1575" s="17">
        <f ca="1">f_nav_adjustedreturn(A1575,参数!$B$5,参数!$B$4)</f>
        <v>0</v>
      </c>
      <c r="N1575" s="17">
        <f ca="1">f_nav_periodreturnrankingper(A1575,参数!$B$5,参数!$B$4,3)</f>
        <v>0</v>
      </c>
      <c r="O1575" s="17">
        <f ca="1">f_nav_adjustedreturn(A1575,参数!$B$6,参数!$B$5)</f>
        <v>0</v>
      </c>
      <c r="P1575" s="17">
        <f ca="1">f_nav_periodreturnrankingper(A1575,参数!$B$6,参数!$B$5,3)</f>
        <v>0</v>
      </c>
      <c r="Q1575" s="25">
        <f>f_return(A1575,1,参数!$B$1-365/2,参数!$B$1)</f>
        <v>75.9374185800003</v>
      </c>
      <c r="R1575" s="25">
        <f ca="1">f_return(A1575,1,参数!$B$4,参数!$B$1)</f>
        <v>32.840685715606</v>
      </c>
      <c r="S1575" s="25">
        <f ca="1">f_return(A1575,1,参数!$B$6,参数!$B$1)</f>
        <v>0</v>
      </c>
      <c r="T1575" t="str">
        <f>f_info_investtype(A1575)</f>
        <v>灵活配置型基金</v>
      </c>
      <c r="U1575" t="str">
        <f>f_info_fundmanager(A1575)</f>
        <v>贾鹏,王智伟</v>
      </c>
      <c r="V1575">
        <f>f_info_manager_onthepostdays(A1575,1)</f>
        <v>1155</v>
      </c>
      <c r="W1575" s="25">
        <f ca="1">f_return_1w(A1575,"0",参数!$B$2)</f>
        <v>-1.07886339462088</v>
      </c>
      <c r="X1575" s="25">
        <f>f_return_1m(A1575,"0",参数!$B$1)</f>
        <v>12.2970932427331</v>
      </c>
      <c r="Y1575" s="25">
        <f>f_return_3m(A1575,0,参数!$B$1)</f>
        <v>28.5752876978767</v>
      </c>
      <c r="Z1575" s="25">
        <f>f_return_6m(A1575,0,参数!B1574)</f>
        <v>28.592344697762</v>
      </c>
      <c r="AA1575" t="str">
        <f>f_dq_status(A1575,参数!$B$1)</f>
        <v>开放申购|开放赎回</v>
      </c>
      <c r="AB1575" s="17">
        <f ca="1">f_risk_maxdownside(A1575,参数!$B$6,参数!$B$1)</f>
        <v>-20.2404222048475</v>
      </c>
      <c r="AC1575" s="17">
        <f ca="1">f_risk_maxdownside(A1575,参数!$B$4,参数!$B$1)</f>
        <v>-20.2404222048475</v>
      </c>
      <c r="AD1575" t="str">
        <f ca="1">f_risk_maxdownside_date(A1575,参数!$B$6,参数!$B$1)</f>
        <v>20180127-20190103</v>
      </c>
    </row>
    <row r="1576" spans="1:30">
      <c r="A1576" s="15" t="s">
        <v>1604</v>
      </c>
      <c r="B1576" t="str">
        <f>f_info_name(A1576)</f>
        <v>中海添瑞</v>
      </c>
      <c r="C1576" t="str">
        <f>f_info_setupdate(A1576)</f>
        <v>2018-01-19</v>
      </c>
      <c r="D1576" s="16">
        <f t="shared" si="24"/>
        <v>1102</v>
      </c>
      <c r="F1576" s="17">
        <f>f_netasset_total(A1576,参数!$B$1,100000000)</f>
        <v>0.0740313496</v>
      </c>
      <c r="G1576" s="17">
        <f ca="1">f_nav_adjustedreturn(A1576,参数!$B$2,参数!$B$1)</f>
        <v>0.679638767340086</v>
      </c>
      <c r="H1576" s="17">
        <f ca="1">f_nav_periodreturnrankingper(A1576,参数!$B$2,参数!$B$1,3)</f>
        <v>98.6631016042781</v>
      </c>
      <c r="I1576" s="17">
        <f ca="1">f_nav_adjustedreturn(A1576,参数!$B$3,参数!$B$2)</f>
        <v>3.21929655967712</v>
      </c>
      <c r="J1576" s="17">
        <f ca="1">f_nav_periodreturnrankingper(A1576,参数!$B$3,参数!$B$2,3)</f>
        <v>93.6842105263158</v>
      </c>
      <c r="K1576" s="17">
        <f ca="1">f_nav_adjustedreturn(A1576,参数!$B$4,参数!$B$3)</f>
        <v>4.04959504049595</v>
      </c>
      <c r="L1576" s="17">
        <f ca="1">f_nav_periodreturnrankingper(A1576,参数!$B$4,参数!$B$3,3)</f>
        <v>14.2222222222222</v>
      </c>
      <c r="M1576" s="17">
        <f ca="1">f_nav_adjustedreturn(A1576,参数!$B$5,参数!$B$4)</f>
        <v>0</v>
      </c>
      <c r="N1576" s="17">
        <f ca="1">f_nav_periodreturnrankingper(A1576,参数!$B$5,参数!$B$4,3)</f>
        <v>0</v>
      </c>
      <c r="O1576" s="17">
        <f ca="1">f_nav_adjustedreturn(A1576,参数!$B$6,参数!$B$5)</f>
        <v>0</v>
      </c>
      <c r="P1576" s="17">
        <f ca="1">f_nav_periodreturnrankingper(A1576,参数!$B$6,参数!$B$5,3)</f>
        <v>0</v>
      </c>
      <c r="Q1576" s="25">
        <f>f_return(A1576,1,参数!$B$1-365/2,参数!$B$1)</f>
        <v>1.69047608523616</v>
      </c>
      <c r="R1576" s="25">
        <f ca="1">f_return(A1576,1,参数!$B$4,参数!$B$1)</f>
        <v>2.63700943316747</v>
      </c>
      <c r="S1576" s="25">
        <f ca="1">f_return(A1576,1,参数!$B$6,参数!$B$1)</f>
        <v>0</v>
      </c>
      <c r="T1576" t="str">
        <f>f_info_investtype(A1576)</f>
        <v>偏债混合型基金</v>
      </c>
      <c r="U1576" t="str">
        <f>f_info_fundmanager(A1576)</f>
        <v>刘俊</v>
      </c>
      <c r="V1576">
        <f>f_info_manager_onthepostdays(A1576,1)</f>
        <v>1119</v>
      </c>
      <c r="W1576" s="25">
        <f ca="1">f_return_1w(A1576,"0",参数!$B$2)</f>
        <v>0.167863471043553</v>
      </c>
      <c r="X1576" s="25">
        <f>f_return_1m(A1576,"0",参数!$B$1)</f>
        <v>0.886276704916489</v>
      </c>
      <c r="Y1576" s="25">
        <f>f_return_3m(A1576,0,参数!$B$1)</f>
        <v>1.31159827618512</v>
      </c>
      <c r="Z1576" s="25">
        <f>f_return_6m(A1576,0,参数!B1575)</f>
        <v>0.690427318529563</v>
      </c>
      <c r="AA1576" t="str">
        <f>f_dq_status(A1576,参数!$B$1)</f>
        <v>暂停申购|暂停赎回</v>
      </c>
      <c r="AB1576" s="17">
        <f ca="1">f_risk_maxdownside(A1576,参数!$B$6,参数!$B$1)</f>
        <v>-3.19684895117706</v>
      </c>
      <c r="AC1576" s="17">
        <f ca="1">f_risk_maxdownside(A1576,参数!$B$4,参数!$B$1)</f>
        <v>-3.19684895117706</v>
      </c>
      <c r="AD1576" t="str">
        <f ca="1">f_risk_maxdownside_date(A1576,参数!$B$6,参数!$B$1)</f>
        <v>20190405-20190506</v>
      </c>
    </row>
    <row r="1577" spans="1:30">
      <c r="A1577" s="15" t="s">
        <v>1605</v>
      </c>
      <c r="B1577" t="str">
        <f>f_info_name(A1577)</f>
        <v>浦银安盛港股通量化优选</v>
      </c>
      <c r="C1577" t="str">
        <f>f_info_setupdate(A1577)</f>
        <v>2018-01-24</v>
      </c>
      <c r="D1577" s="16">
        <f t="shared" si="24"/>
        <v>1097</v>
      </c>
      <c r="F1577" s="17">
        <f>f_netasset_total(A1577,参数!$B$1,100000000)</f>
        <v>0.4119277334</v>
      </c>
      <c r="G1577" s="17">
        <f ca="1">f_nav_adjustedreturn(A1577,参数!$B$2,参数!$B$1)</f>
        <v>48.1866855237903</v>
      </c>
      <c r="H1577" s="17">
        <f ca="1">f_nav_periodreturnrankingper(A1577,参数!$B$2,参数!$B$1,3)</f>
        <v>45.3679195341451</v>
      </c>
      <c r="I1577" s="17">
        <f ca="1">f_nav_adjustedreturn(A1577,参数!$B$3,参数!$B$2)</f>
        <v>6.77381080789558</v>
      </c>
      <c r="J1577" s="17">
        <f ca="1">f_nav_periodreturnrankingper(A1577,参数!$B$3,参数!$B$2,3)</f>
        <v>90.41248606466</v>
      </c>
      <c r="K1577" s="17">
        <f ca="1">f_nav_adjustedreturn(A1577,参数!$B$4,参数!$B$3)</f>
        <v>-7.29</v>
      </c>
      <c r="L1577" s="17">
        <f ca="1">f_nav_periodreturnrankingper(A1577,参数!$B$4,参数!$B$3,3)</f>
        <v>36.5211810012837</v>
      </c>
      <c r="M1577" s="17">
        <f ca="1">f_nav_adjustedreturn(A1577,参数!$B$5,参数!$B$4)</f>
        <v>0</v>
      </c>
      <c r="N1577" s="17">
        <f ca="1">f_nav_periodreturnrankingper(A1577,参数!$B$5,参数!$B$4,3)</f>
        <v>0</v>
      </c>
      <c r="O1577" s="17">
        <f ca="1">f_nav_adjustedreturn(A1577,参数!$B$6,参数!$B$5)</f>
        <v>0</v>
      </c>
      <c r="P1577" s="17">
        <f ca="1">f_nav_periodreturnrankingper(A1577,参数!$B$6,参数!$B$5,3)</f>
        <v>0</v>
      </c>
      <c r="Q1577" s="25">
        <f>f_return(A1577,1,参数!$B$1-365/2,参数!$B$1)</f>
        <v>74.5693232258797</v>
      </c>
      <c r="R1577" s="25">
        <f ca="1">f_return(A1577,1,参数!$B$4,参数!$B$1)</f>
        <v>13.6099131300548</v>
      </c>
      <c r="S1577" s="25">
        <f ca="1">f_return(A1577,1,参数!$B$6,参数!$B$1)</f>
        <v>0</v>
      </c>
      <c r="T1577" t="str">
        <f>f_info_investtype(A1577)</f>
        <v>灵活配置型基金</v>
      </c>
      <c r="U1577" t="str">
        <f>f_info_fundmanager(A1577)</f>
        <v>罗雯,IKEDA KAE</v>
      </c>
      <c r="V1577">
        <f>f_info_manager_onthepostdays(A1577,1)</f>
        <v>1114</v>
      </c>
      <c r="W1577" s="25">
        <f ca="1">f_return_1w(A1577,"0",参数!$B$2)</f>
        <v>-4.49589966232513</v>
      </c>
      <c r="X1577" s="25">
        <f>f_return_1m(A1577,"0",参数!$B$1)</f>
        <v>19.0665584415585</v>
      </c>
      <c r="Y1577" s="25">
        <f>f_return_3m(A1577,0,参数!$B$1)</f>
        <v>29.0490014955573</v>
      </c>
      <c r="Z1577" s="25">
        <f>f_return_6m(A1577,0,参数!B1576)</f>
        <v>26.053137563363</v>
      </c>
      <c r="AA1577" t="str">
        <f>f_dq_status(A1577,参数!$B$1)</f>
        <v>开放申购|开放赎回</v>
      </c>
      <c r="AB1577" s="17">
        <f ca="1">f_risk_maxdownside(A1577,参数!$B$6,参数!$B$1)</f>
        <v>-22.0260492040521</v>
      </c>
      <c r="AC1577" s="17">
        <f ca="1">f_risk_maxdownside(A1577,参数!$B$4,参数!$B$1)</f>
        <v>-22.0260492040521</v>
      </c>
      <c r="AD1577" t="str">
        <f ca="1">f_risk_maxdownside_date(A1577,参数!$B$6,参数!$B$1)</f>
        <v>20200118-20200319</v>
      </c>
    </row>
    <row r="1578" spans="1:30">
      <c r="A1578" s="15" t="s">
        <v>1606</v>
      </c>
      <c r="B1578" t="str">
        <f>f_info_name(A1578)</f>
        <v>景顺长城量化平衡</v>
      </c>
      <c r="C1578" t="str">
        <f>f_info_setupdate(A1578)</f>
        <v>2017-12-27</v>
      </c>
      <c r="D1578" s="16">
        <f t="shared" si="24"/>
        <v>1125</v>
      </c>
      <c r="F1578" s="17">
        <f>f_netasset_total(A1578,参数!$B$1,100000000)</f>
        <v>2.3336729666</v>
      </c>
      <c r="G1578" s="17">
        <f ca="1">f_nav_adjustedreturn(A1578,参数!$B$2,参数!$B$1)</f>
        <v>55.2492785351777</v>
      </c>
      <c r="H1578" s="17">
        <f ca="1">f_nav_periodreturnrankingper(A1578,参数!$B$2,参数!$B$1,3)</f>
        <v>39.0682901005823</v>
      </c>
      <c r="I1578" s="17">
        <f ca="1">f_nav_adjustedreturn(A1578,参数!$B$3,参数!$B$2)</f>
        <v>17.6697892271663</v>
      </c>
      <c r="J1578" s="17">
        <f ca="1">f_nav_periodreturnrankingper(A1578,参数!$B$3,参数!$B$2,3)</f>
        <v>63.8238573021182</v>
      </c>
      <c r="K1578" s="17">
        <f ca="1">f_nav_adjustedreturn(A1578,参数!$B$4,参数!$B$3)</f>
        <v>-17.2560798372251</v>
      </c>
      <c r="L1578" s="17">
        <f ca="1">f_nav_periodreturnrankingper(A1578,参数!$B$4,参数!$B$3,3)</f>
        <v>56.8677792041078</v>
      </c>
      <c r="M1578" s="17">
        <f ca="1">f_nav_adjustedreturn(A1578,参数!$B$5,参数!$B$4)</f>
        <v>0</v>
      </c>
      <c r="N1578" s="17">
        <f ca="1">f_nav_periodreturnrankingper(A1578,参数!$B$5,参数!$B$4,3)</f>
        <v>0</v>
      </c>
      <c r="O1578" s="17">
        <f ca="1">f_nav_adjustedreturn(A1578,参数!$B$6,参数!$B$5)</f>
        <v>0</v>
      </c>
      <c r="P1578" s="17">
        <f ca="1">f_nav_periodreturnrankingper(A1578,参数!$B$6,参数!$B$5,3)</f>
        <v>0</v>
      </c>
      <c r="Q1578" s="25">
        <f>f_return(A1578,1,参数!$B$1-365/2,参数!$B$1)</f>
        <v>57.8275848735149</v>
      </c>
      <c r="R1578" s="25">
        <f ca="1">f_return(A1578,1,参数!$B$4,参数!$B$1)</f>
        <v>14.7507805193992</v>
      </c>
      <c r="S1578" s="25">
        <f ca="1">f_return(A1578,1,参数!$B$6,参数!$B$1)</f>
        <v>0</v>
      </c>
      <c r="T1578" t="str">
        <f>f_info_investtype(A1578)</f>
        <v>灵活配置型基金</v>
      </c>
      <c r="U1578" t="str">
        <f>f_info_fundmanager(A1578)</f>
        <v>黎海威,徐喻军</v>
      </c>
      <c r="V1578">
        <f>f_info_manager_onthepostdays(A1578,1)</f>
        <v>1142</v>
      </c>
      <c r="W1578" s="25">
        <f ca="1">f_return_1w(A1578,"0",参数!$B$2)</f>
        <v>-2.3041026638149</v>
      </c>
      <c r="X1578" s="25">
        <f>f_return_1m(A1578,"0",参数!$B$1)</f>
        <v>10.5748104047062</v>
      </c>
      <c r="Y1578" s="25">
        <f>f_return_3m(A1578,0,参数!$B$1)</f>
        <v>17.3095721482818</v>
      </c>
      <c r="Z1578" s="25">
        <f>f_return_6m(A1578,0,参数!B1577)</f>
        <v>19.6923776329747</v>
      </c>
      <c r="AA1578" t="str">
        <f>f_dq_status(A1578,参数!$B$1)</f>
        <v>开放申购|开放赎回</v>
      </c>
      <c r="AB1578" s="17">
        <f ca="1">f_risk_maxdownside(A1578,参数!$B$6,参数!$B$1)</f>
        <v>-21.3624654136056</v>
      </c>
      <c r="AC1578" s="17">
        <f ca="1">f_risk_maxdownside(A1578,参数!$B$4,参数!$B$1)</f>
        <v>-21.3624654136056</v>
      </c>
      <c r="AD1578" t="str">
        <f ca="1">f_risk_maxdownside_date(A1578,参数!$B$6,参数!$B$1)</f>
        <v>20180127-20190103</v>
      </c>
    </row>
    <row r="1579" spans="1:30">
      <c r="A1579" s="15" t="s">
        <v>1607</v>
      </c>
      <c r="B1579" t="str">
        <f>f_info_name(A1579)</f>
        <v>建信龙头企业</v>
      </c>
      <c r="C1579" t="str">
        <f>f_info_setupdate(A1579)</f>
        <v>2018-01-24</v>
      </c>
      <c r="D1579" s="16">
        <f t="shared" si="24"/>
        <v>1097</v>
      </c>
      <c r="F1579" s="17">
        <f>f_netasset_total(A1579,参数!$B$1,100000000)</f>
        <v>1.8518039469</v>
      </c>
      <c r="G1579" s="17">
        <f ca="1">f_nav_adjustedreturn(A1579,参数!$B$2,参数!$B$1)</f>
        <v>87.2727272727273</v>
      </c>
      <c r="H1579" s="17">
        <f ca="1">f_nav_periodreturnrankingper(A1579,参数!$B$2,参数!$B$1,3)</f>
        <v>29.656862745098</v>
      </c>
      <c r="I1579" s="17">
        <f ca="1">f_nav_adjustedreturn(A1579,参数!$B$3,参数!$B$2)</f>
        <v>61.304294023017</v>
      </c>
      <c r="J1579" s="17">
        <f ca="1">f_nav_periodreturnrankingper(A1579,参数!$B$3,参数!$B$2,3)</f>
        <v>22.4188790560472</v>
      </c>
      <c r="K1579" s="17">
        <f ca="1">f_nav_adjustedreturn(A1579,参数!$B$4,参数!$B$3)</f>
        <v>-19.19</v>
      </c>
      <c r="L1579" s="17">
        <f ca="1">f_nav_periodreturnrankingper(A1579,参数!$B$4,参数!$B$3,3)</f>
        <v>24</v>
      </c>
      <c r="M1579" s="17">
        <f ca="1">f_nav_adjustedreturn(A1579,参数!$B$5,参数!$B$4)</f>
        <v>0</v>
      </c>
      <c r="N1579" s="17">
        <f ca="1">f_nav_periodreturnrankingper(A1579,参数!$B$5,参数!$B$4,3)</f>
        <v>0</v>
      </c>
      <c r="O1579" s="17">
        <f ca="1">f_nav_adjustedreturn(A1579,参数!$B$6,参数!$B$5)</f>
        <v>0</v>
      </c>
      <c r="P1579" s="17">
        <f ca="1">f_nav_periodreturnrankingper(A1579,参数!$B$6,参数!$B$5,3)</f>
        <v>0</v>
      </c>
      <c r="Q1579" s="25">
        <f>f_return(A1579,1,参数!$B$1-365/2,参数!$B$1)</f>
        <v>133.60101267065</v>
      </c>
      <c r="R1579" s="25">
        <f ca="1">f_return(A1579,1,参数!$B$4,参数!$B$1)</f>
        <v>34.6099960209977</v>
      </c>
      <c r="S1579" s="25">
        <f ca="1">f_return(A1579,1,参数!$B$6,参数!$B$1)</f>
        <v>0</v>
      </c>
      <c r="T1579" t="str">
        <f>f_info_investtype(A1579)</f>
        <v>普通股票型基金</v>
      </c>
      <c r="U1579" t="str">
        <f>f_info_fundmanager(A1579)</f>
        <v>刘克飞</v>
      </c>
      <c r="V1579">
        <f>f_info_manager_onthepostdays(A1579,1)</f>
        <v>1073</v>
      </c>
      <c r="W1579" s="25">
        <f ca="1">f_return_1w(A1579,"0",参数!$B$2)</f>
        <v>0.385059684251068</v>
      </c>
      <c r="X1579" s="25">
        <f>f_return_1m(A1579,"0",参数!$B$1)</f>
        <v>19.6148569188554</v>
      </c>
      <c r="Y1579" s="25">
        <f>f_return_3m(A1579,0,参数!$B$1)</f>
        <v>43.0136504774738</v>
      </c>
      <c r="Z1579" s="25">
        <f>f_return_6m(A1579,0,参数!B1578)</f>
        <v>50.55382167554</v>
      </c>
      <c r="AA1579" t="str">
        <f>f_dq_status(A1579,参数!$B$1)</f>
        <v>开放申购|开放赎回</v>
      </c>
      <c r="AB1579" s="17">
        <f ca="1">f_risk_maxdownside(A1579,参数!$B$6,参数!$B$1)</f>
        <v>-23.52</v>
      </c>
      <c r="AC1579" s="17">
        <f ca="1">f_risk_maxdownside(A1579,参数!$B$4,参数!$B$1)</f>
        <v>-23.4817408704352</v>
      </c>
      <c r="AD1579" t="str">
        <f ca="1">f_risk_maxdownside_date(A1579,参数!$B$6,参数!$B$1)</f>
        <v>20180125-20190103</v>
      </c>
    </row>
    <row r="1580" spans="1:30">
      <c r="A1580" s="15" t="s">
        <v>1608</v>
      </c>
      <c r="B1580" t="str">
        <f>f_info_name(A1580)</f>
        <v>银华稳健增利A</v>
      </c>
      <c r="C1580" t="str">
        <f>f_info_setupdate(A1580)</f>
        <v>2017-12-15</v>
      </c>
      <c r="D1580" s="16">
        <f t="shared" si="24"/>
        <v>1137</v>
      </c>
      <c r="F1580" s="17">
        <f>f_netasset_total(A1580,参数!$B$1,100000000)</f>
        <v>6.6978063516</v>
      </c>
      <c r="G1580" s="17">
        <f ca="1">f_nav_adjustedreturn(A1580,参数!$B$2,参数!$B$1)</f>
        <v>50.8330839070139</v>
      </c>
      <c r="H1580" s="17">
        <f ca="1">f_nav_periodreturnrankingper(A1580,参数!$B$2,参数!$B$1,3)</f>
        <v>43.2503970354685</v>
      </c>
      <c r="I1580" s="17">
        <f ca="1">f_nav_adjustedreturn(A1580,参数!$B$3,参数!$B$2)</f>
        <v>35.0262697022767</v>
      </c>
      <c r="J1580" s="17">
        <f ca="1">f_nav_periodreturnrankingper(A1580,参数!$B$3,参数!$B$2,3)</f>
        <v>36.8450390189521</v>
      </c>
      <c r="K1580" s="17">
        <f ca="1">f_nav_adjustedreturn(A1580,参数!$B$4,参数!$B$3)</f>
        <v>-27.1469231524193</v>
      </c>
      <c r="L1580" s="17">
        <f ca="1">f_nav_periodreturnrankingper(A1580,参数!$B$4,参数!$B$3,3)</f>
        <v>88.9602053915276</v>
      </c>
      <c r="M1580" s="17">
        <f ca="1">f_nav_adjustedreturn(A1580,参数!$B$5,参数!$B$4)</f>
        <v>0</v>
      </c>
      <c r="N1580" s="17">
        <f ca="1">f_nav_periodreturnrankingper(A1580,参数!$B$5,参数!$B$4,3)</f>
        <v>0</v>
      </c>
      <c r="O1580" s="17">
        <f ca="1">f_nav_adjustedreturn(A1580,参数!$B$6,参数!$B$5)</f>
        <v>0</v>
      </c>
      <c r="P1580" s="17">
        <f ca="1">f_nav_periodreturnrankingper(A1580,参数!$B$6,参数!$B$5,3)</f>
        <v>0</v>
      </c>
      <c r="Q1580" s="25">
        <f>f_return(A1580,1,参数!$B$1-365/2,参数!$B$1)</f>
        <v>44.192493230676</v>
      </c>
      <c r="R1580" s="25">
        <f ca="1">f_return(A1580,1,参数!$B$4,参数!$B$1)</f>
        <v>14.0430460434211</v>
      </c>
      <c r="S1580" s="25">
        <f ca="1">f_return(A1580,1,参数!$B$6,参数!$B$1)</f>
        <v>0</v>
      </c>
      <c r="T1580" t="str">
        <f>f_info_investtype(A1580)</f>
        <v>灵活配置型基金</v>
      </c>
      <c r="U1580" t="str">
        <f>f_info_fundmanager(A1580)</f>
        <v>马君</v>
      </c>
      <c r="V1580">
        <f>f_info_manager_onthepostdays(A1580,1)</f>
        <v>1154</v>
      </c>
      <c r="W1580" s="25">
        <f ca="1">f_return_1w(A1580,"0",参数!$B$2)</f>
        <v>-1.67745732783992</v>
      </c>
      <c r="X1580" s="25">
        <f>f_return_1m(A1580,"0",参数!$B$1)</f>
        <v>9.64606904554685</v>
      </c>
      <c r="Y1580" s="25">
        <f>f_return_3m(A1580,0,参数!$B$1)</f>
        <v>15.9355828220859</v>
      </c>
      <c r="Z1580" s="25">
        <f>f_return_6m(A1580,0,参数!B1579)</f>
        <v>12.5139831456484</v>
      </c>
      <c r="AA1580" t="str">
        <f>f_dq_status(A1580,参数!$B$1)</f>
        <v>暂停大额申购|开放赎回</v>
      </c>
      <c r="AB1580" s="17">
        <f ca="1">f_risk_maxdownside(A1580,参数!$B$6,参数!$B$1)</f>
        <v>-31.682216023853</v>
      </c>
      <c r="AC1580" s="17">
        <f ca="1">f_risk_maxdownside(A1580,参数!$B$4,参数!$B$1)</f>
        <v>-31.682216023853</v>
      </c>
      <c r="AD1580" t="str">
        <f ca="1">f_risk_maxdownside_date(A1580,参数!$B$6,参数!$B$1)</f>
        <v>20180127-20190103</v>
      </c>
    </row>
    <row r="1581" spans="1:30">
      <c r="A1581" s="15" t="s">
        <v>1609</v>
      </c>
      <c r="B1581" t="str">
        <f>f_info_name(A1581)</f>
        <v>鑫元欣享A</v>
      </c>
      <c r="C1581" t="str">
        <f>f_info_setupdate(A1581)</f>
        <v>2017-12-14</v>
      </c>
      <c r="D1581" s="16">
        <f t="shared" si="24"/>
        <v>1138</v>
      </c>
      <c r="F1581" s="17">
        <f>f_netasset_total(A1581,参数!$B$1,100000000)</f>
        <v>1.0251826108</v>
      </c>
      <c r="G1581" s="17">
        <f ca="1">f_nav_adjustedreturn(A1581,参数!$B$2,参数!$B$1)</f>
        <v>64.3879074155639</v>
      </c>
      <c r="H1581" s="17">
        <f ca="1">f_nav_periodreturnrankingper(A1581,参数!$B$2,参数!$B$1,3)</f>
        <v>30.068819481207</v>
      </c>
      <c r="I1581" s="17">
        <f ca="1">f_nav_adjustedreturn(A1581,参数!$B$3,参数!$B$2)</f>
        <v>12.1994459833795</v>
      </c>
      <c r="J1581" s="17">
        <f ca="1">f_nav_periodreturnrankingper(A1581,参数!$B$3,参数!$B$2,3)</f>
        <v>76.0312151616499</v>
      </c>
      <c r="K1581" s="17">
        <f ca="1">f_nav_adjustedreturn(A1581,参数!$B$4,参数!$B$3)</f>
        <v>-10.279351824237</v>
      </c>
      <c r="L1581" s="17">
        <f ca="1">f_nav_periodreturnrankingper(A1581,参数!$B$4,参数!$B$3,3)</f>
        <v>41.3350449293967</v>
      </c>
      <c r="M1581" s="17">
        <f ca="1">f_nav_adjustedreturn(A1581,参数!$B$5,参数!$B$4)</f>
        <v>0</v>
      </c>
      <c r="N1581" s="17">
        <f ca="1">f_nav_periodreturnrankingper(A1581,参数!$B$5,参数!$B$4,3)</f>
        <v>0</v>
      </c>
      <c r="O1581" s="17">
        <f ca="1">f_nav_adjustedreturn(A1581,参数!$B$6,参数!$B$5)</f>
        <v>0</v>
      </c>
      <c r="P1581" s="17">
        <f ca="1">f_nav_periodreturnrankingper(A1581,参数!$B$6,参数!$B$5,3)</f>
        <v>0</v>
      </c>
      <c r="Q1581" s="25">
        <f>f_return(A1581,1,参数!$B$1-365/2,参数!$B$1)</f>
        <v>86.0998252708265</v>
      </c>
      <c r="R1581" s="25">
        <f ca="1">f_return(A1581,1,参数!$B$4,参数!$B$1)</f>
        <v>18.2636095223478</v>
      </c>
      <c r="S1581" s="25">
        <f ca="1">f_return(A1581,1,参数!$B$6,参数!$B$1)</f>
        <v>0</v>
      </c>
      <c r="T1581" t="str">
        <f>f_info_investtype(A1581)</f>
        <v>灵活配置型基金</v>
      </c>
      <c r="U1581" t="str">
        <f>f_info_fundmanager(A1581)</f>
        <v>王美芹,李彪</v>
      </c>
      <c r="V1581">
        <f>f_info_manager_onthepostdays(A1581,1)</f>
        <v>1155</v>
      </c>
      <c r="W1581" s="25">
        <f ca="1">f_return_1w(A1581,"0",参数!$B$2)</f>
        <v>0.267353203287447</v>
      </c>
      <c r="X1581" s="25">
        <f>f_return_1m(A1581,"0",参数!$B$1)</f>
        <v>11.2434148805658</v>
      </c>
      <c r="Y1581" s="25">
        <f>f_return_3m(A1581,0,参数!$B$1)</f>
        <v>28.4797466244374</v>
      </c>
      <c r="Z1581" s="25">
        <f>f_return_6m(A1581,0,参数!B1580)</f>
        <v>28.3302448115942</v>
      </c>
      <c r="AA1581" t="str">
        <f>f_dq_status(A1581,参数!$B$1)</f>
        <v>开放申购|开放赎回</v>
      </c>
      <c r="AB1581" s="17">
        <f ca="1">f_risk_maxdownside(A1581,参数!$B$6,参数!$B$1)</f>
        <v>-18.6705412277515</v>
      </c>
      <c r="AC1581" s="17">
        <f ca="1">f_risk_maxdownside(A1581,参数!$B$4,参数!$B$1)</f>
        <v>-18.6705412277515</v>
      </c>
      <c r="AD1581" t="str">
        <f ca="1">f_risk_maxdownside_date(A1581,参数!$B$6,参数!$B$1)</f>
        <v>20200226-20200323</v>
      </c>
    </row>
    <row r="1582" spans="1:30">
      <c r="A1582" s="15" t="s">
        <v>1610</v>
      </c>
      <c r="B1582" t="str">
        <f>f_info_name(A1582)</f>
        <v>国都多策略</v>
      </c>
      <c r="C1582" t="str">
        <f>f_info_setupdate(A1582)</f>
        <v>2018-05-25</v>
      </c>
      <c r="D1582" s="16">
        <f t="shared" si="24"/>
        <v>976</v>
      </c>
      <c r="F1582" s="17">
        <f>f_netasset_total(A1582,参数!$B$1,100000000)</f>
        <v>0.1108534601</v>
      </c>
      <c r="G1582" s="17">
        <f ca="1">f_nav_adjustedreturn(A1582,参数!$B$2,参数!$B$1)</f>
        <v>84.5956824002927</v>
      </c>
      <c r="H1582" s="17">
        <f ca="1">f_nav_periodreturnrankingper(A1582,参数!$B$2,参数!$B$1,3)</f>
        <v>25.3189401373896</v>
      </c>
      <c r="I1582" s="17">
        <f ca="1">f_nav_adjustedreturn(A1582,参数!$B$3,参数!$B$2)</f>
        <v>34.6305418719212</v>
      </c>
      <c r="J1582" s="17">
        <f ca="1">f_nav_periodreturnrankingper(A1582,参数!$B$3,参数!$B$2,3)</f>
        <v>65.9779614325069</v>
      </c>
      <c r="K1582" s="17">
        <f ca="1">f_nav_adjustedreturn(A1582,参数!$B$4,参数!$B$3)</f>
        <v>0</v>
      </c>
      <c r="L1582" s="17">
        <f ca="1">f_nav_periodreturnrankingper(A1582,参数!$B$4,参数!$B$3,3)</f>
        <v>0</v>
      </c>
      <c r="M1582" s="17">
        <f ca="1">f_nav_adjustedreturn(A1582,参数!$B$5,参数!$B$4)</f>
        <v>0</v>
      </c>
      <c r="N1582" s="17">
        <f ca="1">f_nav_periodreturnrankingper(A1582,参数!$B$5,参数!$B$4,3)</f>
        <v>0</v>
      </c>
      <c r="O1582" s="17">
        <f ca="1">f_nav_adjustedreturn(A1582,参数!$B$6,参数!$B$5)</f>
        <v>0</v>
      </c>
      <c r="P1582" s="17">
        <f ca="1">f_nav_periodreturnrankingper(A1582,参数!$B$6,参数!$B$5,3)</f>
        <v>0</v>
      </c>
      <c r="Q1582" s="25">
        <f>f_return(A1582,1,参数!$B$1-365/2,参数!$B$1)</f>
        <v>77.3687170548409</v>
      </c>
      <c r="R1582" s="25">
        <f ca="1">f_return(A1582,1,参数!$B$4,参数!$B$1)</f>
        <v>0</v>
      </c>
      <c r="S1582" s="25">
        <f ca="1">f_return(A1582,1,参数!$B$6,参数!$B$1)</f>
        <v>0</v>
      </c>
      <c r="T1582" t="str">
        <f>f_info_investtype(A1582)</f>
        <v>偏股混合型基金</v>
      </c>
      <c r="U1582" t="str">
        <f>f_info_fundmanager(A1582)</f>
        <v>张崴,尹德才</v>
      </c>
      <c r="V1582">
        <f>f_info_manager_onthepostdays(A1582,1)</f>
        <v>356</v>
      </c>
      <c r="W1582" s="25">
        <f ca="1">f_return_1w(A1582,"0",参数!$B$2)</f>
        <v>-2.69866135004273</v>
      </c>
      <c r="X1582" s="25">
        <f>f_return_1m(A1582,"0",参数!$B$1)</f>
        <v>11.4769312356373</v>
      </c>
      <c r="Y1582" s="25">
        <f>f_return_3m(A1582,0,参数!$B$1)</f>
        <v>27.5858580749583</v>
      </c>
      <c r="Z1582" s="25">
        <f>f_return_6m(A1582,0,参数!B1581)</f>
        <v>32.493792124867</v>
      </c>
      <c r="AA1582" t="str">
        <f>f_dq_status(A1582,参数!$B$1)</f>
        <v>开放申购|开放赎回</v>
      </c>
      <c r="AB1582" s="17">
        <f ca="1">f_risk_maxdownside(A1582,参数!$B$6,参数!$B$1)</f>
        <v>-11.9484182953859</v>
      </c>
      <c r="AC1582" s="17">
        <f ca="1">f_risk_maxdownside(A1582,参数!$B$4,参数!$B$1)</f>
        <v>-11.9484182953859</v>
      </c>
      <c r="AD1582" t="str">
        <f ca="1">f_risk_maxdownside_date(A1582,参数!$B$6,参数!$B$1)</f>
        <v>20200226-20200323</v>
      </c>
    </row>
    <row r="1583" spans="1:30">
      <c r="A1583" s="15" t="s">
        <v>1611</v>
      </c>
      <c r="B1583" t="str">
        <f>f_info_name(A1583)</f>
        <v>博时厚泽回报A</v>
      </c>
      <c r="C1583" t="str">
        <f>f_info_setupdate(A1583)</f>
        <v>2017-11-22</v>
      </c>
      <c r="D1583" s="16">
        <f t="shared" si="24"/>
        <v>1160</v>
      </c>
      <c r="F1583" s="17">
        <f>f_netasset_total(A1583,参数!$B$1,100000000)</f>
        <v>1.0031177132</v>
      </c>
      <c r="G1583" s="17">
        <f ca="1">f_nav_adjustedreturn(A1583,参数!$B$2,参数!$B$1)</f>
        <v>35.0308542025436</v>
      </c>
      <c r="H1583" s="17">
        <f ca="1">f_nav_periodreturnrankingper(A1583,参数!$B$2,参数!$B$1,3)</f>
        <v>58.6553732133404</v>
      </c>
      <c r="I1583" s="17">
        <f ca="1">f_nav_adjustedreturn(A1583,参数!$B$3,参数!$B$2)</f>
        <v>50.1838889547989</v>
      </c>
      <c r="J1583" s="17">
        <f ca="1">f_nav_periodreturnrankingper(A1583,参数!$B$3,参数!$B$2,3)</f>
        <v>17.3355629877369</v>
      </c>
      <c r="K1583" s="17">
        <f ca="1">f_nav_adjustedreturn(A1583,参数!$B$4,参数!$B$3)</f>
        <v>-17.2897654793445</v>
      </c>
      <c r="L1583" s="17">
        <f ca="1">f_nav_periodreturnrankingper(A1583,参数!$B$4,参数!$B$3,3)</f>
        <v>57.1245186136072</v>
      </c>
      <c r="M1583" s="17">
        <f ca="1">f_nav_adjustedreturn(A1583,参数!$B$5,参数!$B$4)</f>
        <v>0</v>
      </c>
      <c r="N1583" s="17">
        <f ca="1">f_nav_periodreturnrankingper(A1583,参数!$B$5,参数!$B$4,3)</f>
        <v>0</v>
      </c>
      <c r="O1583" s="17">
        <f ca="1">f_nav_adjustedreturn(A1583,参数!$B$6,参数!$B$5)</f>
        <v>0</v>
      </c>
      <c r="P1583" s="17">
        <f ca="1">f_nav_periodreturnrankingper(A1583,参数!$B$6,参数!$B$5,3)</f>
        <v>0</v>
      </c>
      <c r="Q1583" s="25">
        <f>f_return(A1583,1,参数!$B$1-365/2,参数!$B$1)</f>
        <v>16.0332394380846</v>
      </c>
      <c r="R1583" s="25">
        <f ca="1">f_return(A1583,1,参数!$B$4,参数!$B$1)</f>
        <v>18.7964758620731</v>
      </c>
      <c r="S1583" s="25">
        <f ca="1">f_return(A1583,1,参数!$B$6,参数!$B$1)</f>
        <v>0</v>
      </c>
      <c r="T1583" t="str">
        <f>f_info_investtype(A1583)</f>
        <v>灵活配置型基金</v>
      </c>
      <c r="U1583" t="str">
        <f>f_info_fundmanager(A1583)</f>
        <v>周心鹏</v>
      </c>
      <c r="V1583">
        <f>f_info_manager_onthepostdays(A1583,1)</f>
        <v>1177</v>
      </c>
      <c r="W1583" s="25">
        <f ca="1">f_return_1w(A1583,"0",参数!$B$2)</f>
        <v>-2.42793278865424</v>
      </c>
      <c r="X1583" s="25">
        <f>f_return_1m(A1583,"0",参数!$B$1)</f>
        <v>2.56673511293633</v>
      </c>
      <c r="Y1583" s="25">
        <f>f_return_3m(A1583,0,参数!$B$1)</f>
        <v>0.900512564193383</v>
      </c>
      <c r="Z1583" s="25">
        <f>f_return_6m(A1583,0,参数!B1582)</f>
        <v>-6.32562574394853</v>
      </c>
      <c r="AA1583" t="str">
        <f>f_dq_status(A1583,参数!$B$1)</f>
        <v>开放申购|开放赎回</v>
      </c>
      <c r="AB1583" s="17">
        <f ca="1">f_risk_maxdownside(A1583,参数!$B$6,参数!$B$1)</f>
        <v>-32.6842963231299</v>
      </c>
      <c r="AC1583" s="17">
        <f ca="1">f_risk_maxdownside(A1583,参数!$B$4,参数!$B$1)</f>
        <v>-32.6842963231299</v>
      </c>
      <c r="AD1583" t="str">
        <f ca="1">f_risk_maxdownside_date(A1583,参数!$B$6,参数!$B$1)</f>
        <v>20180523-20181018</v>
      </c>
    </row>
    <row r="1584" spans="1:30">
      <c r="A1584" s="15" t="s">
        <v>1612</v>
      </c>
      <c r="B1584" t="str">
        <f>f_info_name(A1584)</f>
        <v>嘉实价值精选</v>
      </c>
      <c r="C1584" t="str">
        <f>f_info_setupdate(A1584)</f>
        <v>2017-11-06</v>
      </c>
      <c r="D1584" s="16">
        <f t="shared" si="24"/>
        <v>1176</v>
      </c>
      <c r="F1584" s="17">
        <f>f_netasset_total(A1584,参数!$B$1,100000000)</f>
        <v>44.9236325402</v>
      </c>
      <c r="G1584" s="17">
        <f ca="1">f_nav_adjustedreturn(A1584,参数!$B$2,参数!$B$1)</f>
        <v>92.5491519702978</v>
      </c>
      <c r="H1584" s="17">
        <f ca="1">f_nav_periodreturnrankingper(A1584,参数!$B$2,参数!$B$1,3)</f>
        <v>25</v>
      </c>
      <c r="I1584" s="17">
        <f ca="1">f_nav_adjustedreturn(A1584,参数!$B$3,参数!$B$2)</f>
        <v>31.0806326733768</v>
      </c>
      <c r="J1584" s="17">
        <f ca="1">f_nav_periodreturnrankingper(A1584,参数!$B$3,参数!$B$2,3)</f>
        <v>76.6961651917404</v>
      </c>
      <c r="K1584" s="17">
        <f ca="1">f_nav_adjustedreturn(A1584,参数!$B$4,参数!$B$3)</f>
        <v>-18.8784208165096</v>
      </c>
      <c r="L1584" s="17">
        <f ca="1">f_nav_periodreturnrankingper(A1584,参数!$B$4,参数!$B$3,3)</f>
        <v>22.5454545454545</v>
      </c>
      <c r="M1584" s="17">
        <f ca="1">f_nav_adjustedreturn(A1584,参数!$B$5,参数!$B$4)</f>
        <v>0</v>
      </c>
      <c r="N1584" s="17">
        <f ca="1">f_nav_periodreturnrankingper(A1584,参数!$B$5,参数!$B$4,3)</f>
        <v>0</v>
      </c>
      <c r="O1584" s="17">
        <f ca="1">f_nav_adjustedreturn(A1584,参数!$B$6,参数!$B$5)</f>
        <v>0</v>
      </c>
      <c r="P1584" s="17">
        <f ca="1">f_nav_periodreturnrankingper(A1584,参数!$B$6,参数!$B$5,3)</f>
        <v>0</v>
      </c>
      <c r="Q1584" s="25">
        <f>f_return(A1584,1,参数!$B$1-365/2,参数!$B$1)</f>
        <v>138.569492741563</v>
      </c>
      <c r="R1584" s="25">
        <f ca="1">f_return(A1584,1,参数!$B$4,参数!$B$1)</f>
        <v>26.9533580619266</v>
      </c>
      <c r="S1584" s="25">
        <f ca="1">f_return(A1584,1,参数!$B$6,参数!$B$1)</f>
        <v>0</v>
      </c>
      <c r="T1584" t="str">
        <f>f_info_investtype(A1584)</f>
        <v>普通股票型基金</v>
      </c>
      <c r="U1584" t="str">
        <f>f_info_fundmanager(A1584)</f>
        <v>谭丽</v>
      </c>
      <c r="V1584">
        <f>f_info_manager_onthepostdays(A1584,1)</f>
        <v>1193</v>
      </c>
      <c r="W1584" s="25">
        <f ca="1">f_return_1w(A1584,"0",参数!$B$2)</f>
        <v>-5.31319910514541</v>
      </c>
      <c r="X1584" s="25">
        <f>f_return_1m(A1584,"0",参数!$B$1)</f>
        <v>14.5532128514056</v>
      </c>
      <c r="Y1584" s="25">
        <f>f_return_3m(A1584,0,参数!$B$1)</f>
        <v>35.1116111078216</v>
      </c>
      <c r="Z1584" s="25">
        <f>f_return_6m(A1584,0,参数!B1583)</f>
        <v>54.7321370732655</v>
      </c>
      <c r="AA1584" t="str">
        <f>f_dq_status(A1584,参数!$B$1)</f>
        <v>开放申购|开放赎回</v>
      </c>
      <c r="AB1584" s="17">
        <f ca="1">f_risk_maxdownside(A1584,参数!$B$6,参数!$B$1)</f>
        <v>-26.9860951200071</v>
      </c>
      <c r="AC1584" s="17">
        <f ca="1">f_risk_maxdownside(A1584,参数!$B$4,参数!$B$1)</f>
        <v>-26.9860951200071</v>
      </c>
      <c r="AD1584" t="str">
        <f ca="1">f_risk_maxdownside_date(A1584,参数!$B$6,参数!$B$1)</f>
        <v>20180127-20190103</v>
      </c>
    </row>
    <row r="1585" spans="1:30">
      <c r="A1585" s="15" t="s">
        <v>1613</v>
      </c>
      <c r="B1585" t="str">
        <f>f_info_name(A1585)</f>
        <v>鹏华优势企业</v>
      </c>
      <c r="C1585" t="str">
        <f>f_info_setupdate(A1585)</f>
        <v>2017-11-29</v>
      </c>
      <c r="D1585" s="16">
        <f t="shared" si="24"/>
        <v>1153</v>
      </c>
      <c r="F1585" s="17">
        <f>f_netasset_total(A1585,参数!$B$1,100000000)</f>
        <v>18.7415781363</v>
      </c>
      <c r="G1585" s="17">
        <f ca="1">f_nav_adjustedreturn(A1585,参数!$B$2,参数!$B$1)</f>
        <v>93.7411201675017</v>
      </c>
      <c r="H1585" s="17">
        <f ca="1">f_nav_periodreturnrankingper(A1585,参数!$B$2,参数!$B$1,3)</f>
        <v>23.7745098039216</v>
      </c>
      <c r="I1585" s="17">
        <f ca="1">f_nav_adjustedreturn(A1585,参数!$B$3,参数!$B$2)</f>
        <v>73.2029529853646</v>
      </c>
      <c r="J1585" s="17">
        <f ca="1">f_nav_periodreturnrankingper(A1585,参数!$B$3,参数!$B$2,3)</f>
        <v>12.3893805309735</v>
      </c>
      <c r="K1585" s="17">
        <f ca="1">f_nav_adjustedreturn(A1585,参数!$B$4,参数!$B$3)</f>
        <v>-23.9909430990352</v>
      </c>
      <c r="L1585" s="17">
        <f ca="1">f_nav_periodreturnrankingper(A1585,参数!$B$4,参数!$B$3,3)</f>
        <v>53.8181818181818</v>
      </c>
      <c r="M1585" s="17">
        <f ca="1">f_nav_adjustedreturn(A1585,参数!$B$5,参数!$B$4)</f>
        <v>0</v>
      </c>
      <c r="N1585" s="17">
        <f ca="1">f_nav_periodreturnrankingper(A1585,参数!$B$5,参数!$B$4,3)</f>
        <v>0</v>
      </c>
      <c r="O1585" s="17">
        <f ca="1">f_nav_adjustedreturn(A1585,参数!$B$6,参数!$B$5)</f>
        <v>0</v>
      </c>
      <c r="P1585" s="17">
        <f ca="1">f_nav_periodreturnrankingper(A1585,参数!$B$6,参数!$B$5,3)</f>
        <v>0</v>
      </c>
      <c r="Q1585" s="25">
        <f>f_return(A1585,1,参数!$B$1-365/2,参数!$B$1)</f>
        <v>75.202216380003</v>
      </c>
      <c r="R1585" s="25">
        <f ca="1">f_return(A1585,1,参数!$B$4,参数!$B$1)</f>
        <v>36.5915414546423</v>
      </c>
      <c r="S1585" s="25">
        <f ca="1">f_return(A1585,1,参数!$B$6,参数!$B$1)</f>
        <v>0</v>
      </c>
      <c r="T1585" t="str">
        <f>f_info_investtype(A1585)</f>
        <v>普通股票型基金</v>
      </c>
      <c r="U1585" t="str">
        <f>f_info_fundmanager(A1585)</f>
        <v>陈璇淼</v>
      </c>
      <c r="V1585">
        <f>f_info_manager_onthepostdays(A1585,1)</f>
        <v>1170</v>
      </c>
      <c r="W1585" s="25">
        <f ca="1">f_return_1w(A1585,"0",参数!$B$2)</f>
        <v>-1.8711476372175</v>
      </c>
      <c r="X1585" s="25">
        <f>f_return_1m(A1585,"0",参数!$B$1)</f>
        <v>14.3733721802852</v>
      </c>
      <c r="Y1585" s="25">
        <f>f_return_3m(A1585,0,参数!$B$1)</f>
        <v>30.7808793094745</v>
      </c>
      <c r="Z1585" s="25">
        <f>f_return_6m(A1585,0,参数!B1584)</f>
        <v>30.519354211243</v>
      </c>
      <c r="AA1585" t="str">
        <f>f_dq_status(A1585,参数!$B$1)</f>
        <v>开放申购|开放赎回</v>
      </c>
      <c r="AB1585" s="17">
        <f ca="1">f_risk_maxdownside(A1585,参数!$B$6,参数!$B$1)</f>
        <v>-29.9862986885888</v>
      </c>
      <c r="AC1585" s="17">
        <f ca="1">f_risk_maxdownside(A1585,参数!$B$4,参数!$B$1)</f>
        <v>-29.8076923076923</v>
      </c>
      <c r="AD1585" t="str">
        <f ca="1">f_risk_maxdownside_date(A1585,参数!$B$6,参数!$B$1)</f>
        <v>20180123-20190103</v>
      </c>
    </row>
    <row r="1586" spans="1:30">
      <c r="A1586" s="15" t="s">
        <v>1614</v>
      </c>
      <c r="B1586" t="str">
        <f>f_info_name(A1586)</f>
        <v>华泰柏瑞港股通量化</v>
      </c>
      <c r="C1586" t="str">
        <f>f_info_setupdate(A1586)</f>
        <v>2017-12-20</v>
      </c>
      <c r="D1586" s="16">
        <f t="shared" si="24"/>
        <v>1132</v>
      </c>
      <c r="F1586" s="17">
        <f>f_netasset_total(A1586,参数!$B$1,100000000)</f>
        <v>0.7156536737</v>
      </c>
      <c r="G1586" s="17">
        <f ca="1">f_nav_adjustedreturn(A1586,参数!$B$2,参数!$B$1)</f>
        <v>12.3673380983323</v>
      </c>
      <c r="H1586" s="17">
        <f ca="1">f_nav_periodreturnrankingper(A1586,参数!$B$2,参数!$B$1,3)</f>
        <v>92.5886712546321</v>
      </c>
      <c r="I1586" s="17">
        <f ca="1">f_nav_adjustedreturn(A1586,参数!$B$3,参数!$B$2)</f>
        <v>3.27703836259926</v>
      </c>
      <c r="J1586" s="17">
        <f ca="1">f_nav_periodreturnrankingper(A1586,参数!$B$3,参数!$B$2,3)</f>
        <v>96.8227424749164</v>
      </c>
      <c r="K1586" s="17">
        <f ca="1">f_nav_adjustedreturn(A1586,参数!$B$4,参数!$B$3)</f>
        <v>-10.7595568420002</v>
      </c>
      <c r="L1586" s="17">
        <f ca="1">f_nav_periodreturnrankingper(A1586,参数!$B$4,参数!$B$3,3)</f>
        <v>42.6187419768935</v>
      </c>
      <c r="M1586" s="17">
        <f ca="1">f_nav_adjustedreturn(A1586,参数!$B$5,参数!$B$4)</f>
        <v>0</v>
      </c>
      <c r="N1586" s="17">
        <f ca="1">f_nav_periodreturnrankingper(A1586,参数!$B$5,参数!$B$4,3)</f>
        <v>0</v>
      </c>
      <c r="O1586" s="17">
        <f ca="1">f_nav_adjustedreturn(A1586,参数!$B$6,参数!$B$5)</f>
        <v>0</v>
      </c>
      <c r="P1586" s="17">
        <f ca="1">f_nav_periodreturnrankingper(A1586,参数!$B$6,参数!$B$5,3)</f>
        <v>0</v>
      </c>
      <c r="Q1586" s="25">
        <f>f_return(A1586,1,参数!$B$1-365/2,参数!$B$1)</f>
        <v>27.7475000159869</v>
      </c>
      <c r="R1586" s="25">
        <f ca="1">f_return(A1586,1,参数!$B$4,参数!$B$1)</f>
        <v>1.17283140514028</v>
      </c>
      <c r="S1586" s="25">
        <f ca="1">f_return(A1586,1,参数!$B$6,参数!$B$1)</f>
        <v>0</v>
      </c>
      <c r="T1586" t="str">
        <f>f_info_investtype(A1586)</f>
        <v>灵活配置型基金</v>
      </c>
      <c r="U1586" t="str">
        <f>f_info_fundmanager(A1586)</f>
        <v>盛豪</v>
      </c>
      <c r="V1586">
        <f>f_info_manager_onthepostdays(A1586,1)</f>
        <v>1149</v>
      </c>
      <c r="W1586" s="25">
        <f ca="1">f_return_1w(A1586,"0",参数!$B$2)</f>
        <v>-3.6820694690727</v>
      </c>
      <c r="X1586" s="25">
        <f>f_return_1m(A1586,"0",参数!$B$1)</f>
        <v>14.4243493603882</v>
      </c>
      <c r="Y1586" s="25">
        <f>f_return_3m(A1586,0,参数!$B$1)</f>
        <v>17.7485247389923</v>
      </c>
      <c r="Z1586" s="25">
        <f>f_return_6m(A1586,0,参数!B1585)</f>
        <v>9.22847399829496</v>
      </c>
      <c r="AA1586" t="str">
        <f>f_dq_status(A1586,参数!$B$1)</f>
        <v>开放申购|开放赎回</v>
      </c>
      <c r="AB1586" s="17">
        <f ca="1">f_risk_maxdownside(A1586,参数!$B$6,参数!$B$1)</f>
        <v>-30.1274068397356</v>
      </c>
      <c r="AC1586" s="17">
        <f ca="1">f_risk_maxdownside(A1586,参数!$B$4,参数!$B$1)</f>
        <v>-30.1274068397356</v>
      </c>
      <c r="AD1586" t="str">
        <f ca="1">f_risk_maxdownside_date(A1586,参数!$B$6,参数!$B$1)</f>
        <v>20180607-20200319</v>
      </c>
    </row>
    <row r="1587" spans="1:30">
      <c r="A1587" s="15" t="s">
        <v>1615</v>
      </c>
      <c r="B1587" t="str">
        <f>f_info_name(A1587)</f>
        <v>太平改革红利精选</v>
      </c>
      <c r="C1587" t="str">
        <f>f_info_setupdate(A1587)</f>
        <v>2017-12-01</v>
      </c>
      <c r="D1587" s="16">
        <f t="shared" si="24"/>
        <v>1151</v>
      </c>
      <c r="F1587" s="17">
        <f>f_netasset_total(A1587,参数!$B$1,100000000)</f>
        <v>2.3396455761</v>
      </c>
      <c r="G1587" s="17">
        <f ca="1">f_nav_adjustedreturn(A1587,参数!$B$2,参数!$B$1)</f>
        <v>52.2087269455691</v>
      </c>
      <c r="H1587" s="17">
        <f ca="1">f_nav_periodreturnrankingper(A1587,参数!$B$2,参数!$B$1,3)</f>
        <v>42.1916357861302</v>
      </c>
      <c r="I1587" s="17">
        <f ca="1">f_nav_adjustedreturn(A1587,参数!$B$3,参数!$B$2)</f>
        <v>39.9697771061579</v>
      </c>
      <c r="J1587" s="17">
        <f ca="1">f_nav_periodreturnrankingper(A1587,参数!$B$3,参数!$B$2,3)</f>
        <v>30.1003344481605</v>
      </c>
      <c r="K1587" s="17">
        <f ca="1">f_nav_adjustedreturn(A1587,参数!$B$4,参数!$B$3)</f>
        <v>-22.4208675263775</v>
      </c>
      <c r="L1587" s="17">
        <f ca="1">f_nav_periodreturnrankingper(A1587,参数!$B$4,参数!$B$3,3)</f>
        <v>75.3530166880616</v>
      </c>
      <c r="M1587" s="17">
        <f ca="1">f_nav_adjustedreturn(A1587,参数!$B$5,参数!$B$4)</f>
        <v>0</v>
      </c>
      <c r="N1587" s="17">
        <f ca="1">f_nav_periodreturnrankingper(A1587,参数!$B$5,参数!$B$4,3)</f>
        <v>0</v>
      </c>
      <c r="O1587" s="17">
        <f ca="1">f_nav_adjustedreturn(A1587,参数!$B$6,参数!$B$5)</f>
        <v>0</v>
      </c>
      <c r="P1587" s="17">
        <f ca="1">f_nav_periodreturnrankingper(A1587,参数!$B$6,参数!$B$5,3)</f>
        <v>0</v>
      </c>
      <c r="Q1587" s="25">
        <f>f_return(A1587,1,参数!$B$1-365/2,参数!$B$1)</f>
        <v>39.3712173617459</v>
      </c>
      <c r="R1587" s="25">
        <f ca="1">f_return(A1587,1,参数!$B$4,参数!$B$1)</f>
        <v>18.215170490962</v>
      </c>
      <c r="S1587" s="25">
        <f ca="1">f_return(A1587,1,参数!$B$6,参数!$B$1)</f>
        <v>0</v>
      </c>
      <c r="T1587" t="str">
        <f>f_info_investtype(A1587)</f>
        <v>灵活配置型基金</v>
      </c>
      <c r="U1587" t="str">
        <f>f_info_fundmanager(A1587)</f>
        <v>梁鹏</v>
      </c>
      <c r="V1587">
        <f>f_info_manager_onthepostdays(A1587,1)</f>
        <v>1168</v>
      </c>
      <c r="W1587" s="25">
        <f ca="1">f_return_1w(A1587,"0",参数!$B$2)</f>
        <v>-1.11209964412813</v>
      </c>
      <c r="X1587" s="25">
        <f>f_return_1m(A1587,"0",参数!$B$1)</f>
        <v>2.24209826554662</v>
      </c>
      <c r="Y1587" s="25">
        <f>f_return_3m(A1587,0,参数!$B$1)</f>
        <v>14.7605480938814</v>
      </c>
      <c r="Z1587" s="25">
        <f>f_return_6m(A1587,0,参数!B1586)</f>
        <v>12.2195796104647</v>
      </c>
      <c r="AA1587" t="str">
        <f>f_dq_status(A1587,参数!$B$1)</f>
        <v>开放申购|开放赎回</v>
      </c>
      <c r="AB1587" s="17">
        <f ca="1">f_risk_maxdownside(A1587,参数!$B$6,参数!$B$1)</f>
        <v>-27.4898078043098</v>
      </c>
      <c r="AC1587" s="17">
        <f ca="1">f_risk_maxdownside(A1587,参数!$B$4,参数!$B$1)</f>
        <v>-27.4898078043098</v>
      </c>
      <c r="AD1587" t="str">
        <f ca="1">f_risk_maxdownside_date(A1587,参数!$B$6,参数!$B$1)</f>
        <v>20180127-20181018</v>
      </c>
    </row>
    <row r="1588" spans="1:30">
      <c r="A1588" s="15" t="s">
        <v>1616</v>
      </c>
      <c r="B1588" t="str">
        <f>f_info_name(A1588)</f>
        <v>安信恒利增强A</v>
      </c>
      <c r="C1588" t="str">
        <f>f_info_setupdate(A1588)</f>
        <v>2018-09-26</v>
      </c>
      <c r="D1588" s="16">
        <f t="shared" si="24"/>
        <v>852</v>
      </c>
      <c r="F1588" s="17">
        <f>f_netasset_total(A1588,参数!$B$1,100000000)</f>
        <v>0.0438337337</v>
      </c>
      <c r="G1588" s="17">
        <f ca="1">f_nav_adjustedreturn(A1588,参数!$B$2,参数!$B$1)</f>
        <v>6.01721879094142</v>
      </c>
      <c r="H1588" s="17">
        <f ca="1">f_nav_periodreturnrankingper(A1588,参数!$B$2,参数!$B$1,3)</f>
        <v>74.1509433962264</v>
      </c>
      <c r="I1588" s="17">
        <f ca="1">f_nav_adjustedreturn(A1588,参数!$B$3,参数!$B$2)</f>
        <v>5.23931455584005</v>
      </c>
      <c r="J1588" s="17">
        <f ca="1">f_nav_periodreturnrankingper(A1588,参数!$B$3,参数!$B$2,3)</f>
        <v>77.8723404255319</v>
      </c>
      <c r="K1588" s="17">
        <f ca="1">f_nav_adjustedreturn(A1588,参数!$B$4,参数!$B$3)</f>
        <v>0</v>
      </c>
      <c r="L1588" s="17">
        <f ca="1">f_nav_periodreturnrankingper(A1588,参数!$B$4,参数!$B$3,3)</f>
        <v>0</v>
      </c>
      <c r="M1588" s="17">
        <f ca="1">f_nav_adjustedreturn(A1588,参数!$B$5,参数!$B$4)</f>
        <v>0</v>
      </c>
      <c r="N1588" s="17">
        <f ca="1">f_nav_periodreturnrankingper(A1588,参数!$B$5,参数!$B$4,3)</f>
        <v>0</v>
      </c>
      <c r="O1588" s="17">
        <f ca="1">f_nav_adjustedreturn(A1588,参数!$B$6,参数!$B$5)</f>
        <v>0</v>
      </c>
      <c r="P1588" s="17">
        <f ca="1">f_nav_periodreturnrankingper(A1588,参数!$B$6,参数!$B$5,3)</f>
        <v>0</v>
      </c>
      <c r="Q1588" s="25">
        <f>f_return(A1588,1,参数!$B$1-365/2,参数!$B$1)</f>
        <v>13.022629816051</v>
      </c>
      <c r="R1588" s="25">
        <f ca="1">f_return(A1588,1,参数!$B$4,参数!$B$1)</f>
        <v>0</v>
      </c>
      <c r="S1588" s="25">
        <f ca="1">f_return(A1588,1,参数!$B$6,参数!$B$1)</f>
        <v>0</v>
      </c>
      <c r="T1588" t="str">
        <f>f_info_investtype(A1588)</f>
        <v>混合债券型二级基金</v>
      </c>
      <c r="U1588" t="str">
        <f>f_info_fundmanager(A1588)</f>
        <v>任凭,钟光正</v>
      </c>
      <c r="V1588">
        <f>f_info_manager_onthepostdays(A1588,1)</f>
        <v>314</v>
      </c>
      <c r="W1588" s="25">
        <f ca="1">f_return_1w(A1588,"0",参数!$B$2)</f>
        <v>-0.0374181478016797</v>
      </c>
      <c r="X1588" s="25">
        <f>f_return_1m(A1588,"0",参数!$B$1)</f>
        <v>2.23806515657431</v>
      </c>
      <c r="Y1588" s="25">
        <f>f_return_3m(A1588,0,参数!$B$1)</f>
        <v>3.27256153144941</v>
      </c>
      <c r="Z1588" s="25">
        <f>f_return_6m(A1588,0,参数!B1587)</f>
        <v>4.06039009752437</v>
      </c>
      <c r="AA1588" t="str">
        <f>f_dq_status(A1588,参数!$B$1)</f>
        <v>开放申购|开放赎回</v>
      </c>
      <c r="AB1588" s="17">
        <f ca="1">f_risk_maxdownside(A1588,参数!$B$6,参数!$B$1)</f>
        <v>-1.96423607894004</v>
      </c>
      <c r="AC1588" s="17">
        <f ca="1">f_risk_maxdownside(A1588,参数!$B$4,参数!$B$1)</f>
        <v>-1.96423607894004</v>
      </c>
      <c r="AD1588" t="str">
        <f ca="1">f_risk_maxdownside_date(A1588,参数!$B$6,参数!$B$1)</f>
        <v>20200423-20200909</v>
      </c>
    </row>
    <row r="1589" spans="1:30">
      <c r="A1589" s="15" t="s">
        <v>1617</v>
      </c>
      <c r="B1589" t="str">
        <f>f_info_name(A1589)</f>
        <v>华商可转债A</v>
      </c>
      <c r="C1589" t="str">
        <f>f_info_setupdate(A1589)</f>
        <v>2017-12-22</v>
      </c>
      <c r="D1589" s="16">
        <f t="shared" si="24"/>
        <v>1130</v>
      </c>
      <c r="F1589" s="17">
        <f>f_netasset_total(A1589,参数!$B$1,100000000)</f>
        <v>1.7993695114</v>
      </c>
      <c r="G1589" s="17">
        <f ca="1">f_nav_adjustedreturn(A1589,参数!$B$2,参数!$B$1)</f>
        <v>33.9785340794422</v>
      </c>
      <c r="H1589" s="17">
        <f ca="1">f_nav_periodreturnrankingper(A1589,参数!$B$2,参数!$B$1,3)</f>
        <v>2.26415094339623</v>
      </c>
      <c r="I1589" s="17">
        <f ca="1">f_nav_adjustedreturn(A1589,参数!$B$3,参数!$B$2)</f>
        <v>22.5795569549084</v>
      </c>
      <c r="J1589" s="17">
        <f ca="1">f_nav_periodreturnrankingper(A1589,参数!$B$3,参数!$B$2,3)</f>
        <v>6.17021276595745</v>
      </c>
      <c r="K1589" s="17">
        <f ca="1">f_nav_adjustedreturn(A1589,参数!$B$4,参数!$B$3)</f>
        <v>-18.2628676470588</v>
      </c>
      <c r="L1589" s="17">
        <f ca="1">f_nav_periodreturnrankingper(A1589,参数!$B$4,参数!$B$3,3)</f>
        <v>98.8066825775656</v>
      </c>
      <c r="M1589" s="17">
        <f ca="1">f_nav_adjustedreturn(A1589,参数!$B$5,参数!$B$4)</f>
        <v>0</v>
      </c>
      <c r="N1589" s="17">
        <f ca="1">f_nav_periodreturnrankingper(A1589,参数!$B$5,参数!$B$4,3)</f>
        <v>0</v>
      </c>
      <c r="O1589" s="17">
        <f ca="1">f_nav_adjustedreturn(A1589,参数!$B$6,参数!$B$5)</f>
        <v>0</v>
      </c>
      <c r="P1589" s="17">
        <f ca="1">f_nav_periodreturnrankingper(A1589,参数!$B$6,参数!$B$5,3)</f>
        <v>0</v>
      </c>
      <c r="Q1589" s="25">
        <f>f_return(A1589,1,参数!$B$1-365/2,参数!$B$1)</f>
        <v>43.7091772169117</v>
      </c>
      <c r="R1589" s="25">
        <f ca="1">f_return(A1589,1,参数!$B$4,参数!$B$1)</f>
        <v>10.3024937665654</v>
      </c>
      <c r="S1589" s="25">
        <f ca="1">f_return(A1589,1,参数!$B$6,参数!$B$1)</f>
        <v>0</v>
      </c>
      <c r="T1589" t="str">
        <f>f_info_investtype(A1589)</f>
        <v>混合债券型二级基金</v>
      </c>
      <c r="U1589" t="str">
        <f>f_info_fundmanager(A1589)</f>
        <v>张永志</v>
      </c>
      <c r="V1589">
        <f>f_info_manager_onthepostdays(A1589,1)</f>
        <v>1147</v>
      </c>
      <c r="W1589" s="25">
        <f ca="1">f_return_1w(A1589,"0",参数!$B$2)</f>
        <v>-0.82787481804948</v>
      </c>
      <c r="X1589" s="25">
        <f>f_return_1m(A1589,"0",参数!$B$1)</f>
        <v>8.91938250428816</v>
      </c>
      <c r="Y1589" s="25">
        <f>f_return_3m(A1589,0,参数!$B$1)</f>
        <v>16.3466900342547</v>
      </c>
      <c r="Z1589" s="25">
        <f>f_return_6m(A1589,0,参数!B1588)</f>
        <v>13.0759070779271</v>
      </c>
      <c r="AA1589" t="str">
        <f>f_dq_status(A1589,参数!$B$1)</f>
        <v>开放申购|开放赎回</v>
      </c>
      <c r="AB1589" s="17">
        <f ca="1">f_risk_maxdownside(A1589,参数!$B$6,参数!$B$1)</f>
        <v>-25.5757466714646</v>
      </c>
      <c r="AC1589" s="17">
        <f ca="1">f_risk_maxdownside(A1589,参数!$B$4,参数!$B$1)</f>
        <v>-25.5757466714646</v>
      </c>
      <c r="AD1589" t="str">
        <f ca="1">f_risk_maxdownside_date(A1589,参数!$B$6,参数!$B$1)</f>
        <v>20180206-20190102</v>
      </c>
    </row>
    <row r="1590" spans="1:30">
      <c r="A1590" s="15" t="s">
        <v>1618</v>
      </c>
      <c r="B1590" t="str">
        <f>f_info_name(A1590)</f>
        <v>中银景福回报</v>
      </c>
      <c r="C1590" t="str">
        <f>f_info_setupdate(A1590)</f>
        <v>2018-04-17</v>
      </c>
      <c r="D1590" s="16">
        <f t="shared" si="24"/>
        <v>1014</v>
      </c>
      <c r="F1590" s="17">
        <f>f_netasset_total(A1590,参数!$B$1,100000000)</f>
        <v>11.1574617136</v>
      </c>
      <c r="G1590" s="17">
        <f ca="1">f_nav_adjustedreturn(A1590,参数!$B$2,参数!$B$1)</f>
        <v>20.0310134087385</v>
      </c>
      <c r="H1590" s="17">
        <f ca="1">f_nav_periodreturnrankingper(A1590,参数!$B$2,参数!$B$1,3)</f>
        <v>30.4812834224599</v>
      </c>
      <c r="I1590" s="17">
        <f ca="1">f_nav_adjustedreturn(A1590,参数!$B$3,参数!$B$2)</f>
        <v>16.1684063362746</v>
      </c>
      <c r="J1590" s="17">
        <f ca="1">f_nav_periodreturnrankingper(A1590,参数!$B$3,参数!$B$2,3)</f>
        <v>13.6842105263158</v>
      </c>
      <c r="K1590" s="17">
        <f ca="1">f_nav_adjustedreturn(A1590,参数!$B$4,参数!$B$3)</f>
        <v>0</v>
      </c>
      <c r="L1590" s="17">
        <f ca="1">f_nav_periodreturnrankingper(A1590,参数!$B$4,参数!$B$3,3)</f>
        <v>0</v>
      </c>
      <c r="M1590" s="17">
        <f ca="1">f_nav_adjustedreturn(A1590,参数!$B$5,参数!$B$4)</f>
        <v>0</v>
      </c>
      <c r="N1590" s="17">
        <f ca="1">f_nav_periodreturnrankingper(A1590,参数!$B$5,参数!$B$4,3)</f>
        <v>0</v>
      </c>
      <c r="O1590" s="17">
        <f ca="1">f_nav_adjustedreturn(A1590,参数!$B$6,参数!$B$5)</f>
        <v>0</v>
      </c>
      <c r="P1590" s="17">
        <f ca="1">f_nav_periodreturnrankingper(A1590,参数!$B$6,参数!$B$5,3)</f>
        <v>0</v>
      </c>
      <c r="Q1590" s="25">
        <f>f_return(A1590,1,参数!$B$1-365/2,参数!$B$1)</f>
        <v>19.7914776377509</v>
      </c>
      <c r="R1590" s="25">
        <f ca="1">f_return(A1590,1,参数!$B$4,参数!$B$1)</f>
        <v>0</v>
      </c>
      <c r="S1590" s="25">
        <f ca="1">f_return(A1590,1,参数!$B$6,参数!$B$1)</f>
        <v>0</v>
      </c>
      <c r="T1590" t="str">
        <f>f_info_investtype(A1590)</f>
        <v>偏债混合型基金</v>
      </c>
      <c r="U1590" t="str">
        <f>f_info_fundmanager(A1590)</f>
        <v>涂海强</v>
      </c>
      <c r="V1590">
        <f>f_info_manager_onthepostdays(A1590,1)</f>
        <v>1031</v>
      </c>
      <c r="W1590" s="25">
        <f ca="1">f_return_1w(A1590,"0",参数!$B$2)</f>
        <v>-1.24313124943699</v>
      </c>
      <c r="X1590" s="25">
        <f>f_return_1m(A1590,"0",参数!$B$1)</f>
        <v>3.22403514276751</v>
      </c>
      <c r="Y1590" s="25">
        <f>f_return_3m(A1590,0,参数!$B$1)</f>
        <v>8.15320128215668</v>
      </c>
      <c r="Z1590" s="25">
        <f>f_return_6m(A1590,0,参数!B1589)</f>
        <v>7.13231677324151</v>
      </c>
      <c r="AA1590" t="str">
        <f>f_dq_status(A1590,参数!$B$1)</f>
        <v>暂停大额申购|开放赎回</v>
      </c>
      <c r="AB1590" s="17">
        <f ca="1">f_risk_maxdownside(A1590,参数!$B$6,参数!$B$1)</f>
        <v>-3.78605232610055</v>
      </c>
      <c r="AC1590" s="17">
        <f ca="1">f_risk_maxdownside(A1590,参数!$B$4,参数!$B$1)</f>
        <v>-3.78605232610055</v>
      </c>
      <c r="AD1590" t="str">
        <f ca="1">f_risk_maxdownside_date(A1590,参数!$B$6,参数!$B$1)</f>
        <v>20200110-20200203</v>
      </c>
    </row>
    <row r="1591" spans="1:30">
      <c r="A1591" s="15" t="s">
        <v>1619</v>
      </c>
      <c r="B1591" t="str">
        <f>f_info_name(A1591)</f>
        <v>中欧创新成长A</v>
      </c>
      <c r="C1591" t="str">
        <f>f_info_setupdate(A1591)</f>
        <v>2018-03-26</v>
      </c>
      <c r="D1591" s="16">
        <f t="shared" si="24"/>
        <v>1036</v>
      </c>
      <c r="F1591" s="17">
        <f>f_netasset_total(A1591,参数!$B$1,100000000)</f>
        <v>89.4135350589</v>
      </c>
      <c r="G1591" s="17">
        <f ca="1">f_nav_adjustedreturn(A1591,参数!$B$2,参数!$B$1)</f>
        <v>79.4754192346281</v>
      </c>
      <c r="H1591" s="17">
        <f ca="1">f_nav_periodreturnrankingper(A1591,参数!$B$2,参数!$B$1,3)</f>
        <v>16.5166754896771</v>
      </c>
      <c r="I1591" s="17">
        <f ca="1">f_nav_adjustedreturn(A1591,参数!$B$3,参数!$B$2)</f>
        <v>70.6493824140883</v>
      </c>
      <c r="J1591" s="17">
        <f ca="1">f_nav_periodreturnrankingper(A1591,参数!$B$3,参数!$B$2,3)</f>
        <v>4.45930880713489</v>
      </c>
      <c r="K1591" s="17">
        <f ca="1">f_nav_adjustedreturn(A1591,参数!$B$4,参数!$B$3)</f>
        <v>0</v>
      </c>
      <c r="L1591" s="17">
        <f ca="1">f_nav_periodreturnrankingper(A1591,参数!$B$4,参数!$B$3,3)</f>
        <v>0</v>
      </c>
      <c r="M1591" s="17">
        <f ca="1">f_nav_adjustedreturn(A1591,参数!$B$5,参数!$B$4)</f>
        <v>0</v>
      </c>
      <c r="N1591" s="17">
        <f ca="1">f_nav_periodreturnrankingper(A1591,参数!$B$5,参数!$B$4,3)</f>
        <v>0</v>
      </c>
      <c r="O1591" s="17">
        <f ca="1">f_nav_adjustedreturn(A1591,参数!$B$6,参数!$B$5)</f>
        <v>0</v>
      </c>
      <c r="P1591" s="17">
        <f ca="1">f_nav_periodreturnrankingper(A1591,参数!$B$6,参数!$B$5,3)</f>
        <v>0</v>
      </c>
      <c r="Q1591" s="25">
        <f>f_return(A1591,1,参数!$B$1-365/2,参数!$B$1)</f>
        <v>79.8401768995278</v>
      </c>
      <c r="R1591" s="25">
        <f ca="1">f_return(A1591,1,参数!$B$4,参数!$B$1)</f>
        <v>0</v>
      </c>
      <c r="S1591" s="25">
        <f ca="1">f_return(A1591,1,参数!$B$6,参数!$B$1)</f>
        <v>0</v>
      </c>
      <c r="T1591" t="str">
        <f>f_info_investtype(A1591)</f>
        <v>灵活配置型基金</v>
      </c>
      <c r="U1591" t="str">
        <f>f_info_fundmanager(A1591)</f>
        <v>王培</v>
      </c>
      <c r="V1591">
        <f>f_info_manager_onthepostdays(A1591,1)</f>
        <v>1053</v>
      </c>
      <c r="W1591" s="25">
        <f ca="1">f_return_1w(A1591,"0",参数!$B$2)</f>
        <v>1.49101752854753</v>
      </c>
      <c r="X1591" s="25">
        <f>f_return_1m(A1591,"0",参数!$B$1)</f>
        <v>17.9484764282014</v>
      </c>
      <c r="Y1591" s="25">
        <f>f_return_3m(A1591,0,参数!$B$1)</f>
        <v>29.1993396615766</v>
      </c>
      <c r="Z1591" s="25">
        <f>f_return_6m(A1591,0,参数!B1590)</f>
        <v>31.0608014027126</v>
      </c>
      <c r="AA1591" t="str">
        <f>f_dq_status(A1591,参数!$B$1)</f>
        <v>开放申购|开放赎回</v>
      </c>
      <c r="AB1591" s="17">
        <f ca="1">f_risk_maxdownside(A1591,参数!$B$6,参数!$B$1)</f>
        <v>-25.16010091209</v>
      </c>
      <c r="AC1591" s="17">
        <f ca="1">f_risk_maxdownside(A1591,参数!$B$4,参数!$B$1)</f>
        <v>-25.16010091209</v>
      </c>
      <c r="AD1591" t="str">
        <f ca="1">f_risk_maxdownside_date(A1591,参数!$B$6,参数!$B$1)</f>
        <v>20180607-20190103</v>
      </c>
    </row>
    <row r="1592" spans="1:30">
      <c r="A1592" s="15" t="s">
        <v>1620</v>
      </c>
      <c r="B1592" t="str">
        <f>f_info_name(A1592)</f>
        <v>中科沃土转型升级</v>
      </c>
      <c r="C1592" t="str">
        <f>f_info_setupdate(A1592)</f>
        <v>2018-01-25</v>
      </c>
      <c r="D1592" s="16">
        <f t="shared" si="24"/>
        <v>1096</v>
      </c>
      <c r="F1592" s="17">
        <f>f_netasset_total(A1592,参数!$B$1,100000000)</f>
        <v>0.1503137862</v>
      </c>
      <c r="G1592" s="17">
        <f ca="1">f_nav_adjustedreturn(A1592,参数!$B$2,参数!$B$1)</f>
        <v>39.1488503428802</v>
      </c>
      <c r="H1592" s="17">
        <f ca="1">f_nav_periodreturnrankingper(A1592,参数!$B$2,参数!$B$1,3)</f>
        <v>54.3144520910535</v>
      </c>
      <c r="I1592" s="17">
        <f ca="1">f_nav_adjustedreturn(A1592,参数!$B$3,参数!$B$2)</f>
        <v>26.4634612932024</v>
      </c>
      <c r="J1592" s="17">
        <f ca="1">f_nav_periodreturnrankingper(A1592,参数!$B$3,参数!$B$2,3)</f>
        <v>48.6622073578595</v>
      </c>
      <c r="K1592" s="17">
        <f ca="1">f_nav_adjustedreturn(A1592,参数!$B$4,参数!$B$3)</f>
        <v>-21.59</v>
      </c>
      <c r="L1592" s="17">
        <f ca="1">f_nav_periodreturnrankingper(A1592,参数!$B$4,参数!$B$3,3)</f>
        <v>71.8228498074454</v>
      </c>
      <c r="M1592" s="17">
        <f ca="1">f_nav_adjustedreturn(A1592,参数!$B$5,参数!$B$4)</f>
        <v>0</v>
      </c>
      <c r="N1592" s="17">
        <f ca="1">f_nav_periodreturnrankingper(A1592,参数!$B$5,参数!$B$4,3)</f>
        <v>0</v>
      </c>
      <c r="O1592" s="17">
        <f ca="1">f_nav_adjustedreturn(A1592,参数!$B$6,参数!$B$5)</f>
        <v>0</v>
      </c>
      <c r="P1592" s="17">
        <f ca="1">f_nav_periodreturnrankingper(A1592,参数!$B$6,参数!$B$5,3)</f>
        <v>0</v>
      </c>
      <c r="Q1592" s="25">
        <f>f_return(A1592,1,参数!$B$1-365/2,参数!$B$1)</f>
        <v>28.7842479415436</v>
      </c>
      <c r="R1592" s="25">
        <f ca="1">f_return(A1592,1,参数!$B$4,参数!$B$1)</f>
        <v>11.3173494859536</v>
      </c>
      <c r="S1592" s="25">
        <f ca="1">f_return(A1592,1,参数!$B$6,参数!$B$1)</f>
        <v>0</v>
      </c>
      <c r="T1592" t="str">
        <f>f_info_investtype(A1592)</f>
        <v>灵活配置型基金</v>
      </c>
      <c r="U1592" t="str">
        <f>f_info_fundmanager(A1592)</f>
        <v>徐力,孟禄程</v>
      </c>
      <c r="V1592">
        <f>f_info_manager_onthepostdays(A1592,1)</f>
        <v>554</v>
      </c>
      <c r="W1592" s="25">
        <f ca="1">f_return_1w(A1592,"0",参数!$B$2)</f>
        <v>1.28702757916242</v>
      </c>
      <c r="X1592" s="25">
        <f>f_return_1m(A1592,"0",参数!$B$1)</f>
        <v>7.1606088847468</v>
      </c>
      <c r="Y1592" s="25">
        <f>f_return_3m(A1592,0,参数!$B$1)</f>
        <v>17.5999318162448</v>
      </c>
      <c r="Z1592" s="25">
        <f>f_return_6m(A1592,0,参数!B1591)</f>
        <v>6.62772585669781</v>
      </c>
      <c r="AA1592" t="str">
        <f>f_dq_status(A1592,参数!$B$1)</f>
        <v>开放申购|开放赎回</v>
      </c>
      <c r="AB1592" s="17">
        <f ca="1">f_risk_maxdownside(A1592,参数!$B$6,参数!$B$1)</f>
        <v>-24.0007894996546</v>
      </c>
      <c r="AC1592" s="17">
        <f ca="1">f_risk_maxdownside(A1592,参数!$B$4,参数!$B$1)</f>
        <v>-24.0007894996546</v>
      </c>
      <c r="AD1592" t="str">
        <f ca="1">f_risk_maxdownside_date(A1592,参数!$B$6,参数!$B$1)</f>
        <v>20180310-20190103</v>
      </c>
    </row>
    <row r="1593" spans="1:30">
      <c r="A1593" s="15" t="s">
        <v>1621</v>
      </c>
      <c r="B1593" t="str">
        <f>f_info_name(A1593)</f>
        <v>诺德新盛A</v>
      </c>
      <c r="C1593" t="str">
        <f>f_info_setupdate(A1593)</f>
        <v>2017-12-20</v>
      </c>
      <c r="D1593" s="16">
        <f t="shared" si="24"/>
        <v>1132</v>
      </c>
      <c r="F1593" s="17">
        <f>f_netasset_total(A1593,参数!$B$1,100000000)</f>
        <v>0.1478317484</v>
      </c>
      <c r="G1593" s="17">
        <f ca="1">f_nav_adjustedreturn(A1593,参数!$B$2,参数!$B$1)</f>
        <v>49.3314316277411</v>
      </c>
      <c r="H1593" s="17">
        <f ca="1">f_nav_periodreturnrankingper(A1593,参数!$B$2,参数!$B$1,3)</f>
        <v>44.4679724722075</v>
      </c>
      <c r="I1593" s="17">
        <f ca="1">f_nav_adjustedreturn(A1593,参数!$B$3,参数!$B$2)</f>
        <v>50.6580714477572</v>
      </c>
      <c r="J1593" s="17">
        <f ca="1">f_nav_periodreturnrankingper(A1593,参数!$B$3,参数!$B$2,3)</f>
        <v>16.778149386845</v>
      </c>
      <c r="K1593" s="17">
        <f ca="1">f_nav_adjustedreturn(A1593,参数!$B$4,参数!$B$3)</f>
        <v>-25.9325574455386</v>
      </c>
      <c r="L1593" s="17">
        <f ca="1">f_nav_periodreturnrankingper(A1593,参数!$B$4,参数!$B$3,3)</f>
        <v>86.3286264441592</v>
      </c>
      <c r="M1593" s="17">
        <f ca="1">f_nav_adjustedreturn(A1593,参数!$B$5,参数!$B$4)</f>
        <v>0</v>
      </c>
      <c r="N1593" s="17">
        <f ca="1">f_nav_periodreturnrankingper(A1593,参数!$B$5,参数!$B$4,3)</f>
        <v>0</v>
      </c>
      <c r="O1593" s="17">
        <f ca="1">f_nav_adjustedreturn(A1593,参数!$B$6,参数!$B$5)</f>
        <v>0</v>
      </c>
      <c r="P1593" s="17">
        <f ca="1">f_nav_periodreturnrankingper(A1593,参数!$B$6,参数!$B$5,3)</f>
        <v>0</v>
      </c>
      <c r="Q1593" s="25">
        <f>f_return(A1593,1,参数!$B$1-365/2,参数!$B$1)</f>
        <v>26.0452778305327</v>
      </c>
      <c r="R1593" s="25">
        <f ca="1">f_return(A1593,1,参数!$B$4,参数!$B$1)</f>
        <v>18.5376223958988</v>
      </c>
      <c r="S1593" s="25">
        <f ca="1">f_return(A1593,1,参数!$B$6,参数!$B$1)</f>
        <v>0</v>
      </c>
      <c r="T1593" t="str">
        <f>f_info_investtype(A1593)</f>
        <v>灵活配置型基金</v>
      </c>
      <c r="U1593" t="str">
        <f>f_info_fundmanager(A1593)</f>
        <v>应颖</v>
      </c>
      <c r="V1593">
        <f>f_info_manager_onthepostdays(A1593,1)</f>
        <v>1134</v>
      </c>
      <c r="W1593" s="25">
        <f ca="1">f_return_1w(A1593,"0",参数!$B$2)</f>
        <v>-1.25869201654786</v>
      </c>
      <c r="X1593" s="25">
        <f>f_return_1m(A1593,"0",参数!$B$1)</f>
        <v>12.2336861851802</v>
      </c>
      <c r="Y1593" s="25">
        <f>f_return_3m(A1593,0,参数!$B$1)</f>
        <v>17.615670855859</v>
      </c>
      <c r="Z1593" s="25">
        <f>f_return_6m(A1593,0,参数!B1592)</f>
        <v>0.2364639544049</v>
      </c>
      <c r="AA1593" t="str">
        <f>f_dq_status(A1593,参数!$B$1)</f>
        <v>开放申购|开放赎回</v>
      </c>
      <c r="AB1593" s="17">
        <f ca="1">f_risk_maxdownside(A1593,参数!$B$6,参数!$B$1)</f>
        <v>-30.6346353920363</v>
      </c>
      <c r="AC1593" s="17">
        <f ca="1">f_risk_maxdownside(A1593,参数!$B$4,参数!$B$1)</f>
        <v>-30.6346353920363</v>
      </c>
      <c r="AD1593" t="str">
        <f ca="1">f_risk_maxdownside_date(A1593,参数!$B$6,参数!$B$1)</f>
        <v>20180313-20190131</v>
      </c>
    </row>
    <row r="1594" spans="1:30">
      <c r="A1594" s="15" t="s">
        <v>1622</v>
      </c>
      <c r="B1594" t="str">
        <f>f_info_name(A1594)</f>
        <v>华富星玉衡A</v>
      </c>
      <c r="C1594" t="str">
        <f>f_info_setupdate(A1594)</f>
        <v>2017-12-13</v>
      </c>
      <c r="D1594" s="16">
        <f t="shared" si="24"/>
        <v>1139</v>
      </c>
      <c r="F1594" s="17">
        <f>f_netasset_total(A1594,参数!$B$1,100000000)</f>
        <v>1.0299134043</v>
      </c>
      <c r="G1594" s="17">
        <f ca="1">f_nav_adjustedreturn(A1594,参数!$B$2,参数!$B$1)</f>
        <v>5.03973638301997</v>
      </c>
      <c r="H1594" s="17">
        <f ca="1">f_nav_periodreturnrankingper(A1594,参数!$B$2,参数!$B$1,3)</f>
        <v>92.5133689839572</v>
      </c>
      <c r="I1594" s="17">
        <f ca="1">f_nav_adjustedreturn(A1594,参数!$B$3,参数!$B$2)</f>
        <v>5.8473533032417</v>
      </c>
      <c r="J1594" s="17">
        <f ca="1">f_nav_periodreturnrankingper(A1594,参数!$B$3,参数!$B$2,3)</f>
        <v>78.5964912280702</v>
      </c>
      <c r="K1594" s="17">
        <f ca="1">f_nav_adjustedreturn(A1594,参数!$B$4,参数!$B$3)</f>
        <v>-2.52974702529747</v>
      </c>
      <c r="L1594" s="17">
        <f ca="1">f_nav_periodreturnrankingper(A1594,参数!$B$4,参数!$B$3,3)</f>
        <v>73.7777777777778</v>
      </c>
      <c r="M1594" s="17">
        <f ca="1">f_nav_adjustedreturn(A1594,参数!$B$5,参数!$B$4)</f>
        <v>0</v>
      </c>
      <c r="N1594" s="17">
        <f ca="1">f_nav_periodreturnrankingper(A1594,参数!$B$5,参数!$B$4,3)</f>
        <v>0</v>
      </c>
      <c r="O1594" s="17">
        <f ca="1">f_nav_adjustedreturn(A1594,参数!$B$6,参数!$B$5)</f>
        <v>0</v>
      </c>
      <c r="P1594" s="17">
        <f ca="1">f_nav_periodreturnrankingper(A1594,参数!$B$6,参数!$B$5,3)</f>
        <v>0</v>
      </c>
      <c r="Q1594" s="25">
        <f>f_return(A1594,1,参数!$B$1-365/2,参数!$B$1)</f>
        <v>6.02549305834501</v>
      </c>
      <c r="R1594" s="25">
        <f ca="1">f_return(A1594,1,参数!$B$4,参数!$B$1)</f>
        <v>2.71281306672675</v>
      </c>
      <c r="S1594" s="25">
        <f ca="1">f_return(A1594,1,参数!$B$6,参数!$B$1)</f>
        <v>0</v>
      </c>
      <c r="T1594" t="str">
        <f>f_info_investtype(A1594)</f>
        <v>偏债混合型基金</v>
      </c>
      <c r="U1594" t="str">
        <f>f_info_fundmanager(A1594)</f>
        <v>张惠</v>
      </c>
      <c r="V1594">
        <f>f_info_manager_onthepostdays(A1594,1)</f>
        <v>898</v>
      </c>
      <c r="W1594" s="25">
        <f ca="1">f_return_1w(A1594,"0",参数!$B$2)</f>
        <v>-0.54939759036145</v>
      </c>
      <c r="X1594" s="25">
        <f>f_return_1m(A1594,"0",参数!$B$1)</f>
        <v>0.912476722532591</v>
      </c>
      <c r="Y1594" s="25">
        <f>f_return_3m(A1594,0,参数!$B$1)</f>
        <v>0.827983998511502</v>
      </c>
      <c r="Z1594" s="25">
        <f>f_return_6m(A1594,0,参数!B1593)</f>
        <v>2.5188679245283</v>
      </c>
      <c r="AA1594" t="str">
        <f>f_dq_status(A1594,参数!$B$1)</f>
        <v>开放申购|开放赎回</v>
      </c>
      <c r="AB1594" s="17">
        <f ca="1">f_risk_maxdownside(A1594,参数!$B$6,参数!$B$1)</f>
        <v>-4.55860349127182</v>
      </c>
      <c r="AC1594" s="17">
        <f ca="1">f_risk_maxdownside(A1594,参数!$B$4,参数!$B$1)</f>
        <v>-4.55860349127182</v>
      </c>
      <c r="AD1594" t="str">
        <f ca="1">f_risk_maxdownside_date(A1594,参数!$B$6,参数!$B$1)</f>
        <v>20180721-20181109</v>
      </c>
    </row>
    <row r="1595" spans="1:30">
      <c r="A1595" s="15" t="s">
        <v>1623</v>
      </c>
      <c r="B1595" t="str">
        <f>f_info_name(A1595)</f>
        <v>诺德新旺</v>
      </c>
      <c r="C1595" t="str">
        <f>f_info_setupdate(A1595)</f>
        <v>2018-02-07</v>
      </c>
      <c r="D1595" s="16">
        <f t="shared" si="24"/>
        <v>1083</v>
      </c>
      <c r="F1595" s="17">
        <f>f_netasset_total(A1595,参数!$B$1,100000000)</f>
        <v>0.6502532373</v>
      </c>
      <c r="G1595" s="17">
        <f ca="1">f_nav_adjustedreturn(A1595,参数!$B$2,参数!$B$1)</f>
        <v>106.033827442037</v>
      </c>
      <c r="H1595" s="17">
        <f ca="1">f_nav_periodreturnrankingper(A1595,参数!$B$2,参数!$B$1,3)</f>
        <v>3.59978824775013</v>
      </c>
      <c r="I1595" s="17">
        <f ca="1">f_nav_adjustedreturn(A1595,参数!$B$3,参数!$B$2)</f>
        <v>29.7337278106509</v>
      </c>
      <c r="J1595" s="17">
        <f ca="1">f_nav_periodreturnrankingper(A1595,参数!$B$3,参数!$B$2,3)</f>
        <v>45.0947603121516</v>
      </c>
      <c r="K1595" s="17">
        <f ca="1">f_nav_adjustedreturn(A1595,参数!$B$4,参数!$B$3)</f>
        <v>0</v>
      </c>
      <c r="L1595" s="17">
        <f ca="1">f_nav_periodreturnrankingper(A1595,参数!$B$4,参数!$B$3,3)</f>
        <v>0</v>
      </c>
      <c r="M1595" s="17">
        <f ca="1">f_nav_adjustedreturn(A1595,参数!$B$5,参数!$B$4)</f>
        <v>0</v>
      </c>
      <c r="N1595" s="17">
        <f ca="1">f_nav_periodreturnrankingper(A1595,参数!$B$5,参数!$B$4,3)</f>
        <v>0</v>
      </c>
      <c r="O1595" s="17">
        <f ca="1">f_nav_adjustedreturn(A1595,参数!$B$6,参数!$B$5)</f>
        <v>0</v>
      </c>
      <c r="P1595" s="17">
        <f ca="1">f_nav_periodreturnrankingper(A1595,参数!$B$6,参数!$B$5,3)</f>
        <v>0</v>
      </c>
      <c r="Q1595" s="25">
        <f>f_return(A1595,1,参数!$B$1-365/2,参数!$B$1)</f>
        <v>116.782779804168</v>
      </c>
      <c r="R1595" s="25">
        <f ca="1">f_return(A1595,1,参数!$B$4,参数!$B$1)</f>
        <v>0</v>
      </c>
      <c r="S1595" s="25">
        <f ca="1">f_return(A1595,1,参数!$B$6,参数!$B$1)</f>
        <v>0</v>
      </c>
      <c r="T1595" t="str">
        <f>f_info_investtype(A1595)</f>
        <v>灵活配置型基金</v>
      </c>
      <c r="U1595" t="str">
        <f>f_info_fundmanager(A1595)</f>
        <v>刘先政</v>
      </c>
      <c r="V1595">
        <f>f_info_manager_onthepostdays(A1595,1)</f>
        <v>978</v>
      </c>
      <c r="W1595" s="25">
        <f ca="1">f_return_1w(A1595,"0",参数!$B$2)</f>
        <v>-3.02248433468485</v>
      </c>
      <c r="X1595" s="25">
        <f>f_return_1m(A1595,"0",参数!$B$1)</f>
        <v>17.009335707733</v>
      </c>
      <c r="Y1595" s="25">
        <f>f_return_3m(A1595,0,参数!$B$1)</f>
        <v>37.8536461313497</v>
      </c>
      <c r="Z1595" s="25">
        <f>f_return_6m(A1595,0,参数!B1594)</f>
        <v>45.2693909422176</v>
      </c>
      <c r="AA1595" t="str">
        <f>f_dq_status(A1595,参数!$B$1)</f>
        <v>开放申购|开放赎回</v>
      </c>
      <c r="AB1595" s="17">
        <f ca="1">f_risk_maxdownside(A1595,参数!$B$6,参数!$B$1)</f>
        <v>-26.6616314199396</v>
      </c>
      <c r="AC1595" s="17">
        <f ca="1">f_risk_maxdownside(A1595,参数!$B$4,参数!$B$1)</f>
        <v>-26.6616314199396</v>
      </c>
      <c r="AD1595" t="str">
        <f ca="1">f_risk_maxdownside_date(A1595,参数!$B$6,参数!$B$1)</f>
        <v>20180503-20190103</v>
      </c>
    </row>
    <row r="1596" spans="1:30">
      <c r="A1596" s="15" t="s">
        <v>1624</v>
      </c>
      <c r="B1596" t="str">
        <f>f_info_name(A1596)</f>
        <v>诺德新宜</v>
      </c>
      <c r="C1596" t="str">
        <f>f_info_setupdate(A1596)</f>
        <v>2018-01-12</v>
      </c>
      <c r="D1596" s="16">
        <f t="shared" si="24"/>
        <v>1109</v>
      </c>
      <c r="F1596" s="17">
        <f>f_netasset_total(A1596,参数!$B$1,100000000)</f>
        <v>6.4937693363</v>
      </c>
      <c r="G1596" s="17">
        <f ca="1">f_nav_adjustedreturn(A1596,参数!$B$2,参数!$B$1)</f>
        <v>21.7011581545472</v>
      </c>
      <c r="H1596" s="17">
        <f ca="1">f_nav_periodreturnrankingper(A1596,参数!$B$2,参数!$B$1,3)</f>
        <v>74.1662255161461</v>
      </c>
      <c r="I1596" s="17">
        <f ca="1">f_nav_adjustedreturn(A1596,参数!$B$3,参数!$B$2)</f>
        <v>27.622970680882</v>
      </c>
      <c r="J1596" s="17">
        <f ca="1">f_nav_periodreturnrankingper(A1596,参数!$B$3,参数!$B$2,3)</f>
        <v>47.4358974358974</v>
      </c>
      <c r="K1596" s="17">
        <f ca="1">f_nav_adjustedreturn(A1596,参数!$B$4,参数!$B$3)</f>
        <v>-20.4510408635312</v>
      </c>
      <c r="L1596" s="17">
        <f ca="1">f_nav_periodreturnrankingper(A1596,参数!$B$4,参数!$B$3,3)</f>
        <v>67.2657252888318</v>
      </c>
      <c r="M1596" s="17">
        <f ca="1">f_nav_adjustedreturn(A1596,参数!$B$5,参数!$B$4)</f>
        <v>0</v>
      </c>
      <c r="N1596" s="17">
        <f ca="1">f_nav_periodreturnrankingper(A1596,参数!$B$5,参数!$B$4,3)</f>
        <v>0</v>
      </c>
      <c r="O1596" s="17">
        <f ca="1">f_nav_adjustedreturn(A1596,参数!$B$6,参数!$B$5)</f>
        <v>0</v>
      </c>
      <c r="P1596" s="17">
        <f ca="1">f_nav_periodreturnrankingper(A1596,参数!$B$6,参数!$B$5,3)</f>
        <v>0</v>
      </c>
      <c r="Q1596" s="25">
        <f>f_return(A1596,1,参数!$B$1-365/2,参数!$B$1)</f>
        <v>28.1997861260534</v>
      </c>
      <c r="R1596" s="25">
        <f ca="1">f_return(A1596,1,参数!$B$4,参数!$B$1)</f>
        <v>7.29794805160202</v>
      </c>
      <c r="S1596" s="25">
        <f ca="1">f_return(A1596,1,参数!$B$6,参数!$B$1)</f>
        <v>0</v>
      </c>
      <c r="T1596" t="str">
        <f>f_info_investtype(A1596)</f>
        <v>灵活配置型基金</v>
      </c>
      <c r="U1596" t="str">
        <f>f_info_fundmanager(A1596)</f>
        <v>顾钰</v>
      </c>
      <c r="V1596">
        <f>f_info_manager_onthepostdays(A1596,1)</f>
        <v>978</v>
      </c>
      <c r="W1596" s="25">
        <f ca="1">f_return_1w(A1596,"0",参数!$B$2)</f>
        <v>-4.1317801237714</v>
      </c>
      <c r="X1596" s="25">
        <f>f_return_1m(A1596,"0",参数!$B$1)</f>
        <v>5.31504148525425</v>
      </c>
      <c r="Y1596" s="25">
        <f>f_return_3m(A1596,0,参数!$B$1)</f>
        <v>9.66638152266895</v>
      </c>
      <c r="Z1596" s="25">
        <f>f_return_6m(A1596,0,参数!B1595)</f>
        <v>6.82175676794437</v>
      </c>
      <c r="AA1596" t="str">
        <f>f_dq_status(A1596,参数!$B$1)</f>
        <v>暂停大额申购|开放赎回</v>
      </c>
      <c r="AB1596" s="17">
        <f ca="1">f_risk_maxdownside(A1596,参数!$B$6,参数!$B$1)</f>
        <v>-26.2655836796373</v>
      </c>
      <c r="AC1596" s="17">
        <f ca="1">f_risk_maxdownside(A1596,参数!$B$4,参数!$B$1)</f>
        <v>-26.2655836796373</v>
      </c>
      <c r="AD1596" t="str">
        <f ca="1">f_risk_maxdownside_date(A1596,参数!$B$6,参数!$B$1)</f>
        <v>20180726-20190102</v>
      </c>
    </row>
    <row r="1597" spans="1:30">
      <c r="A1597" s="15" t="s">
        <v>1625</v>
      </c>
      <c r="B1597" t="str">
        <f>f_info_name(A1597)</f>
        <v>诺德天富</v>
      </c>
      <c r="C1597" t="str">
        <f>f_info_setupdate(A1597)</f>
        <v>2018-02-07</v>
      </c>
      <c r="D1597" s="16">
        <f t="shared" si="24"/>
        <v>1083</v>
      </c>
      <c r="F1597" s="17">
        <f>f_netasset_total(A1597,参数!$B$1,100000000)</f>
        <v>2.1878912784</v>
      </c>
      <c r="G1597" s="17">
        <f ca="1">f_nav_adjustedreturn(A1597,参数!$B$2,参数!$B$1)</f>
        <v>28.61576076735</v>
      </c>
      <c r="H1597" s="17">
        <f ca="1">f_nav_periodreturnrankingper(A1597,参数!$B$2,参数!$B$1,3)</f>
        <v>65.060878771837</v>
      </c>
      <c r="I1597" s="17">
        <f ca="1">f_nav_adjustedreturn(A1597,参数!$B$3,参数!$B$2)</f>
        <v>20.8683791770857</v>
      </c>
      <c r="J1597" s="17">
        <f ca="1">f_nav_periodreturnrankingper(A1597,参数!$B$3,参数!$B$2,3)</f>
        <v>58.082497212932</v>
      </c>
      <c r="K1597" s="17">
        <f ca="1">f_nav_adjustedreturn(A1597,参数!$B$4,参数!$B$3)</f>
        <v>0</v>
      </c>
      <c r="L1597" s="17">
        <f ca="1">f_nav_periodreturnrankingper(A1597,参数!$B$4,参数!$B$3,3)</f>
        <v>0</v>
      </c>
      <c r="M1597" s="17">
        <f ca="1">f_nav_adjustedreturn(A1597,参数!$B$5,参数!$B$4)</f>
        <v>0</v>
      </c>
      <c r="N1597" s="17">
        <f ca="1">f_nav_periodreturnrankingper(A1597,参数!$B$5,参数!$B$4,3)</f>
        <v>0</v>
      </c>
      <c r="O1597" s="17">
        <f ca="1">f_nav_adjustedreturn(A1597,参数!$B$6,参数!$B$5)</f>
        <v>0</v>
      </c>
      <c r="P1597" s="17">
        <f ca="1">f_nav_periodreturnrankingper(A1597,参数!$B$6,参数!$B$5,3)</f>
        <v>0</v>
      </c>
      <c r="Q1597" s="25">
        <f>f_return(A1597,1,参数!$B$1-365/2,参数!$B$1)</f>
        <v>37.7234290844788</v>
      </c>
      <c r="R1597" s="25">
        <f ca="1">f_return(A1597,1,参数!$B$4,参数!$B$1)</f>
        <v>0</v>
      </c>
      <c r="S1597" s="25">
        <f ca="1">f_return(A1597,1,参数!$B$6,参数!$B$1)</f>
        <v>0</v>
      </c>
      <c r="T1597" t="str">
        <f>f_info_investtype(A1597)</f>
        <v>灵活配置型基金</v>
      </c>
      <c r="U1597" t="str">
        <f>f_info_fundmanager(A1597)</f>
        <v>曾文宏</v>
      </c>
      <c r="V1597">
        <f>f_info_manager_onthepostdays(A1597,1)</f>
        <v>1097</v>
      </c>
      <c r="W1597" s="25">
        <f ca="1">f_return_1w(A1597,"0",参数!$B$2)</f>
        <v>-3.03638187289141</v>
      </c>
      <c r="X1597" s="25">
        <f>f_return_1m(A1597,"0",参数!$B$1)</f>
        <v>7.28741763413869</v>
      </c>
      <c r="Y1597" s="25">
        <f>f_return_3m(A1597,0,参数!$B$1)</f>
        <v>11.1409068746953</v>
      </c>
      <c r="Z1597" s="25">
        <f>f_return_6m(A1597,0,参数!B1596)</f>
        <v>13.9688298837305</v>
      </c>
      <c r="AA1597" t="str">
        <f>f_dq_status(A1597,参数!$B$1)</f>
        <v>暂停大额申购|开放赎回</v>
      </c>
      <c r="AB1597" s="17">
        <f ca="1">f_risk_maxdownside(A1597,参数!$B$6,参数!$B$1)</f>
        <v>-17.115611482501</v>
      </c>
      <c r="AC1597" s="17">
        <f ca="1">f_risk_maxdownside(A1597,参数!$B$4,参数!$B$1)</f>
        <v>-17.115611482501</v>
      </c>
      <c r="AD1597" t="str">
        <f ca="1">f_risk_maxdownside_date(A1597,参数!$B$6,参数!$B$1)</f>
        <v>20180522-20181018</v>
      </c>
    </row>
    <row r="1598" spans="1:30">
      <c r="A1598" s="15" t="s">
        <v>1626</v>
      </c>
      <c r="B1598" t="str">
        <f>f_info_name(A1598)</f>
        <v>南华丰淳A</v>
      </c>
      <c r="C1598" t="str">
        <f>f_info_setupdate(A1598)</f>
        <v>2017-12-26</v>
      </c>
      <c r="D1598" s="16">
        <f t="shared" si="24"/>
        <v>1126</v>
      </c>
      <c r="F1598" s="17">
        <f>f_netasset_total(A1598,参数!$B$1,100000000)</f>
        <v>1.530422007</v>
      </c>
      <c r="G1598" s="17">
        <f ca="1">f_nav_adjustedreturn(A1598,参数!$B$2,参数!$B$1)</f>
        <v>68.2920007458512</v>
      </c>
      <c r="H1598" s="17">
        <f ca="1">f_nav_periodreturnrankingper(A1598,参数!$B$2,参数!$B$1,3)</f>
        <v>49.558390578999</v>
      </c>
      <c r="I1598" s="17">
        <f ca="1">f_nav_adjustedreturn(A1598,参数!$B$3,参数!$B$2)</f>
        <v>43.626138189609</v>
      </c>
      <c r="J1598" s="17">
        <f ca="1">f_nav_periodreturnrankingper(A1598,参数!$B$3,参数!$B$2,3)</f>
        <v>47.9338842975207</v>
      </c>
      <c r="K1598" s="17">
        <f ca="1">f_nav_adjustedreturn(A1598,参数!$B$4,参数!$B$3)</f>
        <v>-25.5730516244768</v>
      </c>
      <c r="L1598" s="17">
        <f ca="1">f_nav_periodreturnrankingper(A1598,参数!$B$4,参数!$B$3,3)</f>
        <v>58.7628865979381</v>
      </c>
      <c r="M1598" s="17">
        <f ca="1">f_nav_adjustedreturn(A1598,参数!$B$5,参数!$B$4)</f>
        <v>0</v>
      </c>
      <c r="N1598" s="17">
        <f ca="1">f_nav_periodreturnrankingper(A1598,参数!$B$5,参数!$B$4,3)</f>
        <v>0</v>
      </c>
      <c r="O1598" s="17">
        <f ca="1">f_nav_adjustedreturn(A1598,参数!$B$6,参数!$B$5)</f>
        <v>0</v>
      </c>
      <c r="P1598" s="17">
        <f ca="1">f_nav_periodreturnrankingper(A1598,参数!$B$6,参数!$B$5,3)</f>
        <v>0</v>
      </c>
      <c r="Q1598" s="25">
        <f>f_return(A1598,1,参数!$B$1-365/2,参数!$B$1)</f>
        <v>68.9872779498654</v>
      </c>
      <c r="R1598" s="25">
        <f ca="1">f_return(A1598,1,参数!$B$4,参数!$B$1)</f>
        <v>21.5994172105366</v>
      </c>
      <c r="S1598" s="25">
        <f ca="1">f_return(A1598,1,参数!$B$6,参数!$B$1)</f>
        <v>0</v>
      </c>
      <c r="T1598" t="str">
        <f>f_info_investtype(A1598)</f>
        <v>偏股混合型基金</v>
      </c>
      <c r="U1598" t="str">
        <f>f_info_fundmanager(A1598)</f>
        <v>刘斐,徐超</v>
      </c>
      <c r="V1598">
        <f>f_info_manager_onthepostdays(A1598,1)</f>
        <v>1143</v>
      </c>
      <c r="W1598" s="25">
        <f ca="1">f_return_1w(A1598,"0",参数!$B$2)</f>
        <v>-1.4154411764706</v>
      </c>
      <c r="X1598" s="25">
        <f>f_return_1m(A1598,"0",参数!$B$1)</f>
        <v>18.1657501963865</v>
      </c>
      <c r="Y1598" s="25">
        <f>f_return_3m(A1598,0,参数!$B$1)</f>
        <v>33.4442226657795</v>
      </c>
      <c r="Z1598" s="25">
        <f>f_return_6m(A1598,0,参数!B1597)</f>
        <v>25.4881595346905</v>
      </c>
      <c r="AA1598" t="str">
        <f>f_dq_status(A1598,参数!$B$1)</f>
        <v>暂停大额申购|开放赎回</v>
      </c>
      <c r="AB1598" s="17">
        <f ca="1">f_risk_maxdownside(A1598,参数!$B$6,参数!$B$1)</f>
        <v>-34.3247058823529</v>
      </c>
      <c r="AC1598" s="17">
        <f ca="1">f_risk_maxdownside(A1598,参数!$B$4,参数!$B$1)</f>
        <v>-34.3247058823529</v>
      </c>
      <c r="AD1598" t="str">
        <f ca="1">f_risk_maxdownside_date(A1598,参数!$B$6,参数!$B$1)</f>
        <v>20180313-20190103</v>
      </c>
    </row>
    <row r="1599" spans="1:30">
      <c r="A1599" s="15" t="s">
        <v>1627</v>
      </c>
      <c r="B1599" t="str">
        <f>f_info_name(A1599)</f>
        <v>万家成长优选A</v>
      </c>
      <c r="C1599" t="str">
        <f>f_info_setupdate(A1599)</f>
        <v>2018-02-01</v>
      </c>
      <c r="D1599" s="16">
        <f t="shared" si="24"/>
        <v>1089</v>
      </c>
      <c r="F1599" s="17">
        <f>f_netasset_total(A1599,参数!$B$1,100000000)</f>
        <v>2.7590401643</v>
      </c>
      <c r="G1599" s="17">
        <f ca="1">f_nav_adjustedreturn(A1599,参数!$B$2,参数!$B$1)</f>
        <v>83.3477384039182</v>
      </c>
      <c r="H1599" s="17">
        <f ca="1">f_nav_periodreturnrankingper(A1599,参数!$B$2,参数!$B$1,3)</f>
        <v>14.0285865537321</v>
      </c>
      <c r="I1599" s="17">
        <f ca="1">f_nav_adjustedreturn(A1599,参数!$B$3,参数!$B$2)</f>
        <v>66.7347183859734</v>
      </c>
      <c r="J1599" s="17">
        <f ca="1">f_nav_periodreturnrankingper(A1599,参数!$B$3,参数!$B$2,3)</f>
        <v>5.90858416945373</v>
      </c>
      <c r="K1599" s="17">
        <f ca="1">f_nav_adjustedreturn(A1599,参数!$B$4,参数!$B$3)</f>
        <v>0</v>
      </c>
      <c r="L1599" s="17">
        <f ca="1">f_nav_periodreturnrankingper(A1599,参数!$B$4,参数!$B$3,3)</f>
        <v>0</v>
      </c>
      <c r="M1599" s="17">
        <f ca="1">f_nav_adjustedreturn(A1599,参数!$B$5,参数!$B$4)</f>
        <v>0</v>
      </c>
      <c r="N1599" s="17">
        <f ca="1">f_nav_periodreturnrankingper(A1599,参数!$B$5,参数!$B$4,3)</f>
        <v>0</v>
      </c>
      <c r="O1599" s="17">
        <f ca="1">f_nav_adjustedreturn(A1599,参数!$B$6,参数!$B$5)</f>
        <v>0</v>
      </c>
      <c r="P1599" s="17">
        <f ca="1">f_nav_periodreturnrankingper(A1599,参数!$B$6,参数!$B$5,3)</f>
        <v>0</v>
      </c>
      <c r="Q1599" s="25">
        <f>f_return(A1599,1,参数!$B$1-365/2,参数!$B$1)</f>
        <v>92.3976999070075</v>
      </c>
      <c r="R1599" s="25">
        <f ca="1">f_return(A1599,1,参数!$B$4,参数!$B$1)</f>
        <v>0</v>
      </c>
      <c r="S1599" s="25">
        <f ca="1">f_return(A1599,1,参数!$B$6,参数!$B$1)</f>
        <v>0</v>
      </c>
      <c r="T1599" t="str">
        <f>f_info_investtype(A1599)</f>
        <v>灵活配置型基金</v>
      </c>
      <c r="U1599" t="str">
        <f>f_info_fundmanager(A1599)</f>
        <v>李文宾</v>
      </c>
      <c r="V1599">
        <f>f_info_manager_onthepostdays(A1599,1)</f>
        <v>1106</v>
      </c>
      <c r="W1599" s="25">
        <f ca="1">f_return_1w(A1599,"0",参数!$B$2)</f>
        <v>-2.92945535901558</v>
      </c>
      <c r="X1599" s="25">
        <f>f_return_1m(A1599,"0",参数!$B$1)</f>
        <v>10.500499196944</v>
      </c>
      <c r="Y1599" s="25">
        <f>f_return_3m(A1599,0,参数!$B$1)</f>
        <v>30.8320912782032</v>
      </c>
      <c r="Z1599" s="25">
        <f>f_return_6m(A1599,0,参数!B1598)</f>
        <v>20.5690574985181</v>
      </c>
      <c r="AA1599" t="str">
        <f>f_dq_status(A1599,参数!$B$1)</f>
        <v>开放申购|开放赎回</v>
      </c>
      <c r="AB1599" s="17">
        <f ca="1">f_risk_maxdownside(A1599,参数!$B$6,参数!$B$1)</f>
        <v>-29.5498084291188</v>
      </c>
      <c r="AC1599" s="17">
        <f ca="1">f_risk_maxdownside(A1599,参数!$B$4,参数!$B$1)</f>
        <v>-29.5498084291188</v>
      </c>
      <c r="AD1599" t="str">
        <f ca="1">f_risk_maxdownside_date(A1599,参数!$B$6,参数!$B$1)</f>
        <v>20180404-20181018</v>
      </c>
    </row>
    <row r="1600" spans="1:30">
      <c r="A1600" s="15" t="s">
        <v>1628</v>
      </c>
      <c r="B1600" t="str">
        <f>f_info_name(A1600)</f>
        <v>前海开源弘泽A</v>
      </c>
      <c r="C1600" t="str">
        <f>f_info_setupdate(A1600)</f>
        <v>2020-09-01</v>
      </c>
      <c r="D1600" s="16">
        <f t="shared" si="24"/>
        <v>146</v>
      </c>
      <c r="F1600" s="17">
        <f>f_netasset_total(A1600,参数!$B$1,100000000)</f>
        <v>0.1886937142</v>
      </c>
      <c r="G1600" s="17">
        <f ca="1">f_nav_adjustedreturn(A1600,参数!$B$2,参数!$B$1)</f>
        <v>0</v>
      </c>
      <c r="H1600" s="17">
        <f ca="1">f_nav_periodreturnrankingper(A1600,参数!$B$2,参数!$B$1,3)</f>
        <v>0</v>
      </c>
      <c r="I1600" s="17">
        <f ca="1">f_nav_adjustedreturn(A1600,参数!$B$3,参数!$B$2)</f>
        <v>0</v>
      </c>
      <c r="J1600" s="17">
        <f ca="1">f_nav_periodreturnrankingper(A1600,参数!$B$3,参数!$B$2,3)</f>
        <v>0</v>
      </c>
      <c r="K1600" s="17">
        <f ca="1">f_nav_adjustedreturn(A1600,参数!$B$4,参数!$B$3)</f>
        <v>0</v>
      </c>
      <c r="L1600" s="17">
        <f ca="1">f_nav_periodreturnrankingper(A1600,参数!$B$4,参数!$B$3,3)</f>
        <v>0</v>
      </c>
      <c r="M1600" s="17">
        <f ca="1">f_nav_adjustedreturn(A1600,参数!$B$5,参数!$B$4)</f>
        <v>0</v>
      </c>
      <c r="N1600" s="17">
        <f ca="1">f_nav_periodreturnrankingper(A1600,参数!$B$5,参数!$B$4,3)</f>
        <v>0</v>
      </c>
      <c r="O1600" s="17">
        <f ca="1">f_nav_adjustedreturn(A1600,参数!$B$6,参数!$B$5)</f>
        <v>0</v>
      </c>
      <c r="P1600" s="17">
        <f ca="1">f_nav_periodreturnrankingper(A1600,参数!$B$6,参数!$B$5,3)</f>
        <v>0</v>
      </c>
      <c r="Q1600" s="25">
        <f>f_return(A1600,1,参数!$B$1-365/2,参数!$B$1)</f>
        <v>0</v>
      </c>
      <c r="R1600" s="25">
        <f ca="1">f_return(A1600,1,参数!$B$4,参数!$B$1)</f>
        <v>0</v>
      </c>
      <c r="S1600" s="25">
        <f ca="1">f_return(A1600,1,参数!$B$6,参数!$B$1)</f>
        <v>0</v>
      </c>
      <c r="T1600" t="str">
        <f>f_info_investtype(A1600)</f>
        <v>混合债券型二级基金</v>
      </c>
      <c r="U1600" t="str">
        <f>f_info_fundmanager(A1600)</f>
        <v>李炳智</v>
      </c>
      <c r="V1600">
        <f>f_info_manager_onthepostdays(A1600,1)</f>
        <v>163</v>
      </c>
      <c r="W1600" s="25">
        <f ca="1">f_return_1w(A1600,"0",参数!$B$2)</f>
        <v>0</v>
      </c>
      <c r="X1600" s="25">
        <f>f_return_1m(A1600,"0",参数!$B$1)</f>
        <v>-1.26575093654217</v>
      </c>
      <c r="Y1600" s="25">
        <f>f_return_3m(A1600,0,参数!$B$1)</f>
        <v>-3.22670375521558</v>
      </c>
      <c r="Z1600" s="25">
        <f>f_return_6m(A1600,0,参数!B1599)</f>
        <v>0</v>
      </c>
      <c r="AA1600" t="str">
        <f>f_dq_status(A1600,参数!$B$1)</f>
        <v>开放申购|开放赎回</v>
      </c>
      <c r="AB1600" s="17">
        <f ca="1">f_risk_maxdownside(A1600,参数!$B$6,参数!$B$1)</f>
        <v>-7.32551944592434</v>
      </c>
      <c r="AC1600" s="17">
        <f ca="1">f_risk_maxdownside(A1600,参数!$B$4,参数!$B$1)</f>
        <v>-7.32551944592434</v>
      </c>
      <c r="AD1600" t="str">
        <f ca="1">f_risk_maxdownside_date(A1600,参数!$B$6,参数!$B$1)</f>
        <v>20200902-20210125</v>
      </c>
    </row>
    <row r="1601" spans="1:30">
      <c r="A1601" s="15" t="s">
        <v>1629</v>
      </c>
      <c r="B1601" t="str">
        <f>f_info_name(A1601)</f>
        <v>嘉实医药健康A</v>
      </c>
      <c r="C1601" t="str">
        <f>f_info_setupdate(A1601)</f>
        <v>2017-12-04</v>
      </c>
      <c r="D1601" s="16">
        <f t="shared" si="24"/>
        <v>1148</v>
      </c>
      <c r="F1601" s="17">
        <f>f_netasset_total(A1601,参数!$B$1,100000000)</f>
        <v>17.9714367309</v>
      </c>
      <c r="G1601" s="17">
        <f ca="1">f_nav_adjustedreturn(A1601,参数!$B$2,参数!$B$1)</f>
        <v>86.3558116907417</v>
      </c>
      <c r="H1601" s="17">
        <f ca="1">f_nav_periodreturnrankingper(A1601,参数!$B$2,参数!$B$1,3)</f>
        <v>30.6372549019608</v>
      </c>
      <c r="I1601" s="17">
        <f ca="1">f_nav_adjustedreturn(A1601,参数!$B$3,参数!$B$2)</f>
        <v>64.5038167938931</v>
      </c>
      <c r="J1601" s="17">
        <f ca="1">f_nav_periodreturnrankingper(A1601,参数!$B$3,参数!$B$2,3)</f>
        <v>18.8790560471976</v>
      </c>
      <c r="K1601" s="17">
        <f ca="1">f_nav_adjustedreturn(A1601,参数!$B$4,参数!$B$3)</f>
        <v>-19.3205522995927</v>
      </c>
      <c r="L1601" s="17">
        <f ca="1">f_nav_periodreturnrankingper(A1601,参数!$B$4,参数!$B$3,3)</f>
        <v>25.0909090909091</v>
      </c>
      <c r="M1601" s="17">
        <f ca="1">f_nav_adjustedreturn(A1601,参数!$B$5,参数!$B$4)</f>
        <v>0</v>
      </c>
      <c r="N1601" s="17">
        <f ca="1">f_nav_periodreturnrankingper(A1601,参数!$B$5,参数!$B$4,3)</f>
        <v>0</v>
      </c>
      <c r="O1601" s="17">
        <f ca="1">f_nav_adjustedreturn(A1601,参数!$B$6,参数!$B$5)</f>
        <v>0</v>
      </c>
      <c r="P1601" s="17">
        <f ca="1">f_nav_periodreturnrankingper(A1601,参数!$B$6,参数!$B$5,3)</f>
        <v>0</v>
      </c>
      <c r="Q1601" s="25">
        <f>f_return(A1601,1,参数!$B$1-365/2,参数!$B$1)</f>
        <v>25.7042808368026</v>
      </c>
      <c r="R1601" s="25">
        <f ca="1">f_return(A1601,1,参数!$B$4,参数!$B$1)</f>
        <v>35.1992661395706</v>
      </c>
      <c r="S1601" s="25">
        <f ca="1">f_return(A1601,1,参数!$B$6,参数!$B$1)</f>
        <v>0</v>
      </c>
      <c r="T1601" t="str">
        <f>f_info_investtype(A1601)</f>
        <v>普通股票型基金</v>
      </c>
      <c r="U1601" t="str">
        <f>f_info_fundmanager(A1601)</f>
        <v>颜媛</v>
      </c>
      <c r="V1601">
        <f>f_info_manager_onthepostdays(A1601,1)</f>
        <v>1165</v>
      </c>
      <c r="W1601" s="25">
        <f ca="1">f_return_1w(A1601,"0",参数!$B$2)</f>
        <v>-0.10467289719625</v>
      </c>
      <c r="X1601" s="25">
        <f>f_return_1m(A1601,"0",参数!$B$1)</f>
        <v>12.4971761622916</v>
      </c>
      <c r="Y1601" s="25">
        <f>f_return_3m(A1601,0,参数!$B$1)</f>
        <v>17.6645716175984</v>
      </c>
      <c r="Z1601" s="25">
        <f>f_return_6m(A1601,0,参数!B1600)</f>
        <v>10.9542166587257</v>
      </c>
      <c r="AA1601" t="str">
        <f>f_dq_status(A1601,参数!$B$1)</f>
        <v>开放申购|开放赎回</v>
      </c>
      <c r="AB1601" s="17">
        <f ca="1">f_risk_maxdownside(A1601,参数!$B$6,参数!$B$1)</f>
        <v>-35.8812872055905</v>
      </c>
      <c r="AC1601" s="17">
        <f ca="1">f_risk_maxdownside(A1601,参数!$B$4,参数!$B$1)</f>
        <v>-35.8812872055905</v>
      </c>
      <c r="AD1601" t="str">
        <f ca="1">f_risk_maxdownside_date(A1601,参数!$B$6,参数!$B$1)</f>
        <v>20180529-20190103</v>
      </c>
    </row>
    <row r="1602" spans="1:30">
      <c r="A1602" s="15" t="s">
        <v>1630</v>
      </c>
      <c r="B1602" t="str">
        <f>f_info_name(A1602)</f>
        <v>长信合利A</v>
      </c>
      <c r="C1602" t="str">
        <f>f_info_setupdate(A1602)</f>
        <v>2019-06-11</v>
      </c>
      <c r="D1602" s="16">
        <f t="shared" si="24"/>
        <v>594</v>
      </c>
      <c r="F1602" s="17">
        <f>f_netasset_total(A1602,参数!$B$1,100000000)</f>
        <v>8.7991801318</v>
      </c>
      <c r="G1602" s="17">
        <f ca="1">f_nav_adjustedreturn(A1602,参数!$B$2,参数!$B$1)</f>
        <v>28.5324107793154</v>
      </c>
      <c r="H1602" s="17">
        <f ca="1">f_nav_periodreturnrankingper(A1602,参数!$B$2,参数!$B$1,3)</f>
        <v>9.09090909090909</v>
      </c>
      <c r="I1602" s="17">
        <f ca="1">f_nav_adjustedreturn(A1602,参数!$B$3,参数!$B$2)</f>
        <v>0</v>
      </c>
      <c r="J1602" s="17">
        <f ca="1">f_nav_periodreturnrankingper(A1602,参数!$B$3,参数!$B$2,3)</f>
        <v>0</v>
      </c>
      <c r="K1602" s="17">
        <f ca="1">f_nav_adjustedreturn(A1602,参数!$B$4,参数!$B$3)</f>
        <v>0</v>
      </c>
      <c r="L1602" s="17">
        <f ca="1">f_nav_periodreturnrankingper(A1602,参数!$B$4,参数!$B$3,3)</f>
        <v>0</v>
      </c>
      <c r="M1602" s="17">
        <f ca="1">f_nav_adjustedreturn(A1602,参数!$B$5,参数!$B$4)</f>
        <v>0</v>
      </c>
      <c r="N1602" s="17">
        <f ca="1">f_nav_periodreturnrankingper(A1602,参数!$B$5,参数!$B$4,3)</f>
        <v>0</v>
      </c>
      <c r="O1602" s="17">
        <f ca="1">f_nav_adjustedreturn(A1602,参数!$B$6,参数!$B$5)</f>
        <v>0</v>
      </c>
      <c r="P1602" s="17">
        <f ca="1">f_nav_periodreturnrankingper(A1602,参数!$B$6,参数!$B$5,3)</f>
        <v>0</v>
      </c>
      <c r="Q1602" s="25">
        <f>f_return(A1602,1,参数!$B$1-365/2,参数!$B$1)</f>
        <v>35.1294767445552</v>
      </c>
      <c r="R1602" s="25">
        <f ca="1">f_return(A1602,1,参数!$B$4,参数!$B$1)</f>
        <v>0</v>
      </c>
      <c r="S1602" s="25">
        <f ca="1">f_return(A1602,1,参数!$B$6,参数!$B$1)</f>
        <v>0</v>
      </c>
      <c r="T1602" t="str">
        <f>f_info_investtype(A1602)</f>
        <v>偏债混合型基金</v>
      </c>
      <c r="U1602" t="str">
        <f>f_info_fundmanager(A1602)</f>
        <v>黄韵,朱垚</v>
      </c>
      <c r="V1602">
        <f>f_info_manager_onthepostdays(A1602,1)</f>
        <v>611</v>
      </c>
      <c r="W1602" s="25">
        <f ca="1">f_return_1w(A1602,"0",参数!$B$2)</f>
        <v>-0.0909587047480344</v>
      </c>
      <c r="X1602" s="25">
        <f>f_return_1m(A1602,"0",参数!$B$1)</f>
        <v>5.02120062486051</v>
      </c>
      <c r="Y1602" s="25">
        <f>f_return_3m(A1602,0,参数!$B$1)</f>
        <v>11.1478507321682</v>
      </c>
      <c r="Z1602" s="25">
        <f>f_return_6m(A1602,0,参数!B1601)</f>
        <v>15.3337099507707</v>
      </c>
      <c r="AA1602" t="str">
        <f>f_dq_status(A1602,参数!$B$1)</f>
        <v>暂停大额申购|开放赎回</v>
      </c>
      <c r="AB1602" s="17">
        <f ca="1">f_risk_maxdownside(A1602,参数!$B$6,参数!$B$1)</f>
        <v>-4.90852298081215</v>
      </c>
      <c r="AC1602" s="17">
        <f ca="1">f_risk_maxdownside(A1602,参数!$B$4,参数!$B$1)</f>
        <v>-4.90852298081215</v>
      </c>
      <c r="AD1602" t="str">
        <f ca="1">f_risk_maxdownside_date(A1602,参数!$B$6,参数!$B$1)</f>
        <v>20200226-20200323</v>
      </c>
    </row>
    <row r="1603" spans="1:30">
      <c r="A1603" s="15" t="s">
        <v>1631</v>
      </c>
      <c r="B1603" t="str">
        <f>f_info_name(A1603)</f>
        <v>广发电子信息传媒产业精选A</v>
      </c>
      <c r="C1603" t="str">
        <f>f_info_setupdate(A1603)</f>
        <v>2017-12-11</v>
      </c>
      <c r="D1603" s="16">
        <f t="shared" ref="D1603:D1666" si="25">DATEDIF(C1603,"2021-1-25","d")</f>
        <v>1141</v>
      </c>
      <c r="F1603" s="17">
        <f>f_netasset_total(A1603,参数!$B$1,100000000)</f>
        <v>3.155306891</v>
      </c>
      <c r="G1603" s="17">
        <f ca="1">f_nav_adjustedreturn(A1603,参数!$B$2,参数!$B$1)</f>
        <v>55.358785648574</v>
      </c>
      <c r="H1603" s="17">
        <f ca="1">f_nav_periodreturnrankingper(A1603,参数!$B$2,参数!$B$1,3)</f>
        <v>63.9705882352941</v>
      </c>
      <c r="I1603" s="17">
        <f ca="1">f_nav_adjustedreturn(A1603,参数!$B$3,参数!$B$2)</f>
        <v>89.0708798376576</v>
      </c>
      <c r="J1603" s="17">
        <f ca="1">f_nav_periodreturnrankingper(A1603,参数!$B$3,参数!$B$2,3)</f>
        <v>3.24483775811209</v>
      </c>
      <c r="K1603" s="17">
        <f ca="1">f_nav_adjustedreturn(A1603,参数!$B$4,参数!$B$3)</f>
        <v>-31.016898310169</v>
      </c>
      <c r="L1603" s="17">
        <f ca="1">f_nav_periodreturnrankingper(A1603,参数!$B$4,参数!$B$3,3)</f>
        <v>86.9090909090909</v>
      </c>
      <c r="M1603" s="17">
        <f ca="1">f_nav_adjustedreturn(A1603,参数!$B$5,参数!$B$4)</f>
        <v>0</v>
      </c>
      <c r="N1603" s="17">
        <f ca="1">f_nav_periodreturnrankingper(A1603,参数!$B$5,参数!$B$4,3)</f>
        <v>0</v>
      </c>
      <c r="O1603" s="17">
        <f ca="1">f_nav_adjustedreturn(A1603,参数!$B$6,参数!$B$5)</f>
        <v>0</v>
      </c>
      <c r="P1603" s="17">
        <f ca="1">f_nav_periodreturnrankingper(A1603,参数!$B$6,参数!$B$5,3)</f>
        <v>0</v>
      </c>
      <c r="Q1603" s="25">
        <f>f_return(A1603,1,参数!$B$1-365/2,参数!$B$1)</f>
        <v>37.5703142964863</v>
      </c>
      <c r="R1603" s="25">
        <f ca="1">f_return(A1603,1,参数!$B$4,参数!$B$1)</f>
        <v>26.5147361348756</v>
      </c>
      <c r="S1603" s="25">
        <f ca="1">f_return(A1603,1,参数!$B$6,参数!$B$1)</f>
        <v>0</v>
      </c>
      <c r="T1603" t="str">
        <f>f_info_investtype(A1603)</f>
        <v>普通股票型基金</v>
      </c>
      <c r="U1603" t="str">
        <f>f_info_fundmanager(A1603)</f>
        <v>观富钦,冯骋</v>
      </c>
      <c r="V1603">
        <f>f_info_manager_onthepostdays(A1603,1)</f>
        <v>1094</v>
      </c>
      <c r="W1603" s="25">
        <f ca="1">f_return_1w(A1603,"0",参数!$B$2)</f>
        <v>3.98596938775511</v>
      </c>
      <c r="X1603" s="25">
        <f>f_return_1m(A1603,"0",参数!$B$1)</f>
        <v>18.9190775189249</v>
      </c>
      <c r="Y1603" s="25">
        <f>f_return_3m(A1603,0,参数!$B$1)</f>
        <v>24.5237802629962</v>
      </c>
      <c r="Z1603" s="25">
        <f>f_return_6m(A1603,0,参数!B1602)</f>
        <v>9.04299583911235</v>
      </c>
      <c r="AA1603" t="str">
        <f>f_dq_status(A1603,参数!$B$1)</f>
        <v>开放申购|开放赎回</v>
      </c>
      <c r="AB1603" s="17">
        <f ca="1">f_risk_maxdownside(A1603,参数!$B$6,参数!$B$1)</f>
        <v>-38.5041551246537</v>
      </c>
      <c r="AC1603" s="17">
        <f ca="1">f_risk_maxdownside(A1603,参数!$B$4,参数!$B$1)</f>
        <v>-38.5041551246537</v>
      </c>
      <c r="AD1603" t="str">
        <f ca="1">f_risk_maxdownside_date(A1603,参数!$B$6,参数!$B$1)</f>
        <v>20180313-20181016</v>
      </c>
    </row>
    <row r="1604" spans="1:30">
      <c r="A1604" s="15" t="s">
        <v>1632</v>
      </c>
      <c r="B1604" t="str">
        <f>f_info_name(A1604)</f>
        <v>万家经济新动能A</v>
      </c>
      <c r="C1604" t="str">
        <f>f_info_setupdate(A1604)</f>
        <v>2018-02-07</v>
      </c>
      <c r="D1604" s="16">
        <f t="shared" si="25"/>
        <v>1083</v>
      </c>
      <c r="F1604" s="17">
        <f>f_netasset_total(A1604,参数!$B$1,100000000)</f>
        <v>28.7543841785</v>
      </c>
      <c r="G1604" s="17">
        <f ca="1">f_nav_adjustedreturn(A1604,参数!$B$2,参数!$B$1)</f>
        <v>44.8391541364644</v>
      </c>
      <c r="H1604" s="17">
        <f ca="1">f_nav_periodreturnrankingper(A1604,参数!$B$2,参数!$B$1,3)</f>
        <v>84.1020608439647</v>
      </c>
      <c r="I1604" s="17">
        <f ca="1">f_nav_adjustedreturn(A1604,参数!$B$3,参数!$B$2)</f>
        <v>65.6544606529721</v>
      </c>
      <c r="J1604" s="17">
        <f ca="1">f_nav_periodreturnrankingper(A1604,参数!$B$3,参数!$B$2,3)</f>
        <v>12.8099173553719</v>
      </c>
      <c r="K1604" s="17">
        <f ca="1">f_nav_adjustedreturn(A1604,参数!$B$4,参数!$B$3)</f>
        <v>0</v>
      </c>
      <c r="L1604" s="17">
        <f ca="1">f_nav_periodreturnrankingper(A1604,参数!$B$4,参数!$B$3,3)</f>
        <v>0</v>
      </c>
      <c r="M1604" s="17">
        <f ca="1">f_nav_adjustedreturn(A1604,参数!$B$5,参数!$B$4)</f>
        <v>0</v>
      </c>
      <c r="N1604" s="17">
        <f ca="1">f_nav_periodreturnrankingper(A1604,参数!$B$5,参数!$B$4,3)</f>
        <v>0</v>
      </c>
      <c r="O1604" s="17">
        <f ca="1">f_nav_adjustedreturn(A1604,参数!$B$6,参数!$B$5)</f>
        <v>0</v>
      </c>
      <c r="P1604" s="17">
        <f ca="1">f_nav_periodreturnrankingper(A1604,参数!$B$6,参数!$B$5,3)</f>
        <v>0</v>
      </c>
      <c r="Q1604" s="25">
        <f>f_return(A1604,1,参数!$B$1-365/2,参数!$B$1)</f>
        <v>32.6784124318889</v>
      </c>
      <c r="R1604" s="25">
        <f ca="1">f_return(A1604,1,参数!$B$4,参数!$B$1)</f>
        <v>0</v>
      </c>
      <c r="S1604" s="25">
        <f ca="1">f_return(A1604,1,参数!$B$6,参数!$B$1)</f>
        <v>0</v>
      </c>
      <c r="T1604" t="str">
        <f>f_info_investtype(A1604)</f>
        <v>偏股混合型基金</v>
      </c>
      <c r="U1604" t="str">
        <f>f_info_fundmanager(A1604)</f>
        <v>黄兴亮</v>
      </c>
      <c r="V1604">
        <f>f_info_manager_onthepostdays(A1604,1)</f>
        <v>470</v>
      </c>
      <c r="W1604" s="25">
        <f ca="1">f_return_1w(A1604,"0",参数!$B$2)</f>
        <v>3.88971869554394</v>
      </c>
      <c r="X1604" s="25">
        <f>f_return_1m(A1604,"0",参数!$B$1)</f>
        <v>17.8379959060337</v>
      </c>
      <c r="Y1604" s="25">
        <f>f_return_3m(A1604,0,参数!$B$1)</f>
        <v>19.2326659433869</v>
      </c>
      <c r="Z1604" s="25">
        <f>f_return_6m(A1604,0,参数!B1603)</f>
        <v>4.17452071169141</v>
      </c>
      <c r="AA1604" t="str">
        <f>f_dq_status(A1604,参数!$B$1)</f>
        <v>开放申购|开放赎回</v>
      </c>
      <c r="AB1604" s="17">
        <f ca="1">f_risk_maxdownside(A1604,参数!$B$6,参数!$B$1)</f>
        <v>-26.5477155988105</v>
      </c>
      <c r="AC1604" s="17">
        <f ca="1">f_risk_maxdownside(A1604,参数!$B$4,参数!$B$1)</f>
        <v>-26.5477155988105</v>
      </c>
      <c r="AD1604" t="str">
        <f ca="1">f_risk_maxdownside_date(A1604,参数!$B$6,参数!$B$1)</f>
        <v>20200714-20200910</v>
      </c>
    </row>
    <row r="1605" spans="1:30">
      <c r="A1605" s="15" t="s">
        <v>1633</v>
      </c>
      <c r="B1605" t="str">
        <f>f_info_name(A1605)</f>
        <v>万家瑞舜A</v>
      </c>
      <c r="C1605" t="str">
        <f>f_info_setupdate(A1605)</f>
        <v>2018-02-02</v>
      </c>
      <c r="D1605" s="16">
        <f t="shared" si="25"/>
        <v>1088</v>
      </c>
      <c r="F1605" s="17">
        <f>f_netasset_total(A1605,参数!$B$1,100000000)</f>
        <v>6.2616615248</v>
      </c>
      <c r="G1605" s="17">
        <f ca="1">f_nav_adjustedreturn(A1605,参数!$B$2,参数!$B$1)</f>
        <v>12.3868197517035</v>
      </c>
      <c r="H1605" s="17">
        <f ca="1">f_nav_periodreturnrankingper(A1605,参数!$B$2,参数!$B$1,3)</f>
        <v>92.4298570672313</v>
      </c>
      <c r="I1605" s="17">
        <f ca="1">f_nav_adjustedreturn(A1605,参数!$B$3,参数!$B$2)</f>
        <v>11.8033813400125</v>
      </c>
      <c r="J1605" s="17">
        <f ca="1">f_nav_periodreturnrankingper(A1605,参数!$B$3,参数!$B$2,3)</f>
        <v>76.7558528428094</v>
      </c>
      <c r="K1605" s="17">
        <f ca="1">f_nav_adjustedreturn(A1605,参数!$B$4,参数!$B$3)</f>
        <v>0</v>
      </c>
      <c r="L1605" s="17">
        <f ca="1">f_nav_periodreturnrankingper(A1605,参数!$B$4,参数!$B$3,3)</f>
        <v>0</v>
      </c>
      <c r="M1605" s="17">
        <f ca="1">f_nav_adjustedreturn(A1605,参数!$B$5,参数!$B$4)</f>
        <v>0</v>
      </c>
      <c r="N1605" s="17">
        <f ca="1">f_nav_periodreturnrankingper(A1605,参数!$B$5,参数!$B$4,3)</f>
        <v>0</v>
      </c>
      <c r="O1605" s="17">
        <f ca="1">f_nav_adjustedreturn(A1605,参数!$B$6,参数!$B$5)</f>
        <v>0</v>
      </c>
      <c r="P1605" s="17">
        <f ca="1">f_nav_periodreturnrankingper(A1605,参数!$B$6,参数!$B$5,3)</f>
        <v>0</v>
      </c>
      <c r="Q1605" s="25">
        <f>f_return(A1605,1,参数!$B$1-365/2,参数!$B$1)</f>
        <v>19.5403995992537</v>
      </c>
      <c r="R1605" s="25">
        <f ca="1">f_return(A1605,1,参数!$B$4,参数!$B$1)</f>
        <v>0</v>
      </c>
      <c r="S1605" s="25">
        <f ca="1">f_return(A1605,1,参数!$B$6,参数!$B$1)</f>
        <v>0</v>
      </c>
      <c r="T1605" t="str">
        <f>f_info_investtype(A1605)</f>
        <v>灵活配置型基金</v>
      </c>
      <c r="U1605" t="str">
        <f>f_info_fundmanager(A1605)</f>
        <v>尹诚庸</v>
      </c>
      <c r="V1605">
        <f>f_info_manager_onthepostdays(A1605,1)</f>
        <v>177</v>
      </c>
      <c r="W1605" s="25">
        <f ca="1">f_return_1w(A1605,"0",参数!$B$2)</f>
        <v>-0.44605519933093</v>
      </c>
      <c r="X1605" s="25">
        <f>f_return_1m(A1605,"0",参数!$B$1)</f>
        <v>4.89632340128943</v>
      </c>
      <c r="Y1605" s="25">
        <f>f_return_3m(A1605,0,参数!$B$1)</f>
        <v>8.31234256926952</v>
      </c>
      <c r="Z1605" s="25">
        <f>f_return_6m(A1605,0,参数!B1604)</f>
        <v>9.83056990124128</v>
      </c>
      <c r="AA1605" t="str">
        <f>f_dq_status(A1605,参数!$B$1)</f>
        <v>暂停大额申购|开放赎回</v>
      </c>
      <c r="AB1605" s="17">
        <f ca="1">f_risk_maxdownside(A1605,参数!$B$6,参数!$B$1)</f>
        <v>-6.72552326158119</v>
      </c>
      <c r="AC1605" s="17">
        <f ca="1">f_risk_maxdownside(A1605,参数!$B$4,参数!$B$1)</f>
        <v>-6.72552326158119</v>
      </c>
      <c r="AD1605" t="str">
        <f ca="1">f_risk_maxdownside_date(A1605,参数!$B$6,参数!$B$1)</f>
        <v>20180224-20181018</v>
      </c>
    </row>
    <row r="1606" spans="1:30">
      <c r="A1606" s="15" t="s">
        <v>1634</v>
      </c>
      <c r="B1606" t="str">
        <f>f_info_name(A1606)</f>
        <v>前海开源泽鑫A</v>
      </c>
      <c r="C1606" t="str">
        <f>f_info_setupdate(A1606)</f>
        <v>2018-01-24</v>
      </c>
      <c r="D1606" s="16">
        <f t="shared" si="25"/>
        <v>1097</v>
      </c>
      <c r="F1606" s="17">
        <f>f_netasset_total(A1606,参数!$B$1,100000000)</f>
        <v>6.7055993994</v>
      </c>
      <c r="G1606" s="17">
        <f ca="1">f_nav_adjustedreturn(A1606,参数!$B$2,参数!$B$1)</f>
        <v>32.1256038647343</v>
      </c>
      <c r="H1606" s="17">
        <f ca="1">f_nav_periodreturnrankingper(A1606,参数!$B$2,参数!$B$1,3)</f>
        <v>61.5669666490206</v>
      </c>
      <c r="I1606" s="17">
        <f ca="1">f_nav_adjustedreturn(A1606,参数!$B$3,参数!$B$2)</f>
        <v>19.5211004500297</v>
      </c>
      <c r="J1606" s="17">
        <f ca="1">f_nav_periodreturnrankingper(A1606,参数!$B$3,参数!$B$2,3)</f>
        <v>60.2006688963211</v>
      </c>
      <c r="K1606" s="17">
        <f ca="1">f_nav_adjustedreturn(A1606,参数!$B$4,参数!$B$3)</f>
        <v>-3.627383983</v>
      </c>
      <c r="L1606" s="17">
        <f ca="1">f_nav_periodreturnrankingper(A1606,参数!$B$4,参数!$B$3,3)</f>
        <v>29.589216944801</v>
      </c>
      <c r="M1606" s="17">
        <f ca="1">f_nav_adjustedreturn(A1606,参数!$B$5,参数!$B$4)</f>
        <v>0</v>
      </c>
      <c r="N1606" s="17">
        <f ca="1">f_nav_periodreturnrankingper(A1606,参数!$B$5,参数!$B$4,3)</f>
        <v>0</v>
      </c>
      <c r="O1606" s="17">
        <f ca="1">f_nav_adjustedreturn(A1606,参数!$B$6,参数!$B$5)</f>
        <v>0</v>
      </c>
      <c r="P1606" s="17">
        <f ca="1">f_nav_periodreturnrankingper(A1606,参数!$B$6,参数!$B$5,3)</f>
        <v>0</v>
      </c>
      <c r="Q1606" s="25">
        <f>f_return(A1606,1,参数!$B$1-365/2,参数!$B$1)</f>
        <v>21.2708758139975</v>
      </c>
      <c r="R1606" s="25">
        <f ca="1">f_return(A1606,1,参数!$B$4,参数!$B$1)</f>
        <v>15.0110589412101</v>
      </c>
      <c r="S1606" s="25">
        <f ca="1">f_return(A1606,1,参数!$B$6,参数!$B$1)</f>
        <v>0</v>
      </c>
      <c r="T1606" t="str">
        <f>f_info_investtype(A1606)</f>
        <v>灵活配置型基金</v>
      </c>
      <c r="U1606" t="str">
        <f>f_info_fundmanager(A1606)</f>
        <v>曾健飞</v>
      </c>
      <c r="V1606">
        <f>f_info_manager_onthepostdays(A1606,1)</f>
        <v>206</v>
      </c>
      <c r="W1606" s="25">
        <f ca="1">f_return_1w(A1606,"0",参数!$B$2)</f>
        <v>-4.17319082306488</v>
      </c>
      <c r="X1606" s="25">
        <f>f_return_1m(A1606,"0",参数!$B$1)</f>
        <v>3.60425603030472</v>
      </c>
      <c r="Y1606" s="25">
        <f>f_return_3m(A1606,0,参数!$B$1)</f>
        <v>6.56047670887527</v>
      </c>
      <c r="Z1606" s="25">
        <f>f_return_6m(A1606,0,参数!B1605)</f>
        <v>8.86379592791949</v>
      </c>
      <c r="AA1606" t="str">
        <f>f_dq_status(A1606,参数!$B$1)</f>
        <v>暂停大额申购|开放赎回</v>
      </c>
      <c r="AB1606" s="17">
        <f ca="1">f_risk_maxdownside(A1606,参数!$B$6,参数!$B$1)</f>
        <v>-16.5045374420578</v>
      </c>
      <c r="AC1606" s="17">
        <f ca="1">f_risk_maxdownside(A1606,参数!$B$4,参数!$B$1)</f>
        <v>-16.5045374420578</v>
      </c>
      <c r="AD1606" t="str">
        <f ca="1">f_risk_maxdownside_date(A1606,参数!$B$6,参数!$B$1)</f>
        <v>20190420-20190807,20190420-20190809</v>
      </c>
    </row>
    <row r="1607" spans="1:30">
      <c r="A1607" s="15" t="s">
        <v>1635</v>
      </c>
      <c r="B1607" t="str">
        <f>f_info_name(A1607)</f>
        <v>景顺长城泰恒回报A</v>
      </c>
      <c r="C1607" t="str">
        <f>f_info_setupdate(A1607)</f>
        <v>2018-01-25</v>
      </c>
      <c r="D1607" s="16">
        <f t="shared" si="25"/>
        <v>1096</v>
      </c>
      <c r="F1607" s="17">
        <f>f_netasset_total(A1607,参数!$B$1,100000000)</f>
        <v>7.0310997592</v>
      </c>
      <c r="G1607" s="17">
        <f ca="1">f_nav_adjustedreturn(A1607,参数!$B$2,参数!$B$1)</f>
        <v>35.8000533665392</v>
      </c>
      <c r="H1607" s="17">
        <f ca="1">f_nav_periodreturnrankingper(A1607,参数!$B$2,参数!$B$1,3)</f>
        <v>57.8613022763367</v>
      </c>
      <c r="I1607" s="17">
        <f ca="1">f_nav_adjustedreturn(A1607,参数!$B$3,参数!$B$2)</f>
        <v>32.3328625235405</v>
      </c>
      <c r="J1607" s="17">
        <f ca="1">f_nav_periodreturnrankingper(A1607,参数!$B$3,参数!$B$2,3)</f>
        <v>40.8584169453735</v>
      </c>
      <c r="K1607" s="17">
        <f ca="1">f_nav_adjustedreturn(A1607,参数!$B$4,参数!$B$3)</f>
        <v>-15.04</v>
      </c>
      <c r="L1607" s="17">
        <f ca="1">f_nav_periodreturnrankingper(A1607,参数!$B$4,参数!$B$3,3)</f>
        <v>50.4492939666239</v>
      </c>
      <c r="M1607" s="17">
        <f ca="1">f_nav_adjustedreturn(A1607,参数!$B$5,参数!$B$4)</f>
        <v>0</v>
      </c>
      <c r="N1607" s="17">
        <f ca="1">f_nav_periodreturnrankingper(A1607,参数!$B$5,参数!$B$4,3)</f>
        <v>0</v>
      </c>
      <c r="O1607" s="17">
        <f ca="1">f_nav_adjustedreturn(A1607,参数!$B$6,参数!$B$5)</f>
        <v>0</v>
      </c>
      <c r="P1607" s="17">
        <f ca="1">f_nav_periodreturnrankingper(A1607,参数!$B$6,参数!$B$5,3)</f>
        <v>0</v>
      </c>
      <c r="Q1607" s="25">
        <f>f_return(A1607,1,参数!$B$1-365/2,参数!$B$1)</f>
        <v>17.2499385526104</v>
      </c>
      <c r="R1607" s="25">
        <f ca="1">f_return(A1607,1,参数!$B$4,参数!$B$1)</f>
        <v>15.1343258259882</v>
      </c>
      <c r="S1607" s="25">
        <f ca="1">f_return(A1607,1,参数!$B$6,参数!$B$1)</f>
        <v>0</v>
      </c>
      <c r="T1607" t="str">
        <f>f_info_investtype(A1607)</f>
        <v>灵活配置型基金</v>
      </c>
      <c r="U1607" t="str">
        <f>f_info_fundmanager(A1607)</f>
        <v>徐喻军</v>
      </c>
      <c r="V1607">
        <f>f_info_manager_onthepostdays(A1607,1)</f>
        <v>1073</v>
      </c>
      <c r="W1607" s="25">
        <f ca="1">f_return_1w(A1607,"0",参数!$B$2)</f>
        <v>-3.28602150537634</v>
      </c>
      <c r="X1607" s="25">
        <f>f_return_1m(A1607,"0",参数!$B$1)</f>
        <v>4.047976011994</v>
      </c>
      <c r="Y1607" s="25">
        <f>f_return_3m(A1607,0,参数!$B$1)</f>
        <v>6.42687857242436</v>
      </c>
      <c r="Z1607" s="25">
        <f>f_return_6m(A1607,0,参数!B1606)</f>
        <v>7.48194376270949</v>
      </c>
      <c r="AA1607" t="str">
        <f>f_dq_status(A1607,参数!$B$1)</f>
        <v>开放申购|开放赎回</v>
      </c>
      <c r="AB1607" s="17">
        <f ca="1">f_risk_maxdownside(A1607,参数!$B$6,参数!$B$1)</f>
        <v>-23.5445450214388</v>
      </c>
      <c r="AC1607" s="17">
        <f ca="1">f_risk_maxdownside(A1607,参数!$B$4,参数!$B$1)</f>
        <v>-23.5445450214388</v>
      </c>
      <c r="AD1607" t="str">
        <f ca="1">f_risk_maxdownside_date(A1607,参数!$B$6,参数!$B$1)</f>
        <v>20180313-20190103</v>
      </c>
    </row>
    <row r="1608" spans="1:30">
      <c r="A1608" s="15" t="s">
        <v>1636</v>
      </c>
      <c r="B1608" t="str">
        <f>f_info_name(A1608)</f>
        <v>前海开源价值策略</v>
      </c>
      <c r="C1608" t="str">
        <f>f_info_setupdate(A1608)</f>
        <v>2017-12-22</v>
      </c>
      <c r="D1608" s="16">
        <f t="shared" si="25"/>
        <v>1130</v>
      </c>
      <c r="F1608" s="17">
        <f>f_netasset_total(A1608,参数!$B$1,100000000)</f>
        <v>0.5541682416</v>
      </c>
      <c r="G1608" s="17">
        <f ca="1">f_nav_adjustedreturn(A1608,参数!$B$2,参数!$B$1)</f>
        <v>63.801510660675</v>
      </c>
      <c r="H1608" s="17">
        <f ca="1">f_nav_periodreturnrankingper(A1608,参数!$B$2,参数!$B$1,3)</f>
        <v>55.6372549019608</v>
      </c>
      <c r="I1608" s="17">
        <f ca="1">f_nav_adjustedreturn(A1608,参数!$B$3,参数!$B$2)</f>
        <v>41.6249153689912</v>
      </c>
      <c r="J1608" s="17">
        <f ca="1">f_nav_periodreturnrankingper(A1608,参数!$B$3,参数!$B$2,3)</f>
        <v>56.6371681415929</v>
      </c>
      <c r="K1608" s="17">
        <f ca="1">f_nav_adjustedreturn(A1608,参数!$B$4,参数!$B$3)</f>
        <v>-25.8831794460056</v>
      </c>
      <c r="L1608" s="17">
        <f ca="1">f_nav_periodreturnrankingper(A1608,参数!$B$4,参数!$B$3,3)</f>
        <v>60.7272727272727</v>
      </c>
      <c r="M1608" s="17">
        <f ca="1">f_nav_adjustedreturn(A1608,参数!$B$5,参数!$B$4)</f>
        <v>0</v>
      </c>
      <c r="N1608" s="17">
        <f ca="1">f_nav_periodreturnrankingper(A1608,参数!$B$5,参数!$B$4,3)</f>
        <v>0</v>
      </c>
      <c r="O1608" s="17">
        <f ca="1">f_nav_adjustedreturn(A1608,参数!$B$6,参数!$B$5)</f>
        <v>0</v>
      </c>
      <c r="P1608" s="17">
        <f ca="1">f_nav_periodreturnrankingper(A1608,参数!$B$6,参数!$B$5,3)</f>
        <v>0</v>
      </c>
      <c r="Q1608" s="25">
        <f>f_return(A1608,1,参数!$B$1-365/2,参数!$B$1)</f>
        <v>59.7865493485745</v>
      </c>
      <c r="R1608" s="25">
        <f ca="1">f_return(A1608,1,参数!$B$4,参数!$B$1)</f>
        <v>19.7806125614327</v>
      </c>
      <c r="S1608" s="25">
        <f ca="1">f_return(A1608,1,参数!$B$6,参数!$B$1)</f>
        <v>0</v>
      </c>
      <c r="T1608" t="str">
        <f>f_info_investtype(A1608)</f>
        <v>普通股票型基金</v>
      </c>
      <c r="U1608" t="str">
        <f>f_info_fundmanager(A1608)</f>
        <v>肖立强</v>
      </c>
      <c r="V1608">
        <f>f_info_manager_onthepostdays(A1608,1)</f>
        <v>623</v>
      </c>
      <c r="W1608" s="25">
        <f ca="1">f_return_1w(A1608,"0",参数!$B$2)</f>
        <v>0.153212678349138</v>
      </c>
      <c r="X1608" s="25">
        <f>f_return_1m(A1608,"0",参数!$B$1)</f>
        <v>16.3226507332971</v>
      </c>
      <c r="Y1608" s="25">
        <f>f_return_3m(A1608,0,参数!$B$1)</f>
        <v>39.5114006514658</v>
      </c>
      <c r="Z1608" s="25">
        <f>f_return_6m(A1608,0,参数!B1607)</f>
        <v>25.8069052809226</v>
      </c>
      <c r="AA1608" t="str">
        <f>f_dq_status(A1608,参数!$B$1)</f>
        <v>开放申购|开放赎回</v>
      </c>
      <c r="AB1608" s="17">
        <f ca="1">f_risk_maxdownside(A1608,参数!$B$6,参数!$B$1)</f>
        <v>-33.6730731896719</v>
      </c>
      <c r="AC1608" s="17">
        <f ca="1">f_risk_maxdownside(A1608,参数!$B$4,参数!$B$1)</f>
        <v>-33.6730731896719</v>
      </c>
      <c r="AD1608" t="str">
        <f ca="1">f_risk_maxdownside_date(A1608,参数!$B$6,参数!$B$1)</f>
        <v>20180313-20181018</v>
      </c>
    </row>
    <row r="1609" spans="1:30">
      <c r="A1609" s="15" t="s">
        <v>1637</v>
      </c>
      <c r="B1609" t="str">
        <f>f_info_name(A1609)</f>
        <v>汇添富民安增益A</v>
      </c>
      <c r="C1609" t="str">
        <f>f_info_setupdate(A1609)</f>
        <v>2018-02-13</v>
      </c>
      <c r="D1609" s="16">
        <f t="shared" si="25"/>
        <v>1077</v>
      </c>
      <c r="F1609" s="17">
        <f>f_netasset_total(A1609,参数!$B$1,100000000)</f>
        <v>4.2181868288</v>
      </c>
      <c r="G1609" s="17">
        <f ca="1">f_nav_adjustedreturn(A1609,参数!$B$2,参数!$B$1)</f>
        <v>23.5739709774574</v>
      </c>
      <c r="H1609" s="17">
        <f ca="1">f_nav_periodreturnrankingper(A1609,参数!$B$2,参数!$B$1,3)</f>
        <v>16.3101604278075</v>
      </c>
      <c r="I1609" s="17">
        <f ca="1">f_nav_adjustedreturn(A1609,参数!$B$3,参数!$B$2)</f>
        <v>5.79318335425315</v>
      </c>
      <c r="J1609" s="17">
        <f ca="1">f_nav_periodreturnrankingper(A1609,参数!$B$3,参数!$B$2,3)</f>
        <v>79.2982456140351</v>
      </c>
      <c r="K1609" s="17">
        <f ca="1">f_nav_adjustedreturn(A1609,参数!$B$4,参数!$B$3)</f>
        <v>0</v>
      </c>
      <c r="L1609" s="17">
        <f ca="1">f_nav_periodreturnrankingper(A1609,参数!$B$4,参数!$B$3,3)</f>
        <v>0</v>
      </c>
      <c r="M1609" s="17">
        <f ca="1">f_nav_adjustedreturn(A1609,参数!$B$5,参数!$B$4)</f>
        <v>0</v>
      </c>
      <c r="N1609" s="17">
        <f ca="1">f_nav_periodreturnrankingper(A1609,参数!$B$5,参数!$B$4,3)</f>
        <v>0</v>
      </c>
      <c r="O1609" s="17">
        <f ca="1">f_nav_adjustedreturn(A1609,参数!$B$6,参数!$B$5)</f>
        <v>0</v>
      </c>
      <c r="P1609" s="17">
        <f ca="1">f_nav_periodreturnrankingper(A1609,参数!$B$6,参数!$B$5,3)</f>
        <v>0</v>
      </c>
      <c r="Q1609" s="25">
        <f>f_return(A1609,1,参数!$B$1-365/2,参数!$B$1)</f>
        <v>15.4144792316994</v>
      </c>
      <c r="R1609" s="25">
        <f ca="1">f_return(A1609,1,参数!$B$4,参数!$B$1)</f>
        <v>0</v>
      </c>
      <c r="S1609" s="25">
        <f ca="1">f_return(A1609,1,参数!$B$6,参数!$B$1)</f>
        <v>0</v>
      </c>
      <c r="T1609" t="str">
        <f>f_info_investtype(A1609)</f>
        <v>偏债混合型基金</v>
      </c>
      <c r="U1609" t="str">
        <f>f_info_fundmanager(A1609)</f>
        <v>胡昕炜,杨靖</v>
      </c>
      <c r="V1609">
        <f>f_info_manager_onthepostdays(A1609,1)</f>
        <v>513</v>
      </c>
      <c r="W1609" s="25">
        <f ca="1">f_return_1w(A1609,"0",参数!$B$2)</f>
        <v>-1.1636298033556</v>
      </c>
      <c r="X1609" s="25">
        <f>f_return_1m(A1609,"0",参数!$B$1)</f>
        <v>5.23043444470352</v>
      </c>
      <c r="Y1609" s="25">
        <f>f_return_3m(A1609,0,参数!$B$1)</f>
        <v>6.65616384403308</v>
      </c>
      <c r="Z1609" s="25">
        <f>f_return_6m(A1609,0,参数!B1608)</f>
        <v>8.07045009784735</v>
      </c>
      <c r="AA1609" t="str">
        <f>f_dq_status(A1609,参数!$B$1)</f>
        <v>暂停申购|暂停赎回</v>
      </c>
      <c r="AB1609" s="17">
        <f ca="1">f_risk_maxdownside(A1609,参数!$B$6,参数!$B$1)</f>
        <v>-3.19901568748078</v>
      </c>
      <c r="AC1609" s="17">
        <f ca="1">f_risk_maxdownside(A1609,参数!$B$4,参数!$B$1)</f>
        <v>-3.19901568748078</v>
      </c>
      <c r="AD1609" t="str">
        <f ca="1">f_risk_maxdownside_date(A1609,参数!$B$6,参数!$B$1)</f>
        <v>20200903-20201130</v>
      </c>
    </row>
    <row r="1610" spans="1:30">
      <c r="A1610" s="15" t="s">
        <v>1638</v>
      </c>
      <c r="B1610" t="str">
        <f>f_info_name(A1610)</f>
        <v>益民优势安享</v>
      </c>
      <c r="C1610" t="str">
        <f>f_info_setupdate(A1610)</f>
        <v>2018-04-23</v>
      </c>
      <c r="D1610" s="16">
        <f t="shared" si="25"/>
        <v>1008</v>
      </c>
      <c r="F1610" s="17">
        <f>f_netasset_total(A1610,参数!$B$1,100000000)</f>
        <v>0.7232380933</v>
      </c>
      <c r="G1610" s="17">
        <f ca="1">f_nav_adjustedreturn(A1610,参数!$B$2,参数!$B$1)</f>
        <v>85.5115627189909</v>
      </c>
      <c r="H1610" s="17">
        <f ca="1">f_nav_periodreturnrankingper(A1610,参数!$B$2,参数!$B$1,3)</f>
        <v>12.5992588671255</v>
      </c>
      <c r="I1610" s="17">
        <f ca="1">f_nav_adjustedreturn(A1610,参数!$B$3,参数!$B$2)</f>
        <v>21.0347752332485</v>
      </c>
      <c r="J1610" s="17">
        <f ca="1">f_nav_periodreturnrankingper(A1610,参数!$B$3,参数!$B$2,3)</f>
        <v>57.5250836120401</v>
      </c>
      <c r="K1610" s="17">
        <f ca="1">f_nav_adjustedreturn(A1610,参数!$B$4,参数!$B$3)</f>
        <v>0</v>
      </c>
      <c r="L1610" s="17">
        <f ca="1">f_nav_periodreturnrankingper(A1610,参数!$B$4,参数!$B$3,3)</f>
        <v>0</v>
      </c>
      <c r="M1610" s="17">
        <f ca="1">f_nav_adjustedreturn(A1610,参数!$B$5,参数!$B$4)</f>
        <v>0</v>
      </c>
      <c r="N1610" s="17">
        <f ca="1">f_nav_periodreturnrankingper(A1610,参数!$B$5,参数!$B$4,3)</f>
        <v>0</v>
      </c>
      <c r="O1610" s="17">
        <f ca="1">f_nav_adjustedreturn(A1610,参数!$B$6,参数!$B$5)</f>
        <v>0</v>
      </c>
      <c r="P1610" s="17">
        <f ca="1">f_nav_periodreturnrankingper(A1610,参数!$B$6,参数!$B$5,3)</f>
        <v>0</v>
      </c>
      <c r="Q1610" s="25">
        <f>f_return(A1610,1,参数!$B$1-365/2,参数!$B$1)</f>
        <v>127.162629626038</v>
      </c>
      <c r="R1610" s="25">
        <f ca="1">f_return(A1610,1,参数!$B$4,参数!$B$1)</f>
        <v>0</v>
      </c>
      <c r="S1610" s="25">
        <f ca="1">f_return(A1610,1,参数!$B$6,参数!$B$1)</f>
        <v>0</v>
      </c>
      <c r="T1610" t="str">
        <f>f_info_investtype(A1610)</f>
        <v>灵活配置型基金</v>
      </c>
      <c r="U1610" t="str">
        <f>f_info_fundmanager(A1610)</f>
        <v>赵若琼</v>
      </c>
      <c r="V1610">
        <f>f_info_manager_onthepostdays(A1610,1)</f>
        <v>1025</v>
      </c>
      <c r="W1610" s="25">
        <f ca="1">f_return_1w(A1610,"0",参数!$B$2)</f>
        <v>-2.87561681129829</v>
      </c>
      <c r="X1610" s="25">
        <f>f_return_1m(A1610,"0",参数!$B$1)</f>
        <v>16.2604303908652</v>
      </c>
      <c r="Y1610" s="25">
        <f>f_return_3m(A1610,0,参数!$B$1)</f>
        <v>40.4469792426553</v>
      </c>
      <c r="Z1610" s="25">
        <f>f_return_6m(A1610,0,参数!B1609)</f>
        <v>44.8623548922056</v>
      </c>
      <c r="AA1610" t="str">
        <f>f_dq_status(A1610,参数!$B$1)</f>
        <v>开放申购|开放赎回</v>
      </c>
      <c r="AB1610" s="17">
        <f ca="1">f_risk_maxdownside(A1610,参数!$B$6,参数!$B$1)</f>
        <v>-17.4795191792359</v>
      </c>
      <c r="AC1610" s="17">
        <f ca="1">f_risk_maxdownside(A1610,参数!$B$4,参数!$B$1)</f>
        <v>-17.4795191792359</v>
      </c>
      <c r="AD1610" t="str">
        <f ca="1">f_risk_maxdownside_date(A1610,参数!$B$6,参数!$B$1)</f>
        <v>20200306-20200323</v>
      </c>
    </row>
    <row r="1611" spans="1:30">
      <c r="A1611" s="15" t="s">
        <v>1639</v>
      </c>
      <c r="B1611" t="str">
        <f>f_info_name(A1611)</f>
        <v>浙商全景消费</v>
      </c>
      <c r="C1611" t="str">
        <f>f_info_setupdate(A1611)</f>
        <v>2017-12-29</v>
      </c>
      <c r="D1611" s="16">
        <f t="shared" si="25"/>
        <v>1123</v>
      </c>
      <c r="F1611" s="17">
        <f>f_netasset_total(A1611,参数!$B$1,100000000)</f>
        <v>4.1272891196</v>
      </c>
      <c r="G1611" s="17">
        <f ca="1">f_nav_adjustedreturn(A1611,参数!$B$2,参数!$B$1)</f>
        <v>66.270611057226</v>
      </c>
      <c r="H1611" s="17">
        <f ca="1">f_nav_periodreturnrankingper(A1611,参数!$B$2,参数!$B$1,3)</f>
        <v>52.306182531894</v>
      </c>
      <c r="I1611" s="17">
        <f ca="1">f_nav_adjustedreturn(A1611,参数!$B$3,参数!$B$2)</f>
        <v>36.2705143738297</v>
      </c>
      <c r="J1611" s="17">
        <f ca="1">f_nav_periodreturnrankingper(A1611,参数!$B$3,参数!$B$2,3)</f>
        <v>63.0853994490358</v>
      </c>
      <c r="K1611" s="17">
        <f ca="1">f_nav_adjustedreturn(A1611,参数!$B$4,参数!$B$3)</f>
        <v>-11.8800349412792</v>
      </c>
      <c r="L1611" s="17">
        <f ca="1">f_nav_periodreturnrankingper(A1611,参数!$B$4,参数!$B$3,3)</f>
        <v>4.46735395189003</v>
      </c>
      <c r="M1611" s="17">
        <f ca="1">f_nav_adjustedreturn(A1611,参数!$B$5,参数!$B$4)</f>
        <v>0</v>
      </c>
      <c r="N1611" s="17">
        <f ca="1">f_nav_periodreturnrankingper(A1611,参数!$B$5,参数!$B$4,3)</f>
        <v>0</v>
      </c>
      <c r="O1611" s="17">
        <f ca="1">f_nav_adjustedreturn(A1611,参数!$B$6,参数!$B$5)</f>
        <v>0</v>
      </c>
      <c r="P1611" s="17">
        <f ca="1">f_nav_periodreturnrankingper(A1611,参数!$B$6,参数!$B$5,3)</f>
        <v>0</v>
      </c>
      <c r="Q1611" s="25">
        <f>f_return(A1611,1,参数!$B$1-365/2,参数!$B$1)</f>
        <v>93.7376853508419</v>
      </c>
      <c r="R1611" s="25">
        <f ca="1">f_return(A1611,1,参数!$B$4,参数!$B$1)</f>
        <v>25.8942529781901</v>
      </c>
      <c r="S1611" s="25">
        <f ca="1">f_return(A1611,1,参数!$B$6,参数!$B$1)</f>
        <v>0</v>
      </c>
      <c r="T1611" t="str">
        <f>f_info_investtype(A1611)</f>
        <v>偏股混合型基金</v>
      </c>
      <c r="U1611" t="str">
        <f>f_info_fundmanager(A1611)</f>
        <v>贾腾</v>
      </c>
      <c r="V1611">
        <f>f_info_manager_onthepostdays(A1611,1)</f>
        <v>561</v>
      </c>
      <c r="W1611" s="25">
        <f ca="1">f_return_1w(A1611,"0",参数!$B$2)</f>
        <v>-5.593285005723</v>
      </c>
      <c r="X1611" s="25">
        <f>f_return_1m(A1611,"0",参数!$B$1)</f>
        <v>10.6086675986665</v>
      </c>
      <c r="Y1611" s="25">
        <f>f_return_3m(A1611,0,参数!$B$1)</f>
        <v>22.4682979103411</v>
      </c>
      <c r="Z1611" s="25">
        <f>f_return_6m(A1611,0,参数!B1610)</f>
        <v>34.8391127772571</v>
      </c>
      <c r="AA1611" t="str">
        <f>f_dq_status(A1611,参数!$B$1)</f>
        <v>开放申购|开放赎回</v>
      </c>
      <c r="AB1611" s="17">
        <f ca="1">f_risk_maxdownside(A1611,参数!$B$6,参数!$B$1)</f>
        <v>-21.2512688013288</v>
      </c>
      <c r="AC1611" s="17">
        <f ca="1">f_risk_maxdownside(A1611,参数!$B$4,参数!$B$1)</f>
        <v>-21.2512688013288</v>
      </c>
      <c r="AD1611" t="str">
        <f ca="1">f_risk_maxdownside_date(A1611,参数!$B$6,参数!$B$1)</f>
        <v>20180613-20190103</v>
      </c>
    </row>
    <row r="1612" spans="1:30">
      <c r="A1612" s="15" t="s">
        <v>1640</v>
      </c>
      <c r="B1612" t="str">
        <f>f_info_name(A1612)</f>
        <v>长安裕泰A</v>
      </c>
      <c r="C1612" t="str">
        <f>f_info_setupdate(A1612)</f>
        <v>2017-12-27</v>
      </c>
      <c r="D1612" s="16">
        <f t="shared" si="25"/>
        <v>1125</v>
      </c>
      <c r="F1612" s="17">
        <f>f_netasset_total(A1612,参数!$B$1,100000000)</f>
        <v>1.1450892843</v>
      </c>
      <c r="G1612" s="17">
        <f ca="1">f_nav_adjustedreturn(A1612,参数!$B$2,参数!$B$1)</f>
        <v>105.261086329047</v>
      </c>
      <c r="H1612" s="17">
        <f ca="1">f_nav_periodreturnrankingper(A1612,参数!$B$2,参数!$B$1,3)</f>
        <v>3.70566437268396</v>
      </c>
      <c r="I1612" s="17">
        <f ca="1">f_nav_adjustedreturn(A1612,参数!$B$3,参数!$B$2)</f>
        <v>76.7625231910946</v>
      </c>
      <c r="J1612" s="17">
        <f ca="1">f_nav_periodreturnrankingper(A1612,参数!$B$3,参数!$B$2,3)</f>
        <v>3.2329988851728</v>
      </c>
      <c r="K1612" s="17">
        <f ca="1">f_nav_adjustedreturn(A1612,参数!$B$4,参数!$B$3)</f>
        <v>-14.8162781509285</v>
      </c>
      <c r="L1612" s="17">
        <f ca="1">f_nav_periodreturnrankingper(A1612,参数!$B$4,参数!$B$3,3)</f>
        <v>49.8074454428755</v>
      </c>
      <c r="M1612" s="17">
        <f ca="1">f_nav_adjustedreturn(A1612,参数!$B$5,参数!$B$4)</f>
        <v>0</v>
      </c>
      <c r="N1612" s="17">
        <f ca="1">f_nav_periodreturnrankingper(A1612,参数!$B$5,参数!$B$4,3)</f>
        <v>0</v>
      </c>
      <c r="O1612" s="17">
        <f ca="1">f_nav_adjustedreturn(A1612,参数!$B$6,参数!$B$5)</f>
        <v>0</v>
      </c>
      <c r="P1612" s="17">
        <f ca="1">f_nav_periodreturnrankingper(A1612,参数!$B$6,参数!$B$5,3)</f>
        <v>0</v>
      </c>
      <c r="Q1612" s="25">
        <f>f_return(A1612,1,参数!$B$1-365/2,参数!$B$1)</f>
        <v>161.936869549974</v>
      </c>
      <c r="R1612" s="25">
        <f ca="1">f_return(A1612,1,参数!$B$4,参数!$B$1)</f>
        <v>45.6136536984669</v>
      </c>
      <c r="S1612" s="25">
        <f ca="1">f_return(A1612,1,参数!$B$6,参数!$B$1)</f>
        <v>0</v>
      </c>
      <c r="T1612" t="str">
        <f>f_info_investtype(A1612)</f>
        <v>灵活配置型基金</v>
      </c>
      <c r="U1612" t="str">
        <f>f_info_fundmanager(A1612)</f>
        <v>徐小勇</v>
      </c>
      <c r="V1612">
        <f>f_info_manager_onthepostdays(A1612,1)</f>
        <v>780</v>
      </c>
      <c r="W1612" s="25">
        <f ca="1">f_return_1w(A1612,"0",参数!$B$2)</f>
        <v>2.86793980700452</v>
      </c>
      <c r="X1612" s="25">
        <f>f_return_1m(A1612,"0",参数!$B$1)</f>
        <v>18.4733633713226</v>
      </c>
      <c r="Y1612" s="25">
        <f>f_return_3m(A1612,0,参数!$B$1)</f>
        <v>45.4875156925652</v>
      </c>
      <c r="Z1612" s="25">
        <f>f_return_6m(A1612,0,参数!B1611)</f>
        <v>55.5015860428232</v>
      </c>
      <c r="AA1612" t="str">
        <f>f_dq_status(A1612,参数!$B$1)</f>
        <v>开放申购|开放赎回</v>
      </c>
      <c r="AB1612" s="17">
        <f ca="1">f_risk_maxdownside(A1612,参数!$B$6,参数!$B$1)</f>
        <v>-20.6563375450232</v>
      </c>
      <c r="AC1612" s="17">
        <f ca="1">f_risk_maxdownside(A1612,参数!$B$4,参数!$B$1)</f>
        <v>-20.6563375450232</v>
      </c>
      <c r="AD1612" t="str">
        <f ca="1">f_risk_maxdownside_date(A1612,参数!$B$6,参数!$B$1)</f>
        <v>20200226-20200323</v>
      </c>
    </row>
    <row r="1613" spans="1:30">
      <c r="A1613" s="15" t="s">
        <v>1641</v>
      </c>
      <c r="B1613" t="str">
        <f>f_info_name(A1613)</f>
        <v>长安裕盛A</v>
      </c>
      <c r="C1613" t="str">
        <f>f_info_setupdate(A1613)</f>
        <v>2017-11-29</v>
      </c>
      <c r="D1613" s="16">
        <f t="shared" si="25"/>
        <v>1153</v>
      </c>
      <c r="F1613" s="17">
        <f>f_netasset_total(A1613,参数!$B$1,100000000)</f>
        <v>0.4061938471</v>
      </c>
      <c r="G1613" s="17">
        <f ca="1">f_nav_adjustedreturn(A1613,参数!$B$2,参数!$B$1)</f>
        <v>46.605504587156</v>
      </c>
      <c r="H1613" s="17">
        <f ca="1">f_nav_periodreturnrankingper(A1613,参数!$B$2,参数!$B$1,3)</f>
        <v>47.4325039703547</v>
      </c>
      <c r="I1613" s="17">
        <f ca="1">f_nav_adjustedreturn(A1613,参数!$B$3,参数!$B$2)</f>
        <v>16.852487135506</v>
      </c>
      <c r="J1613" s="17">
        <f ca="1">f_nav_periodreturnrankingper(A1613,参数!$B$3,参数!$B$2,3)</f>
        <v>65.273132664437</v>
      </c>
      <c r="K1613" s="17">
        <f ca="1">f_nav_adjustedreturn(A1613,参数!$B$4,参数!$B$3)</f>
        <v>-10.1175563692426</v>
      </c>
      <c r="L1613" s="17">
        <f ca="1">f_nav_periodreturnrankingper(A1613,参数!$B$4,参数!$B$3,3)</f>
        <v>40.9499358151476</v>
      </c>
      <c r="M1613" s="17">
        <f ca="1">f_nav_adjustedreturn(A1613,参数!$B$5,参数!$B$4)</f>
        <v>0</v>
      </c>
      <c r="N1613" s="17">
        <f ca="1">f_nav_periodreturnrankingper(A1613,参数!$B$5,参数!$B$4,3)</f>
        <v>0</v>
      </c>
      <c r="O1613" s="17">
        <f ca="1">f_nav_adjustedreturn(A1613,参数!$B$6,参数!$B$5)</f>
        <v>0</v>
      </c>
      <c r="P1613" s="17">
        <f ca="1">f_nav_periodreturnrankingper(A1613,参数!$B$6,参数!$B$5,3)</f>
        <v>0</v>
      </c>
      <c r="Q1613" s="25">
        <f>f_return(A1613,1,参数!$B$1-365/2,参数!$B$1)</f>
        <v>60.5279369358181</v>
      </c>
      <c r="R1613" s="25">
        <f ca="1">f_return(A1613,1,参数!$B$4,参数!$B$1)</f>
        <v>15.4597701361932</v>
      </c>
      <c r="S1613" s="25">
        <f ca="1">f_return(A1613,1,参数!$B$6,参数!$B$1)</f>
        <v>0</v>
      </c>
      <c r="T1613" t="str">
        <f>f_info_investtype(A1613)</f>
        <v>灵活配置型基金</v>
      </c>
      <c r="U1613" t="str">
        <f>f_info_fundmanager(A1613)</f>
        <v>刘兴旺</v>
      </c>
      <c r="V1613">
        <f>f_info_manager_onthepostdays(A1613,1)</f>
        <v>513</v>
      </c>
      <c r="W1613" s="25">
        <f ca="1">f_return_1w(A1613,"0",参数!$B$2)</f>
        <v>-1.55346820809247</v>
      </c>
      <c r="X1613" s="25">
        <f>f_return_1m(A1613,"0",参数!$B$1)</f>
        <v>10.3362563004902</v>
      </c>
      <c r="Y1613" s="25">
        <f>f_return_3m(A1613,0,参数!$B$1)</f>
        <v>16.6253101736973</v>
      </c>
      <c r="Z1613" s="25">
        <f>f_return_6m(A1613,0,参数!B1612)</f>
        <v>19.2693995982442</v>
      </c>
      <c r="AA1613" t="str">
        <f>f_dq_status(A1613,参数!$B$1)</f>
        <v>开放申购|开放赎回</v>
      </c>
      <c r="AB1613" s="17">
        <f ca="1">f_risk_maxdownside(A1613,参数!$B$6,参数!$B$1)</f>
        <v>-14.8395721925134</v>
      </c>
      <c r="AC1613" s="17">
        <f ca="1">f_risk_maxdownside(A1613,参数!$B$4,参数!$B$1)</f>
        <v>-14.1346071824618</v>
      </c>
      <c r="AD1613" t="str">
        <f ca="1">f_risk_maxdownside_date(A1613,参数!$B$6,参数!$B$1)</f>
        <v>20180125-20181029,20180125-20190606</v>
      </c>
    </row>
    <row r="1614" spans="1:30">
      <c r="A1614" s="15" t="s">
        <v>1642</v>
      </c>
      <c r="B1614" t="str">
        <f>f_info_name(A1614)</f>
        <v>诺德量化优选</v>
      </c>
      <c r="C1614" t="str">
        <f>f_info_setupdate(A1614)</f>
        <v>2020-08-27</v>
      </c>
      <c r="D1614" s="16">
        <f t="shared" si="25"/>
        <v>151</v>
      </c>
      <c r="F1614" s="17">
        <f>f_netasset_total(A1614,参数!$B$1,100000000)</f>
        <v>19.3394601851</v>
      </c>
      <c r="G1614" s="17">
        <f ca="1">f_nav_adjustedreturn(A1614,参数!$B$2,参数!$B$1)</f>
        <v>0</v>
      </c>
      <c r="H1614" s="17">
        <f ca="1">f_nav_periodreturnrankingper(A1614,参数!$B$2,参数!$B$1,3)</f>
        <v>0</v>
      </c>
      <c r="I1614" s="17">
        <f ca="1">f_nav_adjustedreturn(A1614,参数!$B$3,参数!$B$2)</f>
        <v>0</v>
      </c>
      <c r="J1614" s="17">
        <f ca="1">f_nav_periodreturnrankingper(A1614,参数!$B$3,参数!$B$2,3)</f>
        <v>0</v>
      </c>
      <c r="K1614" s="17">
        <f ca="1">f_nav_adjustedreturn(A1614,参数!$B$4,参数!$B$3)</f>
        <v>0</v>
      </c>
      <c r="L1614" s="17">
        <f ca="1">f_nav_periodreturnrankingper(A1614,参数!$B$4,参数!$B$3,3)</f>
        <v>0</v>
      </c>
      <c r="M1614" s="17">
        <f ca="1">f_nav_adjustedreturn(A1614,参数!$B$5,参数!$B$4)</f>
        <v>0</v>
      </c>
      <c r="N1614" s="17">
        <f ca="1">f_nav_periodreturnrankingper(A1614,参数!$B$5,参数!$B$4,3)</f>
        <v>0</v>
      </c>
      <c r="O1614" s="17">
        <f ca="1">f_nav_adjustedreturn(A1614,参数!$B$6,参数!$B$5)</f>
        <v>0</v>
      </c>
      <c r="P1614" s="17">
        <f ca="1">f_nav_periodreturnrankingper(A1614,参数!$B$6,参数!$B$5,3)</f>
        <v>0</v>
      </c>
      <c r="Q1614" s="25">
        <f>f_return(A1614,1,参数!$B$1-365/2,参数!$B$1)</f>
        <v>0</v>
      </c>
      <c r="R1614" s="25">
        <f ca="1">f_return(A1614,1,参数!$B$4,参数!$B$1)</f>
        <v>0</v>
      </c>
      <c r="S1614" s="25">
        <f ca="1">f_return(A1614,1,参数!$B$6,参数!$B$1)</f>
        <v>0</v>
      </c>
      <c r="T1614" t="str">
        <f>f_info_investtype(A1614)</f>
        <v>偏股混合型基金</v>
      </c>
      <c r="U1614" t="str">
        <f>f_info_fundmanager(A1614)</f>
        <v>王恒楠</v>
      </c>
      <c r="V1614">
        <f>f_info_manager_onthepostdays(A1614,1)</f>
        <v>168</v>
      </c>
      <c r="W1614" s="25">
        <f ca="1">f_return_1w(A1614,"0",参数!$B$2)</f>
        <v>0</v>
      </c>
      <c r="X1614" s="25">
        <f>f_return_1m(A1614,"0",参数!$B$1)</f>
        <v>17.272462925269</v>
      </c>
      <c r="Y1614" s="25">
        <f>f_return_3m(A1614,0,参数!$B$1)</f>
        <v>29.3042641872395</v>
      </c>
      <c r="Z1614" s="25">
        <f>f_return_6m(A1614,0,参数!B1613)</f>
        <v>0</v>
      </c>
      <c r="AA1614" t="str">
        <f>f_dq_status(A1614,参数!$B$1)</f>
        <v>开放申购|暂停赎回</v>
      </c>
      <c r="AB1614" s="17">
        <f ca="1">f_risk_maxdownside(A1614,参数!$B$6,参数!$B$1)</f>
        <v>-7.55</v>
      </c>
      <c r="AC1614" s="17">
        <f ca="1">f_risk_maxdownside(A1614,参数!$B$4,参数!$B$1)</f>
        <v>-7.55</v>
      </c>
      <c r="AD1614" t="str">
        <f ca="1">f_risk_maxdownside_date(A1614,参数!$B$6,参数!$B$1)</f>
        <v>20200828-20201126</v>
      </c>
    </row>
    <row r="1615" spans="1:30">
      <c r="A1615" s="15" t="s">
        <v>1643</v>
      </c>
      <c r="B1615" t="str">
        <f>f_info_name(A1615)</f>
        <v>汇添富行业整合主题</v>
      </c>
      <c r="C1615" t="str">
        <f>f_info_setupdate(A1615)</f>
        <v>2018-02-13</v>
      </c>
      <c r="D1615" s="16">
        <f t="shared" si="25"/>
        <v>1077</v>
      </c>
      <c r="F1615" s="17">
        <f>f_netasset_total(A1615,参数!$B$1,100000000)</f>
        <v>1.5868784029</v>
      </c>
      <c r="G1615" s="17">
        <f ca="1">f_nav_adjustedreturn(A1615,参数!$B$2,参数!$B$1)</f>
        <v>98.5491766800178</v>
      </c>
      <c r="H1615" s="17">
        <f ca="1">f_nav_periodreturnrankingper(A1615,参数!$B$2,参数!$B$1,3)</f>
        <v>10.4023552502453</v>
      </c>
      <c r="I1615" s="17">
        <f ca="1">f_nav_adjustedreturn(A1615,参数!$B$3,参数!$B$2)</f>
        <v>31.8971589575018</v>
      </c>
      <c r="J1615" s="17">
        <f ca="1">f_nav_periodreturnrankingper(A1615,参数!$B$3,参数!$B$2,3)</f>
        <v>71.763085399449</v>
      </c>
      <c r="K1615" s="17">
        <f ca="1">f_nav_adjustedreturn(A1615,参数!$B$4,参数!$B$3)</f>
        <v>0</v>
      </c>
      <c r="L1615" s="17">
        <f ca="1">f_nav_periodreturnrankingper(A1615,参数!$B$4,参数!$B$3,3)</f>
        <v>0</v>
      </c>
      <c r="M1615" s="17">
        <f ca="1">f_nav_adjustedreturn(A1615,参数!$B$5,参数!$B$4)</f>
        <v>0</v>
      </c>
      <c r="N1615" s="17">
        <f ca="1">f_nav_periodreturnrankingper(A1615,参数!$B$5,参数!$B$4,3)</f>
        <v>0</v>
      </c>
      <c r="O1615" s="17">
        <f ca="1">f_nav_adjustedreturn(A1615,参数!$B$6,参数!$B$5)</f>
        <v>0</v>
      </c>
      <c r="P1615" s="17">
        <f ca="1">f_nav_periodreturnrankingper(A1615,参数!$B$6,参数!$B$5,3)</f>
        <v>0</v>
      </c>
      <c r="Q1615" s="25">
        <f>f_return(A1615,1,参数!$B$1-365/2,参数!$B$1)</f>
        <v>93.637544289292</v>
      </c>
      <c r="R1615" s="25">
        <f ca="1">f_return(A1615,1,参数!$B$4,参数!$B$1)</f>
        <v>0</v>
      </c>
      <c r="S1615" s="25">
        <f ca="1">f_return(A1615,1,参数!$B$6,参数!$B$1)</f>
        <v>0</v>
      </c>
      <c r="T1615" t="str">
        <f>f_info_investtype(A1615)</f>
        <v>偏股混合型基金</v>
      </c>
      <c r="U1615" t="str">
        <f>f_info_fundmanager(A1615)</f>
        <v>赵鹏程</v>
      </c>
      <c r="V1615">
        <f>f_info_manager_onthepostdays(A1615,1)</f>
        <v>1094</v>
      </c>
      <c r="W1615" s="25">
        <f ca="1">f_return_1w(A1615,"0",参数!$B$2)</f>
        <v>-2.38922675933971</v>
      </c>
      <c r="X1615" s="25">
        <f>f_return_1m(A1615,"0",参数!$B$1)</f>
        <v>21.464742717125</v>
      </c>
      <c r="Y1615" s="25">
        <f>f_return_3m(A1615,0,参数!$B$1)</f>
        <v>32.4014719848053</v>
      </c>
      <c r="Z1615" s="25">
        <f>f_return_6m(A1615,0,参数!B1614)</f>
        <v>33.6104232991393</v>
      </c>
      <c r="AA1615" t="str">
        <f>f_dq_status(A1615,参数!$B$1)</f>
        <v>开放申购|开放赎回</v>
      </c>
      <c r="AB1615" s="17">
        <f ca="1">f_risk_maxdownside(A1615,参数!$B$6,参数!$B$1)</f>
        <v>-21.4641288433382</v>
      </c>
      <c r="AC1615" s="17">
        <f ca="1">f_risk_maxdownside(A1615,参数!$B$4,参数!$B$1)</f>
        <v>-21.4641288433382</v>
      </c>
      <c r="AD1615" t="str">
        <f ca="1">f_risk_maxdownside_date(A1615,参数!$B$6,参数!$B$1)</f>
        <v>20180529-20190103</v>
      </c>
    </row>
    <row r="1616" spans="1:30">
      <c r="A1616" s="15" t="s">
        <v>1644</v>
      </c>
      <c r="B1616" t="str">
        <f>f_info_name(A1616)</f>
        <v>鹏扬景泰成长A</v>
      </c>
      <c r="C1616" t="str">
        <f>f_info_setupdate(A1616)</f>
        <v>2017-12-20</v>
      </c>
      <c r="D1616" s="16">
        <f t="shared" si="25"/>
        <v>1132</v>
      </c>
      <c r="F1616" s="17">
        <f>f_netasset_total(A1616,参数!$B$1,100000000)</f>
        <v>7.4429902122</v>
      </c>
      <c r="G1616" s="17">
        <f ca="1">f_nav_adjustedreturn(A1616,参数!$B$2,参数!$B$1)</f>
        <v>104.912624821683</v>
      </c>
      <c r="H1616" s="17">
        <f ca="1">f_nav_periodreturnrankingper(A1616,参数!$B$2,参数!$B$1,3)</f>
        <v>7.45829244357213</v>
      </c>
      <c r="I1616" s="17">
        <f ca="1">f_nav_adjustedreturn(A1616,参数!$B$3,参数!$B$2)</f>
        <v>32.7337278106509</v>
      </c>
      <c r="J1616" s="17">
        <f ca="1">f_nav_periodreturnrankingper(A1616,参数!$B$3,参数!$B$2,3)</f>
        <v>70.1101928374656</v>
      </c>
      <c r="K1616" s="17">
        <f ca="1">f_nav_adjustedreturn(A1616,参数!$B$4,参数!$B$3)</f>
        <v>-18.5228039726159</v>
      </c>
      <c r="L1616" s="17">
        <f ca="1">f_nav_periodreturnrankingper(A1616,参数!$B$4,参数!$B$3,3)</f>
        <v>23.7113402061856</v>
      </c>
      <c r="M1616" s="17">
        <f ca="1">f_nav_adjustedreturn(A1616,参数!$B$5,参数!$B$4)</f>
        <v>0</v>
      </c>
      <c r="N1616" s="17">
        <f ca="1">f_nav_periodreturnrankingper(A1616,参数!$B$5,参数!$B$4,3)</f>
        <v>0</v>
      </c>
      <c r="O1616" s="17">
        <f ca="1">f_nav_adjustedreturn(A1616,参数!$B$6,参数!$B$5)</f>
        <v>0</v>
      </c>
      <c r="P1616" s="17">
        <f ca="1">f_nav_periodreturnrankingper(A1616,参数!$B$6,参数!$B$5,3)</f>
        <v>0</v>
      </c>
      <c r="Q1616" s="25">
        <f>f_return(A1616,1,参数!$B$1-365/2,参数!$B$1)</f>
        <v>179.269440577643</v>
      </c>
      <c r="R1616" s="25">
        <f ca="1">f_return(A1616,1,参数!$B$4,参数!$B$1)</f>
        <v>30.3437632506848</v>
      </c>
      <c r="S1616" s="25">
        <f ca="1">f_return(A1616,1,参数!$B$6,参数!$B$1)</f>
        <v>0</v>
      </c>
      <c r="T1616" t="str">
        <f>f_info_investtype(A1616)</f>
        <v>偏股混合型基金</v>
      </c>
      <c r="U1616" t="str">
        <f>f_info_fundmanager(A1616)</f>
        <v>邓彬彬</v>
      </c>
      <c r="V1616">
        <f>f_info_manager_onthepostdays(A1616,1)</f>
        <v>227</v>
      </c>
      <c r="W1616" s="25">
        <f ca="1">f_return_1w(A1616,"0",参数!$B$2)</f>
        <v>-1.58813722909538</v>
      </c>
      <c r="X1616" s="25">
        <f>f_return_1m(A1616,"0",参数!$B$1)</f>
        <v>12.0739259764958</v>
      </c>
      <c r="Y1616" s="25">
        <f>f_return_3m(A1616,0,参数!$B$1)</f>
        <v>44.2387347809715</v>
      </c>
      <c r="Z1616" s="25">
        <f>f_return_6m(A1616,0,参数!B1615)</f>
        <v>55.4433531608798</v>
      </c>
      <c r="AA1616" t="str">
        <f>f_dq_status(A1616,参数!$B$1)</f>
        <v>开放申购|开放赎回</v>
      </c>
      <c r="AB1616" s="17">
        <f ca="1">f_risk_maxdownside(A1616,参数!$B$6,参数!$B$1)</f>
        <v>-26.9788605555029</v>
      </c>
      <c r="AC1616" s="17">
        <f ca="1">f_risk_maxdownside(A1616,参数!$B$4,参数!$B$1)</f>
        <v>-26.9788605555029</v>
      </c>
      <c r="AD1616" t="str">
        <f ca="1">f_risk_maxdownside_date(A1616,参数!$B$6,参数!$B$1)</f>
        <v>20180127-20190103</v>
      </c>
    </row>
    <row r="1617" spans="1:30">
      <c r="A1617" s="15" t="s">
        <v>1645</v>
      </c>
      <c r="B1617" t="str">
        <f>f_info_name(A1617)</f>
        <v>富国沪港深行业精选A</v>
      </c>
      <c r="C1617" t="str">
        <f>f_info_setupdate(A1617)</f>
        <v>2017-12-11</v>
      </c>
      <c r="D1617" s="16">
        <f t="shared" si="25"/>
        <v>1141</v>
      </c>
      <c r="F1617" s="17">
        <f>f_netasset_total(A1617,参数!$B$1,100000000)</f>
        <v>47.3402186718</v>
      </c>
      <c r="G1617" s="17">
        <f ca="1">f_nav_adjustedreturn(A1617,参数!$B$2,参数!$B$1)</f>
        <v>68.2344080757823</v>
      </c>
      <c r="H1617" s="17">
        <f ca="1">f_nav_periodreturnrankingper(A1617,参数!$B$2,参数!$B$1,3)</f>
        <v>26.4690312334569</v>
      </c>
      <c r="I1617" s="17">
        <f ca="1">f_nav_adjustedreturn(A1617,参数!$B$3,参数!$B$2)</f>
        <v>21.0690192008303</v>
      </c>
      <c r="J1617" s="17">
        <f ca="1">f_nav_periodreturnrankingper(A1617,参数!$B$3,参数!$B$2,3)</f>
        <v>57.3578595317726</v>
      </c>
      <c r="K1617" s="17">
        <f ca="1">f_nav_adjustedreturn(A1617,参数!$B$4,参数!$B$3)</f>
        <v>-11.7269812185066</v>
      </c>
      <c r="L1617" s="17">
        <f ca="1">f_nav_periodreturnrankingper(A1617,参数!$B$4,参数!$B$3,3)</f>
        <v>44.0308087291399</v>
      </c>
      <c r="M1617" s="17">
        <f ca="1">f_nav_adjustedreturn(A1617,参数!$B$5,参数!$B$4)</f>
        <v>0</v>
      </c>
      <c r="N1617" s="17">
        <f ca="1">f_nav_periodreturnrankingper(A1617,参数!$B$5,参数!$B$4,3)</f>
        <v>0</v>
      </c>
      <c r="O1617" s="17">
        <f ca="1">f_nav_adjustedreturn(A1617,参数!$B$6,参数!$B$5)</f>
        <v>0</v>
      </c>
      <c r="P1617" s="17">
        <f ca="1">f_nav_periodreturnrankingper(A1617,参数!$B$6,参数!$B$5,3)</f>
        <v>0</v>
      </c>
      <c r="Q1617" s="25">
        <f>f_return(A1617,1,参数!$B$1-365/2,参数!$B$1)</f>
        <v>79.5842646661344</v>
      </c>
      <c r="R1617" s="25">
        <f ca="1">f_return(A1617,1,参数!$B$4,参数!$B$1)</f>
        <v>21.5759828733027</v>
      </c>
      <c r="S1617" s="25">
        <f ca="1">f_return(A1617,1,参数!$B$6,参数!$B$1)</f>
        <v>0</v>
      </c>
      <c r="T1617" t="str">
        <f>f_info_investtype(A1617)</f>
        <v>灵活配置型基金</v>
      </c>
      <c r="U1617" t="str">
        <f>f_info_fundmanager(A1617)</f>
        <v>汪孟海</v>
      </c>
      <c r="V1617">
        <f>f_info_manager_onthepostdays(A1617,1)</f>
        <v>1158</v>
      </c>
      <c r="W1617" s="25">
        <f ca="1">f_return_1w(A1617,"0",参数!$B$2)</f>
        <v>-3.40344484928784</v>
      </c>
      <c r="X1617" s="25">
        <f>f_return_1m(A1617,"0",参数!$B$1)</f>
        <v>19.4689135707902</v>
      </c>
      <c r="Y1617" s="25">
        <f>f_return_3m(A1617,0,参数!$B$1)</f>
        <v>29.1382046505209</v>
      </c>
      <c r="Z1617" s="25">
        <f>f_return_6m(A1617,0,参数!B1616)</f>
        <v>28.7101985084903</v>
      </c>
      <c r="AA1617" t="str">
        <f>f_dq_status(A1617,参数!$B$1)</f>
        <v>开放申购|开放赎回</v>
      </c>
      <c r="AB1617" s="17">
        <f ca="1">f_risk_maxdownside(A1617,参数!$B$6,参数!$B$1)</f>
        <v>-19.7066837634236</v>
      </c>
      <c r="AC1617" s="17">
        <f ca="1">f_risk_maxdownside(A1617,参数!$B$4,参数!$B$1)</f>
        <v>-19.7066837634236</v>
      </c>
      <c r="AD1617" t="str">
        <f ca="1">f_risk_maxdownside_date(A1617,参数!$B$6,参数!$B$1)</f>
        <v>20200218-20200319</v>
      </c>
    </row>
    <row r="1618" spans="1:30">
      <c r="A1618" s="15" t="s">
        <v>1646</v>
      </c>
      <c r="B1618" t="str">
        <f>f_info_name(A1618)</f>
        <v>富国国企改革灵活</v>
      </c>
      <c r="C1618" t="str">
        <f>f_info_setupdate(A1618)</f>
        <v>2018-02-01</v>
      </c>
      <c r="D1618" s="16">
        <f t="shared" si="25"/>
        <v>1089</v>
      </c>
      <c r="F1618" s="17">
        <f>f_netasset_total(A1618,参数!$B$1,100000000)</f>
        <v>1.7364951307</v>
      </c>
      <c r="G1618" s="17">
        <f ca="1">f_nav_adjustedreturn(A1618,参数!$B$2,参数!$B$1)</f>
        <v>58.6394796976622</v>
      </c>
      <c r="H1618" s="17">
        <f ca="1">f_nav_periodreturnrankingper(A1618,参数!$B$2,参数!$B$1,3)</f>
        <v>36.0508205399682</v>
      </c>
      <c r="I1618" s="17">
        <f ca="1">f_nav_adjustedreturn(A1618,参数!$B$3,参数!$B$2)</f>
        <v>40.3651616086849</v>
      </c>
      <c r="J1618" s="17">
        <f ca="1">f_nav_periodreturnrankingper(A1618,参数!$B$3,参数!$B$2,3)</f>
        <v>29.3199554069119</v>
      </c>
      <c r="K1618" s="17">
        <f ca="1">f_nav_adjustedreturn(A1618,参数!$B$4,参数!$B$3)</f>
        <v>0</v>
      </c>
      <c r="L1618" s="17">
        <f ca="1">f_nav_periodreturnrankingper(A1618,参数!$B$4,参数!$B$3,3)</f>
        <v>0</v>
      </c>
      <c r="M1618" s="17">
        <f ca="1">f_nav_adjustedreturn(A1618,参数!$B$5,参数!$B$4)</f>
        <v>0</v>
      </c>
      <c r="N1618" s="17">
        <f ca="1">f_nav_periodreturnrankingper(A1618,参数!$B$5,参数!$B$4,3)</f>
        <v>0</v>
      </c>
      <c r="O1618" s="17">
        <f ca="1">f_nav_adjustedreturn(A1618,参数!$B$6,参数!$B$5)</f>
        <v>0</v>
      </c>
      <c r="P1618" s="17">
        <f ca="1">f_nav_periodreturnrankingper(A1618,参数!$B$6,参数!$B$5,3)</f>
        <v>0</v>
      </c>
      <c r="Q1618" s="25">
        <f>f_return(A1618,1,参数!$B$1-365/2,参数!$B$1)</f>
        <v>64.0938645029583</v>
      </c>
      <c r="R1618" s="25">
        <f ca="1">f_return(A1618,1,参数!$B$4,参数!$B$1)</f>
        <v>0</v>
      </c>
      <c r="S1618" s="25">
        <f ca="1">f_return(A1618,1,参数!$B$6,参数!$B$1)</f>
        <v>0</v>
      </c>
      <c r="T1618" t="str">
        <f>f_info_investtype(A1618)</f>
        <v>灵活配置型基金</v>
      </c>
      <c r="U1618" t="str">
        <f>f_info_fundmanager(A1618)</f>
        <v>袁宜</v>
      </c>
      <c r="V1618">
        <f>f_info_manager_onthepostdays(A1618,1)</f>
        <v>1106</v>
      </c>
      <c r="W1618" s="25">
        <f ca="1">f_return_1w(A1618,"0",参数!$B$2)</f>
        <v>-2.6772731160722</v>
      </c>
      <c r="X1618" s="25">
        <f>f_return_1m(A1618,"0",参数!$B$1)</f>
        <v>15.1368246475729</v>
      </c>
      <c r="Y1618" s="25">
        <f>f_return_3m(A1618,0,参数!$B$1)</f>
        <v>23.8252040886328</v>
      </c>
      <c r="Z1618" s="25">
        <f>f_return_6m(A1618,0,参数!B1617)</f>
        <v>14.4157214455289</v>
      </c>
      <c r="AA1618" t="str">
        <f>f_dq_status(A1618,参数!$B$1)</f>
        <v>开放申购|开放赎回</v>
      </c>
      <c r="AB1618" s="17">
        <f ca="1">f_risk_maxdownside(A1618,参数!$B$6,参数!$B$1)</f>
        <v>-19.8</v>
      </c>
      <c r="AC1618" s="17">
        <f ca="1">f_risk_maxdownside(A1618,参数!$B$4,参数!$B$1)</f>
        <v>-19.8</v>
      </c>
      <c r="AD1618" t="str">
        <f ca="1">f_risk_maxdownside_date(A1618,参数!$B$6,参数!$B$1)</f>
        <v>20180202-20190130</v>
      </c>
    </row>
    <row r="1619" spans="1:30">
      <c r="A1619" s="15" t="s">
        <v>1647</v>
      </c>
      <c r="B1619" t="str">
        <f>f_info_name(A1619)</f>
        <v>东方阿尔法精选A</v>
      </c>
      <c r="C1619" t="str">
        <f>f_info_setupdate(A1619)</f>
        <v>2018-02-08</v>
      </c>
      <c r="D1619" s="16">
        <f t="shared" si="25"/>
        <v>1082</v>
      </c>
      <c r="F1619" s="17">
        <f>f_netasset_total(A1619,参数!$B$1,100000000)</f>
        <v>14.4825724754</v>
      </c>
      <c r="G1619" s="17">
        <f ca="1">f_nav_adjustedreturn(A1619,参数!$B$2,参数!$B$1)</f>
        <v>45.5226676657924</v>
      </c>
      <c r="H1619" s="17">
        <f ca="1">f_nav_periodreturnrankingper(A1619,参数!$B$2,参数!$B$1,3)</f>
        <v>48.438327157226</v>
      </c>
      <c r="I1619" s="17">
        <f ca="1">f_nav_adjustedreturn(A1619,参数!$B$3,参数!$B$2)</f>
        <v>24.2406610031421</v>
      </c>
      <c r="J1619" s="17">
        <f ca="1">f_nav_periodreturnrankingper(A1619,参数!$B$3,参数!$B$2,3)</f>
        <v>52.1739130434783</v>
      </c>
      <c r="K1619" s="17">
        <f ca="1">f_nav_adjustedreturn(A1619,参数!$B$4,参数!$B$3)</f>
        <v>0</v>
      </c>
      <c r="L1619" s="17">
        <f ca="1">f_nav_periodreturnrankingper(A1619,参数!$B$4,参数!$B$3,3)</f>
        <v>0</v>
      </c>
      <c r="M1619" s="17">
        <f ca="1">f_nav_adjustedreturn(A1619,参数!$B$5,参数!$B$4)</f>
        <v>0</v>
      </c>
      <c r="N1619" s="17">
        <f ca="1">f_nav_periodreturnrankingper(A1619,参数!$B$5,参数!$B$4,3)</f>
        <v>0</v>
      </c>
      <c r="O1619" s="17">
        <f ca="1">f_nav_adjustedreturn(A1619,参数!$B$6,参数!$B$5)</f>
        <v>0</v>
      </c>
      <c r="P1619" s="17">
        <f ca="1">f_nav_periodreturnrankingper(A1619,参数!$B$6,参数!$B$5,3)</f>
        <v>0</v>
      </c>
      <c r="Q1619" s="25">
        <f>f_return(A1619,1,参数!$B$1-365/2,参数!$B$1)</f>
        <v>-2.2468476684665</v>
      </c>
      <c r="R1619" s="25">
        <f ca="1">f_return(A1619,1,参数!$B$4,参数!$B$1)</f>
        <v>0</v>
      </c>
      <c r="S1619" s="25">
        <f ca="1">f_return(A1619,1,参数!$B$6,参数!$B$1)</f>
        <v>0</v>
      </c>
      <c r="T1619" t="str">
        <f>f_info_investtype(A1619)</f>
        <v>灵活配置型基金</v>
      </c>
      <c r="U1619" t="str">
        <f>f_info_fundmanager(A1619)</f>
        <v>刘明</v>
      </c>
      <c r="V1619">
        <f>f_info_manager_onthepostdays(A1619,1)</f>
        <v>1099</v>
      </c>
      <c r="W1619" s="25">
        <f ca="1">f_return_1w(A1619,"0",参数!$B$2)</f>
        <v>-5.12752154980893</v>
      </c>
      <c r="X1619" s="25">
        <f>f_return_1m(A1619,"0",参数!$B$1)</f>
        <v>3.71853928833701</v>
      </c>
      <c r="Y1619" s="25">
        <f>f_return_3m(A1619,0,参数!$B$1)</f>
        <v>-0.243996404263503</v>
      </c>
      <c r="Z1619" s="25">
        <f>f_return_6m(A1619,0,参数!B1618)</f>
        <v>-16.4028608277641</v>
      </c>
      <c r="AA1619" t="str">
        <f>f_dq_status(A1619,参数!$B$1)</f>
        <v>开放申购|开放赎回</v>
      </c>
      <c r="AB1619" s="17">
        <f ca="1">f_risk_maxdownside(A1619,参数!$B$6,参数!$B$1)</f>
        <v>-22.0125171132408</v>
      </c>
      <c r="AC1619" s="17">
        <f ca="1">f_risk_maxdownside(A1619,参数!$B$4,参数!$B$1)</f>
        <v>-22.0125171132408</v>
      </c>
      <c r="AD1619" t="str">
        <f ca="1">f_risk_maxdownside_date(A1619,参数!$B$6,参数!$B$1)</f>
        <v>20180310-20190103</v>
      </c>
    </row>
    <row r="1620" spans="1:30">
      <c r="A1620" s="15" t="s">
        <v>1648</v>
      </c>
      <c r="B1620" t="str">
        <f>f_info_name(A1620)</f>
        <v>汇安资产轮动</v>
      </c>
      <c r="C1620" t="str">
        <f>f_info_setupdate(A1620)</f>
        <v>2017-12-26</v>
      </c>
      <c r="D1620" s="16">
        <f t="shared" si="25"/>
        <v>1126</v>
      </c>
      <c r="F1620" s="17">
        <f>f_netasset_total(A1620,参数!$B$1,100000000)</f>
        <v>0.1803679617</v>
      </c>
      <c r="G1620" s="17">
        <f ca="1">f_nav_adjustedreturn(A1620,参数!$B$2,参数!$B$1)</f>
        <v>18.8909997625267</v>
      </c>
      <c r="H1620" s="17">
        <f ca="1">f_nav_periodreturnrankingper(A1620,参数!$B$2,参数!$B$1,3)</f>
        <v>80.1482265749074</v>
      </c>
      <c r="I1620" s="17">
        <f ca="1">f_nav_adjustedreturn(A1620,参数!$B$3,参数!$B$2)</f>
        <v>-4.52329667838114</v>
      </c>
      <c r="J1620" s="17">
        <f ca="1">f_nav_periodreturnrankingper(A1620,参数!$B$3,参数!$B$2,3)</f>
        <v>99.6655518394649</v>
      </c>
      <c r="K1620" s="17">
        <f ca="1">f_nav_adjustedreturn(A1620,参数!$B$4,参数!$B$3)</f>
        <v>-12.0187512467584</v>
      </c>
      <c r="L1620" s="17">
        <f ca="1">f_nav_periodreturnrankingper(A1620,参数!$B$4,参数!$B$3,3)</f>
        <v>44.6726572528883</v>
      </c>
      <c r="M1620" s="17">
        <f ca="1">f_nav_adjustedreturn(A1620,参数!$B$5,参数!$B$4)</f>
        <v>0</v>
      </c>
      <c r="N1620" s="17">
        <f ca="1">f_nav_periodreturnrankingper(A1620,参数!$B$5,参数!$B$4,3)</f>
        <v>0</v>
      </c>
      <c r="O1620" s="17">
        <f ca="1">f_nav_adjustedreturn(A1620,参数!$B$6,参数!$B$5)</f>
        <v>0</v>
      </c>
      <c r="P1620" s="17">
        <f ca="1">f_nav_periodreturnrankingper(A1620,参数!$B$6,参数!$B$5,3)</f>
        <v>0</v>
      </c>
      <c r="Q1620" s="25">
        <f>f_return(A1620,1,参数!$B$1-365/2,参数!$B$1)</f>
        <v>47.6926999889453</v>
      </c>
      <c r="R1620" s="25">
        <f ca="1">f_return(A1620,1,参数!$B$4,参数!$B$1)</f>
        <v>-0.0432002091062866</v>
      </c>
      <c r="S1620" s="25">
        <f ca="1">f_return(A1620,1,参数!$B$6,参数!$B$1)</f>
        <v>0</v>
      </c>
      <c r="T1620" t="str">
        <f>f_info_investtype(A1620)</f>
        <v>灵活配置型基金</v>
      </c>
      <c r="U1620" t="str">
        <f>f_info_fundmanager(A1620)</f>
        <v>沈宏伟,周加文</v>
      </c>
      <c r="V1620">
        <f>f_info_manager_onthepostdays(A1620,1)</f>
        <v>1143</v>
      </c>
      <c r="W1620" s="25">
        <f ca="1">f_return_1w(A1620,"0",参数!$B$2)</f>
        <v>-0.964252116650999</v>
      </c>
      <c r="X1620" s="25">
        <f>f_return_1m(A1620,"0",参数!$B$1)</f>
        <v>17.2345158646529</v>
      </c>
      <c r="Y1620" s="25">
        <f>f_return_3m(A1620,0,参数!$B$1)</f>
        <v>29.4003618506074</v>
      </c>
      <c r="Z1620" s="25">
        <f>f_return_6m(A1620,0,参数!B1619)</f>
        <v>10.239651416122</v>
      </c>
      <c r="AA1620" t="str">
        <f>f_dq_status(A1620,参数!$B$1)</f>
        <v>开放申购|开放赎回</v>
      </c>
      <c r="AB1620" s="17">
        <f ca="1">f_risk_maxdownside(A1620,参数!$B$6,参数!$B$1)</f>
        <v>-24.7656094155196</v>
      </c>
      <c r="AC1620" s="17">
        <f ca="1">f_risk_maxdownside(A1620,参数!$B$4,参数!$B$1)</f>
        <v>-24.7656094155196</v>
      </c>
      <c r="AD1620" t="str">
        <f ca="1">f_risk_maxdownside_date(A1620,参数!$B$6,参数!$B$1)</f>
        <v>20180126-20200910</v>
      </c>
    </row>
    <row r="1621" spans="1:30">
      <c r="A1621" s="15" t="s">
        <v>1649</v>
      </c>
      <c r="B1621" t="str">
        <f>f_info_name(A1621)</f>
        <v>富国清洁能源产业A</v>
      </c>
      <c r="C1621" t="str">
        <f>f_info_setupdate(A1621)</f>
        <v>2020-03-06</v>
      </c>
      <c r="D1621" s="16">
        <f t="shared" si="25"/>
        <v>325</v>
      </c>
      <c r="F1621" s="17">
        <f>f_netasset_total(A1621,参数!$B$1,100000000)</f>
        <v>15.229938182</v>
      </c>
      <c r="G1621" s="17">
        <f ca="1">f_nav_adjustedreturn(A1621,参数!$B$2,参数!$B$1)</f>
        <v>0</v>
      </c>
      <c r="H1621" s="17">
        <f ca="1">f_nav_periodreturnrankingper(A1621,参数!$B$2,参数!$B$1,3)</f>
        <v>0</v>
      </c>
      <c r="I1621" s="17">
        <f ca="1">f_nav_adjustedreturn(A1621,参数!$B$3,参数!$B$2)</f>
        <v>0</v>
      </c>
      <c r="J1621" s="17">
        <f ca="1">f_nav_periodreturnrankingper(A1621,参数!$B$3,参数!$B$2,3)</f>
        <v>0</v>
      </c>
      <c r="K1621" s="17">
        <f ca="1">f_nav_adjustedreturn(A1621,参数!$B$4,参数!$B$3)</f>
        <v>0</v>
      </c>
      <c r="L1621" s="17">
        <f ca="1">f_nav_periodreturnrankingper(A1621,参数!$B$4,参数!$B$3,3)</f>
        <v>0</v>
      </c>
      <c r="M1621" s="17">
        <f ca="1">f_nav_adjustedreturn(A1621,参数!$B$5,参数!$B$4)</f>
        <v>0</v>
      </c>
      <c r="N1621" s="17">
        <f ca="1">f_nav_periodreturnrankingper(A1621,参数!$B$5,参数!$B$4,3)</f>
        <v>0</v>
      </c>
      <c r="O1621" s="17">
        <f ca="1">f_nav_adjustedreturn(A1621,参数!$B$6,参数!$B$5)</f>
        <v>0</v>
      </c>
      <c r="P1621" s="17">
        <f ca="1">f_nav_periodreturnrankingper(A1621,参数!$B$6,参数!$B$5,3)</f>
        <v>0</v>
      </c>
      <c r="Q1621" s="25">
        <f>f_return(A1621,1,参数!$B$1-365/2,参数!$B$1)</f>
        <v>127.3912907623</v>
      </c>
      <c r="R1621" s="25">
        <f ca="1">f_return(A1621,1,参数!$B$4,参数!$B$1)</f>
        <v>0</v>
      </c>
      <c r="S1621" s="25">
        <f ca="1">f_return(A1621,1,参数!$B$6,参数!$B$1)</f>
        <v>0</v>
      </c>
      <c r="T1621" t="str">
        <f>f_info_investtype(A1621)</f>
        <v>灵活配置型基金</v>
      </c>
      <c r="U1621" t="str">
        <f>f_info_fundmanager(A1621)</f>
        <v>杨栋</v>
      </c>
      <c r="V1621">
        <f>f_info_manager_onthepostdays(A1621,1)</f>
        <v>342</v>
      </c>
      <c r="W1621" s="25">
        <f ca="1">f_return_1w(A1621,"0",参数!$B$2)</f>
        <v>0</v>
      </c>
      <c r="X1621" s="25">
        <f>f_return_1m(A1621,"0",参数!$B$1)</f>
        <v>10.0952276105026</v>
      </c>
      <c r="Y1621" s="25">
        <f>f_return_3m(A1621,0,参数!$B$1)</f>
        <v>33.1447210757556</v>
      </c>
      <c r="Z1621" s="25">
        <f>f_return_6m(A1621,0,参数!B1620)</f>
        <v>32.8289519559306</v>
      </c>
      <c r="AA1621" t="str">
        <f>f_dq_status(A1621,参数!$B$1)</f>
        <v>开放申购|开放赎回</v>
      </c>
      <c r="AB1621" s="17">
        <f ca="1">f_risk_maxdownside(A1621,参数!$B$6,参数!$B$1)</f>
        <v>-10.6769063476961</v>
      </c>
      <c r="AC1621" s="17">
        <f ca="1">f_risk_maxdownside(A1621,参数!$B$4,参数!$B$1)</f>
        <v>-10.6769063476961</v>
      </c>
      <c r="AD1621" t="str">
        <f ca="1">f_risk_maxdownside_date(A1621,参数!$B$6,参数!$B$1)</f>
        <v>20200902-20200910</v>
      </c>
    </row>
    <row r="1622" spans="1:30">
      <c r="A1622" s="15" t="s">
        <v>1650</v>
      </c>
      <c r="B1622" t="str">
        <f>f_info_name(A1622)</f>
        <v>中加心悦A</v>
      </c>
      <c r="C1622" t="str">
        <f>f_info_setupdate(A1622)</f>
        <v>2018-03-08</v>
      </c>
      <c r="D1622" s="16">
        <f t="shared" si="25"/>
        <v>1054</v>
      </c>
      <c r="F1622" s="17">
        <f>f_netasset_total(A1622,参数!$B$1,100000000)</f>
        <v>1.695386914</v>
      </c>
      <c r="G1622" s="17">
        <f ca="1">f_nav_adjustedreturn(A1622,参数!$B$2,参数!$B$1)</f>
        <v>3.22053808939279</v>
      </c>
      <c r="H1622" s="17">
        <f ca="1">f_nav_periodreturnrankingper(A1622,参数!$B$2,参数!$B$1,3)</f>
        <v>98.9412387506617</v>
      </c>
      <c r="I1622" s="17">
        <f ca="1">f_nav_adjustedreturn(A1622,参数!$B$3,参数!$B$2)</f>
        <v>2.84282547942564</v>
      </c>
      <c r="J1622" s="17">
        <f ca="1">f_nav_periodreturnrankingper(A1622,参数!$B$3,参数!$B$2,3)</f>
        <v>97.5473801560758</v>
      </c>
      <c r="K1622" s="17">
        <f ca="1">f_nav_adjustedreturn(A1622,参数!$B$4,参数!$B$3)</f>
        <v>0</v>
      </c>
      <c r="L1622" s="17">
        <f ca="1">f_nav_periodreturnrankingper(A1622,参数!$B$4,参数!$B$3,3)</f>
        <v>0</v>
      </c>
      <c r="M1622" s="17">
        <f ca="1">f_nav_adjustedreturn(A1622,参数!$B$5,参数!$B$4)</f>
        <v>0</v>
      </c>
      <c r="N1622" s="17">
        <f ca="1">f_nav_periodreturnrankingper(A1622,参数!$B$5,参数!$B$4,3)</f>
        <v>0</v>
      </c>
      <c r="O1622" s="17">
        <f ca="1">f_nav_adjustedreturn(A1622,参数!$B$6,参数!$B$5)</f>
        <v>0</v>
      </c>
      <c r="P1622" s="17">
        <f ca="1">f_nav_periodreturnrankingper(A1622,参数!$B$6,参数!$B$5,3)</f>
        <v>0</v>
      </c>
      <c r="Q1622" s="25">
        <f>f_return(A1622,1,参数!$B$1-365/2,参数!$B$1)</f>
        <v>5.52888997765817</v>
      </c>
      <c r="R1622" s="25">
        <f ca="1">f_return(A1622,1,参数!$B$4,参数!$B$1)</f>
        <v>0</v>
      </c>
      <c r="S1622" s="25">
        <f ca="1">f_return(A1622,1,参数!$B$6,参数!$B$1)</f>
        <v>0</v>
      </c>
      <c r="T1622" t="str">
        <f>f_info_investtype(A1622)</f>
        <v>灵活配置型基金</v>
      </c>
      <c r="U1622" t="str">
        <f>f_info_fundmanager(A1622)</f>
        <v>王梁,袁素</v>
      </c>
      <c r="V1622">
        <f>f_info_manager_onthepostdays(A1622,1)</f>
        <v>293</v>
      </c>
      <c r="W1622" s="25">
        <f ca="1">f_return_1w(A1622,"0",参数!$B$2)</f>
        <v>0.14075255700477</v>
      </c>
      <c r="X1622" s="25">
        <f>f_return_1m(A1622,"0",参数!$B$1)</f>
        <v>0.770571507201169</v>
      </c>
      <c r="Y1622" s="25">
        <f>f_return_3m(A1622,0,参数!$B$1)</f>
        <v>1.60007399186089</v>
      </c>
      <c r="Z1622" s="25">
        <f>f_return_6m(A1622,0,参数!B1621)</f>
        <v>1.3886317348639</v>
      </c>
      <c r="AA1622" t="str">
        <f>f_dq_status(A1622,参数!$B$1)</f>
        <v>开放申购|开放赎回</v>
      </c>
      <c r="AB1622" s="17">
        <f ca="1">f_risk_maxdownside(A1622,参数!$B$6,参数!$B$1)</f>
        <v>-3.07943121094104</v>
      </c>
      <c r="AC1622" s="17">
        <f ca="1">f_risk_maxdownside(A1622,参数!$B$4,参数!$B$1)</f>
        <v>-3.07943121094104</v>
      </c>
      <c r="AD1622" t="str">
        <f ca="1">f_risk_maxdownside_date(A1622,参数!$B$6,参数!$B$1)</f>
        <v>20200430-20200716</v>
      </c>
    </row>
    <row r="1623" spans="1:30">
      <c r="A1623" s="15" t="s">
        <v>1651</v>
      </c>
      <c r="B1623" t="str">
        <f>f_info_name(A1623)</f>
        <v>中加紫金A</v>
      </c>
      <c r="C1623" t="str">
        <f>f_info_setupdate(A1623)</f>
        <v>2018-04-04</v>
      </c>
      <c r="D1623" s="16">
        <f t="shared" si="25"/>
        <v>1027</v>
      </c>
      <c r="F1623" s="17">
        <f>f_netasset_total(A1623,参数!$B$1,100000000)</f>
        <v>6.3614606848</v>
      </c>
      <c r="G1623" s="17">
        <f ca="1">f_nav_adjustedreturn(A1623,参数!$B$2,参数!$B$1)</f>
        <v>33.3899490458587</v>
      </c>
      <c r="H1623" s="17">
        <f ca="1">f_nav_periodreturnrankingper(A1623,参数!$B$2,参数!$B$1,3)</f>
        <v>60.137638962414</v>
      </c>
      <c r="I1623" s="17">
        <f ca="1">f_nav_adjustedreturn(A1623,参数!$B$3,参数!$B$2)</f>
        <v>23.006021875384</v>
      </c>
      <c r="J1623" s="17">
        <f ca="1">f_nav_periodreturnrankingper(A1623,参数!$B$3,参数!$B$2,3)</f>
        <v>54.0691192865106</v>
      </c>
      <c r="K1623" s="17">
        <f ca="1">f_nav_adjustedreturn(A1623,参数!$B$4,参数!$B$3)</f>
        <v>0</v>
      </c>
      <c r="L1623" s="17">
        <f ca="1">f_nav_periodreturnrankingper(A1623,参数!$B$4,参数!$B$3,3)</f>
        <v>0</v>
      </c>
      <c r="M1623" s="17">
        <f ca="1">f_nav_adjustedreturn(A1623,参数!$B$5,参数!$B$4)</f>
        <v>0</v>
      </c>
      <c r="N1623" s="17">
        <f ca="1">f_nav_periodreturnrankingper(A1623,参数!$B$5,参数!$B$4,3)</f>
        <v>0</v>
      </c>
      <c r="O1623" s="17">
        <f ca="1">f_nav_adjustedreturn(A1623,参数!$B$6,参数!$B$5)</f>
        <v>0</v>
      </c>
      <c r="P1623" s="17">
        <f ca="1">f_nav_periodreturnrankingper(A1623,参数!$B$6,参数!$B$5,3)</f>
        <v>0</v>
      </c>
      <c r="Q1623" s="25">
        <f>f_return(A1623,1,参数!$B$1-365/2,参数!$B$1)</f>
        <v>20.6991082753073</v>
      </c>
      <c r="R1623" s="25">
        <f ca="1">f_return(A1623,1,参数!$B$4,参数!$B$1)</f>
        <v>0</v>
      </c>
      <c r="S1623" s="25">
        <f ca="1">f_return(A1623,1,参数!$B$6,参数!$B$1)</f>
        <v>0</v>
      </c>
      <c r="T1623" t="str">
        <f>f_info_investtype(A1623)</f>
        <v>灵活配置型基金</v>
      </c>
      <c r="U1623" t="str">
        <f>f_info_fundmanager(A1623)</f>
        <v>许飞虎</v>
      </c>
      <c r="V1623">
        <f>f_info_manager_onthepostdays(A1623,1)</f>
        <v>1010</v>
      </c>
      <c r="W1623" s="25">
        <f ca="1">f_return_1w(A1623,"0",参数!$B$2)</f>
        <v>-1.14567901234568</v>
      </c>
      <c r="X1623" s="25">
        <f>f_return_1m(A1623,"0",参数!$B$1)</f>
        <v>4.23139979701772</v>
      </c>
      <c r="Y1623" s="25">
        <f>f_return_3m(A1623,0,参数!$B$1)</f>
        <v>7.35767127693791</v>
      </c>
      <c r="Z1623" s="25">
        <f>f_return_6m(A1623,0,参数!B1622)</f>
        <v>4.11714441078225</v>
      </c>
      <c r="AA1623" t="str">
        <f>f_dq_status(A1623,参数!$B$1)</f>
        <v>暂停大额申购|开放赎回</v>
      </c>
      <c r="AB1623" s="17">
        <f ca="1">f_risk_maxdownside(A1623,参数!$B$6,参数!$B$1)</f>
        <v>-25.1275009807768</v>
      </c>
      <c r="AC1623" s="17">
        <f ca="1">f_risk_maxdownside(A1623,参数!$B$4,参数!$B$1)</f>
        <v>-25.1275009807768</v>
      </c>
      <c r="AD1623" t="str">
        <f ca="1">f_risk_maxdownside_date(A1623,参数!$B$6,参数!$B$1)</f>
        <v>20180523-20181018</v>
      </c>
    </row>
    <row r="1624" spans="1:30">
      <c r="A1624" s="15" t="s">
        <v>1652</v>
      </c>
      <c r="B1624" t="str">
        <f>f_info_name(A1624)</f>
        <v>北信瑞丰华丰</v>
      </c>
      <c r="C1624" t="str">
        <f>f_info_setupdate(A1624)</f>
        <v>2018-03-19</v>
      </c>
      <c r="D1624" s="16">
        <f t="shared" si="25"/>
        <v>1043</v>
      </c>
      <c r="F1624" s="17">
        <f>f_netasset_total(A1624,参数!$B$1,100000000)</f>
        <v>1.912143803</v>
      </c>
      <c r="G1624" s="17">
        <f ca="1">f_nav_adjustedreturn(A1624,参数!$B$2,参数!$B$1)</f>
        <v>31.7448878479416</v>
      </c>
      <c r="H1624" s="17">
        <f ca="1">f_nav_periodreturnrankingper(A1624,参数!$B$2,参数!$B$1,3)</f>
        <v>61.8845950238221</v>
      </c>
      <c r="I1624" s="17">
        <f ca="1">f_nav_adjustedreturn(A1624,参数!$B$3,参数!$B$2)</f>
        <v>19.2740908879047</v>
      </c>
      <c r="J1624" s="17">
        <f ca="1">f_nav_periodreturnrankingper(A1624,参数!$B$3,参数!$B$2,3)</f>
        <v>60.7580824972129</v>
      </c>
      <c r="K1624" s="17">
        <f ca="1">f_nav_adjustedreturn(A1624,参数!$B$4,参数!$B$3)</f>
        <v>0</v>
      </c>
      <c r="L1624" s="17">
        <f ca="1">f_nav_periodreturnrankingper(A1624,参数!$B$4,参数!$B$3,3)</f>
        <v>0</v>
      </c>
      <c r="M1624" s="17">
        <f ca="1">f_nav_adjustedreturn(A1624,参数!$B$5,参数!$B$4)</f>
        <v>0</v>
      </c>
      <c r="N1624" s="17">
        <f ca="1">f_nav_periodreturnrankingper(A1624,参数!$B$5,参数!$B$4,3)</f>
        <v>0</v>
      </c>
      <c r="O1624" s="17">
        <f ca="1">f_nav_adjustedreturn(A1624,参数!$B$6,参数!$B$5)</f>
        <v>0</v>
      </c>
      <c r="P1624" s="17">
        <f ca="1">f_nav_periodreturnrankingper(A1624,参数!$B$6,参数!$B$5,3)</f>
        <v>0</v>
      </c>
      <c r="Q1624" s="25">
        <f>f_return(A1624,1,参数!$B$1-365/2,参数!$B$1)</f>
        <v>44.7363668255998</v>
      </c>
      <c r="R1624" s="25">
        <f ca="1">f_return(A1624,1,参数!$B$4,参数!$B$1)</f>
        <v>0</v>
      </c>
      <c r="S1624" s="25">
        <f ca="1">f_return(A1624,1,参数!$B$6,参数!$B$1)</f>
        <v>0</v>
      </c>
      <c r="T1624" t="str">
        <f>f_info_investtype(A1624)</f>
        <v>灵活配置型基金</v>
      </c>
      <c r="U1624" t="str">
        <f>f_info_fundmanager(A1624)</f>
        <v>黄祥斌</v>
      </c>
      <c r="V1624">
        <f>f_info_manager_onthepostdays(A1624,1)</f>
        <v>1053</v>
      </c>
      <c r="W1624" s="25">
        <f ca="1">f_return_1w(A1624,"0",参数!$B$2)</f>
        <v>-1.24544079708212</v>
      </c>
      <c r="X1624" s="25">
        <f>f_return_1m(A1624,"0",参数!$B$1)</f>
        <v>7.90968789197964</v>
      </c>
      <c r="Y1624" s="25">
        <f>f_return_3m(A1624,0,参数!$B$1)</f>
        <v>14.0617688348152</v>
      </c>
      <c r="Z1624" s="25">
        <f>f_return_6m(A1624,0,参数!B1623)</f>
        <v>19.7030497592295</v>
      </c>
      <c r="AA1624" t="str">
        <f>f_dq_status(A1624,参数!$B$1)</f>
        <v>开放申购|开放赎回</v>
      </c>
      <c r="AB1624" s="17">
        <f ca="1">f_risk_maxdownside(A1624,参数!$B$6,参数!$B$1)</f>
        <v>-9.87535953978908</v>
      </c>
      <c r="AC1624" s="17">
        <f ca="1">f_risk_maxdownside(A1624,参数!$B$4,参数!$B$1)</f>
        <v>-9.87535953978908</v>
      </c>
      <c r="AD1624" t="str">
        <f ca="1">f_risk_maxdownside_date(A1624,参数!$B$6,参数!$B$1)</f>
        <v>20190425-20190606</v>
      </c>
    </row>
    <row r="1625" spans="1:30">
      <c r="A1625" s="15" t="s">
        <v>1653</v>
      </c>
      <c r="B1625" t="str">
        <f>f_info_name(A1625)</f>
        <v>汇添富价值创造</v>
      </c>
      <c r="C1625" t="str">
        <f>f_info_setupdate(A1625)</f>
        <v>2018-01-19</v>
      </c>
      <c r="D1625" s="16">
        <f t="shared" si="25"/>
        <v>1102</v>
      </c>
      <c r="F1625" s="17">
        <f>f_netasset_total(A1625,参数!$B$1,100000000)</f>
        <v>95.712389016</v>
      </c>
      <c r="G1625" s="17">
        <f ca="1">f_nav_adjustedreturn(A1625,参数!$B$2,参数!$B$1)</f>
        <v>91.3976857490865</v>
      </c>
      <c r="H1625" s="17">
        <f ca="1">f_nav_periodreturnrankingper(A1625,参数!$B$2,参数!$B$1,3)</f>
        <v>17.0755642787046</v>
      </c>
      <c r="I1625" s="17">
        <f ca="1">f_nav_adjustedreturn(A1625,参数!$B$3,参数!$B$2)</f>
        <v>49.4765589440146</v>
      </c>
      <c r="J1625" s="17">
        <f ca="1">f_nav_periodreturnrankingper(A1625,参数!$B$3,参数!$B$2,3)</f>
        <v>36.0881542699724</v>
      </c>
      <c r="K1625" s="17">
        <f ca="1">f_nav_adjustedreturn(A1625,参数!$B$4,参数!$B$3)</f>
        <v>-12.12</v>
      </c>
      <c r="L1625" s="17">
        <f ca="1">f_nav_periodreturnrankingper(A1625,参数!$B$4,参数!$B$3,3)</f>
        <v>4.98281786941581</v>
      </c>
      <c r="M1625" s="17">
        <f ca="1">f_nav_adjustedreturn(A1625,参数!$B$5,参数!$B$4)</f>
        <v>0</v>
      </c>
      <c r="N1625" s="17">
        <f ca="1">f_nav_periodreturnrankingper(A1625,参数!$B$5,参数!$B$4,3)</f>
        <v>0</v>
      </c>
      <c r="O1625" s="17">
        <f ca="1">f_nav_adjustedreturn(A1625,参数!$B$6,参数!$B$5)</f>
        <v>0</v>
      </c>
      <c r="P1625" s="17">
        <f ca="1">f_nav_periodreturnrankingper(A1625,参数!$B$6,参数!$B$5,3)</f>
        <v>0</v>
      </c>
      <c r="Q1625" s="25">
        <f>f_return(A1625,1,参数!$B$1-365/2,参数!$B$1)</f>
        <v>82.5387994705199</v>
      </c>
      <c r="R1625" s="25">
        <f ca="1">f_return(A1625,1,参数!$B$4,参数!$B$1)</f>
        <v>35.9392380221271</v>
      </c>
      <c r="S1625" s="25">
        <f ca="1">f_return(A1625,1,参数!$B$6,参数!$B$1)</f>
        <v>0</v>
      </c>
      <c r="T1625" t="str">
        <f>f_info_investtype(A1625)</f>
        <v>偏股混合型基金</v>
      </c>
      <c r="U1625" t="str">
        <f>f_info_fundmanager(A1625)</f>
        <v>胡昕炜</v>
      </c>
      <c r="V1625">
        <f>f_info_manager_onthepostdays(A1625,1)</f>
        <v>1119</v>
      </c>
      <c r="W1625" s="25">
        <f ca="1">f_return_1w(A1625,"0",参数!$B$2)</f>
        <v>-5.25100980957876</v>
      </c>
      <c r="X1625" s="25">
        <f>f_return_1m(A1625,"0",参数!$B$1)</f>
        <v>18.9872219592996</v>
      </c>
      <c r="Y1625" s="25">
        <f>f_return_3m(A1625,0,参数!$B$1)</f>
        <v>30.8661253383302</v>
      </c>
      <c r="Z1625" s="25">
        <f>f_return_6m(A1625,0,参数!B1624)</f>
        <v>34.0051282051282</v>
      </c>
      <c r="AA1625" t="str">
        <f>f_dq_status(A1625,参数!$B$1)</f>
        <v>暂停申购|暂停赎回</v>
      </c>
      <c r="AB1625" s="17">
        <f ca="1">f_risk_maxdownside(A1625,参数!$B$6,参数!$B$1)</f>
        <v>-17.38</v>
      </c>
      <c r="AC1625" s="17">
        <f ca="1">f_risk_maxdownside(A1625,参数!$B$4,参数!$B$1)</f>
        <v>-17.1646280328855</v>
      </c>
      <c r="AD1625" t="str">
        <f ca="1">f_risk_maxdownside_date(A1625,参数!$B$6,参数!$B$1)</f>
        <v>20180120-20190104</v>
      </c>
    </row>
    <row r="1626" spans="1:30">
      <c r="A1626" s="15" t="s">
        <v>1654</v>
      </c>
      <c r="B1626" t="str">
        <f>f_info_name(A1626)</f>
        <v>泰康睿利量化多策略A</v>
      </c>
      <c r="C1626" t="str">
        <f>f_info_setupdate(A1626)</f>
        <v>2018-02-06</v>
      </c>
      <c r="D1626" s="16">
        <f t="shared" si="25"/>
        <v>1084</v>
      </c>
      <c r="F1626" s="17">
        <f>f_netasset_total(A1626,参数!$B$1,100000000)</f>
        <v>1.8702427393</v>
      </c>
      <c r="G1626" s="17">
        <f ca="1">f_nav_adjustedreturn(A1626,参数!$B$2,参数!$B$1)</f>
        <v>58.4158415841584</v>
      </c>
      <c r="H1626" s="17">
        <f ca="1">f_nav_periodreturnrankingper(A1626,参数!$B$2,参数!$B$1,3)</f>
        <v>64.0824337585869</v>
      </c>
      <c r="I1626" s="17">
        <f ca="1">f_nav_adjustedreturn(A1626,参数!$B$3,参数!$B$2)</f>
        <v>42.4699211727285</v>
      </c>
      <c r="J1626" s="17">
        <f ca="1">f_nav_periodreturnrankingper(A1626,参数!$B$3,参数!$B$2,3)</f>
        <v>50.4132231404959</v>
      </c>
      <c r="K1626" s="17">
        <f ca="1">f_nav_adjustedreturn(A1626,参数!$B$4,参数!$B$3)</f>
        <v>0</v>
      </c>
      <c r="L1626" s="17">
        <f ca="1">f_nav_periodreturnrankingper(A1626,参数!$B$4,参数!$B$3,3)</f>
        <v>0</v>
      </c>
      <c r="M1626" s="17">
        <f ca="1">f_nav_adjustedreturn(A1626,参数!$B$5,参数!$B$4)</f>
        <v>0</v>
      </c>
      <c r="N1626" s="17">
        <f ca="1">f_nav_periodreturnrankingper(A1626,参数!$B$5,参数!$B$4,3)</f>
        <v>0</v>
      </c>
      <c r="O1626" s="17">
        <f ca="1">f_nav_adjustedreturn(A1626,参数!$B$6,参数!$B$5)</f>
        <v>0</v>
      </c>
      <c r="P1626" s="17">
        <f ca="1">f_nav_periodreturnrankingper(A1626,参数!$B$6,参数!$B$5,3)</f>
        <v>0</v>
      </c>
      <c r="Q1626" s="25">
        <f>f_return(A1626,1,参数!$B$1-365/2,参数!$B$1)</f>
        <v>52.0801169819344</v>
      </c>
      <c r="R1626" s="25">
        <f ca="1">f_return(A1626,1,参数!$B$4,参数!$B$1)</f>
        <v>0</v>
      </c>
      <c r="S1626" s="25">
        <f ca="1">f_return(A1626,1,参数!$B$6,参数!$B$1)</f>
        <v>0</v>
      </c>
      <c r="T1626" t="str">
        <f>f_info_investtype(A1626)</f>
        <v>偏股混合型基金</v>
      </c>
      <c r="U1626" t="str">
        <f>f_info_fundmanager(A1626)</f>
        <v>刘伟</v>
      </c>
      <c r="V1626">
        <f>f_info_manager_onthepostdays(A1626,1)</f>
        <v>1101</v>
      </c>
      <c r="W1626" s="25">
        <f ca="1">f_return_1w(A1626,"0",参数!$B$2)</f>
        <v>-1.57638291774147</v>
      </c>
      <c r="X1626" s="25">
        <f>f_return_1m(A1626,"0",参数!$B$1)</f>
        <v>14.1737792080593</v>
      </c>
      <c r="Y1626" s="25">
        <f>f_return_3m(A1626,0,参数!$B$1)</f>
        <v>19.630552704882</v>
      </c>
      <c r="Z1626" s="25">
        <f>f_return_6m(A1626,0,参数!B1625)</f>
        <v>14.7046263345196</v>
      </c>
      <c r="AA1626" t="str">
        <f>f_dq_status(A1626,参数!$B$1)</f>
        <v>暂停大额申购|开放赎回</v>
      </c>
      <c r="AB1626" s="17">
        <f ca="1">f_risk_maxdownside(A1626,参数!$B$6,参数!$B$1)</f>
        <v>-31.7830226100754</v>
      </c>
      <c r="AC1626" s="17">
        <f ca="1">f_risk_maxdownside(A1626,参数!$B$4,参数!$B$1)</f>
        <v>-31.7830226100754</v>
      </c>
      <c r="AD1626" t="str">
        <f ca="1">f_risk_maxdownside_date(A1626,参数!$B$6,参数!$B$1)</f>
        <v>20180321-20190103</v>
      </c>
    </row>
    <row r="1627" spans="1:30">
      <c r="A1627" s="15" t="s">
        <v>1655</v>
      </c>
      <c r="B1627" t="str">
        <f>f_info_name(A1627)</f>
        <v>银河睿达A</v>
      </c>
      <c r="C1627" t="str">
        <f>f_info_setupdate(A1627)</f>
        <v>2018-02-06</v>
      </c>
      <c r="D1627" s="16">
        <f t="shared" si="25"/>
        <v>1084</v>
      </c>
      <c r="F1627" s="17">
        <f>f_netasset_total(A1627,参数!$B$1,100000000)</f>
        <v>2.519613741</v>
      </c>
      <c r="G1627" s="17">
        <f ca="1">f_nav_adjustedreturn(A1627,参数!$B$2,参数!$B$1)</f>
        <v>33.8787718835225</v>
      </c>
      <c r="H1627" s="17">
        <f ca="1">f_nav_periodreturnrankingper(A1627,参数!$B$2,参数!$B$1,3)</f>
        <v>59.5553202752779</v>
      </c>
      <c r="I1627" s="17">
        <f ca="1">f_nav_adjustedreturn(A1627,参数!$B$3,参数!$B$2)</f>
        <v>19.1552023256582</v>
      </c>
      <c r="J1627" s="17">
        <f ca="1">f_nav_periodreturnrankingper(A1627,参数!$B$3,参数!$B$2,3)</f>
        <v>61.092530657748</v>
      </c>
      <c r="K1627" s="17">
        <f ca="1">f_nav_adjustedreturn(A1627,参数!$B$4,参数!$B$3)</f>
        <v>0</v>
      </c>
      <c r="L1627" s="17">
        <f ca="1">f_nav_periodreturnrankingper(A1627,参数!$B$4,参数!$B$3,3)</f>
        <v>0</v>
      </c>
      <c r="M1627" s="17">
        <f ca="1">f_nav_adjustedreturn(A1627,参数!$B$5,参数!$B$4)</f>
        <v>0</v>
      </c>
      <c r="N1627" s="17">
        <f ca="1">f_nav_periodreturnrankingper(A1627,参数!$B$5,参数!$B$4,3)</f>
        <v>0</v>
      </c>
      <c r="O1627" s="17">
        <f ca="1">f_nav_adjustedreturn(A1627,参数!$B$6,参数!$B$5)</f>
        <v>0</v>
      </c>
      <c r="P1627" s="17">
        <f ca="1">f_nav_periodreturnrankingper(A1627,参数!$B$6,参数!$B$5,3)</f>
        <v>0</v>
      </c>
      <c r="Q1627" s="25">
        <f>f_return(A1627,1,参数!$B$1-365/2,参数!$B$1)</f>
        <v>34.5390519561136</v>
      </c>
      <c r="R1627" s="25">
        <f ca="1">f_return(A1627,1,参数!$B$4,参数!$B$1)</f>
        <v>0</v>
      </c>
      <c r="S1627" s="25">
        <f ca="1">f_return(A1627,1,参数!$B$6,参数!$B$1)</f>
        <v>0</v>
      </c>
      <c r="T1627" t="str">
        <f>f_info_investtype(A1627)</f>
        <v>灵活配置型基金</v>
      </c>
      <c r="U1627" t="str">
        <f>f_info_fundmanager(A1627)</f>
        <v>蒋磊,韩晶</v>
      </c>
      <c r="V1627">
        <f>f_info_manager_onthepostdays(A1627,1)</f>
        <v>1101</v>
      </c>
      <c r="W1627" s="25">
        <f ca="1">f_return_1w(A1627,"0",参数!$B$2)</f>
        <v>-1.42225305697684</v>
      </c>
      <c r="X1627" s="25">
        <f>f_return_1m(A1627,"0",参数!$B$1)</f>
        <v>4.69179966978538</v>
      </c>
      <c r="Y1627" s="25">
        <f>f_return_3m(A1627,0,参数!$B$1)</f>
        <v>7.7456811101671</v>
      </c>
      <c r="Z1627" s="25">
        <f>f_return_6m(A1627,0,参数!B1626)</f>
        <v>12.7445913017795</v>
      </c>
      <c r="AA1627" t="str">
        <f>f_dq_status(A1627,参数!$B$1)</f>
        <v>开放申购|开放赎回</v>
      </c>
      <c r="AB1627" s="17">
        <f ca="1">f_risk_maxdownside(A1627,参数!$B$6,参数!$B$1)</f>
        <v>-14.2492380478727</v>
      </c>
      <c r="AC1627" s="17">
        <f ca="1">f_risk_maxdownside(A1627,参数!$B$4,参数!$B$1)</f>
        <v>-14.2492380478727</v>
      </c>
      <c r="AD1627" t="str">
        <f ca="1">f_risk_maxdownside_date(A1627,参数!$B$6,参数!$B$1)</f>
        <v>20190313-20200323</v>
      </c>
    </row>
    <row r="1628" spans="1:30">
      <c r="A1628" s="15" t="s">
        <v>1656</v>
      </c>
      <c r="B1628" t="str">
        <f>f_info_name(A1628)</f>
        <v>长信价值蓝筹两年A</v>
      </c>
      <c r="C1628" t="str">
        <f>f_info_setupdate(A1628)</f>
        <v>2018-08-16</v>
      </c>
      <c r="D1628" s="16">
        <f t="shared" si="25"/>
        <v>893</v>
      </c>
      <c r="F1628" s="17">
        <f>f_netasset_total(A1628,参数!$B$1,100000000)</f>
        <v>5.2342166758</v>
      </c>
      <c r="G1628" s="17">
        <f ca="1">f_nav_adjustedreturn(A1628,参数!$B$2,参数!$B$1)</f>
        <v>8.07652910651808</v>
      </c>
      <c r="H1628" s="17">
        <f ca="1">f_nav_periodreturnrankingper(A1628,参数!$B$2,参数!$B$1,3)</f>
        <v>96.294335627316</v>
      </c>
      <c r="I1628" s="17">
        <f ca="1">f_nav_adjustedreturn(A1628,参数!$B$3,参数!$B$2)</f>
        <v>12.5056702817044</v>
      </c>
      <c r="J1628" s="17">
        <f ca="1">f_nav_periodreturnrankingper(A1628,参数!$B$3,参数!$B$2,3)</f>
        <v>75.3623188405797</v>
      </c>
      <c r="K1628" s="17">
        <f ca="1">f_nav_adjustedreturn(A1628,参数!$B$4,参数!$B$3)</f>
        <v>0</v>
      </c>
      <c r="L1628" s="17">
        <f ca="1">f_nav_periodreturnrankingper(A1628,参数!$B$4,参数!$B$3,3)</f>
        <v>0</v>
      </c>
      <c r="M1628" s="17">
        <f ca="1">f_nav_adjustedreturn(A1628,参数!$B$5,参数!$B$4)</f>
        <v>0</v>
      </c>
      <c r="N1628" s="17">
        <f ca="1">f_nav_periodreturnrankingper(A1628,参数!$B$5,参数!$B$4,3)</f>
        <v>0</v>
      </c>
      <c r="O1628" s="17">
        <f ca="1">f_nav_adjustedreturn(A1628,参数!$B$6,参数!$B$5)</f>
        <v>0</v>
      </c>
      <c r="P1628" s="17">
        <f ca="1">f_nav_periodreturnrankingper(A1628,参数!$B$6,参数!$B$5,3)</f>
        <v>0</v>
      </c>
      <c r="Q1628" s="25">
        <f>f_return(A1628,1,参数!$B$1-365/2,参数!$B$1)</f>
        <v>1.1769383826451</v>
      </c>
      <c r="R1628" s="25">
        <f ca="1">f_return(A1628,1,参数!$B$4,参数!$B$1)</f>
        <v>0</v>
      </c>
      <c r="S1628" s="25">
        <f ca="1">f_return(A1628,1,参数!$B$6,参数!$B$1)</f>
        <v>0</v>
      </c>
      <c r="T1628" t="str">
        <f>f_info_investtype(A1628)</f>
        <v>灵活配置型基金</v>
      </c>
      <c r="U1628" t="str">
        <f>f_info_fundmanager(A1628)</f>
        <v>吴廷华</v>
      </c>
      <c r="V1628">
        <f>f_info_manager_onthepostdays(A1628,1)</f>
        <v>891</v>
      </c>
      <c r="W1628" s="25">
        <f ca="1">f_return_1w(A1628,"0",参数!$B$2)</f>
        <v>-3.52153667054712</v>
      </c>
      <c r="X1628" s="25">
        <f>f_return_1m(A1628,"0",参数!$B$1)</f>
        <v>0.624876016663345</v>
      </c>
      <c r="Y1628" s="25">
        <f>f_return_3m(A1628,0,参数!$B$1)</f>
        <v>-0.236011407218011</v>
      </c>
      <c r="Z1628" s="25">
        <f>f_return_6m(A1628,0,参数!B1627)</f>
        <v>0.554510347559171</v>
      </c>
      <c r="AA1628" t="str">
        <f>f_dq_status(A1628,参数!$B$1)</f>
        <v>暂停申购|暂停赎回</v>
      </c>
      <c r="AB1628" s="17">
        <f ca="1">f_risk_maxdownside(A1628,参数!$B$6,参数!$B$1)</f>
        <v>-8.19293347453547</v>
      </c>
      <c r="AC1628" s="17">
        <f ca="1">f_risk_maxdownside(A1628,参数!$B$4,参数!$B$1)</f>
        <v>-8.19293347453547</v>
      </c>
      <c r="AD1628" t="str">
        <f ca="1">f_risk_maxdownside_date(A1628,参数!$B$6,参数!$B$1)</f>
        <v>20190420-20190524</v>
      </c>
    </row>
    <row r="1629" spans="1:30">
      <c r="A1629" s="15" t="s">
        <v>1657</v>
      </c>
      <c r="B1629" t="str">
        <f>f_info_name(A1629)</f>
        <v>泓德臻远回报</v>
      </c>
      <c r="C1629" t="str">
        <f>f_info_setupdate(A1629)</f>
        <v>2018-05-04</v>
      </c>
      <c r="D1629" s="16">
        <f t="shared" si="25"/>
        <v>997</v>
      </c>
      <c r="F1629" s="17">
        <f>f_netasset_total(A1629,参数!$B$1,100000000)</f>
        <v>120.5787524822</v>
      </c>
      <c r="G1629" s="17">
        <f ca="1">f_nav_adjustedreturn(A1629,参数!$B$2,参数!$B$1)</f>
        <v>78.5749185667753</v>
      </c>
      <c r="H1629" s="17">
        <f ca="1">f_nav_periodreturnrankingper(A1629,参数!$B$2,参数!$B$1,3)</f>
        <v>17.15193223928</v>
      </c>
      <c r="I1629" s="17">
        <f ca="1">f_nav_adjustedreturn(A1629,参数!$B$3,参数!$B$2)</f>
        <v>55.4394551412175</v>
      </c>
      <c r="J1629" s="17">
        <f ca="1">f_nav_periodreturnrankingper(A1629,参数!$B$3,参数!$B$2,3)</f>
        <v>11.8171683389075</v>
      </c>
      <c r="K1629" s="17">
        <f ca="1">f_nav_adjustedreturn(A1629,参数!$B$4,参数!$B$3)</f>
        <v>0</v>
      </c>
      <c r="L1629" s="17">
        <f ca="1">f_nav_periodreturnrankingper(A1629,参数!$B$4,参数!$B$3,3)</f>
        <v>0</v>
      </c>
      <c r="M1629" s="17">
        <f ca="1">f_nav_adjustedreturn(A1629,参数!$B$5,参数!$B$4)</f>
        <v>0</v>
      </c>
      <c r="N1629" s="17">
        <f ca="1">f_nav_periodreturnrankingper(A1629,参数!$B$5,参数!$B$4,3)</f>
        <v>0</v>
      </c>
      <c r="O1629" s="17">
        <f ca="1">f_nav_adjustedreturn(A1629,参数!$B$6,参数!$B$5)</f>
        <v>0</v>
      </c>
      <c r="P1629" s="17">
        <f ca="1">f_nav_periodreturnrankingper(A1629,参数!$B$6,参数!$B$5,3)</f>
        <v>0</v>
      </c>
      <c r="Q1629" s="25">
        <f>f_return(A1629,1,参数!$B$1-365/2,参数!$B$1)</f>
        <v>85.9578691097313</v>
      </c>
      <c r="R1629" s="25">
        <f ca="1">f_return(A1629,1,参数!$B$4,参数!$B$1)</f>
        <v>0</v>
      </c>
      <c r="S1629" s="25">
        <f ca="1">f_return(A1629,1,参数!$B$6,参数!$B$1)</f>
        <v>0</v>
      </c>
      <c r="T1629" t="str">
        <f>f_info_investtype(A1629)</f>
        <v>灵活配置型基金</v>
      </c>
      <c r="U1629" t="str">
        <f>f_info_fundmanager(A1629)</f>
        <v>邬传雁</v>
      </c>
      <c r="V1629">
        <f>f_info_manager_onthepostdays(A1629,1)</f>
        <v>1014</v>
      </c>
      <c r="W1629" s="25">
        <f ca="1">f_return_1w(A1629,"0",参数!$B$2)</f>
        <v>-1.81498360917885</v>
      </c>
      <c r="X1629" s="25">
        <f>f_return_1m(A1629,"0",参数!$B$1)</f>
        <v>10.4735516372796</v>
      </c>
      <c r="Y1629" s="25">
        <f>f_return_3m(A1629,0,参数!$B$1)</f>
        <v>26.0504684715756</v>
      </c>
      <c r="Z1629" s="25">
        <f>f_return_6m(A1629,0,参数!B1628)</f>
        <v>34.1317726559672</v>
      </c>
      <c r="AA1629" t="str">
        <f>f_dq_status(A1629,参数!$B$1)</f>
        <v>开放申购|开放赎回</v>
      </c>
      <c r="AB1629" s="17">
        <f ca="1">f_risk_maxdownside(A1629,参数!$B$6,参数!$B$1)</f>
        <v>-19.1793041926851</v>
      </c>
      <c r="AC1629" s="17">
        <f ca="1">f_risk_maxdownside(A1629,参数!$B$4,参数!$B$1)</f>
        <v>-19.1793041926851</v>
      </c>
      <c r="AD1629" t="str">
        <f ca="1">f_risk_maxdownside_date(A1629,参数!$B$6,参数!$B$1)</f>
        <v>20180519-20190103</v>
      </c>
    </row>
    <row r="1630" spans="1:30">
      <c r="A1630" s="15" t="s">
        <v>1658</v>
      </c>
      <c r="B1630" t="str">
        <f>f_info_name(A1630)</f>
        <v>中金丰硕</v>
      </c>
      <c r="C1630" t="str">
        <f>f_info_setupdate(A1630)</f>
        <v>2018-01-29</v>
      </c>
      <c r="D1630" s="16">
        <f t="shared" si="25"/>
        <v>1092</v>
      </c>
      <c r="F1630" s="17">
        <f>f_netasset_total(A1630,参数!$B$1,100000000)</f>
        <v>2.041883638</v>
      </c>
      <c r="G1630" s="17">
        <f ca="1">f_nav_adjustedreturn(A1630,参数!$B$2,参数!$B$1)</f>
        <v>48.8971669444172</v>
      </c>
      <c r="H1630" s="17">
        <f ca="1">f_nav_periodreturnrankingper(A1630,参数!$B$2,参数!$B$1,3)</f>
        <v>80.0785083415113</v>
      </c>
      <c r="I1630" s="17">
        <f ca="1">f_nav_adjustedreturn(A1630,参数!$B$3,参数!$B$2)</f>
        <v>23.3643729592454</v>
      </c>
      <c r="J1630" s="17">
        <f ca="1">f_nav_periodreturnrankingper(A1630,参数!$B$3,参数!$B$2,3)</f>
        <v>88.0165289256198</v>
      </c>
      <c r="K1630" s="17">
        <f ca="1">f_nav_adjustedreturn(A1630,参数!$B$4,参数!$B$3)</f>
        <v>0</v>
      </c>
      <c r="L1630" s="17">
        <f ca="1">f_nav_periodreturnrankingper(A1630,参数!$B$4,参数!$B$3,3)</f>
        <v>0</v>
      </c>
      <c r="M1630" s="17">
        <f ca="1">f_nav_adjustedreturn(A1630,参数!$B$5,参数!$B$4)</f>
        <v>0</v>
      </c>
      <c r="N1630" s="17">
        <f ca="1">f_nav_periodreturnrankingper(A1630,参数!$B$5,参数!$B$4,3)</f>
        <v>0</v>
      </c>
      <c r="O1630" s="17">
        <f ca="1">f_nav_adjustedreturn(A1630,参数!$B$6,参数!$B$5)</f>
        <v>0</v>
      </c>
      <c r="P1630" s="17">
        <f ca="1">f_nav_periodreturnrankingper(A1630,参数!$B$6,参数!$B$5,3)</f>
        <v>0</v>
      </c>
      <c r="Q1630" s="25">
        <f>f_return(A1630,1,参数!$B$1-365/2,参数!$B$1)</f>
        <v>62.7573381384889</v>
      </c>
      <c r="R1630" s="25">
        <f ca="1">f_return(A1630,1,参数!$B$4,参数!$B$1)</f>
        <v>0</v>
      </c>
      <c r="S1630" s="25">
        <f ca="1">f_return(A1630,1,参数!$B$6,参数!$B$1)</f>
        <v>0</v>
      </c>
      <c r="T1630" t="str">
        <f>f_info_investtype(A1630)</f>
        <v>偏股混合型基金</v>
      </c>
      <c r="U1630" t="str">
        <f>f_info_fundmanager(A1630)</f>
        <v>魏孛</v>
      </c>
      <c r="V1630">
        <f>f_info_manager_onthepostdays(A1630,1)</f>
        <v>468</v>
      </c>
      <c r="W1630" s="25">
        <f ca="1">f_return_1w(A1630,"0",参数!$B$2)</f>
        <v>-1.59174223422728</v>
      </c>
      <c r="X1630" s="25">
        <f>f_return_1m(A1630,"0",参数!$B$1)</f>
        <v>10.9171900102235</v>
      </c>
      <c r="Y1630" s="25">
        <f>f_return_3m(A1630,0,参数!$B$1)</f>
        <v>19.2790953353227</v>
      </c>
      <c r="Z1630" s="25">
        <f>f_return_6m(A1630,0,参数!B1629)</f>
        <v>23.6480514262756</v>
      </c>
      <c r="AA1630" t="str">
        <f>f_dq_status(A1630,参数!$B$1)</f>
        <v>开放申购|开放赎回</v>
      </c>
      <c r="AB1630" s="17">
        <f ca="1">f_risk_maxdownside(A1630,参数!$B$6,参数!$B$1)</f>
        <v>-21.7729083665339</v>
      </c>
      <c r="AC1630" s="17">
        <f ca="1">f_risk_maxdownside(A1630,参数!$B$4,参数!$B$1)</f>
        <v>-21.7729083665339</v>
      </c>
      <c r="AD1630" t="str">
        <f ca="1">f_risk_maxdownside_date(A1630,参数!$B$6,参数!$B$1)</f>
        <v>20180203-20190103</v>
      </c>
    </row>
    <row r="1631" spans="1:30">
      <c r="A1631" s="15" t="s">
        <v>1659</v>
      </c>
      <c r="B1631" t="str">
        <f>f_info_name(A1631)</f>
        <v>南方安养</v>
      </c>
      <c r="C1631" t="str">
        <f>f_info_setupdate(A1631)</f>
        <v>2018-02-06</v>
      </c>
      <c r="D1631" s="16">
        <f t="shared" si="25"/>
        <v>1084</v>
      </c>
      <c r="F1631" s="17">
        <f>f_netasset_total(A1631,参数!$B$1,100000000)</f>
        <v>7.9040214993</v>
      </c>
      <c r="G1631" s="17">
        <f ca="1">f_nav_adjustedreturn(A1631,参数!$B$2,参数!$B$1)</f>
        <v>14.1815992273331</v>
      </c>
      <c r="H1631" s="17">
        <f ca="1">f_nav_periodreturnrankingper(A1631,参数!$B$2,参数!$B$1,3)</f>
        <v>60.9625668449198</v>
      </c>
      <c r="I1631" s="17">
        <f ca="1">f_nav_adjustedreturn(A1631,参数!$B$3,参数!$B$2)</f>
        <v>11.8235877106046</v>
      </c>
      <c r="J1631" s="17">
        <f ca="1">f_nav_periodreturnrankingper(A1631,参数!$B$3,参数!$B$2,3)</f>
        <v>32.9824561403509</v>
      </c>
      <c r="K1631" s="17">
        <f ca="1">f_nav_adjustedreturn(A1631,参数!$B$4,参数!$B$3)</f>
        <v>0</v>
      </c>
      <c r="L1631" s="17">
        <f ca="1">f_nav_periodreturnrankingper(A1631,参数!$B$4,参数!$B$3,3)</f>
        <v>0</v>
      </c>
      <c r="M1631" s="17">
        <f ca="1">f_nav_adjustedreturn(A1631,参数!$B$5,参数!$B$4)</f>
        <v>0</v>
      </c>
      <c r="N1631" s="17">
        <f ca="1">f_nav_periodreturnrankingper(A1631,参数!$B$5,参数!$B$4,3)</f>
        <v>0</v>
      </c>
      <c r="O1631" s="17">
        <f ca="1">f_nav_adjustedreturn(A1631,参数!$B$6,参数!$B$5)</f>
        <v>0</v>
      </c>
      <c r="P1631" s="17">
        <f ca="1">f_nav_periodreturnrankingper(A1631,参数!$B$6,参数!$B$5,3)</f>
        <v>0</v>
      </c>
      <c r="Q1631" s="25">
        <f>f_return(A1631,1,参数!$B$1-365/2,参数!$B$1)</f>
        <v>18.2210364810759</v>
      </c>
      <c r="R1631" s="25">
        <f ca="1">f_return(A1631,1,参数!$B$4,参数!$B$1)</f>
        <v>0</v>
      </c>
      <c r="S1631" s="25">
        <f ca="1">f_return(A1631,1,参数!$B$6,参数!$B$1)</f>
        <v>0</v>
      </c>
      <c r="T1631" t="str">
        <f>f_info_investtype(A1631)</f>
        <v>偏债混合型基金</v>
      </c>
      <c r="U1631" t="str">
        <f>f_info_fundmanager(A1631)</f>
        <v>黄春逢</v>
      </c>
      <c r="V1631">
        <f>f_info_manager_onthepostdays(A1631,1)</f>
        <v>272</v>
      </c>
      <c r="W1631" s="25">
        <f ca="1">f_return_1w(A1631,"0",参数!$B$2)</f>
        <v>-0.765171503957778</v>
      </c>
      <c r="X1631" s="25">
        <f>f_return_1m(A1631,"0",参数!$B$1)</f>
        <v>3.17802316186373</v>
      </c>
      <c r="Y1631" s="25">
        <f>f_return_3m(A1631,0,参数!$B$1)</f>
        <v>6.63388383744664</v>
      </c>
      <c r="Z1631" s="25">
        <f>f_return_6m(A1631,0,参数!B1630)</f>
        <v>8.13594232749742</v>
      </c>
      <c r="AA1631" t="str">
        <f>f_dq_status(A1631,参数!$B$1)</f>
        <v>开放申购|开放赎回</v>
      </c>
      <c r="AB1631" s="17">
        <f ca="1">f_risk_maxdownside(A1631,参数!$B$6,参数!$B$1)</f>
        <v>-4.65258915272057</v>
      </c>
      <c r="AC1631" s="17">
        <f ca="1">f_risk_maxdownside(A1631,参数!$B$4,参数!$B$1)</f>
        <v>-4.65258915272057</v>
      </c>
      <c r="AD1631" t="str">
        <f ca="1">f_risk_maxdownside_date(A1631,参数!$B$6,参数!$B$1)</f>
        <v>20200115-20200323</v>
      </c>
    </row>
    <row r="1632" spans="1:30">
      <c r="A1632" s="15" t="s">
        <v>1660</v>
      </c>
      <c r="B1632" t="str">
        <f>f_info_name(A1632)</f>
        <v>长信量化价值驱动A</v>
      </c>
      <c r="C1632" t="str">
        <f>f_info_setupdate(A1632)</f>
        <v>2018-08-09</v>
      </c>
      <c r="D1632" s="16">
        <f t="shared" si="25"/>
        <v>900</v>
      </c>
      <c r="F1632" s="17">
        <f>f_netasset_total(A1632,参数!$B$1,100000000)</f>
        <v>3.6086150672</v>
      </c>
      <c r="G1632" s="17">
        <f ca="1">f_nav_adjustedreturn(A1632,参数!$B$2,参数!$B$1)</f>
        <v>66.2671869193608</v>
      </c>
      <c r="H1632" s="17">
        <f ca="1">f_nav_periodreturnrankingper(A1632,参数!$B$2,参数!$B$1,3)</f>
        <v>52.5024533856722</v>
      </c>
      <c r="I1632" s="17">
        <f ca="1">f_nav_adjustedreturn(A1632,参数!$B$3,参数!$B$2)</f>
        <v>22.3049418945242</v>
      </c>
      <c r="J1632" s="17">
        <f ca="1">f_nav_periodreturnrankingper(A1632,参数!$B$3,参数!$B$2,3)</f>
        <v>89.2561983471074</v>
      </c>
      <c r="K1632" s="17">
        <f ca="1">f_nav_adjustedreturn(A1632,参数!$B$4,参数!$B$3)</f>
        <v>0</v>
      </c>
      <c r="L1632" s="17">
        <f ca="1">f_nav_periodreturnrankingper(A1632,参数!$B$4,参数!$B$3,3)</f>
        <v>0</v>
      </c>
      <c r="M1632" s="17">
        <f ca="1">f_nav_adjustedreturn(A1632,参数!$B$5,参数!$B$4)</f>
        <v>0</v>
      </c>
      <c r="N1632" s="17">
        <f ca="1">f_nav_periodreturnrankingper(A1632,参数!$B$5,参数!$B$4,3)</f>
        <v>0</v>
      </c>
      <c r="O1632" s="17">
        <f ca="1">f_nav_adjustedreturn(A1632,参数!$B$6,参数!$B$5)</f>
        <v>0</v>
      </c>
      <c r="P1632" s="17">
        <f ca="1">f_nav_periodreturnrankingper(A1632,参数!$B$6,参数!$B$5,3)</f>
        <v>0</v>
      </c>
      <c r="Q1632" s="25">
        <f>f_return(A1632,1,参数!$B$1-365/2,参数!$B$1)</f>
        <v>70.554662709935</v>
      </c>
      <c r="R1632" s="25">
        <f ca="1">f_return(A1632,1,参数!$B$4,参数!$B$1)</f>
        <v>0</v>
      </c>
      <c r="S1632" s="25">
        <f ca="1">f_return(A1632,1,参数!$B$6,参数!$B$1)</f>
        <v>0</v>
      </c>
      <c r="T1632" t="str">
        <f>f_info_investtype(A1632)</f>
        <v>偏股混合型基金</v>
      </c>
      <c r="U1632" t="str">
        <f>f_info_fundmanager(A1632)</f>
        <v>左金保</v>
      </c>
      <c r="V1632">
        <f>f_info_manager_onthepostdays(A1632,1)</f>
        <v>917</v>
      </c>
      <c r="W1632" s="25">
        <f ca="1">f_return_1w(A1632,"0",参数!$B$2)</f>
        <v>-2.27871084884248</v>
      </c>
      <c r="X1632" s="25">
        <f>f_return_1m(A1632,"0",参数!$B$1)</f>
        <v>15.576364223442</v>
      </c>
      <c r="Y1632" s="25">
        <f>f_return_3m(A1632,0,参数!$B$1)</f>
        <v>27.2539817974971</v>
      </c>
      <c r="Z1632" s="25">
        <f>f_return_6m(A1632,0,参数!B1631)</f>
        <v>27.04969595303</v>
      </c>
      <c r="AA1632" t="str">
        <f>f_dq_status(A1632,参数!$B$1)</f>
        <v>开放申购|开放赎回</v>
      </c>
      <c r="AB1632" s="17">
        <f ca="1">f_risk_maxdownside(A1632,参数!$B$6,参数!$B$1)</f>
        <v>-17.3262362107537</v>
      </c>
      <c r="AC1632" s="17">
        <f ca="1">f_risk_maxdownside(A1632,参数!$B$4,参数!$B$1)</f>
        <v>-17.3262362107537</v>
      </c>
      <c r="AD1632" t="str">
        <f ca="1">f_risk_maxdownside_date(A1632,参数!$B$6,参数!$B$1)</f>
        <v>20190409-20190809</v>
      </c>
    </row>
    <row r="1633" spans="1:30">
      <c r="A1633" s="15" t="s">
        <v>1661</v>
      </c>
      <c r="B1633" t="str">
        <f>f_info_name(A1633)</f>
        <v>万家潜力价值A</v>
      </c>
      <c r="C1633" t="str">
        <f>f_info_setupdate(A1633)</f>
        <v>2018-02-13</v>
      </c>
      <c r="D1633" s="16">
        <f t="shared" si="25"/>
        <v>1077</v>
      </c>
      <c r="F1633" s="17">
        <f>f_netasset_total(A1633,参数!$B$1,100000000)</f>
        <v>10.3340767921</v>
      </c>
      <c r="G1633" s="17">
        <f ca="1">f_nav_adjustedreturn(A1633,参数!$B$2,参数!$B$1)</f>
        <v>62.2613997879109</v>
      </c>
      <c r="H1633" s="17">
        <f ca="1">f_nav_periodreturnrankingper(A1633,参数!$B$2,参数!$B$1,3)</f>
        <v>32.5569084171519</v>
      </c>
      <c r="I1633" s="17">
        <f ca="1">f_nav_adjustedreturn(A1633,参数!$B$3,参数!$B$2)</f>
        <v>73.2460672867149</v>
      </c>
      <c r="J1633" s="17">
        <f ca="1">f_nav_periodreturnrankingper(A1633,参数!$B$3,参数!$B$2,3)</f>
        <v>3.95763656633222</v>
      </c>
      <c r="K1633" s="17">
        <f ca="1">f_nav_adjustedreturn(A1633,参数!$B$4,参数!$B$3)</f>
        <v>0</v>
      </c>
      <c r="L1633" s="17">
        <f ca="1">f_nav_periodreturnrankingper(A1633,参数!$B$4,参数!$B$3,3)</f>
        <v>0</v>
      </c>
      <c r="M1633" s="17">
        <f ca="1">f_nav_adjustedreturn(A1633,参数!$B$5,参数!$B$4)</f>
        <v>0</v>
      </c>
      <c r="N1633" s="17">
        <f ca="1">f_nav_periodreturnrankingper(A1633,参数!$B$5,参数!$B$4,3)</f>
        <v>0</v>
      </c>
      <c r="O1633" s="17">
        <f ca="1">f_nav_adjustedreturn(A1633,参数!$B$6,参数!$B$5)</f>
        <v>0</v>
      </c>
      <c r="P1633" s="17">
        <f ca="1">f_nav_periodreturnrankingper(A1633,参数!$B$6,参数!$B$5,3)</f>
        <v>0</v>
      </c>
      <c r="Q1633" s="25">
        <f>f_return(A1633,1,参数!$B$1-365/2,参数!$B$1)</f>
        <v>66.6301112641116</v>
      </c>
      <c r="R1633" s="25">
        <f ca="1">f_return(A1633,1,参数!$B$4,参数!$B$1)</f>
        <v>0</v>
      </c>
      <c r="S1633" s="25">
        <f ca="1">f_return(A1633,1,参数!$B$6,参数!$B$1)</f>
        <v>0</v>
      </c>
      <c r="T1633" t="str">
        <f>f_info_investtype(A1633)</f>
        <v>灵活配置型基金</v>
      </c>
      <c r="U1633" t="str">
        <f>f_info_fundmanager(A1633)</f>
        <v>高源</v>
      </c>
      <c r="V1633">
        <f>f_info_manager_onthepostdays(A1633,1)</f>
        <v>1064</v>
      </c>
      <c r="W1633" s="25">
        <f ca="1">f_return_1w(A1633,"0",参数!$B$2)</f>
        <v>1.09212730318258</v>
      </c>
      <c r="X1633" s="25">
        <f>f_return_1m(A1633,"0",参数!$B$1)</f>
        <v>12.287299912856</v>
      </c>
      <c r="Y1633" s="25">
        <f>f_return_3m(A1633,0,参数!$B$1)</f>
        <v>19.1280229672522</v>
      </c>
      <c r="Z1633" s="25">
        <f>f_return_6m(A1633,0,参数!B1632)</f>
        <v>24.7566758173197</v>
      </c>
      <c r="AA1633" t="str">
        <f>f_dq_status(A1633,参数!$B$1)</f>
        <v>开放申购|开放赎回</v>
      </c>
      <c r="AB1633" s="17">
        <f ca="1">f_risk_maxdownside(A1633,参数!$B$6,参数!$B$1)</f>
        <v>-21.420829638388</v>
      </c>
      <c r="AC1633" s="17">
        <f ca="1">f_risk_maxdownside(A1633,参数!$B$4,参数!$B$1)</f>
        <v>-21.420829638388</v>
      </c>
      <c r="AD1633" t="str">
        <f ca="1">f_risk_maxdownside_date(A1633,参数!$B$6,参数!$B$1)</f>
        <v>20180519-20181018</v>
      </c>
    </row>
    <row r="1634" spans="1:30">
      <c r="A1634" s="15" t="s">
        <v>1662</v>
      </c>
      <c r="B1634" t="str">
        <f>f_info_name(A1634)</f>
        <v>广发资源优选A</v>
      </c>
      <c r="C1634" t="str">
        <f>f_info_setupdate(A1634)</f>
        <v>2017-12-14</v>
      </c>
      <c r="D1634" s="16">
        <f t="shared" si="25"/>
        <v>1138</v>
      </c>
      <c r="F1634" s="17">
        <f>f_netasset_total(A1634,参数!$B$1,100000000)</f>
        <v>3.3449164367</v>
      </c>
      <c r="G1634" s="17">
        <f ca="1">f_nav_adjustedreturn(A1634,参数!$B$2,参数!$B$1)</f>
        <v>102.994114134607</v>
      </c>
      <c r="H1634" s="17">
        <f ca="1">f_nav_periodreturnrankingper(A1634,参数!$B$2,参数!$B$1,3)</f>
        <v>15.4411764705882</v>
      </c>
      <c r="I1634" s="17">
        <f ca="1">f_nav_adjustedreturn(A1634,参数!$B$3,参数!$B$2)</f>
        <v>41.9765047838198</v>
      </c>
      <c r="J1634" s="17">
        <f ca="1">f_nav_periodreturnrankingper(A1634,参数!$B$3,参数!$B$2,3)</f>
        <v>56.047197640118</v>
      </c>
      <c r="K1634" s="17">
        <f ca="1">f_nav_adjustedreturn(A1634,参数!$B$4,参数!$B$3)</f>
        <v>-26.2636185033042</v>
      </c>
      <c r="L1634" s="17">
        <f ca="1">f_nav_periodreturnrankingper(A1634,参数!$B$4,参数!$B$3,3)</f>
        <v>62.1818181818182</v>
      </c>
      <c r="M1634" s="17">
        <f ca="1">f_nav_adjustedreturn(A1634,参数!$B$5,参数!$B$4)</f>
        <v>0</v>
      </c>
      <c r="N1634" s="17">
        <f ca="1">f_nav_periodreturnrankingper(A1634,参数!$B$5,参数!$B$4,3)</f>
        <v>0</v>
      </c>
      <c r="O1634" s="17">
        <f ca="1">f_nav_adjustedreturn(A1634,参数!$B$6,参数!$B$5)</f>
        <v>0</v>
      </c>
      <c r="P1634" s="17">
        <f ca="1">f_nav_periodreturnrankingper(A1634,参数!$B$6,参数!$B$5,3)</f>
        <v>0</v>
      </c>
      <c r="Q1634" s="25">
        <f>f_return(A1634,1,参数!$B$1-365/2,参数!$B$1)</f>
        <v>122.117364568038</v>
      </c>
      <c r="R1634" s="25">
        <f ca="1">f_return(A1634,1,参数!$B$4,参数!$B$1)</f>
        <v>28.536858246474</v>
      </c>
      <c r="S1634" s="25">
        <f ca="1">f_return(A1634,1,参数!$B$6,参数!$B$1)</f>
        <v>0</v>
      </c>
      <c r="T1634" t="str">
        <f>f_info_investtype(A1634)</f>
        <v>普通股票型基金</v>
      </c>
      <c r="U1634" t="str">
        <f>f_info_fundmanager(A1634)</f>
        <v>孙迪</v>
      </c>
      <c r="V1634">
        <f>f_info_manager_onthepostdays(A1634,1)</f>
        <v>1155</v>
      </c>
      <c r="W1634" s="25">
        <f ca="1">f_return_1w(A1634,"0",参数!$B$2)</f>
        <v>-1.89137166290068</v>
      </c>
      <c r="X1634" s="25">
        <f>f_return_1m(A1634,"0",参数!$B$1)</f>
        <v>21.7113338788871</v>
      </c>
      <c r="Y1634" s="25">
        <f>f_return_3m(A1634,0,参数!$B$1)</f>
        <v>39.6455607065313</v>
      </c>
      <c r="Z1634" s="25">
        <f>f_return_6m(A1634,0,参数!B1633)</f>
        <v>41.6439600363306</v>
      </c>
      <c r="AA1634" t="str">
        <f>f_dq_status(A1634,参数!$B$1)</f>
        <v>开放申购|开放赎回</v>
      </c>
      <c r="AB1634" s="17">
        <f ca="1">f_risk_maxdownside(A1634,参数!$B$6,参数!$B$1)</f>
        <v>-30.2610322251509</v>
      </c>
      <c r="AC1634" s="17">
        <f ca="1">f_risk_maxdownside(A1634,参数!$B$4,参数!$B$1)</f>
        <v>-30.2610322251509</v>
      </c>
      <c r="AD1634" t="str">
        <f ca="1">f_risk_maxdownside_date(A1634,参数!$B$6,参数!$B$1)</f>
        <v>20180206-20190124</v>
      </c>
    </row>
    <row r="1635" spans="1:30">
      <c r="A1635" s="15" t="s">
        <v>1663</v>
      </c>
      <c r="B1635" t="str">
        <f>f_info_name(A1635)</f>
        <v>南方融尚再融资主题精选</v>
      </c>
      <c r="C1635" t="str">
        <f>f_info_setupdate(A1635)</f>
        <v>2018-01-29</v>
      </c>
      <c r="D1635" s="16">
        <f t="shared" si="25"/>
        <v>1092</v>
      </c>
      <c r="F1635" s="17">
        <f>f_netasset_total(A1635,参数!$B$1,100000000)</f>
        <v>0.5717218295</v>
      </c>
      <c r="G1635" s="17">
        <f ca="1">f_nav_adjustedreturn(A1635,参数!$B$2,参数!$B$1)</f>
        <v>49.3156636975885</v>
      </c>
      <c r="H1635" s="17">
        <f ca="1">f_nav_periodreturnrankingper(A1635,参数!$B$2,参数!$B$1,3)</f>
        <v>44.5209105346744</v>
      </c>
      <c r="I1635" s="17">
        <f ca="1">f_nav_adjustedreturn(A1635,参数!$B$3,参数!$B$2)</f>
        <v>39.8521369252583</v>
      </c>
      <c r="J1635" s="17">
        <f ca="1">f_nav_periodreturnrankingper(A1635,参数!$B$3,参数!$B$2,3)</f>
        <v>30.2118171683389</v>
      </c>
      <c r="K1635" s="17">
        <f ca="1">f_nav_adjustedreturn(A1635,参数!$B$4,参数!$B$3)</f>
        <v>0</v>
      </c>
      <c r="L1635" s="17">
        <f ca="1">f_nav_periodreturnrankingper(A1635,参数!$B$4,参数!$B$3,3)</f>
        <v>0</v>
      </c>
      <c r="M1635" s="17">
        <f ca="1">f_nav_adjustedreturn(A1635,参数!$B$5,参数!$B$4)</f>
        <v>0</v>
      </c>
      <c r="N1635" s="17">
        <f ca="1">f_nav_periodreturnrankingper(A1635,参数!$B$5,参数!$B$4,3)</f>
        <v>0</v>
      </c>
      <c r="O1635" s="17">
        <f ca="1">f_nav_adjustedreturn(A1635,参数!$B$6,参数!$B$5)</f>
        <v>0</v>
      </c>
      <c r="P1635" s="17">
        <f ca="1">f_nav_periodreturnrankingper(A1635,参数!$B$6,参数!$B$5,3)</f>
        <v>0</v>
      </c>
      <c r="Q1635" s="25">
        <f>f_return(A1635,1,参数!$B$1-365/2,参数!$B$1)</f>
        <v>60.7693795331715</v>
      </c>
      <c r="R1635" s="25">
        <f ca="1">f_return(A1635,1,参数!$B$4,参数!$B$1)</f>
        <v>0</v>
      </c>
      <c r="S1635" s="25">
        <f ca="1">f_return(A1635,1,参数!$B$6,参数!$B$1)</f>
        <v>0</v>
      </c>
      <c r="T1635" t="str">
        <f>f_info_investtype(A1635)</f>
        <v>灵活配置型基金</v>
      </c>
      <c r="U1635" t="str">
        <f>f_info_fundmanager(A1635)</f>
        <v>陈乐</v>
      </c>
      <c r="V1635">
        <f>f_info_manager_onthepostdays(A1635,1)</f>
        <v>1109</v>
      </c>
      <c r="W1635" s="25">
        <f ca="1">f_return_1w(A1635,"0",参数!$B$2)</f>
        <v>0.326939843068872</v>
      </c>
      <c r="X1635" s="25">
        <f>f_return_1m(A1635,"0",参数!$B$1)</f>
        <v>11.7803317792475</v>
      </c>
      <c r="Y1635" s="25">
        <f>f_return_3m(A1635,0,参数!$B$1)</f>
        <v>19.710868555504</v>
      </c>
      <c r="Z1635" s="25">
        <f>f_return_6m(A1635,0,参数!B1634)</f>
        <v>18.680249527843</v>
      </c>
      <c r="AA1635" t="str">
        <f>f_dq_status(A1635,参数!$B$1)</f>
        <v>暂停大额申购|开放赎回</v>
      </c>
      <c r="AB1635" s="17">
        <f ca="1">f_risk_maxdownside(A1635,参数!$B$6,参数!$B$1)</f>
        <v>-20.3704894835016</v>
      </c>
      <c r="AC1635" s="17">
        <f ca="1">f_risk_maxdownside(A1635,参数!$B$4,参数!$B$1)</f>
        <v>-20.3704894835016</v>
      </c>
      <c r="AD1635" t="str">
        <f ca="1">f_risk_maxdownside_date(A1635,参数!$B$6,参数!$B$1)</f>
        <v>20200226-20200323</v>
      </c>
    </row>
    <row r="1636" spans="1:30">
      <c r="A1636" s="15" t="s">
        <v>1664</v>
      </c>
      <c r="B1636" t="str">
        <f>f_info_name(A1636)</f>
        <v>中金金序量化蓝筹A</v>
      </c>
      <c r="C1636" t="str">
        <f>f_info_setupdate(A1636)</f>
        <v>2018-02-06</v>
      </c>
      <c r="D1636" s="16">
        <f t="shared" si="25"/>
        <v>1084</v>
      </c>
      <c r="F1636" s="17">
        <f>f_netasset_total(A1636,参数!$B$1,100000000)</f>
        <v>0.273803573</v>
      </c>
      <c r="G1636" s="17">
        <f ca="1">f_nav_adjustedreturn(A1636,参数!$B$2,参数!$B$1)</f>
        <v>36.6894956862047</v>
      </c>
      <c r="H1636" s="17">
        <f ca="1">f_nav_periodreturnrankingper(A1636,参数!$B$2,参数!$B$1,3)</f>
        <v>89.892051030422</v>
      </c>
      <c r="I1636" s="17">
        <f ca="1">f_nav_adjustedreturn(A1636,参数!$B$3,参数!$B$2)</f>
        <v>29.542574029266</v>
      </c>
      <c r="J1636" s="17">
        <f ca="1">f_nav_periodreturnrankingper(A1636,参数!$B$3,参数!$B$2,3)</f>
        <v>76.1707988980716</v>
      </c>
      <c r="K1636" s="17">
        <f ca="1">f_nav_adjustedreturn(A1636,参数!$B$4,参数!$B$3)</f>
        <v>0</v>
      </c>
      <c r="L1636" s="17">
        <f ca="1">f_nav_periodreturnrankingper(A1636,参数!$B$4,参数!$B$3,3)</f>
        <v>0</v>
      </c>
      <c r="M1636" s="17">
        <f ca="1">f_nav_adjustedreturn(A1636,参数!$B$5,参数!$B$4)</f>
        <v>0</v>
      </c>
      <c r="N1636" s="17">
        <f ca="1">f_nav_periodreturnrankingper(A1636,参数!$B$5,参数!$B$4,3)</f>
        <v>0</v>
      </c>
      <c r="O1636" s="17">
        <f ca="1">f_nav_adjustedreturn(A1636,参数!$B$6,参数!$B$5)</f>
        <v>0</v>
      </c>
      <c r="P1636" s="17">
        <f ca="1">f_nav_periodreturnrankingper(A1636,参数!$B$6,参数!$B$5,3)</f>
        <v>0</v>
      </c>
      <c r="Q1636" s="25">
        <f>f_return(A1636,1,参数!$B$1-365/2,参数!$B$1)</f>
        <v>50.9073938325913</v>
      </c>
      <c r="R1636" s="25">
        <f ca="1">f_return(A1636,1,参数!$B$4,参数!$B$1)</f>
        <v>0</v>
      </c>
      <c r="S1636" s="25">
        <f ca="1">f_return(A1636,1,参数!$B$6,参数!$B$1)</f>
        <v>0</v>
      </c>
      <c r="T1636" t="str">
        <f>f_info_investtype(A1636)</f>
        <v>偏股混合型基金</v>
      </c>
      <c r="U1636" t="str">
        <f>f_info_fundmanager(A1636)</f>
        <v>魏孛</v>
      </c>
      <c r="V1636">
        <f>f_info_manager_onthepostdays(A1636,1)</f>
        <v>1101</v>
      </c>
      <c r="W1636" s="25">
        <f ca="1">f_return_1w(A1636,"0",参数!$B$2)</f>
        <v>-1.65325402379286</v>
      </c>
      <c r="X1636" s="25">
        <f>f_return_1m(A1636,"0",参数!$B$1)</f>
        <v>7.23606168446025</v>
      </c>
      <c r="Y1636" s="25">
        <f>f_return_3m(A1636,0,参数!$B$1)</f>
        <v>14.6523425843032</v>
      </c>
      <c r="Z1636" s="25">
        <f>f_return_6m(A1636,0,参数!B1635)</f>
        <v>18.8205482607694</v>
      </c>
      <c r="AA1636" t="str">
        <f>f_dq_status(A1636,参数!$B$1)</f>
        <v>开放申购|开放赎回</v>
      </c>
      <c r="AB1636" s="17">
        <f ca="1">f_risk_maxdownside(A1636,参数!$B$6,参数!$B$1)</f>
        <v>-20.0681265206813</v>
      </c>
      <c r="AC1636" s="17">
        <f ca="1">f_risk_maxdownside(A1636,参数!$B$4,参数!$B$1)</f>
        <v>-20.0681265206813</v>
      </c>
      <c r="AD1636" t="str">
        <f ca="1">f_risk_maxdownside_date(A1636,参数!$B$6,参数!$B$1)</f>
        <v>20180313-20190103</v>
      </c>
    </row>
    <row r="1637" spans="1:30">
      <c r="A1637" s="15" t="s">
        <v>1665</v>
      </c>
      <c r="B1637" t="str">
        <f>f_info_name(A1637)</f>
        <v>华泰柏瑞战略新兴产业A</v>
      </c>
      <c r="C1637" t="str">
        <f>f_info_setupdate(A1637)</f>
        <v>2018-01-16</v>
      </c>
      <c r="D1637" s="16">
        <f t="shared" si="25"/>
        <v>1105</v>
      </c>
      <c r="F1637" s="17">
        <f>f_netasset_total(A1637,参数!$B$1,100000000)</f>
        <v>5.1235019232</v>
      </c>
      <c r="G1637" s="17">
        <f ca="1">f_nav_adjustedreturn(A1637,参数!$B$2,参数!$B$1)</f>
        <v>77.3110568208685</v>
      </c>
      <c r="H1637" s="17">
        <f ca="1">f_nav_periodreturnrankingper(A1637,参数!$B$2,参数!$B$1,3)</f>
        <v>35.7212953876349</v>
      </c>
      <c r="I1637" s="17">
        <f ca="1">f_nav_adjustedreturn(A1637,参数!$B$3,参数!$B$2)</f>
        <v>50.3614172295296</v>
      </c>
      <c r="J1637" s="17">
        <f ca="1">f_nav_periodreturnrankingper(A1637,参数!$B$3,参数!$B$2,3)</f>
        <v>34.7107438016529</v>
      </c>
      <c r="K1637" s="17">
        <f ca="1">f_nav_adjustedreturn(A1637,参数!$B$4,参数!$B$3)</f>
        <v>-15.6690316778255</v>
      </c>
      <c r="L1637" s="17">
        <f ca="1">f_nav_periodreturnrankingper(A1637,参数!$B$4,参数!$B$3,3)</f>
        <v>12.7147766323024</v>
      </c>
      <c r="M1637" s="17">
        <f ca="1">f_nav_adjustedreturn(A1637,参数!$B$5,参数!$B$4)</f>
        <v>0</v>
      </c>
      <c r="N1637" s="17">
        <f ca="1">f_nav_periodreturnrankingper(A1637,参数!$B$5,参数!$B$4,3)</f>
        <v>0</v>
      </c>
      <c r="O1637" s="17">
        <f ca="1">f_nav_adjustedreturn(A1637,参数!$B$6,参数!$B$5)</f>
        <v>0</v>
      </c>
      <c r="P1637" s="17">
        <f ca="1">f_nav_periodreturnrankingper(A1637,参数!$B$6,参数!$B$5,3)</f>
        <v>0</v>
      </c>
      <c r="Q1637" s="25">
        <f>f_return(A1637,1,参数!$B$1-365/2,参数!$B$1)</f>
        <v>67.2404300047492</v>
      </c>
      <c r="R1637" s="25">
        <f ca="1">f_return(A1637,1,参数!$B$4,参数!$B$1)</f>
        <v>30.9722913311585</v>
      </c>
      <c r="S1637" s="25">
        <f ca="1">f_return(A1637,1,参数!$B$6,参数!$B$1)</f>
        <v>0</v>
      </c>
      <c r="T1637" t="str">
        <f>f_info_investtype(A1637)</f>
        <v>偏股混合型基金</v>
      </c>
      <c r="U1637" t="str">
        <f>f_info_fundmanager(A1637)</f>
        <v>吴邦栋</v>
      </c>
      <c r="V1637">
        <f>f_info_manager_onthepostdays(A1637,1)</f>
        <v>322</v>
      </c>
      <c r="W1637" s="25">
        <f ca="1">f_return_1w(A1637,"0",参数!$B$2)</f>
        <v>1.21241126266251</v>
      </c>
      <c r="X1637" s="25">
        <f>f_return_1m(A1637,"0",参数!$B$1)</f>
        <v>13.5796860013125</v>
      </c>
      <c r="Y1637" s="25">
        <f>f_return_3m(A1637,0,参数!$B$1)</f>
        <v>22.1709383145091</v>
      </c>
      <c r="Z1637" s="25">
        <f>f_return_6m(A1637,0,参数!B1636)</f>
        <v>21.6175682913765</v>
      </c>
      <c r="AA1637" t="str">
        <f>f_dq_status(A1637,参数!$B$1)</f>
        <v>开放申购|开放赎回</v>
      </c>
      <c r="AB1637" s="17">
        <f ca="1">f_risk_maxdownside(A1637,参数!$B$6,参数!$B$1)</f>
        <v>-19.4097841156665</v>
      </c>
      <c r="AC1637" s="17">
        <f ca="1">f_risk_maxdownside(A1637,参数!$B$4,参数!$B$1)</f>
        <v>-19.4097841156665</v>
      </c>
      <c r="AD1637" t="str">
        <f ca="1">f_risk_maxdownside_date(A1637,参数!$B$6,参数!$B$1)</f>
        <v>20180313-20190103</v>
      </c>
    </row>
    <row r="1638" spans="1:30">
      <c r="A1638" s="15" t="s">
        <v>1666</v>
      </c>
      <c r="B1638" t="str">
        <f>f_info_name(A1638)</f>
        <v>金信民长A</v>
      </c>
      <c r="C1638" t="str">
        <f>f_info_setupdate(A1638)</f>
        <v>2020-05-21</v>
      </c>
      <c r="D1638" s="16">
        <f t="shared" si="25"/>
        <v>249</v>
      </c>
      <c r="F1638" s="17">
        <f>f_netasset_total(A1638,参数!$B$1,100000000)</f>
        <v>0.0138044959</v>
      </c>
      <c r="G1638" s="17">
        <f ca="1">f_nav_adjustedreturn(A1638,参数!$B$2,参数!$B$1)</f>
        <v>0</v>
      </c>
      <c r="H1638" s="17">
        <f ca="1">f_nav_periodreturnrankingper(A1638,参数!$B$2,参数!$B$1,3)</f>
        <v>0</v>
      </c>
      <c r="I1638" s="17">
        <f ca="1">f_nav_adjustedreturn(A1638,参数!$B$3,参数!$B$2)</f>
        <v>0</v>
      </c>
      <c r="J1638" s="17">
        <f ca="1">f_nav_periodreturnrankingper(A1638,参数!$B$3,参数!$B$2,3)</f>
        <v>0</v>
      </c>
      <c r="K1638" s="17">
        <f ca="1">f_nav_adjustedreturn(A1638,参数!$B$4,参数!$B$3)</f>
        <v>0</v>
      </c>
      <c r="L1638" s="17">
        <f ca="1">f_nav_periodreturnrankingper(A1638,参数!$B$4,参数!$B$3,3)</f>
        <v>0</v>
      </c>
      <c r="M1638" s="17">
        <f ca="1">f_nav_adjustedreturn(A1638,参数!$B$5,参数!$B$4)</f>
        <v>0</v>
      </c>
      <c r="N1638" s="17">
        <f ca="1">f_nav_periodreturnrankingper(A1638,参数!$B$5,参数!$B$4,3)</f>
        <v>0</v>
      </c>
      <c r="O1638" s="17">
        <f ca="1">f_nav_adjustedreturn(A1638,参数!$B$6,参数!$B$5)</f>
        <v>0</v>
      </c>
      <c r="P1638" s="17">
        <f ca="1">f_nav_periodreturnrankingper(A1638,参数!$B$6,参数!$B$5,3)</f>
        <v>0</v>
      </c>
      <c r="Q1638" s="25">
        <f>f_return(A1638,1,参数!$B$1-365/2,参数!$B$1)</f>
        <v>83.3717795929386</v>
      </c>
      <c r="R1638" s="25">
        <f ca="1">f_return(A1638,1,参数!$B$4,参数!$B$1)</f>
        <v>0</v>
      </c>
      <c r="S1638" s="25">
        <f ca="1">f_return(A1638,1,参数!$B$6,参数!$B$1)</f>
        <v>0</v>
      </c>
      <c r="T1638" t="str">
        <f>f_info_investtype(A1638)</f>
        <v>灵活配置型基金</v>
      </c>
      <c r="U1638" t="str">
        <f>f_info_fundmanager(A1638)</f>
        <v>周谧,孙磊</v>
      </c>
      <c r="V1638">
        <f>f_info_manager_onthepostdays(A1638,1)</f>
        <v>266</v>
      </c>
      <c r="W1638" s="25">
        <f ca="1">f_return_1w(A1638,"0",参数!$B$2)</f>
        <v>0</v>
      </c>
      <c r="X1638" s="25">
        <f>f_return_1m(A1638,"0",参数!$B$1)</f>
        <v>21.0063897763578</v>
      </c>
      <c r="Y1638" s="25">
        <f>f_return_3m(A1638,0,参数!$B$1)</f>
        <v>51.2250453720508</v>
      </c>
      <c r="Z1638" s="25">
        <f>f_return_6m(A1638,0,参数!B1637)</f>
        <v>24.1528263945781</v>
      </c>
      <c r="AA1638" t="str">
        <f>f_dq_status(A1638,参数!$B$1)</f>
        <v>开放申购|开放赎回</v>
      </c>
      <c r="AB1638" s="17">
        <f ca="1">f_risk_maxdownside(A1638,参数!$B$6,参数!$B$1)</f>
        <v>-25.6911665542819</v>
      </c>
      <c r="AC1638" s="17">
        <f ca="1">f_risk_maxdownside(A1638,参数!$B$4,参数!$B$1)</f>
        <v>-25.6911665542819</v>
      </c>
      <c r="AD1638" t="str">
        <f ca="1">f_risk_maxdownside_date(A1638,参数!$B$6,参数!$B$1)</f>
        <v>20200710-20201023</v>
      </c>
    </row>
    <row r="1639" spans="1:30">
      <c r="A1639" s="15" t="s">
        <v>1667</v>
      </c>
      <c r="B1639" t="str">
        <f>f_info_name(A1639)</f>
        <v>鹏华尊惠18个月A</v>
      </c>
      <c r="C1639" t="str">
        <f>f_info_setupdate(A1639)</f>
        <v>2018-03-21</v>
      </c>
      <c r="D1639" s="16">
        <f t="shared" si="25"/>
        <v>1041</v>
      </c>
      <c r="F1639" s="17">
        <f>f_netasset_total(A1639,参数!$B$1,100000000)</f>
        <v>4.2428457962</v>
      </c>
      <c r="G1639" s="17">
        <f ca="1">f_nav_adjustedreturn(A1639,参数!$B$2,参数!$B$1)</f>
        <v>28.281299776999</v>
      </c>
      <c r="H1639" s="17">
        <f ca="1">f_nav_periodreturnrankingper(A1639,参数!$B$2,参数!$B$1,3)</f>
        <v>9.35828877005348</v>
      </c>
      <c r="I1639" s="17">
        <f ca="1">f_nav_adjustedreturn(A1639,参数!$B$3,参数!$B$2)</f>
        <v>27.6535176901179</v>
      </c>
      <c r="J1639" s="17">
        <f ca="1">f_nav_periodreturnrankingper(A1639,参数!$B$3,参数!$B$2,3)</f>
        <v>3.50877192982456</v>
      </c>
      <c r="K1639" s="17">
        <f ca="1">f_nav_adjustedreturn(A1639,参数!$B$4,参数!$B$3)</f>
        <v>0</v>
      </c>
      <c r="L1639" s="17">
        <f ca="1">f_nav_periodreturnrankingper(A1639,参数!$B$4,参数!$B$3,3)</f>
        <v>0</v>
      </c>
      <c r="M1639" s="17">
        <f ca="1">f_nav_adjustedreturn(A1639,参数!$B$5,参数!$B$4)</f>
        <v>0</v>
      </c>
      <c r="N1639" s="17">
        <f ca="1">f_nav_periodreturnrankingper(A1639,参数!$B$5,参数!$B$4,3)</f>
        <v>0</v>
      </c>
      <c r="O1639" s="17">
        <f ca="1">f_nav_adjustedreturn(A1639,参数!$B$6,参数!$B$5)</f>
        <v>0</v>
      </c>
      <c r="P1639" s="17">
        <f ca="1">f_nav_periodreturnrankingper(A1639,参数!$B$6,参数!$B$5,3)</f>
        <v>0</v>
      </c>
      <c r="Q1639" s="25">
        <f>f_return(A1639,1,参数!$B$1-365/2,参数!$B$1)</f>
        <v>20.8731422824756</v>
      </c>
      <c r="R1639" s="25">
        <f ca="1">f_return(A1639,1,参数!$B$4,参数!$B$1)</f>
        <v>0</v>
      </c>
      <c r="S1639" s="25">
        <f ca="1">f_return(A1639,1,参数!$B$6,参数!$B$1)</f>
        <v>0</v>
      </c>
      <c r="T1639" t="str">
        <f>f_info_investtype(A1639)</f>
        <v>偏债混合型基金</v>
      </c>
      <c r="U1639" t="str">
        <f>f_info_fundmanager(A1639)</f>
        <v>李君,汤志彦</v>
      </c>
      <c r="V1639">
        <f>f_info_manager_onthepostdays(A1639,1)</f>
        <v>1058</v>
      </c>
      <c r="W1639" s="25">
        <f ca="1">f_return_1w(A1639,"0",参数!$B$2)</f>
        <v>-0.538656527249677</v>
      </c>
      <c r="X1639" s="25">
        <f>f_return_1m(A1639,"0",参数!$B$1)</f>
        <v>2.66428708011983</v>
      </c>
      <c r="Y1639" s="25">
        <f>f_return_3m(A1639,0,参数!$B$1)</f>
        <v>5.68204186077029</v>
      </c>
      <c r="Z1639" s="25">
        <f>f_return_6m(A1639,0,参数!B1638)</f>
        <v>5.98885793871867</v>
      </c>
      <c r="AA1639" t="str">
        <f>f_dq_status(A1639,参数!$B$1)</f>
        <v>暂停申购|暂停赎回</v>
      </c>
      <c r="AB1639" s="17">
        <f ca="1">f_risk_maxdownside(A1639,参数!$B$6,参数!$B$1)</f>
        <v>-6.93030153237766</v>
      </c>
      <c r="AC1639" s="17">
        <f ca="1">f_risk_maxdownside(A1639,参数!$B$4,参数!$B$1)</f>
        <v>-6.93030153237766</v>
      </c>
      <c r="AD1639" t="str">
        <f ca="1">f_risk_maxdownside_date(A1639,参数!$B$6,参数!$B$1)</f>
        <v>20180609-20181019</v>
      </c>
    </row>
    <row r="1640" spans="1:30">
      <c r="A1640" s="15" t="s">
        <v>1668</v>
      </c>
      <c r="B1640" t="str">
        <f>f_info_name(A1640)</f>
        <v>申万菱信量化驱动</v>
      </c>
      <c r="C1640" t="str">
        <f>f_info_setupdate(A1640)</f>
        <v>2018-02-22</v>
      </c>
      <c r="D1640" s="16">
        <f t="shared" si="25"/>
        <v>1068</v>
      </c>
      <c r="F1640" s="17">
        <f>f_netasset_total(A1640,参数!$B$1,100000000)</f>
        <v>1.3742794811</v>
      </c>
      <c r="G1640" s="17">
        <f ca="1">f_nav_adjustedreturn(A1640,参数!$B$2,参数!$B$1)</f>
        <v>57.7779866528809</v>
      </c>
      <c r="H1640" s="17">
        <f ca="1">f_nav_periodreturnrankingper(A1640,参数!$B$2,参数!$B$1,3)</f>
        <v>65.2600588812561</v>
      </c>
      <c r="I1640" s="17">
        <f ca="1">f_nav_adjustedreturn(A1640,参数!$B$3,参数!$B$2)</f>
        <v>34.3477711832302</v>
      </c>
      <c r="J1640" s="17">
        <f ca="1">f_nav_periodreturnrankingper(A1640,参数!$B$3,参数!$B$2,3)</f>
        <v>66.1157024793389</v>
      </c>
      <c r="K1640" s="17">
        <f ca="1">f_nav_adjustedreturn(A1640,参数!$B$4,参数!$B$3)</f>
        <v>0</v>
      </c>
      <c r="L1640" s="17">
        <f ca="1">f_nav_periodreturnrankingper(A1640,参数!$B$4,参数!$B$3,3)</f>
        <v>0</v>
      </c>
      <c r="M1640" s="17">
        <f ca="1">f_nav_adjustedreturn(A1640,参数!$B$5,参数!$B$4)</f>
        <v>0</v>
      </c>
      <c r="N1640" s="17">
        <f ca="1">f_nav_periodreturnrankingper(A1640,参数!$B$5,参数!$B$4,3)</f>
        <v>0</v>
      </c>
      <c r="O1640" s="17">
        <f ca="1">f_nav_adjustedreturn(A1640,参数!$B$6,参数!$B$5)</f>
        <v>0</v>
      </c>
      <c r="P1640" s="17">
        <f ca="1">f_nav_periodreturnrankingper(A1640,参数!$B$6,参数!$B$5,3)</f>
        <v>0</v>
      </c>
      <c r="Q1640" s="25">
        <f>f_return(A1640,1,参数!$B$1-365/2,参数!$B$1)</f>
        <v>53.5837288278024</v>
      </c>
      <c r="R1640" s="25">
        <f ca="1">f_return(A1640,1,参数!$B$4,参数!$B$1)</f>
        <v>0</v>
      </c>
      <c r="S1640" s="25">
        <f ca="1">f_return(A1640,1,参数!$B$6,参数!$B$1)</f>
        <v>0</v>
      </c>
      <c r="T1640" t="str">
        <f>f_info_investtype(A1640)</f>
        <v>偏股混合型基金</v>
      </c>
      <c r="U1640" t="str">
        <f>f_info_fundmanager(A1640)</f>
        <v>俞诚</v>
      </c>
      <c r="V1640">
        <f>f_info_manager_onthepostdays(A1640,1)</f>
        <v>502</v>
      </c>
      <c r="W1640" s="25">
        <f ca="1">f_return_1w(A1640,"0",参数!$B$2)</f>
        <v>-1.09696011899229</v>
      </c>
      <c r="X1640" s="25">
        <f>f_return_1m(A1640,"0",参数!$B$1)</f>
        <v>13.1055858769625</v>
      </c>
      <c r="Y1640" s="25">
        <f>f_return_3m(A1640,0,参数!$B$1)</f>
        <v>18.1530231575984</v>
      </c>
      <c r="Z1640" s="25">
        <f>f_return_6m(A1640,0,参数!B1639)</f>
        <v>15.0812538247093</v>
      </c>
      <c r="AA1640" t="str">
        <f>f_dq_status(A1640,参数!$B$1)</f>
        <v>开放申购|开放赎回</v>
      </c>
      <c r="AB1640" s="17">
        <f ca="1">f_risk_maxdownside(A1640,参数!$B$6,参数!$B$1)</f>
        <v>-26.872852233677</v>
      </c>
      <c r="AC1640" s="17">
        <f ca="1">f_risk_maxdownside(A1640,参数!$B$4,参数!$B$1)</f>
        <v>-26.872852233677</v>
      </c>
      <c r="AD1640" t="str">
        <f ca="1">f_risk_maxdownside_date(A1640,参数!$B$6,参数!$B$1)</f>
        <v>20180522-20190103</v>
      </c>
    </row>
    <row r="1641" spans="1:30">
      <c r="A1641" s="15" t="s">
        <v>1669</v>
      </c>
      <c r="B1641" t="str">
        <f>f_info_name(A1641)</f>
        <v>中欧嘉泽</v>
      </c>
      <c r="C1641" t="str">
        <f>f_info_setupdate(A1641)</f>
        <v>2018-01-26</v>
      </c>
      <c r="D1641" s="16">
        <f t="shared" si="25"/>
        <v>1095</v>
      </c>
      <c r="F1641" s="17">
        <f>f_netasset_total(A1641,参数!$B$1,100000000)</f>
        <v>14.2187207137</v>
      </c>
      <c r="G1641" s="17">
        <f ca="1">f_nav_adjustedreturn(A1641,参数!$B$2,参数!$B$1)</f>
        <v>73.4686684993304</v>
      </c>
      <c r="H1641" s="17">
        <f ca="1">f_nav_periodreturnrankingper(A1641,参数!$B$2,参数!$B$1,3)</f>
        <v>21.2811011116993</v>
      </c>
      <c r="I1641" s="17">
        <f ca="1">f_nav_adjustedreturn(A1641,参数!$B$3,参数!$B$2)</f>
        <v>48.4306340238544</v>
      </c>
      <c r="J1641" s="17">
        <f ca="1">f_nav_periodreturnrankingper(A1641,参数!$B$3,参数!$B$2,3)</f>
        <v>19.0635451505017</v>
      </c>
      <c r="K1641" s="17">
        <f ca="1">f_nav_adjustedreturn(A1641,参数!$B$4,参数!$B$3)</f>
        <v>-4.42</v>
      </c>
      <c r="L1641" s="17">
        <f ca="1">f_nav_periodreturnrankingper(A1641,参数!$B$4,参数!$B$3,3)</f>
        <v>30.6161745827985</v>
      </c>
      <c r="M1641" s="17">
        <f ca="1">f_nav_adjustedreturn(A1641,参数!$B$5,参数!$B$4)</f>
        <v>0</v>
      </c>
      <c r="N1641" s="17">
        <f ca="1">f_nav_periodreturnrankingper(A1641,参数!$B$5,参数!$B$4,3)</f>
        <v>0</v>
      </c>
      <c r="O1641" s="17">
        <f ca="1">f_nav_adjustedreturn(A1641,参数!$B$6,参数!$B$5)</f>
        <v>0</v>
      </c>
      <c r="P1641" s="17">
        <f ca="1">f_nav_periodreturnrankingper(A1641,参数!$B$6,参数!$B$5,3)</f>
        <v>0</v>
      </c>
      <c r="Q1641" s="25">
        <f>f_return(A1641,1,参数!$B$1-365/2,参数!$B$1)</f>
        <v>65.4712911141801</v>
      </c>
      <c r="R1641" s="25">
        <f ca="1">f_return(A1641,1,参数!$B$4,参数!$B$1)</f>
        <v>34.9744562829818</v>
      </c>
      <c r="S1641" s="25">
        <f ca="1">f_return(A1641,1,参数!$B$6,参数!$B$1)</f>
        <v>0</v>
      </c>
      <c r="T1641" t="str">
        <f>f_info_investtype(A1641)</f>
        <v>灵活配置型基金</v>
      </c>
      <c r="U1641" t="str">
        <f>f_info_fundmanager(A1641)</f>
        <v>王健</v>
      </c>
      <c r="V1641">
        <f>f_info_manager_onthepostdays(A1641,1)</f>
        <v>1112</v>
      </c>
      <c r="W1641" s="25">
        <f ca="1">f_return_1w(A1641,"0",参数!$B$2)</f>
        <v>-2.34046947064088</v>
      </c>
      <c r="X1641" s="25">
        <f>f_return_1m(A1641,"0",参数!$B$1)</f>
        <v>8.47621986159474</v>
      </c>
      <c r="Y1641" s="25">
        <f>f_return_3m(A1641,0,参数!$B$1)</f>
        <v>17.313375917628</v>
      </c>
      <c r="Z1641" s="25">
        <f>f_return_6m(A1641,0,参数!B1640)</f>
        <v>18.9408488573075</v>
      </c>
      <c r="AA1641" t="str">
        <f>f_dq_status(A1641,参数!$B$1)</f>
        <v>开放申购|开放赎回</v>
      </c>
      <c r="AB1641" s="17">
        <f ca="1">f_risk_maxdownside(A1641,参数!$B$6,参数!$B$1)</f>
        <v>-16.3710891751715</v>
      </c>
      <c r="AC1641" s="17">
        <f ca="1">f_risk_maxdownside(A1641,参数!$B$4,参数!$B$1)</f>
        <v>-16.3710891751715</v>
      </c>
      <c r="AD1641" t="str">
        <f ca="1">f_risk_maxdownside_date(A1641,参数!$B$6,参数!$B$1)</f>
        <v>20190405-20190606</v>
      </c>
    </row>
    <row r="1642" spans="1:30">
      <c r="A1642" s="15" t="s">
        <v>1670</v>
      </c>
      <c r="B1642" t="str">
        <f>f_info_name(A1642)</f>
        <v>渤海汇金睿选A</v>
      </c>
      <c r="C1642" t="str">
        <f>f_info_setupdate(A1642)</f>
        <v>2018-02-11</v>
      </c>
      <c r="D1642" s="16">
        <f t="shared" si="25"/>
        <v>1079</v>
      </c>
      <c r="F1642" s="17">
        <f>f_netasset_total(A1642,参数!$B$1,100000000)</f>
        <v>0.1393996953</v>
      </c>
      <c r="G1642" s="17">
        <f ca="1">f_nav_adjustedreturn(A1642,参数!$B$2,参数!$B$1)</f>
        <v>17.0718282726355</v>
      </c>
      <c r="H1642" s="17">
        <f ca="1">f_nav_periodreturnrankingper(A1642,参数!$B$2,参数!$B$1,3)</f>
        <v>45.9893048128342</v>
      </c>
      <c r="I1642" s="17">
        <f ca="1">f_nav_adjustedreturn(A1642,参数!$B$3,参数!$B$2)</f>
        <v>7.27219051367842</v>
      </c>
      <c r="J1642" s="17">
        <f ca="1">f_nav_periodreturnrankingper(A1642,参数!$B$3,参数!$B$2,3)</f>
        <v>67.719298245614</v>
      </c>
      <c r="K1642" s="17">
        <f ca="1">f_nav_adjustedreturn(A1642,参数!$B$4,参数!$B$3)</f>
        <v>0</v>
      </c>
      <c r="L1642" s="17">
        <f ca="1">f_nav_periodreturnrankingper(A1642,参数!$B$4,参数!$B$3,3)</f>
        <v>0</v>
      </c>
      <c r="M1642" s="17">
        <f ca="1">f_nav_adjustedreturn(A1642,参数!$B$5,参数!$B$4)</f>
        <v>0</v>
      </c>
      <c r="N1642" s="17">
        <f ca="1">f_nav_periodreturnrankingper(A1642,参数!$B$5,参数!$B$4,3)</f>
        <v>0</v>
      </c>
      <c r="O1642" s="17">
        <f ca="1">f_nav_adjustedreturn(A1642,参数!$B$6,参数!$B$5)</f>
        <v>0</v>
      </c>
      <c r="P1642" s="17">
        <f ca="1">f_nav_periodreturnrankingper(A1642,参数!$B$6,参数!$B$5,3)</f>
        <v>0</v>
      </c>
      <c r="Q1642" s="25">
        <f>f_return(A1642,1,参数!$B$1-365/2,参数!$B$1)</f>
        <v>16.604629288819</v>
      </c>
      <c r="R1642" s="25">
        <f ca="1">f_return(A1642,1,参数!$B$4,参数!$B$1)</f>
        <v>0</v>
      </c>
      <c r="S1642" s="25">
        <f ca="1">f_return(A1642,1,参数!$B$6,参数!$B$1)</f>
        <v>0</v>
      </c>
      <c r="T1642" t="str">
        <f>f_info_investtype(A1642)</f>
        <v>偏债混合型基金</v>
      </c>
      <c r="U1642" t="str">
        <f>f_info_fundmanager(A1642)</f>
        <v>何翔,李杨</v>
      </c>
      <c r="V1642">
        <f>f_info_manager_onthepostdays(A1642,1)</f>
        <v>1096</v>
      </c>
      <c r="W1642" s="25">
        <f ca="1">f_return_1w(A1642,"0",参数!$B$2)</f>
        <v>-0.301810865191134</v>
      </c>
      <c r="X1642" s="25">
        <f>f_return_1m(A1642,"0",参数!$B$1)</f>
        <v>4.19660352710646</v>
      </c>
      <c r="Y1642" s="25">
        <f>f_return_3m(A1642,0,参数!$B$1)</f>
        <v>6.3234191452137</v>
      </c>
      <c r="Z1642" s="25">
        <f>f_return_6m(A1642,0,参数!B1641)</f>
        <v>3.85440739517992</v>
      </c>
      <c r="AA1642" t="str">
        <f>f_dq_status(A1642,参数!$B$1)</f>
        <v>开放申购|开放赎回</v>
      </c>
      <c r="AB1642" s="17">
        <f ca="1">f_risk_maxdownside(A1642,参数!$B$6,参数!$B$1)</f>
        <v>-4.06302558201291</v>
      </c>
      <c r="AC1642" s="17">
        <f ca="1">f_risk_maxdownside(A1642,参数!$B$4,参数!$B$1)</f>
        <v>-4.06302558201291</v>
      </c>
      <c r="AD1642" t="str">
        <f ca="1">f_risk_maxdownside_date(A1642,参数!$B$6,参数!$B$1)</f>
        <v>20200225-20200323</v>
      </c>
    </row>
    <row r="1643" spans="1:30">
      <c r="A1643" s="15" t="s">
        <v>1671</v>
      </c>
      <c r="B1643" t="str">
        <f>f_info_name(A1643)</f>
        <v>申万菱信医药先锋</v>
      </c>
      <c r="C1643" t="str">
        <f>f_info_setupdate(A1643)</f>
        <v>2020-11-16</v>
      </c>
      <c r="D1643" s="16">
        <f t="shared" si="25"/>
        <v>70</v>
      </c>
      <c r="F1643" s="17">
        <f>f_netasset_total(A1643,参数!$B$1,100000000)</f>
        <v>8.7981675411</v>
      </c>
      <c r="G1643" s="17">
        <f ca="1">f_nav_adjustedreturn(A1643,参数!$B$2,参数!$B$1)</f>
        <v>0</v>
      </c>
      <c r="H1643" s="17">
        <f ca="1">f_nav_periodreturnrankingper(A1643,参数!$B$2,参数!$B$1,3)</f>
        <v>0</v>
      </c>
      <c r="I1643" s="17">
        <f ca="1">f_nav_adjustedreturn(A1643,参数!$B$3,参数!$B$2)</f>
        <v>0</v>
      </c>
      <c r="J1643" s="17">
        <f ca="1">f_nav_periodreturnrankingper(A1643,参数!$B$3,参数!$B$2,3)</f>
        <v>0</v>
      </c>
      <c r="K1643" s="17">
        <f ca="1">f_nav_adjustedreturn(A1643,参数!$B$4,参数!$B$3)</f>
        <v>0</v>
      </c>
      <c r="L1643" s="17">
        <f ca="1">f_nav_periodreturnrankingper(A1643,参数!$B$4,参数!$B$3,3)</f>
        <v>0</v>
      </c>
      <c r="M1643" s="17">
        <f ca="1">f_nav_adjustedreturn(A1643,参数!$B$5,参数!$B$4)</f>
        <v>0</v>
      </c>
      <c r="N1643" s="17">
        <f ca="1">f_nav_periodreturnrankingper(A1643,参数!$B$5,参数!$B$4,3)</f>
        <v>0</v>
      </c>
      <c r="O1643" s="17">
        <f ca="1">f_nav_adjustedreturn(A1643,参数!$B$6,参数!$B$5)</f>
        <v>0</v>
      </c>
      <c r="P1643" s="17">
        <f ca="1">f_nav_periodreturnrankingper(A1643,参数!$B$6,参数!$B$5,3)</f>
        <v>0</v>
      </c>
      <c r="Q1643" s="25">
        <f>f_return(A1643,1,参数!$B$1-365/2,参数!$B$1)</f>
        <v>0</v>
      </c>
      <c r="R1643" s="25">
        <f ca="1">f_return(A1643,1,参数!$B$4,参数!$B$1)</f>
        <v>0</v>
      </c>
      <c r="S1643" s="25">
        <f ca="1">f_return(A1643,1,参数!$B$6,参数!$B$1)</f>
        <v>0</v>
      </c>
      <c r="T1643" t="str">
        <f>f_info_investtype(A1643)</f>
        <v>普通股票型基金</v>
      </c>
      <c r="U1643" t="str">
        <f>f_info_fundmanager(A1643)</f>
        <v>孙琳,杨扬</v>
      </c>
      <c r="V1643">
        <f>f_info_manager_onthepostdays(A1643,1)</f>
        <v>87</v>
      </c>
      <c r="W1643" s="25">
        <f ca="1">f_return_1w(A1643,"0",参数!$B$2)</f>
        <v>0</v>
      </c>
      <c r="X1643" s="25">
        <f>f_return_1m(A1643,"0",参数!$B$1)</f>
        <v>8.52938232055261</v>
      </c>
      <c r="Y1643" s="25">
        <f>f_return_3m(A1643,0,参数!$B$1)</f>
        <v>0</v>
      </c>
      <c r="Z1643" s="25">
        <f>f_return_6m(A1643,0,参数!B1642)</f>
        <v>0</v>
      </c>
      <c r="AA1643" t="str">
        <f>f_dq_status(A1643,参数!$B$1)</f>
        <v>开放申购|开放赎回</v>
      </c>
      <c r="AB1643" s="17">
        <f ca="1">f_risk_maxdownside(A1643,参数!$B$6,参数!$B$1)</f>
        <v>-2.46827914353687</v>
      </c>
      <c r="AC1643" s="17">
        <f ca="1">f_risk_maxdownside(A1643,参数!$B$4,参数!$B$1)</f>
        <v>-2.46827914353687</v>
      </c>
      <c r="AD1643" t="str">
        <f ca="1">f_risk_maxdownside_date(A1643,参数!$B$6,参数!$B$1)</f>
        <v>20210113-20210119</v>
      </c>
    </row>
    <row r="1644" spans="1:30">
      <c r="A1644" s="15" t="s">
        <v>1672</v>
      </c>
      <c r="B1644" t="str">
        <f>f_info_name(A1644)</f>
        <v>鹏华睿投</v>
      </c>
      <c r="C1644" t="str">
        <f>f_info_setupdate(A1644)</f>
        <v>2018-05-30</v>
      </c>
      <c r="D1644" s="16">
        <f t="shared" si="25"/>
        <v>971</v>
      </c>
      <c r="F1644" s="17">
        <f>f_netasset_total(A1644,参数!$B$1,100000000)</f>
        <v>3.228935476</v>
      </c>
      <c r="G1644" s="17">
        <f ca="1">f_nav_adjustedreturn(A1644,参数!$B$2,参数!$B$1)</f>
        <v>38.9565357632449</v>
      </c>
      <c r="H1644" s="17">
        <f ca="1">f_nav_periodreturnrankingper(A1644,参数!$B$2,参数!$B$1,3)</f>
        <v>54.4203282159873</v>
      </c>
      <c r="I1644" s="17">
        <f ca="1">f_nav_adjustedreturn(A1644,参数!$B$3,参数!$B$2)</f>
        <v>47.4028289551884</v>
      </c>
      <c r="J1644" s="17">
        <f ca="1">f_nav_periodreturnrankingper(A1644,参数!$B$3,参数!$B$2,3)</f>
        <v>20.2898550724638</v>
      </c>
      <c r="K1644" s="17">
        <f ca="1">f_nav_adjustedreturn(A1644,参数!$B$4,参数!$B$3)</f>
        <v>0</v>
      </c>
      <c r="L1644" s="17">
        <f ca="1">f_nav_periodreturnrankingper(A1644,参数!$B$4,参数!$B$3,3)</f>
        <v>0</v>
      </c>
      <c r="M1644" s="17">
        <f ca="1">f_nav_adjustedreturn(A1644,参数!$B$5,参数!$B$4)</f>
        <v>0</v>
      </c>
      <c r="N1644" s="17">
        <f ca="1">f_nav_periodreturnrankingper(A1644,参数!$B$5,参数!$B$4,3)</f>
        <v>0</v>
      </c>
      <c r="O1644" s="17">
        <f ca="1">f_nav_adjustedreturn(A1644,参数!$B$6,参数!$B$5)</f>
        <v>0</v>
      </c>
      <c r="P1644" s="17">
        <f ca="1">f_nav_periodreturnrankingper(A1644,参数!$B$6,参数!$B$5,3)</f>
        <v>0</v>
      </c>
      <c r="Q1644" s="25">
        <f>f_return(A1644,1,参数!$B$1-365/2,参数!$B$1)</f>
        <v>26.3087802408093</v>
      </c>
      <c r="R1644" s="25">
        <f ca="1">f_return(A1644,1,参数!$B$4,参数!$B$1)</f>
        <v>0</v>
      </c>
      <c r="S1644" s="25">
        <f ca="1">f_return(A1644,1,参数!$B$6,参数!$B$1)</f>
        <v>0</v>
      </c>
      <c r="T1644" t="str">
        <f>f_info_investtype(A1644)</f>
        <v>灵活配置型基金</v>
      </c>
      <c r="U1644" t="str">
        <f>f_info_fundmanager(A1644)</f>
        <v>刘方正</v>
      </c>
      <c r="V1644">
        <f>f_info_manager_onthepostdays(A1644,1)</f>
        <v>988</v>
      </c>
      <c r="W1644" s="25">
        <f ca="1">f_return_1w(A1644,"0",参数!$B$2)</f>
        <v>-2.20031545741325</v>
      </c>
      <c r="X1644" s="25">
        <f>f_return_1m(A1644,"0",参数!$B$1)</f>
        <v>5.8866904264471</v>
      </c>
      <c r="Y1644" s="25">
        <f>f_return_3m(A1644,0,参数!$B$1)</f>
        <v>10.3766333589547</v>
      </c>
      <c r="Z1644" s="25">
        <f>f_return_6m(A1644,0,参数!B1643)</f>
        <v>8.0778190518164</v>
      </c>
      <c r="AA1644" t="str">
        <f>f_dq_status(A1644,参数!$B$1)</f>
        <v>暂停大额申购|开放赎回</v>
      </c>
      <c r="AB1644" s="17">
        <f ca="1">f_risk_maxdownside(A1644,参数!$B$6,参数!$B$1)</f>
        <v>-22.2466520087947</v>
      </c>
      <c r="AC1644" s="17">
        <f ca="1">f_risk_maxdownside(A1644,参数!$B$4,参数!$B$1)</f>
        <v>-22.2466520087947</v>
      </c>
      <c r="AD1644" t="str">
        <f ca="1">f_risk_maxdownside_date(A1644,参数!$B$6,参数!$B$1)</f>
        <v>20180606-20181018</v>
      </c>
    </row>
    <row r="1645" spans="1:30">
      <c r="A1645" s="15" t="s">
        <v>1673</v>
      </c>
      <c r="B1645" t="str">
        <f>f_info_name(A1645)</f>
        <v>易方达易百智能量化策略A</v>
      </c>
      <c r="C1645" t="str">
        <f>f_info_setupdate(A1645)</f>
        <v>2018-01-24</v>
      </c>
      <c r="D1645" s="16">
        <f t="shared" si="25"/>
        <v>1097</v>
      </c>
      <c r="F1645" s="17">
        <f>f_netasset_total(A1645,参数!$B$1,100000000)</f>
        <v>0.7427501437</v>
      </c>
      <c r="G1645" s="17">
        <f ca="1">f_nav_adjustedreturn(A1645,参数!$B$2,参数!$B$1)</f>
        <v>47.2839882221545</v>
      </c>
      <c r="H1645" s="17">
        <f ca="1">f_nav_periodreturnrankingper(A1645,参数!$B$2,参数!$B$1,3)</f>
        <v>46.5325569084171</v>
      </c>
      <c r="I1645" s="17">
        <f ca="1">f_nav_adjustedreturn(A1645,参数!$B$3,参数!$B$2)</f>
        <v>28.0920795942255</v>
      </c>
      <c r="J1645" s="17">
        <f ca="1">f_nav_periodreturnrankingper(A1645,参数!$B$3,参数!$B$2,3)</f>
        <v>46.4325529542921</v>
      </c>
      <c r="K1645" s="17">
        <f ca="1">f_nav_adjustedreturn(A1645,参数!$B$4,参数!$B$3)</f>
        <v>-23.11</v>
      </c>
      <c r="L1645" s="17">
        <f ca="1">f_nav_periodreturnrankingper(A1645,参数!$B$4,参数!$B$3,3)</f>
        <v>77.1501925545571</v>
      </c>
      <c r="M1645" s="17">
        <f ca="1">f_nav_adjustedreturn(A1645,参数!$B$5,参数!$B$4)</f>
        <v>0</v>
      </c>
      <c r="N1645" s="17">
        <f ca="1">f_nav_periodreturnrankingper(A1645,参数!$B$5,参数!$B$4,3)</f>
        <v>0</v>
      </c>
      <c r="O1645" s="17">
        <f ca="1">f_nav_adjustedreturn(A1645,参数!$B$6,参数!$B$5)</f>
        <v>0</v>
      </c>
      <c r="P1645" s="17">
        <f ca="1">f_nav_periodreturnrankingper(A1645,参数!$B$6,参数!$B$5,3)</f>
        <v>0</v>
      </c>
      <c r="Q1645" s="25">
        <f>f_return(A1645,1,参数!$B$1-365/2,参数!$B$1)</f>
        <v>46.2078882167537</v>
      </c>
      <c r="R1645" s="25">
        <f ca="1">f_return(A1645,1,参数!$B$4,参数!$B$1)</f>
        <v>13.1879233094677</v>
      </c>
      <c r="S1645" s="25">
        <f ca="1">f_return(A1645,1,参数!$B$6,参数!$B$1)</f>
        <v>0</v>
      </c>
      <c r="T1645" t="str">
        <f>f_info_investtype(A1645)</f>
        <v>灵活配置型基金</v>
      </c>
      <c r="U1645" t="str">
        <f>f_info_fundmanager(A1645)</f>
        <v>官泽帆</v>
      </c>
      <c r="V1645">
        <f>f_info_manager_onthepostdays(A1645,1)</f>
        <v>1114</v>
      </c>
      <c r="W1645" s="25">
        <f ca="1">f_return_1w(A1645,"0",参数!$B$2)</f>
        <v>-2.30135899216348</v>
      </c>
      <c r="X1645" s="25">
        <f>f_return_1m(A1645,"0",参数!$B$1)</f>
        <v>10.8936625640241</v>
      </c>
      <c r="Y1645" s="25">
        <f>f_return_3m(A1645,0,参数!$B$1)</f>
        <v>14.4367308299148</v>
      </c>
      <c r="Z1645" s="25">
        <f>f_return_6m(A1645,0,参数!B1644)</f>
        <v>12.0716632764826</v>
      </c>
      <c r="AA1645" t="str">
        <f>f_dq_status(A1645,参数!$B$1)</f>
        <v>开放申购|开放赎回</v>
      </c>
      <c r="AB1645" s="17">
        <f ca="1">f_risk_maxdownside(A1645,参数!$B$6,参数!$B$1)</f>
        <v>-29.4134532580614</v>
      </c>
      <c r="AC1645" s="17">
        <f ca="1">f_risk_maxdownside(A1645,参数!$B$4,参数!$B$1)</f>
        <v>-29.4134532580614</v>
      </c>
      <c r="AD1645" t="str">
        <f ca="1">f_risk_maxdownside_date(A1645,参数!$B$6,参数!$B$1)</f>
        <v>20180313-20190103</v>
      </c>
    </row>
    <row r="1646" spans="1:30">
      <c r="A1646" s="15" t="s">
        <v>1674</v>
      </c>
      <c r="B1646" t="str">
        <f>f_info_name(A1646)</f>
        <v>国金量化多策略</v>
      </c>
      <c r="C1646" t="str">
        <f>f_info_setupdate(A1646)</f>
        <v>2018-02-01</v>
      </c>
      <c r="D1646" s="16">
        <f t="shared" si="25"/>
        <v>1089</v>
      </c>
      <c r="F1646" s="17">
        <f>f_netasset_total(A1646,参数!$B$1,100000000)</f>
        <v>1.087444324</v>
      </c>
      <c r="G1646" s="17">
        <f ca="1">f_nav_adjustedreturn(A1646,参数!$B$2,参数!$B$1)</f>
        <v>23.4318940987257</v>
      </c>
      <c r="H1646" s="17">
        <f ca="1">f_nav_periodreturnrankingper(A1646,参数!$B$2,参数!$B$1,3)</f>
        <v>70.566437268396</v>
      </c>
      <c r="I1646" s="17">
        <f ca="1">f_nav_adjustedreturn(A1646,参数!$B$3,参数!$B$2)</f>
        <v>6.4252797893351</v>
      </c>
      <c r="J1646" s="17">
        <f ca="1">f_nav_periodreturnrankingper(A1646,参数!$B$3,参数!$B$2,3)</f>
        <v>91.0813823857302</v>
      </c>
      <c r="K1646" s="17">
        <f ca="1">f_nav_adjustedreturn(A1646,参数!$B$4,参数!$B$3)</f>
        <v>0</v>
      </c>
      <c r="L1646" s="17">
        <f ca="1">f_nav_periodreturnrankingper(A1646,参数!$B$4,参数!$B$3,3)</f>
        <v>0</v>
      </c>
      <c r="M1646" s="17">
        <f ca="1">f_nav_adjustedreturn(A1646,参数!$B$5,参数!$B$4)</f>
        <v>0</v>
      </c>
      <c r="N1646" s="17">
        <f ca="1">f_nav_periodreturnrankingper(A1646,参数!$B$5,参数!$B$4,3)</f>
        <v>0</v>
      </c>
      <c r="O1646" s="17">
        <f ca="1">f_nav_adjustedreturn(A1646,参数!$B$6,参数!$B$5)</f>
        <v>0</v>
      </c>
      <c r="P1646" s="17">
        <f ca="1">f_nav_periodreturnrankingper(A1646,参数!$B$6,参数!$B$5,3)</f>
        <v>0</v>
      </c>
      <c r="Q1646" s="25">
        <f>f_return(A1646,1,参数!$B$1-365/2,参数!$B$1)</f>
        <v>23.8268900118759</v>
      </c>
      <c r="R1646" s="25">
        <f ca="1">f_return(A1646,1,参数!$B$4,参数!$B$1)</f>
        <v>0</v>
      </c>
      <c r="S1646" s="25">
        <f ca="1">f_return(A1646,1,参数!$B$6,参数!$B$1)</f>
        <v>0</v>
      </c>
      <c r="T1646" t="str">
        <f>f_info_investtype(A1646)</f>
        <v>灵活配置型基金</v>
      </c>
      <c r="U1646" t="str">
        <f>f_info_fundmanager(A1646)</f>
        <v>宫雪,马芳</v>
      </c>
      <c r="V1646">
        <f>f_info_manager_onthepostdays(A1646,1)</f>
        <v>246</v>
      </c>
      <c r="W1646" s="25">
        <f ca="1">f_return_1w(A1646,"0",参数!$B$2)</f>
        <v>-3.11638499340765</v>
      </c>
      <c r="X1646" s="25">
        <f>f_return_1m(A1646,"0",参数!$B$1)</f>
        <v>2.5701655186594</v>
      </c>
      <c r="Y1646" s="25">
        <f>f_return_3m(A1646,0,参数!$B$1)</f>
        <v>5.02105263157896</v>
      </c>
      <c r="Z1646" s="25">
        <f>f_return_6m(A1646,0,参数!B1645)</f>
        <v>4.92802353682884</v>
      </c>
      <c r="AA1646" t="str">
        <f>f_dq_status(A1646,参数!$B$1)</f>
        <v>开放申购|开放赎回</v>
      </c>
      <c r="AB1646" s="17">
        <f ca="1">f_risk_maxdownside(A1646,参数!$B$6,参数!$B$1)</f>
        <v>-29.0258842126062</v>
      </c>
      <c r="AC1646" s="17">
        <f ca="1">f_risk_maxdownside(A1646,参数!$B$4,参数!$B$1)</f>
        <v>-29.0258842126062</v>
      </c>
      <c r="AD1646" t="str">
        <f ca="1">f_risk_maxdownside_date(A1646,参数!$B$6,参数!$B$1)</f>
        <v>20180310-20190103</v>
      </c>
    </row>
    <row r="1647" spans="1:30">
      <c r="A1647" s="15" t="s">
        <v>1675</v>
      </c>
      <c r="B1647" t="str">
        <f>f_info_name(A1647)</f>
        <v>光大多策略精选</v>
      </c>
      <c r="C1647" t="str">
        <f>f_info_setupdate(A1647)</f>
        <v>2018-03-27</v>
      </c>
      <c r="D1647" s="16">
        <f t="shared" si="25"/>
        <v>1035</v>
      </c>
      <c r="F1647" s="17">
        <f>f_netasset_total(A1647,参数!$B$1,100000000)</f>
        <v>1.682243</v>
      </c>
      <c r="G1647" s="17">
        <f ca="1">f_nav_adjustedreturn(A1647,参数!$B$2,参数!$B$1)</f>
        <v>23.4266409266409</v>
      </c>
      <c r="H1647" s="17">
        <f ca="1">f_nav_periodreturnrankingper(A1647,参数!$B$2,参数!$B$1,3)</f>
        <v>70.6193753308629</v>
      </c>
      <c r="I1647" s="17">
        <f ca="1">f_nav_adjustedreturn(A1647,参数!$B$3,参数!$B$2)</f>
        <v>13.9337952270978</v>
      </c>
      <c r="J1647" s="17">
        <f ca="1">f_nav_periodreturnrankingper(A1647,参数!$B$3,参数!$B$2,3)</f>
        <v>71.5719063545151</v>
      </c>
      <c r="K1647" s="17">
        <f ca="1">f_nav_adjustedreturn(A1647,参数!$B$4,参数!$B$3)</f>
        <v>0</v>
      </c>
      <c r="L1647" s="17">
        <f ca="1">f_nav_periodreturnrankingper(A1647,参数!$B$4,参数!$B$3,3)</f>
        <v>0</v>
      </c>
      <c r="M1647" s="17">
        <f ca="1">f_nav_adjustedreturn(A1647,参数!$B$5,参数!$B$4)</f>
        <v>0</v>
      </c>
      <c r="N1647" s="17">
        <f ca="1">f_nav_periodreturnrankingper(A1647,参数!$B$5,参数!$B$4,3)</f>
        <v>0</v>
      </c>
      <c r="O1647" s="17">
        <f ca="1">f_nav_adjustedreturn(A1647,参数!$B$6,参数!$B$5)</f>
        <v>0</v>
      </c>
      <c r="P1647" s="17">
        <f ca="1">f_nav_periodreturnrankingper(A1647,参数!$B$6,参数!$B$5,3)</f>
        <v>0</v>
      </c>
      <c r="Q1647" s="25">
        <f>f_return(A1647,1,参数!$B$1-365/2,参数!$B$1)</f>
        <v>18.9888566104039</v>
      </c>
      <c r="R1647" s="25">
        <f ca="1">f_return(A1647,1,参数!$B$4,参数!$B$1)</f>
        <v>0</v>
      </c>
      <c r="S1647" s="25">
        <f ca="1">f_return(A1647,1,参数!$B$6,参数!$B$1)</f>
        <v>0</v>
      </c>
      <c r="T1647" t="str">
        <f>f_info_investtype(A1647)</f>
        <v>灵活配置型基金</v>
      </c>
      <c r="U1647" t="str">
        <f>f_info_fundmanager(A1647)</f>
        <v>黄波</v>
      </c>
      <c r="V1647">
        <f>f_info_manager_onthepostdays(A1647,1)</f>
        <v>478</v>
      </c>
      <c r="W1647" s="25">
        <f ca="1">f_return_1w(A1647,"0",参数!$B$2)</f>
        <v>-1.8939393939394</v>
      </c>
      <c r="X1647" s="25">
        <f>f_return_1m(A1647,"0",参数!$B$1)</f>
        <v>1.54053839434605</v>
      </c>
      <c r="Y1647" s="25">
        <f>f_return_3m(A1647,0,参数!$B$1)</f>
        <v>2.63263504294084</v>
      </c>
      <c r="Z1647" s="25">
        <f>f_return_6m(A1647,0,参数!B1646)</f>
        <v>0.231080300404383</v>
      </c>
      <c r="AA1647" t="str">
        <f>f_dq_status(A1647,参数!$B$1)</f>
        <v>暂停申购|暂停赎回</v>
      </c>
      <c r="AB1647" s="17">
        <f ca="1">f_risk_maxdownside(A1647,参数!$B$6,参数!$B$1)</f>
        <v>-11.6338582677165</v>
      </c>
      <c r="AC1647" s="17">
        <f ca="1">f_risk_maxdownside(A1647,参数!$B$4,参数!$B$1)</f>
        <v>-11.6338582677165</v>
      </c>
      <c r="AD1647" t="str">
        <f ca="1">f_risk_maxdownside_date(A1647,参数!$B$6,参数!$B$1)</f>
        <v>20180414-20181019</v>
      </c>
    </row>
    <row r="1648" spans="1:30">
      <c r="A1648" s="15" t="s">
        <v>1676</v>
      </c>
      <c r="B1648" t="str">
        <f>f_info_name(A1648)</f>
        <v>华宝价值发现</v>
      </c>
      <c r="C1648" t="str">
        <f>f_info_setupdate(A1648)</f>
        <v>2018-01-24</v>
      </c>
      <c r="D1648" s="16">
        <f t="shared" si="25"/>
        <v>1097</v>
      </c>
      <c r="F1648" s="17">
        <f>f_netasset_total(A1648,参数!$B$1,100000000)</f>
        <v>1.3955478287</v>
      </c>
      <c r="G1648" s="17">
        <f ca="1">f_nav_adjustedreturn(A1648,参数!$B$2,参数!$B$1)</f>
        <v>32.7730345072928</v>
      </c>
      <c r="H1648" s="17">
        <f ca="1">f_nav_periodreturnrankingper(A1648,参数!$B$2,参数!$B$1,3)</f>
        <v>92.1491658488714</v>
      </c>
      <c r="I1648" s="17">
        <f ca="1">f_nav_adjustedreturn(A1648,参数!$B$3,参数!$B$2)</f>
        <v>33.7138779878701</v>
      </c>
      <c r="J1648" s="17">
        <f ca="1">f_nav_periodreturnrankingper(A1648,参数!$B$3,参数!$B$2,3)</f>
        <v>68.0440771349862</v>
      </c>
      <c r="K1648" s="17">
        <f ca="1">f_nav_adjustedreturn(A1648,参数!$B$4,参数!$B$3)</f>
        <v>-15.91</v>
      </c>
      <c r="L1648" s="17">
        <f ca="1">f_nav_periodreturnrankingper(A1648,参数!$B$4,参数!$B$3,3)</f>
        <v>12.8865979381443</v>
      </c>
      <c r="M1648" s="17">
        <f ca="1">f_nav_adjustedreturn(A1648,参数!$B$5,参数!$B$4)</f>
        <v>0</v>
      </c>
      <c r="N1648" s="17">
        <f ca="1">f_nav_periodreturnrankingper(A1648,参数!$B$5,参数!$B$4,3)</f>
        <v>0</v>
      </c>
      <c r="O1648" s="17">
        <f ca="1">f_nav_adjustedreturn(A1648,参数!$B$6,参数!$B$5)</f>
        <v>0</v>
      </c>
      <c r="P1648" s="17">
        <f ca="1">f_nav_periodreturnrankingper(A1648,参数!$B$6,参数!$B$5,3)</f>
        <v>0</v>
      </c>
      <c r="Q1648" s="25">
        <f>f_return(A1648,1,参数!$B$1-365/2,参数!$B$1)</f>
        <v>40.1074732430435</v>
      </c>
      <c r="R1648" s="25">
        <f ca="1">f_return(A1648,1,参数!$B$4,参数!$B$1)</f>
        <v>14.2765999168238</v>
      </c>
      <c r="S1648" s="25">
        <f ca="1">f_return(A1648,1,参数!$B$6,参数!$B$1)</f>
        <v>0</v>
      </c>
      <c r="T1648" t="str">
        <f>f_info_investtype(A1648)</f>
        <v>偏股混合型基金</v>
      </c>
      <c r="U1648" t="str">
        <f>f_info_fundmanager(A1648)</f>
        <v>蔡目荣</v>
      </c>
      <c r="V1648">
        <f>f_info_manager_onthepostdays(A1648,1)</f>
        <v>1114</v>
      </c>
      <c r="W1648" s="25">
        <f ca="1">f_return_1w(A1648,"0",参数!$B$2)</f>
        <v>-2.53120665742024</v>
      </c>
      <c r="X1648" s="25">
        <f>f_return_1m(A1648,"0",参数!$B$1)</f>
        <v>4.985935302391</v>
      </c>
      <c r="Y1648" s="25">
        <f>f_return_3m(A1648,0,参数!$B$1)</f>
        <v>6.14290792747955</v>
      </c>
      <c r="Z1648" s="25">
        <f>f_return_6m(A1648,0,参数!B1647)</f>
        <v>12.4447109978259</v>
      </c>
      <c r="AA1648" t="str">
        <f>f_dq_status(A1648,参数!$B$1)</f>
        <v>开放申购|开放赎回</v>
      </c>
      <c r="AB1648" s="17">
        <f ca="1">f_risk_maxdownside(A1648,参数!$B$6,参数!$B$1)</f>
        <v>-21.152697591081</v>
      </c>
      <c r="AC1648" s="17">
        <f ca="1">f_risk_maxdownside(A1648,参数!$B$4,参数!$B$1)</f>
        <v>-21.152697591081</v>
      </c>
      <c r="AD1648" t="str">
        <f ca="1">f_risk_maxdownside_date(A1648,参数!$B$6,参数!$B$1)</f>
        <v>20180206-20181018</v>
      </c>
    </row>
    <row r="1649" spans="1:30">
      <c r="A1649" s="15" t="s">
        <v>1677</v>
      </c>
      <c r="B1649" t="str">
        <f>f_info_name(A1649)</f>
        <v>银华智荟分红收益</v>
      </c>
      <c r="C1649" t="str">
        <f>f_info_setupdate(A1649)</f>
        <v>2018-02-13</v>
      </c>
      <c r="D1649" s="16">
        <f t="shared" si="25"/>
        <v>1077</v>
      </c>
      <c r="F1649" s="17">
        <f>f_netasset_total(A1649,参数!$B$1,100000000)</f>
        <v>0.1699596177</v>
      </c>
      <c r="G1649" s="17">
        <f ca="1">f_nav_adjustedreturn(A1649,参数!$B$2,参数!$B$1)</f>
        <v>32.2929292929293</v>
      </c>
      <c r="H1649" s="17">
        <f ca="1">f_nav_periodreturnrankingper(A1649,参数!$B$2,参数!$B$1,3)</f>
        <v>61.0375860243515</v>
      </c>
      <c r="I1649" s="17">
        <f ca="1">f_nav_adjustedreturn(A1649,参数!$B$3,参数!$B$2)</f>
        <v>25.6185763228017</v>
      </c>
      <c r="J1649" s="17">
        <f ca="1">f_nav_periodreturnrankingper(A1649,参数!$B$3,参数!$B$2,3)</f>
        <v>50.1114827201784</v>
      </c>
      <c r="K1649" s="17">
        <f ca="1">f_nav_adjustedreturn(A1649,参数!$B$4,参数!$B$3)</f>
        <v>0</v>
      </c>
      <c r="L1649" s="17">
        <f ca="1">f_nav_periodreturnrankingper(A1649,参数!$B$4,参数!$B$3,3)</f>
        <v>0</v>
      </c>
      <c r="M1649" s="17">
        <f ca="1">f_nav_adjustedreturn(A1649,参数!$B$5,参数!$B$4)</f>
        <v>0</v>
      </c>
      <c r="N1649" s="17">
        <f ca="1">f_nav_periodreturnrankingper(A1649,参数!$B$5,参数!$B$4,3)</f>
        <v>0</v>
      </c>
      <c r="O1649" s="17">
        <f ca="1">f_nav_adjustedreturn(A1649,参数!$B$6,参数!$B$5)</f>
        <v>0</v>
      </c>
      <c r="P1649" s="17">
        <f ca="1">f_nav_periodreturnrankingper(A1649,参数!$B$6,参数!$B$5,3)</f>
        <v>0</v>
      </c>
      <c r="Q1649" s="25">
        <f>f_return(A1649,1,参数!$B$1-365/2,参数!$B$1)</f>
        <v>27.5507309582989</v>
      </c>
      <c r="R1649" s="25">
        <f ca="1">f_return(A1649,1,参数!$B$4,参数!$B$1)</f>
        <v>0</v>
      </c>
      <c r="S1649" s="25">
        <f ca="1">f_return(A1649,1,参数!$B$6,参数!$B$1)</f>
        <v>0</v>
      </c>
      <c r="T1649" t="str">
        <f>f_info_investtype(A1649)</f>
        <v>灵活配置型基金</v>
      </c>
      <c r="U1649" t="str">
        <f>f_info_fundmanager(A1649)</f>
        <v>秦锋</v>
      </c>
      <c r="V1649">
        <f>f_info_manager_onthepostdays(A1649,1)</f>
        <v>1094</v>
      </c>
      <c r="W1649" s="25">
        <f ca="1">f_return_1w(A1649,"0",参数!$B$2)</f>
        <v>-2.40536277602523</v>
      </c>
      <c r="X1649" s="25">
        <f>f_return_1m(A1649,"0",参数!$B$1)</f>
        <v>8.26651235843598</v>
      </c>
      <c r="Y1649" s="25">
        <f>f_return_3m(A1649,0,参数!$B$1)</f>
        <v>11.3501105254209</v>
      </c>
      <c r="Z1649" s="25">
        <f>f_return_6m(A1649,0,参数!B1648)</f>
        <v>8.43917112299465</v>
      </c>
      <c r="AA1649" t="str">
        <f>f_dq_status(A1649,参数!$B$1)</f>
        <v>开放申购|开放赎回</v>
      </c>
      <c r="AB1649" s="17">
        <f ca="1">f_risk_maxdownside(A1649,参数!$B$6,参数!$B$1)</f>
        <v>-26.5423527077961</v>
      </c>
      <c r="AC1649" s="17">
        <f ca="1">f_risk_maxdownside(A1649,参数!$B$4,参数!$B$1)</f>
        <v>-26.5423527077961</v>
      </c>
      <c r="AD1649" t="str">
        <f ca="1">f_risk_maxdownside_date(A1649,参数!$B$6,参数!$B$1)</f>
        <v>20180310-20190103</v>
      </c>
    </row>
    <row r="1650" spans="1:30">
      <c r="A1650" s="15" t="s">
        <v>1678</v>
      </c>
      <c r="B1650" t="str">
        <f>f_info_name(A1650)</f>
        <v>华夏行业龙头</v>
      </c>
      <c r="C1650" t="str">
        <f>f_info_setupdate(A1650)</f>
        <v>2018-03-07</v>
      </c>
      <c r="D1650" s="16">
        <f t="shared" si="25"/>
        <v>1055</v>
      </c>
      <c r="F1650" s="17">
        <f>f_netasset_total(A1650,参数!$B$1,100000000)</f>
        <v>12.1248807554</v>
      </c>
      <c r="G1650" s="17">
        <f ca="1">f_nav_adjustedreturn(A1650,参数!$B$2,参数!$B$1)</f>
        <v>78.9979280467131</v>
      </c>
      <c r="H1650" s="17">
        <f ca="1">f_nav_periodreturnrankingper(A1650,参数!$B$2,参数!$B$1,3)</f>
        <v>32.3846908734053</v>
      </c>
      <c r="I1650" s="17">
        <f ca="1">f_nav_adjustedreturn(A1650,参数!$B$3,参数!$B$2)</f>
        <v>24.7415413533835</v>
      </c>
      <c r="J1650" s="17">
        <f ca="1">f_nav_periodreturnrankingper(A1650,参数!$B$3,参数!$B$2,3)</f>
        <v>85.3994490358127</v>
      </c>
      <c r="K1650" s="17">
        <f ca="1">f_nav_adjustedreturn(A1650,参数!$B$4,参数!$B$3)</f>
        <v>0</v>
      </c>
      <c r="L1650" s="17">
        <f ca="1">f_nav_periodreturnrankingper(A1650,参数!$B$4,参数!$B$3,3)</f>
        <v>0</v>
      </c>
      <c r="M1650" s="17">
        <f ca="1">f_nav_adjustedreturn(A1650,参数!$B$5,参数!$B$4)</f>
        <v>0</v>
      </c>
      <c r="N1650" s="17">
        <f ca="1">f_nav_periodreturnrankingper(A1650,参数!$B$5,参数!$B$4,3)</f>
        <v>0</v>
      </c>
      <c r="O1650" s="17">
        <f ca="1">f_nav_adjustedreturn(A1650,参数!$B$6,参数!$B$5)</f>
        <v>0</v>
      </c>
      <c r="P1650" s="17">
        <f ca="1">f_nav_periodreturnrankingper(A1650,参数!$B$6,参数!$B$5,3)</f>
        <v>0</v>
      </c>
      <c r="Q1650" s="25">
        <f>f_return(A1650,1,参数!$B$1-365/2,参数!$B$1)</f>
        <v>114.022160501537</v>
      </c>
      <c r="R1650" s="25">
        <f ca="1">f_return(A1650,1,参数!$B$4,参数!$B$1)</f>
        <v>0</v>
      </c>
      <c r="S1650" s="25">
        <f ca="1">f_return(A1650,1,参数!$B$6,参数!$B$1)</f>
        <v>0</v>
      </c>
      <c r="T1650" t="str">
        <f>f_info_investtype(A1650)</f>
        <v>偏股混合型基金</v>
      </c>
      <c r="U1650" t="str">
        <f>f_info_fundmanager(A1650)</f>
        <v>季新星</v>
      </c>
      <c r="V1650">
        <f>f_info_manager_onthepostdays(A1650,1)</f>
        <v>85</v>
      </c>
      <c r="W1650" s="25">
        <f ca="1">f_return_1w(A1650,"0",参数!$B$2)</f>
        <v>-3.54287790697674</v>
      </c>
      <c r="X1650" s="25">
        <f>f_return_1m(A1650,"0",参数!$B$1)</f>
        <v>18.8840933258272</v>
      </c>
      <c r="Y1650" s="25">
        <f>f_return_3m(A1650,0,参数!$B$1)</f>
        <v>43.4523360253604</v>
      </c>
      <c r="Z1650" s="25">
        <f>f_return_6m(A1650,0,参数!B1649)</f>
        <v>44.8810830589096</v>
      </c>
      <c r="AA1650" t="str">
        <f>f_dq_status(A1650,参数!$B$1)</f>
        <v>开放申购|开放赎回</v>
      </c>
      <c r="AB1650" s="17">
        <f ca="1">f_risk_maxdownside(A1650,参数!$B$6,参数!$B$1)</f>
        <v>-23.5498169204086</v>
      </c>
      <c r="AC1650" s="17">
        <f ca="1">f_risk_maxdownside(A1650,参数!$B$4,参数!$B$1)</f>
        <v>-23.5498169204086</v>
      </c>
      <c r="AD1650" t="str">
        <f ca="1">f_risk_maxdownside_date(A1650,参数!$B$6,参数!$B$1)</f>
        <v>20180613-20181029</v>
      </c>
    </row>
    <row r="1651" spans="1:30">
      <c r="A1651" s="15" t="s">
        <v>1679</v>
      </c>
      <c r="B1651" t="str">
        <f>f_info_name(A1651)</f>
        <v>华夏稳盛</v>
      </c>
      <c r="C1651" t="str">
        <f>f_info_setupdate(A1651)</f>
        <v>2018-01-17</v>
      </c>
      <c r="D1651" s="16">
        <f t="shared" si="25"/>
        <v>1104</v>
      </c>
      <c r="F1651" s="17">
        <f>f_netasset_total(A1651,参数!$B$1,100000000)</f>
        <v>32.5124054906</v>
      </c>
      <c r="G1651" s="17">
        <f ca="1">f_nav_adjustedreturn(A1651,参数!$B$2,参数!$B$1)</f>
        <v>101.496216951458</v>
      </c>
      <c r="H1651" s="17">
        <f ca="1">f_nav_periodreturnrankingper(A1651,参数!$B$2,参数!$B$1,3)</f>
        <v>5.0291159343568</v>
      </c>
      <c r="I1651" s="17">
        <f ca="1">f_nav_adjustedreturn(A1651,参数!$B$3,参数!$B$2)</f>
        <v>42.4781976744186</v>
      </c>
      <c r="J1651" s="17">
        <f ca="1">f_nav_periodreturnrankingper(A1651,参数!$B$3,参数!$B$2,3)</f>
        <v>26.5886287625418</v>
      </c>
      <c r="K1651" s="17">
        <f ca="1">f_nav_adjustedreturn(A1651,参数!$B$4,参数!$B$3)</f>
        <v>-17.3986993496748</v>
      </c>
      <c r="L1651" s="17">
        <f ca="1">f_nav_periodreturnrankingper(A1651,参数!$B$4,参数!$B$3,3)</f>
        <v>57.4454428754814</v>
      </c>
      <c r="M1651" s="17">
        <f ca="1">f_nav_adjustedreturn(A1651,参数!$B$5,参数!$B$4)</f>
        <v>0</v>
      </c>
      <c r="N1651" s="17">
        <f ca="1">f_nav_periodreturnrankingper(A1651,参数!$B$5,参数!$B$4,3)</f>
        <v>0</v>
      </c>
      <c r="O1651" s="17">
        <f ca="1">f_nav_adjustedreturn(A1651,参数!$B$6,参数!$B$5)</f>
        <v>0</v>
      </c>
      <c r="P1651" s="17">
        <f ca="1">f_nav_periodreturnrankingper(A1651,参数!$B$6,参数!$B$5,3)</f>
        <v>0</v>
      </c>
      <c r="Q1651" s="25">
        <f>f_return(A1651,1,参数!$B$1-365/2,参数!$B$1)</f>
        <v>109.086865803074</v>
      </c>
      <c r="R1651" s="25">
        <f ca="1">f_return(A1651,1,参数!$B$4,参数!$B$1)</f>
        <v>33.317352326402</v>
      </c>
      <c r="S1651" s="25">
        <f ca="1">f_return(A1651,1,参数!$B$6,参数!$B$1)</f>
        <v>0</v>
      </c>
      <c r="T1651" t="str">
        <f>f_info_investtype(A1651)</f>
        <v>灵活配置型基金</v>
      </c>
      <c r="U1651" t="str">
        <f>f_info_fundmanager(A1651)</f>
        <v>蔡向阳</v>
      </c>
      <c r="V1651">
        <f>f_info_manager_onthepostdays(A1651,1)</f>
        <v>1121</v>
      </c>
      <c r="W1651" s="25">
        <f ca="1">f_return_1w(A1651,"0",参数!$B$2)</f>
        <v>-3.83420536298235</v>
      </c>
      <c r="X1651" s="25">
        <f>f_return_1m(A1651,"0",参数!$B$1)</f>
        <v>13.880747609667</v>
      </c>
      <c r="Y1651" s="25">
        <f>f_return_3m(A1651,0,参数!$B$1)</f>
        <v>34.5863380841519</v>
      </c>
      <c r="Z1651" s="25">
        <f>f_return_6m(A1651,0,参数!B1650)</f>
        <v>44.8986825781296</v>
      </c>
      <c r="AA1651" t="str">
        <f>f_dq_status(A1651,参数!$B$1)</f>
        <v>开放申购|开放赎回</v>
      </c>
      <c r="AB1651" s="17">
        <f ca="1">f_risk_maxdownside(A1651,参数!$B$6,参数!$B$1)</f>
        <v>-28.6013320647003</v>
      </c>
      <c r="AC1651" s="17">
        <f ca="1">f_risk_maxdownside(A1651,参数!$B$4,参数!$B$1)</f>
        <v>-28.6013320647003</v>
      </c>
      <c r="AD1651" t="str">
        <f ca="1">f_risk_maxdownside_date(A1651,参数!$B$6,参数!$B$1)</f>
        <v>20180613-20181029</v>
      </c>
    </row>
    <row r="1652" spans="1:30">
      <c r="A1652" s="15" t="s">
        <v>1680</v>
      </c>
      <c r="B1652" t="str">
        <f>f_info_name(A1652)</f>
        <v>前海开源医疗健康A</v>
      </c>
      <c r="C1652" t="str">
        <f>f_info_setupdate(A1652)</f>
        <v>2018-01-19</v>
      </c>
      <c r="D1652" s="16">
        <f t="shared" si="25"/>
        <v>1102</v>
      </c>
      <c r="F1652" s="17">
        <f>f_netasset_total(A1652,参数!$B$1,100000000)</f>
        <v>9.767963996</v>
      </c>
      <c r="G1652" s="17">
        <f ca="1">f_nav_adjustedreturn(A1652,参数!$B$2,参数!$B$1)</f>
        <v>140.339536866032</v>
      </c>
      <c r="H1652" s="17">
        <f ca="1">f_nav_periodreturnrankingper(A1652,参数!$B$2,参数!$B$1,3)</f>
        <v>0.211752249867655</v>
      </c>
      <c r="I1652" s="17">
        <f ca="1">f_nav_adjustedreturn(A1652,参数!$B$3,参数!$B$2)</f>
        <v>62.1702568828476</v>
      </c>
      <c r="J1652" s="17">
        <f ca="1">f_nav_periodreturnrankingper(A1652,参数!$B$3,参数!$B$2,3)</f>
        <v>7.85953177257525</v>
      </c>
      <c r="K1652" s="17">
        <f ca="1">f_nav_adjustedreturn(A1652,参数!$B$4,参数!$B$3)</f>
        <v>-13.19</v>
      </c>
      <c r="L1652" s="17">
        <f ca="1">f_nav_periodreturnrankingper(A1652,参数!$B$4,参数!$B$3,3)</f>
        <v>46.4698331193838</v>
      </c>
      <c r="M1652" s="17">
        <f ca="1">f_nav_adjustedreturn(A1652,参数!$B$5,参数!$B$4)</f>
        <v>0</v>
      </c>
      <c r="N1652" s="17">
        <f ca="1">f_nav_periodreturnrankingper(A1652,参数!$B$5,参数!$B$4,3)</f>
        <v>0</v>
      </c>
      <c r="O1652" s="17">
        <f ca="1">f_nav_adjustedreturn(A1652,参数!$B$6,参数!$B$5)</f>
        <v>0</v>
      </c>
      <c r="P1652" s="17">
        <f ca="1">f_nav_periodreturnrankingper(A1652,参数!$B$6,参数!$B$5,3)</f>
        <v>0</v>
      </c>
      <c r="Q1652" s="25">
        <f>f_return(A1652,1,参数!$B$1-365/2,参数!$B$1)</f>
        <v>134.728020086737</v>
      </c>
      <c r="R1652" s="25">
        <f ca="1">f_return(A1652,1,参数!$B$4,参数!$B$1)</f>
        <v>50.0701767902037</v>
      </c>
      <c r="S1652" s="25">
        <f ca="1">f_return(A1652,1,参数!$B$6,参数!$B$1)</f>
        <v>0</v>
      </c>
      <c r="T1652" t="str">
        <f>f_info_investtype(A1652)</f>
        <v>灵活配置型基金</v>
      </c>
      <c r="U1652" t="str">
        <f>f_info_fundmanager(A1652)</f>
        <v>曲扬,范洁</v>
      </c>
      <c r="V1652">
        <f>f_info_manager_onthepostdays(A1652,1)</f>
        <v>1119</v>
      </c>
      <c r="W1652" s="25">
        <f ca="1">f_return_1w(A1652,"0",参数!$B$2)</f>
        <v>0.557142857142859</v>
      </c>
      <c r="X1652" s="25">
        <f>f_return_1m(A1652,"0",参数!$B$1)</f>
        <v>21.0381340774129</v>
      </c>
      <c r="Y1652" s="25">
        <f>f_return_3m(A1652,0,参数!$B$1)</f>
        <v>46.605138870835</v>
      </c>
      <c r="Z1652" s="25">
        <f>f_return_6m(A1652,0,参数!B1651)</f>
        <v>46.6638060502038</v>
      </c>
      <c r="AA1652" t="str">
        <f>f_dq_status(A1652,参数!$B$1)</f>
        <v>开放申购|开放赎回</v>
      </c>
      <c r="AB1652" s="17">
        <f ca="1">f_risk_maxdownside(A1652,参数!$B$6,参数!$B$1)</f>
        <v>-24.278867890406</v>
      </c>
      <c r="AC1652" s="17">
        <f ca="1">f_risk_maxdownside(A1652,参数!$B$4,参数!$B$1)</f>
        <v>-24.278867890406</v>
      </c>
      <c r="AD1652" t="str">
        <f ca="1">f_risk_maxdownside_date(A1652,参数!$B$6,参数!$B$1)</f>
        <v>20180529-20190103</v>
      </c>
    </row>
    <row r="1653" spans="1:30">
      <c r="A1653" s="15" t="s">
        <v>1681</v>
      </c>
      <c r="B1653" t="str">
        <f>f_info_name(A1653)</f>
        <v>景顺长城量化小盘</v>
      </c>
      <c r="C1653" t="str">
        <f>f_info_setupdate(A1653)</f>
        <v>2018-02-06</v>
      </c>
      <c r="D1653" s="16">
        <f t="shared" si="25"/>
        <v>1084</v>
      </c>
      <c r="F1653" s="17">
        <f>f_netasset_total(A1653,参数!$B$1,100000000)</f>
        <v>1.3935712713</v>
      </c>
      <c r="G1653" s="17">
        <f ca="1">f_nav_adjustedreturn(A1653,参数!$B$2,参数!$B$1)</f>
        <v>45.55</v>
      </c>
      <c r="H1653" s="17">
        <f ca="1">f_nav_periodreturnrankingper(A1653,参数!$B$2,参数!$B$1,3)</f>
        <v>77.2058823529412</v>
      </c>
      <c r="I1653" s="17">
        <f ca="1">f_nav_adjustedreturn(A1653,参数!$B$3,参数!$B$2)</f>
        <v>24.223602484472</v>
      </c>
      <c r="J1653" s="17">
        <f ca="1">f_nav_periodreturnrankingper(A1653,参数!$B$3,参数!$B$2,3)</f>
        <v>87.6106194690265</v>
      </c>
      <c r="K1653" s="17">
        <f ca="1">f_nav_adjustedreturn(A1653,参数!$B$4,参数!$B$3)</f>
        <v>0</v>
      </c>
      <c r="L1653" s="17">
        <f ca="1">f_nav_periodreturnrankingper(A1653,参数!$B$4,参数!$B$3,3)</f>
        <v>0</v>
      </c>
      <c r="M1653" s="17">
        <f ca="1">f_nav_adjustedreturn(A1653,参数!$B$5,参数!$B$4)</f>
        <v>0</v>
      </c>
      <c r="N1653" s="17">
        <f ca="1">f_nav_periodreturnrankingper(A1653,参数!$B$5,参数!$B$4,3)</f>
        <v>0</v>
      </c>
      <c r="O1653" s="17">
        <f ca="1">f_nav_adjustedreturn(A1653,参数!$B$6,参数!$B$5)</f>
        <v>0</v>
      </c>
      <c r="P1653" s="17">
        <f ca="1">f_nav_periodreturnrankingper(A1653,参数!$B$6,参数!$B$5,3)</f>
        <v>0</v>
      </c>
      <c r="Q1653" s="25">
        <f>f_return(A1653,1,参数!$B$1-365/2,参数!$B$1)</f>
        <v>25.3717298887836</v>
      </c>
      <c r="R1653" s="25">
        <f ca="1">f_return(A1653,1,参数!$B$4,参数!$B$1)</f>
        <v>0</v>
      </c>
      <c r="S1653" s="25">
        <f ca="1">f_return(A1653,1,参数!$B$6,参数!$B$1)</f>
        <v>0</v>
      </c>
      <c r="T1653" t="str">
        <f>f_info_investtype(A1653)</f>
        <v>普通股票型基金</v>
      </c>
      <c r="U1653" t="str">
        <f>f_info_fundmanager(A1653)</f>
        <v>黎海威</v>
      </c>
      <c r="V1653">
        <f>f_info_manager_onthepostdays(A1653,1)</f>
        <v>1101</v>
      </c>
      <c r="W1653" s="25">
        <f ca="1">f_return_1w(A1653,"0",参数!$B$2)</f>
        <v>-4.03991939353229</v>
      </c>
      <c r="X1653" s="25">
        <f>f_return_1m(A1653,"0",参数!$B$1)</f>
        <v>5.90075669383003</v>
      </c>
      <c r="Y1653" s="25">
        <f>f_return_3m(A1653,0,参数!$B$1)</f>
        <v>7.89473684210527</v>
      </c>
      <c r="Z1653" s="25">
        <f>f_return_6m(A1653,0,参数!B1652)</f>
        <v>1.15296476654254</v>
      </c>
      <c r="AA1653" t="str">
        <f>f_dq_status(A1653,参数!$B$1)</f>
        <v>开放申购|开放赎回</v>
      </c>
      <c r="AB1653" s="17">
        <f ca="1">f_risk_maxdownside(A1653,参数!$B$6,参数!$B$1)</f>
        <v>-34.3149578021189</v>
      </c>
      <c r="AC1653" s="17">
        <f ca="1">f_risk_maxdownside(A1653,参数!$B$4,参数!$B$1)</f>
        <v>-34.3149578021189</v>
      </c>
      <c r="AD1653" t="str">
        <f ca="1">f_risk_maxdownside_date(A1653,参数!$B$6,参数!$B$1)</f>
        <v>20180314-20181018</v>
      </c>
    </row>
    <row r="1654" spans="1:30">
      <c r="A1654" s="15" t="s">
        <v>1682</v>
      </c>
      <c r="B1654" t="str">
        <f>f_info_name(A1654)</f>
        <v>银河嘉谊A</v>
      </c>
      <c r="C1654" t="str">
        <f>f_info_setupdate(A1654)</f>
        <v>2018-02-06</v>
      </c>
      <c r="D1654" s="16">
        <f t="shared" si="25"/>
        <v>1084</v>
      </c>
      <c r="F1654" s="17">
        <f>f_netasset_total(A1654,参数!$B$1,100000000)</f>
        <v>4.6218625729</v>
      </c>
      <c r="G1654" s="17">
        <f ca="1">f_nav_adjustedreturn(A1654,参数!$B$2,参数!$B$1)</f>
        <v>36.5943839312481</v>
      </c>
      <c r="H1654" s="17">
        <f ca="1">f_nav_periodreturnrankingper(A1654,参数!$B$2,参数!$B$1,3)</f>
        <v>56.8554790894653</v>
      </c>
      <c r="I1654" s="17">
        <f ca="1">f_nav_adjustedreturn(A1654,参数!$B$3,参数!$B$2)</f>
        <v>23.2237409186061</v>
      </c>
      <c r="J1654" s="17">
        <f ca="1">f_nav_periodreturnrankingper(A1654,参数!$B$3,参数!$B$2,3)</f>
        <v>53.6789297658863</v>
      </c>
      <c r="K1654" s="17">
        <f ca="1">f_nav_adjustedreturn(A1654,参数!$B$4,参数!$B$3)</f>
        <v>0</v>
      </c>
      <c r="L1654" s="17">
        <f ca="1">f_nav_periodreturnrankingper(A1654,参数!$B$4,参数!$B$3,3)</f>
        <v>0</v>
      </c>
      <c r="M1654" s="17">
        <f ca="1">f_nav_adjustedreturn(A1654,参数!$B$5,参数!$B$4)</f>
        <v>0</v>
      </c>
      <c r="N1654" s="17">
        <f ca="1">f_nav_periodreturnrankingper(A1654,参数!$B$5,参数!$B$4,3)</f>
        <v>0</v>
      </c>
      <c r="O1654" s="17">
        <f ca="1">f_nav_adjustedreturn(A1654,参数!$B$6,参数!$B$5)</f>
        <v>0</v>
      </c>
      <c r="P1654" s="17">
        <f ca="1">f_nav_periodreturnrankingper(A1654,参数!$B$6,参数!$B$5,3)</f>
        <v>0</v>
      </c>
      <c r="Q1654" s="25">
        <f>f_return(A1654,1,参数!$B$1-365/2,参数!$B$1)</f>
        <v>28.8574190069416</v>
      </c>
      <c r="R1654" s="25">
        <f ca="1">f_return(A1654,1,参数!$B$4,参数!$B$1)</f>
        <v>0</v>
      </c>
      <c r="S1654" s="25">
        <f ca="1">f_return(A1654,1,参数!$B$6,参数!$B$1)</f>
        <v>0</v>
      </c>
      <c r="T1654" t="str">
        <f>f_info_investtype(A1654)</f>
        <v>灵活配置型基金</v>
      </c>
      <c r="U1654" t="str">
        <f>f_info_fundmanager(A1654)</f>
        <v>蒋磊,罗博</v>
      </c>
      <c r="V1654">
        <f>f_info_manager_onthepostdays(A1654,1)</f>
        <v>1101</v>
      </c>
      <c r="W1654" s="25">
        <f ca="1">f_return_1w(A1654,"0",参数!$B$2)</f>
        <v>-1.81514913657773</v>
      </c>
      <c r="X1654" s="25">
        <f>f_return_1m(A1654,"0",参数!$B$1)</f>
        <v>5.04111273342043</v>
      </c>
      <c r="Y1654" s="25">
        <f>f_return_3m(A1654,0,参数!$B$1)</f>
        <v>7.11542982524881</v>
      </c>
      <c r="Z1654" s="25">
        <f>f_return_6m(A1654,0,参数!B1653)</f>
        <v>6.52139956263667</v>
      </c>
      <c r="AA1654" t="str">
        <f>f_dq_status(A1654,参数!$B$1)</f>
        <v>开放申购|开放赎回</v>
      </c>
      <c r="AB1654" s="17">
        <f ca="1">f_risk_maxdownside(A1654,参数!$B$6,参数!$B$1)</f>
        <v>-23.065416832868</v>
      </c>
      <c r="AC1654" s="17">
        <f ca="1">f_risk_maxdownside(A1654,参数!$B$4,参数!$B$1)</f>
        <v>-23.065416832868</v>
      </c>
      <c r="AD1654" t="str">
        <f ca="1">f_risk_maxdownside_date(A1654,参数!$B$6,参数!$B$1)</f>
        <v>20180321-20181018</v>
      </c>
    </row>
    <row r="1655" spans="1:30">
      <c r="A1655" s="15" t="s">
        <v>1683</v>
      </c>
      <c r="B1655" t="str">
        <f>f_info_name(A1655)</f>
        <v>南方希元可转债</v>
      </c>
      <c r="C1655" t="str">
        <f>f_info_setupdate(A1655)</f>
        <v>2018-03-14</v>
      </c>
      <c r="D1655" s="16">
        <f t="shared" si="25"/>
        <v>1048</v>
      </c>
      <c r="F1655" s="17">
        <f>f_netasset_total(A1655,参数!$B$1,100000000)</f>
        <v>17.604157192</v>
      </c>
      <c r="G1655" s="17">
        <f ca="1">f_nav_adjustedreturn(A1655,参数!$B$2,参数!$B$1)</f>
        <v>40.6282807074215</v>
      </c>
      <c r="H1655" s="17">
        <f ca="1">f_nav_periodreturnrankingper(A1655,参数!$B$2,参数!$B$1,3)</f>
        <v>0.943396226415094</v>
      </c>
      <c r="I1655" s="17">
        <f ca="1">f_nav_adjustedreturn(A1655,参数!$B$3,参数!$B$2)</f>
        <v>36.3916730917502</v>
      </c>
      <c r="J1655" s="17">
        <f ca="1">f_nav_periodreturnrankingper(A1655,参数!$B$3,参数!$B$2,3)</f>
        <v>0.212765957446809</v>
      </c>
      <c r="K1655" s="17">
        <f ca="1">f_nav_adjustedreturn(A1655,参数!$B$4,参数!$B$3)</f>
        <v>0</v>
      </c>
      <c r="L1655" s="17">
        <f ca="1">f_nav_periodreturnrankingper(A1655,参数!$B$4,参数!$B$3,3)</f>
        <v>0</v>
      </c>
      <c r="M1655" s="17">
        <f ca="1">f_nav_adjustedreturn(A1655,参数!$B$5,参数!$B$4)</f>
        <v>0</v>
      </c>
      <c r="N1655" s="17">
        <f ca="1">f_nav_periodreturnrankingper(A1655,参数!$B$5,参数!$B$4,3)</f>
        <v>0</v>
      </c>
      <c r="O1655" s="17">
        <f ca="1">f_nav_adjustedreturn(A1655,参数!$B$6,参数!$B$5)</f>
        <v>0</v>
      </c>
      <c r="P1655" s="17">
        <f ca="1">f_nav_periodreturnrankingper(A1655,参数!$B$6,参数!$B$5,3)</f>
        <v>0</v>
      </c>
      <c r="Q1655" s="25">
        <f>f_return(A1655,1,参数!$B$1-365/2,参数!$B$1)</f>
        <v>59.4335112851185</v>
      </c>
      <c r="R1655" s="25">
        <f ca="1">f_return(A1655,1,参数!$B$4,参数!$B$1)</f>
        <v>0</v>
      </c>
      <c r="S1655" s="25">
        <f ca="1">f_return(A1655,1,参数!$B$6,参数!$B$1)</f>
        <v>0</v>
      </c>
      <c r="T1655" t="str">
        <f>f_info_investtype(A1655)</f>
        <v>混合债券型二级基金</v>
      </c>
      <c r="U1655" t="str">
        <f>f_info_fundmanager(A1655)</f>
        <v>刘文良</v>
      </c>
      <c r="V1655">
        <f>f_info_manager_onthepostdays(A1655,1)</f>
        <v>1065</v>
      </c>
      <c r="W1655" s="25">
        <f ca="1">f_return_1w(A1655,"0",参数!$B$2)</f>
        <v>-0.137096774193551</v>
      </c>
      <c r="X1655" s="25">
        <f>f_return_1m(A1655,"0",参数!$B$1)</f>
        <v>10.6704798220528</v>
      </c>
      <c r="Y1655" s="25">
        <f>f_return_3m(A1655,0,参数!$B$1)</f>
        <v>24.2082738944365</v>
      </c>
      <c r="Z1655" s="25">
        <f>f_return_6m(A1655,0,参数!B1654)</f>
        <v>11.7499661384261</v>
      </c>
      <c r="AA1655" t="str">
        <f>f_dq_status(A1655,参数!$B$1)</f>
        <v>开放申购|开放赎回</v>
      </c>
      <c r="AB1655" s="17">
        <f ca="1">f_risk_maxdownside(A1655,参数!$B$6,参数!$B$1)</f>
        <v>-17.6942491436813</v>
      </c>
      <c r="AC1655" s="17">
        <f ca="1">f_risk_maxdownside(A1655,参数!$B$4,参数!$B$1)</f>
        <v>-17.6942491436813</v>
      </c>
      <c r="AD1655" t="str">
        <f ca="1">f_risk_maxdownside_date(A1655,参数!$B$6,参数!$B$1)</f>
        <v>20190405-20190606</v>
      </c>
    </row>
    <row r="1656" spans="1:30">
      <c r="A1656" s="15" t="s">
        <v>1684</v>
      </c>
      <c r="B1656" t="str">
        <f>f_info_name(A1656)</f>
        <v>银华多元收益A</v>
      </c>
      <c r="C1656" t="str">
        <f>f_info_setupdate(A1656)</f>
        <v>2018-01-29</v>
      </c>
      <c r="D1656" s="16">
        <f t="shared" si="25"/>
        <v>1092</v>
      </c>
      <c r="F1656" s="17">
        <f>f_netasset_total(A1656,参数!$B$1,100000000)</f>
        <v>0.5595013856</v>
      </c>
      <c r="G1656" s="17">
        <f ca="1">f_nav_adjustedreturn(A1656,参数!$B$2,参数!$B$1)</f>
        <v>14.6021745757545</v>
      </c>
      <c r="H1656" s="17">
        <f ca="1">f_nav_periodreturnrankingper(A1656,参数!$B$2,参数!$B$1,3)</f>
        <v>58.8235294117647</v>
      </c>
      <c r="I1656" s="17">
        <f ca="1">f_nav_adjustedreturn(A1656,参数!$B$3,参数!$B$2)</f>
        <v>5.87412587412587</v>
      </c>
      <c r="J1656" s="17">
        <f ca="1">f_nav_periodreturnrankingper(A1656,参数!$B$3,参数!$B$2,3)</f>
        <v>78.2456140350877</v>
      </c>
      <c r="K1656" s="17">
        <f ca="1">f_nav_adjustedreturn(A1656,参数!$B$4,参数!$B$3)</f>
        <v>0</v>
      </c>
      <c r="L1656" s="17">
        <f ca="1">f_nav_periodreturnrankingper(A1656,参数!$B$4,参数!$B$3,3)</f>
        <v>0</v>
      </c>
      <c r="M1656" s="17">
        <f ca="1">f_nav_adjustedreturn(A1656,参数!$B$5,参数!$B$4)</f>
        <v>0</v>
      </c>
      <c r="N1656" s="17">
        <f ca="1">f_nav_periodreturnrankingper(A1656,参数!$B$5,参数!$B$4,3)</f>
        <v>0</v>
      </c>
      <c r="O1656" s="17">
        <f ca="1">f_nav_adjustedreturn(A1656,参数!$B$6,参数!$B$5)</f>
        <v>0</v>
      </c>
      <c r="P1656" s="17">
        <f ca="1">f_nav_periodreturnrankingper(A1656,参数!$B$6,参数!$B$5,3)</f>
        <v>0</v>
      </c>
      <c r="Q1656" s="25">
        <f>f_return(A1656,1,参数!$B$1-365/2,参数!$B$1)</f>
        <v>21.6752145174476</v>
      </c>
      <c r="R1656" s="25">
        <f ca="1">f_return(A1656,1,参数!$B$4,参数!$B$1)</f>
        <v>0</v>
      </c>
      <c r="S1656" s="25">
        <f ca="1">f_return(A1656,1,参数!$B$6,参数!$B$1)</f>
        <v>0</v>
      </c>
      <c r="T1656" t="str">
        <f>f_info_investtype(A1656)</f>
        <v>偏债混合型基金</v>
      </c>
      <c r="U1656" t="str">
        <f>f_info_fundmanager(A1656)</f>
        <v>贾鹏,孙慧,王智伟</v>
      </c>
      <c r="V1656">
        <f>f_info_manager_onthepostdays(A1656,1)</f>
        <v>1109</v>
      </c>
      <c r="W1656" s="25">
        <f ca="1">f_return_1w(A1656,"0",参数!$B$2)</f>
        <v>-0.736332459148676</v>
      </c>
      <c r="X1656" s="25">
        <f>f_return_1m(A1656,"0",参数!$B$1)</f>
        <v>4.75571242801411</v>
      </c>
      <c r="Y1656" s="25">
        <f>f_return_3m(A1656,0,参数!$B$1)</f>
        <v>9.37833381825235</v>
      </c>
      <c r="Z1656" s="25">
        <f>f_return_6m(A1656,0,参数!B1655)</f>
        <v>6.28754117419104</v>
      </c>
      <c r="AA1656" t="str">
        <f>f_dq_status(A1656,参数!$B$1)</f>
        <v>暂停申购|暂停赎回</v>
      </c>
      <c r="AB1656" s="17">
        <f ca="1">f_risk_maxdownside(A1656,参数!$B$6,参数!$B$1)</f>
        <v>-8.26685281212603</v>
      </c>
      <c r="AC1656" s="17">
        <f ca="1">f_risk_maxdownside(A1656,参数!$B$4,参数!$B$1)</f>
        <v>-8.26685281212603</v>
      </c>
      <c r="AD1656" t="str">
        <f ca="1">f_risk_maxdownside_date(A1656,参数!$B$6,参数!$B$1)</f>
        <v>20180203-20181221</v>
      </c>
    </row>
    <row r="1657" spans="1:30">
      <c r="A1657" s="15" t="s">
        <v>1685</v>
      </c>
      <c r="B1657" t="str">
        <f>f_info_name(A1657)</f>
        <v>富国价值驱动A</v>
      </c>
      <c r="C1657" t="str">
        <f>f_info_setupdate(A1657)</f>
        <v>2018-03-26</v>
      </c>
      <c r="D1657" s="16">
        <f t="shared" si="25"/>
        <v>1036</v>
      </c>
      <c r="F1657" s="17">
        <f>f_netasset_total(A1657,参数!$B$1,100000000)</f>
        <v>2.5132949407</v>
      </c>
      <c r="G1657" s="17">
        <f ca="1">f_nav_adjustedreturn(A1657,参数!$B$2,参数!$B$1)</f>
        <v>104.8798988622</v>
      </c>
      <c r="H1657" s="17">
        <f ca="1">f_nav_periodreturnrankingper(A1657,参数!$B$2,参数!$B$1,3)</f>
        <v>3.8644785600847</v>
      </c>
      <c r="I1657" s="17">
        <f ca="1">f_nav_adjustedreturn(A1657,参数!$B$3,参数!$B$2)</f>
        <v>61.2749762131304</v>
      </c>
      <c r="J1657" s="17">
        <f ca="1">f_nav_periodreturnrankingper(A1657,参数!$B$3,参数!$B$2,3)</f>
        <v>8.52842809364548</v>
      </c>
      <c r="K1657" s="17">
        <f ca="1">f_nav_adjustedreturn(A1657,参数!$B$4,参数!$B$3)</f>
        <v>0</v>
      </c>
      <c r="L1657" s="17">
        <f ca="1">f_nav_periodreturnrankingper(A1657,参数!$B$4,参数!$B$3,3)</f>
        <v>0</v>
      </c>
      <c r="M1657" s="17">
        <f ca="1">f_nav_adjustedreturn(A1657,参数!$B$5,参数!$B$4)</f>
        <v>0</v>
      </c>
      <c r="N1657" s="17">
        <f ca="1">f_nav_periodreturnrankingper(A1657,参数!$B$5,参数!$B$4,3)</f>
        <v>0</v>
      </c>
      <c r="O1657" s="17">
        <f ca="1">f_nav_adjustedreturn(A1657,参数!$B$6,参数!$B$5)</f>
        <v>0</v>
      </c>
      <c r="P1657" s="17">
        <f ca="1">f_nav_periodreturnrankingper(A1657,参数!$B$6,参数!$B$5,3)</f>
        <v>0</v>
      </c>
      <c r="Q1657" s="25">
        <f>f_return(A1657,1,参数!$B$1-365/2,参数!$B$1)</f>
        <v>87.3736437050727</v>
      </c>
      <c r="R1657" s="25">
        <f ca="1">f_return(A1657,1,参数!$B$4,参数!$B$1)</f>
        <v>0</v>
      </c>
      <c r="S1657" s="25">
        <f ca="1">f_return(A1657,1,参数!$B$6,参数!$B$1)</f>
        <v>0</v>
      </c>
      <c r="T1657" t="str">
        <f>f_info_investtype(A1657)</f>
        <v>灵活配置型基金</v>
      </c>
      <c r="U1657" t="str">
        <f>f_info_fundmanager(A1657)</f>
        <v>吴畏</v>
      </c>
      <c r="V1657">
        <f>f_info_manager_onthepostdays(A1657,1)</f>
        <v>854</v>
      </c>
      <c r="W1657" s="25">
        <f ca="1">f_return_1w(A1657,"0",参数!$B$2)</f>
        <v>-0.344364186124642</v>
      </c>
      <c r="X1657" s="25">
        <f>f_return_1m(A1657,"0",参数!$B$1)</f>
        <v>18.620992534036</v>
      </c>
      <c r="Y1657" s="25">
        <f>f_return_3m(A1657,0,参数!$B$1)</f>
        <v>28.3677456830543</v>
      </c>
      <c r="Z1657" s="25">
        <f>f_return_6m(A1657,0,参数!B1656)</f>
        <v>35.572716962791</v>
      </c>
      <c r="AA1657" t="str">
        <f>f_dq_status(A1657,参数!$B$1)</f>
        <v>开放申购|开放赎回</v>
      </c>
      <c r="AB1657" s="17">
        <f ca="1">f_risk_maxdownside(A1657,参数!$B$6,参数!$B$1)</f>
        <v>-32.7633647798742</v>
      </c>
      <c r="AC1657" s="17">
        <f ca="1">f_risk_maxdownside(A1657,参数!$B$4,参数!$B$1)</f>
        <v>-32.7633647798742</v>
      </c>
      <c r="AD1657" t="str">
        <f ca="1">f_risk_maxdownside_date(A1657,参数!$B$6,参数!$B$1)</f>
        <v>20180509-20190103</v>
      </c>
    </row>
    <row r="1658" spans="1:30">
      <c r="A1658" s="15" t="s">
        <v>1686</v>
      </c>
      <c r="B1658" t="str">
        <f>f_info_name(A1658)</f>
        <v>泰康均衡优选A</v>
      </c>
      <c r="C1658" t="str">
        <f>f_info_setupdate(A1658)</f>
        <v>2018-01-19</v>
      </c>
      <c r="D1658" s="16">
        <f t="shared" si="25"/>
        <v>1102</v>
      </c>
      <c r="F1658" s="17">
        <f>f_netasset_total(A1658,参数!$B$1,100000000)</f>
        <v>7.3837040491</v>
      </c>
      <c r="G1658" s="17">
        <f ca="1">f_nav_adjustedreturn(A1658,参数!$B$2,参数!$B$1)</f>
        <v>85.0773041769881</v>
      </c>
      <c r="H1658" s="17">
        <f ca="1">f_nav_periodreturnrankingper(A1658,参数!$B$2,参数!$B$1,3)</f>
        <v>24.0431795878312</v>
      </c>
      <c r="I1658" s="17">
        <f ca="1">f_nav_adjustedreturn(A1658,参数!$B$3,参数!$B$2)</f>
        <v>40.3380484296332</v>
      </c>
      <c r="J1658" s="17">
        <f ca="1">f_nav_periodreturnrankingper(A1658,参数!$B$3,参数!$B$2,3)</f>
        <v>54.9586776859504</v>
      </c>
      <c r="K1658" s="17">
        <f ca="1">f_nav_adjustedreturn(A1658,参数!$B$4,参数!$B$3)</f>
        <v>-16.58</v>
      </c>
      <c r="L1658" s="17">
        <f ca="1">f_nav_periodreturnrankingper(A1658,参数!$B$4,参数!$B$3,3)</f>
        <v>16.8384879725086</v>
      </c>
      <c r="M1658" s="17">
        <f ca="1">f_nav_adjustedreturn(A1658,参数!$B$5,参数!$B$4)</f>
        <v>0</v>
      </c>
      <c r="N1658" s="17">
        <f ca="1">f_nav_periodreturnrankingper(A1658,参数!$B$5,参数!$B$4,3)</f>
        <v>0</v>
      </c>
      <c r="O1658" s="17">
        <f ca="1">f_nav_adjustedreturn(A1658,参数!$B$6,参数!$B$5)</f>
        <v>0</v>
      </c>
      <c r="P1658" s="17">
        <f ca="1">f_nav_periodreturnrankingper(A1658,参数!$B$6,参数!$B$5,3)</f>
        <v>0</v>
      </c>
      <c r="Q1658" s="25">
        <f>f_return(A1658,1,参数!$B$1-365/2,参数!$B$1)</f>
        <v>105.278226464903</v>
      </c>
      <c r="R1658" s="25">
        <f ca="1">f_return(A1658,1,参数!$B$4,参数!$B$1)</f>
        <v>29.3691721917005</v>
      </c>
      <c r="S1658" s="25">
        <f ca="1">f_return(A1658,1,参数!$B$6,参数!$B$1)</f>
        <v>0</v>
      </c>
      <c r="T1658" t="str">
        <f>f_info_investtype(A1658)</f>
        <v>偏股混合型基金</v>
      </c>
      <c r="U1658" t="str">
        <f>f_info_fundmanager(A1658)</f>
        <v>薛小波</v>
      </c>
      <c r="V1658">
        <f>f_info_manager_onthepostdays(A1658,1)</f>
        <v>398</v>
      </c>
      <c r="W1658" s="25">
        <f ca="1">f_return_1w(A1658,"0",参数!$B$2)</f>
        <v>-3.51108546938102</v>
      </c>
      <c r="X1658" s="25">
        <f>f_return_1m(A1658,"0",参数!$B$1)</f>
        <v>10.6362336601307</v>
      </c>
      <c r="Y1658" s="25">
        <f>f_return_3m(A1658,0,参数!$B$1)</f>
        <v>27.5204520040021</v>
      </c>
      <c r="Z1658" s="25">
        <f>f_return_6m(A1658,0,参数!B1657)</f>
        <v>37.0141124040604</v>
      </c>
      <c r="AA1658" t="str">
        <f>f_dq_status(A1658,参数!$B$1)</f>
        <v>开放申购|开放赎回</v>
      </c>
      <c r="AB1658" s="17">
        <f ca="1">f_risk_maxdownside(A1658,参数!$B$6,参数!$B$1)</f>
        <v>-26.031746031746</v>
      </c>
      <c r="AC1658" s="17">
        <f ca="1">f_risk_maxdownside(A1658,参数!$B$4,参数!$B$1)</f>
        <v>-26.031746031746</v>
      </c>
      <c r="AD1658" t="str">
        <f ca="1">f_risk_maxdownside_date(A1658,参数!$B$6,参数!$B$1)</f>
        <v>20180607-20190103</v>
      </c>
    </row>
    <row r="1659" spans="1:30">
      <c r="A1659" s="15" t="s">
        <v>1687</v>
      </c>
      <c r="B1659" t="str">
        <f>f_info_name(A1659)</f>
        <v>长安鑫禧A</v>
      </c>
      <c r="C1659" t="str">
        <f>f_info_setupdate(A1659)</f>
        <v>2018-02-07</v>
      </c>
      <c r="D1659" s="16">
        <f t="shared" si="25"/>
        <v>1083</v>
      </c>
      <c r="F1659" s="17">
        <f>f_netasset_total(A1659,参数!$B$1,100000000)</f>
        <v>0.5505415661</v>
      </c>
      <c r="G1659" s="17">
        <f ca="1">f_nav_adjustedreturn(A1659,参数!$B$2,参数!$B$1)</f>
        <v>24.009709809114</v>
      </c>
      <c r="H1659" s="17">
        <f ca="1">f_nav_periodreturnrankingper(A1659,参数!$B$2,参数!$B$1,3)</f>
        <v>69.7723663313923</v>
      </c>
      <c r="I1659" s="17">
        <f ca="1">f_nav_adjustedreturn(A1659,参数!$B$3,参数!$B$2)</f>
        <v>7.54716981132075</v>
      </c>
      <c r="J1659" s="17">
        <f ca="1">f_nav_periodreturnrankingper(A1659,参数!$B$3,参数!$B$2,3)</f>
        <v>88.6845039018952</v>
      </c>
      <c r="K1659" s="17">
        <f ca="1">f_nav_adjustedreturn(A1659,参数!$B$4,参数!$B$3)</f>
        <v>0</v>
      </c>
      <c r="L1659" s="17">
        <f ca="1">f_nav_periodreturnrankingper(A1659,参数!$B$4,参数!$B$3,3)</f>
        <v>0</v>
      </c>
      <c r="M1659" s="17">
        <f ca="1">f_nav_adjustedreturn(A1659,参数!$B$5,参数!$B$4)</f>
        <v>0</v>
      </c>
      <c r="N1659" s="17">
        <f ca="1">f_nav_periodreturnrankingper(A1659,参数!$B$5,参数!$B$4,3)</f>
        <v>0</v>
      </c>
      <c r="O1659" s="17">
        <f ca="1">f_nav_adjustedreturn(A1659,参数!$B$6,参数!$B$5)</f>
        <v>0</v>
      </c>
      <c r="P1659" s="17">
        <f ca="1">f_nav_periodreturnrankingper(A1659,参数!$B$6,参数!$B$5,3)</f>
        <v>0</v>
      </c>
      <c r="Q1659" s="25">
        <f>f_return(A1659,1,参数!$B$1-365/2,参数!$B$1)</f>
        <v>75.1380627721599</v>
      </c>
      <c r="R1659" s="25">
        <f ca="1">f_return(A1659,1,参数!$B$4,参数!$B$1)</f>
        <v>0</v>
      </c>
      <c r="S1659" s="25">
        <f ca="1">f_return(A1659,1,参数!$B$6,参数!$B$1)</f>
        <v>0</v>
      </c>
      <c r="T1659" t="str">
        <f>f_info_investtype(A1659)</f>
        <v>灵活配置型基金</v>
      </c>
      <c r="U1659" t="str">
        <f>f_info_fundmanager(A1659)</f>
        <v>林忠晶</v>
      </c>
      <c r="V1659">
        <f>f_info_manager_onthepostdays(A1659,1)</f>
        <v>1100</v>
      </c>
      <c r="W1659" s="25">
        <f ca="1">f_return_1w(A1659,"0",参数!$B$2)</f>
        <v>-2.66351627107722</v>
      </c>
      <c r="X1659" s="25">
        <f>f_return_1m(A1659,"0",参数!$B$1)</f>
        <v>14.8125446930228</v>
      </c>
      <c r="Y1659" s="25">
        <f>f_return_3m(A1659,0,参数!$B$1)</f>
        <v>32.0371240601504</v>
      </c>
      <c r="Z1659" s="25">
        <f>f_return_6m(A1659,0,参数!B1658)</f>
        <v>28.743961352657</v>
      </c>
      <c r="AA1659" t="str">
        <f>f_dq_status(A1659,参数!$B$1)</f>
        <v>开放申购|开放赎回</v>
      </c>
      <c r="AB1659" s="17">
        <f ca="1">f_risk_maxdownside(A1659,参数!$B$6,参数!$B$1)</f>
        <v>-24.456628157431</v>
      </c>
      <c r="AC1659" s="17">
        <f ca="1">f_risk_maxdownside(A1659,参数!$B$4,参数!$B$1)</f>
        <v>-24.456628157431</v>
      </c>
      <c r="AD1659" t="str">
        <f ca="1">f_risk_maxdownside_date(A1659,参数!$B$6,参数!$B$1)</f>
        <v>20180523-20200401</v>
      </c>
    </row>
    <row r="1660" spans="1:30">
      <c r="A1660" s="15" t="s">
        <v>1688</v>
      </c>
      <c r="B1660" t="str">
        <f>f_info_name(A1660)</f>
        <v>安信永泰</v>
      </c>
      <c r="C1660" t="str">
        <f>f_info_setupdate(A1660)</f>
        <v>2017-12-28</v>
      </c>
      <c r="D1660" s="16">
        <f t="shared" si="25"/>
        <v>1124</v>
      </c>
      <c r="F1660" s="17">
        <f>f_netasset_total(A1660,参数!$B$1,100000000)</f>
        <v>25.0706321208</v>
      </c>
      <c r="G1660" s="17">
        <f ca="1">f_nav_adjustedreturn(A1660,参数!$B$2,参数!$B$1)</f>
        <v>4.03336773305813</v>
      </c>
      <c r="H1660" s="17">
        <f ca="1">f_nav_periodreturnrankingper(A1660,参数!$B$2,参数!$B$1,3)</f>
        <v>81.6981132075472</v>
      </c>
      <c r="I1660" s="17">
        <f ca="1">f_nav_adjustedreturn(A1660,参数!$B$3,参数!$B$2)</f>
        <v>9.56374257985491</v>
      </c>
      <c r="J1660" s="17">
        <f ca="1">f_nav_periodreturnrankingper(A1660,参数!$B$3,参数!$B$2,3)</f>
        <v>40.6382978723404</v>
      </c>
      <c r="K1660" s="17">
        <f ca="1">f_nav_adjustedreturn(A1660,参数!$B$4,参数!$B$3)</f>
        <v>5.67559494175047</v>
      </c>
      <c r="L1660" s="17">
        <f ca="1">f_nav_periodreturnrankingper(A1660,参数!$B$4,参数!$B$3,3)</f>
        <v>10.5011933174224</v>
      </c>
      <c r="M1660" s="17">
        <f ca="1">f_nav_adjustedreturn(A1660,参数!$B$5,参数!$B$4)</f>
        <v>0</v>
      </c>
      <c r="N1660" s="17">
        <f ca="1">f_nav_periodreturnrankingper(A1660,参数!$B$5,参数!$B$4,3)</f>
        <v>0</v>
      </c>
      <c r="O1660" s="17">
        <f ca="1">f_nav_adjustedreturn(A1660,参数!$B$6,参数!$B$5)</f>
        <v>0</v>
      </c>
      <c r="P1660" s="17">
        <f ca="1">f_nav_periodreturnrankingper(A1660,参数!$B$6,参数!$B$5,3)</f>
        <v>0</v>
      </c>
      <c r="Q1660" s="25">
        <f>f_return(A1660,1,参数!$B$1-365/2,参数!$B$1)</f>
        <v>5.76467948284394</v>
      </c>
      <c r="R1660" s="25">
        <f ca="1">f_return(A1660,1,参数!$B$4,参数!$B$1)</f>
        <v>6.39310757145406</v>
      </c>
      <c r="S1660" s="25">
        <f ca="1">f_return(A1660,1,参数!$B$6,参数!$B$1)</f>
        <v>0</v>
      </c>
      <c r="T1660" t="str">
        <f>f_info_investtype(A1660)</f>
        <v>混合债券型二级基金</v>
      </c>
      <c r="U1660" t="str">
        <f>f_info_fundmanager(A1660)</f>
        <v>王涛,钟光正</v>
      </c>
      <c r="V1660">
        <f>f_info_manager_onthepostdays(A1660,1)</f>
        <v>800</v>
      </c>
      <c r="W1660" s="25">
        <f ca="1">f_return_1w(A1660,"0",参数!$B$2)</f>
        <v>-0.0171969045571778</v>
      </c>
      <c r="X1660" s="25">
        <f>f_return_1m(A1660,"0",参数!$B$1)</f>
        <v>1.0609857978279</v>
      </c>
      <c r="Y1660" s="25">
        <f>f_return_3m(A1660,0,参数!$B$1)</f>
        <v>1.47638620921064</v>
      </c>
      <c r="Z1660" s="25">
        <f>f_return_6m(A1660,0,参数!B1659)</f>
        <v>1.87979431846919</v>
      </c>
      <c r="AA1660" t="str">
        <f>f_dq_status(A1660,参数!$B$1)</f>
        <v>暂停申购|暂停赎回</v>
      </c>
      <c r="AB1660" s="17">
        <f ca="1">f_risk_maxdownside(A1660,参数!$B$6,参数!$B$1)</f>
        <v>-2.25259427992913</v>
      </c>
      <c r="AC1660" s="17">
        <f ca="1">f_risk_maxdownside(A1660,参数!$B$4,参数!$B$1)</f>
        <v>-2.25259427992913</v>
      </c>
      <c r="AD1660" t="str">
        <f ca="1">f_risk_maxdownside_date(A1660,参数!$B$6,参数!$B$1)</f>
        <v>20200306-20200323</v>
      </c>
    </row>
    <row r="1661" spans="1:30">
      <c r="A1661" s="15" t="s">
        <v>1689</v>
      </c>
      <c r="B1661" t="str">
        <f>f_info_name(A1661)</f>
        <v>银华瑞泰</v>
      </c>
      <c r="C1661" t="str">
        <f>f_info_setupdate(A1661)</f>
        <v>2018-02-08</v>
      </c>
      <c r="D1661" s="16">
        <f t="shared" si="25"/>
        <v>1082</v>
      </c>
      <c r="F1661" s="17">
        <f>f_netasset_total(A1661,参数!$B$1,100000000)</f>
        <v>10.0433670736</v>
      </c>
      <c r="G1661" s="17">
        <f ca="1">f_nav_adjustedreturn(A1661,参数!$B$2,参数!$B$1)</f>
        <v>108.88945927447</v>
      </c>
      <c r="H1661" s="17">
        <f ca="1">f_nav_periodreturnrankingper(A1661,参数!$B$2,参数!$B$1,3)</f>
        <v>2.96453149814717</v>
      </c>
      <c r="I1661" s="17">
        <f ca="1">f_nav_adjustedreturn(A1661,参数!$B$3,参数!$B$2)</f>
        <v>54.4200285827909</v>
      </c>
      <c r="J1661" s="17">
        <f ca="1">f_nav_periodreturnrankingper(A1661,参数!$B$3,参数!$B$2,3)</f>
        <v>12.7647714604236</v>
      </c>
      <c r="K1661" s="17">
        <f ca="1">f_nav_adjustedreturn(A1661,参数!$B$4,参数!$B$3)</f>
        <v>0</v>
      </c>
      <c r="L1661" s="17">
        <f ca="1">f_nav_periodreturnrankingper(A1661,参数!$B$4,参数!$B$3,3)</f>
        <v>0</v>
      </c>
      <c r="M1661" s="17">
        <f ca="1">f_nav_adjustedreturn(A1661,参数!$B$5,参数!$B$4)</f>
        <v>0</v>
      </c>
      <c r="N1661" s="17">
        <f ca="1">f_nav_periodreturnrankingper(A1661,参数!$B$5,参数!$B$4,3)</f>
        <v>0</v>
      </c>
      <c r="O1661" s="17">
        <f ca="1">f_nav_adjustedreturn(A1661,参数!$B$6,参数!$B$5)</f>
        <v>0</v>
      </c>
      <c r="P1661" s="17">
        <f ca="1">f_nav_periodreturnrankingper(A1661,参数!$B$6,参数!$B$5,3)</f>
        <v>0</v>
      </c>
      <c r="Q1661" s="25">
        <f>f_return(A1661,1,参数!$B$1-365/2,参数!$B$1)</f>
        <v>105.886544735747</v>
      </c>
      <c r="R1661" s="25">
        <f ca="1">f_return(A1661,1,参数!$B$4,参数!$B$1)</f>
        <v>0</v>
      </c>
      <c r="S1661" s="25">
        <f ca="1">f_return(A1661,1,参数!$B$6,参数!$B$1)</f>
        <v>0</v>
      </c>
      <c r="T1661" t="str">
        <f>f_info_investtype(A1661)</f>
        <v>灵活配置型基金</v>
      </c>
      <c r="U1661" t="str">
        <f>f_info_fundmanager(A1661)</f>
        <v>唐能</v>
      </c>
      <c r="V1661">
        <f>f_info_manager_onthepostdays(A1661,1)</f>
        <v>777</v>
      </c>
      <c r="W1661" s="25">
        <f ca="1">f_return_1w(A1661,"0",参数!$B$2)</f>
        <v>-1.97098045793842</v>
      </c>
      <c r="X1661" s="25">
        <f>f_return_1m(A1661,"0",参数!$B$1)</f>
        <v>18.4619116933528</v>
      </c>
      <c r="Y1661" s="25">
        <f>f_return_3m(A1661,0,参数!$B$1)</f>
        <v>41.176130449867</v>
      </c>
      <c r="Z1661" s="25">
        <f>f_return_6m(A1661,0,参数!B1660)</f>
        <v>40.5595596163668</v>
      </c>
      <c r="AA1661" t="str">
        <f>f_dq_status(A1661,参数!$B$1)</f>
        <v>开放申购|开放赎回</v>
      </c>
      <c r="AB1661" s="17">
        <f ca="1">f_risk_maxdownside(A1661,参数!$B$6,参数!$B$1)</f>
        <v>-29.2232382007943</v>
      </c>
      <c r="AC1661" s="17">
        <f ca="1">f_risk_maxdownside(A1661,参数!$B$4,参数!$B$1)</f>
        <v>-29.2232382007943</v>
      </c>
      <c r="AD1661" t="str">
        <f ca="1">f_risk_maxdownside_date(A1661,参数!$B$6,参数!$B$1)</f>
        <v>20180613-20190103</v>
      </c>
    </row>
    <row r="1662" spans="1:30">
      <c r="A1662" s="15" t="s">
        <v>1690</v>
      </c>
      <c r="B1662" t="str">
        <f>f_info_name(A1662)</f>
        <v>博时创新驱动A</v>
      </c>
      <c r="C1662" t="str">
        <f>f_info_setupdate(A1662)</f>
        <v>2018-01-26</v>
      </c>
      <c r="D1662" s="16">
        <f t="shared" si="25"/>
        <v>1095</v>
      </c>
      <c r="F1662" s="17">
        <f>f_netasset_total(A1662,参数!$B$1,100000000)</f>
        <v>0.5944594239</v>
      </c>
      <c r="G1662" s="17">
        <f ca="1">f_nav_adjustedreturn(A1662,参数!$B$2,参数!$B$1)</f>
        <v>27.935403283369</v>
      </c>
      <c r="H1662" s="17">
        <f ca="1">f_nav_periodreturnrankingper(A1662,参数!$B$2,参数!$B$1,3)</f>
        <v>65.6961355214399</v>
      </c>
      <c r="I1662" s="17">
        <f ca="1">f_nav_adjustedreturn(A1662,参数!$B$3,参数!$B$2)</f>
        <v>41.3545213772228</v>
      </c>
      <c r="J1662" s="17">
        <f ca="1">f_nav_periodreturnrankingper(A1662,参数!$B$3,参数!$B$2,3)</f>
        <v>27.9264214046823</v>
      </c>
      <c r="K1662" s="17">
        <f ca="1">f_nav_adjustedreturn(A1662,参数!$B$4,参数!$B$3)</f>
        <v>-20.71</v>
      </c>
      <c r="L1662" s="17">
        <f ca="1">f_nav_periodreturnrankingper(A1662,参数!$B$4,参数!$B$3,3)</f>
        <v>68.1643132220796</v>
      </c>
      <c r="M1662" s="17">
        <f ca="1">f_nav_adjustedreturn(A1662,参数!$B$5,参数!$B$4)</f>
        <v>0</v>
      </c>
      <c r="N1662" s="17">
        <f ca="1">f_nav_periodreturnrankingper(A1662,参数!$B$5,参数!$B$4,3)</f>
        <v>0</v>
      </c>
      <c r="O1662" s="17">
        <f ca="1">f_nav_adjustedreturn(A1662,参数!$B$6,参数!$B$5)</f>
        <v>0</v>
      </c>
      <c r="P1662" s="17">
        <f ca="1">f_nav_periodreturnrankingper(A1662,参数!$B$6,参数!$B$5,3)</f>
        <v>0</v>
      </c>
      <c r="Q1662" s="25">
        <f>f_return(A1662,1,参数!$B$1-365/2,参数!$B$1)</f>
        <v>-0.742874248754977</v>
      </c>
      <c r="R1662" s="25">
        <f ca="1">f_return(A1662,1,参数!$B$4,参数!$B$1)</f>
        <v>12.7522849867844</v>
      </c>
      <c r="S1662" s="25">
        <f ca="1">f_return(A1662,1,参数!$B$6,参数!$B$1)</f>
        <v>0</v>
      </c>
      <c r="T1662" t="str">
        <f>f_info_investtype(A1662)</f>
        <v>灵活配置型基金</v>
      </c>
      <c r="U1662" t="str">
        <f>f_info_fundmanager(A1662)</f>
        <v>齐宁</v>
      </c>
      <c r="V1662">
        <f>f_info_manager_onthepostdays(A1662,1)</f>
        <v>13</v>
      </c>
      <c r="W1662" s="25">
        <f ca="1">f_return_1w(A1662,"0",参数!$B$2)</f>
        <v>-3.24585635359117</v>
      </c>
      <c r="X1662" s="25">
        <f>f_return_1m(A1662,"0",参数!$B$1)</f>
        <v>-1.5246205617746</v>
      </c>
      <c r="Y1662" s="25">
        <f>f_return_3m(A1662,0,参数!$B$1)</f>
        <v>-5.05231095219176</v>
      </c>
      <c r="Z1662" s="25">
        <f>f_return_6m(A1662,0,参数!B1661)</f>
        <v>-7.34106962663975</v>
      </c>
      <c r="AA1662" t="str">
        <f>f_dq_status(A1662,参数!$B$1)</f>
        <v>开放申购|开放赎回</v>
      </c>
      <c r="AB1662" s="17">
        <f ca="1">f_risk_maxdownside(A1662,参数!$B$6,参数!$B$1)</f>
        <v>-27.5534441805226</v>
      </c>
      <c r="AC1662" s="17">
        <f ca="1">f_risk_maxdownside(A1662,参数!$B$4,参数!$B$1)</f>
        <v>-27.5534441805226</v>
      </c>
      <c r="AD1662" t="str">
        <f ca="1">f_risk_maxdownside_date(A1662,参数!$B$6,参数!$B$1)</f>
        <v>20180508-20190103</v>
      </c>
    </row>
    <row r="1663" spans="1:30">
      <c r="A1663" s="15" t="s">
        <v>1691</v>
      </c>
      <c r="B1663" t="str">
        <f>f_info_name(A1663)</f>
        <v>平安量化精选A</v>
      </c>
      <c r="C1663" t="str">
        <f>f_info_setupdate(A1663)</f>
        <v>2018-02-01</v>
      </c>
      <c r="D1663" s="16">
        <f t="shared" si="25"/>
        <v>1089</v>
      </c>
      <c r="F1663" s="17">
        <f>f_netasset_total(A1663,参数!$B$1,100000000)</f>
        <v>0.2566683892</v>
      </c>
      <c r="G1663" s="17">
        <f ca="1">f_nav_adjustedreturn(A1663,参数!$B$2,参数!$B$1)</f>
        <v>56.8410081485693</v>
      </c>
      <c r="H1663" s="17">
        <f ca="1">f_nav_periodreturnrankingper(A1663,参数!$B$2,参数!$B$1,3)</f>
        <v>67.4190382728165</v>
      </c>
      <c r="I1663" s="17">
        <f ca="1">f_nav_adjustedreturn(A1663,参数!$B$3,参数!$B$2)</f>
        <v>22.0115606936416</v>
      </c>
      <c r="J1663" s="17">
        <f ca="1">f_nav_periodreturnrankingper(A1663,参数!$B$3,参数!$B$2,3)</f>
        <v>89.6694214876033</v>
      </c>
      <c r="K1663" s="17">
        <f ca="1">f_nav_adjustedreturn(A1663,参数!$B$4,参数!$B$3)</f>
        <v>0</v>
      </c>
      <c r="L1663" s="17">
        <f ca="1">f_nav_periodreturnrankingper(A1663,参数!$B$4,参数!$B$3,3)</f>
        <v>0</v>
      </c>
      <c r="M1663" s="17">
        <f ca="1">f_nav_adjustedreturn(A1663,参数!$B$5,参数!$B$4)</f>
        <v>0</v>
      </c>
      <c r="N1663" s="17">
        <f ca="1">f_nav_periodreturnrankingper(A1663,参数!$B$5,参数!$B$4,3)</f>
        <v>0</v>
      </c>
      <c r="O1663" s="17">
        <f ca="1">f_nav_adjustedreturn(A1663,参数!$B$6,参数!$B$5)</f>
        <v>0</v>
      </c>
      <c r="P1663" s="17">
        <f ca="1">f_nav_periodreturnrankingper(A1663,参数!$B$6,参数!$B$5,3)</f>
        <v>0</v>
      </c>
      <c r="Q1663" s="25">
        <f>f_return(A1663,1,参数!$B$1-365/2,参数!$B$1)</f>
        <v>64.3655498666787</v>
      </c>
      <c r="R1663" s="25">
        <f ca="1">f_return(A1663,1,参数!$B$4,参数!$B$1)</f>
        <v>0</v>
      </c>
      <c r="S1663" s="25">
        <f ca="1">f_return(A1663,1,参数!$B$6,参数!$B$1)</f>
        <v>0</v>
      </c>
      <c r="T1663" t="str">
        <f>f_info_investtype(A1663)</f>
        <v>偏股混合型基金</v>
      </c>
      <c r="U1663" t="str">
        <f>f_info_fundmanager(A1663)</f>
        <v>毛时超</v>
      </c>
      <c r="V1663">
        <f>f_info_manager_onthepostdays(A1663,1)</f>
        <v>211</v>
      </c>
      <c r="W1663" s="25">
        <f ca="1">f_return_1w(A1663,"0",参数!$B$2)</f>
        <v>-2.93387289616482</v>
      </c>
      <c r="X1663" s="25">
        <f>f_return_1m(A1663,"0",参数!$B$1)</f>
        <v>15.2876445187352</v>
      </c>
      <c r="Y1663" s="25">
        <f>f_return_3m(A1663,0,参数!$B$1)</f>
        <v>27.1937913016751</v>
      </c>
      <c r="Z1663" s="25">
        <f>f_return_6m(A1663,0,参数!B1662)</f>
        <v>20.1303028059525</v>
      </c>
      <c r="AA1663" t="str">
        <f>f_dq_status(A1663,参数!$B$1)</f>
        <v>开放申购|开放赎回</v>
      </c>
      <c r="AB1663" s="17">
        <f ca="1">f_risk_maxdownside(A1663,参数!$B$6,参数!$B$1)</f>
        <v>-16.88</v>
      </c>
      <c r="AC1663" s="17">
        <f ca="1">f_risk_maxdownside(A1663,参数!$B$4,参数!$B$1)</f>
        <v>-16.88</v>
      </c>
      <c r="AD1663" t="str">
        <f ca="1">f_risk_maxdownside_date(A1663,参数!$B$6,参数!$B$1)</f>
        <v>20180202-20190103</v>
      </c>
    </row>
    <row r="1664" spans="1:30">
      <c r="A1664" s="15" t="s">
        <v>1692</v>
      </c>
      <c r="B1664" t="str">
        <f>f_info_name(A1664)</f>
        <v>中金衡优A</v>
      </c>
      <c r="C1664" t="str">
        <f>f_info_setupdate(A1664)</f>
        <v>2018-06-08</v>
      </c>
      <c r="D1664" s="16">
        <f t="shared" si="25"/>
        <v>962</v>
      </c>
      <c r="F1664" s="17">
        <f>f_netasset_total(A1664,参数!$B$1,100000000)</f>
        <v>4.417289984</v>
      </c>
      <c r="G1664" s="17">
        <f ca="1">f_nav_adjustedreturn(A1664,参数!$B$2,参数!$B$1)</f>
        <v>28.1261261261261</v>
      </c>
      <c r="H1664" s="17">
        <f ca="1">f_nav_periodreturnrankingper(A1664,参数!$B$2,参数!$B$1,3)</f>
        <v>65.2726310217046</v>
      </c>
      <c r="I1664" s="17">
        <f ca="1">f_nav_adjustedreturn(A1664,参数!$B$3,参数!$B$2)</f>
        <v>12.1189511940735</v>
      </c>
      <c r="J1664" s="17">
        <f ca="1">f_nav_periodreturnrankingper(A1664,参数!$B$3,参数!$B$2,3)</f>
        <v>76.3099219620959</v>
      </c>
      <c r="K1664" s="17">
        <f ca="1">f_nav_adjustedreturn(A1664,参数!$B$4,参数!$B$3)</f>
        <v>0</v>
      </c>
      <c r="L1664" s="17">
        <f ca="1">f_nav_periodreturnrankingper(A1664,参数!$B$4,参数!$B$3,3)</f>
        <v>0</v>
      </c>
      <c r="M1664" s="17">
        <f ca="1">f_nav_adjustedreturn(A1664,参数!$B$5,参数!$B$4)</f>
        <v>0</v>
      </c>
      <c r="N1664" s="17">
        <f ca="1">f_nav_periodreturnrankingper(A1664,参数!$B$5,参数!$B$4,3)</f>
        <v>0</v>
      </c>
      <c r="O1664" s="17">
        <f ca="1">f_nav_adjustedreturn(A1664,参数!$B$6,参数!$B$5)</f>
        <v>0</v>
      </c>
      <c r="P1664" s="17">
        <f ca="1">f_nav_periodreturnrankingper(A1664,参数!$B$6,参数!$B$5,3)</f>
        <v>0</v>
      </c>
      <c r="Q1664" s="25">
        <f>f_return(A1664,1,参数!$B$1-365/2,参数!$B$1)</f>
        <v>23.0884207281339</v>
      </c>
      <c r="R1664" s="25">
        <f ca="1">f_return(A1664,1,参数!$B$4,参数!$B$1)</f>
        <v>0</v>
      </c>
      <c r="S1664" s="25">
        <f ca="1">f_return(A1664,1,参数!$B$6,参数!$B$1)</f>
        <v>0</v>
      </c>
      <c r="T1664" t="str">
        <f>f_info_investtype(A1664)</f>
        <v>灵活配置型基金</v>
      </c>
      <c r="U1664" t="str">
        <f>f_info_fundmanager(A1664)</f>
        <v>陈诗昆,刘重晋</v>
      </c>
      <c r="V1664">
        <f>f_info_manager_onthepostdays(A1664,1)</f>
        <v>783</v>
      </c>
      <c r="W1664" s="25">
        <f ca="1">f_return_1w(A1664,"0",参数!$B$2)</f>
        <v>-2.86164347597793</v>
      </c>
      <c r="X1664" s="25">
        <f>f_return_1m(A1664,"0",参数!$B$1)</f>
        <v>5.97615499254841</v>
      </c>
      <c r="Y1664" s="25">
        <f>f_return_3m(A1664,0,参数!$B$1)</f>
        <v>9.78000771902738</v>
      </c>
      <c r="Z1664" s="25">
        <f>f_return_6m(A1664,0,参数!B1663)</f>
        <v>6.60776598114187</v>
      </c>
      <c r="AA1664" t="str">
        <f>f_dq_status(A1664,参数!$B$1)</f>
        <v>暂停大额申购|开放赎回</v>
      </c>
      <c r="AB1664" s="17">
        <f ca="1">f_risk_maxdownside(A1664,参数!$B$6,参数!$B$1)</f>
        <v>-11.1745866874405</v>
      </c>
      <c r="AC1664" s="17">
        <f ca="1">f_risk_maxdownside(A1664,参数!$B$4,参数!$B$1)</f>
        <v>-11.1745866874405</v>
      </c>
      <c r="AD1664" t="str">
        <f ca="1">f_risk_maxdownside_date(A1664,参数!$B$6,参数!$B$1)</f>
        <v>20200114-20200203</v>
      </c>
    </row>
    <row r="1665" spans="1:30">
      <c r="A1665" s="15" t="s">
        <v>1693</v>
      </c>
      <c r="B1665" t="str">
        <f>f_info_name(A1665)</f>
        <v>农银汇理研究驱动</v>
      </c>
      <c r="C1665" t="str">
        <f>f_info_setupdate(A1665)</f>
        <v>2018-01-24</v>
      </c>
      <c r="D1665" s="16">
        <f t="shared" si="25"/>
        <v>1097</v>
      </c>
      <c r="F1665" s="17">
        <f>f_netasset_total(A1665,参数!$B$1,100000000)</f>
        <v>1.307765998</v>
      </c>
      <c r="G1665" s="17">
        <f ca="1">f_nav_adjustedreturn(A1665,参数!$B$2,参数!$B$1)</f>
        <v>83.1442331238266</v>
      </c>
      <c r="H1665" s="17">
        <f ca="1">f_nav_periodreturnrankingper(A1665,参数!$B$2,参数!$B$1,3)</f>
        <v>14.081524616199</v>
      </c>
      <c r="I1665" s="17">
        <f ca="1">f_nav_adjustedreturn(A1665,参数!$B$3,参数!$B$2)</f>
        <v>44.4523051526943</v>
      </c>
      <c r="J1665" s="17">
        <f ca="1">f_nav_periodreturnrankingper(A1665,参数!$B$3,参数!$B$2,3)</f>
        <v>24.0245261984392</v>
      </c>
      <c r="K1665" s="17">
        <f ca="1">f_nav_adjustedreturn(A1665,参数!$B$4,参数!$B$3)</f>
        <v>-15.19</v>
      </c>
      <c r="L1665" s="17">
        <f ca="1">f_nav_periodreturnrankingper(A1665,参数!$B$4,参数!$B$3,3)</f>
        <v>50.7060333761232</v>
      </c>
      <c r="M1665" s="17">
        <f ca="1">f_nav_adjustedreturn(A1665,参数!$B$5,参数!$B$4)</f>
        <v>0</v>
      </c>
      <c r="N1665" s="17">
        <f ca="1">f_nav_periodreturnrankingper(A1665,参数!$B$5,参数!$B$4,3)</f>
        <v>0</v>
      </c>
      <c r="O1665" s="17">
        <f ca="1">f_nav_adjustedreturn(A1665,参数!$B$6,参数!$B$5)</f>
        <v>0</v>
      </c>
      <c r="P1665" s="17">
        <f ca="1">f_nav_periodreturnrankingper(A1665,参数!$B$6,参数!$B$5,3)</f>
        <v>0</v>
      </c>
      <c r="Q1665" s="25">
        <f>f_return(A1665,1,参数!$B$1-365/2,参数!$B$1)</f>
        <v>80.5621608694165</v>
      </c>
      <c r="R1665" s="25">
        <f ca="1">f_return(A1665,1,参数!$B$4,参数!$B$1)</f>
        <v>30.8824818041235</v>
      </c>
      <c r="S1665" s="25">
        <f ca="1">f_return(A1665,1,参数!$B$6,参数!$B$1)</f>
        <v>0</v>
      </c>
      <c r="T1665" t="str">
        <f>f_info_investtype(A1665)</f>
        <v>灵活配置型基金</v>
      </c>
      <c r="U1665" t="str">
        <f>f_info_fundmanager(A1665)</f>
        <v>徐文卉</v>
      </c>
      <c r="V1665">
        <f>f_info_manager_onthepostdays(A1665,1)</f>
        <v>1114</v>
      </c>
      <c r="W1665" s="25">
        <f ca="1">f_return_1w(A1665,"0",参数!$B$2)</f>
        <v>-0.833738060547189</v>
      </c>
      <c r="X1665" s="25">
        <f>f_return_1m(A1665,"0",参数!$B$1)</f>
        <v>15.2151586731026</v>
      </c>
      <c r="Y1665" s="25">
        <f>f_return_3m(A1665,0,参数!$B$1)</f>
        <v>29.0446885604187</v>
      </c>
      <c r="Z1665" s="25">
        <f>f_return_6m(A1665,0,参数!B1664)</f>
        <v>25.7969869660893</v>
      </c>
      <c r="AA1665" t="str">
        <f>f_dq_status(A1665,参数!$B$1)</f>
        <v>开放申购|开放赎回</v>
      </c>
      <c r="AB1665" s="17">
        <f ca="1">f_risk_maxdownside(A1665,参数!$B$6,参数!$B$1)</f>
        <v>-23.1634773883753</v>
      </c>
      <c r="AC1665" s="17">
        <f ca="1">f_risk_maxdownside(A1665,参数!$B$4,参数!$B$1)</f>
        <v>-23.1634773883753</v>
      </c>
      <c r="AD1665" t="str">
        <f ca="1">f_risk_maxdownside_date(A1665,参数!$B$6,参数!$B$1)</f>
        <v>20200226-20200323</v>
      </c>
    </row>
    <row r="1666" spans="1:30">
      <c r="A1666" s="15" t="s">
        <v>1694</v>
      </c>
      <c r="B1666" t="str">
        <f>f_info_name(A1666)</f>
        <v>鑫元价值精选A</v>
      </c>
      <c r="C1666" t="str">
        <f>f_info_setupdate(A1666)</f>
        <v>2018-01-23</v>
      </c>
      <c r="D1666" s="16">
        <f t="shared" si="25"/>
        <v>1098</v>
      </c>
      <c r="F1666" s="17">
        <f>f_netasset_total(A1666,参数!$B$1,100000000)</f>
        <v>0.6956710248</v>
      </c>
      <c r="G1666" s="17">
        <f ca="1">f_nav_adjustedreturn(A1666,参数!$B$2,参数!$B$1)</f>
        <v>28.7485470747772</v>
      </c>
      <c r="H1666" s="17">
        <f ca="1">f_nav_periodreturnrankingper(A1666,参数!$B$2,参数!$B$1,3)</f>
        <v>64.7961884595024</v>
      </c>
      <c r="I1666" s="17">
        <f ca="1">f_nav_adjustedreturn(A1666,参数!$B$3,参数!$B$2)</f>
        <v>24.2807270976285</v>
      </c>
      <c r="J1666" s="17">
        <f ca="1">f_nav_periodreturnrankingper(A1666,参数!$B$3,参数!$B$2,3)</f>
        <v>52.1181716833891</v>
      </c>
      <c r="K1666" s="17">
        <f ca="1">f_nav_adjustedreturn(A1666,参数!$B$4,参数!$B$3)</f>
        <v>-16.93</v>
      </c>
      <c r="L1666" s="17">
        <f ca="1">f_nav_periodreturnrankingper(A1666,参数!$B$4,参数!$B$3,3)</f>
        <v>56.0333761232349</v>
      </c>
      <c r="M1666" s="17">
        <f ca="1">f_nav_adjustedreturn(A1666,参数!$B$5,参数!$B$4)</f>
        <v>0</v>
      </c>
      <c r="N1666" s="17">
        <f ca="1">f_nav_periodreturnrankingper(A1666,参数!$B$5,参数!$B$4,3)</f>
        <v>0</v>
      </c>
      <c r="O1666" s="17">
        <f ca="1">f_nav_adjustedreturn(A1666,参数!$B$6,参数!$B$5)</f>
        <v>0</v>
      </c>
      <c r="P1666" s="17">
        <f ca="1">f_nav_periodreturnrankingper(A1666,参数!$B$6,参数!$B$5,3)</f>
        <v>0</v>
      </c>
      <c r="Q1666" s="25">
        <f>f_return(A1666,1,参数!$B$1-365/2,参数!$B$1)</f>
        <v>28.4700277203354</v>
      </c>
      <c r="R1666" s="25">
        <f ca="1">f_return(A1666,1,参数!$B$4,参数!$B$1)</f>
        <v>9.94087502996488</v>
      </c>
      <c r="S1666" s="25">
        <f ca="1">f_return(A1666,1,参数!$B$6,参数!$B$1)</f>
        <v>0</v>
      </c>
      <c r="T1666" t="str">
        <f>f_info_investtype(A1666)</f>
        <v>灵活配置型基金</v>
      </c>
      <c r="U1666" t="str">
        <f>f_info_fundmanager(A1666)</f>
        <v>丁玥,赵慧</v>
      </c>
      <c r="V1666">
        <f>f_info_manager_onthepostdays(A1666,1)</f>
        <v>1115</v>
      </c>
      <c r="W1666" s="25">
        <f ca="1">f_return_1w(A1666,"0",参数!$B$2)</f>
        <v>0.545383716400472</v>
      </c>
      <c r="X1666" s="25">
        <f>f_return_1m(A1666,"0",参数!$B$1)</f>
        <v>13.5486075516829</v>
      </c>
      <c r="Y1666" s="25">
        <f>f_return_3m(A1666,0,参数!$B$1)</f>
        <v>20.5295611171563</v>
      </c>
      <c r="Z1666" s="25">
        <f>f_return_6m(A1666,0,参数!B1665)</f>
        <v>9.82547407283101</v>
      </c>
      <c r="AA1666" t="str">
        <f>f_dq_status(A1666,参数!$B$1)</f>
        <v>开放申购|开放赎回</v>
      </c>
      <c r="AB1666" s="17">
        <f ca="1">f_risk_maxdownside(A1666,参数!$B$6,参数!$B$1)</f>
        <v>-21.8780535470002</v>
      </c>
      <c r="AC1666" s="17">
        <f ca="1">f_risk_maxdownside(A1666,参数!$B$4,参数!$B$1)</f>
        <v>-21.8780535470002</v>
      </c>
      <c r="AD1666" t="str">
        <f ca="1">f_risk_maxdownside_date(A1666,参数!$B$6,参数!$B$1)</f>
        <v>20180523-20181227</v>
      </c>
    </row>
    <row r="1667" spans="1:30">
      <c r="A1667" s="15" t="s">
        <v>1695</v>
      </c>
      <c r="B1667" t="str">
        <f>f_info_name(A1667)</f>
        <v>创金合信科技成长A</v>
      </c>
      <c r="C1667" t="str">
        <f>f_info_setupdate(A1667)</f>
        <v>2017-12-28</v>
      </c>
      <c r="D1667" s="16">
        <f t="shared" ref="D1667:D1730" si="26">DATEDIF(C1667,"2021-1-25","d")</f>
        <v>1124</v>
      </c>
      <c r="F1667" s="17">
        <f>f_netasset_total(A1667,参数!$B$1,100000000)</f>
        <v>5.5339863634</v>
      </c>
      <c r="G1667" s="17">
        <f ca="1">f_nav_adjustedreturn(A1667,参数!$B$2,参数!$B$1)</f>
        <v>42.0967633402866</v>
      </c>
      <c r="H1667" s="17">
        <f ca="1">f_nav_periodreturnrankingper(A1667,参数!$B$2,参数!$B$1,3)</f>
        <v>81.3725490196078</v>
      </c>
      <c r="I1667" s="17">
        <f ca="1">f_nav_adjustedreturn(A1667,参数!$B$3,参数!$B$2)</f>
        <v>92.3505047890241</v>
      </c>
      <c r="J1667" s="17">
        <f ca="1">f_nav_periodreturnrankingper(A1667,参数!$B$3,参数!$B$2,3)</f>
        <v>2.65486725663717</v>
      </c>
      <c r="K1667" s="17">
        <f ca="1">f_nav_adjustedreturn(A1667,参数!$B$4,参数!$B$3)</f>
        <v>-19.8797054858447</v>
      </c>
      <c r="L1667" s="17">
        <f ca="1">f_nav_periodreturnrankingper(A1667,参数!$B$4,参数!$B$3,3)</f>
        <v>29.4545454545455</v>
      </c>
      <c r="M1667" s="17">
        <f ca="1">f_nav_adjustedreturn(A1667,参数!$B$5,参数!$B$4)</f>
        <v>0</v>
      </c>
      <c r="N1667" s="17">
        <f ca="1">f_nav_periodreturnrankingper(A1667,参数!$B$5,参数!$B$4,3)</f>
        <v>0</v>
      </c>
      <c r="O1667" s="17">
        <f ca="1">f_nav_adjustedreturn(A1667,参数!$B$6,参数!$B$5)</f>
        <v>0</v>
      </c>
      <c r="P1667" s="17">
        <f ca="1">f_nav_periodreturnrankingper(A1667,参数!$B$6,参数!$B$5,3)</f>
        <v>0</v>
      </c>
      <c r="Q1667" s="25">
        <f>f_return(A1667,1,参数!$B$1-365/2,参数!$B$1)</f>
        <v>49.4526998434553</v>
      </c>
      <c r="R1667" s="25">
        <f ca="1">f_return(A1667,1,参数!$B$4,参数!$B$1)</f>
        <v>29.8284335036036</v>
      </c>
      <c r="S1667" s="25">
        <f ca="1">f_return(A1667,1,参数!$B$6,参数!$B$1)</f>
        <v>0</v>
      </c>
      <c r="T1667" t="str">
        <f>f_info_investtype(A1667)</f>
        <v>普通股票型基金</v>
      </c>
      <c r="U1667" t="str">
        <f>f_info_fundmanager(A1667)</f>
        <v>周志敏</v>
      </c>
      <c r="V1667">
        <f>f_info_manager_onthepostdays(A1667,1)</f>
        <v>1141</v>
      </c>
      <c r="W1667" s="25">
        <f ca="1">f_return_1w(A1667,"0",参数!$B$2)</f>
        <v>2.91551246537396</v>
      </c>
      <c r="X1667" s="25">
        <f>f_return_1m(A1667,"0",参数!$B$1)</f>
        <v>13.4529629828614</v>
      </c>
      <c r="Y1667" s="25">
        <f>f_return_3m(A1667,0,参数!$B$1)</f>
        <v>25.1081225191066</v>
      </c>
      <c r="Z1667" s="25">
        <f>f_return_6m(A1667,0,参数!B1666)</f>
        <v>5.94403694648193</v>
      </c>
      <c r="AA1667" t="str">
        <f>f_dq_status(A1667,参数!$B$1)</f>
        <v>开放申购|开放赎回</v>
      </c>
      <c r="AB1667" s="17">
        <f ca="1">f_risk_maxdownside(A1667,参数!$B$6,参数!$B$1)</f>
        <v>-32.7980580711418</v>
      </c>
      <c r="AC1667" s="17">
        <f ca="1">f_risk_maxdownside(A1667,参数!$B$4,参数!$B$1)</f>
        <v>-32.7980580711418</v>
      </c>
      <c r="AD1667" t="str">
        <f ca="1">f_risk_maxdownside_date(A1667,参数!$B$6,参数!$B$1)</f>
        <v>20180508-20190103</v>
      </c>
    </row>
    <row r="1668" spans="1:30">
      <c r="A1668" s="15" t="s">
        <v>1696</v>
      </c>
      <c r="B1668" t="str">
        <f>f_info_name(A1668)</f>
        <v>银华积极成长</v>
      </c>
      <c r="C1668" t="str">
        <f>f_info_setupdate(A1668)</f>
        <v>2018-03-29</v>
      </c>
      <c r="D1668" s="16">
        <f t="shared" si="26"/>
        <v>1033</v>
      </c>
      <c r="F1668" s="17">
        <f>f_netasset_total(A1668,参数!$B$1,100000000)</f>
        <v>6.1141751681</v>
      </c>
      <c r="G1668" s="17">
        <f ca="1">f_nav_adjustedreturn(A1668,参数!$B$2,参数!$B$1)</f>
        <v>92.4783418346692</v>
      </c>
      <c r="H1668" s="17">
        <f ca="1">f_nav_periodreturnrankingper(A1668,参数!$B$2,参数!$B$1,3)</f>
        <v>15.7998037291462</v>
      </c>
      <c r="I1668" s="17">
        <f ca="1">f_nav_adjustedreturn(A1668,参数!$B$3,参数!$B$2)</f>
        <v>48.0225311601151</v>
      </c>
      <c r="J1668" s="17">
        <f ca="1">f_nav_periodreturnrankingper(A1668,参数!$B$3,参数!$B$2,3)</f>
        <v>38.1542699724518</v>
      </c>
      <c r="K1668" s="17">
        <f ca="1">f_nav_adjustedreturn(A1668,参数!$B$4,参数!$B$3)</f>
        <v>0</v>
      </c>
      <c r="L1668" s="17">
        <f ca="1">f_nav_periodreturnrankingper(A1668,参数!$B$4,参数!$B$3,3)</f>
        <v>0</v>
      </c>
      <c r="M1668" s="17">
        <f ca="1">f_nav_adjustedreturn(A1668,参数!$B$5,参数!$B$4)</f>
        <v>0</v>
      </c>
      <c r="N1668" s="17">
        <f ca="1">f_nav_periodreturnrankingper(A1668,参数!$B$5,参数!$B$4,3)</f>
        <v>0</v>
      </c>
      <c r="O1668" s="17">
        <f ca="1">f_nav_adjustedreturn(A1668,参数!$B$6,参数!$B$5)</f>
        <v>0</v>
      </c>
      <c r="P1668" s="17">
        <f ca="1">f_nav_periodreturnrankingper(A1668,参数!$B$6,参数!$B$5,3)</f>
        <v>0</v>
      </c>
      <c r="Q1668" s="25">
        <f>f_return(A1668,1,参数!$B$1-365/2,参数!$B$1)</f>
        <v>86.5063279688688</v>
      </c>
      <c r="R1668" s="25">
        <f ca="1">f_return(A1668,1,参数!$B$4,参数!$B$1)</f>
        <v>0</v>
      </c>
      <c r="S1668" s="25">
        <f ca="1">f_return(A1668,1,参数!$B$6,参数!$B$1)</f>
        <v>0</v>
      </c>
      <c r="T1668" t="str">
        <f>f_info_investtype(A1668)</f>
        <v>偏股混合型基金</v>
      </c>
      <c r="U1668" t="str">
        <f>f_info_fundmanager(A1668)</f>
        <v>孙蓓琳</v>
      </c>
      <c r="V1668">
        <f>f_info_manager_onthepostdays(A1668,1)</f>
        <v>1050</v>
      </c>
      <c r="W1668" s="25">
        <f ca="1">f_return_1w(A1668,"0",参数!$B$2)</f>
        <v>-2.63303113914071</v>
      </c>
      <c r="X1668" s="25">
        <f>f_return_1m(A1668,"0",参数!$B$1)</f>
        <v>11.2343252854202</v>
      </c>
      <c r="Y1668" s="25">
        <f>f_return_3m(A1668,0,参数!$B$1)</f>
        <v>28.6696254600563</v>
      </c>
      <c r="Z1668" s="25">
        <f>f_return_6m(A1668,0,参数!B1667)</f>
        <v>32.7455782312925</v>
      </c>
      <c r="AA1668" t="str">
        <f>f_dq_status(A1668,参数!$B$1)</f>
        <v>开放申购|开放赎回</v>
      </c>
      <c r="AB1668" s="17">
        <f ca="1">f_risk_maxdownside(A1668,参数!$B$6,参数!$B$1)</f>
        <v>-22.1771801463318</v>
      </c>
      <c r="AC1668" s="17">
        <f ca="1">f_risk_maxdownside(A1668,参数!$B$4,参数!$B$1)</f>
        <v>-22.1771801463318</v>
      </c>
      <c r="AD1668" t="str">
        <f ca="1">f_risk_maxdownside_date(A1668,参数!$B$6,参数!$B$1)</f>
        <v>20180519-20190103</v>
      </c>
    </row>
    <row r="1669" spans="1:30">
      <c r="A1669" s="15" t="s">
        <v>1697</v>
      </c>
      <c r="B1669" t="str">
        <f>f_info_name(A1669)</f>
        <v>华泰紫金智能量化</v>
      </c>
      <c r="C1669" t="str">
        <f>f_info_setupdate(A1669)</f>
        <v>2018-02-01</v>
      </c>
      <c r="D1669" s="16">
        <f t="shared" si="26"/>
        <v>1089</v>
      </c>
      <c r="F1669" s="17">
        <f>f_netasset_total(A1669,参数!$B$1,100000000)</f>
        <v>0.85860454</v>
      </c>
      <c r="G1669" s="17">
        <f ca="1">f_nav_adjustedreturn(A1669,参数!$B$2,参数!$B$1)</f>
        <v>55.7624028404184</v>
      </c>
      <c r="H1669" s="17">
        <f ca="1">f_nav_periodreturnrankingper(A1669,参数!$B$2,参数!$B$1,3)</f>
        <v>62.9901960784314</v>
      </c>
      <c r="I1669" s="17">
        <f ca="1">f_nav_adjustedreturn(A1669,参数!$B$3,参数!$B$2)</f>
        <v>36.1332462442848</v>
      </c>
      <c r="J1669" s="17">
        <f ca="1">f_nav_periodreturnrankingper(A1669,参数!$B$3,参数!$B$2,3)</f>
        <v>65.7817109144543</v>
      </c>
      <c r="K1669" s="17">
        <f ca="1">f_nav_adjustedreturn(A1669,参数!$B$4,参数!$B$3)</f>
        <v>0</v>
      </c>
      <c r="L1669" s="17">
        <f ca="1">f_nav_periodreturnrankingper(A1669,参数!$B$4,参数!$B$3,3)</f>
        <v>0</v>
      </c>
      <c r="M1669" s="17">
        <f ca="1">f_nav_adjustedreturn(A1669,参数!$B$5,参数!$B$4)</f>
        <v>0</v>
      </c>
      <c r="N1669" s="17">
        <f ca="1">f_nav_periodreturnrankingper(A1669,参数!$B$5,参数!$B$4,3)</f>
        <v>0</v>
      </c>
      <c r="O1669" s="17">
        <f ca="1">f_nav_adjustedreturn(A1669,参数!$B$6,参数!$B$5)</f>
        <v>0</v>
      </c>
      <c r="P1669" s="17">
        <f ca="1">f_nav_periodreturnrankingper(A1669,参数!$B$6,参数!$B$5,3)</f>
        <v>0</v>
      </c>
      <c r="Q1669" s="25">
        <f>f_return(A1669,1,参数!$B$1-365/2,参数!$B$1)</f>
        <v>78.3671902112654</v>
      </c>
      <c r="R1669" s="25">
        <f ca="1">f_return(A1669,1,参数!$B$4,参数!$B$1)</f>
        <v>0</v>
      </c>
      <c r="S1669" s="25">
        <f ca="1">f_return(A1669,1,参数!$B$6,参数!$B$1)</f>
        <v>0</v>
      </c>
      <c r="T1669" t="str">
        <f>f_info_investtype(A1669)</f>
        <v>普通股票型基金</v>
      </c>
      <c r="U1669" t="str">
        <f>f_info_fundmanager(A1669)</f>
        <v>毛甜</v>
      </c>
      <c r="V1669">
        <f>f_info_manager_onthepostdays(A1669,1)</f>
        <v>1069</v>
      </c>
      <c r="W1669" s="25">
        <f ca="1">f_return_1w(A1669,"0",参数!$B$2)</f>
        <v>-1.08210726150926</v>
      </c>
      <c r="X1669" s="25">
        <f>f_return_1m(A1669,"0",参数!$B$1)</f>
        <v>14.1330333286458</v>
      </c>
      <c r="Y1669" s="25">
        <f>f_return_3m(A1669,0,参数!$B$1)</f>
        <v>26.1521722235175</v>
      </c>
      <c r="Z1669" s="25">
        <f>f_return_6m(A1669,0,参数!B1668)</f>
        <v>26.6997057457023</v>
      </c>
      <c r="AA1669" t="str">
        <f>f_dq_status(A1669,参数!$B$1)</f>
        <v>开放申购|开放赎回</v>
      </c>
      <c r="AB1669" s="17">
        <f ca="1">f_risk_maxdownside(A1669,参数!$B$6,参数!$B$1)</f>
        <v>-28.6012941762071</v>
      </c>
      <c r="AC1669" s="17">
        <f ca="1">f_risk_maxdownside(A1669,参数!$B$4,参数!$B$1)</f>
        <v>-28.6012941762071</v>
      </c>
      <c r="AD1669" t="str">
        <f ca="1">f_risk_maxdownside_date(A1669,参数!$B$6,参数!$B$1)</f>
        <v>20180313-20190103</v>
      </c>
    </row>
    <row r="1670" spans="1:30">
      <c r="A1670" s="15" t="s">
        <v>1698</v>
      </c>
      <c r="B1670" t="str">
        <f>f_info_name(A1670)</f>
        <v>汇添富沪港深大盘价值</v>
      </c>
      <c r="C1670" t="str">
        <f>f_info_setupdate(A1670)</f>
        <v>2018-02-13</v>
      </c>
      <c r="D1670" s="16">
        <f t="shared" si="26"/>
        <v>1077</v>
      </c>
      <c r="F1670" s="17">
        <f>f_netasset_total(A1670,参数!$B$1,100000000)</f>
        <v>11.3415618973</v>
      </c>
      <c r="G1670" s="17">
        <f ca="1">f_nav_adjustedreturn(A1670,参数!$B$2,参数!$B$1)</f>
        <v>46.2159950910207</v>
      </c>
      <c r="H1670" s="17">
        <f ca="1">f_nav_periodreturnrankingper(A1670,参数!$B$2,参数!$B$1,3)</f>
        <v>82.531894013739</v>
      </c>
      <c r="I1670" s="17">
        <f ca="1">f_nav_adjustedreturn(A1670,参数!$B$3,参数!$B$2)</f>
        <v>13.1712962962963</v>
      </c>
      <c r="J1670" s="17">
        <f ca="1">f_nav_periodreturnrankingper(A1670,参数!$B$3,参数!$B$2,3)</f>
        <v>97.1074380165289</v>
      </c>
      <c r="K1670" s="17">
        <f ca="1">f_nav_adjustedreturn(A1670,参数!$B$4,参数!$B$3)</f>
        <v>0</v>
      </c>
      <c r="L1670" s="17">
        <f ca="1">f_nav_periodreturnrankingper(A1670,参数!$B$4,参数!$B$3,3)</f>
        <v>0</v>
      </c>
      <c r="M1670" s="17">
        <f ca="1">f_nav_adjustedreturn(A1670,参数!$B$5,参数!$B$4)</f>
        <v>0</v>
      </c>
      <c r="N1670" s="17">
        <f ca="1">f_nav_periodreturnrankingper(A1670,参数!$B$5,参数!$B$4,3)</f>
        <v>0</v>
      </c>
      <c r="O1670" s="17">
        <f ca="1">f_nav_adjustedreturn(A1670,参数!$B$6,参数!$B$5)</f>
        <v>0</v>
      </c>
      <c r="P1670" s="17">
        <f ca="1">f_nav_periodreturnrankingper(A1670,参数!$B$6,参数!$B$5,3)</f>
        <v>0</v>
      </c>
      <c r="Q1670" s="25">
        <f>f_return(A1670,1,参数!$B$1-365/2,参数!$B$1)</f>
        <v>57.8819395683899</v>
      </c>
      <c r="R1670" s="25">
        <f ca="1">f_return(A1670,1,参数!$B$4,参数!$B$1)</f>
        <v>0</v>
      </c>
      <c r="S1670" s="25">
        <f ca="1">f_return(A1670,1,参数!$B$6,参数!$B$1)</f>
        <v>0</v>
      </c>
      <c r="T1670" t="str">
        <f>f_info_investtype(A1670)</f>
        <v>偏股混合型基金</v>
      </c>
      <c r="U1670" t="str">
        <f>f_info_fundmanager(A1670)</f>
        <v>陈健玮</v>
      </c>
      <c r="V1670">
        <f>f_info_manager_onthepostdays(A1670,1)</f>
        <v>1094</v>
      </c>
      <c r="W1670" s="25">
        <f ca="1">f_return_1w(A1670,"0",参数!$B$2)</f>
        <v>-5.288647810926</v>
      </c>
      <c r="X1670" s="25">
        <f>f_return_1m(A1670,"0",参数!$B$1)</f>
        <v>14.9184149184149</v>
      </c>
      <c r="Y1670" s="25">
        <f>f_return_3m(A1670,0,参数!$B$1)</f>
        <v>19.4502464700476</v>
      </c>
      <c r="Z1670" s="25">
        <f>f_return_6m(A1670,0,参数!B1669)</f>
        <v>17.0990960830264</v>
      </c>
      <c r="AA1670" t="str">
        <f>f_dq_status(A1670,参数!$B$1)</f>
        <v>开放申购|开放赎回</v>
      </c>
      <c r="AB1670" s="17">
        <f ca="1">f_risk_maxdownside(A1670,参数!$B$6,参数!$B$1)</f>
        <v>-24.6911215400824</v>
      </c>
      <c r="AC1670" s="17">
        <f ca="1">f_risk_maxdownside(A1670,参数!$B$4,参数!$B$1)</f>
        <v>-24.6911215400824</v>
      </c>
      <c r="AD1670" t="str">
        <f ca="1">f_risk_maxdownside_date(A1670,参数!$B$6,参数!$B$1)</f>
        <v>20200114-20200319</v>
      </c>
    </row>
    <row r="1671" spans="1:30">
      <c r="A1671" s="15" t="s">
        <v>1699</v>
      </c>
      <c r="B1671" t="str">
        <f>f_info_name(A1671)</f>
        <v>前海开源中药研究精选A</v>
      </c>
      <c r="C1671" t="str">
        <f>f_info_setupdate(A1671)</f>
        <v>2018-03-21</v>
      </c>
      <c r="D1671" s="16">
        <f t="shared" si="26"/>
        <v>1041</v>
      </c>
      <c r="F1671" s="17">
        <f>f_netasset_total(A1671,参数!$B$1,100000000)</f>
        <v>0.5407749352</v>
      </c>
      <c r="G1671" s="17">
        <f ca="1">f_nav_adjustedreturn(A1671,参数!$B$2,参数!$B$1)</f>
        <v>11.9610024209906</v>
      </c>
      <c r="H1671" s="17">
        <f ca="1">f_nav_periodreturnrankingper(A1671,参数!$B$2,参数!$B$1,3)</f>
        <v>99.2647058823529</v>
      </c>
      <c r="I1671" s="17">
        <f ca="1">f_nav_adjustedreturn(A1671,参数!$B$3,参数!$B$2)</f>
        <v>33.3944313520119</v>
      </c>
      <c r="J1671" s="17">
        <f ca="1">f_nav_periodreturnrankingper(A1671,参数!$B$3,参数!$B$2,3)</f>
        <v>73.1563421828909</v>
      </c>
      <c r="K1671" s="17">
        <f ca="1">f_nav_adjustedreturn(A1671,参数!$B$4,参数!$B$3)</f>
        <v>0</v>
      </c>
      <c r="L1671" s="17">
        <f ca="1">f_nav_periodreturnrankingper(A1671,参数!$B$4,参数!$B$3,3)</f>
        <v>0</v>
      </c>
      <c r="M1671" s="17">
        <f ca="1">f_nav_adjustedreturn(A1671,参数!$B$5,参数!$B$4)</f>
        <v>0</v>
      </c>
      <c r="N1671" s="17">
        <f ca="1">f_nav_periodreturnrankingper(A1671,参数!$B$5,参数!$B$4,3)</f>
        <v>0</v>
      </c>
      <c r="O1671" s="17">
        <f ca="1">f_nav_adjustedreturn(A1671,参数!$B$6,参数!$B$5)</f>
        <v>0</v>
      </c>
      <c r="P1671" s="17">
        <f ca="1">f_nav_periodreturnrankingper(A1671,参数!$B$6,参数!$B$5,3)</f>
        <v>0</v>
      </c>
      <c r="Q1671" s="25">
        <f>f_return(A1671,1,参数!$B$1-365/2,参数!$B$1)</f>
        <v>-6.91082641082589</v>
      </c>
      <c r="R1671" s="25">
        <f ca="1">f_return(A1671,1,参数!$B$4,参数!$B$1)</f>
        <v>0</v>
      </c>
      <c r="S1671" s="25">
        <f ca="1">f_return(A1671,1,参数!$B$6,参数!$B$1)</f>
        <v>0</v>
      </c>
      <c r="T1671" t="str">
        <f>f_info_investtype(A1671)</f>
        <v>普通股票型基金</v>
      </c>
      <c r="U1671" t="str">
        <f>f_info_fundmanager(A1671)</f>
        <v>范洁</v>
      </c>
      <c r="V1671">
        <f>f_info_manager_onthepostdays(A1671,1)</f>
        <v>638</v>
      </c>
      <c r="W1671" s="25">
        <f ca="1">f_return_1w(A1671,"0",参数!$B$2)</f>
        <v>2.95742387496632</v>
      </c>
      <c r="X1671" s="25">
        <f>f_return_1m(A1671,"0",参数!$B$1)</f>
        <v>2.48562529947293</v>
      </c>
      <c r="Y1671" s="25">
        <f>f_return_3m(A1671,0,参数!$B$1)</f>
        <v>0.0467754195170516</v>
      </c>
      <c r="Z1671" s="25">
        <f>f_return_6m(A1671,0,参数!B1670)</f>
        <v>-8.44628185671673</v>
      </c>
      <c r="AA1671" t="str">
        <f>f_dq_status(A1671,参数!$B$1)</f>
        <v>开放申购|开放赎回</v>
      </c>
      <c r="AB1671" s="17">
        <f ca="1">f_risk_maxdownside(A1671,参数!$B$6,参数!$B$1)</f>
        <v>-17.5957709734999</v>
      </c>
      <c r="AC1671" s="17">
        <f ca="1">f_risk_maxdownside(A1671,参数!$B$4,参数!$B$1)</f>
        <v>-17.5957709734999</v>
      </c>
      <c r="AD1671" t="str">
        <f ca="1">f_risk_maxdownside_date(A1671,参数!$B$6,参数!$B$1)</f>
        <v>20190308-20190517</v>
      </c>
    </row>
    <row r="1672" spans="1:30">
      <c r="A1672" s="15" t="s">
        <v>1700</v>
      </c>
      <c r="B1672" t="str">
        <f>f_info_name(A1672)</f>
        <v>银华中小市值A</v>
      </c>
      <c r="C1672" t="str">
        <f>f_info_setupdate(A1672)</f>
        <v>2018-05-11</v>
      </c>
      <c r="D1672" s="16">
        <f t="shared" si="26"/>
        <v>990</v>
      </c>
      <c r="F1672" s="17">
        <f>f_netasset_total(A1672,参数!$B$1,100000000)</f>
        <v>0.1260318539</v>
      </c>
      <c r="G1672" s="17">
        <f ca="1">f_nav_adjustedreturn(A1672,参数!$B$2,参数!$B$1)</f>
        <v>18.9548083101307</v>
      </c>
      <c r="H1672" s="17">
        <f ca="1">f_nav_periodreturnrankingper(A1672,参数!$B$2,参数!$B$1,3)</f>
        <v>97.5490196078431</v>
      </c>
      <c r="I1672" s="17">
        <f ca="1">f_nav_adjustedreturn(A1672,参数!$B$3,参数!$B$2)</f>
        <v>18.1576616474756</v>
      </c>
      <c r="J1672" s="17">
        <f ca="1">f_nav_periodreturnrankingper(A1672,参数!$B$3,参数!$B$2,3)</f>
        <v>94.3952802359882</v>
      </c>
      <c r="K1672" s="17">
        <f ca="1">f_nav_adjustedreturn(A1672,参数!$B$4,参数!$B$3)</f>
        <v>0</v>
      </c>
      <c r="L1672" s="17">
        <f ca="1">f_nav_periodreturnrankingper(A1672,参数!$B$4,参数!$B$3,3)</f>
        <v>0</v>
      </c>
      <c r="M1672" s="17">
        <f ca="1">f_nav_adjustedreturn(A1672,参数!$B$5,参数!$B$4)</f>
        <v>0</v>
      </c>
      <c r="N1672" s="17">
        <f ca="1">f_nav_periodreturnrankingper(A1672,参数!$B$5,参数!$B$4,3)</f>
        <v>0</v>
      </c>
      <c r="O1672" s="17">
        <f ca="1">f_nav_adjustedreturn(A1672,参数!$B$6,参数!$B$5)</f>
        <v>0</v>
      </c>
      <c r="P1672" s="17">
        <f ca="1">f_nav_periodreturnrankingper(A1672,参数!$B$6,参数!$B$5,3)</f>
        <v>0</v>
      </c>
      <c r="Q1672" s="25">
        <f>f_return(A1672,1,参数!$B$1-365/2,参数!$B$1)</f>
        <v>3.12535694970339</v>
      </c>
      <c r="R1672" s="25">
        <f ca="1">f_return(A1672,1,参数!$B$4,参数!$B$1)</f>
        <v>0</v>
      </c>
      <c r="S1672" s="25">
        <f ca="1">f_return(A1672,1,参数!$B$6,参数!$B$1)</f>
        <v>0</v>
      </c>
      <c r="T1672" t="str">
        <f>f_info_investtype(A1672)</f>
        <v>普通股票型基金</v>
      </c>
      <c r="U1672" t="str">
        <f>f_info_fundmanager(A1672)</f>
        <v>马君</v>
      </c>
      <c r="V1672">
        <f>f_info_manager_onthepostdays(A1672,1)</f>
        <v>1007</v>
      </c>
      <c r="W1672" s="25">
        <f ca="1">f_return_1w(A1672,"0",参数!$B$2)</f>
        <v>-3.57290375877737</v>
      </c>
      <c r="X1672" s="25">
        <f>f_return_1m(A1672,"0",参数!$B$1)</f>
        <v>4.00749063670411</v>
      </c>
      <c r="Y1672" s="25">
        <f>f_return_3m(A1672,0,参数!$B$1)</f>
        <v>0.479421076436009</v>
      </c>
      <c r="Z1672" s="25">
        <f>f_return_6m(A1672,0,参数!B1671)</f>
        <v>-8.12994302236584</v>
      </c>
      <c r="AA1672" t="str">
        <f>f_dq_status(A1672,参数!$B$1)</f>
        <v>开放申购|开放赎回</v>
      </c>
      <c r="AB1672" s="17">
        <f ca="1">f_risk_maxdownside(A1672,参数!$B$6,参数!$B$1)</f>
        <v>-27.15</v>
      </c>
      <c r="AC1672" s="17">
        <f ca="1">f_risk_maxdownside(A1672,参数!$B$4,参数!$B$1)</f>
        <v>-27.15</v>
      </c>
      <c r="AD1672" t="str">
        <f ca="1">f_risk_maxdownside_date(A1672,参数!$B$6,参数!$B$1)</f>
        <v>20180512-20181018</v>
      </c>
    </row>
    <row r="1673" spans="1:30">
      <c r="A1673" s="15" t="s">
        <v>1701</v>
      </c>
      <c r="B1673" t="str">
        <f>f_info_name(A1673)</f>
        <v>富国新趋势A</v>
      </c>
      <c r="C1673" t="str">
        <f>f_info_setupdate(A1673)</f>
        <v>2018-03-12</v>
      </c>
      <c r="D1673" s="16">
        <f t="shared" si="26"/>
        <v>1050</v>
      </c>
      <c r="F1673" s="17">
        <f>f_netasset_total(A1673,参数!$B$1,100000000)</f>
        <v>5.672281033</v>
      </c>
      <c r="G1673" s="17">
        <f ca="1">f_nav_adjustedreturn(A1673,参数!$B$2,参数!$B$1)</f>
        <v>14.8232724384432</v>
      </c>
      <c r="H1673" s="17">
        <f ca="1">f_nav_periodreturnrankingper(A1673,参数!$B$2,参数!$B$1,3)</f>
        <v>87.1889888830069</v>
      </c>
      <c r="I1673" s="17">
        <f ca="1">f_nav_adjustedreturn(A1673,参数!$B$3,参数!$B$2)</f>
        <v>-0.444795888109118</v>
      </c>
      <c r="J1673" s="17">
        <f ca="1">f_nav_periodreturnrankingper(A1673,参数!$B$3,参数!$B$2,3)</f>
        <v>99.3311036789298</v>
      </c>
      <c r="K1673" s="17">
        <f ca="1">f_nav_adjustedreturn(A1673,参数!$B$4,参数!$B$3)</f>
        <v>0</v>
      </c>
      <c r="L1673" s="17">
        <f ca="1">f_nav_periodreturnrankingper(A1673,参数!$B$4,参数!$B$3,3)</f>
        <v>0</v>
      </c>
      <c r="M1673" s="17">
        <f ca="1">f_nav_adjustedreturn(A1673,参数!$B$5,参数!$B$4)</f>
        <v>0</v>
      </c>
      <c r="N1673" s="17">
        <f ca="1">f_nav_periodreturnrankingper(A1673,参数!$B$5,参数!$B$4,3)</f>
        <v>0</v>
      </c>
      <c r="O1673" s="17">
        <f ca="1">f_nav_adjustedreturn(A1673,参数!$B$6,参数!$B$5)</f>
        <v>0</v>
      </c>
      <c r="P1673" s="17">
        <f ca="1">f_nav_periodreturnrankingper(A1673,参数!$B$6,参数!$B$5,3)</f>
        <v>0</v>
      </c>
      <c r="Q1673" s="25">
        <f>f_return(A1673,1,参数!$B$1-365/2,参数!$B$1)</f>
        <v>13.807729004387</v>
      </c>
      <c r="R1673" s="25">
        <f ca="1">f_return(A1673,1,参数!$B$4,参数!$B$1)</f>
        <v>0</v>
      </c>
      <c r="S1673" s="25">
        <f ca="1">f_return(A1673,1,参数!$B$6,参数!$B$1)</f>
        <v>0</v>
      </c>
      <c r="T1673" t="str">
        <f>f_info_investtype(A1673)</f>
        <v>灵活配置型基金</v>
      </c>
      <c r="U1673" t="str">
        <f>f_info_fundmanager(A1673)</f>
        <v>蔡耀华,俞晓斌,肖威兵</v>
      </c>
      <c r="V1673">
        <f>f_info_manager_onthepostdays(A1673,1)</f>
        <v>724</v>
      </c>
      <c r="W1673" s="25">
        <f ca="1">f_return_1w(A1673,"0",参数!$B$2)</f>
        <v>-0.306839552608124</v>
      </c>
      <c r="X1673" s="25">
        <f>f_return_1m(A1673,"0",参数!$B$1)</f>
        <v>3.03813257305773</v>
      </c>
      <c r="Y1673" s="25">
        <f>f_return_3m(A1673,0,参数!$B$1)</f>
        <v>3.85237068965519</v>
      </c>
      <c r="Z1673" s="25">
        <f>f_return_6m(A1673,0,参数!B1672)</f>
        <v>5.38153341832088</v>
      </c>
      <c r="AA1673" t="str">
        <f>f_dq_status(A1673,参数!$B$1)</f>
        <v>暂停大额申购|开放赎回</v>
      </c>
      <c r="AB1673" s="17">
        <f ca="1">f_risk_maxdownside(A1673,参数!$B$6,参数!$B$1)</f>
        <v>-12.246954291472</v>
      </c>
      <c r="AC1673" s="17">
        <f ca="1">f_risk_maxdownside(A1673,参数!$B$4,参数!$B$1)</f>
        <v>-12.246954291472</v>
      </c>
      <c r="AD1673" t="str">
        <f ca="1">f_risk_maxdownside_date(A1673,参数!$B$6,参数!$B$1)</f>
        <v>20190420-20190606</v>
      </c>
    </row>
    <row r="1674" spans="1:30">
      <c r="A1674" s="15" t="s">
        <v>1702</v>
      </c>
      <c r="B1674" t="str">
        <f>f_info_name(A1674)</f>
        <v>银华混改红利</v>
      </c>
      <c r="C1674" t="str">
        <f>f_info_setupdate(A1674)</f>
        <v>2018-05-22</v>
      </c>
      <c r="D1674" s="16">
        <f t="shared" si="26"/>
        <v>979</v>
      </c>
      <c r="F1674" s="17">
        <f>f_netasset_total(A1674,参数!$B$1,100000000)</f>
        <v>3.7518949203</v>
      </c>
      <c r="G1674" s="17">
        <f ca="1">f_nav_adjustedreturn(A1674,参数!$B$2,参数!$B$1)</f>
        <v>69.1535516801361</v>
      </c>
      <c r="H1674" s="17">
        <f ca="1">f_nav_periodreturnrankingper(A1674,参数!$B$2,参数!$B$1,3)</f>
        <v>25.7278983589201</v>
      </c>
      <c r="I1674" s="17">
        <f ca="1">f_nav_adjustedreturn(A1674,参数!$B$3,参数!$B$2)</f>
        <v>32.4507042253521</v>
      </c>
      <c r="J1674" s="17">
        <f ca="1">f_nav_periodreturnrankingper(A1674,参数!$B$3,参数!$B$2,3)</f>
        <v>40.6911928651059</v>
      </c>
      <c r="K1674" s="17">
        <f ca="1">f_nav_adjustedreturn(A1674,参数!$B$4,参数!$B$3)</f>
        <v>0</v>
      </c>
      <c r="L1674" s="17">
        <f ca="1">f_nav_periodreturnrankingper(A1674,参数!$B$4,参数!$B$3,3)</f>
        <v>0</v>
      </c>
      <c r="M1674" s="17">
        <f ca="1">f_nav_adjustedreturn(A1674,参数!$B$5,参数!$B$4)</f>
        <v>0</v>
      </c>
      <c r="N1674" s="17">
        <f ca="1">f_nav_periodreturnrankingper(A1674,参数!$B$5,参数!$B$4,3)</f>
        <v>0</v>
      </c>
      <c r="O1674" s="17">
        <f ca="1">f_nav_adjustedreturn(A1674,参数!$B$6,参数!$B$5)</f>
        <v>0</v>
      </c>
      <c r="P1674" s="17">
        <f ca="1">f_nav_periodreturnrankingper(A1674,参数!$B$6,参数!$B$5,3)</f>
        <v>0</v>
      </c>
      <c r="Q1674" s="25">
        <f>f_return(A1674,1,参数!$B$1-365/2,参数!$B$1)</f>
        <v>47.1087231971001</v>
      </c>
      <c r="R1674" s="25">
        <f ca="1">f_return(A1674,1,参数!$B$4,参数!$B$1)</f>
        <v>0</v>
      </c>
      <c r="S1674" s="25">
        <f ca="1">f_return(A1674,1,参数!$B$6,参数!$B$1)</f>
        <v>0</v>
      </c>
      <c r="T1674" t="str">
        <f>f_info_investtype(A1674)</f>
        <v>灵活配置型基金</v>
      </c>
      <c r="U1674" t="str">
        <f>f_info_fundmanager(A1674)</f>
        <v>贲兴振</v>
      </c>
      <c r="V1674">
        <f>f_info_manager_onthepostdays(A1674,1)</f>
        <v>996</v>
      </c>
      <c r="W1674" s="25">
        <f ca="1">f_return_1w(A1674,"0",参数!$B$2)</f>
        <v>-2.36710963455149</v>
      </c>
      <c r="X1674" s="25">
        <f>f_return_1m(A1674,"0",参数!$B$1)</f>
        <v>6.61090558147016</v>
      </c>
      <c r="Y1674" s="25">
        <f>f_return_3m(A1674,0,参数!$B$1)</f>
        <v>14.0726292237967</v>
      </c>
      <c r="Z1674" s="25">
        <f>f_return_6m(A1674,0,参数!B1673)</f>
        <v>20.2510658455708</v>
      </c>
      <c r="AA1674" t="str">
        <f>f_dq_status(A1674,参数!$B$1)</f>
        <v>暂停大额申购|开放赎回</v>
      </c>
      <c r="AB1674" s="17">
        <f ca="1">f_risk_maxdownside(A1674,参数!$B$6,参数!$B$1)</f>
        <v>-15.0345508390918</v>
      </c>
      <c r="AC1674" s="17">
        <f ca="1">f_risk_maxdownside(A1674,参数!$B$4,参数!$B$1)</f>
        <v>-15.0345508390918</v>
      </c>
      <c r="AD1674" t="str">
        <f ca="1">f_risk_maxdownside_date(A1674,参数!$B$6,参数!$B$1)</f>
        <v>20180609-20190103</v>
      </c>
    </row>
    <row r="1675" spans="1:30">
      <c r="A1675" s="15" t="s">
        <v>1703</v>
      </c>
      <c r="B1675" t="str">
        <f>f_info_name(A1675)</f>
        <v>国投瑞银创新医疗</v>
      </c>
      <c r="C1675" t="str">
        <f>f_info_setupdate(A1675)</f>
        <v>2018-03-28</v>
      </c>
      <c r="D1675" s="16">
        <f t="shared" si="26"/>
        <v>1034</v>
      </c>
      <c r="F1675" s="17">
        <f>f_netasset_total(A1675,参数!$B$1,100000000)</f>
        <v>0.9771205972</v>
      </c>
      <c r="G1675" s="17">
        <f ca="1">f_nav_adjustedreturn(A1675,参数!$B$2,参数!$B$1)</f>
        <v>38.4641609136623</v>
      </c>
      <c r="H1675" s="17">
        <f ca="1">f_nav_periodreturnrankingper(A1675,参数!$B$2,参数!$B$1,3)</f>
        <v>54.9497088406564</v>
      </c>
      <c r="I1675" s="17">
        <f ca="1">f_nav_adjustedreturn(A1675,参数!$B$3,参数!$B$2)</f>
        <v>48.0504731861199</v>
      </c>
      <c r="J1675" s="17">
        <f ca="1">f_nav_periodreturnrankingper(A1675,参数!$B$3,参数!$B$2,3)</f>
        <v>19.6767001114827</v>
      </c>
      <c r="K1675" s="17">
        <f ca="1">f_nav_adjustedreturn(A1675,参数!$B$4,参数!$B$3)</f>
        <v>0</v>
      </c>
      <c r="L1675" s="17">
        <f ca="1">f_nav_periodreturnrankingper(A1675,参数!$B$4,参数!$B$3,3)</f>
        <v>0</v>
      </c>
      <c r="M1675" s="17">
        <f ca="1">f_nav_adjustedreturn(A1675,参数!$B$5,参数!$B$4)</f>
        <v>0</v>
      </c>
      <c r="N1675" s="17">
        <f ca="1">f_nav_periodreturnrankingper(A1675,参数!$B$5,参数!$B$4,3)</f>
        <v>0</v>
      </c>
      <c r="O1675" s="17">
        <f ca="1">f_nav_adjustedreturn(A1675,参数!$B$6,参数!$B$5)</f>
        <v>0</v>
      </c>
      <c r="P1675" s="17">
        <f ca="1">f_nav_periodreturnrankingper(A1675,参数!$B$6,参数!$B$5,3)</f>
        <v>0</v>
      </c>
      <c r="Q1675" s="25">
        <f>f_return(A1675,1,参数!$B$1-365/2,参数!$B$1)</f>
        <v>-12.7965228303425</v>
      </c>
      <c r="R1675" s="25">
        <f ca="1">f_return(A1675,1,参数!$B$4,参数!$B$1)</f>
        <v>0</v>
      </c>
      <c r="S1675" s="25">
        <f ca="1">f_return(A1675,1,参数!$B$6,参数!$B$1)</f>
        <v>0</v>
      </c>
      <c r="T1675" t="str">
        <f>f_info_investtype(A1675)</f>
        <v>灵活配置型基金</v>
      </c>
      <c r="U1675" t="str">
        <f>f_info_fundmanager(A1675)</f>
        <v>汤海波,吴默村</v>
      </c>
      <c r="V1675">
        <f>f_info_manager_onthepostdays(A1675,1)</f>
        <v>1051</v>
      </c>
      <c r="W1675" s="25">
        <f ca="1">f_return_1w(A1675,"0",参数!$B$2)</f>
        <v>-0.803178897531287</v>
      </c>
      <c r="X1675" s="25">
        <f>f_return_1m(A1675,"0",参数!$B$1)</f>
        <v>-0.135234816818292</v>
      </c>
      <c r="Y1675" s="25">
        <f>f_return_3m(A1675,0,参数!$B$1)</f>
        <v>-5.35391785610253</v>
      </c>
      <c r="Z1675" s="25">
        <f>f_return_6m(A1675,0,参数!B1674)</f>
        <v>-10.0005365094694</v>
      </c>
      <c r="AA1675" t="str">
        <f>f_dq_status(A1675,参数!$B$1)</f>
        <v>开放申购|开放赎回</v>
      </c>
      <c r="AB1675" s="17">
        <f ca="1">f_risk_maxdownside(A1675,参数!$B$6,参数!$B$1)</f>
        <v>-32.3954229975614</v>
      </c>
      <c r="AC1675" s="17">
        <f ca="1">f_risk_maxdownside(A1675,参数!$B$4,参数!$B$1)</f>
        <v>-32.3954229975614</v>
      </c>
      <c r="AD1675" t="str">
        <f ca="1">f_risk_maxdownside_date(A1675,参数!$B$6,参数!$B$1)</f>
        <v>20180529-20190103</v>
      </c>
    </row>
    <row r="1676" spans="1:30">
      <c r="A1676" s="15" t="s">
        <v>1704</v>
      </c>
      <c r="B1676" t="str">
        <f>f_info_name(A1676)</f>
        <v>华安红利精选</v>
      </c>
      <c r="C1676" t="str">
        <f>f_info_setupdate(A1676)</f>
        <v>2018-01-19</v>
      </c>
      <c r="D1676" s="16">
        <f t="shared" si="26"/>
        <v>1102</v>
      </c>
      <c r="F1676" s="17">
        <f>f_netasset_total(A1676,参数!$B$1,100000000)</f>
        <v>12.9571062808</v>
      </c>
      <c r="G1676" s="17">
        <f ca="1">f_nav_adjustedreturn(A1676,参数!$B$2,参数!$B$1)</f>
        <v>69.4832326785045</v>
      </c>
      <c r="H1676" s="17">
        <f ca="1">f_nav_periodreturnrankingper(A1676,参数!$B$2,参数!$B$1,3)</f>
        <v>47.3012757605496</v>
      </c>
      <c r="I1676" s="17">
        <f ca="1">f_nav_adjustedreturn(A1676,参数!$B$3,参数!$B$2)</f>
        <v>29.2984693877551</v>
      </c>
      <c r="J1676" s="17">
        <f ca="1">f_nav_periodreturnrankingper(A1676,参数!$B$3,参数!$B$2,3)</f>
        <v>77.1349862258953</v>
      </c>
      <c r="K1676" s="17">
        <f ca="1">f_nav_adjustedreturn(A1676,参数!$B$4,参数!$B$3)</f>
        <v>-21.6</v>
      </c>
      <c r="L1676" s="17">
        <f ca="1">f_nav_periodreturnrankingper(A1676,参数!$B$4,参数!$B$3,3)</f>
        <v>36.5979381443299</v>
      </c>
      <c r="M1676" s="17">
        <f ca="1">f_nav_adjustedreturn(A1676,参数!$B$5,参数!$B$4)</f>
        <v>0</v>
      </c>
      <c r="N1676" s="17">
        <f ca="1">f_nav_periodreturnrankingper(A1676,参数!$B$5,参数!$B$4,3)</f>
        <v>0</v>
      </c>
      <c r="O1676" s="17">
        <f ca="1">f_nav_adjustedreturn(A1676,参数!$B$6,参数!$B$5)</f>
        <v>0</v>
      </c>
      <c r="P1676" s="17">
        <f ca="1">f_nav_periodreturnrankingper(A1676,参数!$B$6,参数!$B$5,3)</f>
        <v>0</v>
      </c>
      <c r="Q1676" s="25">
        <f>f_return(A1676,1,参数!$B$1-365/2,参数!$B$1)</f>
        <v>82.0495498917294</v>
      </c>
      <c r="R1676" s="25">
        <f ca="1">f_return(A1676,1,参数!$B$4,参数!$B$1)</f>
        <v>19.7495560853421</v>
      </c>
      <c r="S1676" s="25">
        <f ca="1">f_return(A1676,1,参数!$B$6,参数!$B$1)</f>
        <v>0</v>
      </c>
      <c r="T1676" t="str">
        <f>f_info_investtype(A1676)</f>
        <v>偏股混合型基金</v>
      </c>
      <c r="U1676" t="str">
        <f>f_info_fundmanager(A1676)</f>
        <v>杨明</v>
      </c>
      <c r="V1676">
        <f>f_info_manager_onthepostdays(A1676,1)</f>
        <v>1119</v>
      </c>
      <c r="W1676" s="25">
        <f ca="1">f_return_1w(A1676,"0",参数!$B$2)</f>
        <v>-2.95807007466972</v>
      </c>
      <c r="X1676" s="25">
        <f>f_return_1m(A1676,"0",参数!$B$1)</f>
        <v>18.318622485892</v>
      </c>
      <c r="Y1676" s="25">
        <f>f_return_3m(A1676,0,参数!$B$1)</f>
        <v>30.7000022565234</v>
      </c>
      <c r="Z1676" s="25">
        <f>f_return_6m(A1676,0,参数!B1675)</f>
        <v>32.8445099868261</v>
      </c>
      <c r="AA1676" t="str">
        <f>f_dq_status(A1676,参数!$B$1)</f>
        <v>开放申购|开放赎回</v>
      </c>
      <c r="AB1676" s="17">
        <f ca="1">f_risk_maxdownside(A1676,参数!$B$6,参数!$B$1)</f>
        <v>-28</v>
      </c>
      <c r="AC1676" s="17">
        <f ca="1">f_risk_maxdownside(A1676,参数!$B$4,参数!$B$1)</f>
        <v>-27.338782924614</v>
      </c>
      <c r="AD1676" t="str">
        <f ca="1">f_risk_maxdownside_date(A1676,参数!$B$6,参数!$B$1)</f>
        <v>20180120-20190103</v>
      </c>
    </row>
    <row r="1677" spans="1:30">
      <c r="A1677" s="15" t="s">
        <v>1705</v>
      </c>
      <c r="B1677" t="str">
        <f>f_info_name(A1677)</f>
        <v>华泰保兴吉年福</v>
      </c>
      <c r="C1677" t="str">
        <f>f_info_setupdate(A1677)</f>
        <v>2017-12-28</v>
      </c>
      <c r="D1677" s="16">
        <f t="shared" si="26"/>
        <v>1124</v>
      </c>
      <c r="F1677" s="17">
        <f>f_netasset_total(A1677,参数!$B$1,100000000)</f>
        <v>2.7730904502</v>
      </c>
      <c r="G1677" s="17">
        <f ca="1">f_nav_adjustedreturn(A1677,参数!$B$2,参数!$B$1)</f>
        <v>26.7332754126846</v>
      </c>
      <c r="H1677" s="17">
        <f ca="1">f_nav_periodreturnrankingper(A1677,参数!$B$2,参数!$B$1,3)</f>
        <v>67.1784012705135</v>
      </c>
      <c r="I1677" s="17">
        <f ca="1">f_nav_adjustedreturn(A1677,参数!$B$3,参数!$B$2)</f>
        <v>16.0516233111514</v>
      </c>
      <c r="J1677" s="17">
        <f ca="1">f_nav_periodreturnrankingper(A1677,参数!$B$3,参数!$B$2,3)</f>
        <v>67.056856187291</v>
      </c>
      <c r="K1677" s="17">
        <f ca="1">f_nav_adjustedreturn(A1677,参数!$B$4,参数!$B$3)</f>
        <v>-0.401687085760193</v>
      </c>
      <c r="L1677" s="17">
        <f ca="1">f_nav_periodreturnrankingper(A1677,参数!$B$4,参数!$B$3,3)</f>
        <v>20.2824133504493</v>
      </c>
      <c r="M1677" s="17">
        <f ca="1">f_nav_adjustedreturn(A1677,参数!$B$5,参数!$B$4)</f>
        <v>0</v>
      </c>
      <c r="N1677" s="17">
        <f ca="1">f_nav_periodreturnrankingper(A1677,参数!$B$5,参数!$B$4,3)</f>
        <v>0</v>
      </c>
      <c r="O1677" s="17">
        <f ca="1">f_nav_adjustedreturn(A1677,参数!$B$6,参数!$B$5)</f>
        <v>0</v>
      </c>
      <c r="P1677" s="17">
        <f ca="1">f_nav_periodreturnrankingper(A1677,参数!$B$6,参数!$B$5,3)</f>
        <v>0</v>
      </c>
      <c r="Q1677" s="25">
        <f>f_return(A1677,1,参数!$B$1-365/2,参数!$B$1)</f>
        <v>41.0943628916372</v>
      </c>
      <c r="R1677" s="25">
        <f ca="1">f_return(A1677,1,参数!$B$4,参数!$B$1)</f>
        <v>13.5570747286389</v>
      </c>
      <c r="S1677" s="25">
        <f ca="1">f_return(A1677,1,参数!$B$6,参数!$B$1)</f>
        <v>0</v>
      </c>
      <c r="T1677" t="str">
        <f>f_info_investtype(A1677)</f>
        <v>灵活配置型基金</v>
      </c>
      <c r="U1677" t="str">
        <f>f_info_fundmanager(A1677)</f>
        <v>赵旭照,赵健</v>
      </c>
      <c r="V1677">
        <f>f_info_manager_onthepostdays(A1677,1)</f>
        <v>1123</v>
      </c>
      <c r="W1677" s="25">
        <f ca="1">f_return_1w(A1677,"0",参数!$B$2)</f>
        <v>-1.21019654965239</v>
      </c>
      <c r="X1677" s="25">
        <f>f_return_1m(A1677,"0",参数!$B$1)</f>
        <v>5.5117540687161</v>
      </c>
      <c r="Y1677" s="25">
        <f>f_return_3m(A1677,0,参数!$B$1)</f>
        <v>9.54490838089518</v>
      </c>
      <c r="Z1677" s="25">
        <f>f_return_6m(A1677,0,参数!B1676)</f>
        <v>17.3586397785686</v>
      </c>
      <c r="AA1677" t="str">
        <f>f_dq_status(A1677,参数!$B$1)</f>
        <v>暂停申购|暂停赎回</v>
      </c>
      <c r="AB1677" s="17">
        <f ca="1">f_risk_maxdownside(A1677,参数!$B$6,参数!$B$1)</f>
        <v>-7.87254901960785</v>
      </c>
      <c r="AC1677" s="17">
        <f ca="1">f_risk_maxdownside(A1677,参数!$B$4,参数!$B$1)</f>
        <v>-7.87254901960785</v>
      </c>
      <c r="AD1677" t="str">
        <f ca="1">f_risk_maxdownside_date(A1677,参数!$B$6,参数!$B$1)</f>
        <v>20180127-20180323</v>
      </c>
    </row>
    <row r="1678" spans="1:30">
      <c r="A1678" s="15" t="s">
        <v>1706</v>
      </c>
      <c r="B1678" t="str">
        <f>f_info_name(A1678)</f>
        <v>泰康颐年A</v>
      </c>
      <c r="C1678" t="str">
        <f>f_info_setupdate(A1678)</f>
        <v>2018-05-30</v>
      </c>
      <c r="D1678" s="16">
        <f t="shared" si="26"/>
        <v>971</v>
      </c>
      <c r="F1678" s="17">
        <f>f_netasset_total(A1678,参数!$B$1,100000000)</f>
        <v>22.6886363698</v>
      </c>
      <c r="G1678" s="17">
        <f ca="1">f_nav_adjustedreturn(A1678,参数!$B$2,参数!$B$1)</f>
        <v>11.3989637305699</v>
      </c>
      <c r="H1678" s="17">
        <f ca="1">f_nav_periodreturnrankingper(A1678,参数!$B$2,参数!$B$1,3)</f>
        <v>71.6577540106952</v>
      </c>
      <c r="I1678" s="17">
        <f ca="1">f_nav_adjustedreturn(A1678,参数!$B$3,参数!$B$2)</f>
        <v>5.55555555555556</v>
      </c>
      <c r="J1678" s="17">
        <f ca="1">f_nav_periodreturnrankingper(A1678,参数!$B$3,参数!$B$2,3)</f>
        <v>81.0526315789474</v>
      </c>
      <c r="K1678" s="17">
        <f ca="1">f_nav_adjustedreturn(A1678,参数!$B$4,参数!$B$3)</f>
        <v>0</v>
      </c>
      <c r="L1678" s="17">
        <f ca="1">f_nav_periodreturnrankingper(A1678,参数!$B$4,参数!$B$3,3)</f>
        <v>0</v>
      </c>
      <c r="M1678" s="17">
        <f ca="1">f_nav_adjustedreturn(A1678,参数!$B$5,参数!$B$4)</f>
        <v>0</v>
      </c>
      <c r="N1678" s="17">
        <f ca="1">f_nav_periodreturnrankingper(A1678,参数!$B$5,参数!$B$4,3)</f>
        <v>0</v>
      </c>
      <c r="O1678" s="17">
        <f ca="1">f_nav_adjustedreturn(A1678,参数!$B$6,参数!$B$5)</f>
        <v>0</v>
      </c>
      <c r="P1678" s="17">
        <f ca="1">f_nav_periodreturnrankingper(A1678,参数!$B$6,参数!$B$5,3)</f>
        <v>0</v>
      </c>
      <c r="Q1678" s="25">
        <f>f_return(A1678,1,参数!$B$1-365/2,参数!$B$1)</f>
        <v>14.2503791516038</v>
      </c>
      <c r="R1678" s="25">
        <f ca="1">f_return(A1678,1,参数!$B$4,参数!$B$1)</f>
        <v>0</v>
      </c>
      <c r="S1678" s="25">
        <f ca="1">f_return(A1678,1,参数!$B$6,参数!$B$1)</f>
        <v>0</v>
      </c>
      <c r="T1678" t="str">
        <f>f_info_investtype(A1678)</f>
        <v>偏债混合型基金</v>
      </c>
      <c r="U1678" t="str">
        <f>f_info_fundmanager(A1678)</f>
        <v>桂跃强,蒋利娟</v>
      </c>
      <c r="V1678">
        <f>f_info_manager_onthepostdays(A1678,1)</f>
        <v>988</v>
      </c>
      <c r="W1678" s="25">
        <f ca="1">f_return_1w(A1678,"0",参数!$B$2)</f>
        <v>-0.118031596150341</v>
      </c>
      <c r="X1678" s="25">
        <f>f_return_1m(A1678,"0",参数!$B$1)</f>
        <v>2.58663987945755</v>
      </c>
      <c r="Y1678" s="25">
        <f>f_return_3m(A1678,0,参数!$B$1)</f>
        <v>4.30674951059664</v>
      </c>
      <c r="Z1678" s="25">
        <f>f_return_6m(A1678,0,参数!B1677)</f>
        <v>6.48292598370601</v>
      </c>
      <c r="AA1678" t="str">
        <f>f_dq_status(A1678,参数!$B$1)</f>
        <v>开放申购|开放赎回</v>
      </c>
      <c r="AB1678" s="17">
        <f ca="1">f_risk_maxdownside(A1678,参数!$B$6,参数!$B$1)</f>
        <v>-2.10545097689357</v>
      </c>
      <c r="AC1678" s="17">
        <f ca="1">f_risk_maxdownside(A1678,参数!$B$4,参数!$B$1)</f>
        <v>-2.10545097689357</v>
      </c>
      <c r="AD1678" t="str">
        <f ca="1">f_risk_maxdownside_date(A1678,参数!$B$6,参数!$B$1)</f>
        <v>20200306-20200323</v>
      </c>
    </row>
    <row r="1679" spans="1:30">
      <c r="A1679" s="15" t="s">
        <v>1707</v>
      </c>
      <c r="B1679" t="str">
        <f>f_info_name(A1679)</f>
        <v>工银瑞信新生代消费</v>
      </c>
      <c r="C1679" t="str">
        <f>f_info_setupdate(A1679)</f>
        <v>2018-02-13</v>
      </c>
      <c r="D1679" s="16">
        <f t="shared" si="26"/>
        <v>1077</v>
      </c>
      <c r="F1679" s="17">
        <f>f_netasset_total(A1679,参数!$B$1,100000000)</f>
        <v>6.5423729076</v>
      </c>
      <c r="G1679" s="17">
        <f ca="1">f_nav_adjustedreturn(A1679,参数!$B$2,参数!$B$1)</f>
        <v>65.4177463407802</v>
      </c>
      <c r="H1679" s="17">
        <f ca="1">f_nav_periodreturnrankingper(A1679,参数!$B$2,参数!$B$1,3)</f>
        <v>29.0629962943356</v>
      </c>
      <c r="I1679" s="17">
        <f ca="1">f_nav_adjustedreturn(A1679,参数!$B$3,参数!$B$2)</f>
        <v>57.2750302896795</v>
      </c>
      <c r="J1679" s="17">
        <f ca="1">f_nav_periodreturnrankingper(A1679,参数!$B$3,参数!$B$2,3)</f>
        <v>10.6465997770346</v>
      </c>
      <c r="K1679" s="17">
        <f ca="1">f_nav_adjustedreturn(A1679,参数!$B$4,参数!$B$3)</f>
        <v>0</v>
      </c>
      <c r="L1679" s="17">
        <f ca="1">f_nav_periodreturnrankingper(A1679,参数!$B$4,参数!$B$3,3)</f>
        <v>0</v>
      </c>
      <c r="M1679" s="17">
        <f ca="1">f_nav_adjustedreturn(A1679,参数!$B$5,参数!$B$4)</f>
        <v>0</v>
      </c>
      <c r="N1679" s="17">
        <f ca="1">f_nav_periodreturnrankingper(A1679,参数!$B$5,参数!$B$4,3)</f>
        <v>0</v>
      </c>
      <c r="O1679" s="17">
        <f ca="1">f_nav_adjustedreturn(A1679,参数!$B$6,参数!$B$5)</f>
        <v>0</v>
      </c>
      <c r="P1679" s="17">
        <f ca="1">f_nav_periodreturnrankingper(A1679,参数!$B$6,参数!$B$5,3)</f>
        <v>0</v>
      </c>
      <c r="Q1679" s="25">
        <f>f_return(A1679,1,参数!$B$1-365/2,参数!$B$1)</f>
        <v>47.8375401513904</v>
      </c>
      <c r="R1679" s="25">
        <f ca="1">f_return(A1679,1,参数!$B$4,参数!$B$1)</f>
        <v>0</v>
      </c>
      <c r="S1679" s="25">
        <f ca="1">f_return(A1679,1,参数!$B$6,参数!$B$1)</f>
        <v>0</v>
      </c>
      <c r="T1679" t="str">
        <f>f_info_investtype(A1679)</f>
        <v>灵活配置型基金</v>
      </c>
      <c r="U1679" t="str">
        <f>f_info_fundmanager(A1679)</f>
        <v>林梦,张玮升</v>
      </c>
      <c r="V1679">
        <f>f_info_manager_onthepostdays(A1679,1)</f>
        <v>930</v>
      </c>
      <c r="W1679" s="25">
        <f ca="1">f_return_1w(A1679,"0",参数!$B$2)</f>
        <v>-2.77796690951181</v>
      </c>
      <c r="X1679" s="25">
        <f>f_return_1m(A1679,"0",参数!$B$1)</f>
        <v>7.34899786392765</v>
      </c>
      <c r="Y1679" s="25">
        <f>f_return_3m(A1679,0,参数!$B$1)</f>
        <v>12.9279020845286</v>
      </c>
      <c r="Z1679" s="25">
        <f>f_return_6m(A1679,0,参数!B1678)</f>
        <v>18.1195188575262</v>
      </c>
      <c r="AA1679" t="str">
        <f>f_dq_status(A1679,参数!$B$1)</f>
        <v>开放申购|开放赎回</v>
      </c>
      <c r="AB1679" s="17">
        <f ca="1">f_risk_maxdownside(A1679,参数!$B$6,参数!$B$1)</f>
        <v>-18.8586097946287</v>
      </c>
      <c r="AC1679" s="17">
        <f ca="1">f_risk_maxdownside(A1679,参数!$B$4,参数!$B$1)</f>
        <v>-18.8586097946287</v>
      </c>
      <c r="AD1679" t="str">
        <f ca="1">f_risk_maxdownside_date(A1679,参数!$B$6,参数!$B$1)</f>
        <v>20180601-20181029</v>
      </c>
    </row>
    <row r="1680" spans="1:30">
      <c r="A1680" s="15" t="s">
        <v>1708</v>
      </c>
      <c r="B1680" t="str">
        <f>f_info_name(A1680)</f>
        <v>银华国企改革</v>
      </c>
      <c r="C1680" t="str">
        <f>f_info_setupdate(A1680)</f>
        <v>2018-06-29</v>
      </c>
      <c r="D1680" s="16">
        <f t="shared" si="26"/>
        <v>941</v>
      </c>
      <c r="F1680" s="17">
        <f>f_netasset_total(A1680,参数!$B$1,100000000)</f>
        <v>0.3158871186</v>
      </c>
      <c r="G1680" s="17">
        <f ca="1">f_nav_adjustedreturn(A1680,参数!$B$2,参数!$B$1)</f>
        <v>70.835718374356</v>
      </c>
      <c r="H1680" s="17">
        <f ca="1">f_nav_periodreturnrankingper(A1680,参数!$B$2,参数!$B$1,3)</f>
        <v>6.66666666666667</v>
      </c>
      <c r="I1680" s="17">
        <f ca="1">f_nav_adjustedreturn(A1680,参数!$B$3,参数!$B$2)</f>
        <v>40.0681499298457</v>
      </c>
      <c r="J1680" s="17">
        <f ca="1">f_nav_periodreturnrankingper(A1680,参数!$B$3,参数!$B$2,3)</f>
        <v>28.5714285714286</v>
      </c>
      <c r="K1680" s="17">
        <f ca="1">f_nav_adjustedreturn(A1680,参数!$B$4,参数!$B$3)</f>
        <v>0</v>
      </c>
      <c r="L1680" s="17">
        <f ca="1">f_nav_periodreturnrankingper(A1680,参数!$B$4,参数!$B$3,3)</f>
        <v>0</v>
      </c>
      <c r="M1680" s="17">
        <f ca="1">f_nav_adjustedreturn(A1680,参数!$B$5,参数!$B$4)</f>
        <v>0</v>
      </c>
      <c r="N1680" s="17">
        <f ca="1">f_nav_periodreturnrankingper(A1680,参数!$B$5,参数!$B$4,3)</f>
        <v>0</v>
      </c>
      <c r="O1680" s="17">
        <f ca="1">f_nav_adjustedreturn(A1680,参数!$B$6,参数!$B$5)</f>
        <v>0</v>
      </c>
      <c r="P1680" s="17">
        <f ca="1">f_nav_periodreturnrankingper(A1680,参数!$B$6,参数!$B$5,3)</f>
        <v>0</v>
      </c>
      <c r="Q1680" s="25">
        <f>f_return(A1680,1,参数!$B$1-365/2,参数!$B$1)</f>
        <v>75.7368155594158</v>
      </c>
      <c r="R1680" s="25">
        <f ca="1">f_return(A1680,1,参数!$B$4,参数!$B$1)</f>
        <v>0</v>
      </c>
      <c r="S1680" s="25">
        <f ca="1">f_return(A1680,1,参数!$B$6,参数!$B$1)</f>
        <v>0</v>
      </c>
      <c r="T1680" t="str">
        <f>f_info_investtype(A1680)</f>
        <v>平衡混合型基金</v>
      </c>
      <c r="U1680" t="str">
        <f>f_info_fundmanager(A1680)</f>
        <v>焦巍,魏卓</v>
      </c>
      <c r="V1680">
        <f>f_info_manager_onthepostdays(A1680,1)</f>
        <v>413</v>
      </c>
      <c r="W1680" s="25">
        <f ca="1">f_return_1w(A1680,"0",参数!$B$2)</f>
        <v>0.258249641319946</v>
      </c>
      <c r="X1680" s="25">
        <f>f_return_1m(A1680,"0",参数!$B$1)</f>
        <v>13.6303064915286</v>
      </c>
      <c r="Y1680" s="25">
        <f>f_return_3m(A1680,0,参数!$B$1)</f>
        <v>28.8992063920531</v>
      </c>
      <c r="Z1680" s="25">
        <f>f_return_6m(A1680,0,参数!B1679)</f>
        <v>30.5172232171073</v>
      </c>
      <c r="AA1680" t="str">
        <f>f_dq_status(A1680,参数!$B$1)</f>
        <v>开放申购|开放赎回</v>
      </c>
      <c r="AB1680" s="17">
        <f ca="1">f_risk_maxdownside(A1680,参数!$B$6,参数!$B$1)</f>
        <v>-14.6512638966524</v>
      </c>
      <c r="AC1680" s="17">
        <f ca="1">f_risk_maxdownside(A1680,参数!$B$4,参数!$B$1)</f>
        <v>-14.6512638966524</v>
      </c>
      <c r="AD1680" t="str">
        <f ca="1">f_risk_maxdownside_date(A1680,参数!$B$6,参数!$B$1)</f>
        <v>20200226-20200323</v>
      </c>
    </row>
    <row r="1681" spans="1:30">
      <c r="A1681" s="15" t="s">
        <v>1709</v>
      </c>
      <c r="B1681" t="str">
        <f>f_info_name(A1681)</f>
        <v>泰信竞争优选</v>
      </c>
      <c r="C1681" t="str">
        <f>f_info_setupdate(A1681)</f>
        <v>2018-05-14</v>
      </c>
      <c r="D1681" s="16">
        <f t="shared" si="26"/>
        <v>987</v>
      </c>
      <c r="F1681" s="17">
        <f>f_netasset_total(A1681,参数!$B$1,100000000)</f>
        <v>1.5181042458</v>
      </c>
      <c r="G1681" s="17">
        <f ca="1">f_nav_adjustedreturn(A1681,参数!$B$2,参数!$B$1)</f>
        <v>106.858961337938</v>
      </c>
      <c r="H1681" s="17">
        <f ca="1">f_nav_periodreturnrankingper(A1681,参数!$B$2,参数!$B$1,3)</f>
        <v>3.44097406034939</v>
      </c>
      <c r="I1681" s="17">
        <f ca="1">f_nav_adjustedreturn(A1681,参数!$B$3,参数!$B$2)</f>
        <v>49.1516865279742</v>
      </c>
      <c r="J1681" s="17">
        <f ca="1">f_nav_periodreturnrankingper(A1681,参数!$B$3,参数!$B$2,3)</f>
        <v>18.3946488294314</v>
      </c>
      <c r="K1681" s="17">
        <f ca="1">f_nav_adjustedreturn(A1681,参数!$B$4,参数!$B$3)</f>
        <v>0</v>
      </c>
      <c r="L1681" s="17">
        <f ca="1">f_nav_periodreturnrankingper(A1681,参数!$B$4,参数!$B$3,3)</f>
        <v>0</v>
      </c>
      <c r="M1681" s="17">
        <f ca="1">f_nav_adjustedreturn(A1681,参数!$B$5,参数!$B$4)</f>
        <v>0</v>
      </c>
      <c r="N1681" s="17">
        <f ca="1">f_nav_periodreturnrankingper(A1681,参数!$B$5,参数!$B$4,3)</f>
        <v>0</v>
      </c>
      <c r="O1681" s="17">
        <f ca="1">f_nav_adjustedreturn(A1681,参数!$B$6,参数!$B$5)</f>
        <v>0</v>
      </c>
      <c r="P1681" s="17">
        <f ca="1">f_nav_periodreturnrankingper(A1681,参数!$B$6,参数!$B$5,3)</f>
        <v>0</v>
      </c>
      <c r="Q1681" s="25">
        <f>f_return(A1681,1,参数!$B$1-365/2,参数!$B$1)</f>
        <v>108.953677094596</v>
      </c>
      <c r="R1681" s="25">
        <f ca="1">f_return(A1681,1,参数!$B$4,参数!$B$1)</f>
        <v>0</v>
      </c>
      <c r="S1681" s="25">
        <f ca="1">f_return(A1681,1,参数!$B$6,参数!$B$1)</f>
        <v>0</v>
      </c>
      <c r="T1681" t="str">
        <f>f_info_investtype(A1681)</f>
        <v>灵活配置型基金</v>
      </c>
      <c r="U1681" t="str">
        <f>f_info_fundmanager(A1681)</f>
        <v>徐慕浩</v>
      </c>
      <c r="V1681">
        <f>f_info_manager_onthepostdays(A1681,1)</f>
        <v>544</v>
      </c>
      <c r="W1681" s="25">
        <f ca="1">f_return_1w(A1681,"0",参数!$B$2)</f>
        <v>0.0338661609320081</v>
      </c>
      <c r="X1681" s="25">
        <f>f_return_1m(A1681,"0",参数!$B$1)</f>
        <v>18.6999766881654</v>
      </c>
      <c r="Y1681" s="25">
        <f>f_return_3m(A1681,0,参数!$B$1)</f>
        <v>37.6047202954689</v>
      </c>
      <c r="Z1681" s="25">
        <f>f_return_6m(A1681,0,参数!B1680)</f>
        <v>29.6192882152196</v>
      </c>
      <c r="AA1681" t="str">
        <f>f_dq_status(A1681,参数!$B$1)</f>
        <v>开放申购|开放赎回</v>
      </c>
      <c r="AB1681" s="17">
        <f ca="1">f_risk_maxdownside(A1681,参数!$B$6,参数!$B$1)</f>
        <v>-17.7565392354125</v>
      </c>
      <c r="AC1681" s="17">
        <f ca="1">f_risk_maxdownside(A1681,参数!$B$4,参数!$B$1)</f>
        <v>-17.7565392354125</v>
      </c>
      <c r="AD1681" t="str">
        <f ca="1">f_risk_maxdownside_date(A1681,参数!$B$6,参数!$B$1)</f>
        <v>20190425-20190606</v>
      </c>
    </row>
    <row r="1682" spans="1:30">
      <c r="A1682" s="15" t="s">
        <v>1710</v>
      </c>
      <c r="B1682" t="str">
        <f>f_info_name(A1682)</f>
        <v>中航新起航A</v>
      </c>
      <c r="C1682" t="str">
        <f>f_info_setupdate(A1682)</f>
        <v>2018-04-23</v>
      </c>
      <c r="D1682" s="16">
        <f t="shared" si="26"/>
        <v>1008</v>
      </c>
      <c r="F1682" s="17">
        <f>f_netasset_total(A1682,参数!$B$1,100000000)</f>
        <v>0.0463481722</v>
      </c>
      <c r="G1682" s="17">
        <f ca="1">f_nav_adjustedreturn(A1682,参数!$B$2,参数!$B$1)</f>
        <v>27.3834408797601</v>
      </c>
      <c r="H1682" s="17">
        <f ca="1">f_nav_periodreturnrankingper(A1682,参数!$B$2,参数!$B$1,3)</f>
        <v>66.5960825833775</v>
      </c>
      <c r="I1682" s="17">
        <f ca="1">f_nav_adjustedreturn(A1682,参数!$B$3,参数!$B$2)</f>
        <v>7.96781473849477</v>
      </c>
      <c r="J1682" s="17">
        <f ca="1">f_nav_periodreturnrankingper(A1682,参数!$B$3,参数!$B$2,3)</f>
        <v>87.6254180602007</v>
      </c>
      <c r="K1682" s="17">
        <f ca="1">f_nav_adjustedreturn(A1682,参数!$B$4,参数!$B$3)</f>
        <v>0</v>
      </c>
      <c r="L1682" s="17">
        <f ca="1">f_nav_periodreturnrankingper(A1682,参数!$B$4,参数!$B$3,3)</f>
        <v>0</v>
      </c>
      <c r="M1682" s="17">
        <f ca="1">f_nav_adjustedreturn(A1682,参数!$B$5,参数!$B$4)</f>
        <v>0</v>
      </c>
      <c r="N1682" s="17">
        <f ca="1">f_nav_periodreturnrankingper(A1682,参数!$B$5,参数!$B$4,3)</f>
        <v>0</v>
      </c>
      <c r="O1682" s="17">
        <f ca="1">f_nav_adjustedreturn(A1682,参数!$B$6,参数!$B$5)</f>
        <v>0</v>
      </c>
      <c r="P1682" s="17">
        <f ca="1">f_nav_periodreturnrankingper(A1682,参数!$B$6,参数!$B$5,3)</f>
        <v>0</v>
      </c>
      <c r="Q1682" s="25">
        <f>f_return(A1682,1,参数!$B$1-365/2,参数!$B$1)</f>
        <v>31.4954248045958</v>
      </c>
      <c r="R1682" s="25">
        <f ca="1">f_return(A1682,1,参数!$B$4,参数!$B$1)</f>
        <v>0</v>
      </c>
      <c r="S1682" s="25">
        <f ca="1">f_return(A1682,1,参数!$B$6,参数!$B$1)</f>
        <v>0</v>
      </c>
      <c r="T1682" t="str">
        <f>f_info_investtype(A1682)</f>
        <v>灵活配置型基金</v>
      </c>
      <c r="U1682" t="str">
        <f>f_info_fundmanager(A1682)</f>
        <v>韩浩,杜晓安</v>
      </c>
      <c r="V1682">
        <f>f_info_manager_onthepostdays(A1682,1)</f>
        <v>1025</v>
      </c>
      <c r="W1682" s="25">
        <f ca="1">f_return_1w(A1682,"0",参数!$B$2)</f>
        <v>-3.42315456859474</v>
      </c>
      <c r="X1682" s="25">
        <f>f_return_1m(A1682,"0",参数!$B$1)</f>
        <v>16.7027477102415</v>
      </c>
      <c r="Y1682" s="25">
        <f>f_return_3m(A1682,0,参数!$B$1)</f>
        <v>16.8194699116519</v>
      </c>
      <c r="Z1682" s="25">
        <f>f_return_6m(A1682,0,参数!B1681)</f>
        <v>10.0359262730397</v>
      </c>
      <c r="AA1682" t="str">
        <f>f_dq_status(A1682,参数!$B$1)</f>
        <v>开放申购|开放赎回</v>
      </c>
      <c r="AB1682" s="17">
        <f ca="1">f_risk_maxdownside(A1682,参数!$B$6,参数!$B$1)</f>
        <v>-14.4873208379272</v>
      </c>
      <c r="AC1682" s="17">
        <f ca="1">f_risk_maxdownside(A1682,参数!$B$4,参数!$B$1)</f>
        <v>-14.4873208379272</v>
      </c>
      <c r="AD1682" t="str">
        <f ca="1">f_risk_maxdownside_date(A1682,参数!$B$6,参数!$B$1)</f>
        <v>20200714-20200910</v>
      </c>
    </row>
    <row r="1683" spans="1:30">
      <c r="A1683" s="15" t="s">
        <v>1711</v>
      </c>
      <c r="B1683" t="str">
        <f>f_info_name(A1683)</f>
        <v>前海开源盛鑫A</v>
      </c>
      <c r="C1683" t="str">
        <f>f_info_setupdate(A1683)</f>
        <v>2018-04-04</v>
      </c>
      <c r="D1683" s="16">
        <f t="shared" si="26"/>
        <v>1027</v>
      </c>
      <c r="F1683" s="17">
        <f>f_netasset_total(A1683,参数!$B$1,100000000)</f>
        <v>1.0750228604</v>
      </c>
      <c r="G1683" s="17">
        <f ca="1">f_nav_adjustedreturn(A1683,参数!$B$2,参数!$B$1)</f>
        <v>38.0791814429394</v>
      </c>
      <c r="H1683" s="17">
        <f ca="1">f_nav_periodreturnrankingper(A1683,参数!$B$2,参数!$B$1,3)</f>
        <v>55.6379036527263</v>
      </c>
      <c r="I1683" s="17">
        <f ca="1">f_nav_adjustedreturn(A1683,参数!$B$3,参数!$B$2)</f>
        <v>36.7111746940073</v>
      </c>
      <c r="J1683" s="17">
        <f ca="1">f_nav_periodreturnrankingper(A1683,参数!$B$3,参数!$B$2,3)</f>
        <v>34.3924191750279</v>
      </c>
      <c r="K1683" s="17">
        <f ca="1">f_nav_adjustedreturn(A1683,参数!$B$4,参数!$B$3)</f>
        <v>0</v>
      </c>
      <c r="L1683" s="17">
        <f ca="1">f_nav_periodreturnrankingper(A1683,参数!$B$4,参数!$B$3,3)</f>
        <v>0</v>
      </c>
      <c r="M1683" s="17">
        <f ca="1">f_nav_adjustedreturn(A1683,参数!$B$5,参数!$B$4)</f>
        <v>0</v>
      </c>
      <c r="N1683" s="17">
        <f ca="1">f_nav_periodreturnrankingper(A1683,参数!$B$5,参数!$B$4,3)</f>
        <v>0</v>
      </c>
      <c r="O1683" s="17">
        <f ca="1">f_nav_adjustedreturn(A1683,参数!$B$6,参数!$B$5)</f>
        <v>0</v>
      </c>
      <c r="P1683" s="17">
        <f ca="1">f_nav_periodreturnrankingper(A1683,参数!$B$6,参数!$B$5,3)</f>
        <v>0</v>
      </c>
      <c r="Q1683" s="25">
        <f>f_return(A1683,1,参数!$B$1-365/2,参数!$B$1)</f>
        <v>2.17300463247263</v>
      </c>
      <c r="R1683" s="25">
        <f ca="1">f_return(A1683,1,参数!$B$4,参数!$B$1)</f>
        <v>0</v>
      </c>
      <c r="S1683" s="25">
        <f ca="1">f_return(A1683,1,参数!$B$6,参数!$B$1)</f>
        <v>0</v>
      </c>
      <c r="T1683" t="str">
        <f>f_info_investtype(A1683)</f>
        <v>灵活配置型基金</v>
      </c>
      <c r="U1683" t="str">
        <f>f_info_fundmanager(A1683)</f>
        <v>魏淳,谭荐丰</v>
      </c>
      <c r="V1683">
        <f>f_info_manager_onthepostdays(A1683,1)</f>
        <v>638</v>
      </c>
      <c r="W1683" s="25">
        <f ca="1">f_return_1w(A1683,"0",参数!$B$2)</f>
        <v>-3.66283954074491</v>
      </c>
      <c r="X1683" s="25">
        <f>f_return_1m(A1683,"0",参数!$B$1)</f>
        <v>6.28747874339927</v>
      </c>
      <c r="Y1683" s="25">
        <f>f_return_3m(A1683,0,参数!$B$1)</f>
        <v>5.14875154949532</v>
      </c>
      <c r="Z1683" s="25">
        <f>f_return_6m(A1683,0,参数!B1682)</f>
        <v>-9.63039258408273</v>
      </c>
      <c r="AA1683" t="str">
        <f>f_dq_status(A1683,参数!$B$1)</f>
        <v>开放申购|开放赎回</v>
      </c>
      <c r="AB1683" s="17">
        <f ca="1">f_risk_maxdownside(A1683,参数!$B$6,参数!$B$1)</f>
        <v>-18.7152516904583</v>
      </c>
      <c r="AC1683" s="17">
        <f ca="1">f_risk_maxdownside(A1683,参数!$B$4,参数!$B$1)</f>
        <v>-18.7152516904583</v>
      </c>
      <c r="AD1683" t="str">
        <f ca="1">f_risk_maxdownside_date(A1683,参数!$B$6,参数!$B$1)</f>
        <v>20200807-20201222</v>
      </c>
    </row>
    <row r="1684" spans="1:30">
      <c r="A1684" s="15" t="s">
        <v>1712</v>
      </c>
      <c r="B1684" t="str">
        <f>f_info_name(A1684)</f>
        <v>银华心诚</v>
      </c>
      <c r="C1684" t="str">
        <f>f_info_setupdate(A1684)</f>
        <v>2018-03-12</v>
      </c>
      <c r="D1684" s="16">
        <f t="shared" si="26"/>
        <v>1050</v>
      </c>
      <c r="F1684" s="17">
        <f>f_netasset_total(A1684,参数!$B$1,100000000)</f>
        <v>14.0731029792</v>
      </c>
      <c r="G1684" s="17">
        <f ca="1">f_nav_adjustedreturn(A1684,参数!$B$2,参数!$B$1)</f>
        <v>110.666666666667</v>
      </c>
      <c r="H1684" s="17">
        <f ca="1">f_nav_periodreturnrankingper(A1684,参数!$B$2,参数!$B$1,3)</f>
        <v>2.54102699841186</v>
      </c>
      <c r="I1684" s="17">
        <f ca="1">f_nav_adjustedreturn(A1684,参数!$B$3,参数!$B$2)</f>
        <v>43.7000380662353</v>
      </c>
      <c r="J1684" s="17">
        <f ca="1">f_nav_periodreturnrankingper(A1684,参数!$B$3,参数!$B$2,3)</f>
        <v>24.6376811594203</v>
      </c>
      <c r="K1684" s="17">
        <f ca="1">f_nav_adjustedreturn(A1684,参数!$B$4,参数!$B$3)</f>
        <v>0</v>
      </c>
      <c r="L1684" s="17">
        <f ca="1">f_nav_periodreturnrankingper(A1684,参数!$B$4,参数!$B$3,3)</f>
        <v>0</v>
      </c>
      <c r="M1684" s="17">
        <f ca="1">f_nav_adjustedreturn(A1684,参数!$B$5,参数!$B$4)</f>
        <v>0</v>
      </c>
      <c r="N1684" s="17">
        <f ca="1">f_nav_periodreturnrankingper(A1684,参数!$B$5,参数!$B$4,3)</f>
        <v>0</v>
      </c>
      <c r="O1684" s="17">
        <f ca="1">f_nav_adjustedreturn(A1684,参数!$B$6,参数!$B$5)</f>
        <v>0</v>
      </c>
      <c r="P1684" s="17">
        <f ca="1">f_nav_periodreturnrankingper(A1684,参数!$B$6,参数!$B$5,3)</f>
        <v>0</v>
      </c>
      <c r="Q1684" s="25">
        <f>f_return(A1684,1,参数!$B$1-365/2,参数!$B$1)</f>
        <v>111.363499305668</v>
      </c>
      <c r="R1684" s="25">
        <f ca="1">f_return(A1684,1,参数!$B$4,参数!$B$1)</f>
        <v>0</v>
      </c>
      <c r="S1684" s="25">
        <f ca="1">f_return(A1684,1,参数!$B$6,参数!$B$1)</f>
        <v>0</v>
      </c>
      <c r="T1684" t="str">
        <f>f_info_investtype(A1684)</f>
        <v>灵活配置型基金</v>
      </c>
      <c r="U1684" t="str">
        <f>f_info_fundmanager(A1684)</f>
        <v>李晓星,张萍</v>
      </c>
      <c r="V1684">
        <f>f_info_manager_onthepostdays(A1684,1)</f>
        <v>1067</v>
      </c>
      <c r="W1684" s="25">
        <f ca="1">f_return_1w(A1684,"0",参数!$B$2)</f>
        <v>-4.29307867827262</v>
      </c>
      <c r="X1684" s="25">
        <f>f_return_1m(A1684,"0",参数!$B$1)</f>
        <v>19.2959647982399</v>
      </c>
      <c r="Y1684" s="25">
        <f>f_return_3m(A1684,0,参数!$B$1)</f>
        <v>35.1574892363472</v>
      </c>
      <c r="Z1684" s="25">
        <f>f_return_6m(A1684,0,参数!B1683)</f>
        <v>46.2545623080934</v>
      </c>
      <c r="AA1684" t="str">
        <f>f_dq_status(A1684,参数!$B$1)</f>
        <v>开放申购|开放赎回</v>
      </c>
      <c r="AB1684" s="17">
        <f ca="1">f_risk_maxdownside(A1684,参数!$B$6,参数!$B$1)</f>
        <v>-28.57</v>
      </c>
      <c r="AC1684" s="17">
        <f ca="1">f_risk_maxdownside(A1684,参数!$B$4,参数!$B$1)</f>
        <v>-28.57</v>
      </c>
      <c r="AD1684" t="str">
        <f ca="1">f_risk_maxdownside_date(A1684,参数!$B$6,参数!$B$1)</f>
        <v>20180313-20190103</v>
      </c>
    </row>
    <row r="1685" spans="1:30">
      <c r="A1685" s="15" t="s">
        <v>1713</v>
      </c>
      <c r="B1685" t="str">
        <f>f_info_name(A1685)</f>
        <v>银华瑞和</v>
      </c>
      <c r="C1685" t="str">
        <f>f_info_setupdate(A1685)</f>
        <v>2018-04-26</v>
      </c>
      <c r="D1685" s="16">
        <f t="shared" si="26"/>
        <v>1005</v>
      </c>
      <c r="F1685" s="17">
        <f>f_netasset_total(A1685,参数!$B$1,100000000)</f>
        <v>1.4018384628</v>
      </c>
      <c r="G1685" s="17">
        <f ca="1">f_nav_adjustedreturn(A1685,参数!$B$2,参数!$B$1)</f>
        <v>92.7370252247028</v>
      </c>
      <c r="H1685" s="17">
        <f ca="1">f_nav_periodreturnrankingper(A1685,参数!$B$2,参数!$B$1,3)</f>
        <v>8.25833774483854</v>
      </c>
      <c r="I1685" s="17">
        <f ca="1">f_nav_adjustedreturn(A1685,参数!$B$3,参数!$B$2)</f>
        <v>48.2643739924772</v>
      </c>
      <c r="J1685" s="17">
        <f ca="1">f_nav_periodreturnrankingper(A1685,参数!$B$3,参数!$B$2,3)</f>
        <v>19.453734671126</v>
      </c>
      <c r="K1685" s="17">
        <f ca="1">f_nav_adjustedreturn(A1685,参数!$B$4,参数!$B$3)</f>
        <v>0</v>
      </c>
      <c r="L1685" s="17">
        <f ca="1">f_nav_periodreturnrankingper(A1685,参数!$B$4,参数!$B$3,3)</f>
        <v>0</v>
      </c>
      <c r="M1685" s="17">
        <f ca="1">f_nav_adjustedreturn(A1685,参数!$B$5,参数!$B$4)</f>
        <v>0</v>
      </c>
      <c r="N1685" s="17">
        <f ca="1">f_nav_periodreturnrankingper(A1685,参数!$B$5,参数!$B$4,3)</f>
        <v>0</v>
      </c>
      <c r="O1685" s="17">
        <f ca="1">f_nav_adjustedreturn(A1685,参数!$B$6,参数!$B$5)</f>
        <v>0</v>
      </c>
      <c r="P1685" s="17">
        <f ca="1">f_nav_periodreturnrankingper(A1685,参数!$B$6,参数!$B$5,3)</f>
        <v>0</v>
      </c>
      <c r="Q1685" s="25">
        <f>f_return(A1685,1,参数!$B$1-365/2,参数!$B$1)</f>
        <v>116.429122255497</v>
      </c>
      <c r="R1685" s="25">
        <f ca="1">f_return(A1685,1,参数!$B$4,参数!$B$1)</f>
        <v>0</v>
      </c>
      <c r="S1685" s="25">
        <f ca="1">f_return(A1685,1,参数!$B$6,参数!$B$1)</f>
        <v>0</v>
      </c>
      <c r="T1685" t="str">
        <f>f_info_investtype(A1685)</f>
        <v>灵活配置型基金</v>
      </c>
      <c r="U1685" t="str">
        <f>f_info_fundmanager(A1685)</f>
        <v>周书</v>
      </c>
      <c r="V1685">
        <f>f_info_manager_onthepostdays(A1685,1)</f>
        <v>777</v>
      </c>
      <c r="W1685" s="25">
        <f ca="1">f_return_1w(A1685,"0",参数!$B$2)</f>
        <v>-2.12131961688542</v>
      </c>
      <c r="X1685" s="25">
        <f>f_return_1m(A1685,"0",参数!$B$1)</f>
        <v>18.1515218840258</v>
      </c>
      <c r="Y1685" s="25">
        <f>f_return_3m(A1685,0,参数!$B$1)</f>
        <v>41.4587434165026</v>
      </c>
      <c r="Z1685" s="25">
        <f>f_return_6m(A1685,0,参数!B1684)</f>
        <v>50.2282856832264</v>
      </c>
      <c r="AA1685" t="str">
        <f>f_dq_status(A1685,参数!$B$1)</f>
        <v>开放申购|开放赎回</v>
      </c>
      <c r="AB1685" s="17">
        <f ca="1">f_risk_maxdownside(A1685,参数!$B$6,参数!$B$1)</f>
        <v>-16.016527768051</v>
      </c>
      <c r="AC1685" s="17">
        <f ca="1">f_risk_maxdownside(A1685,参数!$B$4,参数!$B$1)</f>
        <v>-16.016527768051</v>
      </c>
      <c r="AD1685" t="str">
        <f ca="1">f_risk_maxdownside_date(A1685,参数!$B$6,参数!$B$1)</f>
        <v>20200225-20200323</v>
      </c>
    </row>
    <row r="1686" spans="1:30">
      <c r="A1686" s="15" t="s">
        <v>1714</v>
      </c>
      <c r="B1686" t="str">
        <f>f_info_name(A1686)</f>
        <v>中银改革红利</v>
      </c>
      <c r="C1686" t="str">
        <f>f_info_setupdate(A1686)</f>
        <v>2018-02-13</v>
      </c>
      <c r="D1686" s="16">
        <f t="shared" si="26"/>
        <v>1077</v>
      </c>
      <c r="F1686" s="17">
        <f>f_netasset_total(A1686,参数!$B$1,100000000)</f>
        <v>0.584653593</v>
      </c>
      <c r="G1686" s="17">
        <f ca="1">f_nav_adjustedreturn(A1686,参数!$B$2,参数!$B$1)</f>
        <v>88.18708492299</v>
      </c>
      <c r="H1686" s="17">
        <f ca="1">f_nav_periodreturnrankingper(A1686,参数!$B$2,参数!$B$1,3)</f>
        <v>10.2699841185813</v>
      </c>
      <c r="I1686" s="17">
        <f ca="1">f_nav_adjustedreturn(A1686,参数!$B$3,参数!$B$2)</f>
        <v>49.2250922509225</v>
      </c>
      <c r="J1686" s="17">
        <f ca="1">f_nav_periodreturnrankingper(A1686,参数!$B$3,参数!$B$2,3)</f>
        <v>18.2274247491639</v>
      </c>
      <c r="K1686" s="17">
        <f ca="1">f_nav_adjustedreturn(A1686,参数!$B$4,参数!$B$3)</f>
        <v>0</v>
      </c>
      <c r="L1686" s="17">
        <f ca="1">f_nav_periodreturnrankingper(A1686,参数!$B$4,参数!$B$3,3)</f>
        <v>0</v>
      </c>
      <c r="M1686" s="17">
        <f ca="1">f_nav_adjustedreturn(A1686,参数!$B$5,参数!$B$4)</f>
        <v>0</v>
      </c>
      <c r="N1686" s="17">
        <f ca="1">f_nav_periodreturnrankingper(A1686,参数!$B$5,参数!$B$4,3)</f>
        <v>0</v>
      </c>
      <c r="O1686" s="17">
        <f ca="1">f_nav_adjustedreturn(A1686,参数!$B$6,参数!$B$5)</f>
        <v>0</v>
      </c>
      <c r="P1686" s="17">
        <f ca="1">f_nav_periodreturnrankingper(A1686,参数!$B$6,参数!$B$5,3)</f>
        <v>0</v>
      </c>
      <c r="Q1686" s="25">
        <f>f_return(A1686,1,参数!$B$1-365/2,参数!$B$1)</f>
        <v>117.339956891217</v>
      </c>
      <c r="R1686" s="25">
        <f ca="1">f_return(A1686,1,参数!$B$4,参数!$B$1)</f>
        <v>0</v>
      </c>
      <c r="S1686" s="25">
        <f ca="1">f_return(A1686,1,参数!$B$6,参数!$B$1)</f>
        <v>0</v>
      </c>
      <c r="T1686" t="str">
        <f>f_info_investtype(A1686)</f>
        <v>灵活配置型基金</v>
      </c>
      <c r="U1686" t="str">
        <f>f_info_fundmanager(A1686)</f>
        <v>严菲</v>
      </c>
      <c r="V1686">
        <f>f_info_manager_onthepostdays(A1686,1)</f>
        <v>1094</v>
      </c>
      <c r="W1686" s="25">
        <f ca="1">f_return_1w(A1686,"0",参数!$B$2)</f>
        <v>-0.979431929480902</v>
      </c>
      <c r="X1686" s="25">
        <f>f_return_1m(A1686,"0",参数!$B$1)</f>
        <v>18.21409550861</v>
      </c>
      <c r="Y1686" s="25">
        <f>f_return_3m(A1686,0,参数!$B$1)</f>
        <v>41.1702353190587</v>
      </c>
      <c r="Z1686" s="25">
        <f>f_return_6m(A1686,0,参数!B1685)</f>
        <v>41.5706584927597</v>
      </c>
      <c r="AA1686" t="str">
        <f>f_dq_status(A1686,参数!$B$1)</f>
        <v>开放申购|开放赎回</v>
      </c>
      <c r="AB1686" s="17">
        <f ca="1">f_risk_maxdownside(A1686,参数!$B$6,参数!$B$1)</f>
        <v>-18.4256487025948</v>
      </c>
      <c r="AC1686" s="17">
        <f ca="1">f_risk_maxdownside(A1686,参数!$B$4,参数!$B$1)</f>
        <v>-18.4256487025948</v>
      </c>
      <c r="AD1686" t="str">
        <f ca="1">f_risk_maxdownside_date(A1686,参数!$B$6,参数!$B$1)</f>
        <v>20200226-20200323</v>
      </c>
    </row>
    <row r="1687" spans="1:30">
      <c r="A1687" s="15" t="s">
        <v>1715</v>
      </c>
      <c r="B1687" t="str">
        <f>f_info_name(A1687)</f>
        <v>富国成长优选三年定开</v>
      </c>
      <c r="C1687" t="str">
        <f>f_info_setupdate(A1687)</f>
        <v>2018-01-31</v>
      </c>
      <c r="D1687" s="16">
        <f t="shared" si="26"/>
        <v>1090</v>
      </c>
      <c r="F1687" s="17">
        <f>f_netasset_total(A1687,参数!$B$1,100000000)</f>
        <v>32.0472845343</v>
      </c>
      <c r="G1687" s="17">
        <f ca="1">f_nav_adjustedreturn(A1687,参数!$B$2,参数!$B$1)</f>
        <v>43.0730188026301</v>
      </c>
      <c r="H1687" s="17">
        <f ca="1">f_nav_periodreturnrankingper(A1687,参数!$B$2,参数!$B$1,3)</f>
        <v>50.5558496559026</v>
      </c>
      <c r="I1687" s="17">
        <f ca="1">f_nav_adjustedreturn(A1687,参数!$B$3,参数!$B$2)</f>
        <v>10.3628262253342</v>
      </c>
      <c r="J1687" s="17">
        <f ca="1">f_nav_periodreturnrankingper(A1687,参数!$B$3,参数!$B$2,3)</f>
        <v>79.8216276477146</v>
      </c>
      <c r="K1687" s="17">
        <f ca="1">f_nav_adjustedreturn(A1687,参数!$B$4,参数!$B$3)</f>
        <v>0</v>
      </c>
      <c r="L1687" s="17">
        <f ca="1">f_nav_periodreturnrankingper(A1687,参数!$B$4,参数!$B$3,3)</f>
        <v>0</v>
      </c>
      <c r="M1687" s="17">
        <f ca="1">f_nav_adjustedreturn(A1687,参数!$B$5,参数!$B$4)</f>
        <v>0</v>
      </c>
      <c r="N1687" s="17">
        <f ca="1">f_nav_periodreturnrankingper(A1687,参数!$B$5,参数!$B$4,3)</f>
        <v>0</v>
      </c>
      <c r="O1687" s="17">
        <f ca="1">f_nav_adjustedreturn(A1687,参数!$B$6,参数!$B$5)</f>
        <v>0</v>
      </c>
      <c r="P1687" s="17">
        <f ca="1">f_nav_periodreturnrankingper(A1687,参数!$B$6,参数!$B$5,3)</f>
        <v>0</v>
      </c>
      <c r="Q1687" s="25">
        <f>f_return(A1687,1,参数!$B$1-365/2,参数!$B$1)</f>
        <v>14.1212556145621</v>
      </c>
      <c r="R1687" s="25">
        <f ca="1">f_return(A1687,1,参数!$B$4,参数!$B$1)</f>
        <v>0</v>
      </c>
      <c r="S1687" s="25">
        <f ca="1">f_return(A1687,1,参数!$B$6,参数!$B$1)</f>
        <v>0</v>
      </c>
      <c r="T1687" t="str">
        <f>f_info_investtype(A1687)</f>
        <v>灵活配置型基金</v>
      </c>
      <c r="U1687" t="str">
        <f>f_info_fundmanager(A1687)</f>
        <v>肖威兵</v>
      </c>
      <c r="V1687">
        <f>f_info_manager_onthepostdays(A1687,1)</f>
        <v>541</v>
      </c>
      <c r="W1687" s="25">
        <f ca="1">f_return_1w(A1687,"0",参数!$B$2)</f>
        <v>-4.16758788414768</v>
      </c>
      <c r="X1687" s="25">
        <f>f_return_1m(A1687,"0",参数!$B$1)</f>
        <v>2.77593636062312</v>
      </c>
      <c r="Y1687" s="25">
        <f>f_return_3m(A1687,0,参数!$B$1)</f>
        <v>3.49632843791723</v>
      </c>
      <c r="Z1687" s="25">
        <f>f_return_6m(A1687,0,参数!B1686)</f>
        <v>2.81900339938645</v>
      </c>
      <c r="AA1687" t="str">
        <f>f_dq_status(A1687,参数!$B$1)</f>
        <v>封闭期</v>
      </c>
      <c r="AB1687" s="17">
        <f ca="1">f_risk_maxdownside(A1687,参数!$B$6,参数!$B$1)</f>
        <v>-27.8400455927052</v>
      </c>
      <c r="AC1687" s="17">
        <f ca="1">f_risk_maxdownside(A1687,参数!$B$4,参数!$B$1)</f>
        <v>-27.8400455927052</v>
      </c>
      <c r="AD1687" t="str">
        <f ca="1">f_risk_maxdownside_date(A1687,参数!$B$6,参数!$B$1)</f>
        <v>20180310-20181012</v>
      </c>
    </row>
    <row r="1688" spans="1:30">
      <c r="A1688" s="15" t="s">
        <v>1716</v>
      </c>
      <c r="B1688" t="str">
        <f>f_info_name(A1688)</f>
        <v>汇安成长优选A</v>
      </c>
      <c r="C1688" t="str">
        <f>f_info_setupdate(A1688)</f>
        <v>2018-02-13</v>
      </c>
      <c r="D1688" s="16">
        <f t="shared" si="26"/>
        <v>1077</v>
      </c>
      <c r="F1688" s="17">
        <f>f_netasset_total(A1688,参数!$B$1,100000000)</f>
        <v>2.2665681947</v>
      </c>
      <c r="G1688" s="17">
        <f ca="1">f_nav_adjustedreturn(A1688,参数!$B$2,参数!$B$1)</f>
        <v>61.151217634036</v>
      </c>
      <c r="H1688" s="17">
        <f ca="1">f_nav_periodreturnrankingper(A1688,参数!$B$2,参数!$B$1,3)</f>
        <v>34.0391741662255</v>
      </c>
      <c r="I1688" s="17">
        <f ca="1">f_nav_adjustedreturn(A1688,参数!$B$3,参数!$B$2)</f>
        <v>42.217659137577</v>
      </c>
      <c r="J1688" s="17">
        <f ca="1">f_nav_periodreturnrankingper(A1688,参数!$B$3,参数!$B$2,3)</f>
        <v>27.0345596432553</v>
      </c>
      <c r="K1688" s="17">
        <f ca="1">f_nav_adjustedreturn(A1688,参数!$B$4,参数!$B$3)</f>
        <v>0</v>
      </c>
      <c r="L1688" s="17">
        <f ca="1">f_nav_periodreturnrankingper(A1688,参数!$B$4,参数!$B$3,3)</f>
        <v>0</v>
      </c>
      <c r="M1688" s="17">
        <f ca="1">f_nav_adjustedreturn(A1688,参数!$B$5,参数!$B$4)</f>
        <v>0</v>
      </c>
      <c r="N1688" s="17">
        <f ca="1">f_nav_periodreturnrankingper(A1688,参数!$B$5,参数!$B$4,3)</f>
        <v>0</v>
      </c>
      <c r="O1688" s="17">
        <f ca="1">f_nav_adjustedreturn(A1688,参数!$B$6,参数!$B$5)</f>
        <v>0</v>
      </c>
      <c r="P1688" s="17">
        <f ca="1">f_nav_periodreturnrankingper(A1688,参数!$B$6,参数!$B$5,3)</f>
        <v>0</v>
      </c>
      <c r="Q1688" s="25">
        <f>f_return(A1688,1,参数!$B$1-365/2,参数!$B$1)</f>
        <v>54.8924034229184</v>
      </c>
      <c r="R1688" s="25">
        <f ca="1">f_return(A1688,1,参数!$B$4,参数!$B$1)</f>
        <v>0</v>
      </c>
      <c r="S1688" s="25">
        <f ca="1">f_return(A1688,1,参数!$B$6,参数!$B$1)</f>
        <v>0</v>
      </c>
      <c r="T1688" t="str">
        <f>f_info_investtype(A1688)</f>
        <v>灵活配置型基金</v>
      </c>
      <c r="U1688" t="str">
        <f>f_info_fundmanager(A1688)</f>
        <v>戴杰</v>
      </c>
      <c r="V1688">
        <f>f_info_manager_onthepostdays(A1688,1)</f>
        <v>1094</v>
      </c>
      <c r="W1688" s="25">
        <f ca="1">f_return_1w(A1688,"0",参数!$B$2)</f>
        <v>-3.15092756595507</v>
      </c>
      <c r="X1688" s="25">
        <f>f_return_1m(A1688,"0",参数!$B$1)</f>
        <v>9.59675307672164</v>
      </c>
      <c r="Y1688" s="25">
        <f>f_return_3m(A1688,0,参数!$B$1)</f>
        <v>16.215465778148</v>
      </c>
      <c r="Z1688" s="25">
        <f>f_return_6m(A1688,0,参数!B1687)</f>
        <v>20.4828605616949</v>
      </c>
      <c r="AA1688" t="str">
        <f>f_dq_status(A1688,参数!$B$1)</f>
        <v>开放申购|开放赎回</v>
      </c>
      <c r="AB1688" s="17">
        <f ca="1">f_risk_maxdownside(A1688,参数!$B$6,参数!$B$1)</f>
        <v>-31.8044009779951</v>
      </c>
      <c r="AC1688" s="17">
        <f ca="1">f_risk_maxdownside(A1688,参数!$B$4,参数!$B$1)</f>
        <v>-31.8044009779951</v>
      </c>
      <c r="AD1688" t="str">
        <f ca="1">f_risk_maxdownside_date(A1688,参数!$B$6,参数!$B$1)</f>
        <v>20180523-20181018</v>
      </c>
    </row>
    <row r="1689" spans="1:30">
      <c r="A1689" s="15" t="s">
        <v>1717</v>
      </c>
      <c r="B1689" t="str">
        <f>f_info_name(A1689)</f>
        <v>国富新趋势A</v>
      </c>
      <c r="C1689" t="str">
        <f>f_info_setupdate(A1689)</f>
        <v>2018-02-08</v>
      </c>
      <c r="D1689" s="16">
        <f t="shared" si="26"/>
        <v>1082</v>
      </c>
      <c r="F1689" s="17">
        <f>f_netasset_total(A1689,参数!$B$1,100000000)</f>
        <v>7.239825139</v>
      </c>
      <c r="G1689" s="17">
        <f ca="1">f_nav_adjustedreturn(A1689,参数!$B$2,参数!$B$1)</f>
        <v>7.34282213215196</v>
      </c>
      <c r="H1689" s="17">
        <f ca="1">f_nav_periodreturnrankingper(A1689,参数!$B$2,参数!$B$1,3)</f>
        <v>96.5060878771837</v>
      </c>
      <c r="I1689" s="17">
        <f ca="1">f_nav_adjustedreturn(A1689,参数!$B$3,参数!$B$2)</f>
        <v>2.24556669236699</v>
      </c>
      <c r="J1689" s="17">
        <f ca="1">f_nav_periodreturnrankingper(A1689,参数!$B$3,参数!$B$2,3)</f>
        <v>98.494983277592</v>
      </c>
      <c r="K1689" s="17">
        <f ca="1">f_nav_adjustedreturn(A1689,参数!$B$4,参数!$B$3)</f>
        <v>0</v>
      </c>
      <c r="L1689" s="17">
        <f ca="1">f_nav_periodreturnrankingper(A1689,参数!$B$4,参数!$B$3,3)</f>
        <v>0</v>
      </c>
      <c r="M1689" s="17">
        <f ca="1">f_nav_adjustedreturn(A1689,参数!$B$5,参数!$B$4)</f>
        <v>0</v>
      </c>
      <c r="N1689" s="17">
        <f ca="1">f_nav_periodreturnrankingper(A1689,参数!$B$5,参数!$B$4,3)</f>
        <v>0</v>
      </c>
      <c r="O1689" s="17">
        <f ca="1">f_nav_adjustedreturn(A1689,参数!$B$6,参数!$B$5)</f>
        <v>0</v>
      </c>
      <c r="P1689" s="17">
        <f ca="1">f_nav_periodreturnrankingper(A1689,参数!$B$6,参数!$B$5,3)</f>
        <v>0</v>
      </c>
      <c r="Q1689" s="25">
        <f>f_return(A1689,1,参数!$B$1-365/2,参数!$B$1)</f>
        <v>13.0115123423836</v>
      </c>
      <c r="R1689" s="25">
        <f ca="1">f_return(A1689,1,参数!$B$4,参数!$B$1)</f>
        <v>0</v>
      </c>
      <c r="S1689" s="25">
        <f ca="1">f_return(A1689,1,参数!$B$6,参数!$B$1)</f>
        <v>0</v>
      </c>
      <c r="T1689" t="str">
        <f>f_info_investtype(A1689)</f>
        <v>灵活配置型基金</v>
      </c>
      <c r="U1689" t="str">
        <f>f_info_fundmanager(A1689)</f>
        <v>杜飞,沈竹熙</v>
      </c>
      <c r="V1689">
        <f>f_info_manager_onthepostdays(A1689,1)</f>
        <v>1028</v>
      </c>
      <c r="W1689" s="25">
        <f ca="1">f_return_1w(A1689,"0",参数!$B$2)</f>
        <v>0.245677029197764</v>
      </c>
      <c r="X1689" s="25">
        <f>f_return_1m(A1689,"0",参数!$B$1)</f>
        <v>3.47083409049609</v>
      </c>
      <c r="Y1689" s="25">
        <f>f_return_3m(A1689,0,参数!$B$1)</f>
        <v>5.55195106126611</v>
      </c>
      <c r="Z1689" s="25">
        <f>f_return_6m(A1689,0,参数!B1688)</f>
        <v>7.39841195702942</v>
      </c>
      <c r="AA1689" t="str">
        <f>f_dq_status(A1689,参数!$B$1)</f>
        <v>暂停大额申购|开放赎回</v>
      </c>
      <c r="AB1689" s="17">
        <f ca="1">f_risk_maxdownside(A1689,参数!$B$6,参数!$B$1)</f>
        <v>-3.16721431179262</v>
      </c>
      <c r="AC1689" s="17">
        <f ca="1">f_risk_maxdownside(A1689,参数!$B$4,参数!$B$1)</f>
        <v>-3.16721431179262</v>
      </c>
      <c r="AD1689" t="str">
        <f ca="1">f_risk_maxdownside_date(A1689,参数!$B$6,参数!$B$1)</f>
        <v>20200430-20200909</v>
      </c>
    </row>
    <row r="1690" spans="1:30">
      <c r="A1690" s="15" t="s">
        <v>1718</v>
      </c>
      <c r="B1690" t="str">
        <f>f_info_name(A1690)</f>
        <v>中融智选红利A</v>
      </c>
      <c r="C1690" t="str">
        <f>f_info_setupdate(A1690)</f>
        <v>2018-03-30</v>
      </c>
      <c r="D1690" s="16">
        <f t="shared" si="26"/>
        <v>1032</v>
      </c>
      <c r="F1690" s="17">
        <f>f_netasset_total(A1690,参数!$B$1,100000000)</f>
        <v>0.2846430042</v>
      </c>
      <c r="G1690" s="17">
        <f ca="1">f_nav_adjustedreturn(A1690,参数!$B$2,参数!$B$1)</f>
        <v>39.3828451882845</v>
      </c>
      <c r="H1690" s="17">
        <f ca="1">f_nav_periodreturnrankingper(A1690,参数!$B$2,参数!$B$1,3)</f>
        <v>85.2941176470588</v>
      </c>
      <c r="I1690" s="17">
        <f ca="1">f_nav_adjustedreturn(A1690,参数!$B$3,参数!$B$2)</f>
        <v>30.7201458523245</v>
      </c>
      <c r="J1690" s="17">
        <f ca="1">f_nav_periodreturnrankingper(A1690,参数!$B$3,参数!$B$2,3)</f>
        <v>77.5811209439528</v>
      </c>
      <c r="K1690" s="17">
        <f ca="1">f_nav_adjustedreturn(A1690,参数!$B$4,参数!$B$3)</f>
        <v>0</v>
      </c>
      <c r="L1690" s="17">
        <f ca="1">f_nav_periodreturnrankingper(A1690,参数!$B$4,参数!$B$3,3)</f>
        <v>0</v>
      </c>
      <c r="M1690" s="17">
        <f ca="1">f_nav_adjustedreturn(A1690,参数!$B$5,参数!$B$4)</f>
        <v>0</v>
      </c>
      <c r="N1690" s="17">
        <f ca="1">f_nav_periodreturnrankingper(A1690,参数!$B$5,参数!$B$4,3)</f>
        <v>0</v>
      </c>
      <c r="O1690" s="17">
        <f ca="1">f_nav_adjustedreturn(A1690,参数!$B$6,参数!$B$5)</f>
        <v>0</v>
      </c>
      <c r="P1690" s="17">
        <f ca="1">f_nav_periodreturnrankingper(A1690,参数!$B$6,参数!$B$5,3)</f>
        <v>0</v>
      </c>
      <c r="Q1690" s="25">
        <f>f_return(A1690,1,参数!$B$1-365/2,参数!$B$1)</f>
        <v>54.2917306280535</v>
      </c>
      <c r="R1690" s="25">
        <f ca="1">f_return(A1690,1,参数!$B$4,参数!$B$1)</f>
        <v>0</v>
      </c>
      <c r="S1690" s="25">
        <f ca="1">f_return(A1690,1,参数!$B$6,参数!$B$1)</f>
        <v>0</v>
      </c>
      <c r="T1690" t="str">
        <f>f_info_investtype(A1690)</f>
        <v>普通股票型基金</v>
      </c>
      <c r="U1690" t="str">
        <f>f_info_fundmanager(A1690)</f>
        <v>陈薪羽,赵菲</v>
      </c>
      <c r="V1690">
        <f>f_info_manager_onthepostdays(A1690,1)</f>
        <v>343</v>
      </c>
      <c r="W1690" s="25">
        <f ca="1">f_return_1w(A1690,"0",参数!$B$2)</f>
        <v>-2.44068373160983</v>
      </c>
      <c r="X1690" s="25">
        <f>f_return_1m(A1690,"0",参数!$B$1)</f>
        <v>14.5907983373943</v>
      </c>
      <c r="Y1690" s="25">
        <f>f_return_3m(A1690,0,参数!$B$1)</f>
        <v>23.427248166731</v>
      </c>
      <c r="Z1690" s="25">
        <f>f_return_6m(A1690,0,参数!B1689)</f>
        <v>19.4512240218919</v>
      </c>
      <c r="AA1690" t="str">
        <f>f_dq_status(A1690,参数!$B$1)</f>
        <v>开放申购|开放赎回</v>
      </c>
      <c r="AB1690" s="17">
        <f ca="1">f_risk_maxdownside(A1690,参数!$B$6,参数!$B$1)</f>
        <v>-19.5119531792481</v>
      </c>
      <c r="AC1690" s="17">
        <f ca="1">f_risk_maxdownside(A1690,参数!$B$4,参数!$B$1)</f>
        <v>-19.5119531792481</v>
      </c>
      <c r="AD1690" t="str">
        <f ca="1">f_risk_maxdownside_date(A1690,参数!$B$6,参数!$B$1)</f>
        <v>20180519-20181018</v>
      </c>
    </row>
    <row r="1691" spans="1:30">
      <c r="A1691" s="15" t="s">
        <v>1719</v>
      </c>
      <c r="B1691" t="str">
        <f>f_info_name(A1691)</f>
        <v>中银证券新能源A</v>
      </c>
      <c r="C1691" t="str">
        <f>f_info_setupdate(A1691)</f>
        <v>2018-08-02</v>
      </c>
      <c r="D1691" s="16">
        <f t="shared" si="26"/>
        <v>907</v>
      </c>
      <c r="F1691" s="17">
        <f>f_netasset_total(A1691,参数!$B$1,100000000)</f>
        <v>0.8222485849</v>
      </c>
      <c r="G1691" s="17">
        <f ca="1">f_nav_adjustedreturn(A1691,参数!$B$2,参数!$B$1)</f>
        <v>51.4753579621865</v>
      </c>
      <c r="H1691" s="17">
        <f ca="1">f_nav_periodreturnrankingper(A1691,参数!$B$2,参数!$B$1,3)</f>
        <v>42.6680783483325</v>
      </c>
      <c r="I1691" s="17">
        <f ca="1">f_nav_adjustedreturn(A1691,参数!$B$3,参数!$B$2)</f>
        <v>27.3267526188558</v>
      </c>
      <c r="J1691" s="17">
        <f ca="1">f_nav_periodreturnrankingper(A1691,参数!$B$3,参数!$B$2,3)</f>
        <v>47.5473801560758</v>
      </c>
      <c r="K1691" s="17">
        <f ca="1">f_nav_adjustedreturn(A1691,参数!$B$4,参数!$B$3)</f>
        <v>0</v>
      </c>
      <c r="L1691" s="17">
        <f ca="1">f_nav_periodreturnrankingper(A1691,参数!$B$4,参数!$B$3,3)</f>
        <v>0</v>
      </c>
      <c r="M1691" s="17">
        <f ca="1">f_nav_adjustedreturn(A1691,参数!$B$5,参数!$B$4)</f>
        <v>0</v>
      </c>
      <c r="N1691" s="17">
        <f ca="1">f_nav_periodreturnrankingper(A1691,参数!$B$5,参数!$B$4,3)</f>
        <v>0</v>
      </c>
      <c r="O1691" s="17">
        <f ca="1">f_nav_adjustedreturn(A1691,参数!$B$6,参数!$B$5)</f>
        <v>0</v>
      </c>
      <c r="P1691" s="17">
        <f ca="1">f_nav_periodreturnrankingper(A1691,参数!$B$6,参数!$B$5,3)</f>
        <v>0</v>
      </c>
      <c r="Q1691" s="25">
        <f>f_return(A1691,1,参数!$B$1-365/2,参数!$B$1)</f>
        <v>81.2515025199699</v>
      </c>
      <c r="R1691" s="25">
        <f ca="1">f_return(A1691,1,参数!$B$4,参数!$B$1)</f>
        <v>0</v>
      </c>
      <c r="S1691" s="25">
        <f ca="1">f_return(A1691,1,参数!$B$6,参数!$B$1)</f>
        <v>0</v>
      </c>
      <c r="T1691" t="str">
        <f>f_info_investtype(A1691)</f>
        <v>灵活配置型基金</v>
      </c>
      <c r="U1691" t="str">
        <f>f_info_fundmanager(A1691)</f>
        <v>张燕</v>
      </c>
      <c r="V1691">
        <f>f_info_manager_onthepostdays(A1691,1)</f>
        <v>902</v>
      </c>
      <c r="W1691" s="25">
        <f ca="1">f_return_1w(A1691,"0",参数!$B$2)</f>
        <v>0.174340280529359</v>
      </c>
      <c r="X1691" s="25">
        <f>f_return_1m(A1691,"0",参数!$B$1)</f>
        <v>3.25711820534944</v>
      </c>
      <c r="Y1691" s="25">
        <f>f_return_3m(A1691,0,参数!$B$1)</f>
        <v>22.2030761375965</v>
      </c>
      <c r="Z1691" s="25">
        <f>f_return_6m(A1691,0,参数!B1690)</f>
        <v>16.7259556302956</v>
      </c>
      <c r="AA1691" t="str">
        <f>f_dq_status(A1691,参数!$B$1)</f>
        <v>开放申购|开放赎回</v>
      </c>
      <c r="AB1691" s="17">
        <f ca="1">f_risk_maxdownside(A1691,参数!$B$6,参数!$B$1)</f>
        <v>-23.7250868855947</v>
      </c>
      <c r="AC1691" s="17">
        <f ca="1">f_risk_maxdownside(A1691,参数!$B$4,参数!$B$1)</f>
        <v>-23.7250868855947</v>
      </c>
      <c r="AD1691" t="str">
        <f ca="1">f_risk_maxdownside_date(A1691,参数!$B$6,参数!$B$1)</f>
        <v>20200226-20200323</v>
      </c>
    </row>
    <row r="1692" spans="1:30">
      <c r="A1692" s="15" t="s">
        <v>1720</v>
      </c>
      <c r="B1692" t="str">
        <f>f_info_name(A1692)</f>
        <v>华泰柏瑞新金融地产</v>
      </c>
      <c r="C1692" t="str">
        <f>f_info_setupdate(A1692)</f>
        <v>2018-03-08</v>
      </c>
      <c r="D1692" s="16">
        <f t="shared" si="26"/>
        <v>1054</v>
      </c>
      <c r="F1692" s="17">
        <f>f_netasset_total(A1692,参数!$B$1,100000000)</f>
        <v>0.5634814841</v>
      </c>
      <c r="G1692" s="17">
        <f ca="1">f_nav_adjustedreturn(A1692,参数!$B$2,参数!$B$1)</f>
        <v>2.84846183061147</v>
      </c>
      <c r="H1692" s="17">
        <f ca="1">f_nav_periodreturnrankingper(A1692,参数!$B$2,参数!$B$1,3)</f>
        <v>99.0471148755956</v>
      </c>
      <c r="I1692" s="17">
        <f ca="1">f_nav_adjustedreturn(A1692,参数!$B$3,参数!$B$2)</f>
        <v>15.7617058694218</v>
      </c>
      <c r="J1692" s="17">
        <f ca="1">f_nav_periodreturnrankingper(A1692,参数!$B$3,参数!$B$2,3)</f>
        <v>67.7257525083612</v>
      </c>
      <c r="K1692" s="17">
        <f ca="1">f_nav_adjustedreturn(A1692,参数!$B$4,参数!$B$3)</f>
        <v>0</v>
      </c>
      <c r="L1692" s="17">
        <f ca="1">f_nav_periodreturnrankingper(A1692,参数!$B$4,参数!$B$3,3)</f>
        <v>0</v>
      </c>
      <c r="M1692" s="17">
        <f ca="1">f_nav_adjustedreturn(A1692,参数!$B$5,参数!$B$4)</f>
        <v>0</v>
      </c>
      <c r="N1692" s="17">
        <f ca="1">f_nav_periodreturnrankingper(A1692,参数!$B$5,参数!$B$4,3)</f>
        <v>0</v>
      </c>
      <c r="O1692" s="17">
        <f ca="1">f_nav_adjustedreturn(A1692,参数!$B$6,参数!$B$5)</f>
        <v>0</v>
      </c>
      <c r="P1692" s="17">
        <f ca="1">f_nav_periodreturnrankingper(A1692,参数!$B$6,参数!$B$5,3)</f>
        <v>0</v>
      </c>
      <c r="Q1692" s="25">
        <f>f_return(A1692,1,参数!$B$1-365/2,参数!$B$1)</f>
        <v>1.57504448351733</v>
      </c>
      <c r="R1692" s="25">
        <f ca="1">f_return(A1692,1,参数!$B$4,参数!$B$1)</f>
        <v>0</v>
      </c>
      <c r="S1692" s="25">
        <f ca="1">f_return(A1692,1,参数!$B$6,参数!$B$1)</f>
        <v>0</v>
      </c>
      <c r="T1692" t="str">
        <f>f_info_investtype(A1692)</f>
        <v>灵活配置型基金</v>
      </c>
      <c r="U1692" t="str">
        <f>f_info_fundmanager(A1692)</f>
        <v>杨景涵</v>
      </c>
      <c r="V1692">
        <f>f_info_manager_onthepostdays(A1692,1)</f>
        <v>1071</v>
      </c>
      <c r="W1692" s="25">
        <f ca="1">f_return_1w(A1692,"0",参数!$B$2)</f>
        <v>-4.36756560428585</v>
      </c>
      <c r="X1692" s="25">
        <f>f_return_1m(A1692,"0",参数!$B$1)</f>
        <v>4.01382753985019</v>
      </c>
      <c r="Y1692" s="25">
        <f>f_return_3m(A1692,0,参数!$B$1)</f>
        <v>-0.587371512481641</v>
      </c>
      <c r="Z1692" s="25">
        <f>f_return_6m(A1692,0,参数!B1691)</f>
        <v>-2.06551410373066</v>
      </c>
      <c r="AA1692" t="str">
        <f>f_dq_status(A1692,参数!$B$1)</f>
        <v>开放申购|开放赎回</v>
      </c>
      <c r="AB1692" s="17">
        <f ca="1">f_risk_maxdownside(A1692,参数!$B$6,参数!$B$1)</f>
        <v>-20.4347443456834</v>
      </c>
      <c r="AC1692" s="17">
        <f ca="1">f_risk_maxdownside(A1692,参数!$B$4,参数!$B$1)</f>
        <v>-20.4347443456834</v>
      </c>
      <c r="AD1692" t="str">
        <f ca="1">f_risk_maxdownside_date(A1692,参数!$B$6,参数!$B$1)</f>
        <v>20200103-20200323</v>
      </c>
    </row>
    <row r="1693" spans="1:30">
      <c r="A1693" s="15" t="s">
        <v>1721</v>
      </c>
      <c r="B1693" t="str">
        <f>f_info_name(A1693)</f>
        <v>易方达港股通红利</v>
      </c>
      <c r="C1693" t="str">
        <f>f_info_setupdate(A1693)</f>
        <v>2018-03-07</v>
      </c>
      <c r="D1693" s="16">
        <f t="shared" si="26"/>
        <v>1055</v>
      </c>
      <c r="F1693" s="17">
        <f>f_netasset_total(A1693,参数!$B$1,100000000)</f>
        <v>7.8670052005</v>
      </c>
      <c r="G1693" s="17">
        <f ca="1">f_nav_adjustedreturn(A1693,参数!$B$2,参数!$B$1)</f>
        <v>63.8904734740445</v>
      </c>
      <c r="H1693" s="17">
        <f ca="1">f_nav_periodreturnrankingper(A1693,参数!$B$2,参数!$B$1,3)</f>
        <v>30.9687665431445</v>
      </c>
      <c r="I1693" s="17">
        <f ca="1">f_nav_adjustedreturn(A1693,参数!$B$3,参数!$B$2)</f>
        <v>9.91973915224479</v>
      </c>
      <c r="J1693" s="17">
        <f ca="1">f_nav_periodreturnrankingper(A1693,参数!$B$3,参数!$B$2,3)</f>
        <v>81.4938684503902</v>
      </c>
      <c r="K1693" s="17">
        <f ca="1">f_nav_adjustedreturn(A1693,参数!$B$4,参数!$B$3)</f>
        <v>0</v>
      </c>
      <c r="L1693" s="17">
        <f ca="1">f_nav_periodreturnrankingper(A1693,参数!$B$4,参数!$B$3,3)</f>
        <v>0</v>
      </c>
      <c r="M1693" s="17">
        <f ca="1">f_nav_adjustedreturn(A1693,参数!$B$5,参数!$B$4)</f>
        <v>0</v>
      </c>
      <c r="N1693" s="17">
        <f ca="1">f_nav_periodreturnrankingper(A1693,参数!$B$5,参数!$B$4,3)</f>
        <v>0</v>
      </c>
      <c r="O1693" s="17">
        <f ca="1">f_nav_adjustedreturn(A1693,参数!$B$6,参数!$B$5)</f>
        <v>0</v>
      </c>
      <c r="P1693" s="17">
        <f ca="1">f_nav_periodreturnrankingper(A1693,参数!$B$6,参数!$B$5,3)</f>
        <v>0</v>
      </c>
      <c r="Q1693" s="25">
        <f>f_return(A1693,1,参数!$B$1-365/2,参数!$B$1)</f>
        <v>86.3552493056421</v>
      </c>
      <c r="R1693" s="25">
        <f ca="1">f_return(A1693,1,参数!$B$4,参数!$B$1)</f>
        <v>0</v>
      </c>
      <c r="S1693" s="25">
        <f ca="1">f_return(A1693,1,参数!$B$6,参数!$B$1)</f>
        <v>0</v>
      </c>
      <c r="T1693" t="str">
        <f>f_info_investtype(A1693)</f>
        <v>灵活配置型基金</v>
      </c>
      <c r="U1693" t="str">
        <f>f_info_fundmanager(A1693)</f>
        <v>杨添琦</v>
      </c>
      <c r="V1693">
        <f>f_info_manager_onthepostdays(A1693,1)</f>
        <v>118</v>
      </c>
      <c r="W1693" s="25">
        <f ca="1">f_return_1w(A1693,"0",参数!$B$2)</f>
        <v>-5.07905566385099</v>
      </c>
      <c r="X1693" s="25">
        <f>f_return_1m(A1693,"0",参数!$B$1)</f>
        <v>18.0749630116719</v>
      </c>
      <c r="Y1693" s="25">
        <f>f_return_3m(A1693,0,参数!$B$1)</f>
        <v>36.6143604374703</v>
      </c>
      <c r="Z1693" s="25">
        <f>f_return_6m(A1693,0,参数!B1692)</f>
        <v>32.5784774003498</v>
      </c>
      <c r="AA1693" t="str">
        <f>f_dq_status(A1693,参数!$B$1)</f>
        <v>开放申购|开放赎回</v>
      </c>
      <c r="AB1693" s="17">
        <f ca="1">f_risk_maxdownside(A1693,参数!$B$6,参数!$B$1)</f>
        <v>-31.3809618838555</v>
      </c>
      <c r="AC1693" s="17">
        <f ca="1">f_risk_maxdownside(A1693,参数!$B$4,参数!$B$1)</f>
        <v>-31.3809618838555</v>
      </c>
      <c r="AD1693" t="str">
        <f ca="1">f_risk_maxdownside_date(A1693,参数!$B$6,参数!$B$1)</f>
        <v>20180317-20200319</v>
      </c>
    </row>
    <row r="1694" spans="1:30">
      <c r="A1694" s="15" t="s">
        <v>1722</v>
      </c>
      <c r="B1694" t="str">
        <f>f_info_name(A1694)</f>
        <v>银河文体娱乐主题</v>
      </c>
      <c r="C1694" t="str">
        <f>f_info_setupdate(A1694)</f>
        <v>2018-04-19</v>
      </c>
      <c r="D1694" s="16">
        <f t="shared" si="26"/>
        <v>1012</v>
      </c>
      <c r="F1694" s="17">
        <f>f_netasset_total(A1694,参数!$B$1,100000000)</f>
        <v>0.3604370632</v>
      </c>
      <c r="G1694" s="17">
        <f ca="1">f_nav_adjustedreturn(A1694,参数!$B$2,参数!$B$1)</f>
        <v>-0.904700360519683</v>
      </c>
      <c r="H1694" s="17">
        <f ca="1">f_nav_periodreturnrankingper(A1694,参数!$B$2,参数!$B$1,3)</f>
        <v>99.8941238750662</v>
      </c>
      <c r="I1694" s="17">
        <f ca="1">f_nav_adjustedreturn(A1694,参数!$B$3,参数!$B$2)</f>
        <v>51.4162117622824</v>
      </c>
      <c r="J1694" s="17">
        <f ca="1">f_nav_periodreturnrankingper(A1694,参数!$B$3,参数!$B$2,3)</f>
        <v>15.9977703455964</v>
      </c>
      <c r="K1694" s="17">
        <f ca="1">f_nav_adjustedreturn(A1694,参数!$B$4,参数!$B$3)</f>
        <v>0</v>
      </c>
      <c r="L1694" s="17">
        <f ca="1">f_nav_periodreturnrankingper(A1694,参数!$B$4,参数!$B$3,3)</f>
        <v>0</v>
      </c>
      <c r="M1694" s="17">
        <f ca="1">f_nav_adjustedreturn(A1694,参数!$B$5,参数!$B$4)</f>
        <v>0</v>
      </c>
      <c r="N1694" s="17">
        <f ca="1">f_nav_periodreturnrankingper(A1694,参数!$B$5,参数!$B$4,3)</f>
        <v>0</v>
      </c>
      <c r="O1694" s="17">
        <f ca="1">f_nav_adjustedreturn(A1694,参数!$B$6,参数!$B$5)</f>
        <v>0</v>
      </c>
      <c r="P1694" s="17">
        <f ca="1">f_nav_periodreturnrankingper(A1694,参数!$B$6,参数!$B$5,3)</f>
        <v>0</v>
      </c>
      <c r="Q1694" s="25">
        <f>f_return(A1694,1,参数!$B$1-365/2,参数!$B$1)</f>
        <v>-25.2416679221189</v>
      </c>
      <c r="R1694" s="25">
        <f ca="1">f_return(A1694,1,参数!$B$4,参数!$B$1)</f>
        <v>0</v>
      </c>
      <c r="S1694" s="25">
        <f ca="1">f_return(A1694,1,参数!$B$6,参数!$B$1)</f>
        <v>0</v>
      </c>
      <c r="T1694" t="str">
        <f>f_info_investtype(A1694)</f>
        <v>灵活配置型基金</v>
      </c>
      <c r="U1694" t="str">
        <f>f_info_fundmanager(A1694)</f>
        <v>卢轶乔</v>
      </c>
      <c r="V1694">
        <f>f_info_manager_onthepostdays(A1694,1)</f>
        <v>1029</v>
      </c>
      <c r="W1694" s="25">
        <f ca="1">f_return_1w(A1694,"0",参数!$B$2)</f>
        <v>-0.956679916458936</v>
      </c>
      <c r="X1694" s="25">
        <f>f_return_1m(A1694,"0",参数!$B$1)</f>
        <v>-2.01116566893118</v>
      </c>
      <c r="Y1694" s="25">
        <f>f_return_3m(A1694,0,参数!$B$1)</f>
        <v>-2.32651692926584</v>
      </c>
      <c r="Z1694" s="25">
        <f>f_return_6m(A1694,0,参数!B1693)</f>
        <v>-14.485022568732</v>
      </c>
      <c r="AA1694" t="str">
        <f>f_dq_status(A1694,参数!$B$1)</f>
        <v>开放申购|开放赎回</v>
      </c>
      <c r="AB1694" s="17">
        <f ca="1">f_risk_maxdownside(A1694,参数!$B$6,参数!$B$1)</f>
        <v>-22.8091684434968</v>
      </c>
      <c r="AC1694" s="17">
        <f ca="1">f_risk_maxdownside(A1694,参数!$B$4,参数!$B$1)</f>
        <v>-22.8091684434968</v>
      </c>
      <c r="AD1694" t="str">
        <f ca="1">f_risk_maxdownside_date(A1694,参数!$B$6,参数!$B$1)</f>
        <v>20200714-20210115</v>
      </c>
    </row>
    <row r="1695" spans="1:30">
      <c r="A1695" s="15" t="s">
        <v>1723</v>
      </c>
      <c r="B1695" t="str">
        <f>f_info_name(A1695)</f>
        <v>安信比较优势</v>
      </c>
      <c r="C1695" t="str">
        <f>f_info_setupdate(A1695)</f>
        <v>2018-03-21</v>
      </c>
      <c r="D1695" s="16">
        <f t="shared" si="26"/>
        <v>1041</v>
      </c>
      <c r="F1695" s="17">
        <f>f_netasset_total(A1695,参数!$B$1,100000000)</f>
        <v>2.4266319315</v>
      </c>
      <c r="G1695" s="17">
        <f ca="1">f_nav_adjustedreturn(A1695,参数!$B$2,参数!$B$1)</f>
        <v>45.6314210382762</v>
      </c>
      <c r="H1695" s="17">
        <f ca="1">f_nav_periodreturnrankingper(A1695,参数!$B$2,参数!$B$1,3)</f>
        <v>48.3324510322922</v>
      </c>
      <c r="I1695" s="17">
        <f ca="1">f_nav_adjustedreturn(A1695,参数!$B$3,参数!$B$2)</f>
        <v>25.8322846356252</v>
      </c>
      <c r="J1695" s="17">
        <f ca="1">f_nav_periodreturnrankingper(A1695,参数!$B$3,参数!$B$2,3)</f>
        <v>49.7770345596433</v>
      </c>
      <c r="K1695" s="17">
        <f ca="1">f_nav_adjustedreturn(A1695,参数!$B$4,参数!$B$3)</f>
        <v>0</v>
      </c>
      <c r="L1695" s="17">
        <f ca="1">f_nav_periodreturnrankingper(A1695,参数!$B$4,参数!$B$3,3)</f>
        <v>0</v>
      </c>
      <c r="M1695" s="17">
        <f ca="1">f_nav_adjustedreturn(A1695,参数!$B$5,参数!$B$4)</f>
        <v>0</v>
      </c>
      <c r="N1695" s="17">
        <f ca="1">f_nav_periodreturnrankingper(A1695,参数!$B$5,参数!$B$4,3)</f>
        <v>0</v>
      </c>
      <c r="O1695" s="17">
        <f ca="1">f_nav_adjustedreturn(A1695,参数!$B$6,参数!$B$5)</f>
        <v>0</v>
      </c>
      <c r="P1695" s="17">
        <f ca="1">f_nav_periodreturnrankingper(A1695,参数!$B$6,参数!$B$5,3)</f>
        <v>0</v>
      </c>
      <c r="Q1695" s="25">
        <f>f_return(A1695,1,参数!$B$1-365/2,参数!$B$1)</f>
        <v>52.7461248998566</v>
      </c>
      <c r="R1695" s="25">
        <f ca="1">f_return(A1695,1,参数!$B$4,参数!$B$1)</f>
        <v>0</v>
      </c>
      <c r="S1695" s="25">
        <f ca="1">f_return(A1695,1,参数!$B$6,参数!$B$1)</f>
        <v>0</v>
      </c>
      <c r="T1695" t="str">
        <f>f_info_investtype(A1695)</f>
        <v>灵活配置型基金</v>
      </c>
      <c r="U1695" t="str">
        <f>f_info_fundmanager(A1695)</f>
        <v>张竞,陈振宇</v>
      </c>
      <c r="V1695">
        <f>f_info_manager_onthepostdays(A1695,1)</f>
        <v>1058</v>
      </c>
      <c r="W1695" s="25">
        <f ca="1">f_return_1w(A1695,"0",参数!$B$2)</f>
        <v>-4.38977746870654</v>
      </c>
      <c r="X1695" s="25">
        <f>f_return_1m(A1695,"0",参数!$B$1)</f>
        <v>8.99564507348938</v>
      </c>
      <c r="Y1695" s="25">
        <f>f_return_3m(A1695,0,参数!$B$1)</f>
        <v>10.621546961326</v>
      </c>
      <c r="Z1695" s="25">
        <f>f_return_6m(A1695,0,参数!B1694)</f>
        <v>14.8000867616224</v>
      </c>
      <c r="AA1695" t="str">
        <f>f_dq_status(A1695,参数!$B$1)</f>
        <v>开放申购|开放赎回</v>
      </c>
      <c r="AB1695" s="17">
        <f ca="1">f_risk_maxdownside(A1695,参数!$B$6,参数!$B$1)</f>
        <v>-21.9209150971305</v>
      </c>
      <c r="AC1695" s="17">
        <f ca="1">f_risk_maxdownside(A1695,参数!$B$4,参数!$B$1)</f>
        <v>-21.9209150971305</v>
      </c>
      <c r="AD1695" t="str">
        <f ca="1">f_risk_maxdownside_date(A1695,参数!$B$6,参数!$B$1)</f>
        <v>20180522-20181018</v>
      </c>
    </row>
    <row r="1696" spans="1:30">
      <c r="A1696" s="15" t="s">
        <v>1724</v>
      </c>
      <c r="B1696" t="str">
        <f>f_info_name(A1696)</f>
        <v>长安裕腾A</v>
      </c>
      <c r="C1696" t="str">
        <f>f_info_setupdate(A1696)</f>
        <v>2018-06-06</v>
      </c>
      <c r="D1696" s="16">
        <f t="shared" si="26"/>
        <v>964</v>
      </c>
      <c r="F1696" s="17">
        <f>f_netasset_total(A1696,参数!$B$1,100000000)</f>
        <v>5.8058351172</v>
      </c>
      <c r="G1696" s="17">
        <f ca="1">f_nav_adjustedreturn(A1696,参数!$B$2,参数!$B$1)</f>
        <v>3.37670076472341</v>
      </c>
      <c r="H1696" s="17">
        <f ca="1">f_nav_periodreturnrankingper(A1696,参数!$B$2,参数!$B$1,3)</f>
        <v>98.782424563261</v>
      </c>
      <c r="I1696" s="17">
        <f ca="1">f_nav_adjustedreturn(A1696,参数!$B$3,参数!$B$2)</f>
        <v>11.2350861688025</v>
      </c>
      <c r="J1696" s="17">
        <f ca="1">f_nav_periodreturnrankingper(A1696,参数!$B$3,参数!$B$2,3)</f>
        <v>77.8149386845039</v>
      </c>
      <c r="K1696" s="17">
        <f ca="1">f_nav_adjustedreturn(A1696,参数!$B$4,参数!$B$3)</f>
        <v>0</v>
      </c>
      <c r="L1696" s="17">
        <f ca="1">f_nav_periodreturnrankingper(A1696,参数!$B$4,参数!$B$3,3)</f>
        <v>0</v>
      </c>
      <c r="M1696" s="17">
        <f ca="1">f_nav_adjustedreturn(A1696,参数!$B$5,参数!$B$4)</f>
        <v>0</v>
      </c>
      <c r="N1696" s="17">
        <f ca="1">f_nav_periodreturnrankingper(A1696,参数!$B$5,参数!$B$4,3)</f>
        <v>0</v>
      </c>
      <c r="O1696" s="17">
        <f ca="1">f_nav_adjustedreturn(A1696,参数!$B$6,参数!$B$5)</f>
        <v>0</v>
      </c>
      <c r="P1696" s="17">
        <f ca="1">f_nav_periodreturnrankingper(A1696,参数!$B$6,参数!$B$5,3)</f>
        <v>0</v>
      </c>
      <c r="Q1696" s="25">
        <f>f_return(A1696,1,参数!$B$1-365/2,参数!$B$1)</f>
        <v>2.88148869846954</v>
      </c>
      <c r="R1696" s="25">
        <f ca="1">f_return(A1696,1,参数!$B$4,参数!$B$1)</f>
        <v>0</v>
      </c>
      <c r="S1696" s="25">
        <f ca="1">f_return(A1696,1,参数!$B$6,参数!$B$1)</f>
        <v>0</v>
      </c>
      <c r="T1696" t="str">
        <f>f_info_investtype(A1696)</f>
        <v>灵活配置型基金</v>
      </c>
      <c r="U1696" t="str">
        <f>f_info_fundmanager(A1696)</f>
        <v>杜振业</v>
      </c>
      <c r="V1696">
        <f>f_info_manager_onthepostdays(A1696,1)</f>
        <v>777</v>
      </c>
      <c r="W1696" s="25">
        <f ca="1">f_return_1w(A1696,"0",参数!$B$2)</f>
        <v>0.109365679061432</v>
      </c>
      <c r="X1696" s="25">
        <f>f_return_1m(A1696,"0",参数!$B$1)</f>
        <v>0.502075890701928</v>
      </c>
      <c r="Y1696" s="25">
        <f>f_return_3m(A1696,0,参数!$B$1)</f>
        <v>0.356729656768226</v>
      </c>
      <c r="Z1696" s="25">
        <f>f_return_6m(A1696,0,参数!B1695)</f>
        <v>1.12719852298125</v>
      </c>
      <c r="AA1696" t="str">
        <f>f_dq_status(A1696,参数!$B$1)</f>
        <v>开放申购|开放赎回</v>
      </c>
      <c r="AB1696" s="17">
        <f ca="1">f_risk_maxdownside(A1696,参数!$B$6,参数!$B$1)</f>
        <v>-14.7516457211251</v>
      </c>
      <c r="AC1696" s="17">
        <f ca="1">f_risk_maxdownside(A1696,参数!$B$4,参数!$B$1)</f>
        <v>-14.7516457211251</v>
      </c>
      <c r="AD1696" t="str">
        <f ca="1">f_risk_maxdownside_date(A1696,参数!$B$6,参数!$B$1)</f>
        <v>20180809-20181219</v>
      </c>
    </row>
    <row r="1697" spans="1:30">
      <c r="A1697" s="15" t="s">
        <v>1725</v>
      </c>
      <c r="B1697" t="str">
        <f>f_info_name(A1697)</f>
        <v>长信企业精选两年</v>
      </c>
      <c r="C1697" t="str">
        <f>f_info_setupdate(A1697)</f>
        <v>2018-07-19</v>
      </c>
      <c r="D1697" s="16">
        <f t="shared" si="26"/>
        <v>921</v>
      </c>
      <c r="F1697" s="17">
        <f>f_netasset_total(A1697,参数!$B$1,100000000)</f>
        <v>7.1886247026</v>
      </c>
      <c r="G1697" s="17">
        <f ca="1">f_nav_adjustedreturn(A1697,参数!$B$2,参数!$B$1)</f>
        <v>36.5645231298615</v>
      </c>
      <c r="H1697" s="17">
        <f ca="1">f_nav_periodreturnrankingper(A1697,参数!$B$2,参数!$B$1,3)</f>
        <v>56.9084171519322</v>
      </c>
      <c r="I1697" s="17">
        <f ca="1">f_nav_adjustedreturn(A1697,参数!$B$3,参数!$B$2)</f>
        <v>30.8280771246924</v>
      </c>
      <c r="J1697" s="17">
        <f ca="1">f_nav_periodreturnrankingper(A1697,参数!$B$3,参数!$B$2,3)</f>
        <v>43.1995540691193</v>
      </c>
      <c r="K1697" s="17">
        <f ca="1">f_nav_adjustedreturn(A1697,参数!$B$4,参数!$B$3)</f>
        <v>0</v>
      </c>
      <c r="L1697" s="17">
        <f ca="1">f_nav_periodreturnrankingper(A1697,参数!$B$4,参数!$B$3,3)</f>
        <v>0</v>
      </c>
      <c r="M1697" s="17">
        <f ca="1">f_nav_adjustedreturn(A1697,参数!$B$5,参数!$B$4)</f>
        <v>0</v>
      </c>
      <c r="N1697" s="17">
        <f ca="1">f_nav_periodreturnrankingper(A1697,参数!$B$5,参数!$B$4,3)</f>
        <v>0</v>
      </c>
      <c r="O1697" s="17">
        <f ca="1">f_nav_adjustedreturn(A1697,参数!$B$6,参数!$B$5)</f>
        <v>0</v>
      </c>
      <c r="P1697" s="17">
        <f ca="1">f_nav_periodreturnrankingper(A1697,参数!$B$6,参数!$B$5,3)</f>
        <v>0</v>
      </c>
      <c r="Q1697" s="25">
        <f>f_return(A1697,1,参数!$B$1-365/2,参数!$B$1)</f>
        <v>23.4965721289052</v>
      </c>
      <c r="R1697" s="25">
        <f ca="1">f_return(A1697,1,参数!$B$4,参数!$B$1)</f>
        <v>0</v>
      </c>
      <c r="S1697" s="25">
        <f ca="1">f_return(A1697,1,参数!$B$6,参数!$B$1)</f>
        <v>0</v>
      </c>
      <c r="T1697" t="str">
        <f>f_info_investtype(A1697)</f>
        <v>灵活配置型基金</v>
      </c>
      <c r="U1697" t="str">
        <f>f_info_fundmanager(A1697)</f>
        <v>叶松</v>
      </c>
      <c r="V1697">
        <f>f_info_manager_onthepostdays(A1697,1)</f>
        <v>938</v>
      </c>
      <c r="W1697" s="25">
        <f ca="1">f_return_1w(A1697,"0",参数!$B$2)</f>
        <v>-2.58571154951158</v>
      </c>
      <c r="X1697" s="25">
        <f>f_return_1m(A1697,"0",参数!$B$1)</f>
        <v>6.41184817311104</v>
      </c>
      <c r="Y1697" s="25">
        <f>f_return_3m(A1697,0,参数!$B$1)</f>
        <v>9.89101566077479</v>
      </c>
      <c r="Z1697" s="25">
        <f>f_return_6m(A1697,0,参数!B1696)</f>
        <v>8.68508309768867</v>
      </c>
      <c r="AA1697" t="str">
        <f>f_dq_status(A1697,参数!$B$1)</f>
        <v>暂停申购|暂停赎回</v>
      </c>
      <c r="AB1697" s="17">
        <f ca="1">f_risk_maxdownside(A1697,参数!$B$6,参数!$B$1)</f>
        <v>-10.0154969802081</v>
      </c>
      <c r="AC1697" s="17">
        <f ca="1">f_risk_maxdownside(A1697,参数!$B$4,参数!$B$1)</f>
        <v>-10.0154969802081</v>
      </c>
      <c r="AD1697" t="str">
        <f ca="1">f_risk_maxdownside_date(A1697,参数!$B$6,参数!$B$1)</f>
        <v>20190405-20190606</v>
      </c>
    </row>
    <row r="1698" spans="1:30">
      <c r="A1698" s="15" t="s">
        <v>1726</v>
      </c>
      <c r="B1698" t="str">
        <f>f_info_name(A1698)</f>
        <v>上投摩根创新商业模式</v>
      </c>
      <c r="C1698" t="str">
        <f>f_info_setupdate(A1698)</f>
        <v>2018-04-02</v>
      </c>
      <c r="D1698" s="16">
        <f t="shared" si="26"/>
        <v>1029</v>
      </c>
      <c r="F1698" s="17">
        <f>f_netasset_total(A1698,参数!$B$1,100000000)</f>
        <v>3.0081479444</v>
      </c>
      <c r="G1698" s="17">
        <f ca="1">f_nav_adjustedreturn(A1698,参数!$B$2,参数!$B$1)</f>
        <v>78.3025172644241</v>
      </c>
      <c r="H1698" s="17">
        <f ca="1">f_nav_periodreturnrankingper(A1698,参数!$B$2,参数!$B$1,3)</f>
        <v>17.3636844891477</v>
      </c>
      <c r="I1698" s="17">
        <f ca="1">f_nav_adjustedreturn(A1698,参数!$B$3,参数!$B$2)</f>
        <v>76.6395592864638</v>
      </c>
      <c r="J1698" s="17">
        <f ca="1">f_nav_periodreturnrankingper(A1698,参数!$B$3,参数!$B$2,3)</f>
        <v>3.34448160535117</v>
      </c>
      <c r="K1698" s="17">
        <f ca="1">f_nav_adjustedreturn(A1698,参数!$B$4,参数!$B$3)</f>
        <v>0</v>
      </c>
      <c r="L1698" s="17">
        <f ca="1">f_nav_periodreturnrankingper(A1698,参数!$B$4,参数!$B$3,3)</f>
        <v>0</v>
      </c>
      <c r="M1698" s="17">
        <f ca="1">f_nav_adjustedreturn(A1698,参数!$B$5,参数!$B$4)</f>
        <v>0</v>
      </c>
      <c r="N1698" s="17">
        <f ca="1">f_nav_periodreturnrankingper(A1698,参数!$B$5,参数!$B$4,3)</f>
        <v>0</v>
      </c>
      <c r="O1698" s="17">
        <f ca="1">f_nav_adjustedreturn(A1698,参数!$B$6,参数!$B$5)</f>
        <v>0</v>
      </c>
      <c r="P1698" s="17">
        <f ca="1">f_nav_periodreturnrankingper(A1698,参数!$B$6,参数!$B$5,3)</f>
        <v>0</v>
      </c>
      <c r="Q1698" s="25">
        <f>f_return(A1698,1,参数!$B$1-365/2,参数!$B$1)</f>
        <v>81.9010120605195</v>
      </c>
      <c r="R1698" s="25">
        <f ca="1">f_return(A1698,1,参数!$B$4,参数!$B$1)</f>
        <v>0</v>
      </c>
      <c r="S1698" s="25">
        <f ca="1">f_return(A1698,1,参数!$B$6,参数!$B$1)</f>
        <v>0</v>
      </c>
      <c r="T1698" t="str">
        <f>f_info_investtype(A1698)</f>
        <v>灵活配置型基金</v>
      </c>
      <c r="U1698" t="str">
        <f>f_info_fundmanager(A1698)</f>
        <v>郭晨</v>
      </c>
      <c r="V1698">
        <f>f_info_manager_onthepostdays(A1698,1)</f>
        <v>685</v>
      </c>
      <c r="W1698" s="25">
        <f ca="1">f_return_1w(A1698,"0",参数!$B$2)</f>
        <v>3.68801971050201</v>
      </c>
      <c r="X1698" s="25">
        <f>f_return_1m(A1698,"0",参数!$B$1)</f>
        <v>16.8637757336837</v>
      </c>
      <c r="Y1698" s="25">
        <f>f_return_3m(A1698,0,参数!$B$1)</f>
        <v>36.0684535615119</v>
      </c>
      <c r="Z1698" s="25">
        <f>f_return_6m(A1698,0,参数!B1697)</f>
        <v>27.4616031979802</v>
      </c>
      <c r="AA1698" t="str">
        <f>f_dq_status(A1698,参数!$B$1)</f>
        <v>开放申购|开放赎回</v>
      </c>
      <c r="AB1698" s="17">
        <f ca="1">f_risk_maxdownside(A1698,参数!$B$6,参数!$B$1)</f>
        <v>-29.137847053093</v>
      </c>
      <c r="AC1698" s="17">
        <f ca="1">f_risk_maxdownside(A1698,参数!$B$4,参数!$B$1)</f>
        <v>-29.137847053093</v>
      </c>
      <c r="AD1698" t="str">
        <f ca="1">f_risk_maxdownside_date(A1698,参数!$B$6,参数!$B$1)</f>
        <v>20180523-20190103</v>
      </c>
    </row>
    <row r="1699" spans="1:30">
      <c r="A1699" s="15" t="s">
        <v>1727</v>
      </c>
      <c r="B1699" t="str">
        <f>f_info_name(A1699)</f>
        <v>建信战略精选A</v>
      </c>
      <c r="C1699" t="str">
        <f>f_info_setupdate(A1699)</f>
        <v>2018-04-04</v>
      </c>
      <c r="D1699" s="16">
        <f t="shared" si="26"/>
        <v>1027</v>
      </c>
      <c r="F1699" s="17">
        <f>f_netasset_total(A1699,参数!$B$1,100000000)</f>
        <v>4.1950732463</v>
      </c>
      <c r="G1699" s="17">
        <f ca="1">f_nav_adjustedreturn(A1699,参数!$B$2,参数!$B$1)</f>
        <v>78.4382720670809</v>
      </c>
      <c r="H1699" s="17">
        <f ca="1">f_nav_periodreturnrankingper(A1699,参数!$B$2,参数!$B$1,3)</f>
        <v>17.3107464266808</v>
      </c>
      <c r="I1699" s="17">
        <f ca="1">f_nav_adjustedreturn(A1699,参数!$B$3,参数!$B$2)</f>
        <v>64.4545678404334</v>
      </c>
      <c r="J1699" s="17">
        <f ca="1">f_nav_periodreturnrankingper(A1699,参数!$B$3,参数!$B$2,3)</f>
        <v>6.74470457079153</v>
      </c>
      <c r="K1699" s="17">
        <f ca="1">f_nav_adjustedreturn(A1699,参数!$B$4,参数!$B$3)</f>
        <v>0</v>
      </c>
      <c r="L1699" s="17">
        <f ca="1">f_nav_periodreturnrankingper(A1699,参数!$B$4,参数!$B$3,3)</f>
        <v>0</v>
      </c>
      <c r="M1699" s="17">
        <f ca="1">f_nav_adjustedreturn(A1699,参数!$B$5,参数!$B$4)</f>
        <v>0</v>
      </c>
      <c r="N1699" s="17">
        <f ca="1">f_nav_periodreturnrankingper(A1699,参数!$B$5,参数!$B$4,3)</f>
        <v>0</v>
      </c>
      <c r="O1699" s="17">
        <f ca="1">f_nav_adjustedreturn(A1699,参数!$B$6,参数!$B$5)</f>
        <v>0</v>
      </c>
      <c r="P1699" s="17">
        <f ca="1">f_nav_periodreturnrankingper(A1699,参数!$B$6,参数!$B$5,3)</f>
        <v>0</v>
      </c>
      <c r="Q1699" s="25">
        <f>f_return(A1699,1,参数!$B$1-365/2,参数!$B$1)</f>
        <v>88.943406445015</v>
      </c>
      <c r="R1699" s="25">
        <f ca="1">f_return(A1699,1,参数!$B$4,参数!$B$1)</f>
        <v>0</v>
      </c>
      <c r="S1699" s="25">
        <f ca="1">f_return(A1699,1,参数!$B$6,参数!$B$1)</f>
        <v>0</v>
      </c>
      <c r="T1699" t="str">
        <f>f_info_investtype(A1699)</f>
        <v>灵活配置型基金</v>
      </c>
      <c r="U1699" t="str">
        <f>f_info_fundmanager(A1699)</f>
        <v>王东杰</v>
      </c>
      <c r="V1699">
        <f>f_info_manager_onthepostdays(A1699,1)</f>
        <v>1044</v>
      </c>
      <c r="W1699" s="25">
        <f ca="1">f_return_1w(A1699,"0",参数!$B$2)</f>
        <v>-1.95977686435701</v>
      </c>
      <c r="X1699" s="25">
        <f>f_return_1m(A1699,"0",参数!$B$1)</f>
        <v>11.4311094487821</v>
      </c>
      <c r="Y1699" s="25">
        <f>f_return_3m(A1699,0,参数!$B$1)</f>
        <v>24.5831373163975</v>
      </c>
      <c r="Z1699" s="25">
        <f>f_return_6m(A1699,0,参数!B1698)</f>
        <v>34.3565459610028</v>
      </c>
      <c r="AA1699" t="str">
        <f>f_dq_status(A1699,参数!$B$1)</f>
        <v>开放申购|开放赎回</v>
      </c>
      <c r="AB1699" s="17">
        <f ca="1">f_risk_maxdownside(A1699,参数!$B$6,参数!$B$1)</f>
        <v>-25.4019292604502</v>
      </c>
      <c r="AC1699" s="17">
        <f ca="1">f_risk_maxdownside(A1699,参数!$B$4,参数!$B$1)</f>
        <v>-25.4019292604502</v>
      </c>
      <c r="AD1699" t="str">
        <f ca="1">f_risk_maxdownside_date(A1699,参数!$B$6,参数!$B$1)</f>
        <v>20180516-20190103</v>
      </c>
    </row>
    <row r="1700" spans="1:30">
      <c r="A1700" s="15" t="s">
        <v>1728</v>
      </c>
      <c r="B1700" t="str">
        <f>f_info_name(A1700)</f>
        <v>广发中小盘精选</v>
      </c>
      <c r="C1700" t="str">
        <f>f_info_setupdate(A1700)</f>
        <v>2018-05-04</v>
      </c>
      <c r="D1700" s="16">
        <f t="shared" si="26"/>
        <v>997</v>
      </c>
      <c r="F1700" s="17">
        <f>f_netasset_total(A1700,参数!$B$1,100000000)</f>
        <v>3.4115128456</v>
      </c>
      <c r="G1700" s="17">
        <f ca="1">f_nav_adjustedreturn(A1700,参数!$B$2,参数!$B$1)</f>
        <v>54.7919795071107</v>
      </c>
      <c r="H1700" s="17">
        <f ca="1">f_nav_periodreturnrankingper(A1700,参数!$B$2,参数!$B$1,3)</f>
        <v>71.7369970559372</v>
      </c>
      <c r="I1700" s="17">
        <f ca="1">f_nav_adjustedreturn(A1700,参数!$B$3,参数!$B$2)</f>
        <v>37.8760199732067</v>
      </c>
      <c r="J1700" s="17">
        <f ca="1">f_nav_periodreturnrankingper(A1700,参数!$B$3,参数!$B$2,3)</f>
        <v>60.3305785123967</v>
      </c>
      <c r="K1700" s="17">
        <f ca="1">f_nav_adjustedreturn(A1700,参数!$B$4,参数!$B$3)</f>
        <v>0</v>
      </c>
      <c r="L1700" s="17">
        <f ca="1">f_nav_periodreturnrankingper(A1700,参数!$B$4,参数!$B$3,3)</f>
        <v>0</v>
      </c>
      <c r="M1700" s="17">
        <f ca="1">f_nav_adjustedreturn(A1700,参数!$B$5,参数!$B$4)</f>
        <v>0</v>
      </c>
      <c r="N1700" s="17">
        <f ca="1">f_nav_periodreturnrankingper(A1700,参数!$B$5,参数!$B$4,3)</f>
        <v>0</v>
      </c>
      <c r="O1700" s="17">
        <f ca="1">f_nav_adjustedreturn(A1700,参数!$B$6,参数!$B$5)</f>
        <v>0</v>
      </c>
      <c r="P1700" s="17">
        <f ca="1">f_nav_periodreturnrankingper(A1700,参数!$B$6,参数!$B$5,3)</f>
        <v>0</v>
      </c>
      <c r="Q1700" s="25">
        <f>f_return(A1700,1,参数!$B$1-365/2,参数!$B$1)</f>
        <v>20.2112701513945</v>
      </c>
      <c r="R1700" s="25">
        <f ca="1">f_return(A1700,1,参数!$B$4,参数!$B$1)</f>
        <v>0</v>
      </c>
      <c r="S1700" s="25">
        <f ca="1">f_return(A1700,1,参数!$B$6,参数!$B$1)</f>
        <v>0</v>
      </c>
      <c r="T1700" t="str">
        <f>f_info_investtype(A1700)</f>
        <v>偏股混合型基金</v>
      </c>
      <c r="U1700" t="str">
        <f>f_info_fundmanager(A1700)</f>
        <v>李耀柱</v>
      </c>
      <c r="V1700">
        <f>f_info_manager_onthepostdays(A1700,1)</f>
        <v>363</v>
      </c>
      <c r="W1700" s="25">
        <f ca="1">f_return_1w(A1700,"0",参数!$B$2)</f>
        <v>-2.32939349495297</v>
      </c>
      <c r="X1700" s="25">
        <f>f_return_1m(A1700,"0",参数!$B$1)</f>
        <v>9.77886362212616</v>
      </c>
      <c r="Y1700" s="25">
        <f>f_return_3m(A1700,0,参数!$B$1)</f>
        <v>16.7955211943482</v>
      </c>
      <c r="Z1700" s="25">
        <f>f_return_6m(A1700,0,参数!B1699)</f>
        <v>-4.97495446265938</v>
      </c>
      <c r="AA1700" t="str">
        <f>f_dq_status(A1700,参数!$B$1)</f>
        <v>开放申购|开放赎回</v>
      </c>
      <c r="AB1700" s="17">
        <f ca="1">f_risk_maxdownside(A1700,参数!$B$6,参数!$B$1)</f>
        <v>-24.5404868355688</v>
      </c>
      <c r="AC1700" s="17">
        <f ca="1">f_risk_maxdownside(A1700,参数!$B$4,参数!$B$1)</f>
        <v>-24.5404868355688</v>
      </c>
      <c r="AD1700" t="str">
        <f ca="1">f_risk_maxdownside_date(A1700,参数!$B$6,参数!$B$1)</f>
        <v>20180607-20190103</v>
      </c>
    </row>
    <row r="1701" spans="1:30">
      <c r="A1701" s="15" t="s">
        <v>1729</v>
      </c>
      <c r="B1701" t="str">
        <f>f_info_name(A1701)</f>
        <v>汇安量化优选A</v>
      </c>
      <c r="C1701" t="str">
        <f>f_info_setupdate(A1701)</f>
        <v>2018-07-26</v>
      </c>
      <c r="D1701" s="16">
        <f t="shared" si="26"/>
        <v>914</v>
      </c>
      <c r="F1701" s="17">
        <f>f_netasset_total(A1701,参数!$B$1,100000000)</f>
        <v>1.9856952952</v>
      </c>
      <c r="G1701" s="17">
        <f ca="1">f_nav_adjustedreturn(A1701,参数!$B$2,参数!$B$1)</f>
        <v>49.7258540700127</v>
      </c>
      <c r="H1701" s="17">
        <f ca="1">f_nav_periodreturnrankingper(A1701,参数!$B$2,参数!$B$1,3)</f>
        <v>44.3091582848068</v>
      </c>
      <c r="I1701" s="17">
        <f ca="1">f_nav_adjustedreturn(A1701,参数!$B$3,参数!$B$2)</f>
        <v>32.5321408608161</v>
      </c>
      <c r="J1701" s="17">
        <f ca="1">f_nav_periodreturnrankingper(A1701,参数!$B$3,参数!$B$2,3)</f>
        <v>40.41248606466</v>
      </c>
      <c r="K1701" s="17">
        <f ca="1">f_nav_adjustedreturn(A1701,参数!$B$4,参数!$B$3)</f>
        <v>0</v>
      </c>
      <c r="L1701" s="17">
        <f ca="1">f_nav_periodreturnrankingper(A1701,参数!$B$4,参数!$B$3,3)</f>
        <v>0</v>
      </c>
      <c r="M1701" s="17">
        <f ca="1">f_nav_adjustedreturn(A1701,参数!$B$5,参数!$B$4)</f>
        <v>0</v>
      </c>
      <c r="N1701" s="17">
        <f ca="1">f_nav_periodreturnrankingper(A1701,参数!$B$5,参数!$B$4,3)</f>
        <v>0</v>
      </c>
      <c r="O1701" s="17">
        <f ca="1">f_nav_adjustedreturn(A1701,参数!$B$6,参数!$B$5)</f>
        <v>0</v>
      </c>
      <c r="P1701" s="17">
        <f ca="1">f_nav_periodreturnrankingper(A1701,参数!$B$6,参数!$B$5,3)</f>
        <v>0</v>
      </c>
      <c r="Q1701" s="25">
        <f>f_return(A1701,1,参数!$B$1-365/2,参数!$B$1)</f>
        <v>59.6725648432683</v>
      </c>
      <c r="R1701" s="25">
        <f ca="1">f_return(A1701,1,参数!$B$4,参数!$B$1)</f>
        <v>0</v>
      </c>
      <c r="S1701" s="25">
        <f ca="1">f_return(A1701,1,参数!$B$6,参数!$B$1)</f>
        <v>0</v>
      </c>
      <c r="T1701" t="str">
        <f>f_info_investtype(A1701)</f>
        <v>灵活配置型基金</v>
      </c>
      <c r="U1701" t="str">
        <f>f_info_fundmanager(A1701)</f>
        <v>朱晨歌</v>
      </c>
      <c r="V1701">
        <f>f_info_manager_onthepostdays(A1701,1)</f>
        <v>917</v>
      </c>
      <c r="W1701" s="25">
        <f ca="1">f_return_1w(A1701,"0",参数!$B$2)</f>
        <v>-2.85971812520485</v>
      </c>
      <c r="X1701" s="25">
        <f>f_return_1m(A1701,"0",参数!$B$1)</f>
        <v>11.5860941723769</v>
      </c>
      <c r="Y1701" s="25">
        <f>f_return_3m(A1701,0,参数!$B$1)</f>
        <v>21.3011685915397</v>
      </c>
      <c r="Z1701" s="25">
        <f>f_return_6m(A1701,0,参数!B1700)</f>
        <v>21.7835765687</v>
      </c>
      <c r="AA1701" t="str">
        <f>f_dq_status(A1701,参数!$B$1)</f>
        <v>开放申购|开放赎回</v>
      </c>
      <c r="AB1701" s="17">
        <f ca="1">f_risk_maxdownside(A1701,参数!$B$6,参数!$B$1)</f>
        <v>-15.3914161710336</v>
      </c>
      <c r="AC1701" s="17">
        <f ca="1">f_risk_maxdownside(A1701,参数!$B$4,参数!$B$1)</f>
        <v>-15.3914161710336</v>
      </c>
      <c r="AD1701" t="str">
        <f ca="1">f_risk_maxdownside_date(A1701,参数!$B$6,参数!$B$1)</f>
        <v>20200306-20200323</v>
      </c>
    </row>
    <row r="1702" spans="1:30">
      <c r="A1702" s="15" t="s">
        <v>1730</v>
      </c>
      <c r="B1702" t="str">
        <f>f_info_name(A1702)</f>
        <v>富国军工主题A</v>
      </c>
      <c r="C1702" t="str">
        <f>f_info_setupdate(A1702)</f>
        <v>2018-03-29</v>
      </c>
      <c r="D1702" s="16">
        <f t="shared" si="26"/>
        <v>1033</v>
      </c>
      <c r="F1702" s="17">
        <f>f_netasset_total(A1702,参数!$B$1,100000000)</f>
        <v>65.2406888862</v>
      </c>
      <c r="G1702" s="17">
        <f ca="1">f_nav_adjustedreturn(A1702,参数!$B$2,参数!$B$1)</f>
        <v>106.59218908688</v>
      </c>
      <c r="H1702" s="17">
        <f ca="1">f_nav_periodreturnrankingper(A1702,参数!$B$2,参数!$B$1,3)</f>
        <v>6.67320902845927</v>
      </c>
      <c r="I1702" s="17">
        <f ca="1">f_nav_adjustedreturn(A1702,参数!$B$3,参数!$B$2)</f>
        <v>38.8055875945149</v>
      </c>
      <c r="J1702" s="17">
        <f ca="1">f_nav_periodreturnrankingper(A1702,参数!$B$3,参数!$B$2,3)</f>
        <v>58.5399449035813</v>
      </c>
      <c r="K1702" s="17">
        <f ca="1">f_nav_adjustedreturn(A1702,参数!$B$4,参数!$B$3)</f>
        <v>0</v>
      </c>
      <c r="L1702" s="17">
        <f ca="1">f_nav_periodreturnrankingper(A1702,参数!$B$4,参数!$B$3,3)</f>
        <v>0</v>
      </c>
      <c r="M1702" s="17">
        <f ca="1">f_nav_adjustedreturn(A1702,参数!$B$5,参数!$B$4)</f>
        <v>0</v>
      </c>
      <c r="N1702" s="17">
        <f ca="1">f_nav_periodreturnrankingper(A1702,参数!$B$5,参数!$B$4,3)</f>
        <v>0</v>
      </c>
      <c r="O1702" s="17">
        <f ca="1">f_nav_adjustedreturn(A1702,参数!$B$6,参数!$B$5)</f>
        <v>0</v>
      </c>
      <c r="P1702" s="17">
        <f ca="1">f_nav_periodreturnrankingper(A1702,参数!$B$6,参数!$B$5,3)</f>
        <v>0</v>
      </c>
      <c r="Q1702" s="25">
        <f>f_return(A1702,1,参数!$B$1-365/2,参数!$B$1)</f>
        <v>82.9513247234731</v>
      </c>
      <c r="R1702" s="25">
        <f ca="1">f_return(A1702,1,参数!$B$4,参数!$B$1)</f>
        <v>0</v>
      </c>
      <c r="S1702" s="25">
        <f ca="1">f_return(A1702,1,参数!$B$6,参数!$B$1)</f>
        <v>0</v>
      </c>
      <c r="T1702" t="str">
        <f>f_info_investtype(A1702)</f>
        <v>偏股混合型基金</v>
      </c>
      <c r="U1702" t="str">
        <f>f_info_fundmanager(A1702)</f>
        <v>章旭峰</v>
      </c>
      <c r="V1702">
        <f>f_info_manager_onthepostdays(A1702,1)</f>
        <v>1050</v>
      </c>
      <c r="W1702" s="25">
        <f ca="1">f_return_1w(A1702,"0",参数!$B$2)</f>
        <v>-0.742302052785923</v>
      </c>
      <c r="X1702" s="25">
        <f>f_return_1m(A1702,"0",参数!$B$1)</f>
        <v>12.7708900312469</v>
      </c>
      <c r="Y1702" s="25">
        <f>f_return_3m(A1702,0,参数!$B$1)</f>
        <v>37.0406663400294</v>
      </c>
      <c r="Z1702" s="25">
        <f>f_return_6m(A1702,0,参数!B1701)</f>
        <v>10.7841053973651</v>
      </c>
      <c r="AA1702" t="str">
        <f>f_dq_status(A1702,参数!$B$1)</f>
        <v>开放申购|开放赎回</v>
      </c>
      <c r="AB1702" s="17">
        <f ca="1">f_risk_maxdownside(A1702,参数!$B$6,参数!$B$1)</f>
        <v>-25.56</v>
      </c>
      <c r="AC1702" s="17">
        <f ca="1">f_risk_maxdownside(A1702,参数!$B$4,参数!$B$1)</f>
        <v>-25.56</v>
      </c>
      <c r="AD1702" t="str">
        <f ca="1">f_risk_maxdownside_date(A1702,参数!$B$6,参数!$B$1)</f>
        <v>20180330-20190102</v>
      </c>
    </row>
    <row r="1703" spans="1:30">
      <c r="A1703" s="15" t="s">
        <v>1731</v>
      </c>
      <c r="B1703" t="str">
        <f>f_info_name(A1703)</f>
        <v>嘉实核心优势</v>
      </c>
      <c r="C1703" t="str">
        <f>f_info_setupdate(A1703)</f>
        <v>2018-02-01</v>
      </c>
      <c r="D1703" s="16">
        <f t="shared" si="26"/>
        <v>1089</v>
      </c>
      <c r="F1703" s="17">
        <f>f_netasset_total(A1703,参数!$B$1,100000000)</f>
        <v>16.3666951551</v>
      </c>
      <c r="G1703" s="17">
        <f ca="1">f_nav_adjustedreturn(A1703,参数!$B$2,参数!$B$1)</f>
        <v>89.8408812729498</v>
      </c>
      <c r="H1703" s="17">
        <f ca="1">f_nav_periodreturnrankingper(A1703,参数!$B$2,参数!$B$1,3)</f>
        <v>27.4509803921569</v>
      </c>
      <c r="I1703" s="17">
        <f ca="1">f_nav_adjustedreturn(A1703,参数!$B$3,参数!$B$2)</f>
        <v>35.665994543945</v>
      </c>
      <c r="J1703" s="17">
        <f ca="1">f_nav_periodreturnrankingper(A1703,参数!$B$3,参数!$B$2,3)</f>
        <v>66.0766961651917</v>
      </c>
      <c r="K1703" s="17">
        <f ca="1">f_nav_adjustedreturn(A1703,参数!$B$4,参数!$B$3)</f>
        <v>0</v>
      </c>
      <c r="L1703" s="17">
        <f ca="1">f_nav_periodreturnrankingper(A1703,参数!$B$4,参数!$B$3,3)</f>
        <v>0</v>
      </c>
      <c r="M1703" s="17">
        <f ca="1">f_nav_adjustedreturn(A1703,参数!$B$5,参数!$B$4)</f>
        <v>0</v>
      </c>
      <c r="N1703" s="17">
        <f ca="1">f_nav_periodreturnrankingper(A1703,参数!$B$5,参数!$B$4,3)</f>
        <v>0</v>
      </c>
      <c r="O1703" s="17">
        <f ca="1">f_nav_adjustedreturn(A1703,参数!$B$6,参数!$B$5)</f>
        <v>0</v>
      </c>
      <c r="P1703" s="17">
        <f ca="1">f_nav_periodreturnrankingper(A1703,参数!$B$6,参数!$B$5,3)</f>
        <v>0</v>
      </c>
      <c r="Q1703" s="25">
        <f>f_return(A1703,1,参数!$B$1-365/2,参数!$B$1)</f>
        <v>111.358093766433</v>
      </c>
      <c r="R1703" s="25">
        <f ca="1">f_return(A1703,1,参数!$B$4,参数!$B$1)</f>
        <v>0</v>
      </c>
      <c r="S1703" s="25">
        <f ca="1">f_return(A1703,1,参数!$B$6,参数!$B$1)</f>
        <v>0</v>
      </c>
      <c r="T1703" t="str">
        <f>f_info_investtype(A1703)</f>
        <v>普通股票型基金</v>
      </c>
      <c r="U1703" t="str">
        <f>f_info_fundmanager(A1703)</f>
        <v>胡宇飞</v>
      </c>
      <c r="V1703">
        <f>f_info_manager_onthepostdays(A1703,1)</f>
        <v>1106</v>
      </c>
      <c r="W1703" s="25">
        <f ca="1">f_return_1w(A1703,"0",参数!$B$2)</f>
        <v>-4.07581348540758</v>
      </c>
      <c r="X1703" s="25">
        <f>f_return_1m(A1703,"0",参数!$B$1)</f>
        <v>19.6363636363637</v>
      </c>
      <c r="Y1703" s="25">
        <f>f_return_3m(A1703,0,参数!$B$1)</f>
        <v>33.010719754977</v>
      </c>
      <c r="Z1703" s="25">
        <f>f_return_6m(A1703,0,参数!B1702)</f>
        <v>42.0242236825151</v>
      </c>
      <c r="AA1703" t="str">
        <f>f_dq_status(A1703,参数!$B$1)</f>
        <v>开放申购|开放赎回</v>
      </c>
      <c r="AB1703" s="17">
        <f ca="1">f_risk_maxdownside(A1703,参数!$B$6,参数!$B$1)</f>
        <v>-23.5587258159078</v>
      </c>
      <c r="AC1703" s="17">
        <f ca="1">f_risk_maxdownside(A1703,参数!$B$4,参数!$B$1)</f>
        <v>-23.5587258159078</v>
      </c>
      <c r="AD1703" t="str">
        <f ca="1">f_risk_maxdownside_date(A1703,参数!$B$6,参数!$B$1)</f>
        <v>20180613-20190103</v>
      </c>
    </row>
    <row r="1704" spans="1:30">
      <c r="A1704" s="15" t="s">
        <v>1732</v>
      </c>
      <c r="B1704" t="str">
        <f>f_info_name(A1704)</f>
        <v>东方量化成长</v>
      </c>
      <c r="C1704" t="str">
        <f>f_info_setupdate(A1704)</f>
        <v>2018-03-21</v>
      </c>
      <c r="D1704" s="16">
        <f t="shared" si="26"/>
        <v>1041</v>
      </c>
      <c r="F1704" s="17">
        <f>f_netasset_total(A1704,参数!$B$1,100000000)</f>
        <v>0.2848855978</v>
      </c>
      <c r="G1704" s="17">
        <f ca="1">f_nav_adjustedreturn(A1704,参数!$B$2,参数!$B$1)</f>
        <v>29.2992523039472</v>
      </c>
      <c r="H1704" s="17">
        <f ca="1">f_nav_periodreturnrankingper(A1704,参数!$B$2,参数!$B$1,3)</f>
        <v>63.9491794600318</v>
      </c>
      <c r="I1704" s="17">
        <f ca="1">f_nav_adjustedreturn(A1704,参数!$B$3,参数!$B$2)</f>
        <v>35.3972925250147</v>
      </c>
      <c r="J1704" s="17">
        <f ca="1">f_nav_periodreturnrankingper(A1704,参数!$B$3,参数!$B$2,3)</f>
        <v>36.5663322185061</v>
      </c>
      <c r="K1704" s="17">
        <f ca="1">f_nav_adjustedreturn(A1704,参数!$B$4,参数!$B$3)</f>
        <v>0</v>
      </c>
      <c r="L1704" s="17">
        <f ca="1">f_nav_periodreturnrankingper(A1704,参数!$B$4,参数!$B$3,3)</f>
        <v>0</v>
      </c>
      <c r="M1704" s="17">
        <f ca="1">f_nav_adjustedreturn(A1704,参数!$B$5,参数!$B$4)</f>
        <v>0</v>
      </c>
      <c r="N1704" s="17">
        <f ca="1">f_nav_periodreturnrankingper(A1704,参数!$B$5,参数!$B$4,3)</f>
        <v>0</v>
      </c>
      <c r="O1704" s="17">
        <f ca="1">f_nav_adjustedreturn(A1704,参数!$B$6,参数!$B$5)</f>
        <v>0</v>
      </c>
      <c r="P1704" s="17">
        <f ca="1">f_nav_periodreturnrankingper(A1704,参数!$B$6,参数!$B$5,3)</f>
        <v>0</v>
      </c>
      <c r="Q1704" s="25">
        <f>f_return(A1704,1,参数!$B$1-365/2,参数!$B$1)</f>
        <v>10.9972697006448</v>
      </c>
      <c r="R1704" s="25">
        <f ca="1">f_return(A1704,1,参数!$B$4,参数!$B$1)</f>
        <v>0</v>
      </c>
      <c r="S1704" s="25">
        <f ca="1">f_return(A1704,1,参数!$B$6,参数!$B$1)</f>
        <v>0</v>
      </c>
      <c r="T1704" t="str">
        <f>f_info_investtype(A1704)</f>
        <v>灵活配置型基金</v>
      </c>
      <c r="U1704" t="str">
        <f>f_info_fundmanager(A1704)</f>
        <v>盛泽</v>
      </c>
      <c r="V1704">
        <f>f_info_manager_onthepostdays(A1704,1)</f>
        <v>913</v>
      </c>
      <c r="W1704" s="25">
        <f ca="1">f_return_1w(A1704,"0",参数!$B$2)</f>
        <v>-3.54716981132076</v>
      </c>
      <c r="X1704" s="25">
        <f>f_return_1m(A1704,"0",参数!$B$1)</f>
        <v>7.768115942029</v>
      </c>
      <c r="Y1704" s="25">
        <f>f_return_3m(A1704,0,参数!$B$1)</f>
        <v>5.67753854899453</v>
      </c>
      <c r="Z1704" s="25">
        <f>f_return_6m(A1704,0,参数!B1703)</f>
        <v>-4.48833034111311</v>
      </c>
      <c r="AA1704" t="str">
        <f>f_dq_status(A1704,参数!$B$1)</f>
        <v>开放申购|开放赎回</v>
      </c>
      <c r="AB1704" s="17">
        <f ca="1">f_risk_maxdownside(A1704,参数!$B$6,参数!$B$1)</f>
        <v>-18.9581469330947</v>
      </c>
      <c r="AC1704" s="17">
        <f ca="1">f_risk_maxdownside(A1704,参数!$B$4,参数!$B$1)</f>
        <v>-18.9581469330947</v>
      </c>
      <c r="AD1704" t="str">
        <f ca="1">f_risk_maxdownside_date(A1704,参数!$B$6,参数!$B$1)</f>
        <v>20180523-20190103</v>
      </c>
    </row>
    <row r="1705" spans="1:30">
      <c r="A1705" s="15" t="s">
        <v>1733</v>
      </c>
      <c r="B1705" t="str">
        <f>f_info_name(A1705)</f>
        <v>融通红利机会A</v>
      </c>
      <c r="C1705" t="str">
        <f>f_info_setupdate(A1705)</f>
        <v>2018-03-27</v>
      </c>
      <c r="D1705" s="16">
        <f t="shared" si="26"/>
        <v>1035</v>
      </c>
      <c r="F1705" s="17">
        <f>f_netasset_total(A1705,参数!$B$1,100000000)</f>
        <v>6.6580573271</v>
      </c>
      <c r="G1705" s="17">
        <f ca="1">f_nav_adjustedreturn(A1705,参数!$B$2,参数!$B$1)</f>
        <v>54.8518975624807</v>
      </c>
      <c r="H1705" s="17">
        <f ca="1">f_nav_periodreturnrankingper(A1705,参数!$B$2,参数!$B$1,3)</f>
        <v>39.5447326627845</v>
      </c>
      <c r="I1705" s="17">
        <f ca="1">f_nav_adjustedreturn(A1705,参数!$B$3,参数!$B$2)</f>
        <v>38.1206051566162</v>
      </c>
      <c r="J1705" s="17">
        <f ca="1">f_nav_periodreturnrankingper(A1705,参数!$B$3,参数!$B$2,3)</f>
        <v>32.2185061315496</v>
      </c>
      <c r="K1705" s="17">
        <f ca="1">f_nav_adjustedreturn(A1705,参数!$B$4,参数!$B$3)</f>
        <v>0</v>
      </c>
      <c r="L1705" s="17">
        <f ca="1">f_nav_periodreturnrankingper(A1705,参数!$B$4,参数!$B$3,3)</f>
        <v>0</v>
      </c>
      <c r="M1705" s="17">
        <f ca="1">f_nav_adjustedreturn(A1705,参数!$B$5,参数!$B$4)</f>
        <v>0</v>
      </c>
      <c r="N1705" s="17">
        <f ca="1">f_nav_periodreturnrankingper(A1705,参数!$B$5,参数!$B$4,3)</f>
        <v>0</v>
      </c>
      <c r="O1705" s="17">
        <f ca="1">f_nav_adjustedreturn(A1705,参数!$B$6,参数!$B$5)</f>
        <v>0</v>
      </c>
      <c r="P1705" s="17">
        <f ca="1">f_nav_periodreturnrankingper(A1705,参数!$B$6,参数!$B$5,3)</f>
        <v>0</v>
      </c>
      <c r="Q1705" s="25">
        <f>f_return(A1705,1,参数!$B$1-365/2,参数!$B$1)</f>
        <v>24.9884949092423</v>
      </c>
      <c r="R1705" s="25">
        <f ca="1">f_return(A1705,1,参数!$B$4,参数!$B$1)</f>
        <v>0</v>
      </c>
      <c r="S1705" s="25">
        <f ca="1">f_return(A1705,1,参数!$B$6,参数!$B$1)</f>
        <v>0</v>
      </c>
      <c r="T1705" t="str">
        <f>f_info_investtype(A1705)</f>
        <v>灵活配置型基金</v>
      </c>
      <c r="U1705" t="str">
        <f>f_info_fundmanager(A1705)</f>
        <v>何龙</v>
      </c>
      <c r="V1705">
        <f>f_info_manager_onthepostdays(A1705,1)</f>
        <v>539</v>
      </c>
      <c r="W1705" s="25">
        <f ca="1">f_return_1w(A1705,"0",参数!$B$2)</f>
        <v>-1.40695109894288</v>
      </c>
      <c r="X1705" s="25">
        <f>f_return_1m(A1705,"0",参数!$B$1)</f>
        <v>3.74677002583978</v>
      </c>
      <c r="Y1705" s="25">
        <f>f_return_3m(A1705,0,参数!$B$1)</f>
        <v>7.72161408027473</v>
      </c>
      <c r="Z1705" s="25">
        <f>f_return_6m(A1705,0,参数!B1704)</f>
        <v>6.29962664983962</v>
      </c>
      <c r="AA1705" t="str">
        <f>f_dq_status(A1705,参数!$B$1)</f>
        <v>暂停大额申购|开放赎回</v>
      </c>
      <c r="AB1705" s="17">
        <f ca="1">f_risk_maxdownside(A1705,参数!$B$6,参数!$B$1)</f>
        <v>-15.3043356447433</v>
      </c>
      <c r="AC1705" s="17">
        <f ca="1">f_risk_maxdownside(A1705,参数!$B$4,参数!$B$1)</f>
        <v>-15.3043356447433</v>
      </c>
      <c r="AD1705" t="str">
        <f ca="1">f_risk_maxdownside_date(A1705,参数!$B$6,参数!$B$1)</f>
        <v>20200225-20200323</v>
      </c>
    </row>
    <row r="1706" spans="1:30">
      <c r="A1706" s="15" t="s">
        <v>1734</v>
      </c>
      <c r="B1706" t="str">
        <f>f_info_name(A1706)</f>
        <v>中欧品质消费A</v>
      </c>
      <c r="C1706" t="str">
        <f>f_info_setupdate(A1706)</f>
        <v>2018-02-11</v>
      </c>
      <c r="D1706" s="16">
        <f t="shared" si="26"/>
        <v>1079</v>
      </c>
      <c r="F1706" s="17">
        <f>f_netasset_total(A1706,参数!$B$1,100000000)</f>
        <v>12.7807053073</v>
      </c>
      <c r="G1706" s="17">
        <f ca="1">f_nav_adjustedreturn(A1706,参数!$B$2,参数!$B$1)</f>
        <v>87.2806573074141</v>
      </c>
      <c r="H1706" s="17">
        <f ca="1">f_nav_periodreturnrankingper(A1706,参数!$B$2,参数!$B$1,3)</f>
        <v>29.4117647058824</v>
      </c>
      <c r="I1706" s="17">
        <f ca="1">f_nav_adjustedreturn(A1706,参数!$B$3,参数!$B$2)</f>
        <v>51.4238773274918</v>
      </c>
      <c r="J1706" s="17">
        <f ca="1">f_nav_periodreturnrankingper(A1706,参数!$B$3,参数!$B$2,3)</f>
        <v>41.2979351032448</v>
      </c>
      <c r="K1706" s="17">
        <f ca="1">f_nav_adjustedreturn(A1706,参数!$B$4,参数!$B$3)</f>
        <v>0</v>
      </c>
      <c r="L1706" s="17">
        <f ca="1">f_nav_periodreturnrankingper(A1706,参数!$B$4,参数!$B$3,3)</f>
        <v>0</v>
      </c>
      <c r="M1706" s="17">
        <f ca="1">f_nav_adjustedreturn(A1706,参数!$B$5,参数!$B$4)</f>
        <v>0</v>
      </c>
      <c r="N1706" s="17">
        <f ca="1">f_nav_periodreturnrankingper(A1706,参数!$B$5,参数!$B$4,3)</f>
        <v>0</v>
      </c>
      <c r="O1706" s="17">
        <f ca="1">f_nav_adjustedreturn(A1706,参数!$B$6,参数!$B$5)</f>
        <v>0</v>
      </c>
      <c r="P1706" s="17">
        <f ca="1">f_nav_periodreturnrankingper(A1706,参数!$B$6,参数!$B$5,3)</f>
        <v>0</v>
      </c>
      <c r="Q1706" s="25">
        <f>f_return(A1706,1,参数!$B$1-365/2,参数!$B$1)</f>
        <v>20.8709213659934</v>
      </c>
      <c r="R1706" s="25">
        <f ca="1">f_return(A1706,1,参数!$B$4,参数!$B$1)</f>
        <v>0</v>
      </c>
      <c r="S1706" s="25">
        <f ca="1">f_return(A1706,1,参数!$B$6,参数!$B$1)</f>
        <v>0</v>
      </c>
      <c r="T1706" t="str">
        <f>f_info_investtype(A1706)</f>
        <v>普通股票型基金</v>
      </c>
      <c r="U1706" t="str">
        <f>f_info_fundmanager(A1706)</f>
        <v>郭睿</v>
      </c>
      <c r="V1706">
        <f>f_info_manager_onthepostdays(A1706,1)</f>
        <v>1096</v>
      </c>
      <c r="W1706" s="25">
        <f ca="1">f_return_1w(A1706,"0",参数!$B$2)</f>
        <v>-4.89784687349521</v>
      </c>
      <c r="X1706" s="25">
        <f>f_return_1m(A1706,"0",参数!$B$1)</f>
        <v>14.1337686751756</v>
      </c>
      <c r="Y1706" s="25">
        <f>f_return_3m(A1706,0,参数!$B$1)</f>
        <v>9.18715840572683</v>
      </c>
      <c r="Z1706" s="25">
        <f>f_return_6m(A1706,0,参数!B1705)</f>
        <v>4.35644095520208</v>
      </c>
      <c r="AA1706" t="str">
        <f>f_dq_status(A1706,参数!$B$1)</f>
        <v>开放申购|开放赎回</v>
      </c>
      <c r="AB1706" s="17">
        <f ca="1">f_risk_maxdownside(A1706,参数!$B$6,参数!$B$1)</f>
        <v>-25.8135638063321</v>
      </c>
      <c r="AC1706" s="17">
        <f ca="1">f_risk_maxdownside(A1706,参数!$B$4,参数!$B$1)</f>
        <v>-25.8135638063321</v>
      </c>
      <c r="AD1706" t="str">
        <f ca="1">f_risk_maxdownside_date(A1706,参数!$B$6,参数!$B$1)</f>
        <v>20180607-20181029</v>
      </c>
    </row>
    <row r="1707" spans="1:30">
      <c r="A1707" s="15" t="s">
        <v>1735</v>
      </c>
      <c r="B1707" t="str">
        <f>f_info_name(A1707)</f>
        <v>汇安趋势动力A</v>
      </c>
      <c r="C1707" t="str">
        <f>f_info_setupdate(A1707)</f>
        <v>2018-04-25</v>
      </c>
      <c r="D1707" s="16">
        <f t="shared" si="26"/>
        <v>1006</v>
      </c>
      <c r="F1707" s="17">
        <f>f_netasset_total(A1707,参数!$B$1,100000000)</f>
        <v>0.0310338957</v>
      </c>
      <c r="G1707" s="17">
        <f ca="1">f_nav_adjustedreturn(A1707,参数!$B$2,参数!$B$1)</f>
        <v>46.1891891891892</v>
      </c>
      <c r="H1707" s="17">
        <f ca="1">f_nav_periodreturnrankingper(A1707,参数!$B$2,参数!$B$1,3)</f>
        <v>76.4705882352941</v>
      </c>
      <c r="I1707" s="17">
        <f ca="1">f_nav_adjustedreturn(A1707,参数!$B$3,参数!$B$2)</f>
        <v>15.8059467918623</v>
      </c>
      <c r="J1707" s="17">
        <f ca="1">f_nav_periodreturnrankingper(A1707,参数!$B$3,参数!$B$2,3)</f>
        <v>95.8702064896755</v>
      </c>
      <c r="K1707" s="17">
        <f ca="1">f_nav_adjustedreturn(A1707,参数!$B$4,参数!$B$3)</f>
        <v>0</v>
      </c>
      <c r="L1707" s="17">
        <f ca="1">f_nav_periodreturnrankingper(A1707,参数!$B$4,参数!$B$3,3)</f>
        <v>0</v>
      </c>
      <c r="M1707" s="17">
        <f ca="1">f_nav_adjustedreturn(A1707,参数!$B$5,参数!$B$4)</f>
        <v>0</v>
      </c>
      <c r="N1707" s="17">
        <f ca="1">f_nav_periodreturnrankingper(A1707,参数!$B$5,参数!$B$4,3)</f>
        <v>0</v>
      </c>
      <c r="O1707" s="17">
        <f ca="1">f_nav_adjustedreturn(A1707,参数!$B$6,参数!$B$5)</f>
        <v>0</v>
      </c>
      <c r="P1707" s="17">
        <f ca="1">f_nav_periodreturnrankingper(A1707,参数!$B$6,参数!$B$5,3)</f>
        <v>0</v>
      </c>
      <c r="Q1707" s="25">
        <f>f_return(A1707,1,参数!$B$1-365/2,参数!$B$1)</f>
        <v>58.2255616861798</v>
      </c>
      <c r="R1707" s="25">
        <f ca="1">f_return(A1707,1,参数!$B$4,参数!$B$1)</f>
        <v>0</v>
      </c>
      <c r="S1707" s="25">
        <f ca="1">f_return(A1707,1,参数!$B$6,参数!$B$1)</f>
        <v>0</v>
      </c>
      <c r="T1707" t="str">
        <f>f_info_investtype(A1707)</f>
        <v>普通股票型基金</v>
      </c>
      <c r="U1707" t="str">
        <f>f_info_fundmanager(A1707)</f>
        <v>周加文</v>
      </c>
      <c r="V1707">
        <f>f_info_manager_onthepostdays(A1707,1)</f>
        <v>253</v>
      </c>
      <c r="W1707" s="25">
        <f ca="1">f_return_1w(A1707,"0",参数!$B$2)</f>
        <v>-0.62667860340196</v>
      </c>
      <c r="X1707" s="25">
        <f>f_return_1m(A1707,"0",参数!$B$1)</f>
        <v>19.5799557848195</v>
      </c>
      <c r="Y1707" s="25">
        <f>f_return_3m(A1707,0,参数!$B$1)</f>
        <v>33.0627306273063</v>
      </c>
      <c r="Z1707" s="25">
        <f>f_return_6m(A1707,0,参数!B1706)</f>
        <v>10.4850316637882</v>
      </c>
      <c r="AA1707" t="str">
        <f>f_dq_status(A1707,参数!$B$1)</f>
        <v>开放申购|开放赎回</v>
      </c>
      <c r="AB1707" s="17">
        <f ca="1">f_risk_maxdownside(A1707,参数!$B$6,参数!$B$1)</f>
        <v>-20.4130569306931</v>
      </c>
      <c r="AC1707" s="17">
        <f ca="1">f_risk_maxdownside(A1707,参数!$B$4,参数!$B$1)</f>
        <v>-20.4130569306931</v>
      </c>
      <c r="AD1707" t="str">
        <f ca="1">f_risk_maxdownside_date(A1707,参数!$B$6,参数!$B$1)</f>
        <v>20200226-20200323</v>
      </c>
    </row>
    <row r="1708" spans="1:30">
      <c r="A1708" s="15" t="s">
        <v>1736</v>
      </c>
      <c r="B1708" t="str">
        <f>f_info_name(A1708)</f>
        <v>华安研究精选</v>
      </c>
      <c r="C1708" t="str">
        <f>f_info_setupdate(A1708)</f>
        <v>2018-03-14</v>
      </c>
      <c r="D1708" s="16">
        <f t="shared" si="26"/>
        <v>1048</v>
      </c>
      <c r="F1708" s="17">
        <f>f_netasset_total(A1708,参数!$B$1,100000000)</f>
        <v>5.7910256524</v>
      </c>
      <c r="G1708" s="17">
        <f ca="1">f_nav_adjustedreturn(A1708,参数!$B$2,参数!$B$1)</f>
        <v>92.8409115605235</v>
      </c>
      <c r="H1708" s="17">
        <f ca="1">f_nav_periodreturnrankingper(A1708,参数!$B$2,参数!$B$1,3)</f>
        <v>15.5053974484789</v>
      </c>
      <c r="I1708" s="17">
        <f ca="1">f_nav_adjustedreturn(A1708,参数!$B$3,参数!$B$2)</f>
        <v>86.2179883706545</v>
      </c>
      <c r="J1708" s="17">
        <f ca="1">f_nav_periodreturnrankingper(A1708,参数!$B$3,参数!$B$2,3)</f>
        <v>3.30578512396694</v>
      </c>
      <c r="K1708" s="17">
        <f ca="1">f_nav_adjustedreturn(A1708,参数!$B$4,参数!$B$3)</f>
        <v>0</v>
      </c>
      <c r="L1708" s="17">
        <f ca="1">f_nav_periodreturnrankingper(A1708,参数!$B$4,参数!$B$3,3)</f>
        <v>0</v>
      </c>
      <c r="M1708" s="17">
        <f ca="1">f_nav_adjustedreturn(A1708,参数!$B$5,参数!$B$4)</f>
        <v>0</v>
      </c>
      <c r="N1708" s="17">
        <f ca="1">f_nav_periodreturnrankingper(A1708,参数!$B$5,参数!$B$4,3)</f>
        <v>0</v>
      </c>
      <c r="O1708" s="17">
        <f ca="1">f_nav_adjustedreturn(A1708,参数!$B$6,参数!$B$5)</f>
        <v>0</v>
      </c>
      <c r="P1708" s="17">
        <f ca="1">f_nav_periodreturnrankingper(A1708,参数!$B$6,参数!$B$5,3)</f>
        <v>0</v>
      </c>
      <c r="Q1708" s="25">
        <f>f_return(A1708,1,参数!$B$1-365/2,参数!$B$1)</f>
        <v>83.9829199194222</v>
      </c>
      <c r="R1708" s="25">
        <f ca="1">f_return(A1708,1,参数!$B$4,参数!$B$1)</f>
        <v>0</v>
      </c>
      <c r="S1708" s="25">
        <f ca="1">f_return(A1708,1,参数!$B$6,参数!$B$1)</f>
        <v>0</v>
      </c>
      <c r="T1708" t="str">
        <f>f_info_investtype(A1708)</f>
        <v>偏股混合型基金</v>
      </c>
      <c r="U1708" t="str">
        <f>f_info_fundmanager(A1708)</f>
        <v>万建军</v>
      </c>
      <c r="V1708">
        <f>f_info_manager_onthepostdays(A1708,1)</f>
        <v>1065</v>
      </c>
      <c r="W1708" s="25">
        <f ca="1">f_return_1w(A1708,"0",参数!$B$2)</f>
        <v>5.148445686343</v>
      </c>
      <c r="X1708" s="25">
        <f>f_return_1m(A1708,"0",参数!$B$1)</f>
        <v>17.1383363471971</v>
      </c>
      <c r="Y1708" s="25">
        <f>f_return_3m(A1708,0,参数!$B$1)</f>
        <v>33.9350960137043</v>
      </c>
      <c r="Z1708" s="25">
        <f>f_return_6m(A1708,0,参数!B1707)</f>
        <v>34.0000885034724</v>
      </c>
      <c r="AA1708" t="str">
        <f>f_dq_status(A1708,参数!$B$1)</f>
        <v>开放申购|开放赎回</v>
      </c>
      <c r="AB1708" s="17">
        <f ca="1">f_risk_maxdownside(A1708,参数!$B$6,参数!$B$1)</f>
        <v>-26.1061080657792</v>
      </c>
      <c r="AC1708" s="17">
        <f ca="1">f_risk_maxdownside(A1708,参数!$B$4,参数!$B$1)</f>
        <v>-26.1061080657792</v>
      </c>
      <c r="AD1708" t="str">
        <f ca="1">f_risk_maxdownside_date(A1708,参数!$B$6,参数!$B$1)</f>
        <v>20180419-20190103</v>
      </c>
    </row>
    <row r="1709" spans="1:30">
      <c r="A1709" s="15" t="s">
        <v>1737</v>
      </c>
      <c r="B1709" t="str">
        <f>f_info_name(A1709)</f>
        <v>鹏华量化先锋</v>
      </c>
      <c r="C1709" t="str">
        <f>f_info_setupdate(A1709)</f>
        <v>2018-02-23</v>
      </c>
      <c r="D1709" s="16">
        <f t="shared" si="26"/>
        <v>1067</v>
      </c>
      <c r="F1709" s="17">
        <f>f_netasset_total(A1709,参数!$B$1,100000000)</f>
        <v>2.294536255</v>
      </c>
      <c r="G1709" s="17">
        <f ca="1">f_nav_adjustedreturn(A1709,参数!$B$2,参数!$B$1)</f>
        <v>35.4403567447046</v>
      </c>
      <c r="H1709" s="17">
        <f ca="1">f_nav_periodreturnrankingper(A1709,参数!$B$2,参数!$B$1,3)</f>
        <v>90.6771344455348</v>
      </c>
      <c r="I1709" s="17">
        <f ca="1">f_nav_adjustedreturn(A1709,参数!$B$3,参数!$B$2)</f>
        <v>25.8947368421053</v>
      </c>
      <c r="J1709" s="17">
        <f ca="1">f_nav_periodreturnrankingper(A1709,参数!$B$3,参数!$B$2,3)</f>
        <v>83.0578512396694</v>
      </c>
      <c r="K1709" s="17">
        <f ca="1">f_nav_adjustedreturn(A1709,参数!$B$4,参数!$B$3)</f>
        <v>0</v>
      </c>
      <c r="L1709" s="17">
        <f ca="1">f_nav_periodreturnrankingper(A1709,参数!$B$4,参数!$B$3,3)</f>
        <v>0</v>
      </c>
      <c r="M1709" s="17">
        <f ca="1">f_nav_adjustedreturn(A1709,参数!$B$5,参数!$B$4)</f>
        <v>0</v>
      </c>
      <c r="N1709" s="17">
        <f ca="1">f_nav_periodreturnrankingper(A1709,参数!$B$5,参数!$B$4,3)</f>
        <v>0</v>
      </c>
      <c r="O1709" s="17">
        <f ca="1">f_nav_adjustedreturn(A1709,参数!$B$6,参数!$B$5)</f>
        <v>0</v>
      </c>
      <c r="P1709" s="17">
        <f ca="1">f_nav_periodreturnrankingper(A1709,参数!$B$6,参数!$B$5,3)</f>
        <v>0</v>
      </c>
      <c r="Q1709" s="25">
        <f>f_return(A1709,1,参数!$B$1-365/2,参数!$B$1)</f>
        <v>24.7362899231067</v>
      </c>
      <c r="R1709" s="25">
        <f ca="1">f_return(A1709,1,参数!$B$4,参数!$B$1)</f>
        <v>0</v>
      </c>
      <c r="S1709" s="25">
        <f ca="1">f_return(A1709,1,参数!$B$6,参数!$B$1)</f>
        <v>0</v>
      </c>
      <c r="T1709" t="str">
        <f>f_info_investtype(A1709)</f>
        <v>偏股混合型基金</v>
      </c>
      <c r="U1709" t="str">
        <f>f_info_fundmanager(A1709)</f>
        <v>罗捷</v>
      </c>
      <c r="V1709">
        <f>f_info_manager_onthepostdays(A1709,1)</f>
        <v>1051</v>
      </c>
      <c r="W1709" s="25">
        <f ca="1">f_return_1w(A1709,"0",参数!$B$2)</f>
        <v>-2.20235499345835</v>
      </c>
      <c r="X1709" s="25">
        <f>f_return_1m(A1709,"0",参数!$B$1)</f>
        <v>8.93033264592487</v>
      </c>
      <c r="Y1709" s="25">
        <f>f_return_3m(A1709,0,参数!$B$1)</f>
        <v>10.2350058978314</v>
      </c>
      <c r="Z1709" s="25">
        <f>f_return_6m(A1709,0,参数!B1708)</f>
        <v>5.41974771639844</v>
      </c>
      <c r="AA1709" t="str">
        <f>f_dq_status(A1709,参数!$B$1)</f>
        <v>开放申购|开放赎回</v>
      </c>
      <c r="AB1709" s="17">
        <f ca="1">f_risk_maxdownside(A1709,参数!$B$6,参数!$B$1)</f>
        <v>-33.4687004754358</v>
      </c>
      <c r="AC1709" s="17">
        <f ca="1">f_risk_maxdownside(A1709,参数!$B$4,参数!$B$1)</f>
        <v>-33.4687004754358</v>
      </c>
      <c r="AD1709" t="str">
        <f ca="1">f_risk_maxdownside_date(A1709,参数!$B$6,参数!$B$1)</f>
        <v>20180310-20181226</v>
      </c>
    </row>
    <row r="1710" spans="1:30">
      <c r="A1710" s="15" t="s">
        <v>1738</v>
      </c>
      <c r="B1710" t="str">
        <f>f_info_name(A1710)</f>
        <v>汇安行业龙头</v>
      </c>
      <c r="C1710" t="str">
        <f>f_info_setupdate(A1710)</f>
        <v>2019-08-28</v>
      </c>
      <c r="D1710" s="16">
        <f t="shared" si="26"/>
        <v>516</v>
      </c>
      <c r="F1710" s="17">
        <f>f_netasset_total(A1710,参数!$B$1,100000000)</f>
        <v>1.1208190048</v>
      </c>
      <c r="G1710" s="17">
        <f ca="1">f_nav_adjustedreturn(A1710,参数!$B$2,参数!$B$1)</f>
        <v>76.539998141782</v>
      </c>
      <c r="H1710" s="17">
        <f ca="1">f_nav_periodreturnrankingper(A1710,参数!$B$2,参数!$B$1,3)</f>
        <v>36.8989205103042</v>
      </c>
      <c r="I1710" s="17">
        <f ca="1">f_nav_adjustedreturn(A1710,参数!$B$3,参数!$B$2)</f>
        <v>0</v>
      </c>
      <c r="J1710" s="17">
        <f ca="1">f_nav_periodreturnrankingper(A1710,参数!$B$3,参数!$B$2,3)</f>
        <v>0</v>
      </c>
      <c r="K1710" s="17">
        <f ca="1">f_nav_adjustedreturn(A1710,参数!$B$4,参数!$B$3)</f>
        <v>0</v>
      </c>
      <c r="L1710" s="17">
        <f ca="1">f_nav_periodreturnrankingper(A1710,参数!$B$4,参数!$B$3,3)</f>
        <v>0</v>
      </c>
      <c r="M1710" s="17">
        <f ca="1">f_nav_adjustedreturn(A1710,参数!$B$5,参数!$B$4)</f>
        <v>0</v>
      </c>
      <c r="N1710" s="17">
        <f ca="1">f_nav_periodreturnrankingper(A1710,参数!$B$5,参数!$B$4,3)</f>
        <v>0</v>
      </c>
      <c r="O1710" s="17">
        <f ca="1">f_nav_adjustedreturn(A1710,参数!$B$6,参数!$B$5)</f>
        <v>0</v>
      </c>
      <c r="P1710" s="17">
        <f ca="1">f_nav_periodreturnrankingper(A1710,参数!$B$6,参数!$B$5,3)</f>
        <v>0</v>
      </c>
      <c r="Q1710" s="25">
        <f>f_return(A1710,1,参数!$B$1-365/2,参数!$B$1)</f>
        <v>91.2247731772809</v>
      </c>
      <c r="R1710" s="25">
        <f ca="1">f_return(A1710,1,参数!$B$4,参数!$B$1)</f>
        <v>0</v>
      </c>
      <c r="S1710" s="25">
        <f ca="1">f_return(A1710,1,参数!$B$6,参数!$B$1)</f>
        <v>0</v>
      </c>
      <c r="T1710" t="str">
        <f>f_info_investtype(A1710)</f>
        <v>偏股混合型基金</v>
      </c>
      <c r="U1710" t="str">
        <f>f_info_fundmanager(A1710)</f>
        <v>邹唯</v>
      </c>
      <c r="V1710">
        <f>f_info_manager_onthepostdays(A1710,1)</f>
        <v>533</v>
      </c>
      <c r="W1710" s="25">
        <f ca="1">f_return_1w(A1710,"0",参数!$B$2)</f>
        <v>0</v>
      </c>
      <c r="X1710" s="25">
        <f>f_return_1m(A1710,"0",参数!$B$1)</f>
        <v>15.0947967775153</v>
      </c>
      <c r="Y1710" s="25">
        <f>f_return_3m(A1710,0,参数!$B$1)</f>
        <v>34.1783772332462</v>
      </c>
      <c r="Z1710" s="25">
        <f>f_return_6m(A1710,0,参数!B1709)</f>
        <v>20.8145092647155</v>
      </c>
      <c r="AA1710" t="str">
        <f>f_dq_status(A1710,参数!$B$1)</f>
        <v>暂停大额申购|开放赎回</v>
      </c>
      <c r="AB1710" s="17">
        <f ca="1">f_risk_maxdownside(A1710,参数!$B$6,参数!$B$1)</f>
        <v>-20.8380338436745</v>
      </c>
      <c r="AC1710" s="17">
        <f ca="1">f_risk_maxdownside(A1710,参数!$B$4,参数!$B$1)</f>
        <v>-20.8380338436745</v>
      </c>
      <c r="AD1710" t="str">
        <f ca="1">f_risk_maxdownside_date(A1710,参数!$B$6,参数!$B$1)</f>
        <v>20200226-20200331</v>
      </c>
    </row>
    <row r="1711" spans="1:30">
      <c r="A1711" s="15" t="s">
        <v>1739</v>
      </c>
      <c r="B1711" t="str">
        <f>f_info_name(A1711)</f>
        <v>博时量化多策略A</v>
      </c>
      <c r="C1711" t="str">
        <f>f_info_setupdate(A1711)</f>
        <v>2018-04-03</v>
      </c>
      <c r="D1711" s="16">
        <f t="shared" si="26"/>
        <v>1028</v>
      </c>
      <c r="F1711" s="17">
        <f>f_netasset_total(A1711,参数!$B$1,100000000)</f>
        <v>2.5403618162</v>
      </c>
      <c r="G1711" s="17">
        <f ca="1">f_nav_adjustedreturn(A1711,参数!$B$2,参数!$B$1)</f>
        <v>51.3037685572897</v>
      </c>
      <c r="H1711" s="17">
        <f ca="1">f_nav_periodreturnrankingper(A1711,参数!$B$2,参数!$B$1,3)</f>
        <v>70.0980392156863</v>
      </c>
      <c r="I1711" s="17">
        <f ca="1">f_nav_adjustedreturn(A1711,参数!$B$3,参数!$B$2)</f>
        <v>25.4087599952262</v>
      </c>
      <c r="J1711" s="17">
        <f ca="1">f_nav_periodreturnrankingper(A1711,参数!$B$3,参数!$B$2,3)</f>
        <v>85.2507374631269</v>
      </c>
      <c r="K1711" s="17">
        <f ca="1">f_nav_adjustedreturn(A1711,参数!$B$4,参数!$B$3)</f>
        <v>0</v>
      </c>
      <c r="L1711" s="17">
        <f ca="1">f_nav_periodreturnrankingper(A1711,参数!$B$4,参数!$B$3,3)</f>
        <v>0</v>
      </c>
      <c r="M1711" s="17">
        <f ca="1">f_nav_adjustedreturn(A1711,参数!$B$5,参数!$B$4)</f>
        <v>0</v>
      </c>
      <c r="N1711" s="17">
        <f ca="1">f_nav_periodreturnrankingper(A1711,参数!$B$5,参数!$B$4,3)</f>
        <v>0</v>
      </c>
      <c r="O1711" s="17">
        <f ca="1">f_nav_adjustedreturn(A1711,参数!$B$6,参数!$B$5)</f>
        <v>0</v>
      </c>
      <c r="P1711" s="17">
        <f ca="1">f_nav_periodreturnrankingper(A1711,参数!$B$6,参数!$B$5,3)</f>
        <v>0</v>
      </c>
      <c r="Q1711" s="25">
        <f>f_return(A1711,1,参数!$B$1-365/2,参数!$B$1)</f>
        <v>60.2535253014667</v>
      </c>
      <c r="R1711" s="25">
        <f ca="1">f_return(A1711,1,参数!$B$4,参数!$B$1)</f>
        <v>0</v>
      </c>
      <c r="S1711" s="25">
        <f ca="1">f_return(A1711,1,参数!$B$6,参数!$B$1)</f>
        <v>0</v>
      </c>
      <c r="T1711" t="str">
        <f>f_info_investtype(A1711)</f>
        <v>普通股票型基金</v>
      </c>
      <c r="U1711" t="str">
        <f>f_info_fundmanager(A1711)</f>
        <v>黄瑞庆,林景艺</v>
      </c>
      <c r="V1711">
        <f>f_info_manager_onthepostdays(A1711,1)</f>
        <v>1045</v>
      </c>
      <c r="W1711" s="25">
        <f ca="1">f_return_1w(A1711,"0",参数!$B$2)</f>
        <v>-2.33293056975556</v>
      </c>
      <c r="X1711" s="25">
        <f>f_return_1m(A1711,"0",参数!$B$1)</f>
        <v>11.556272803817</v>
      </c>
      <c r="Y1711" s="25">
        <f>f_return_3m(A1711,0,参数!$B$1)</f>
        <v>17.4137803707259</v>
      </c>
      <c r="Z1711" s="25">
        <f>f_return_6m(A1711,0,参数!B1710)</f>
        <v>22.9883304095798</v>
      </c>
      <c r="AA1711" t="str">
        <f>f_dq_status(A1711,参数!$B$1)</f>
        <v>暂停大额申购|开放赎回</v>
      </c>
      <c r="AB1711" s="17">
        <f ca="1">f_risk_maxdownside(A1711,参数!$B$6,参数!$B$1)</f>
        <v>-21.8506461477755</v>
      </c>
      <c r="AC1711" s="17">
        <f ca="1">f_risk_maxdownside(A1711,参数!$B$4,参数!$B$1)</f>
        <v>-21.8506461477755</v>
      </c>
      <c r="AD1711" t="str">
        <f ca="1">f_risk_maxdownside_date(A1711,参数!$B$6,参数!$B$1)</f>
        <v>20180523-20190103</v>
      </c>
    </row>
    <row r="1712" spans="1:30">
      <c r="A1712" s="15" t="s">
        <v>1740</v>
      </c>
      <c r="B1712" t="str">
        <f>f_info_name(A1712)</f>
        <v>农银汇理量化智慧动力</v>
      </c>
      <c r="C1712" t="str">
        <f>f_info_setupdate(A1712)</f>
        <v>2018-03-26</v>
      </c>
      <c r="D1712" s="16">
        <f t="shared" si="26"/>
        <v>1036</v>
      </c>
      <c r="F1712" s="17">
        <f>f_netasset_total(A1712,参数!$B$1,100000000)</f>
        <v>0.8021609522</v>
      </c>
      <c r="G1712" s="17">
        <f ca="1">f_nav_adjustedreturn(A1712,参数!$B$2,参数!$B$1)</f>
        <v>77.4297324754487</v>
      </c>
      <c r="H1712" s="17">
        <f ca="1">f_nav_periodreturnrankingper(A1712,参数!$B$2,参数!$B$1,3)</f>
        <v>35.3287536800785</v>
      </c>
      <c r="I1712" s="17">
        <f ca="1">f_nav_adjustedreturn(A1712,参数!$B$3,参数!$B$2)</f>
        <v>40.9883026975412</v>
      </c>
      <c r="J1712" s="17">
        <f ca="1">f_nav_periodreturnrankingper(A1712,参数!$B$3,参数!$B$2,3)</f>
        <v>53.5812672176309</v>
      </c>
      <c r="K1712" s="17">
        <f ca="1">f_nav_adjustedreturn(A1712,参数!$B$4,参数!$B$3)</f>
        <v>0</v>
      </c>
      <c r="L1712" s="17">
        <f ca="1">f_nav_periodreturnrankingper(A1712,参数!$B$4,参数!$B$3,3)</f>
        <v>0</v>
      </c>
      <c r="M1712" s="17">
        <f ca="1">f_nav_adjustedreturn(A1712,参数!$B$5,参数!$B$4)</f>
        <v>0</v>
      </c>
      <c r="N1712" s="17">
        <f ca="1">f_nav_periodreturnrankingper(A1712,参数!$B$5,参数!$B$4,3)</f>
        <v>0</v>
      </c>
      <c r="O1712" s="17">
        <f ca="1">f_nav_adjustedreturn(A1712,参数!$B$6,参数!$B$5)</f>
        <v>0</v>
      </c>
      <c r="P1712" s="17">
        <f ca="1">f_nav_periodreturnrankingper(A1712,参数!$B$6,参数!$B$5,3)</f>
        <v>0</v>
      </c>
      <c r="Q1712" s="25">
        <f>f_return(A1712,1,参数!$B$1-365/2,参数!$B$1)</f>
        <v>95.601023580628</v>
      </c>
      <c r="R1712" s="25">
        <f ca="1">f_return(A1712,1,参数!$B$4,参数!$B$1)</f>
        <v>0</v>
      </c>
      <c r="S1712" s="25">
        <f ca="1">f_return(A1712,1,参数!$B$6,参数!$B$1)</f>
        <v>0</v>
      </c>
      <c r="T1712" t="str">
        <f>f_info_investtype(A1712)</f>
        <v>偏股混合型基金</v>
      </c>
      <c r="U1712" t="str">
        <f>f_info_fundmanager(A1712)</f>
        <v>魏刚</v>
      </c>
      <c r="V1712">
        <f>f_info_manager_onthepostdays(A1712,1)</f>
        <v>1053</v>
      </c>
      <c r="W1712" s="25">
        <f ca="1">f_return_1w(A1712,"0",参数!$B$2)</f>
        <v>-1.64862614487927</v>
      </c>
      <c r="X1712" s="25">
        <f>f_return_1m(A1712,"0",参数!$B$1)</f>
        <v>13.7908567705505</v>
      </c>
      <c r="Y1712" s="25">
        <f>f_return_3m(A1712,0,参数!$B$1)</f>
        <v>33.3290921814365</v>
      </c>
      <c r="Z1712" s="25">
        <f>f_return_6m(A1712,0,参数!B1711)</f>
        <v>34.6596387478305</v>
      </c>
      <c r="AA1712" t="str">
        <f>f_dq_status(A1712,参数!$B$1)</f>
        <v>开放申购|开放赎回</v>
      </c>
      <c r="AB1712" s="17">
        <f ca="1">f_risk_maxdownside(A1712,参数!$B$6,参数!$B$1)</f>
        <v>-21.9253982388444</v>
      </c>
      <c r="AC1712" s="17">
        <f ca="1">f_risk_maxdownside(A1712,参数!$B$4,参数!$B$1)</f>
        <v>-21.9253982388444</v>
      </c>
      <c r="AD1712" t="str">
        <f ca="1">f_risk_maxdownside_date(A1712,参数!$B$6,参数!$B$1)</f>
        <v>20180516-20190103</v>
      </c>
    </row>
    <row r="1713" spans="1:30">
      <c r="A1713" s="15" t="s">
        <v>1741</v>
      </c>
      <c r="B1713" t="str">
        <f>f_info_name(A1713)</f>
        <v>鹏扬景升A</v>
      </c>
      <c r="C1713" t="str">
        <f>f_info_setupdate(A1713)</f>
        <v>2018-04-03</v>
      </c>
      <c r="D1713" s="16">
        <f t="shared" si="26"/>
        <v>1028</v>
      </c>
      <c r="F1713" s="17">
        <f>f_netasset_total(A1713,参数!$B$1,100000000)</f>
        <v>7.2860686608</v>
      </c>
      <c r="G1713" s="17">
        <f ca="1">f_nav_adjustedreturn(A1713,参数!$B$2,参数!$B$1)</f>
        <v>112.360057104215</v>
      </c>
      <c r="H1713" s="17">
        <f ca="1">f_nav_periodreturnrankingper(A1713,参数!$B$2,参数!$B$1,3)</f>
        <v>2.11752249867655</v>
      </c>
      <c r="I1713" s="17">
        <f ca="1">f_nav_adjustedreturn(A1713,参数!$B$3,参数!$B$2)</f>
        <v>46.3975360246397</v>
      </c>
      <c r="J1713" s="17">
        <f ca="1">f_nav_periodreturnrankingper(A1713,参数!$B$3,参数!$B$2,3)</f>
        <v>21.7948717948718</v>
      </c>
      <c r="K1713" s="17">
        <f ca="1">f_nav_adjustedreturn(A1713,参数!$B$4,参数!$B$3)</f>
        <v>0</v>
      </c>
      <c r="L1713" s="17">
        <f ca="1">f_nav_periodreturnrankingper(A1713,参数!$B$4,参数!$B$3,3)</f>
        <v>0</v>
      </c>
      <c r="M1713" s="17">
        <f ca="1">f_nav_adjustedreturn(A1713,参数!$B$5,参数!$B$4)</f>
        <v>0</v>
      </c>
      <c r="N1713" s="17">
        <f ca="1">f_nav_periodreturnrankingper(A1713,参数!$B$5,参数!$B$4,3)</f>
        <v>0</v>
      </c>
      <c r="O1713" s="17">
        <f ca="1">f_nav_adjustedreturn(A1713,参数!$B$6,参数!$B$5)</f>
        <v>0</v>
      </c>
      <c r="P1713" s="17">
        <f ca="1">f_nav_periodreturnrankingper(A1713,参数!$B$6,参数!$B$5,3)</f>
        <v>0</v>
      </c>
      <c r="Q1713" s="25">
        <f>f_return(A1713,1,参数!$B$1-365/2,参数!$B$1)</f>
        <v>124.603894857947</v>
      </c>
      <c r="R1713" s="25">
        <f ca="1">f_return(A1713,1,参数!$B$4,参数!$B$1)</f>
        <v>0</v>
      </c>
      <c r="S1713" s="25">
        <f ca="1">f_return(A1713,1,参数!$B$6,参数!$B$1)</f>
        <v>0</v>
      </c>
      <c r="T1713" t="str">
        <f>f_info_investtype(A1713)</f>
        <v>灵活配置型基金</v>
      </c>
      <c r="U1713" t="str">
        <f>f_info_fundmanager(A1713)</f>
        <v>赵世宏</v>
      </c>
      <c r="V1713">
        <f>f_info_manager_onthepostdays(A1713,1)</f>
        <v>769</v>
      </c>
      <c r="W1713" s="25">
        <f ca="1">f_return_1w(A1713,"0",参数!$B$2)</f>
        <v>-3.23542242256798</v>
      </c>
      <c r="X1713" s="25">
        <f>f_return_1m(A1713,"0",参数!$B$1)</f>
        <v>18.1958849113416</v>
      </c>
      <c r="Y1713" s="25">
        <f>f_return_3m(A1713,0,参数!$B$1)</f>
        <v>38.4287603467698</v>
      </c>
      <c r="Z1713" s="25">
        <f>f_return_6m(A1713,0,参数!B1712)</f>
        <v>41.098692745235</v>
      </c>
      <c r="AA1713" t="str">
        <f>f_dq_status(A1713,参数!$B$1)</f>
        <v>开放申购|开放赎回</v>
      </c>
      <c r="AB1713" s="17">
        <f ca="1">f_risk_maxdownside(A1713,参数!$B$6,参数!$B$1)</f>
        <v>-16.1994627729182</v>
      </c>
      <c r="AC1713" s="17">
        <f ca="1">f_risk_maxdownside(A1713,参数!$B$4,参数!$B$1)</f>
        <v>-16.1994627729182</v>
      </c>
      <c r="AD1713" t="str">
        <f ca="1">f_risk_maxdownside_date(A1713,参数!$B$6,参数!$B$1)</f>
        <v>20200226-20200323</v>
      </c>
    </row>
    <row r="1714" spans="1:30">
      <c r="A1714" s="15" t="s">
        <v>1742</v>
      </c>
      <c r="B1714" t="str">
        <f>f_info_name(A1714)</f>
        <v>广发沪港深行业龙头</v>
      </c>
      <c r="C1714" t="str">
        <f>f_info_setupdate(A1714)</f>
        <v>2018-03-21</v>
      </c>
      <c r="D1714" s="16">
        <f t="shared" si="26"/>
        <v>1041</v>
      </c>
      <c r="F1714" s="17">
        <f>f_netasset_total(A1714,参数!$B$1,100000000)</f>
        <v>13.294932583</v>
      </c>
      <c r="G1714" s="17">
        <f ca="1">f_nav_adjustedreturn(A1714,参数!$B$2,参数!$B$1)</f>
        <v>57.9770594369134</v>
      </c>
      <c r="H1714" s="17">
        <f ca="1">f_nav_periodreturnrankingper(A1714,参数!$B$2,参数!$B$1,3)</f>
        <v>65.0637880274779</v>
      </c>
      <c r="I1714" s="17">
        <f ca="1">f_nav_adjustedreturn(A1714,参数!$B$3,参数!$B$2)</f>
        <v>9.90144396057758</v>
      </c>
      <c r="J1714" s="17">
        <f ca="1">f_nav_periodreturnrankingper(A1714,参数!$B$3,参数!$B$2,3)</f>
        <v>97.6584022038568</v>
      </c>
      <c r="K1714" s="17">
        <f ca="1">f_nav_adjustedreturn(A1714,参数!$B$4,参数!$B$3)</f>
        <v>0</v>
      </c>
      <c r="L1714" s="17">
        <f ca="1">f_nav_periodreturnrankingper(A1714,参数!$B$4,参数!$B$3,3)</f>
        <v>0</v>
      </c>
      <c r="M1714" s="17">
        <f ca="1">f_nav_adjustedreturn(A1714,参数!$B$5,参数!$B$4)</f>
        <v>0</v>
      </c>
      <c r="N1714" s="17">
        <f ca="1">f_nav_periodreturnrankingper(A1714,参数!$B$5,参数!$B$4,3)</f>
        <v>0</v>
      </c>
      <c r="O1714" s="17">
        <f ca="1">f_nav_adjustedreturn(A1714,参数!$B$6,参数!$B$5)</f>
        <v>0</v>
      </c>
      <c r="P1714" s="17">
        <f ca="1">f_nav_periodreturnrankingper(A1714,参数!$B$6,参数!$B$5,3)</f>
        <v>0</v>
      </c>
      <c r="Q1714" s="25">
        <f>f_return(A1714,1,参数!$B$1-365/2,参数!$B$1)</f>
        <v>81.4316885341818</v>
      </c>
      <c r="R1714" s="25">
        <f ca="1">f_return(A1714,1,参数!$B$4,参数!$B$1)</f>
        <v>0</v>
      </c>
      <c r="S1714" s="25">
        <f ca="1">f_return(A1714,1,参数!$B$6,参数!$B$1)</f>
        <v>0</v>
      </c>
      <c r="T1714" t="str">
        <f>f_info_investtype(A1714)</f>
        <v>偏股混合型基金</v>
      </c>
      <c r="U1714" t="str">
        <f>f_info_fundmanager(A1714)</f>
        <v>余昊</v>
      </c>
      <c r="V1714">
        <f>f_info_manager_onthepostdays(A1714,1)</f>
        <v>1058</v>
      </c>
      <c r="W1714" s="25">
        <f ca="1">f_return_1w(A1714,"0",参数!$B$2)</f>
        <v>-4.83278753597302</v>
      </c>
      <c r="X1714" s="25">
        <f>f_return_1m(A1714,"0",参数!$B$1)</f>
        <v>28.7280142747897</v>
      </c>
      <c r="Y1714" s="25">
        <f>f_return_3m(A1714,0,参数!$B$1)</f>
        <v>37.2655612938298</v>
      </c>
      <c r="Z1714" s="25">
        <f>f_return_6m(A1714,0,参数!B1713)</f>
        <v>26.4748323571853</v>
      </c>
      <c r="AA1714" t="str">
        <f>f_dq_status(A1714,参数!$B$1)</f>
        <v>开放申购|开放赎回</v>
      </c>
      <c r="AB1714" s="17">
        <f ca="1">f_risk_maxdownside(A1714,参数!$B$6,参数!$B$1)</f>
        <v>-24.6011424069332</v>
      </c>
      <c r="AC1714" s="17">
        <f ca="1">f_risk_maxdownside(A1714,参数!$B$4,参数!$B$1)</f>
        <v>-24.6011424069332</v>
      </c>
      <c r="AD1714" t="str">
        <f ca="1">f_risk_maxdownside_date(A1714,参数!$B$6,参数!$B$1)</f>
        <v>20180608-20200319</v>
      </c>
    </row>
    <row r="1715" spans="1:30">
      <c r="A1715" s="15" t="s">
        <v>1743</v>
      </c>
      <c r="B1715" t="str">
        <f>f_info_name(A1715)</f>
        <v>中海沪港深多策略</v>
      </c>
      <c r="C1715" t="str">
        <f>f_info_setupdate(A1715)</f>
        <v>2018-03-21</v>
      </c>
      <c r="D1715" s="16">
        <f t="shared" si="26"/>
        <v>1041</v>
      </c>
      <c r="F1715" s="17">
        <f>f_netasset_total(A1715,参数!$B$1,100000000)</f>
        <v>0.2899125622</v>
      </c>
      <c r="G1715" s="17">
        <f ca="1">f_nav_adjustedreturn(A1715,参数!$B$2,参数!$B$1)</f>
        <v>46.0076438384464</v>
      </c>
      <c r="H1715" s="17">
        <f ca="1">f_nav_periodreturnrankingper(A1715,参数!$B$2,参数!$B$1,3)</f>
        <v>47.7501323451562</v>
      </c>
      <c r="I1715" s="17">
        <f ca="1">f_nav_adjustedreturn(A1715,参数!$B$3,参数!$B$2)</f>
        <v>12.5305126118796</v>
      </c>
      <c r="J1715" s="17">
        <f ca="1">f_nav_periodreturnrankingper(A1715,参数!$B$3,参数!$B$2,3)</f>
        <v>75.3065774804905</v>
      </c>
      <c r="K1715" s="17">
        <f ca="1">f_nav_adjustedreturn(A1715,参数!$B$4,参数!$B$3)</f>
        <v>0</v>
      </c>
      <c r="L1715" s="17">
        <f ca="1">f_nav_periodreturnrankingper(A1715,参数!$B$4,参数!$B$3,3)</f>
        <v>0</v>
      </c>
      <c r="M1715" s="17">
        <f ca="1">f_nav_adjustedreturn(A1715,参数!$B$5,参数!$B$4)</f>
        <v>0</v>
      </c>
      <c r="N1715" s="17">
        <f ca="1">f_nav_periodreturnrankingper(A1715,参数!$B$5,参数!$B$4,3)</f>
        <v>0</v>
      </c>
      <c r="O1715" s="17">
        <f ca="1">f_nav_adjustedreturn(A1715,参数!$B$6,参数!$B$5)</f>
        <v>0</v>
      </c>
      <c r="P1715" s="17">
        <f ca="1">f_nav_periodreturnrankingper(A1715,参数!$B$6,参数!$B$5,3)</f>
        <v>0</v>
      </c>
      <c r="Q1715" s="25">
        <f>f_return(A1715,1,参数!$B$1-365/2,参数!$B$1)</f>
        <v>49.5353108815417</v>
      </c>
      <c r="R1715" s="25">
        <f ca="1">f_return(A1715,1,参数!$B$4,参数!$B$1)</f>
        <v>0</v>
      </c>
      <c r="S1715" s="25">
        <f ca="1">f_return(A1715,1,参数!$B$6,参数!$B$1)</f>
        <v>0</v>
      </c>
      <c r="T1715" t="str">
        <f>f_info_investtype(A1715)</f>
        <v>灵活配置型基金</v>
      </c>
      <c r="U1715" t="str">
        <f>f_info_fundmanager(A1715)</f>
        <v>姚炜,陈玮</v>
      </c>
      <c r="V1715">
        <f>f_info_manager_onthepostdays(A1715,1)</f>
        <v>793</v>
      </c>
      <c r="W1715" s="25">
        <f ca="1">f_return_1w(A1715,"0",参数!$B$2)</f>
        <v>-5.10684179572633</v>
      </c>
      <c r="X1715" s="25">
        <f>f_return_1m(A1715,"0",参数!$B$1)</f>
        <v>19.3935298589408</v>
      </c>
      <c r="Y1715" s="25">
        <f>f_return_3m(A1715,0,参数!$B$1)</f>
        <v>28.7927107061503</v>
      </c>
      <c r="Z1715" s="25">
        <f>f_return_6m(A1715,0,参数!B1714)</f>
        <v>17.5012688208425</v>
      </c>
      <c r="AA1715" t="str">
        <f>f_dq_status(A1715,参数!$B$1)</f>
        <v>开放申购|开放赎回</v>
      </c>
      <c r="AB1715" s="17">
        <f ca="1">f_risk_maxdownside(A1715,参数!$B$6,参数!$B$1)</f>
        <v>-23.9124280456733</v>
      </c>
      <c r="AC1715" s="17">
        <f ca="1">f_risk_maxdownside(A1715,参数!$B$4,参数!$B$1)</f>
        <v>-23.9124280456733</v>
      </c>
      <c r="AD1715" t="str">
        <f ca="1">f_risk_maxdownside_date(A1715,参数!$B$6,参数!$B$1)</f>
        <v>20180613-20200319</v>
      </c>
    </row>
    <row r="1716" spans="1:30">
      <c r="A1716" s="15" t="s">
        <v>1744</v>
      </c>
      <c r="B1716" t="str">
        <f>f_info_name(A1716)</f>
        <v>万家量化同顺多策略A</v>
      </c>
      <c r="C1716" t="str">
        <f>f_info_setupdate(A1716)</f>
        <v>2018-05-04</v>
      </c>
      <c r="D1716" s="16">
        <f t="shared" si="26"/>
        <v>997</v>
      </c>
      <c r="F1716" s="17">
        <f>f_netasset_total(A1716,参数!$B$1,100000000)</f>
        <v>2.4505833282</v>
      </c>
      <c r="G1716" s="17">
        <f ca="1">f_nav_adjustedreturn(A1716,参数!$B$2,参数!$B$1)</f>
        <v>68.8936397648316</v>
      </c>
      <c r="H1716" s="17">
        <f ca="1">f_nav_periodreturnrankingper(A1716,参数!$B$2,参数!$B$1,3)</f>
        <v>25.8337744838539</v>
      </c>
      <c r="I1716" s="17">
        <f ca="1">f_nav_adjustedreturn(A1716,参数!$B$3,参数!$B$2)</f>
        <v>25.5143112701252</v>
      </c>
      <c r="J1716" s="17">
        <f ca="1">f_nav_periodreturnrankingper(A1716,参数!$B$3,参数!$B$2,3)</f>
        <v>50.2229654403567</v>
      </c>
      <c r="K1716" s="17">
        <f ca="1">f_nav_adjustedreturn(A1716,参数!$B$4,参数!$B$3)</f>
        <v>0</v>
      </c>
      <c r="L1716" s="17">
        <f ca="1">f_nav_periodreturnrankingper(A1716,参数!$B$4,参数!$B$3,3)</f>
        <v>0</v>
      </c>
      <c r="M1716" s="17">
        <f ca="1">f_nav_adjustedreturn(A1716,参数!$B$5,参数!$B$4)</f>
        <v>0</v>
      </c>
      <c r="N1716" s="17">
        <f ca="1">f_nav_periodreturnrankingper(A1716,参数!$B$5,参数!$B$4,3)</f>
        <v>0</v>
      </c>
      <c r="O1716" s="17">
        <f ca="1">f_nav_adjustedreturn(A1716,参数!$B$6,参数!$B$5)</f>
        <v>0</v>
      </c>
      <c r="P1716" s="17">
        <f ca="1">f_nav_periodreturnrankingper(A1716,参数!$B$6,参数!$B$5,3)</f>
        <v>0</v>
      </c>
      <c r="Q1716" s="25">
        <f>f_return(A1716,1,参数!$B$1-365/2,参数!$B$1)</f>
        <v>97.5771912109396</v>
      </c>
      <c r="R1716" s="25">
        <f ca="1">f_return(A1716,1,参数!$B$4,参数!$B$1)</f>
        <v>0</v>
      </c>
      <c r="S1716" s="25">
        <f ca="1">f_return(A1716,1,参数!$B$6,参数!$B$1)</f>
        <v>0</v>
      </c>
      <c r="T1716" t="str">
        <f>f_info_investtype(A1716)</f>
        <v>灵活配置型基金</v>
      </c>
      <c r="U1716" t="str">
        <f>f_info_fundmanager(A1716)</f>
        <v>尹航</v>
      </c>
      <c r="V1716">
        <f>f_info_manager_onthepostdays(A1716,1)</f>
        <v>205</v>
      </c>
      <c r="W1716" s="25">
        <f ca="1">f_return_1w(A1716,"0",参数!$B$2)</f>
        <v>-3.57326919773234</v>
      </c>
      <c r="X1716" s="25">
        <f>f_return_1m(A1716,"0",参数!$B$1)</f>
        <v>15.5533885909312</v>
      </c>
      <c r="Y1716" s="25">
        <f>f_return_3m(A1716,0,参数!$B$1)</f>
        <v>32.847533632287</v>
      </c>
      <c r="Z1716" s="25">
        <f>f_return_6m(A1716,0,参数!B1715)</f>
        <v>40.6138726677112</v>
      </c>
      <c r="AA1716" t="str">
        <f>f_dq_status(A1716,参数!$B$1)</f>
        <v>开放申购|开放赎回</v>
      </c>
      <c r="AB1716" s="17">
        <f ca="1">f_risk_maxdownside(A1716,参数!$B$6,参数!$B$1)</f>
        <v>-17.7466718872357</v>
      </c>
      <c r="AC1716" s="17">
        <f ca="1">f_risk_maxdownside(A1716,参数!$B$4,参数!$B$1)</f>
        <v>-17.7466718872357</v>
      </c>
      <c r="AD1716" t="str">
        <f ca="1">f_risk_maxdownside_date(A1716,参数!$B$6,参数!$B$1)</f>
        <v>20180725-20181018</v>
      </c>
    </row>
    <row r="1717" spans="1:30">
      <c r="A1717" s="15" t="s">
        <v>1745</v>
      </c>
      <c r="B1717" t="str">
        <f>f_info_name(A1717)</f>
        <v>国富天颐A</v>
      </c>
      <c r="C1717" t="str">
        <f>f_info_setupdate(A1717)</f>
        <v>2018-03-27</v>
      </c>
      <c r="D1717" s="16">
        <f t="shared" si="26"/>
        <v>1035</v>
      </c>
      <c r="F1717" s="17">
        <f>f_netasset_total(A1717,参数!$B$1,100000000)</f>
        <v>7.9088532637</v>
      </c>
      <c r="G1717" s="17">
        <f ca="1">f_nav_adjustedreturn(A1717,参数!$B$2,参数!$B$1)</f>
        <v>20.9440114994358</v>
      </c>
      <c r="H1717" s="17">
        <f ca="1">f_nav_periodreturnrankingper(A1717,参数!$B$2,参数!$B$1,3)</f>
        <v>25.4010695187166</v>
      </c>
      <c r="I1717" s="17">
        <f ca="1">f_nav_adjustedreturn(A1717,参数!$B$3,参数!$B$2)</f>
        <v>5.88628533445493</v>
      </c>
      <c r="J1717" s="17">
        <f ca="1">f_nav_periodreturnrankingper(A1717,参数!$B$3,参数!$B$2,3)</f>
        <v>77.8947368421053</v>
      </c>
      <c r="K1717" s="17">
        <f ca="1">f_nav_adjustedreturn(A1717,参数!$B$4,参数!$B$3)</f>
        <v>0</v>
      </c>
      <c r="L1717" s="17">
        <f ca="1">f_nav_periodreturnrankingper(A1717,参数!$B$4,参数!$B$3,3)</f>
        <v>0</v>
      </c>
      <c r="M1717" s="17">
        <f ca="1">f_nav_adjustedreturn(A1717,参数!$B$5,参数!$B$4)</f>
        <v>0</v>
      </c>
      <c r="N1717" s="17">
        <f ca="1">f_nav_periodreturnrankingper(A1717,参数!$B$5,参数!$B$4,3)</f>
        <v>0</v>
      </c>
      <c r="O1717" s="17">
        <f ca="1">f_nav_adjustedreturn(A1717,参数!$B$6,参数!$B$5)</f>
        <v>0</v>
      </c>
      <c r="P1717" s="17">
        <f ca="1">f_nav_periodreturnrankingper(A1717,参数!$B$6,参数!$B$5,3)</f>
        <v>0</v>
      </c>
      <c r="Q1717" s="25">
        <f>f_return(A1717,1,参数!$B$1-365/2,参数!$B$1)</f>
        <v>24.8411244067504</v>
      </c>
      <c r="R1717" s="25">
        <f ca="1">f_return(A1717,1,参数!$B$4,参数!$B$1)</f>
        <v>0</v>
      </c>
      <c r="S1717" s="25">
        <f ca="1">f_return(A1717,1,参数!$B$6,参数!$B$1)</f>
        <v>0</v>
      </c>
      <c r="T1717" t="str">
        <f>f_info_investtype(A1717)</f>
        <v>偏债混合型基金</v>
      </c>
      <c r="U1717" t="str">
        <f>f_info_fundmanager(A1717)</f>
        <v>刘晓,王莉</v>
      </c>
      <c r="V1717">
        <f>f_info_manager_onthepostdays(A1717,1)</f>
        <v>849</v>
      </c>
      <c r="W1717" s="25">
        <f ca="1">f_return_1w(A1717,"0",参数!$B$2)</f>
        <v>-0.435034802784223</v>
      </c>
      <c r="X1717" s="25">
        <f>f_return_1m(A1717,"0",参数!$B$1)</f>
        <v>3.5179526161486</v>
      </c>
      <c r="Y1717" s="25">
        <f>f_return_3m(A1717,0,参数!$B$1)</f>
        <v>7.06430890173072</v>
      </c>
      <c r="Z1717" s="25">
        <f>f_return_6m(A1717,0,参数!B1716)</f>
        <v>11.0069200501034</v>
      </c>
      <c r="AA1717" t="str">
        <f>f_dq_status(A1717,参数!$B$1)</f>
        <v>暂停大额申购|开放赎回</v>
      </c>
      <c r="AB1717" s="17">
        <f ca="1">f_risk_maxdownside(A1717,参数!$B$6,参数!$B$1)</f>
        <v>-3.11971433940991</v>
      </c>
      <c r="AC1717" s="17">
        <f ca="1">f_risk_maxdownside(A1717,参数!$B$4,参数!$B$1)</f>
        <v>-3.11971433940991</v>
      </c>
      <c r="AD1717" t="str">
        <f ca="1">f_risk_maxdownside_date(A1717,参数!$B$6,参数!$B$1)</f>
        <v>20200306-20200323</v>
      </c>
    </row>
    <row r="1718" spans="1:30">
      <c r="A1718" s="15" t="s">
        <v>1746</v>
      </c>
      <c r="B1718" t="str">
        <f>f_info_name(A1718)</f>
        <v>光大安泽A</v>
      </c>
      <c r="C1718" t="str">
        <f>f_info_setupdate(A1718)</f>
        <v>2018-09-06</v>
      </c>
      <c r="D1718" s="16">
        <f t="shared" si="26"/>
        <v>872</v>
      </c>
      <c r="F1718" s="17">
        <f>f_netasset_total(A1718,参数!$B$1,100000000)</f>
        <v>41.2636181222</v>
      </c>
      <c r="G1718" s="17">
        <f ca="1">f_nav_adjustedreturn(A1718,参数!$B$2,参数!$B$1)</f>
        <v>7.85910026706993</v>
      </c>
      <c r="H1718" s="17">
        <f ca="1">f_nav_periodreturnrankingper(A1718,参数!$B$2,参数!$B$1,3)</f>
        <v>62.0754716981132</v>
      </c>
      <c r="I1718" s="17">
        <f ca="1">f_nav_adjustedreturn(A1718,参数!$B$3,参数!$B$2)</f>
        <v>8.34707232447483</v>
      </c>
      <c r="J1718" s="17">
        <f ca="1">f_nav_periodreturnrankingper(A1718,参数!$B$3,参数!$B$2,3)</f>
        <v>49.1489361702128</v>
      </c>
      <c r="K1718" s="17">
        <f ca="1">f_nav_adjustedreturn(A1718,参数!$B$4,参数!$B$3)</f>
        <v>0</v>
      </c>
      <c r="L1718" s="17">
        <f ca="1">f_nav_periodreturnrankingper(A1718,参数!$B$4,参数!$B$3,3)</f>
        <v>0</v>
      </c>
      <c r="M1718" s="17">
        <f ca="1">f_nav_adjustedreturn(A1718,参数!$B$5,参数!$B$4)</f>
        <v>0</v>
      </c>
      <c r="N1718" s="17">
        <f ca="1">f_nav_periodreturnrankingper(A1718,参数!$B$5,参数!$B$4,3)</f>
        <v>0</v>
      </c>
      <c r="O1718" s="17">
        <f ca="1">f_nav_adjustedreturn(A1718,参数!$B$6,参数!$B$5)</f>
        <v>0</v>
      </c>
      <c r="P1718" s="17">
        <f ca="1">f_nav_periodreturnrankingper(A1718,参数!$B$6,参数!$B$5,3)</f>
        <v>0</v>
      </c>
      <c r="Q1718" s="25">
        <f>f_return(A1718,1,参数!$B$1-365/2,参数!$B$1)</f>
        <v>4.18849680593953</v>
      </c>
      <c r="R1718" s="25">
        <f ca="1">f_return(A1718,1,参数!$B$4,参数!$B$1)</f>
        <v>0</v>
      </c>
      <c r="S1718" s="25">
        <f ca="1">f_return(A1718,1,参数!$B$6,参数!$B$1)</f>
        <v>0</v>
      </c>
      <c r="T1718" t="str">
        <f>f_info_investtype(A1718)</f>
        <v>混合债券型二级基金</v>
      </c>
      <c r="U1718" t="str">
        <f>f_info_fundmanager(A1718)</f>
        <v>黄波</v>
      </c>
      <c r="V1718">
        <f>f_info_manager_onthepostdays(A1718,1)</f>
        <v>110</v>
      </c>
      <c r="W1718" s="25">
        <f ca="1">f_return_1w(A1718,"0",参数!$B$2)</f>
        <v>-0.128475727264378</v>
      </c>
      <c r="X1718" s="25">
        <f>f_return_1m(A1718,"0",参数!$B$1)</f>
        <v>1.42214221422142</v>
      </c>
      <c r="Y1718" s="25">
        <f>f_return_3m(A1718,0,参数!$B$1)</f>
        <v>1.61275867438729</v>
      </c>
      <c r="Z1718" s="25">
        <f>f_return_6m(A1718,0,参数!B1717)</f>
        <v>-0.0387629403011877</v>
      </c>
      <c r="AA1718" t="str">
        <f>f_dq_status(A1718,参数!$B$1)</f>
        <v>开放申购|开放赎回</v>
      </c>
      <c r="AB1718" s="17">
        <f ca="1">f_risk_maxdownside(A1718,参数!$B$6,参数!$B$1)</f>
        <v>-2.0808326605916</v>
      </c>
      <c r="AC1718" s="17">
        <f ca="1">f_risk_maxdownside(A1718,参数!$B$4,参数!$B$1)</f>
        <v>-2.0808326605916</v>
      </c>
      <c r="AD1718" t="str">
        <f ca="1">f_risk_maxdownside_date(A1718,参数!$B$6,参数!$B$1)</f>
        <v>20190402-20190606</v>
      </c>
    </row>
    <row r="1719" spans="1:30">
      <c r="A1719" s="15" t="s">
        <v>1747</v>
      </c>
      <c r="B1719" t="str">
        <f>f_info_name(A1719)</f>
        <v>嘉实资源精选A</v>
      </c>
      <c r="C1719" t="str">
        <f>f_info_setupdate(A1719)</f>
        <v>2018-10-22</v>
      </c>
      <c r="D1719" s="16">
        <f t="shared" si="26"/>
        <v>826</v>
      </c>
      <c r="F1719" s="17">
        <f>f_netasset_total(A1719,参数!$B$1,100000000)</f>
        <v>2.2648260608</v>
      </c>
      <c r="G1719" s="17">
        <f ca="1">f_nav_adjustedreturn(A1719,参数!$B$2,参数!$B$1)</f>
        <v>110.560221805431</v>
      </c>
      <c r="H1719" s="17">
        <f ca="1">f_nav_periodreturnrankingper(A1719,参数!$B$2,参数!$B$1,3)</f>
        <v>9.55882352941176</v>
      </c>
      <c r="I1719" s="17">
        <f ca="1">f_nav_adjustedreturn(A1719,参数!$B$3,参数!$B$2)</f>
        <v>24.3207623682076</v>
      </c>
      <c r="J1719" s="17">
        <f ca="1">f_nav_periodreturnrankingper(A1719,参数!$B$3,参数!$B$2,3)</f>
        <v>87.0206489675516</v>
      </c>
      <c r="K1719" s="17">
        <f ca="1">f_nav_adjustedreturn(A1719,参数!$B$4,参数!$B$3)</f>
        <v>0</v>
      </c>
      <c r="L1719" s="17">
        <f ca="1">f_nav_periodreturnrankingper(A1719,参数!$B$4,参数!$B$3,3)</f>
        <v>0</v>
      </c>
      <c r="M1719" s="17">
        <f ca="1">f_nav_adjustedreturn(A1719,参数!$B$5,参数!$B$4)</f>
        <v>0</v>
      </c>
      <c r="N1719" s="17">
        <f ca="1">f_nav_periodreturnrankingper(A1719,参数!$B$5,参数!$B$4,3)</f>
        <v>0</v>
      </c>
      <c r="O1719" s="17">
        <f ca="1">f_nav_adjustedreturn(A1719,参数!$B$6,参数!$B$5)</f>
        <v>0</v>
      </c>
      <c r="P1719" s="17">
        <f ca="1">f_nav_periodreturnrankingper(A1719,参数!$B$6,参数!$B$5,3)</f>
        <v>0</v>
      </c>
      <c r="Q1719" s="25">
        <f>f_return(A1719,1,参数!$B$1-365/2,参数!$B$1)</f>
        <v>176.662851171728</v>
      </c>
      <c r="R1719" s="25">
        <f ca="1">f_return(A1719,1,参数!$B$4,参数!$B$1)</f>
        <v>0</v>
      </c>
      <c r="S1719" s="25">
        <f ca="1">f_return(A1719,1,参数!$B$6,参数!$B$1)</f>
        <v>0</v>
      </c>
      <c r="T1719" t="str">
        <f>f_info_investtype(A1719)</f>
        <v>普通股票型基金</v>
      </c>
      <c r="U1719" t="str">
        <f>f_info_fundmanager(A1719)</f>
        <v>苏文杰,肖觅</v>
      </c>
      <c r="V1719">
        <f>f_info_manager_onthepostdays(A1719,1)</f>
        <v>842</v>
      </c>
      <c r="W1719" s="25">
        <f ca="1">f_return_1w(A1719,"0",参数!$B$2)</f>
        <v>-4.76079527803667</v>
      </c>
      <c r="X1719" s="25">
        <f>f_return_1m(A1719,"0",参数!$B$1)</f>
        <v>18.7609235580903</v>
      </c>
      <c r="Y1719" s="25">
        <f>f_return_3m(A1719,0,参数!$B$1)</f>
        <v>52.1119293078056</v>
      </c>
      <c r="Z1719" s="25">
        <f>f_return_6m(A1719,0,参数!B1718)</f>
        <v>46.6080331634082</v>
      </c>
      <c r="AA1719" t="str">
        <f>f_dq_status(A1719,参数!$B$1)</f>
        <v>开放申购|开放赎回</v>
      </c>
      <c r="AB1719" s="17">
        <f ca="1">f_risk_maxdownside(A1719,参数!$B$6,参数!$B$1)</f>
        <v>-19.0253620412229</v>
      </c>
      <c r="AC1719" s="17">
        <f ca="1">f_risk_maxdownside(A1719,参数!$B$4,参数!$B$1)</f>
        <v>-19.0253620412229</v>
      </c>
      <c r="AD1719" t="str">
        <f ca="1">f_risk_maxdownside_date(A1719,参数!$B$6,参数!$B$1)</f>
        <v>20200115-20200323</v>
      </c>
    </row>
    <row r="1720" spans="1:30">
      <c r="A1720" s="15" t="s">
        <v>1748</v>
      </c>
      <c r="B1720" t="str">
        <f>f_info_name(A1720)</f>
        <v>嘉实金融精选A</v>
      </c>
      <c r="C1720" t="str">
        <f>f_info_setupdate(A1720)</f>
        <v>2018-03-14</v>
      </c>
      <c r="D1720" s="16">
        <f t="shared" si="26"/>
        <v>1048</v>
      </c>
      <c r="F1720" s="17">
        <f>f_netasset_total(A1720,参数!$B$1,100000000)</f>
        <v>9.3541868133</v>
      </c>
      <c r="G1720" s="17">
        <f ca="1">f_nav_adjustedreturn(A1720,参数!$B$2,参数!$B$1)</f>
        <v>20.4643370033509</v>
      </c>
      <c r="H1720" s="17">
        <f ca="1">f_nav_periodreturnrankingper(A1720,参数!$B$2,参数!$B$1,3)</f>
        <v>97.0588235294118</v>
      </c>
      <c r="I1720" s="17">
        <f ca="1">f_nav_adjustedreturn(A1720,参数!$B$3,参数!$B$2)</f>
        <v>27.01661937576</v>
      </c>
      <c r="J1720" s="17">
        <f ca="1">f_nav_periodreturnrankingper(A1720,参数!$B$3,参数!$B$2,3)</f>
        <v>83.4808259587021</v>
      </c>
      <c r="K1720" s="17">
        <f ca="1">f_nav_adjustedreturn(A1720,参数!$B$4,参数!$B$3)</f>
        <v>0</v>
      </c>
      <c r="L1720" s="17">
        <f ca="1">f_nav_periodreturnrankingper(A1720,参数!$B$4,参数!$B$3,3)</f>
        <v>0</v>
      </c>
      <c r="M1720" s="17">
        <f ca="1">f_nav_adjustedreturn(A1720,参数!$B$5,参数!$B$4)</f>
        <v>0</v>
      </c>
      <c r="N1720" s="17">
        <f ca="1">f_nav_periodreturnrankingper(A1720,参数!$B$5,参数!$B$4,3)</f>
        <v>0</v>
      </c>
      <c r="O1720" s="17">
        <f ca="1">f_nav_adjustedreturn(A1720,参数!$B$6,参数!$B$5)</f>
        <v>0</v>
      </c>
      <c r="P1720" s="17">
        <f ca="1">f_nav_periodreturnrankingper(A1720,参数!$B$6,参数!$B$5,3)</f>
        <v>0</v>
      </c>
      <c r="Q1720" s="25">
        <f>f_return(A1720,1,参数!$B$1-365/2,参数!$B$1)</f>
        <v>32.8419378461646</v>
      </c>
      <c r="R1720" s="25">
        <f ca="1">f_return(A1720,1,参数!$B$4,参数!$B$1)</f>
        <v>0</v>
      </c>
      <c r="S1720" s="25">
        <f ca="1">f_return(A1720,1,参数!$B$6,参数!$B$1)</f>
        <v>0</v>
      </c>
      <c r="T1720" t="str">
        <f>f_info_investtype(A1720)</f>
        <v>普通股票型基金</v>
      </c>
      <c r="U1720" t="str">
        <f>f_info_fundmanager(A1720)</f>
        <v>李欣</v>
      </c>
      <c r="V1720">
        <f>f_info_manager_onthepostdays(A1720,1)</f>
        <v>1065</v>
      </c>
      <c r="W1720" s="25">
        <f ca="1">f_return_1w(A1720,"0",参数!$B$2)</f>
        <v>-3.72532452569322</v>
      </c>
      <c r="X1720" s="25">
        <f>f_return_1m(A1720,"0",参数!$B$1)</f>
        <v>10.1232586973963</v>
      </c>
      <c r="Y1720" s="25">
        <f>f_return_3m(A1720,0,参数!$B$1)</f>
        <v>6.62382600098864</v>
      </c>
      <c r="Z1720" s="25">
        <f>f_return_6m(A1720,0,参数!B1719)</f>
        <v>10.9950681752248</v>
      </c>
      <c r="AA1720" t="str">
        <f>f_dq_status(A1720,参数!$B$1)</f>
        <v>开放申购|开放赎回</v>
      </c>
      <c r="AB1720" s="17">
        <f ca="1">f_risk_maxdownside(A1720,参数!$B$6,参数!$B$1)</f>
        <v>-19.3604083777494</v>
      </c>
      <c r="AC1720" s="17">
        <f ca="1">f_risk_maxdownside(A1720,参数!$B$4,参数!$B$1)</f>
        <v>-19.3604083777494</v>
      </c>
      <c r="AD1720" t="str">
        <f ca="1">f_risk_maxdownside_date(A1720,参数!$B$6,参数!$B$1)</f>
        <v>20200103-20200319</v>
      </c>
    </row>
    <row r="1721" spans="1:30">
      <c r="A1721" s="15" t="s">
        <v>1749</v>
      </c>
      <c r="B1721" t="str">
        <f>f_info_name(A1721)</f>
        <v>鹏扬景欣A</v>
      </c>
      <c r="C1721" t="str">
        <f>f_info_setupdate(A1721)</f>
        <v>2018-05-10</v>
      </c>
      <c r="D1721" s="16">
        <f t="shared" si="26"/>
        <v>991</v>
      </c>
      <c r="F1721" s="17">
        <f>f_netasset_total(A1721,参数!$B$1,100000000)</f>
        <v>13.0348415822</v>
      </c>
      <c r="G1721" s="17">
        <f ca="1">f_nav_adjustedreturn(A1721,参数!$B$2,参数!$B$1)</f>
        <v>33.426372325129</v>
      </c>
      <c r="H1721" s="17">
        <f ca="1">f_nav_periodreturnrankingper(A1721,参数!$B$2,参数!$B$1,3)</f>
        <v>5.3475935828877</v>
      </c>
      <c r="I1721" s="17">
        <f ca="1">f_nav_adjustedreturn(A1721,参数!$B$3,参数!$B$2)</f>
        <v>13.9346631974559</v>
      </c>
      <c r="J1721" s="17">
        <f ca="1">f_nav_periodreturnrankingper(A1721,参数!$B$3,参数!$B$2,3)</f>
        <v>20.7017543859649</v>
      </c>
      <c r="K1721" s="17">
        <f ca="1">f_nav_adjustedreturn(A1721,参数!$B$4,参数!$B$3)</f>
        <v>0</v>
      </c>
      <c r="L1721" s="17">
        <f ca="1">f_nav_periodreturnrankingper(A1721,参数!$B$4,参数!$B$3,3)</f>
        <v>0</v>
      </c>
      <c r="M1721" s="17">
        <f ca="1">f_nav_adjustedreturn(A1721,参数!$B$5,参数!$B$4)</f>
        <v>0</v>
      </c>
      <c r="N1721" s="17">
        <f ca="1">f_nav_periodreturnrankingper(A1721,参数!$B$5,参数!$B$4,3)</f>
        <v>0</v>
      </c>
      <c r="O1721" s="17">
        <f ca="1">f_nav_adjustedreturn(A1721,参数!$B$6,参数!$B$5)</f>
        <v>0</v>
      </c>
      <c r="P1721" s="17">
        <f ca="1">f_nav_periodreturnrankingper(A1721,参数!$B$6,参数!$B$5,3)</f>
        <v>0</v>
      </c>
      <c r="Q1721" s="25">
        <f>f_return(A1721,1,参数!$B$1-365/2,参数!$B$1)</f>
        <v>35.0439333054159</v>
      </c>
      <c r="R1721" s="25">
        <f ca="1">f_return(A1721,1,参数!$B$4,参数!$B$1)</f>
        <v>0</v>
      </c>
      <c r="S1721" s="25">
        <f ca="1">f_return(A1721,1,参数!$B$6,参数!$B$1)</f>
        <v>0</v>
      </c>
      <c r="T1721" t="str">
        <f>f_info_investtype(A1721)</f>
        <v>偏债混合型基金</v>
      </c>
      <c r="U1721" t="str">
        <f>f_info_fundmanager(A1721)</f>
        <v>赵世宏,焦翠</v>
      </c>
      <c r="V1721">
        <f>f_info_manager_onthepostdays(A1721,1)</f>
        <v>631</v>
      </c>
      <c r="W1721" s="25">
        <f ca="1">f_return_1w(A1721,"0",参数!$B$2)</f>
        <v>-0.0676189671202886</v>
      </c>
      <c r="X1721" s="25">
        <f>f_return_1m(A1721,"0",参数!$B$1)</f>
        <v>5.86537816253942</v>
      </c>
      <c r="Y1721" s="25">
        <f>f_return_3m(A1721,0,参数!$B$1)</f>
        <v>12.0940808640659</v>
      </c>
      <c r="Z1721" s="25">
        <f>f_return_6m(A1721,0,参数!B1720)</f>
        <v>12.0987302040234</v>
      </c>
      <c r="AA1721" t="str">
        <f>f_dq_status(A1721,参数!$B$1)</f>
        <v>暂停大额申购|开放赎回</v>
      </c>
      <c r="AB1721" s="17">
        <f ca="1">f_risk_maxdownside(A1721,参数!$B$6,参数!$B$1)</f>
        <v>-4.75413846530213</v>
      </c>
      <c r="AC1721" s="17">
        <f ca="1">f_risk_maxdownside(A1721,参数!$B$4,参数!$B$1)</f>
        <v>-4.75413846530213</v>
      </c>
      <c r="AD1721" t="str">
        <f ca="1">f_risk_maxdownside_date(A1721,参数!$B$6,参数!$B$1)</f>
        <v>20200306-20200323</v>
      </c>
    </row>
    <row r="1722" spans="1:30">
      <c r="A1722" s="15" t="s">
        <v>1750</v>
      </c>
      <c r="B1722" t="str">
        <f>f_info_name(A1722)</f>
        <v>融通新能源汽车A</v>
      </c>
      <c r="C1722" t="str">
        <f>f_info_setupdate(A1722)</f>
        <v>2018-06-15</v>
      </c>
      <c r="D1722" s="16">
        <f t="shared" si="26"/>
        <v>955</v>
      </c>
      <c r="F1722" s="17">
        <f>f_netasset_total(A1722,参数!$B$1,100000000)</f>
        <v>18.1084703335</v>
      </c>
      <c r="G1722" s="17">
        <f ca="1">f_nav_adjustedreturn(A1722,参数!$B$2,参数!$B$1)</f>
        <v>115.041509433962</v>
      </c>
      <c r="H1722" s="17">
        <f ca="1">f_nav_periodreturnrankingper(A1722,参数!$B$2,参数!$B$1,3)</f>
        <v>1.64107993647432</v>
      </c>
      <c r="I1722" s="17">
        <f ca="1">f_nav_adjustedreturn(A1722,参数!$B$3,参数!$B$2)</f>
        <v>64.3105158730159</v>
      </c>
      <c r="J1722" s="17">
        <f ca="1">f_nav_periodreturnrankingper(A1722,参数!$B$3,参数!$B$2,3)</f>
        <v>6.91192865105909</v>
      </c>
      <c r="K1722" s="17">
        <f ca="1">f_nav_adjustedreturn(A1722,参数!$B$4,参数!$B$3)</f>
        <v>0</v>
      </c>
      <c r="L1722" s="17">
        <f ca="1">f_nav_periodreturnrankingper(A1722,参数!$B$4,参数!$B$3,3)</f>
        <v>0</v>
      </c>
      <c r="M1722" s="17">
        <f ca="1">f_nav_adjustedreturn(A1722,参数!$B$5,参数!$B$4)</f>
        <v>0</v>
      </c>
      <c r="N1722" s="17">
        <f ca="1">f_nav_periodreturnrankingper(A1722,参数!$B$5,参数!$B$4,3)</f>
        <v>0</v>
      </c>
      <c r="O1722" s="17">
        <f ca="1">f_nav_adjustedreturn(A1722,参数!$B$6,参数!$B$5)</f>
        <v>0</v>
      </c>
      <c r="P1722" s="17">
        <f ca="1">f_nav_periodreturnrankingper(A1722,参数!$B$6,参数!$B$5,3)</f>
        <v>0</v>
      </c>
      <c r="Q1722" s="25">
        <f>f_return(A1722,1,参数!$B$1-365/2,参数!$B$1)</f>
        <v>153.202426189351</v>
      </c>
      <c r="R1722" s="25">
        <f ca="1">f_return(A1722,1,参数!$B$4,参数!$B$1)</f>
        <v>0</v>
      </c>
      <c r="S1722" s="25">
        <f ca="1">f_return(A1722,1,参数!$B$6,参数!$B$1)</f>
        <v>0</v>
      </c>
      <c r="T1722" t="str">
        <f>f_info_investtype(A1722)</f>
        <v>灵活配置型基金</v>
      </c>
      <c r="U1722" t="str">
        <f>f_info_fundmanager(A1722)</f>
        <v>王迪</v>
      </c>
      <c r="V1722">
        <f>f_info_manager_onthepostdays(A1722,1)</f>
        <v>967</v>
      </c>
      <c r="W1722" s="25">
        <f ca="1">f_return_1w(A1722,"0",参数!$B$2)</f>
        <v>-1.38434057755284</v>
      </c>
      <c r="X1722" s="25">
        <f>f_return_1m(A1722,"0",参数!$B$1)</f>
        <v>12.5627148105716</v>
      </c>
      <c r="Y1722" s="25">
        <f>f_return_3m(A1722,0,参数!$B$1)</f>
        <v>39.0784399863328</v>
      </c>
      <c r="Z1722" s="25">
        <f>f_return_6m(A1722,0,参数!B1721)</f>
        <v>48.8063521914016</v>
      </c>
      <c r="AA1722" t="str">
        <f>f_dq_status(A1722,参数!$B$1)</f>
        <v>开放申购|开放赎回</v>
      </c>
      <c r="AB1722" s="17">
        <f ca="1">f_risk_maxdownside(A1722,参数!$B$6,参数!$B$1)</f>
        <v>-26.36</v>
      </c>
      <c r="AC1722" s="17">
        <f ca="1">f_risk_maxdownside(A1722,参数!$B$4,参数!$B$1)</f>
        <v>-26.36</v>
      </c>
      <c r="AD1722" t="str">
        <f ca="1">f_risk_maxdownside_date(A1722,参数!$B$6,参数!$B$1)</f>
        <v>20180616-20181018</v>
      </c>
    </row>
    <row r="1723" spans="1:30">
      <c r="A1723" s="15" t="s">
        <v>1751</v>
      </c>
      <c r="B1723" t="str">
        <f>f_info_name(A1723)</f>
        <v>前海开源公用事业</v>
      </c>
      <c r="C1723" t="str">
        <f>f_info_setupdate(A1723)</f>
        <v>2018-03-23</v>
      </c>
      <c r="D1723" s="16">
        <f t="shared" si="26"/>
        <v>1039</v>
      </c>
      <c r="F1723" s="17">
        <f>f_netasset_total(A1723,参数!$B$1,100000000)</f>
        <v>4.8426205147</v>
      </c>
      <c r="G1723" s="17">
        <f ca="1">f_nav_adjustedreturn(A1723,参数!$B$2,参数!$B$1)</f>
        <v>85.9661082976237</v>
      </c>
      <c r="H1723" s="17">
        <f ca="1">f_nav_periodreturnrankingper(A1723,参数!$B$2,参数!$B$1,3)</f>
        <v>31.1274509803922</v>
      </c>
      <c r="I1723" s="17">
        <f ca="1">f_nav_adjustedreturn(A1723,参数!$B$3,参数!$B$2)</f>
        <v>4.51954397394136</v>
      </c>
      <c r="J1723" s="17">
        <f ca="1">f_nav_periodreturnrankingper(A1723,参数!$B$3,参数!$B$2,3)</f>
        <v>99.7050147492625</v>
      </c>
      <c r="K1723" s="17">
        <f ca="1">f_nav_adjustedreturn(A1723,参数!$B$4,参数!$B$3)</f>
        <v>0</v>
      </c>
      <c r="L1723" s="17">
        <f ca="1">f_nav_periodreturnrankingper(A1723,参数!$B$4,参数!$B$3,3)</f>
        <v>0</v>
      </c>
      <c r="M1723" s="17">
        <f ca="1">f_nav_adjustedreturn(A1723,参数!$B$5,参数!$B$4)</f>
        <v>0</v>
      </c>
      <c r="N1723" s="17">
        <f ca="1">f_nav_periodreturnrankingper(A1723,参数!$B$5,参数!$B$4,3)</f>
        <v>0</v>
      </c>
      <c r="O1723" s="17">
        <f ca="1">f_nav_adjustedreturn(A1723,参数!$B$6,参数!$B$5)</f>
        <v>0</v>
      </c>
      <c r="P1723" s="17">
        <f ca="1">f_nav_periodreturnrankingper(A1723,参数!$B$6,参数!$B$5,3)</f>
        <v>0</v>
      </c>
      <c r="Q1723" s="25">
        <f>f_return(A1723,1,参数!$B$1-365/2,参数!$B$1)</f>
        <v>229.188119280178</v>
      </c>
      <c r="R1723" s="25">
        <f ca="1">f_return(A1723,1,参数!$B$4,参数!$B$1)</f>
        <v>0</v>
      </c>
      <c r="S1723" s="25">
        <f ca="1">f_return(A1723,1,参数!$B$6,参数!$B$1)</f>
        <v>0</v>
      </c>
      <c r="T1723" t="str">
        <f>f_info_investtype(A1723)</f>
        <v>普通股票型基金</v>
      </c>
      <c r="U1723" t="str">
        <f>f_info_fundmanager(A1723)</f>
        <v>崔宸龙</v>
      </c>
      <c r="V1723">
        <f>f_info_manager_onthepostdays(A1723,1)</f>
        <v>206</v>
      </c>
      <c r="W1723" s="25">
        <f ca="1">f_return_1w(A1723,"0",参数!$B$2)</f>
        <v>-1.97613365155133</v>
      </c>
      <c r="X1723" s="25">
        <f>f_return_1m(A1723,"0",参数!$B$1)</f>
        <v>13.8776240458015</v>
      </c>
      <c r="Y1723" s="25">
        <f>f_return_3m(A1723,0,参数!$B$1)</f>
        <v>59.9380182594857</v>
      </c>
      <c r="Z1723" s="25">
        <f>f_return_6m(A1723,0,参数!B1722)</f>
        <v>60.1466085181405</v>
      </c>
      <c r="AA1723" t="str">
        <f>f_dq_status(A1723,参数!$B$1)</f>
        <v>开放申购|开放赎回</v>
      </c>
      <c r="AB1723" s="17">
        <f ca="1">f_risk_maxdownside(A1723,参数!$B$6,参数!$B$1)</f>
        <v>-16.621884554804</v>
      </c>
      <c r="AC1723" s="17">
        <f ca="1">f_risk_maxdownside(A1723,参数!$B$4,参数!$B$1)</f>
        <v>-16.621884554804</v>
      </c>
      <c r="AD1723" t="str">
        <f ca="1">f_risk_maxdownside_date(A1723,参数!$B$6,参数!$B$1)</f>
        <v>20191015-20200319</v>
      </c>
    </row>
    <row r="1724" spans="1:30">
      <c r="A1724" s="15" t="s">
        <v>1752</v>
      </c>
      <c r="B1724" t="str">
        <f>f_info_name(A1724)</f>
        <v>前海联合研究优选A</v>
      </c>
      <c r="C1724" t="str">
        <f>f_info_setupdate(A1724)</f>
        <v>2018-07-25</v>
      </c>
      <c r="D1724" s="16">
        <f t="shared" si="26"/>
        <v>915</v>
      </c>
      <c r="F1724" s="17">
        <f>f_netasset_total(A1724,参数!$B$1,100000000)</f>
        <v>4.882462057</v>
      </c>
      <c r="G1724" s="17">
        <f ca="1">f_nav_adjustedreturn(A1724,参数!$B$2,参数!$B$1)</f>
        <v>127.435912381426</v>
      </c>
      <c r="H1724" s="17">
        <f ca="1">f_nav_periodreturnrankingper(A1724,参数!$B$2,参数!$B$1,3)</f>
        <v>0.899947061937533</v>
      </c>
      <c r="I1724" s="17">
        <f ca="1">f_nav_adjustedreturn(A1724,参数!$B$3,参数!$B$2)</f>
        <v>31.620200416708</v>
      </c>
      <c r="J1724" s="17">
        <f ca="1">f_nav_periodreturnrankingper(A1724,参数!$B$3,参数!$B$2,3)</f>
        <v>42.0289855072464</v>
      </c>
      <c r="K1724" s="17">
        <f ca="1">f_nav_adjustedreturn(A1724,参数!$B$4,参数!$B$3)</f>
        <v>0</v>
      </c>
      <c r="L1724" s="17">
        <f ca="1">f_nav_periodreturnrankingper(A1724,参数!$B$4,参数!$B$3,3)</f>
        <v>0</v>
      </c>
      <c r="M1724" s="17">
        <f ca="1">f_nav_adjustedreturn(A1724,参数!$B$5,参数!$B$4)</f>
        <v>0</v>
      </c>
      <c r="N1724" s="17">
        <f ca="1">f_nav_periodreturnrankingper(A1724,参数!$B$5,参数!$B$4,3)</f>
        <v>0</v>
      </c>
      <c r="O1724" s="17">
        <f ca="1">f_nav_adjustedreturn(A1724,参数!$B$6,参数!$B$5)</f>
        <v>0</v>
      </c>
      <c r="P1724" s="17">
        <f ca="1">f_nav_periodreturnrankingper(A1724,参数!$B$6,参数!$B$5,3)</f>
        <v>0</v>
      </c>
      <c r="Q1724" s="25">
        <f>f_return(A1724,1,参数!$B$1-365/2,参数!$B$1)</f>
        <v>124.611125642822</v>
      </c>
      <c r="R1724" s="25">
        <f ca="1">f_return(A1724,1,参数!$B$4,参数!$B$1)</f>
        <v>0</v>
      </c>
      <c r="S1724" s="25">
        <f ca="1">f_return(A1724,1,参数!$B$6,参数!$B$1)</f>
        <v>0</v>
      </c>
      <c r="T1724" t="str">
        <f>f_info_investtype(A1724)</f>
        <v>灵活配置型基金</v>
      </c>
      <c r="U1724" t="str">
        <f>f_info_fundmanager(A1724)</f>
        <v>何杰</v>
      </c>
      <c r="V1724">
        <f>f_info_manager_onthepostdays(A1724,1)</f>
        <v>919</v>
      </c>
      <c r="W1724" s="25">
        <f ca="1">f_return_1w(A1724,"0",参数!$B$2)</f>
        <v>-2.13205459240132</v>
      </c>
      <c r="X1724" s="25">
        <f>f_return_1m(A1724,"0",参数!$B$1)</f>
        <v>16.7362382439062</v>
      </c>
      <c r="Y1724" s="25">
        <f>f_return_3m(A1724,0,参数!$B$1)</f>
        <v>34.5326978040754</v>
      </c>
      <c r="Z1724" s="25">
        <f>f_return_6m(A1724,0,参数!B1723)</f>
        <v>48.8904918246561</v>
      </c>
      <c r="AA1724" t="str">
        <f>f_dq_status(A1724,参数!$B$1)</f>
        <v>开放申购|开放赎回</v>
      </c>
      <c r="AB1724" s="17">
        <f ca="1">f_risk_maxdownside(A1724,参数!$B$6,参数!$B$1)</f>
        <v>-15.9104658197217</v>
      </c>
      <c r="AC1724" s="17">
        <f ca="1">f_risk_maxdownside(A1724,参数!$B$4,参数!$B$1)</f>
        <v>-15.9104658197217</v>
      </c>
      <c r="AD1724" t="str">
        <f ca="1">f_risk_maxdownside_date(A1724,参数!$B$6,参数!$B$1)</f>
        <v>20200306-20200323</v>
      </c>
    </row>
    <row r="1725" spans="1:30">
      <c r="A1725" s="15" t="s">
        <v>1753</v>
      </c>
      <c r="B1725" t="str">
        <f>f_info_name(A1725)</f>
        <v>诺德消费升级</v>
      </c>
      <c r="C1725" t="str">
        <f>f_info_setupdate(A1725)</f>
        <v>2018-05-18</v>
      </c>
      <c r="D1725" s="16">
        <f t="shared" si="26"/>
        <v>983</v>
      </c>
      <c r="F1725" s="17">
        <f>f_netasset_total(A1725,参数!$B$1,100000000)</f>
        <v>2.6609979491</v>
      </c>
      <c r="G1725" s="17">
        <f ca="1">f_nav_adjustedreturn(A1725,参数!$B$2,参数!$B$1)</f>
        <v>42.9717835878851</v>
      </c>
      <c r="H1725" s="17">
        <f ca="1">f_nav_periodreturnrankingper(A1725,参数!$B$2,参数!$B$1,3)</f>
        <v>50.7146638433033</v>
      </c>
      <c r="I1725" s="17">
        <f ca="1">f_nav_adjustedreturn(A1725,参数!$B$3,参数!$B$2)</f>
        <v>23.3659782840111</v>
      </c>
      <c r="J1725" s="17">
        <f ca="1">f_nav_periodreturnrankingper(A1725,参数!$B$3,参数!$B$2,3)</f>
        <v>53.3444816053512</v>
      </c>
      <c r="K1725" s="17">
        <f ca="1">f_nav_adjustedreturn(A1725,参数!$B$4,参数!$B$3)</f>
        <v>0</v>
      </c>
      <c r="L1725" s="17">
        <f ca="1">f_nav_periodreturnrankingper(A1725,参数!$B$4,参数!$B$3,3)</f>
        <v>0</v>
      </c>
      <c r="M1725" s="17">
        <f ca="1">f_nav_adjustedreturn(A1725,参数!$B$5,参数!$B$4)</f>
        <v>0</v>
      </c>
      <c r="N1725" s="17">
        <f ca="1">f_nav_periodreturnrankingper(A1725,参数!$B$5,参数!$B$4,3)</f>
        <v>0</v>
      </c>
      <c r="O1725" s="17">
        <f ca="1">f_nav_adjustedreturn(A1725,参数!$B$6,参数!$B$5)</f>
        <v>0</v>
      </c>
      <c r="P1725" s="17">
        <f ca="1">f_nav_periodreturnrankingper(A1725,参数!$B$6,参数!$B$5,3)</f>
        <v>0</v>
      </c>
      <c r="Q1725" s="25">
        <f>f_return(A1725,1,参数!$B$1-365/2,参数!$B$1)</f>
        <v>27.3639780055778</v>
      </c>
      <c r="R1725" s="25">
        <f ca="1">f_return(A1725,1,参数!$B$4,参数!$B$1)</f>
        <v>0</v>
      </c>
      <c r="S1725" s="25">
        <f ca="1">f_return(A1725,1,参数!$B$6,参数!$B$1)</f>
        <v>0</v>
      </c>
      <c r="T1725" t="str">
        <f>f_info_investtype(A1725)</f>
        <v>灵活配置型基金</v>
      </c>
      <c r="U1725" t="str">
        <f>f_info_fundmanager(A1725)</f>
        <v>朱红,胡志伟</v>
      </c>
      <c r="V1725">
        <f>f_info_manager_onthepostdays(A1725,1)</f>
        <v>1000</v>
      </c>
      <c r="W1725" s="25">
        <f ca="1">f_return_1w(A1725,"0",参数!$B$2)</f>
        <v>-3.01280441877982</v>
      </c>
      <c r="X1725" s="25">
        <f>f_return_1m(A1725,"0",参数!$B$1)</f>
        <v>4.30594900849858</v>
      </c>
      <c r="Y1725" s="25">
        <f>f_return_3m(A1725,0,参数!$B$1)</f>
        <v>5.40076335877862</v>
      </c>
      <c r="Z1725" s="25">
        <f>f_return_6m(A1725,0,参数!B1724)</f>
        <v>2.839435907165</v>
      </c>
      <c r="AA1725" t="str">
        <f>f_dq_status(A1725,参数!$B$1)</f>
        <v>开放申购|开放赎回</v>
      </c>
      <c r="AB1725" s="17">
        <f ca="1">f_risk_maxdownside(A1725,参数!$B$6,参数!$B$1)</f>
        <v>-12.2643990532129</v>
      </c>
      <c r="AC1725" s="17">
        <f ca="1">f_risk_maxdownside(A1725,参数!$B$4,参数!$B$1)</f>
        <v>-12.2643990532129</v>
      </c>
      <c r="AD1725" t="str">
        <f ca="1">f_risk_maxdownside_date(A1725,参数!$B$6,参数!$B$1)</f>
        <v>20190410-20190606</v>
      </c>
    </row>
    <row r="1726" spans="1:30">
      <c r="A1726" s="15" t="s">
        <v>1754</v>
      </c>
      <c r="B1726" t="str">
        <f>f_info_name(A1726)</f>
        <v>财通资管鑫盛6个月</v>
      </c>
      <c r="C1726" t="str">
        <f>f_info_setupdate(A1726)</f>
        <v>2018-05-22</v>
      </c>
      <c r="D1726" s="16">
        <f t="shared" si="26"/>
        <v>979</v>
      </c>
      <c r="F1726" s="17">
        <f>f_netasset_total(A1726,参数!$B$1,100000000)</f>
        <v>0.616299496</v>
      </c>
      <c r="G1726" s="17">
        <f ca="1">f_nav_adjustedreturn(A1726,参数!$B$2,参数!$B$1)</f>
        <v>4.87106017191976</v>
      </c>
      <c r="H1726" s="17">
        <f ca="1">f_nav_periodreturnrankingper(A1726,参数!$B$2,参数!$B$1,3)</f>
        <v>92.7807486631016</v>
      </c>
      <c r="I1726" s="17">
        <f ca="1">f_nav_adjustedreturn(A1726,参数!$B$3,参数!$B$2)</f>
        <v>17.2066376926116</v>
      </c>
      <c r="J1726" s="17">
        <f ca="1">f_nav_periodreturnrankingper(A1726,参数!$B$3,参数!$B$2,3)</f>
        <v>11.9298245614035</v>
      </c>
      <c r="K1726" s="17">
        <f ca="1">f_nav_adjustedreturn(A1726,参数!$B$4,参数!$B$3)</f>
        <v>0</v>
      </c>
      <c r="L1726" s="17">
        <f ca="1">f_nav_periodreturnrankingper(A1726,参数!$B$4,参数!$B$3,3)</f>
        <v>0</v>
      </c>
      <c r="M1726" s="17">
        <f ca="1">f_nav_adjustedreturn(A1726,参数!$B$5,参数!$B$4)</f>
        <v>0</v>
      </c>
      <c r="N1726" s="17">
        <f ca="1">f_nav_periodreturnrankingper(A1726,参数!$B$5,参数!$B$4,3)</f>
        <v>0</v>
      </c>
      <c r="O1726" s="17">
        <f ca="1">f_nav_adjustedreturn(A1726,参数!$B$6,参数!$B$5)</f>
        <v>0</v>
      </c>
      <c r="P1726" s="17">
        <f ca="1">f_nav_periodreturnrankingper(A1726,参数!$B$6,参数!$B$5,3)</f>
        <v>0</v>
      </c>
      <c r="Q1726" s="25">
        <f>f_return(A1726,1,参数!$B$1-365/2,参数!$B$1)</f>
        <v>4.49858461700117</v>
      </c>
      <c r="R1726" s="25">
        <f ca="1">f_return(A1726,1,参数!$B$4,参数!$B$1)</f>
        <v>0</v>
      </c>
      <c r="S1726" s="25">
        <f ca="1">f_return(A1726,1,参数!$B$6,参数!$B$1)</f>
        <v>0</v>
      </c>
      <c r="T1726" t="str">
        <f>f_info_investtype(A1726)</f>
        <v>偏债混合型基金</v>
      </c>
      <c r="U1726" t="str">
        <f>f_info_fundmanager(A1726)</f>
        <v>宫志芳,李杰</v>
      </c>
      <c r="V1726">
        <f>f_info_manager_onthepostdays(A1726,1)</f>
        <v>111</v>
      </c>
      <c r="W1726" s="25">
        <f ca="1">f_return_1w(A1726,"0",参数!$B$2)</f>
        <v>-0.519785378940307</v>
      </c>
      <c r="X1726" s="25">
        <f>f_return_1m(A1726,"0",参数!$B$1)</f>
        <v>1.34375763498656</v>
      </c>
      <c r="Y1726" s="25">
        <f>f_return_3m(A1726,0,参数!$B$1)</f>
        <v>1.45943742356299</v>
      </c>
      <c r="Z1726" s="25">
        <f>f_return_6m(A1726,0,参数!B1725)</f>
        <v>0.120695204377217</v>
      </c>
      <c r="AA1726" t="str">
        <f>f_dq_status(A1726,参数!$B$1)</f>
        <v>暂停申购|暂停赎回</v>
      </c>
      <c r="AB1726" s="17">
        <f ca="1">f_risk_maxdownside(A1726,参数!$B$6,参数!$B$1)</f>
        <v>-5.60977610104158</v>
      </c>
      <c r="AC1726" s="17">
        <f ca="1">f_risk_maxdownside(A1726,参数!$B$4,参数!$B$1)</f>
        <v>-5.60977610104158</v>
      </c>
      <c r="AD1726" t="str">
        <f ca="1">f_risk_maxdownside_date(A1726,参数!$B$6,参数!$B$1)</f>
        <v>20200215-20200331</v>
      </c>
    </row>
    <row r="1727" spans="1:30">
      <c r="A1727" s="15" t="s">
        <v>1755</v>
      </c>
      <c r="B1727" t="str">
        <f>f_info_name(A1727)</f>
        <v>财通资管价值成长</v>
      </c>
      <c r="C1727" t="str">
        <f>f_info_setupdate(A1727)</f>
        <v>2019-03-25</v>
      </c>
      <c r="D1727" s="16">
        <f t="shared" si="26"/>
        <v>672</v>
      </c>
      <c r="F1727" s="17">
        <f>f_netasset_total(A1727,参数!$B$1,100000000)</f>
        <v>8.7608886948</v>
      </c>
      <c r="G1727" s="17">
        <f ca="1">f_nav_adjustedreturn(A1727,参数!$B$2,参数!$B$1)</f>
        <v>96.7978803936412</v>
      </c>
      <c r="H1727" s="17">
        <f ca="1">f_nav_periodreturnrankingper(A1727,参数!$B$2,参数!$B$1,3)</f>
        <v>11.7762512266928</v>
      </c>
      <c r="I1727" s="17">
        <f ca="1">f_nav_adjustedreturn(A1727,参数!$B$3,参数!$B$2)</f>
        <v>0</v>
      </c>
      <c r="J1727" s="17">
        <f ca="1">f_nav_periodreturnrankingper(A1727,参数!$B$3,参数!$B$2,3)</f>
        <v>0</v>
      </c>
      <c r="K1727" s="17">
        <f ca="1">f_nav_adjustedreturn(A1727,参数!$B$4,参数!$B$3)</f>
        <v>0</v>
      </c>
      <c r="L1727" s="17">
        <f ca="1">f_nav_periodreturnrankingper(A1727,参数!$B$4,参数!$B$3,3)</f>
        <v>0</v>
      </c>
      <c r="M1727" s="17">
        <f ca="1">f_nav_adjustedreturn(A1727,参数!$B$5,参数!$B$4)</f>
        <v>0</v>
      </c>
      <c r="N1727" s="17">
        <f ca="1">f_nav_periodreturnrankingper(A1727,参数!$B$5,参数!$B$4,3)</f>
        <v>0</v>
      </c>
      <c r="O1727" s="17">
        <f ca="1">f_nav_adjustedreturn(A1727,参数!$B$6,参数!$B$5)</f>
        <v>0</v>
      </c>
      <c r="P1727" s="17">
        <f ca="1">f_nav_periodreturnrankingper(A1727,参数!$B$6,参数!$B$5,3)</f>
        <v>0</v>
      </c>
      <c r="Q1727" s="25">
        <f>f_return(A1727,1,参数!$B$1-365/2,参数!$B$1)</f>
        <v>71.9551012173742</v>
      </c>
      <c r="R1727" s="25">
        <f ca="1">f_return(A1727,1,参数!$B$4,参数!$B$1)</f>
        <v>0</v>
      </c>
      <c r="S1727" s="25">
        <f ca="1">f_return(A1727,1,参数!$B$6,参数!$B$1)</f>
        <v>0</v>
      </c>
      <c r="T1727" t="str">
        <f>f_info_investtype(A1727)</f>
        <v>偏股混合型基金</v>
      </c>
      <c r="U1727" t="str">
        <f>f_info_fundmanager(A1727)</f>
        <v>于洋,姜永明</v>
      </c>
      <c r="V1727">
        <f>f_info_manager_onthepostdays(A1727,1)</f>
        <v>689</v>
      </c>
      <c r="W1727" s="25">
        <f ca="1">f_return_1w(A1727,"0",参数!$B$2)</f>
        <v>-1.59415971394518</v>
      </c>
      <c r="X1727" s="25">
        <f>f_return_1m(A1727,"0",参数!$B$1)</f>
        <v>13.8122756326066</v>
      </c>
      <c r="Y1727" s="25">
        <f>f_return_3m(A1727,0,参数!$B$1)</f>
        <v>23.3781026054767</v>
      </c>
      <c r="Z1727" s="25">
        <f>f_return_6m(A1727,0,参数!B1726)</f>
        <v>17.79711746558</v>
      </c>
      <c r="AA1727" t="str">
        <f>f_dq_status(A1727,参数!$B$1)</f>
        <v>开放申购|开放赎回</v>
      </c>
      <c r="AB1727" s="17">
        <f ca="1">f_risk_maxdownside(A1727,参数!$B$6,参数!$B$1)</f>
        <v>-16.0021159822786</v>
      </c>
      <c r="AC1727" s="17">
        <f ca="1">f_risk_maxdownside(A1727,参数!$B$4,参数!$B$1)</f>
        <v>-16.0021159822786</v>
      </c>
      <c r="AD1727" t="str">
        <f ca="1">f_risk_maxdownside_date(A1727,参数!$B$6,参数!$B$1)</f>
        <v>20200226-20200323</v>
      </c>
    </row>
    <row r="1728" spans="1:30">
      <c r="A1728" s="15" t="s">
        <v>1756</v>
      </c>
      <c r="B1728" t="str">
        <f>f_info_name(A1728)</f>
        <v>财通资管消费精选A</v>
      </c>
      <c r="C1728" t="str">
        <f>f_info_setupdate(A1728)</f>
        <v>2018-04-02</v>
      </c>
      <c r="D1728" s="16">
        <f t="shared" si="26"/>
        <v>1029</v>
      </c>
      <c r="F1728" s="17">
        <f>f_netasset_total(A1728,参数!$B$1,100000000)</f>
        <v>14.9779430939</v>
      </c>
      <c r="G1728" s="17">
        <f ca="1">f_nav_adjustedreturn(A1728,参数!$B$2,参数!$B$1)</f>
        <v>64.6835005188516</v>
      </c>
      <c r="H1728" s="17">
        <f ca="1">f_nav_periodreturnrankingper(A1728,参数!$B$2,参数!$B$1,3)</f>
        <v>29.6982530439386</v>
      </c>
      <c r="I1728" s="17">
        <f ca="1">f_nav_adjustedreturn(A1728,参数!$B$3,参数!$B$2)</f>
        <v>78.7657679940638</v>
      </c>
      <c r="J1728" s="17">
        <f ca="1">f_nav_periodreturnrankingper(A1728,参数!$B$3,参数!$B$2,3)</f>
        <v>2.73132664437012</v>
      </c>
      <c r="K1728" s="17">
        <f ca="1">f_nav_adjustedreturn(A1728,参数!$B$4,参数!$B$3)</f>
        <v>0</v>
      </c>
      <c r="L1728" s="17">
        <f ca="1">f_nav_periodreturnrankingper(A1728,参数!$B$4,参数!$B$3,3)</f>
        <v>0</v>
      </c>
      <c r="M1728" s="17">
        <f ca="1">f_nav_adjustedreturn(A1728,参数!$B$5,参数!$B$4)</f>
        <v>0</v>
      </c>
      <c r="N1728" s="17">
        <f ca="1">f_nav_periodreturnrankingper(A1728,参数!$B$5,参数!$B$4,3)</f>
        <v>0</v>
      </c>
      <c r="O1728" s="17">
        <f ca="1">f_nav_adjustedreturn(A1728,参数!$B$6,参数!$B$5)</f>
        <v>0</v>
      </c>
      <c r="P1728" s="17">
        <f ca="1">f_nav_periodreturnrankingper(A1728,参数!$B$6,参数!$B$5,3)</f>
        <v>0</v>
      </c>
      <c r="Q1728" s="25">
        <f>f_return(A1728,1,参数!$B$1-365/2,参数!$B$1)</f>
        <v>32.2022416886067</v>
      </c>
      <c r="R1728" s="25">
        <f ca="1">f_return(A1728,1,参数!$B$4,参数!$B$1)</f>
        <v>0</v>
      </c>
      <c r="S1728" s="25">
        <f ca="1">f_return(A1728,1,参数!$B$6,参数!$B$1)</f>
        <v>0</v>
      </c>
      <c r="T1728" t="str">
        <f>f_info_investtype(A1728)</f>
        <v>灵活配置型基金</v>
      </c>
      <c r="U1728" t="str">
        <f>f_info_fundmanager(A1728)</f>
        <v>于洋</v>
      </c>
      <c r="V1728">
        <f>f_info_manager_onthepostdays(A1728,1)</f>
        <v>881</v>
      </c>
      <c r="W1728" s="25">
        <f ca="1">f_return_1w(A1728,"0",参数!$B$2)</f>
        <v>-0.972802630677536</v>
      </c>
      <c r="X1728" s="25">
        <f>f_return_1m(A1728,"0",参数!$B$1)</f>
        <v>9.85739997231068</v>
      </c>
      <c r="Y1728" s="25">
        <f>f_return_3m(A1728,0,参数!$B$1)</f>
        <v>17.2025011077741</v>
      </c>
      <c r="Z1728" s="25">
        <f>f_return_6m(A1728,0,参数!B1727)</f>
        <v>2.03164329377921</v>
      </c>
      <c r="AA1728" t="str">
        <f>f_dq_status(A1728,参数!$B$1)</f>
        <v>开放申购|开放赎回</v>
      </c>
      <c r="AB1728" s="17">
        <f ca="1">f_risk_maxdownside(A1728,参数!$B$6,参数!$B$1)</f>
        <v>-26.3776417143986</v>
      </c>
      <c r="AC1728" s="17">
        <f ca="1">f_risk_maxdownside(A1728,参数!$B$4,参数!$B$1)</f>
        <v>-26.3776417143986</v>
      </c>
      <c r="AD1728" t="str">
        <f ca="1">f_risk_maxdownside_date(A1728,参数!$B$6,参数!$B$1)</f>
        <v>20180523-20190103</v>
      </c>
    </row>
    <row r="1729" spans="1:30">
      <c r="A1729" s="15" t="s">
        <v>1757</v>
      </c>
      <c r="B1729" t="str">
        <f>f_info_name(A1729)</f>
        <v>国寿安保华兴</v>
      </c>
      <c r="C1729" t="str">
        <f>f_info_setupdate(A1729)</f>
        <v>2018-04-28</v>
      </c>
      <c r="D1729" s="16">
        <f t="shared" si="26"/>
        <v>1003</v>
      </c>
      <c r="F1729" s="17">
        <f>f_netasset_total(A1729,参数!$B$1,100000000)</f>
        <v>7.2857929974</v>
      </c>
      <c r="G1729" s="17">
        <f ca="1">f_nav_adjustedreturn(A1729,参数!$B$2,参数!$B$1)</f>
        <v>76.8403959171049</v>
      </c>
      <c r="H1729" s="17">
        <f ca="1">f_nav_periodreturnrankingper(A1729,参数!$B$2,参数!$B$1,3)</f>
        <v>18.5283218634198</v>
      </c>
      <c r="I1729" s="17">
        <f ca="1">f_nav_adjustedreturn(A1729,参数!$B$3,参数!$B$2)</f>
        <v>38.3239541992912</v>
      </c>
      <c r="J1729" s="17">
        <f ca="1">f_nav_periodreturnrankingper(A1729,参数!$B$3,参数!$B$2,3)</f>
        <v>31.9397993311037</v>
      </c>
      <c r="K1729" s="17">
        <f ca="1">f_nav_adjustedreturn(A1729,参数!$B$4,参数!$B$3)</f>
        <v>0</v>
      </c>
      <c r="L1729" s="17">
        <f ca="1">f_nav_periodreturnrankingper(A1729,参数!$B$4,参数!$B$3,3)</f>
        <v>0</v>
      </c>
      <c r="M1729" s="17">
        <f ca="1">f_nav_adjustedreturn(A1729,参数!$B$5,参数!$B$4)</f>
        <v>0</v>
      </c>
      <c r="N1729" s="17">
        <f ca="1">f_nav_periodreturnrankingper(A1729,参数!$B$5,参数!$B$4,3)</f>
        <v>0</v>
      </c>
      <c r="O1729" s="17">
        <f ca="1">f_nav_adjustedreturn(A1729,参数!$B$6,参数!$B$5)</f>
        <v>0</v>
      </c>
      <c r="P1729" s="17">
        <f ca="1">f_nav_periodreturnrankingper(A1729,参数!$B$6,参数!$B$5,3)</f>
        <v>0</v>
      </c>
      <c r="Q1729" s="25">
        <f>f_return(A1729,1,参数!$B$1-365/2,参数!$B$1)</f>
        <v>84.4796452920602</v>
      </c>
      <c r="R1729" s="25">
        <f ca="1">f_return(A1729,1,参数!$B$4,参数!$B$1)</f>
        <v>0</v>
      </c>
      <c r="S1729" s="25">
        <f ca="1">f_return(A1729,1,参数!$B$6,参数!$B$1)</f>
        <v>0</v>
      </c>
      <c r="T1729" t="str">
        <f>f_info_investtype(A1729)</f>
        <v>灵活配置型基金</v>
      </c>
      <c r="U1729" t="str">
        <f>f_info_fundmanager(A1729)</f>
        <v>张琦,李捷</v>
      </c>
      <c r="V1729">
        <f>f_info_manager_onthepostdays(A1729,1)</f>
        <v>1020</v>
      </c>
      <c r="W1729" s="25">
        <f ca="1">f_return_1w(A1729,"0",参数!$B$2)</f>
        <v>-2.68643238768908</v>
      </c>
      <c r="X1729" s="25">
        <f>f_return_1m(A1729,"0",参数!$B$1)</f>
        <v>13.7647995224356</v>
      </c>
      <c r="Y1729" s="25">
        <f>f_return_3m(A1729,0,参数!$B$1)</f>
        <v>26.8245341614907</v>
      </c>
      <c r="Z1729" s="25">
        <f>f_return_6m(A1729,0,参数!B1728)</f>
        <v>29.7952314165498</v>
      </c>
      <c r="AA1729" t="str">
        <f>f_dq_status(A1729,参数!$B$1)</f>
        <v>开放申购|开放赎回</v>
      </c>
      <c r="AB1729" s="17">
        <f ca="1">f_risk_maxdownside(A1729,参数!$B$6,参数!$B$1)</f>
        <v>-17.1391660087562</v>
      </c>
      <c r="AC1729" s="17">
        <f ca="1">f_risk_maxdownside(A1729,参数!$B$4,参数!$B$1)</f>
        <v>-17.1391660087562</v>
      </c>
      <c r="AD1729" t="str">
        <f ca="1">f_risk_maxdownside_date(A1729,参数!$B$6,参数!$B$1)</f>
        <v>20200226-20200323</v>
      </c>
    </row>
    <row r="1730" spans="1:30">
      <c r="A1730" s="15" t="s">
        <v>1758</v>
      </c>
      <c r="B1730" t="str">
        <f>f_info_name(A1730)</f>
        <v>财通资管瑞享12个月</v>
      </c>
      <c r="C1730" t="str">
        <f>f_info_setupdate(A1730)</f>
        <v>2018-05-29</v>
      </c>
      <c r="D1730" s="16">
        <f t="shared" si="26"/>
        <v>972</v>
      </c>
      <c r="F1730" s="17">
        <f>f_netasset_total(A1730,参数!$B$1,100000000)</f>
        <v>2.9454674681</v>
      </c>
      <c r="G1730" s="17">
        <f ca="1">f_nav_adjustedreturn(A1730,参数!$B$2,参数!$B$1)</f>
        <v>3.07967770814682</v>
      </c>
      <c r="H1730" s="17">
        <f ca="1">f_nav_periodreturnrankingper(A1730,参数!$B$2,参数!$B$1,3)</f>
        <v>96.7914438502674</v>
      </c>
      <c r="I1730" s="17">
        <f ca="1">f_nav_adjustedreturn(A1730,参数!$B$3,参数!$B$2)</f>
        <v>6.56363289448578</v>
      </c>
      <c r="J1730" s="17">
        <f ca="1">f_nav_periodreturnrankingper(A1730,参数!$B$3,参数!$B$2,3)</f>
        <v>71.9298245614035</v>
      </c>
      <c r="K1730" s="17">
        <f ca="1">f_nav_adjustedreturn(A1730,参数!$B$4,参数!$B$3)</f>
        <v>0</v>
      </c>
      <c r="L1730" s="17">
        <f ca="1">f_nav_periodreturnrankingper(A1730,参数!$B$4,参数!$B$3,3)</f>
        <v>0</v>
      </c>
      <c r="M1730" s="17">
        <f ca="1">f_nav_adjustedreturn(A1730,参数!$B$5,参数!$B$4)</f>
        <v>0</v>
      </c>
      <c r="N1730" s="17">
        <f ca="1">f_nav_periodreturnrankingper(A1730,参数!$B$5,参数!$B$4,3)</f>
        <v>0</v>
      </c>
      <c r="O1730" s="17">
        <f ca="1">f_nav_adjustedreturn(A1730,参数!$B$6,参数!$B$5)</f>
        <v>0</v>
      </c>
      <c r="P1730" s="17">
        <f ca="1">f_nav_periodreturnrankingper(A1730,参数!$B$6,参数!$B$5,3)</f>
        <v>0</v>
      </c>
      <c r="Q1730" s="25">
        <f>f_return(A1730,1,参数!$B$1-365/2,参数!$B$1)</f>
        <v>1.12935852976019</v>
      </c>
      <c r="R1730" s="25">
        <f ca="1">f_return(A1730,1,参数!$B$4,参数!$B$1)</f>
        <v>0</v>
      </c>
      <c r="S1730" s="25">
        <f ca="1">f_return(A1730,1,参数!$B$6,参数!$B$1)</f>
        <v>0</v>
      </c>
      <c r="T1730" t="str">
        <f>f_info_investtype(A1730)</f>
        <v>偏债混合型基金</v>
      </c>
      <c r="U1730" t="str">
        <f>f_info_fundmanager(A1730)</f>
        <v>顾宇笛,夏金涛</v>
      </c>
      <c r="V1730">
        <f>f_info_manager_onthepostdays(A1730,1)</f>
        <v>989</v>
      </c>
      <c r="W1730" s="25">
        <f ca="1">f_return_1w(A1730,"0",参数!$B$2)</f>
        <v>-0.143035937779371</v>
      </c>
      <c r="X1730" s="25">
        <f>f_return_1m(A1730,"0",参数!$B$1)</f>
        <v>0.348614258323166</v>
      </c>
      <c r="Y1730" s="25">
        <f>f_return_3m(A1730,0,参数!$B$1)</f>
        <v>-0.372068876005881</v>
      </c>
      <c r="Z1730" s="25">
        <f>f_return_6m(A1730,0,参数!B1729)</f>
        <v>-0.971716120076358</v>
      </c>
      <c r="AA1730" t="str">
        <f>f_dq_status(A1730,参数!$B$1)</f>
        <v>暂停申购|暂停赎回</v>
      </c>
      <c r="AB1730" s="17">
        <f ca="1">f_risk_maxdownside(A1730,参数!$B$6,参数!$B$1)</f>
        <v>-1.49061464850938</v>
      </c>
      <c r="AC1730" s="17">
        <f ca="1">f_risk_maxdownside(A1730,参数!$B$4,参数!$B$1)</f>
        <v>-1.49061464850938</v>
      </c>
      <c r="AD1730" t="str">
        <f ca="1">f_risk_maxdownside_date(A1730,参数!$B$6,参数!$B$1)</f>
        <v>20190405-20190530</v>
      </c>
    </row>
    <row r="1731" spans="1:30">
      <c r="A1731" s="15" t="s">
        <v>1759</v>
      </c>
      <c r="B1731" t="str">
        <f>f_info_name(A1731)</f>
        <v>中银医疗保健A</v>
      </c>
      <c r="C1731" t="str">
        <f>f_info_setupdate(A1731)</f>
        <v>2018-06-13</v>
      </c>
      <c r="D1731" s="16">
        <f t="shared" ref="D1731:D1794" si="27">DATEDIF(C1731,"2021-1-25","d")</f>
        <v>957</v>
      </c>
      <c r="F1731" s="17">
        <f>f_netasset_total(A1731,参数!$B$1,100000000)</f>
        <v>12.1866168805</v>
      </c>
      <c r="G1731" s="17">
        <f ca="1">f_nav_adjustedreturn(A1731,参数!$B$2,参数!$B$1)</f>
        <v>101.223945710131</v>
      </c>
      <c r="H1731" s="17">
        <f ca="1">f_nav_periodreturnrankingper(A1731,参数!$B$2,参数!$B$1,3)</f>
        <v>5.18793012175754</v>
      </c>
      <c r="I1731" s="17">
        <f ca="1">f_nav_adjustedreturn(A1731,参数!$B$3,参数!$B$2)</f>
        <v>85.7747495445457</v>
      </c>
      <c r="J1731" s="17">
        <f ca="1">f_nav_periodreturnrankingper(A1731,参数!$B$3,参数!$B$2,3)</f>
        <v>1.6164994425864</v>
      </c>
      <c r="K1731" s="17">
        <f ca="1">f_nav_adjustedreturn(A1731,参数!$B$4,参数!$B$3)</f>
        <v>0</v>
      </c>
      <c r="L1731" s="17">
        <f ca="1">f_nav_periodreturnrankingper(A1731,参数!$B$4,参数!$B$3,3)</f>
        <v>0</v>
      </c>
      <c r="M1731" s="17">
        <f ca="1">f_nav_adjustedreturn(A1731,参数!$B$5,参数!$B$4)</f>
        <v>0</v>
      </c>
      <c r="N1731" s="17">
        <f ca="1">f_nav_periodreturnrankingper(A1731,参数!$B$5,参数!$B$4,3)</f>
        <v>0</v>
      </c>
      <c r="O1731" s="17">
        <f ca="1">f_nav_adjustedreturn(A1731,参数!$B$6,参数!$B$5)</f>
        <v>0</v>
      </c>
      <c r="P1731" s="17">
        <f ca="1">f_nav_periodreturnrankingper(A1731,参数!$B$6,参数!$B$5,3)</f>
        <v>0</v>
      </c>
      <c r="Q1731" s="25">
        <f>f_return(A1731,1,参数!$B$1-365/2,参数!$B$1)</f>
        <v>56.83976902018</v>
      </c>
      <c r="R1731" s="25">
        <f ca="1">f_return(A1731,1,参数!$B$4,参数!$B$1)</f>
        <v>0</v>
      </c>
      <c r="S1731" s="25">
        <f ca="1">f_return(A1731,1,参数!$B$6,参数!$B$1)</f>
        <v>0</v>
      </c>
      <c r="T1731" t="str">
        <f>f_info_investtype(A1731)</f>
        <v>灵活配置型基金</v>
      </c>
      <c r="U1731" t="str">
        <f>f_info_fundmanager(A1731)</f>
        <v>刘潇</v>
      </c>
      <c r="V1731">
        <f>f_info_manager_onthepostdays(A1731,1)</f>
        <v>974</v>
      </c>
      <c r="W1731" s="25">
        <f ca="1">f_return_1w(A1731,"0",参数!$B$2)</f>
        <v>-0.560342230523588</v>
      </c>
      <c r="X1731" s="25">
        <f>f_return_1m(A1731,"0",参数!$B$1)</f>
        <v>14.7427702726048</v>
      </c>
      <c r="Y1731" s="25">
        <f>f_return_3m(A1731,0,参数!$B$1)</f>
        <v>22.5642161204606</v>
      </c>
      <c r="Z1731" s="25">
        <f>f_return_6m(A1731,0,参数!B1730)</f>
        <v>17.4026811957846</v>
      </c>
      <c r="AA1731" t="str">
        <f>f_dq_status(A1731,参数!$B$1)</f>
        <v>开放申购|开放赎回</v>
      </c>
      <c r="AB1731" s="17">
        <f ca="1">f_risk_maxdownside(A1731,参数!$B$6,参数!$B$1)</f>
        <v>-14.0013862758689</v>
      </c>
      <c r="AC1731" s="17">
        <f ca="1">f_risk_maxdownside(A1731,参数!$B$4,参数!$B$1)</f>
        <v>-14.0013862758689</v>
      </c>
      <c r="AD1731" t="str">
        <f ca="1">f_risk_maxdownside_date(A1731,参数!$B$6,参数!$B$1)</f>
        <v>20181206-20190103</v>
      </c>
    </row>
    <row r="1732" spans="1:30">
      <c r="A1732" s="15" t="s">
        <v>1760</v>
      </c>
      <c r="B1732" t="str">
        <f>f_info_name(A1732)</f>
        <v>华安睿明两年定开A</v>
      </c>
      <c r="C1732" t="str">
        <f>f_info_setupdate(A1732)</f>
        <v>2018-04-23</v>
      </c>
      <c r="D1732" s="16">
        <f t="shared" si="27"/>
        <v>1008</v>
      </c>
      <c r="F1732" s="17">
        <f>f_netasset_total(A1732,参数!$B$1,100000000)</f>
        <v>2.0095557714</v>
      </c>
      <c r="G1732" s="17">
        <f ca="1">f_nav_adjustedreturn(A1732,参数!$B$2,参数!$B$1)</f>
        <v>67.5602647804878</v>
      </c>
      <c r="H1732" s="17">
        <f ca="1">f_nav_periodreturnrankingper(A1732,参数!$B$2,参数!$B$1,3)</f>
        <v>26.998411858126</v>
      </c>
      <c r="I1732" s="17">
        <f ca="1">f_nav_adjustedreturn(A1732,参数!$B$3,参数!$B$2)</f>
        <v>5.34753486329198</v>
      </c>
      <c r="J1732" s="17">
        <f ca="1">f_nav_periodreturnrankingper(A1732,参数!$B$3,参数!$B$2,3)</f>
        <v>92.9208472686734</v>
      </c>
      <c r="K1732" s="17">
        <f ca="1">f_nav_adjustedreturn(A1732,参数!$B$4,参数!$B$3)</f>
        <v>0</v>
      </c>
      <c r="L1732" s="17">
        <f ca="1">f_nav_periodreturnrankingper(A1732,参数!$B$4,参数!$B$3,3)</f>
        <v>0</v>
      </c>
      <c r="M1732" s="17">
        <f ca="1">f_nav_adjustedreturn(A1732,参数!$B$5,参数!$B$4)</f>
        <v>0</v>
      </c>
      <c r="N1732" s="17">
        <f ca="1">f_nav_periodreturnrankingper(A1732,参数!$B$5,参数!$B$4,3)</f>
        <v>0</v>
      </c>
      <c r="O1732" s="17">
        <f ca="1">f_nav_adjustedreturn(A1732,参数!$B$6,参数!$B$5)</f>
        <v>0</v>
      </c>
      <c r="P1732" s="17">
        <f ca="1">f_nav_periodreturnrankingper(A1732,参数!$B$6,参数!$B$5,3)</f>
        <v>0</v>
      </c>
      <c r="Q1732" s="25">
        <f>f_return(A1732,1,参数!$B$1-365/2,参数!$B$1)</f>
        <v>69.0084257059824</v>
      </c>
      <c r="R1732" s="25">
        <f ca="1">f_return(A1732,1,参数!$B$4,参数!$B$1)</f>
        <v>0</v>
      </c>
      <c r="S1732" s="25">
        <f ca="1">f_return(A1732,1,参数!$B$6,参数!$B$1)</f>
        <v>0</v>
      </c>
      <c r="T1732" t="str">
        <f>f_info_investtype(A1732)</f>
        <v>灵活配置型基金</v>
      </c>
      <c r="U1732" t="str">
        <f>f_info_fundmanager(A1732)</f>
        <v>杨明,陆奔</v>
      </c>
      <c r="V1732">
        <f>f_info_manager_onthepostdays(A1732,1)</f>
        <v>1025</v>
      </c>
      <c r="W1732" s="25">
        <f ca="1">f_return_1w(A1732,"0",参数!$B$2)</f>
        <v>-0.311720698254364</v>
      </c>
      <c r="X1732" s="25">
        <f>f_return_1m(A1732,"0",参数!$B$1)</f>
        <v>5.06015812994157</v>
      </c>
      <c r="Y1732" s="25">
        <f>f_return_3m(A1732,0,参数!$B$1)</f>
        <v>9.95898395337123</v>
      </c>
      <c r="Z1732" s="25">
        <f>f_return_6m(A1732,0,参数!B1731)</f>
        <v>9.69660009147737</v>
      </c>
      <c r="AA1732" t="str">
        <f>f_dq_status(A1732,参数!$B$1)</f>
        <v>暂停申购|暂停赎回</v>
      </c>
      <c r="AB1732" s="17">
        <f ca="1">f_risk_maxdownside(A1732,参数!$B$6,参数!$B$1)</f>
        <v>-9.31788674722861</v>
      </c>
      <c r="AC1732" s="17">
        <f ca="1">f_risk_maxdownside(A1732,参数!$B$4,参数!$B$1)</f>
        <v>-9.31788674722861</v>
      </c>
      <c r="AD1732" t="str">
        <f ca="1">f_risk_maxdownside_date(A1732,参数!$B$6,参数!$B$1)</f>
        <v>20180512-20190111</v>
      </c>
    </row>
    <row r="1733" spans="1:30">
      <c r="A1733" s="15" t="s">
        <v>1761</v>
      </c>
      <c r="B1733" t="str">
        <f>f_info_name(A1733)</f>
        <v>上投摩根香港精选港股通</v>
      </c>
      <c r="C1733" t="str">
        <f>f_info_setupdate(A1733)</f>
        <v>2018-06-08</v>
      </c>
      <c r="D1733" s="16">
        <f t="shared" si="27"/>
        <v>962</v>
      </c>
      <c r="F1733" s="17">
        <f>f_netasset_total(A1733,参数!$B$1,100000000)</f>
        <v>0.5599522798</v>
      </c>
      <c r="G1733" s="17">
        <f ca="1">f_nav_adjustedreturn(A1733,参数!$B$2,参数!$B$1)</f>
        <v>52.563497309036</v>
      </c>
      <c r="H1733" s="17">
        <f ca="1">f_nav_periodreturnrankingper(A1733,参数!$B$2,参数!$B$1,3)</f>
        <v>75.1717369970559</v>
      </c>
      <c r="I1733" s="17">
        <f ca="1">f_nav_adjustedreturn(A1733,参数!$B$3,参数!$B$2)</f>
        <v>14.1517568441474</v>
      </c>
      <c r="J1733" s="17">
        <f ca="1">f_nav_periodreturnrankingper(A1733,参数!$B$3,参数!$B$2,3)</f>
        <v>96.1432506887052</v>
      </c>
      <c r="K1733" s="17">
        <f ca="1">f_nav_adjustedreturn(A1733,参数!$B$4,参数!$B$3)</f>
        <v>0</v>
      </c>
      <c r="L1733" s="17">
        <f ca="1">f_nav_periodreturnrankingper(A1733,参数!$B$4,参数!$B$3,3)</f>
        <v>0</v>
      </c>
      <c r="M1733" s="17">
        <f ca="1">f_nav_adjustedreturn(A1733,参数!$B$5,参数!$B$4)</f>
        <v>0</v>
      </c>
      <c r="N1733" s="17">
        <f ca="1">f_nav_periodreturnrankingper(A1733,参数!$B$5,参数!$B$4,3)</f>
        <v>0</v>
      </c>
      <c r="O1733" s="17">
        <f ca="1">f_nav_adjustedreturn(A1733,参数!$B$6,参数!$B$5)</f>
        <v>0</v>
      </c>
      <c r="P1733" s="17">
        <f ca="1">f_nav_periodreturnrankingper(A1733,参数!$B$6,参数!$B$5,3)</f>
        <v>0</v>
      </c>
      <c r="Q1733" s="25">
        <f>f_return(A1733,1,参数!$B$1-365/2,参数!$B$1)</f>
        <v>72.2203492815051</v>
      </c>
      <c r="R1733" s="25">
        <f ca="1">f_return(A1733,1,参数!$B$4,参数!$B$1)</f>
        <v>0</v>
      </c>
      <c r="S1733" s="25">
        <f ca="1">f_return(A1733,1,参数!$B$6,参数!$B$1)</f>
        <v>0</v>
      </c>
      <c r="T1733" t="str">
        <f>f_info_investtype(A1733)</f>
        <v>偏股混合型基金</v>
      </c>
      <c r="U1733" t="str">
        <f>f_info_fundmanager(A1733)</f>
        <v>张淑婉</v>
      </c>
      <c r="V1733">
        <f>f_info_manager_onthepostdays(A1733,1)</f>
        <v>979</v>
      </c>
      <c r="W1733" s="25">
        <f ca="1">f_return_1w(A1733,"0",参数!$B$2)</f>
        <v>-4.45647271087056</v>
      </c>
      <c r="X1733" s="25">
        <f>f_return_1m(A1733,"0",参数!$B$1)</f>
        <v>17.795436319895</v>
      </c>
      <c r="Y1733" s="25">
        <f>f_return_3m(A1733,0,参数!$B$1)</f>
        <v>30.201450443191</v>
      </c>
      <c r="Z1733" s="25">
        <f>f_return_6m(A1733,0,参数!B1732)</f>
        <v>24.6072070663644</v>
      </c>
      <c r="AA1733" t="str">
        <f>f_dq_status(A1733,参数!$B$1)</f>
        <v>开放申购|开放赎回</v>
      </c>
      <c r="AB1733" s="17">
        <f ca="1">f_risk_maxdownside(A1733,参数!$B$6,参数!$B$1)</f>
        <v>-22.6612539467749</v>
      </c>
      <c r="AC1733" s="17">
        <f ca="1">f_risk_maxdownside(A1733,参数!$B$4,参数!$B$1)</f>
        <v>-22.6612539467749</v>
      </c>
      <c r="AD1733" t="str">
        <f ca="1">f_risk_maxdownside_date(A1733,参数!$B$6,参数!$B$1)</f>
        <v>20200118-20200319</v>
      </c>
    </row>
    <row r="1734" spans="1:30">
      <c r="A1734" s="15" t="s">
        <v>1762</v>
      </c>
      <c r="B1734" t="str">
        <f>f_info_name(A1734)</f>
        <v>兴业龙腾双益平衡</v>
      </c>
      <c r="C1734" t="str">
        <f>f_info_setupdate(A1734)</f>
        <v>2018-04-19</v>
      </c>
      <c r="D1734" s="16">
        <f t="shared" si="27"/>
        <v>1012</v>
      </c>
      <c r="F1734" s="17">
        <f>f_netasset_total(A1734,参数!$B$1,100000000)</f>
        <v>7.3142468116</v>
      </c>
      <c r="G1734" s="17">
        <f ca="1">f_nav_adjustedreturn(A1734,参数!$B$2,参数!$B$1)</f>
        <v>47.7510631337913</v>
      </c>
      <c r="H1734" s="17">
        <f ca="1">f_nav_periodreturnrankingper(A1734,参数!$B$2,参数!$B$1,3)</f>
        <v>32</v>
      </c>
      <c r="I1734" s="17">
        <f ca="1">f_nav_adjustedreturn(A1734,参数!$B$3,参数!$B$2)</f>
        <v>21.021377672209</v>
      </c>
      <c r="J1734" s="17">
        <f ca="1">f_nav_periodreturnrankingper(A1734,参数!$B$3,参数!$B$2,3)</f>
        <v>61.9047619047619</v>
      </c>
      <c r="K1734" s="17">
        <f ca="1">f_nav_adjustedreturn(A1734,参数!$B$4,参数!$B$3)</f>
        <v>0</v>
      </c>
      <c r="L1734" s="17">
        <f ca="1">f_nav_periodreturnrankingper(A1734,参数!$B$4,参数!$B$3,3)</f>
        <v>0</v>
      </c>
      <c r="M1734" s="17">
        <f ca="1">f_nav_adjustedreturn(A1734,参数!$B$5,参数!$B$4)</f>
        <v>0</v>
      </c>
      <c r="N1734" s="17">
        <f ca="1">f_nav_periodreturnrankingper(A1734,参数!$B$5,参数!$B$4,3)</f>
        <v>0</v>
      </c>
      <c r="O1734" s="17">
        <f ca="1">f_nav_adjustedreturn(A1734,参数!$B$6,参数!$B$5)</f>
        <v>0</v>
      </c>
      <c r="P1734" s="17">
        <f ca="1">f_nav_periodreturnrankingper(A1734,参数!$B$6,参数!$B$5,3)</f>
        <v>0</v>
      </c>
      <c r="Q1734" s="25">
        <f>f_return(A1734,1,参数!$B$1-365/2,参数!$B$1)</f>
        <v>54.5055776219751</v>
      </c>
      <c r="R1734" s="25">
        <f ca="1">f_return(A1734,1,参数!$B$4,参数!$B$1)</f>
        <v>0</v>
      </c>
      <c r="S1734" s="25">
        <f ca="1">f_return(A1734,1,参数!$B$6,参数!$B$1)</f>
        <v>0</v>
      </c>
      <c r="T1734" t="str">
        <f>f_info_investtype(A1734)</f>
        <v>平衡混合型基金</v>
      </c>
      <c r="U1734" t="str">
        <f>f_info_fundmanager(A1734)</f>
        <v>腊博,刘方旭</v>
      </c>
      <c r="V1734">
        <f>f_info_manager_onthepostdays(A1734,1)</f>
        <v>1029</v>
      </c>
      <c r="W1734" s="25">
        <f ca="1">f_return_1w(A1734,"0",参数!$B$2)</f>
        <v>-0.64191110749978</v>
      </c>
      <c r="X1734" s="25">
        <f>f_return_1m(A1734,"0",参数!$B$1)</f>
        <v>9.14637830000604</v>
      </c>
      <c r="Y1734" s="25">
        <f>f_return_3m(A1734,0,参数!$B$1)</f>
        <v>18.1544699496436</v>
      </c>
      <c r="Z1734" s="25">
        <f>f_return_6m(A1734,0,参数!B1733)</f>
        <v>24.1594523857459</v>
      </c>
      <c r="AA1734" t="str">
        <f>f_dq_status(A1734,参数!$B$1)</f>
        <v>暂停大额申购|开放赎回</v>
      </c>
      <c r="AB1734" s="17">
        <f ca="1">f_risk_maxdownside(A1734,参数!$B$6,参数!$B$1)</f>
        <v>-7.76145068000627</v>
      </c>
      <c r="AC1734" s="17">
        <f ca="1">f_risk_maxdownside(A1734,参数!$B$4,参数!$B$1)</f>
        <v>-7.76145068000627</v>
      </c>
      <c r="AD1734" t="str">
        <f ca="1">f_risk_maxdownside_date(A1734,参数!$B$6,参数!$B$1)</f>
        <v>20200306-20200323</v>
      </c>
    </row>
    <row r="1735" spans="1:30">
      <c r="A1735" s="15" t="s">
        <v>1763</v>
      </c>
      <c r="B1735" t="str">
        <f>f_info_name(A1735)</f>
        <v>富国港股通量化精选</v>
      </c>
      <c r="C1735" t="str">
        <f>f_info_setupdate(A1735)</f>
        <v>2018-05-30</v>
      </c>
      <c r="D1735" s="16">
        <f t="shared" si="27"/>
        <v>971</v>
      </c>
      <c r="F1735" s="17">
        <f>f_netasset_total(A1735,参数!$B$1,100000000)</f>
        <v>0.1969030246</v>
      </c>
      <c r="G1735" s="17">
        <f ca="1">f_nav_adjustedreturn(A1735,参数!$B$2,参数!$B$1)</f>
        <v>25.7528764382191</v>
      </c>
      <c r="H1735" s="17">
        <f ca="1">f_nav_periodreturnrankingper(A1735,参数!$B$2,参数!$B$1,3)</f>
        <v>95.5882352941177</v>
      </c>
      <c r="I1735" s="17">
        <f ca="1">f_nav_adjustedreturn(A1735,参数!$B$3,参数!$B$2)</f>
        <v>5.84559991528116</v>
      </c>
      <c r="J1735" s="17">
        <f ca="1">f_nav_periodreturnrankingper(A1735,参数!$B$3,参数!$B$2,3)</f>
        <v>99.4100294985251</v>
      </c>
      <c r="K1735" s="17">
        <f ca="1">f_nav_adjustedreturn(A1735,参数!$B$4,参数!$B$3)</f>
        <v>0</v>
      </c>
      <c r="L1735" s="17">
        <f ca="1">f_nav_periodreturnrankingper(A1735,参数!$B$4,参数!$B$3,3)</f>
        <v>0</v>
      </c>
      <c r="M1735" s="17">
        <f ca="1">f_nav_adjustedreturn(A1735,参数!$B$5,参数!$B$4)</f>
        <v>0</v>
      </c>
      <c r="N1735" s="17">
        <f ca="1">f_nav_periodreturnrankingper(A1735,参数!$B$5,参数!$B$4,3)</f>
        <v>0</v>
      </c>
      <c r="O1735" s="17">
        <f ca="1">f_nav_adjustedreturn(A1735,参数!$B$6,参数!$B$5)</f>
        <v>0</v>
      </c>
      <c r="P1735" s="17">
        <f ca="1">f_nav_periodreturnrankingper(A1735,参数!$B$6,参数!$B$5,3)</f>
        <v>0</v>
      </c>
      <c r="Q1735" s="25">
        <f>f_return(A1735,1,参数!$B$1-365/2,参数!$B$1)</f>
        <v>54.9846644929673</v>
      </c>
      <c r="R1735" s="25">
        <f ca="1">f_return(A1735,1,参数!$B$4,参数!$B$1)</f>
        <v>0</v>
      </c>
      <c r="S1735" s="25">
        <f ca="1">f_return(A1735,1,参数!$B$6,参数!$B$1)</f>
        <v>0</v>
      </c>
      <c r="T1735" t="str">
        <f>f_info_investtype(A1735)</f>
        <v>普通股票型基金</v>
      </c>
      <c r="U1735" t="str">
        <f>f_info_fundmanager(A1735)</f>
        <v>徐幼华,蔡卡尔</v>
      </c>
      <c r="V1735">
        <f>f_info_manager_onthepostdays(A1735,1)</f>
        <v>988</v>
      </c>
      <c r="W1735" s="25">
        <f ca="1">f_return_1w(A1735,"0",参数!$B$2)</f>
        <v>-4.42723274048575</v>
      </c>
      <c r="X1735" s="25">
        <f>f_return_1m(A1735,"0",参数!$B$1)</f>
        <v>16.6604789307592</v>
      </c>
      <c r="Y1735" s="25">
        <f>f_return_3m(A1735,0,参数!$B$1)</f>
        <v>24.1137553075936</v>
      </c>
      <c r="Z1735" s="25">
        <f>f_return_6m(A1735,0,参数!B1734)</f>
        <v>20.1475155279503</v>
      </c>
      <c r="AA1735" t="str">
        <f>f_dq_status(A1735,参数!$B$1)</f>
        <v>开放申购|开放赎回</v>
      </c>
      <c r="AB1735" s="17">
        <f ca="1">f_risk_maxdownside(A1735,参数!$B$6,参数!$B$1)</f>
        <v>-24.411933448078</v>
      </c>
      <c r="AC1735" s="17">
        <f ca="1">f_risk_maxdownside(A1735,参数!$B$4,参数!$B$1)</f>
        <v>-24.411933448078</v>
      </c>
      <c r="AD1735" t="str">
        <f ca="1">f_risk_maxdownside_date(A1735,参数!$B$6,参数!$B$1)</f>
        <v>20200118-20200319</v>
      </c>
    </row>
    <row r="1736" spans="1:30">
      <c r="A1736" s="15" t="s">
        <v>1764</v>
      </c>
      <c r="B1736" t="str">
        <f>f_info_name(A1736)</f>
        <v>国联安远见成长</v>
      </c>
      <c r="C1736" t="str">
        <f>f_info_setupdate(A1736)</f>
        <v>2018-05-15</v>
      </c>
      <c r="D1736" s="16">
        <f t="shared" si="27"/>
        <v>986</v>
      </c>
      <c r="F1736" s="17">
        <f>f_netasset_total(A1736,参数!$B$1,100000000)</f>
        <v>0.5455178884</v>
      </c>
      <c r="G1736" s="17">
        <f ca="1">f_nav_adjustedreturn(A1736,参数!$B$2,参数!$B$1)</f>
        <v>88.4816753926702</v>
      </c>
      <c r="H1736" s="17">
        <f ca="1">f_nav_periodreturnrankingper(A1736,参数!$B$2,参数!$B$1,3)</f>
        <v>20.1177625122669</v>
      </c>
      <c r="I1736" s="17">
        <f ca="1">f_nav_adjustedreturn(A1736,参数!$B$3,参数!$B$2)</f>
        <v>44.5919319713782</v>
      </c>
      <c r="J1736" s="17">
        <f ca="1">f_nav_periodreturnrankingper(A1736,参数!$B$3,参数!$B$2,3)</f>
        <v>46.0055096418733</v>
      </c>
      <c r="K1736" s="17">
        <f ca="1">f_nav_adjustedreturn(A1736,参数!$B$4,参数!$B$3)</f>
        <v>0</v>
      </c>
      <c r="L1736" s="17">
        <f ca="1">f_nav_periodreturnrankingper(A1736,参数!$B$4,参数!$B$3,3)</f>
        <v>0</v>
      </c>
      <c r="M1736" s="17">
        <f ca="1">f_nav_adjustedreturn(A1736,参数!$B$5,参数!$B$4)</f>
        <v>0</v>
      </c>
      <c r="N1736" s="17">
        <f ca="1">f_nav_periodreturnrankingper(A1736,参数!$B$5,参数!$B$4,3)</f>
        <v>0</v>
      </c>
      <c r="O1736" s="17">
        <f ca="1">f_nav_adjustedreturn(A1736,参数!$B$6,参数!$B$5)</f>
        <v>0</v>
      </c>
      <c r="P1736" s="17">
        <f ca="1">f_nav_periodreturnrankingper(A1736,参数!$B$6,参数!$B$5,3)</f>
        <v>0</v>
      </c>
      <c r="Q1736" s="25">
        <f>f_return(A1736,1,参数!$B$1-365/2,参数!$B$1)</f>
        <v>105.415740922281</v>
      </c>
      <c r="R1736" s="25">
        <f ca="1">f_return(A1736,1,参数!$B$4,参数!$B$1)</f>
        <v>0</v>
      </c>
      <c r="S1736" s="25">
        <f ca="1">f_return(A1736,1,参数!$B$6,参数!$B$1)</f>
        <v>0</v>
      </c>
      <c r="T1736" t="str">
        <f>f_info_investtype(A1736)</f>
        <v>偏股混合型基金</v>
      </c>
      <c r="U1736" t="str">
        <f>f_info_fundmanager(A1736)</f>
        <v>刘斌,徐志华</v>
      </c>
      <c r="V1736">
        <f>f_info_manager_onthepostdays(A1736,1)</f>
        <v>583</v>
      </c>
      <c r="W1736" s="25">
        <f ca="1">f_return_1w(A1736,"0",参数!$B$2)</f>
        <v>-0.930794372601953</v>
      </c>
      <c r="X1736" s="25">
        <f>f_return_1m(A1736,"0",参数!$B$1)</f>
        <v>14.1615986099044</v>
      </c>
      <c r="Y1736" s="25">
        <f>f_return_3m(A1736,0,参数!$B$1)</f>
        <v>41.1006711409396</v>
      </c>
      <c r="Z1736" s="25">
        <f>f_return_6m(A1736,0,参数!B1735)</f>
        <v>36.2375925634158</v>
      </c>
      <c r="AA1736" t="str">
        <f>f_dq_status(A1736,参数!$B$1)</f>
        <v>开放申购|开放赎回</v>
      </c>
      <c r="AB1736" s="17">
        <f ca="1">f_risk_maxdownside(A1736,参数!$B$6,参数!$B$1)</f>
        <v>-22.0523451671417</v>
      </c>
      <c r="AC1736" s="17">
        <f ca="1">f_risk_maxdownside(A1736,参数!$B$4,参数!$B$1)</f>
        <v>-22.0523451671417</v>
      </c>
      <c r="AD1736" t="str">
        <f ca="1">f_risk_maxdownside_date(A1736,参数!$B$6,参数!$B$1)</f>
        <v>20200222-20200323</v>
      </c>
    </row>
    <row r="1737" spans="1:30">
      <c r="A1737" s="15" t="s">
        <v>1765</v>
      </c>
      <c r="B1737" t="str">
        <f>f_info_name(A1737)</f>
        <v>永赢惠添利</v>
      </c>
      <c r="C1737" t="str">
        <f>f_info_setupdate(A1737)</f>
        <v>2018-05-31</v>
      </c>
      <c r="D1737" s="16">
        <f t="shared" si="27"/>
        <v>970</v>
      </c>
      <c r="F1737" s="17">
        <f>f_netasset_total(A1737,参数!$B$1,100000000)</f>
        <v>32.0150627425</v>
      </c>
      <c r="G1737" s="17">
        <f ca="1">f_nav_adjustedreturn(A1737,参数!$B$2,参数!$B$1)</f>
        <v>35.4332750016203</v>
      </c>
      <c r="H1737" s="17">
        <f ca="1">f_nav_periodreturnrankingper(A1737,参数!$B$2,参数!$B$1,3)</f>
        <v>58.1789306511382</v>
      </c>
      <c r="I1737" s="17">
        <f ca="1">f_nav_adjustedreturn(A1737,参数!$B$3,参数!$B$2)</f>
        <v>64.4156197486755</v>
      </c>
      <c r="J1737" s="17">
        <f ca="1">f_nav_periodreturnrankingper(A1737,参数!$B$3,参数!$B$2,3)</f>
        <v>6.80044593088071</v>
      </c>
      <c r="K1737" s="17">
        <f ca="1">f_nav_adjustedreturn(A1737,参数!$B$4,参数!$B$3)</f>
        <v>0</v>
      </c>
      <c r="L1737" s="17">
        <f ca="1">f_nav_periodreturnrankingper(A1737,参数!$B$4,参数!$B$3,3)</f>
        <v>0</v>
      </c>
      <c r="M1737" s="17">
        <f ca="1">f_nav_adjustedreturn(A1737,参数!$B$5,参数!$B$4)</f>
        <v>0</v>
      </c>
      <c r="N1737" s="17">
        <f ca="1">f_nav_periodreturnrankingper(A1737,参数!$B$5,参数!$B$4,3)</f>
        <v>0</v>
      </c>
      <c r="O1737" s="17">
        <f ca="1">f_nav_adjustedreturn(A1737,参数!$B$6,参数!$B$5)</f>
        <v>0</v>
      </c>
      <c r="P1737" s="17">
        <f ca="1">f_nav_periodreturnrankingper(A1737,参数!$B$6,参数!$B$5,3)</f>
        <v>0</v>
      </c>
      <c r="Q1737" s="25">
        <f>f_return(A1737,1,参数!$B$1-365/2,参数!$B$1)</f>
        <v>44.8126909123749</v>
      </c>
      <c r="R1737" s="25">
        <f ca="1">f_return(A1737,1,参数!$B$4,参数!$B$1)</f>
        <v>0</v>
      </c>
      <c r="S1737" s="25">
        <f ca="1">f_return(A1737,1,参数!$B$6,参数!$B$1)</f>
        <v>0</v>
      </c>
      <c r="T1737" t="str">
        <f>f_info_investtype(A1737)</f>
        <v>灵活配置型基金</v>
      </c>
      <c r="U1737" t="str">
        <f>f_info_fundmanager(A1737)</f>
        <v>李永兴</v>
      </c>
      <c r="V1737">
        <f>f_info_manager_onthepostdays(A1737,1)</f>
        <v>987</v>
      </c>
      <c r="W1737" s="25">
        <f ca="1">f_return_1w(A1737,"0",参数!$B$2)</f>
        <v>-2.32337300582426</v>
      </c>
      <c r="X1737" s="25">
        <f>f_return_1m(A1737,"0",参数!$B$1)</f>
        <v>7.99524523231175</v>
      </c>
      <c r="Y1737" s="25">
        <f>f_return_3m(A1737,0,参数!$B$1)</f>
        <v>9.55227010590333</v>
      </c>
      <c r="Z1737" s="25">
        <f>f_return_6m(A1737,0,参数!B1736)</f>
        <v>16.404763199391</v>
      </c>
      <c r="AA1737" t="str">
        <f>f_dq_status(A1737,参数!$B$1)</f>
        <v>开放申购|开放赎回</v>
      </c>
      <c r="AB1737" s="17">
        <f ca="1">f_risk_maxdownside(A1737,参数!$B$6,参数!$B$1)</f>
        <v>-18.7526312624045</v>
      </c>
      <c r="AC1737" s="17">
        <f ca="1">f_risk_maxdownside(A1737,参数!$B$4,参数!$B$1)</f>
        <v>-18.7526312624045</v>
      </c>
      <c r="AD1737" t="str">
        <f ca="1">f_risk_maxdownside_date(A1737,参数!$B$6,参数!$B$1)</f>
        <v>20200306-20200323</v>
      </c>
    </row>
    <row r="1738" spans="1:30">
      <c r="A1738" s="15" t="s">
        <v>1766</v>
      </c>
      <c r="B1738" t="str">
        <f>f_info_name(A1738)</f>
        <v>兴业机遇A</v>
      </c>
      <c r="C1738" t="str">
        <f>f_info_setupdate(A1738)</f>
        <v>2018-11-13</v>
      </c>
      <c r="D1738" s="16">
        <f t="shared" si="27"/>
        <v>804</v>
      </c>
      <c r="F1738" s="17">
        <f>f_netasset_total(A1738,参数!$B$1,100000000)</f>
        <v>0.8315234876</v>
      </c>
      <c r="G1738" s="17">
        <f ca="1">f_nav_adjustedreturn(A1738,参数!$B$2,参数!$B$1)</f>
        <v>9.91387380640329</v>
      </c>
      <c r="H1738" s="17">
        <f ca="1">f_nav_periodreturnrankingper(A1738,参数!$B$2,参数!$B$1,3)</f>
        <v>47.7358490566038</v>
      </c>
      <c r="I1738" s="17">
        <f ca="1">f_nav_adjustedreturn(A1738,参数!$B$3,参数!$B$2)</f>
        <v>12.0053900385675</v>
      </c>
      <c r="J1738" s="17">
        <f ca="1">f_nav_periodreturnrankingper(A1738,参数!$B$3,参数!$B$2,3)</f>
        <v>26.8085106382979</v>
      </c>
      <c r="K1738" s="17">
        <f ca="1">f_nav_adjustedreturn(A1738,参数!$B$4,参数!$B$3)</f>
        <v>0</v>
      </c>
      <c r="L1738" s="17">
        <f ca="1">f_nav_periodreturnrankingper(A1738,参数!$B$4,参数!$B$3,3)</f>
        <v>0</v>
      </c>
      <c r="M1738" s="17">
        <f ca="1">f_nav_adjustedreturn(A1738,参数!$B$5,参数!$B$4)</f>
        <v>0</v>
      </c>
      <c r="N1738" s="17">
        <f ca="1">f_nav_periodreturnrankingper(A1738,参数!$B$5,参数!$B$4,3)</f>
        <v>0</v>
      </c>
      <c r="O1738" s="17">
        <f ca="1">f_nav_adjustedreturn(A1738,参数!$B$6,参数!$B$5)</f>
        <v>0</v>
      </c>
      <c r="P1738" s="17">
        <f ca="1">f_nav_periodreturnrankingper(A1738,参数!$B$6,参数!$B$5,3)</f>
        <v>0</v>
      </c>
      <c r="Q1738" s="25">
        <f>f_return(A1738,1,参数!$B$1-365/2,参数!$B$1)</f>
        <v>8.04193054435038</v>
      </c>
      <c r="R1738" s="25">
        <f ca="1">f_return(A1738,1,参数!$B$4,参数!$B$1)</f>
        <v>0</v>
      </c>
      <c r="S1738" s="25">
        <f ca="1">f_return(A1738,1,参数!$B$6,参数!$B$1)</f>
        <v>0</v>
      </c>
      <c r="T1738" t="str">
        <f>f_info_investtype(A1738)</f>
        <v>混合债券型二级基金</v>
      </c>
      <c r="U1738" t="str">
        <f>f_info_fundmanager(A1738)</f>
        <v>丁进</v>
      </c>
      <c r="V1738">
        <f>f_info_manager_onthepostdays(A1738,1)</f>
        <v>223</v>
      </c>
      <c r="W1738" s="25">
        <f ca="1">f_return_1w(A1738,"0",参数!$B$2)</f>
        <v>-1.02844436208652</v>
      </c>
      <c r="X1738" s="25">
        <f>f_return_1m(A1738,"0",参数!$B$1)</f>
        <v>1.35531767955799</v>
      </c>
      <c r="Y1738" s="25">
        <f>f_return_3m(A1738,0,参数!$B$1)</f>
        <v>0.505050505050516</v>
      </c>
      <c r="Z1738" s="25">
        <f>f_return_6m(A1738,0,参数!B1737)</f>
        <v>-3.65770087373651</v>
      </c>
      <c r="AA1738" t="str">
        <f>f_dq_status(A1738,参数!$B$1)</f>
        <v>开放申购|开放赎回</v>
      </c>
      <c r="AB1738" s="17">
        <f ca="1">f_risk_maxdownside(A1738,参数!$B$6,参数!$B$1)</f>
        <v>-6.74034120735184</v>
      </c>
      <c r="AC1738" s="17">
        <f ca="1">f_risk_maxdownside(A1738,参数!$B$4,参数!$B$1)</f>
        <v>-6.74034120735184</v>
      </c>
      <c r="AD1738" t="str">
        <f ca="1">f_risk_maxdownside_date(A1738,参数!$B$6,参数!$B$1)</f>
        <v>20200115-20200203</v>
      </c>
    </row>
    <row r="1739" spans="1:30">
      <c r="A1739" s="15" t="s">
        <v>1767</v>
      </c>
      <c r="B1739" t="str">
        <f>f_info_name(A1739)</f>
        <v>国泰价值精选A</v>
      </c>
      <c r="C1739" t="str">
        <f>f_info_setupdate(A1739)</f>
        <v>2018-08-08</v>
      </c>
      <c r="D1739" s="16">
        <f t="shared" si="27"/>
        <v>901</v>
      </c>
      <c r="F1739" s="17">
        <f>f_netasset_total(A1739,参数!$B$1,100000000)</f>
        <v>8.4837166942</v>
      </c>
      <c r="G1739" s="17">
        <f ca="1">f_nav_adjustedreturn(A1739,参数!$B$2,参数!$B$1)</f>
        <v>63.811232063335</v>
      </c>
      <c r="H1739" s="17">
        <f ca="1">f_nav_periodreturnrankingper(A1739,参数!$B$2,参数!$B$1,3)</f>
        <v>31.0217046056114</v>
      </c>
      <c r="I1739" s="17">
        <f ca="1">f_nav_adjustedreturn(A1739,参数!$B$3,参数!$B$2)</f>
        <v>69.796261289645</v>
      </c>
      <c r="J1739" s="17">
        <f ca="1">f_nav_periodreturnrankingper(A1739,参数!$B$3,参数!$B$2,3)</f>
        <v>4.73801560758082</v>
      </c>
      <c r="K1739" s="17">
        <f ca="1">f_nav_adjustedreturn(A1739,参数!$B$4,参数!$B$3)</f>
        <v>0</v>
      </c>
      <c r="L1739" s="17">
        <f ca="1">f_nav_periodreturnrankingper(A1739,参数!$B$4,参数!$B$3,3)</f>
        <v>0</v>
      </c>
      <c r="M1739" s="17">
        <f ca="1">f_nav_adjustedreturn(A1739,参数!$B$5,参数!$B$4)</f>
        <v>0</v>
      </c>
      <c r="N1739" s="17">
        <f ca="1">f_nav_periodreturnrankingper(A1739,参数!$B$5,参数!$B$4,3)</f>
        <v>0</v>
      </c>
      <c r="O1739" s="17">
        <f ca="1">f_nav_adjustedreturn(A1739,参数!$B$6,参数!$B$5)</f>
        <v>0</v>
      </c>
      <c r="P1739" s="17">
        <f ca="1">f_nav_periodreturnrankingper(A1739,参数!$B$6,参数!$B$5,3)</f>
        <v>0</v>
      </c>
      <c r="Q1739" s="25">
        <f>f_return(A1739,1,参数!$B$1-365/2,参数!$B$1)</f>
        <v>79.4415157326121</v>
      </c>
      <c r="R1739" s="25">
        <f ca="1">f_return(A1739,1,参数!$B$4,参数!$B$1)</f>
        <v>0</v>
      </c>
      <c r="S1739" s="25">
        <f ca="1">f_return(A1739,1,参数!$B$6,参数!$B$1)</f>
        <v>0</v>
      </c>
      <c r="T1739" t="str">
        <f>f_info_investtype(A1739)</f>
        <v>灵活配置型基金</v>
      </c>
      <c r="U1739" t="str">
        <f>f_info_fundmanager(A1739)</f>
        <v>王阳</v>
      </c>
      <c r="V1739">
        <f>f_info_manager_onthepostdays(A1739,1)</f>
        <v>546</v>
      </c>
      <c r="W1739" s="25">
        <f ca="1">f_return_1w(A1739,"0",参数!$B$2)</f>
        <v>0.603571650799579</v>
      </c>
      <c r="X1739" s="25">
        <f>f_return_1m(A1739,"0",参数!$B$1)</f>
        <v>7.67573281294465</v>
      </c>
      <c r="Y1739" s="25">
        <f>f_return_3m(A1739,0,参数!$B$1)</f>
        <v>16.4790219016624</v>
      </c>
      <c r="Z1739" s="25">
        <f>f_return_6m(A1739,0,参数!B1738)</f>
        <v>27.2799962372419</v>
      </c>
      <c r="AA1739" t="str">
        <f>f_dq_status(A1739,参数!$B$1)</f>
        <v>开放申购|开放赎回</v>
      </c>
      <c r="AB1739" s="17">
        <f ca="1">f_risk_maxdownside(A1739,参数!$B$6,参数!$B$1)</f>
        <v>-17.1630648330059</v>
      </c>
      <c r="AC1739" s="17">
        <f ca="1">f_risk_maxdownside(A1739,参数!$B$4,参数!$B$1)</f>
        <v>-17.1630648330059</v>
      </c>
      <c r="AD1739" t="str">
        <f ca="1">f_risk_maxdownside_date(A1739,参数!$B$6,参数!$B$1)</f>
        <v>20190405-20190617</v>
      </c>
    </row>
    <row r="1740" spans="1:30">
      <c r="A1740" s="15" t="s">
        <v>1768</v>
      </c>
      <c r="B1740" t="str">
        <f>f_info_name(A1740)</f>
        <v>华宝绿色主题</v>
      </c>
      <c r="C1740" t="str">
        <f>f_info_setupdate(A1740)</f>
        <v>2018-09-04</v>
      </c>
      <c r="D1740" s="16">
        <f t="shared" si="27"/>
        <v>874</v>
      </c>
      <c r="F1740" s="17">
        <f>f_netasset_total(A1740,参数!$B$1,100000000)</f>
        <v>0.5940680667</v>
      </c>
      <c r="G1740" s="17">
        <f ca="1">f_nav_adjustedreturn(A1740,参数!$B$2,参数!$B$1)</f>
        <v>49.0689317216596</v>
      </c>
      <c r="H1740" s="17">
        <f ca="1">f_nav_periodreturnrankingper(A1740,参数!$B$2,参数!$B$1,3)</f>
        <v>79.9803729146222</v>
      </c>
      <c r="I1740" s="17">
        <f ca="1">f_nav_adjustedreturn(A1740,参数!$B$3,参数!$B$2)</f>
        <v>21.2037220352405</v>
      </c>
      <c r="J1740" s="17">
        <f ca="1">f_nav_periodreturnrankingper(A1740,参数!$B$3,参数!$B$2,3)</f>
        <v>90.9090909090909</v>
      </c>
      <c r="K1740" s="17">
        <f ca="1">f_nav_adjustedreturn(A1740,参数!$B$4,参数!$B$3)</f>
        <v>0</v>
      </c>
      <c r="L1740" s="17">
        <f ca="1">f_nav_periodreturnrankingper(A1740,参数!$B$4,参数!$B$3,3)</f>
        <v>0</v>
      </c>
      <c r="M1740" s="17">
        <f ca="1">f_nav_adjustedreturn(A1740,参数!$B$5,参数!$B$4)</f>
        <v>0</v>
      </c>
      <c r="N1740" s="17">
        <f ca="1">f_nav_periodreturnrankingper(A1740,参数!$B$5,参数!$B$4,3)</f>
        <v>0</v>
      </c>
      <c r="O1740" s="17">
        <f ca="1">f_nav_adjustedreturn(A1740,参数!$B$6,参数!$B$5)</f>
        <v>0</v>
      </c>
      <c r="P1740" s="17">
        <f ca="1">f_nav_periodreturnrankingper(A1740,参数!$B$6,参数!$B$5,3)</f>
        <v>0</v>
      </c>
      <c r="Q1740" s="25">
        <f>f_return(A1740,1,参数!$B$1-365/2,参数!$B$1)</f>
        <v>55.9706054863916</v>
      </c>
      <c r="R1740" s="25">
        <f ca="1">f_return(A1740,1,参数!$B$4,参数!$B$1)</f>
        <v>0</v>
      </c>
      <c r="S1740" s="25">
        <f ca="1">f_return(A1740,1,参数!$B$6,参数!$B$1)</f>
        <v>0</v>
      </c>
      <c r="T1740" t="str">
        <f>f_info_investtype(A1740)</f>
        <v>偏股混合型基金</v>
      </c>
      <c r="U1740" t="str">
        <f>f_info_fundmanager(A1740)</f>
        <v>夏林锋</v>
      </c>
      <c r="V1740">
        <f>f_info_manager_onthepostdays(A1740,1)</f>
        <v>891</v>
      </c>
      <c r="W1740" s="25">
        <f ca="1">f_return_1w(A1740,"0",参数!$B$2)</f>
        <v>-2.25131726009899</v>
      </c>
      <c r="X1740" s="25">
        <f>f_return_1m(A1740,"0",参数!$B$1)</f>
        <v>9.17573872472784</v>
      </c>
      <c r="Y1740" s="25">
        <f>f_return_3m(A1740,0,参数!$B$1)</f>
        <v>15.6653992395437</v>
      </c>
      <c r="Z1740" s="25">
        <f>f_return_6m(A1740,0,参数!B1739)</f>
        <v>21.1832687635432</v>
      </c>
      <c r="AA1740" t="str">
        <f>f_dq_status(A1740,参数!$B$1)</f>
        <v>开放申购|开放赎回</v>
      </c>
      <c r="AB1740" s="17">
        <f ca="1">f_risk_maxdownside(A1740,参数!$B$6,参数!$B$1)</f>
        <v>-15.0880691259555</v>
      </c>
      <c r="AC1740" s="17">
        <f ca="1">f_risk_maxdownside(A1740,参数!$B$4,参数!$B$1)</f>
        <v>-15.0880691259555</v>
      </c>
      <c r="AD1740" t="str">
        <f ca="1">f_risk_maxdownside_date(A1740,参数!$B$6,参数!$B$1)</f>
        <v>20190402-20190606</v>
      </c>
    </row>
    <row r="1741" spans="1:30">
      <c r="A1741" s="15" t="s">
        <v>1769</v>
      </c>
      <c r="B1741" t="str">
        <f>f_info_name(A1741)</f>
        <v>南方人工智能主题</v>
      </c>
      <c r="C1741" t="str">
        <f>f_info_setupdate(A1741)</f>
        <v>2018-10-12</v>
      </c>
      <c r="D1741" s="16">
        <f t="shared" si="27"/>
        <v>836</v>
      </c>
      <c r="F1741" s="17">
        <f>f_netasset_total(A1741,参数!$B$1,100000000)</f>
        <v>2.2124335037</v>
      </c>
      <c r="G1741" s="17">
        <f ca="1">f_nav_adjustedreturn(A1741,参数!$B$2,参数!$B$1)</f>
        <v>68.3566320943117</v>
      </c>
      <c r="H1741" s="17">
        <f ca="1">f_nav_periodreturnrankingper(A1741,参数!$B$2,参数!$B$1,3)</f>
        <v>49.3621197252208</v>
      </c>
      <c r="I1741" s="17">
        <f ca="1">f_nav_adjustedreturn(A1741,参数!$B$3,参数!$B$2)</f>
        <v>53.2227815615438</v>
      </c>
      <c r="J1741" s="17">
        <f ca="1">f_nav_periodreturnrankingper(A1741,参数!$B$3,参数!$B$2,3)</f>
        <v>30.0275482093664</v>
      </c>
      <c r="K1741" s="17">
        <f ca="1">f_nav_adjustedreturn(A1741,参数!$B$4,参数!$B$3)</f>
        <v>0</v>
      </c>
      <c r="L1741" s="17">
        <f ca="1">f_nav_periodreturnrankingper(A1741,参数!$B$4,参数!$B$3,3)</f>
        <v>0</v>
      </c>
      <c r="M1741" s="17">
        <f ca="1">f_nav_adjustedreturn(A1741,参数!$B$5,参数!$B$4)</f>
        <v>0</v>
      </c>
      <c r="N1741" s="17">
        <f ca="1">f_nav_periodreturnrankingper(A1741,参数!$B$5,参数!$B$4,3)</f>
        <v>0</v>
      </c>
      <c r="O1741" s="17">
        <f ca="1">f_nav_adjustedreturn(A1741,参数!$B$6,参数!$B$5)</f>
        <v>0</v>
      </c>
      <c r="P1741" s="17">
        <f ca="1">f_nav_periodreturnrankingper(A1741,参数!$B$6,参数!$B$5,3)</f>
        <v>0</v>
      </c>
      <c r="Q1741" s="25">
        <f>f_return(A1741,1,参数!$B$1-365/2,参数!$B$1)</f>
        <v>65.2011188244327</v>
      </c>
      <c r="R1741" s="25">
        <f ca="1">f_return(A1741,1,参数!$B$4,参数!$B$1)</f>
        <v>0</v>
      </c>
      <c r="S1741" s="25">
        <f ca="1">f_return(A1741,1,参数!$B$6,参数!$B$1)</f>
        <v>0</v>
      </c>
      <c r="T1741" t="str">
        <f>f_info_investtype(A1741)</f>
        <v>偏股混合型基金</v>
      </c>
      <c r="U1741" t="str">
        <f>f_info_fundmanager(A1741)</f>
        <v>罗安安</v>
      </c>
      <c r="V1741">
        <f>f_info_manager_onthepostdays(A1741,1)</f>
        <v>853</v>
      </c>
      <c r="W1741" s="25">
        <f ca="1">f_return_1w(A1741,"0",参数!$B$2)</f>
        <v>-1.06437221159974</v>
      </c>
      <c r="X1741" s="25">
        <f>f_return_1m(A1741,"0",参数!$B$1)</f>
        <v>16.3424297734051</v>
      </c>
      <c r="Y1741" s="25">
        <f>f_return_3m(A1741,0,参数!$B$1)</f>
        <v>23.9165481270744</v>
      </c>
      <c r="Z1741" s="25">
        <f>f_return_6m(A1741,0,参数!B1740)</f>
        <v>17.7311237314961</v>
      </c>
      <c r="AA1741" t="str">
        <f>f_dq_status(A1741,参数!$B$1)</f>
        <v>开放申购|开放赎回</v>
      </c>
      <c r="AB1741" s="17">
        <f ca="1">f_risk_maxdownside(A1741,参数!$B$6,参数!$B$1)</f>
        <v>-18.8460911609714</v>
      </c>
      <c r="AC1741" s="17">
        <f ca="1">f_risk_maxdownside(A1741,参数!$B$4,参数!$B$1)</f>
        <v>-18.8460911609714</v>
      </c>
      <c r="AD1741" t="str">
        <f ca="1">f_risk_maxdownside_date(A1741,参数!$B$6,参数!$B$1)</f>
        <v>20200226-20200323</v>
      </c>
    </row>
    <row r="1742" spans="1:30">
      <c r="A1742" s="15" t="s">
        <v>1770</v>
      </c>
      <c r="B1742" t="str">
        <f>f_info_name(A1742)</f>
        <v>国泰江源优势精选A</v>
      </c>
      <c r="C1742" t="str">
        <f>f_info_setupdate(A1742)</f>
        <v>2018-03-19</v>
      </c>
      <c r="D1742" s="16">
        <f t="shared" si="27"/>
        <v>1043</v>
      </c>
      <c r="F1742" s="17">
        <f>f_netasset_total(A1742,参数!$B$1,100000000)</f>
        <v>14.1449336426</v>
      </c>
      <c r="G1742" s="17">
        <f ca="1">f_nav_adjustedreturn(A1742,参数!$B$2,参数!$B$1)</f>
        <v>101.731282806888</v>
      </c>
      <c r="H1742" s="17">
        <f ca="1">f_nav_periodreturnrankingper(A1742,参数!$B$2,参数!$B$1,3)</f>
        <v>4.92323980942298</v>
      </c>
      <c r="I1742" s="17">
        <f ca="1">f_nav_adjustedreturn(A1742,参数!$B$3,参数!$B$2)</f>
        <v>54.1376863023421</v>
      </c>
      <c r="J1742" s="17">
        <f ca="1">f_nav_periodreturnrankingper(A1742,参数!$B$3,参数!$B$2,3)</f>
        <v>13.0434782608696</v>
      </c>
      <c r="K1742" s="17">
        <f ca="1">f_nav_adjustedreturn(A1742,参数!$B$4,参数!$B$3)</f>
        <v>0</v>
      </c>
      <c r="L1742" s="17">
        <f ca="1">f_nav_periodreturnrankingper(A1742,参数!$B$4,参数!$B$3,3)</f>
        <v>0</v>
      </c>
      <c r="M1742" s="17">
        <f ca="1">f_nav_adjustedreturn(A1742,参数!$B$5,参数!$B$4)</f>
        <v>0</v>
      </c>
      <c r="N1742" s="17">
        <f ca="1">f_nav_periodreturnrankingper(A1742,参数!$B$5,参数!$B$4,3)</f>
        <v>0</v>
      </c>
      <c r="O1742" s="17">
        <f ca="1">f_nav_adjustedreturn(A1742,参数!$B$6,参数!$B$5)</f>
        <v>0</v>
      </c>
      <c r="P1742" s="17">
        <f ca="1">f_nav_periodreturnrankingper(A1742,参数!$B$6,参数!$B$5,3)</f>
        <v>0</v>
      </c>
      <c r="Q1742" s="25">
        <f>f_return(A1742,1,参数!$B$1-365/2,参数!$B$1)</f>
        <v>108.393779075042</v>
      </c>
      <c r="R1742" s="25">
        <f ca="1">f_return(A1742,1,参数!$B$4,参数!$B$1)</f>
        <v>0</v>
      </c>
      <c r="S1742" s="25">
        <f ca="1">f_return(A1742,1,参数!$B$6,参数!$B$1)</f>
        <v>0</v>
      </c>
      <c r="T1742" t="str">
        <f>f_info_investtype(A1742)</f>
        <v>灵活配置型基金</v>
      </c>
      <c r="U1742" t="str">
        <f>f_info_fundmanager(A1742)</f>
        <v>郑有为</v>
      </c>
      <c r="V1742">
        <f>f_info_manager_onthepostdays(A1742,1)</f>
        <v>608</v>
      </c>
      <c r="W1742" s="25">
        <f ca="1">f_return_1w(A1742,"0",参数!$B$2)</f>
        <v>1.41016062756818</v>
      </c>
      <c r="X1742" s="25">
        <f>f_return_1m(A1742,"0",参数!$B$1)</f>
        <v>20.1447924093676</v>
      </c>
      <c r="Y1742" s="25">
        <f>f_return_3m(A1742,0,参数!$B$1)</f>
        <v>28.7830687830688</v>
      </c>
      <c r="Z1742" s="25">
        <f>f_return_6m(A1742,0,参数!B1741)</f>
        <v>41.1614936954413</v>
      </c>
      <c r="AA1742" t="str">
        <f>f_dq_status(A1742,参数!$B$1)</f>
        <v>开放申购|开放赎回</v>
      </c>
      <c r="AB1742" s="17">
        <f ca="1">f_risk_maxdownside(A1742,参数!$B$6,参数!$B$1)</f>
        <v>-32.6339862782142</v>
      </c>
      <c r="AC1742" s="17">
        <f ca="1">f_risk_maxdownside(A1742,参数!$B$4,参数!$B$1)</f>
        <v>-32.6339862782142</v>
      </c>
      <c r="AD1742" t="str">
        <f ca="1">f_risk_maxdownside_date(A1742,参数!$B$6,参数!$B$1)</f>
        <v>20180522-20190103</v>
      </c>
    </row>
    <row r="1743" spans="1:30">
      <c r="A1743" s="15" t="s">
        <v>1771</v>
      </c>
      <c r="B1743" t="str">
        <f>f_info_name(A1743)</f>
        <v>富国臻选成长</v>
      </c>
      <c r="C1743" t="str">
        <f>f_info_setupdate(A1743)</f>
        <v>2018-08-15</v>
      </c>
      <c r="D1743" s="16">
        <f t="shared" si="27"/>
        <v>894</v>
      </c>
      <c r="F1743" s="17">
        <f>f_netasset_total(A1743,参数!$B$1,100000000)</f>
        <v>3.0368302652</v>
      </c>
      <c r="G1743" s="17">
        <f ca="1">f_nav_adjustedreturn(A1743,参数!$B$2,参数!$B$1)</f>
        <v>76.0008383986586</v>
      </c>
      <c r="H1743" s="17">
        <f ca="1">f_nav_periodreturnrankingper(A1743,参数!$B$2,参数!$B$1,3)</f>
        <v>19.2694547379566</v>
      </c>
      <c r="I1743" s="17">
        <f ca="1">f_nav_adjustedreturn(A1743,参数!$B$3,参数!$B$2)</f>
        <v>42.6876682284917</v>
      </c>
      <c r="J1743" s="17">
        <f ca="1">f_nav_periodreturnrankingper(A1743,参数!$B$3,参数!$B$2,3)</f>
        <v>25.9754738015608</v>
      </c>
      <c r="K1743" s="17">
        <f ca="1">f_nav_adjustedreturn(A1743,参数!$B$4,参数!$B$3)</f>
        <v>0</v>
      </c>
      <c r="L1743" s="17">
        <f ca="1">f_nav_periodreturnrankingper(A1743,参数!$B$4,参数!$B$3,3)</f>
        <v>0</v>
      </c>
      <c r="M1743" s="17">
        <f ca="1">f_nav_adjustedreturn(A1743,参数!$B$5,参数!$B$4)</f>
        <v>0</v>
      </c>
      <c r="N1743" s="17">
        <f ca="1">f_nav_periodreturnrankingper(A1743,参数!$B$5,参数!$B$4,3)</f>
        <v>0</v>
      </c>
      <c r="O1743" s="17">
        <f ca="1">f_nav_adjustedreturn(A1743,参数!$B$6,参数!$B$5)</f>
        <v>0</v>
      </c>
      <c r="P1743" s="17">
        <f ca="1">f_nav_periodreturnrankingper(A1743,参数!$B$6,参数!$B$5,3)</f>
        <v>0</v>
      </c>
      <c r="Q1743" s="25">
        <f>f_return(A1743,1,参数!$B$1-365/2,参数!$B$1)</f>
        <v>55.4193204164146</v>
      </c>
      <c r="R1743" s="25">
        <f ca="1">f_return(A1743,1,参数!$B$4,参数!$B$1)</f>
        <v>0</v>
      </c>
      <c r="S1743" s="25">
        <f ca="1">f_return(A1743,1,参数!$B$6,参数!$B$1)</f>
        <v>0</v>
      </c>
      <c r="T1743" t="str">
        <f>f_info_investtype(A1743)</f>
        <v>灵活配置型基金</v>
      </c>
      <c r="U1743" t="str">
        <f>f_info_fundmanager(A1743)</f>
        <v>易智泉</v>
      </c>
      <c r="V1743">
        <f>f_info_manager_onthepostdays(A1743,1)</f>
        <v>911</v>
      </c>
      <c r="W1743" s="25">
        <f ca="1">f_return_1w(A1743,"0",参数!$B$2)</f>
        <v>-2.92322300596852</v>
      </c>
      <c r="X1743" s="25">
        <f>f_return_1m(A1743,"0",参数!$B$1)</f>
        <v>17.5885730289875</v>
      </c>
      <c r="Y1743" s="25">
        <f>f_return_3m(A1743,0,参数!$B$1)</f>
        <v>23.2436399217221</v>
      </c>
      <c r="Z1743" s="25">
        <f>f_return_6m(A1743,0,参数!B1742)</f>
        <v>16.8338340651722</v>
      </c>
      <c r="AA1743" t="str">
        <f>f_dq_status(A1743,参数!$B$1)</f>
        <v>开放申购|开放赎回</v>
      </c>
      <c r="AB1743" s="17">
        <f ca="1">f_risk_maxdownside(A1743,参数!$B$6,参数!$B$1)</f>
        <v>-12.8629390135666</v>
      </c>
      <c r="AC1743" s="17">
        <f ca="1">f_risk_maxdownside(A1743,参数!$B$4,参数!$B$1)</f>
        <v>-12.8629390135666</v>
      </c>
      <c r="AD1743" t="str">
        <f ca="1">f_risk_maxdownside_date(A1743,参数!$B$6,参数!$B$1)</f>
        <v>20200306-20200319</v>
      </c>
    </row>
    <row r="1744" spans="1:30">
      <c r="A1744" s="15" t="s">
        <v>1772</v>
      </c>
      <c r="B1744" t="str">
        <f>f_info_name(A1744)</f>
        <v>长城智能产业</v>
      </c>
      <c r="C1744" t="str">
        <f>f_info_setupdate(A1744)</f>
        <v>2018-06-08</v>
      </c>
      <c r="D1744" s="16">
        <f t="shared" si="27"/>
        <v>962</v>
      </c>
      <c r="F1744" s="17">
        <f>f_netasset_total(A1744,参数!$B$1,100000000)</f>
        <v>12.9419818604</v>
      </c>
      <c r="G1744" s="17">
        <f ca="1">f_nav_adjustedreturn(A1744,参数!$B$2,参数!$B$1)</f>
        <v>84.5073419876569</v>
      </c>
      <c r="H1744" s="17">
        <f ca="1">f_nav_periodreturnrankingper(A1744,参数!$B$2,参数!$B$1,3)</f>
        <v>13.1815775542615</v>
      </c>
      <c r="I1744" s="17">
        <f ca="1">f_nav_adjustedreturn(A1744,参数!$B$3,参数!$B$2)</f>
        <v>50.1757750079898</v>
      </c>
      <c r="J1744" s="17">
        <f ca="1">f_nav_periodreturnrankingper(A1744,参数!$B$3,参数!$B$2,3)</f>
        <v>17.4470457079153</v>
      </c>
      <c r="K1744" s="17">
        <f ca="1">f_nav_adjustedreturn(A1744,参数!$B$4,参数!$B$3)</f>
        <v>0</v>
      </c>
      <c r="L1744" s="17">
        <f ca="1">f_nav_periodreturnrankingper(A1744,参数!$B$4,参数!$B$3,3)</f>
        <v>0</v>
      </c>
      <c r="M1744" s="17">
        <f ca="1">f_nav_adjustedreturn(A1744,参数!$B$5,参数!$B$4)</f>
        <v>0</v>
      </c>
      <c r="N1744" s="17">
        <f ca="1">f_nav_periodreturnrankingper(A1744,参数!$B$5,参数!$B$4,3)</f>
        <v>0</v>
      </c>
      <c r="O1744" s="17">
        <f ca="1">f_nav_adjustedreturn(A1744,参数!$B$6,参数!$B$5)</f>
        <v>0</v>
      </c>
      <c r="P1744" s="17">
        <f ca="1">f_nav_periodreturnrankingper(A1744,参数!$B$6,参数!$B$5,3)</f>
        <v>0</v>
      </c>
      <c r="Q1744" s="25">
        <f>f_return(A1744,1,参数!$B$1-365/2,参数!$B$1)</f>
        <v>50.8558023058337</v>
      </c>
      <c r="R1744" s="25">
        <f ca="1">f_return(A1744,1,参数!$B$4,参数!$B$1)</f>
        <v>0</v>
      </c>
      <c r="S1744" s="25">
        <f ca="1">f_return(A1744,1,参数!$B$6,参数!$B$1)</f>
        <v>0</v>
      </c>
      <c r="T1744" t="str">
        <f>f_info_investtype(A1744)</f>
        <v>灵活配置型基金</v>
      </c>
      <c r="U1744" t="str">
        <f>f_info_fundmanager(A1744)</f>
        <v>何以广</v>
      </c>
      <c r="V1744">
        <f>f_info_manager_onthepostdays(A1744,1)</f>
        <v>979</v>
      </c>
      <c r="W1744" s="25">
        <f ca="1">f_return_1w(A1744,"0",参数!$B$2)</f>
        <v>-0.466002965473412</v>
      </c>
      <c r="X1744" s="25">
        <f>f_return_1m(A1744,"0",参数!$B$1)</f>
        <v>9.56192080876158</v>
      </c>
      <c r="Y1744" s="25">
        <f>f_return_3m(A1744,0,参数!$B$1)</f>
        <v>20.7520891364903</v>
      </c>
      <c r="Z1744" s="25">
        <f>f_return_6m(A1744,0,参数!B1743)</f>
        <v>14.3289650101639</v>
      </c>
      <c r="AA1744" t="str">
        <f>f_dq_status(A1744,参数!$B$1)</f>
        <v>开放申购|开放赎回</v>
      </c>
      <c r="AB1744" s="17">
        <f ca="1">f_risk_maxdownside(A1744,参数!$B$6,参数!$B$1)</f>
        <v>-14.911593066806</v>
      </c>
      <c r="AC1744" s="17">
        <f ca="1">f_risk_maxdownside(A1744,参数!$B$4,参数!$B$1)</f>
        <v>-14.911593066806</v>
      </c>
      <c r="AD1744" t="str">
        <f ca="1">f_risk_maxdownside_date(A1744,参数!$B$6,参数!$B$1)</f>
        <v>20190409-20190606</v>
      </c>
    </row>
    <row r="1745" spans="1:30">
      <c r="A1745" s="15" t="s">
        <v>1773</v>
      </c>
      <c r="B1745" t="str">
        <f>f_info_name(A1745)</f>
        <v>富国转型机遇</v>
      </c>
      <c r="C1745" t="str">
        <f>f_info_setupdate(A1745)</f>
        <v>2018-04-25</v>
      </c>
      <c r="D1745" s="16">
        <f t="shared" si="27"/>
        <v>1006</v>
      </c>
      <c r="F1745" s="17">
        <f>f_netasset_total(A1745,参数!$B$1,100000000)</f>
        <v>10.947048023</v>
      </c>
      <c r="G1745" s="17">
        <f ca="1">f_nav_adjustedreturn(A1745,参数!$B$2,参数!$B$1)</f>
        <v>83.5761696616481</v>
      </c>
      <c r="H1745" s="17">
        <f ca="1">f_nav_periodreturnrankingper(A1745,参数!$B$2,参数!$B$1,3)</f>
        <v>26.3984298331698</v>
      </c>
      <c r="I1745" s="17">
        <f ca="1">f_nav_adjustedreturn(A1745,参数!$B$3,参数!$B$2)</f>
        <v>50.5667276051188</v>
      </c>
      <c r="J1745" s="17">
        <f ca="1">f_nav_periodreturnrankingper(A1745,参数!$B$3,参数!$B$2,3)</f>
        <v>34.1597796143251</v>
      </c>
      <c r="K1745" s="17">
        <f ca="1">f_nav_adjustedreturn(A1745,参数!$B$4,参数!$B$3)</f>
        <v>0</v>
      </c>
      <c r="L1745" s="17">
        <f ca="1">f_nav_periodreturnrankingper(A1745,参数!$B$4,参数!$B$3,3)</f>
        <v>0</v>
      </c>
      <c r="M1745" s="17">
        <f ca="1">f_nav_adjustedreturn(A1745,参数!$B$5,参数!$B$4)</f>
        <v>0</v>
      </c>
      <c r="N1745" s="17">
        <f ca="1">f_nav_periodreturnrankingper(A1745,参数!$B$5,参数!$B$4,3)</f>
        <v>0</v>
      </c>
      <c r="O1745" s="17">
        <f ca="1">f_nav_adjustedreturn(A1745,参数!$B$6,参数!$B$5)</f>
        <v>0</v>
      </c>
      <c r="P1745" s="17">
        <f ca="1">f_nav_periodreturnrankingper(A1745,参数!$B$6,参数!$B$5,3)</f>
        <v>0</v>
      </c>
      <c r="Q1745" s="25">
        <f>f_return(A1745,1,参数!$B$1-365/2,参数!$B$1)</f>
        <v>86.7965691553611</v>
      </c>
      <c r="R1745" s="25">
        <f ca="1">f_return(A1745,1,参数!$B$4,参数!$B$1)</f>
        <v>0</v>
      </c>
      <c r="S1745" s="25">
        <f ca="1">f_return(A1745,1,参数!$B$6,参数!$B$1)</f>
        <v>0</v>
      </c>
      <c r="T1745" t="str">
        <f>f_info_investtype(A1745)</f>
        <v>偏股混合型基金</v>
      </c>
      <c r="U1745" t="str">
        <f>f_info_fundmanager(A1745)</f>
        <v>曹文俊</v>
      </c>
      <c r="V1745">
        <f>f_info_manager_onthepostdays(A1745,1)</f>
        <v>1023</v>
      </c>
      <c r="W1745" s="25">
        <f ca="1">f_return_1w(A1745,"0",参数!$B$2)</f>
        <v>-1.49896348269813</v>
      </c>
      <c r="X1745" s="25">
        <f>f_return_1m(A1745,"0",参数!$B$1)</f>
        <v>13.531237484982</v>
      </c>
      <c r="Y1745" s="25">
        <f>f_return_3m(A1745,0,参数!$B$1)</f>
        <v>25.1324210990951</v>
      </c>
      <c r="Z1745" s="25">
        <f>f_return_6m(A1745,0,参数!B1744)</f>
        <v>30.1493863497529</v>
      </c>
      <c r="AA1745" t="str">
        <f>f_dq_status(A1745,参数!$B$1)</f>
        <v>开放申购|开放赎回</v>
      </c>
      <c r="AB1745" s="17">
        <f ca="1">f_risk_maxdownside(A1745,参数!$B$6,参数!$B$1)</f>
        <v>-23.2157018239492</v>
      </c>
      <c r="AC1745" s="17">
        <f ca="1">f_risk_maxdownside(A1745,参数!$B$4,参数!$B$1)</f>
        <v>-23.2157018239492</v>
      </c>
      <c r="AD1745" t="str">
        <f ca="1">f_risk_maxdownside_date(A1745,参数!$B$6,参数!$B$1)</f>
        <v>20180519-20190103</v>
      </c>
    </row>
    <row r="1746" spans="1:30">
      <c r="A1746" s="15" t="s">
        <v>1774</v>
      </c>
      <c r="B1746" t="str">
        <f>f_info_name(A1746)</f>
        <v>南方君信A</v>
      </c>
      <c r="C1746" t="str">
        <f>f_info_setupdate(A1746)</f>
        <v>2018-05-30</v>
      </c>
      <c r="D1746" s="16">
        <f t="shared" si="27"/>
        <v>971</v>
      </c>
      <c r="F1746" s="17">
        <f>f_netasset_total(A1746,参数!$B$1,100000000)</f>
        <v>4.3955068017</v>
      </c>
      <c r="G1746" s="17">
        <f ca="1">f_nav_adjustedreturn(A1746,参数!$B$2,参数!$B$1)</f>
        <v>60.6047230192011</v>
      </c>
      <c r="H1746" s="17">
        <f ca="1">f_nav_periodreturnrankingper(A1746,参数!$B$2,参数!$B$1,3)</f>
        <v>34.4097406034939</v>
      </c>
      <c r="I1746" s="17">
        <f ca="1">f_nav_adjustedreturn(A1746,参数!$B$3,参数!$B$2)</f>
        <v>36.7367468061563</v>
      </c>
      <c r="J1746" s="17">
        <f ca="1">f_nav_periodreturnrankingper(A1746,参数!$B$3,参数!$B$2,3)</f>
        <v>34.2251950947603</v>
      </c>
      <c r="K1746" s="17">
        <f ca="1">f_nav_adjustedreturn(A1746,参数!$B$4,参数!$B$3)</f>
        <v>0</v>
      </c>
      <c r="L1746" s="17">
        <f ca="1">f_nav_periodreturnrankingper(A1746,参数!$B$4,参数!$B$3,3)</f>
        <v>0</v>
      </c>
      <c r="M1746" s="17">
        <f ca="1">f_nav_adjustedreturn(A1746,参数!$B$5,参数!$B$4)</f>
        <v>0</v>
      </c>
      <c r="N1746" s="17">
        <f ca="1">f_nav_periodreturnrankingper(A1746,参数!$B$5,参数!$B$4,3)</f>
        <v>0</v>
      </c>
      <c r="O1746" s="17">
        <f ca="1">f_nav_adjustedreturn(A1746,参数!$B$6,参数!$B$5)</f>
        <v>0</v>
      </c>
      <c r="P1746" s="17">
        <f ca="1">f_nav_periodreturnrankingper(A1746,参数!$B$6,参数!$B$5,3)</f>
        <v>0</v>
      </c>
      <c r="Q1746" s="25">
        <f>f_return(A1746,1,参数!$B$1-365/2,参数!$B$1)</f>
        <v>69.1582222765856</v>
      </c>
      <c r="R1746" s="25">
        <f ca="1">f_return(A1746,1,参数!$B$4,参数!$B$1)</f>
        <v>0</v>
      </c>
      <c r="S1746" s="25">
        <f ca="1">f_return(A1746,1,参数!$B$6,参数!$B$1)</f>
        <v>0</v>
      </c>
      <c r="T1746" t="str">
        <f>f_info_investtype(A1746)</f>
        <v>灵活配置型基金</v>
      </c>
      <c r="U1746" t="str">
        <f>f_info_fundmanager(A1746)</f>
        <v>茅炜</v>
      </c>
      <c r="V1746">
        <f>f_info_manager_onthepostdays(A1746,1)</f>
        <v>988</v>
      </c>
      <c r="W1746" s="25">
        <f ca="1">f_return_1w(A1746,"0",参数!$B$2)</f>
        <v>-2.09593777009508</v>
      </c>
      <c r="X1746" s="25">
        <f>f_return_1m(A1746,"0",参数!$B$1)</f>
        <v>9.17137570635595</v>
      </c>
      <c r="Y1746" s="25">
        <f>f_return_3m(A1746,0,参数!$B$1)</f>
        <v>22.2135139674187</v>
      </c>
      <c r="Z1746" s="25">
        <f>f_return_6m(A1746,0,参数!B1745)</f>
        <v>27.2711680292722</v>
      </c>
      <c r="AA1746" t="str">
        <f>f_dq_status(A1746,参数!$B$1)</f>
        <v>开放申购|开放赎回</v>
      </c>
      <c r="AB1746" s="17">
        <f ca="1">f_risk_maxdownside(A1746,参数!$B$6,参数!$B$1)</f>
        <v>-15.2622354051503</v>
      </c>
      <c r="AC1746" s="17">
        <f ca="1">f_risk_maxdownside(A1746,参数!$B$4,参数!$B$1)</f>
        <v>-15.2622354051503</v>
      </c>
      <c r="AD1746" t="str">
        <f ca="1">f_risk_maxdownside_date(A1746,参数!$B$6,参数!$B$1)</f>
        <v>20200306-20200323</v>
      </c>
    </row>
    <row r="1747" spans="1:30">
      <c r="A1747" s="15" t="s">
        <v>1775</v>
      </c>
      <c r="B1747" t="str">
        <f>f_info_name(A1747)</f>
        <v>南方成安优选</v>
      </c>
      <c r="C1747" t="str">
        <f>f_info_setupdate(A1747)</f>
        <v>2018-04-19</v>
      </c>
      <c r="D1747" s="16">
        <f t="shared" si="27"/>
        <v>1012</v>
      </c>
      <c r="F1747" s="17">
        <f>f_netasset_total(A1747,参数!$B$1,100000000)</f>
        <v>9.6057224837</v>
      </c>
      <c r="G1747" s="17">
        <f ca="1">f_nav_adjustedreturn(A1747,参数!$B$2,参数!$B$1)</f>
        <v>100.807372991088</v>
      </c>
      <c r="H1747" s="17">
        <f ca="1">f_nav_periodreturnrankingper(A1747,参数!$B$2,参数!$B$1,3)</f>
        <v>5.3996823716252</v>
      </c>
      <c r="I1747" s="17">
        <f ca="1">f_nav_adjustedreturn(A1747,参数!$B$3,参数!$B$2)</f>
        <v>50.1830244795241</v>
      </c>
      <c r="J1747" s="17">
        <f ca="1">f_nav_periodreturnrankingper(A1747,参数!$B$3,参数!$B$2,3)</f>
        <v>17.3913043478261</v>
      </c>
      <c r="K1747" s="17">
        <f ca="1">f_nav_adjustedreturn(A1747,参数!$B$4,参数!$B$3)</f>
        <v>0</v>
      </c>
      <c r="L1747" s="17">
        <f ca="1">f_nav_periodreturnrankingper(A1747,参数!$B$4,参数!$B$3,3)</f>
        <v>0</v>
      </c>
      <c r="M1747" s="17">
        <f ca="1">f_nav_adjustedreturn(A1747,参数!$B$5,参数!$B$4)</f>
        <v>0</v>
      </c>
      <c r="N1747" s="17">
        <f ca="1">f_nav_periodreturnrankingper(A1747,参数!$B$5,参数!$B$4,3)</f>
        <v>0</v>
      </c>
      <c r="O1747" s="17">
        <f ca="1">f_nav_adjustedreturn(A1747,参数!$B$6,参数!$B$5)</f>
        <v>0</v>
      </c>
      <c r="P1747" s="17">
        <f ca="1">f_nav_periodreturnrankingper(A1747,参数!$B$6,参数!$B$5,3)</f>
        <v>0</v>
      </c>
      <c r="Q1747" s="25">
        <f>f_return(A1747,1,参数!$B$1-365/2,参数!$B$1)</f>
        <v>102.675997465711</v>
      </c>
      <c r="R1747" s="25">
        <f ca="1">f_return(A1747,1,参数!$B$4,参数!$B$1)</f>
        <v>0</v>
      </c>
      <c r="S1747" s="25">
        <f ca="1">f_return(A1747,1,参数!$B$6,参数!$B$1)</f>
        <v>0</v>
      </c>
      <c r="T1747" t="str">
        <f>f_info_investtype(A1747)</f>
        <v>灵活配置型基金</v>
      </c>
      <c r="U1747" t="str">
        <f>f_info_fundmanager(A1747)</f>
        <v>章晖</v>
      </c>
      <c r="V1747">
        <f>f_info_manager_onthepostdays(A1747,1)</f>
        <v>1029</v>
      </c>
      <c r="W1747" s="25">
        <f ca="1">f_return_1w(A1747,"0",参数!$B$2)</f>
        <v>0.466789103152739</v>
      </c>
      <c r="X1747" s="25">
        <f>f_return_1m(A1747,"0",参数!$B$1)</f>
        <v>14.9258936355711</v>
      </c>
      <c r="Y1747" s="25">
        <f>f_return_3m(A1747,0,参数!$B$1)</f>
        <v>32.3427538778174</v>
      </c>
      <c r="Z1747" s="25">
        <f>f_return_6m(A1747,0,参数!B1746)</f>
        <v>36.2764600867126</v>
      </c>
      <c r="AA1747" t="str">
        <f>f_dq_status(A1747,参数!$B$1)</f>
        <v>开放申购|开放赎回</v>
      </c>
      <c r="AB1747" s="17">
        <f ca="1">f_risk_maxdownside(A1747,参数!$B$6,参数!$B$1)</f>
        <v>-18.0802039415629</v>
      </c>
      <c r="AC1747" s="17">
        <f ca="1">f_risk_maxdownside(A1747,参数!$B$4,参数!$B$1)</f>
        <v>-18.0802039415629</v>
      </c>
      <c r="AD1747" t="str">
        <f ca="1">f_risk_maxdownside_date(A1747,参数!$B$6,参数!$B$1)</f>
        <v>20180717-20190103</v>
      </c>
    </row>
    <row r="1748" spans="1:30">
      <c r="A1748" s="15" t="s">
        <v>1776</v>
      </c>
      <c r="B1748" t="str">
        <f>f_info_name(A1748)</f>
        <v>长安裕隆A</v>
      </c>
      <c r="C1748" t="str">
        <f>f_info_setupdate(A1748)</f>
        <v>2018-09-03</v>
      </c>
      <c r="D1748" s="16">
        <f t="shared" si="27"/>
        <v>875</v>
      </c>
      <c r="F1748" s="17">
        <f>f_netasset_total(A1748,参数!$B$1,100000000)</f>
        <v>6.2428853248</v>
      </c>
      <c r="G1748" s="17">
        <f ca="1">f_nav_adjustedreturn(A1748,参数!$B$2,参数!$B$1)</f>
        <v>102.143092647544</v>
      </c>
      <c r="H1748" s="17">
        <f ca="1">f_nav_periodreturnrankingper(A1748,参数!$B$2,参数!$B$1,3)</f>
        <v>4.71148755955532</v>
      </c>
      <c r="I1748" s="17">
        <f ca="1">f_nav_adjustedreturn(A1748,参数!$B$3,参数!$B$2)</f>
        <v>81.743733146909</v>
      </c>
      <c r="J1748" s="17">
        <f ca="1">f_nav_periodreturnrankingper(A1748,参数!$B$3,参数!$B$2,3)</f>
        <v>2.39687848383501</v>
      </c>
      <c r="K1748" s="17">
        <f ca="1">f_nav_adjustedreturn(A1748,参数!$B$4,参数!$B$3)</f>
        <v>0</v>
      </c>
      <c r="L1748" s="17">
        <f ca="1">f_nav_periodreturnrankingper(A1748,参数!$B$4,参数!$B$3,3)</f>
        <v>0</v>
      </c>
      <c r="M1748" s="17">
        <f ca="1">f_nav_adjustedreturn(A1748,参数!$B$5,参数!$B$4)</f>
        <v>0</v>
      </c>
      <c r="N1748" s="17">
        <f ca="1">f_nav_periodreturnrankingper(A1748,参数!$B$5,参数!$B$4,3)</f>
        <v>0</v>
      </c>
      <c r="O1748" s="17">
        <f ca="1">f_nav_adjustedreturn(A1748,参数!$B$6,参数!$B$5)</f>
        <v>0</v>
      </c>
      <c r="P1748" s="17">
        <f ca="1">f_nav_periodreturnrankingper(A1748,参数!$B$6,参数!$B$5,3)</f>
        <v>0</v>
      </c>
      <c r="Q1748" s="25">
        <f>f_return(A1748,1,参数!$B$1-365/2,参数!$B$1)</f>
        <v>161.259695068822</v>
      </c>
      <c r="R1748" s="25">
        <f ca="1">f_return(A1748,1,参数!$B$4,参数!$B$1)</f>
        <v>0</v>
      </c>
      <c r="S1748" s="25">
        <f ca="1">f_return(A1748,1,参数!$B$6,参数!$B$1)</f>
        <v>0</v>
      </c>
      <c r="T1748" t="str">
        <f>f_info_investtype(A1748)</f>
        <v>灵活配置型基金</v>
      </c>
      <c r="U1748" t="str">
        <f>f_info_fundmanager(A1748)</f>
        <v>徐小勇</v>
      </c>
      <c r="V1748">
        <f>f_info_manager_onthepostdays(A1748,1)</f>
        <v>888</v>
      </c>
      <c r="W1748" s="25">
        <f ca="1">f_return_1w(A1748,"0",参数!$B$2)</f>
        <v>3.3683612610054</v>
      </c>
      <c r="X1748" s="25">
        <f>f_return_1m(A1748,"0",参数!$B$1)</f>
        <v>18.7948072079054</v>
      </c>
      <c r="Y1748" s="25">
        <f>f_return_3m(A1748,0,参数!$B$1)</f>
        <v>47.8418133590547</v>
      </c>
      <c r="Z1748" s="25">
        <f>f_return_6m(A1748,0,参数!B1747)</f>
        <v>54.2936404522719</v>
      </c>
      <c r="AA1748" t="str">
        <f>f_dq_status(A1748,参数!$B$1)</f>
        <v>开放申购|开放赎回</v>
      </c>
      <c r="AB1748" s="17">
        <f ca="1">f_risk_maxdownside(A1748,参数!$B$6,参数!$B$1)</f>
        <v>-21.310332000372</v>
      </c>
      <c r="AC1748" s="17">
        <f ca="1">f_risk_maxdownside(A1748,参数!$B$4,参数!$B$1)</f>
        <v>-21.310332000372</v>
      </c>
      <c r="AD1748" t="str">
        <f ca="1">f_risk_maxdownside_date(A1748,参数!$B$6,参数!$B$1)</f>
        <v>20200226-20200323</v>
      </c>
    </row>
    <row r="1749" spans="1:30">
      <c r="A1749" s="15" t="s">
        <v>1777</v>
      </c>
      <c r="B1749" t="str">
        <f>f_info_name(A1749)</f>
        <v>国泰聚利价值定开</v>
      </c>
      <c r="C1749" t="str">
        <f>f_info_setupdate(A1749)</f>
        <v>2018-03-27</v>
      </c>
      <c r="D1749" s="16">
        <f t="shared" si="27"/>
        <v>1035</v>
      </c>
      <c r="F1749" s="17">
        <f>f_netasset_total(A1749,参数!$B$1,100000000)</f>
        <v>23.6858301093</v>
      </c>
      <c r="G1749" s="17">
        <f ca="1">f_nav_adjustedreturn(A1749,参数!$B$2,参数!$B$1)</f>
        <v>12.0456457421866</v>
      </c>
      <c r="H1749" s="17">
        <f ca="1">f_nav_periodreturnrankingper(A1749,参数!$B$2,参数!$B$1,3)</f>
        <v>92.9592376919005</v>
      </c>
      <c r="I1749" s="17">
        <f ca="1">f_nav_adjustedreturn(A1749,参数!$B$3,参数!$B$2)</f>
        <v>16.067045485537</v>
      </c>
      <c r="J1749" s="17">
        <f ca="1">f_nav_periodreturnrankingper(A1749,参数!$B$3,参数!$B$2,3)</f>
        <v>66.9453734671126</v>
      </c>
      <c r="K1749" s="17">
        <f ca="1">f_nav_adjustedreturn(A1749,参数!$B$4,参数!$B$3)</f>
        <v>0</v>
      </c>
      <c r="L1749" s="17">
        <f ca="1">f_nav_periodreturnrankingper(A1749,参数!$B$4,参数!$B$3,3)</f>
        <v>0</v>
      </c>
      <c r="M1749" s="17">
        <f ca="1">f_nav_adjustedreturn(A1749,参数!$B$5,参数!$B$4)</f>
        <v>0</v>
      </c>
      <c r="N1749" s="17">
        <f ca="1">f_nav_periodreturnrankingper(A1749,参数!$B$5,参数!$B$4,3)</f>
        <v>0</v>
      </c>
      <c r="O1749" s="17">
        <f ca="1">f_nav_adjustedreturn(A1749,参数!$B$6,参数!$B$5)</f>
        <v>0</v>
      </c>
      <c r="P1749" s="17">
        <f ca="1">f_nav_periodreturnrankingper(A1749,参数!$B$6,参数!$B$5,3)</f>
        <v>0</v>
      </c>
      <c r="Q1749" s="25">
        <f>f_return(A1749,1,参数!$B$1-365/2,参数!$B$1)</f>
        <v>7.03347973090296</v>
      </c>
      <c r="R1749" s="25">
        <f ca="1">f_return(A1749,1,参数!$B$4,参数!$B$1)</f>
        <v>0</v>
      </c>
      <c r="S1749" s="25">
        <f ca="1">f_return(A1749,1,参数!$B$6,参数!$B$1)</f>
        <v>0</v>
      </c>
      <c r="T1749" t="str">
        <f>f_info_investtype(A1749)</f>
        <v>灵活配置型基金</v>
      </c>
      <c r="U1749" t="str">
        <f>f_info_fundmanager(A1749)</f>
        <v>程洲</v>
      </c>
      <c r="V1749">
        <f>f_info_manager_onthepostdays(A1749,1)</f>
        <v>1052</v>
      </c>
      <c r="W1749" s="25">
        <f ca="1">f_return_1w(A1749,"0",参数!$B$2)</f>
        <v>-0.342496620099139</v>
      </c>
      <c r="X1749" s="25">
        <f>f_return_1m(A1749,"0",参数!$B$1)</f>
        <v>1.38541294243833</v>
      </c>
      <c r="Y1749" s="25">
        <f>f_return_3m(A1749,0,参数!$B$1)</f>
        <v>2.06319026937736</v>
      </c>
      <c r="Z1749" s="25">
        <f>f_return_6m(A1749,0,参数!B1748)</f>
        <v>-0.613788293101954</v>
      </c>
      <c r="AA1749" t="str">
        <f>f_dq_status(A1749,参数!$B$1)</f>
        <v>暂停申购|暂停赎回</v>
      </c>
      <c r="AB1749" s="17">
        <f ca="1">f_risk_maxdownside(A1749,参数!$B$6,参数!$B$1)</f>
        <v>-2.64413518886679</v>
      </c>
      <c r="AC1749" s="17">
        <f ca="1">f_risk_maxdownside(A1749,参数!$B$4,参数!$B$1)</f>
        <v>-2.64413518886679</v>
      </c>
      <c r="AD1749" t="str">
        <f ca="1">f_risk_maxdownside_date(A1749,参数!$B$6,参数!$B$1)</f>
        <v>20180728-20181228</v>
      </c>
    </row>
    <row r="1750" spans="1:30">
      <c r="A1750" s="15" t="s">
        <v>1778</v>
      </c>
      <c r="B1750" t="str">
        <f>f_info_name(A1750)</f>
        <v>长江汇聚量化多因子</v>
      </c>
      <c r="C1750" t="str">
        <f>f_info_setupdate(A1750)</f>
        <v>2018-04-26</v>
      </c>
      <c r="D1750" s="16">
        <f t="shared" si="27"/>
        <v>1005</v>
      </c>
      <c r="F1750" s="17">
        <f>f_netasset_total(A1750,参数!$B$1,100000000)</f>
        <v>0.2747450558</v>
      </c>
      <c r="G1750" s="17">
        <f ca="1">f_nav_adjustedreturn(A1750,参数!$B$2,参数!$B$1)</f>
        <v>26.182478438493</v>
      </c>
      <c r="H1750" s="17">
        <f ca="1">f_nav_periodreturnrankingper(A1750,参数!$B$2,参数!$B$1,3)</f>
        <v>67.8665960825834</v>
      </c>
      <c r="I1750" s="17">
        <f ca="1">f_nav_adjustedreturn(A1750,参数!$B$3,参数!$B$2)</f>
        <v>24.632269744286</v>
      </c>
      <c r="J1750" s="17">
        <f ca="1">f_nav_periodreturnrankingper(A1750,参数!$B$3,参数!$B$2,3)</f>
        <v>51.505016722408</v>
      </c>
      <c r="K1750" s="17">
        <f ca="1">f_nav_adjustedreturn(A1750,参数!$B$4,参数!$B$3)</f>
        <v>0</v>
      </c>
      <c r="L1750" s="17">
        <f ca="1">f_nav_periodreturnrankingper(A1750,参数!$B$4,参数!$B$3,3)</f>
        <v>0</v>
      </c>
      <c r="M1750" s="17">
        <f ca="1">f_nav_adjustedreturn(A1750,参数!$B$5,参数!$B$4)</f>
        <v>0</v>
      </c>
      <c r="N1750" s="17">
        <f ca="1">f_nav_periodreturnrankingper(A1750,参数!$B$5,参数!$B$4,3)</f>
        <v>0</v>
      </c>
      <c r="O1750" s="17">
        <f ca="1">f_nav_adjustedreturn(A1750,参数!$B$6,参数!$B$5)</f>
        <v>0</v>
      </c>
      <c r="P1750" s="17">
        <f ca="1">f_nav_periodreturnrankingper(A1750,参数!$B$6,参数!$B$5,3)</f>
        <v>0</v>
      </c>
      <c r="Q1750" s="25">
        <f>f_return(A1750,1,参数!$B$1-365/2,参数!$B$1)</f>
        <v>19.4665026812358</v>
      </c>
      <c r="R1750" s="25">
        <f ca="1">f_return(A1750,1,参数!$B$4,参数!$B$1)</f>
        <v>0</v>
      </c>
      <c r="S1750" s="25">
        <f ca="1">f_return(A1750,1,参数!$B$6,参数!$B$1)</f>
        <v>0</v>
      </c>
      <c r="T1750" t="str">
        <f>f_info_investtype(A1750)</f>
        <v>灵活配置型基金</v>
      </c>
      <c r="U1750" t="str">
        <f>f_info_fundmanager(A1750)</f>
        <v>曹紫建</v>
      </c>
      <c r="V1750">
        <f>f_info_manager_onthepostdays(A1750,1)</f>
        <v>1022</v>
      </c>
      <c r="W1750" s="25">
        <f ca="1">f_return_1w(A1750,"0",参数!$B$2)</f>
        <v>-1.21076233183857</v>
      </c>
      <c r="X1750" s="25">
        <f>f_return_1m(A1750,"0",参数!$B$1)</f>
        <v>5.74406573341448</v>
      </c>
      <c r="Y1750" s="25">
        <f>f_return_3m(A1750,0,参数!$B$1)</f>
        <v>11.9172236089862</v>
      </c>
      <c r="Z1750" s="25">
        <f>f_return_6m(A1750,0,参数!B1749)</f>
        <v>4.050822122571</v>
      </c>
      <c r="AA1750" t="str">
        <f>f_dq_status(A1750,参数!$B$1)</f>
        <v>开放申购|开放赎回</v>
      </c>
      <c r="AB1750" s="17">
        <f ca="1">f_risk_maxdownside(A1750,参数!$B$6,参数!$B$1)</f>
        <v>-18.2716774319828</v>
      </c>
      <c r="AC1750" s="17">
        <f ca="1">f_risk_maxdownside(A1750,参数!$B$4,参数!$B$1)</f>
        <v>-18.2716774319828</v>
      </c>
      <c r="AD1750" t="str">
        <f ca="1">f_risk_maxdownside_date(A1750,参数!$B$6,参数!$B$1)</f>
        <v>20180726-20181018</v>
      </c>
    </row>
    <row r="1751" spans="1:30">
      <c r="A1751" s="15" t="s">
        <v>1779</v>
      </c>
      <c r="B1751" t="str">
        <f>f_info_name(A1751)</f>
        <v>中融量化精选A</v>
      </c>
      <c r="C1751" t="str">
        <f>f_info_setupdate(A1751)</f>
        <v>2018-05-04</v>
      </c>
      <c r="D1751" s="16">
        <f t="shared" si="27"/>
        <v>997</v>
      </c>
      <c r="F1751" s="17">
        <f>f_netasset_total(A1751,参数!$B$1,100000000)</f>
        <v>0.1518080131</v>
      </c>
      <c r="G1751" s="17">
        <f ca="1">f_nav_adjustedreturn(A1751,参数!$B$2,参数!$B$1)</f>
        <v>7.16155572176515</v>
      </c>
      <c r="H1751" s="17">
        <f ca="1">f_nav_periodreturnrankingper(A1751,参数!$B$2,参数!$B$1,3)</f>
        <v>85.8288770053476</v>
      </c>
      <c r="I1751" s="17">
        <f ca="1">f_nav_adjustedreturn(A1751,参数!$B$3,参数!$B$2)</f>
        <v>8.19340481488975</v>
      </c>
      <c r="J1751" s="17">
        <f ca="1">f_nav_periodreturnrankingper(A1751,参数!$B$3,参数!$B$2,3)</f>
        <v>62.8070175438596</v>
      </c>
      <c r="K1751" s="17">
        <f ca="1">f_nav_adjustedreturn(A1751,参数!$B$4,参数!$B$3)</f>
        <v>0</v>
      </c>
      <c r="L1751" s="17">
        <f ca="1">f_nav_periodreturnrankingper(A1751,参数!$B$4,参数!$B$3,3)</f>
        <v>0</v>
      </c>
      <c r="M1751" s="17">
        <f ca="1">f_nav_adjustedreturn(A1751,参数!$B$5,参数!$B$4)</f>
        <v>0</v>
      </c>
      <c r="N1751" s="17">
        <f ca="1">f_nav_periodreturnrankingper(A1751,参数!$B$5,参数!$B$4,3)</f>
        <v>0</v>
      </c>
      <c r="O1751" s="17">
        <f ca="1">f_nav_adjustedreturn(A1751,参数!$B$6,参数!$B$5)</f>
        <v>0</v>
      </c>
      <c r="P1751" s="17">
        <f ca="1">f_nav_periodreturnrankingper(A1751,参数!$B$6,参数!$B$5,3)</f>
        <v>0</v>
      </c>
      <c r="Q1751" s="25">
        <f>f_return(A1751,1,参数!$B$1-365/2,参数!$B$1)</f>
        <v>9.88640329100863</v>
      </c>
      <c r="R1751" s="25">
        <f ca="1">f_return(A1751,1,参数!$B$4,参数!$B$1)</f>
        <v>0</v>
      </c>
      <c r="S1751" s="25">
        <f ca="1">f_return(A1751,1,参数!$B$6,参数!$B$1)</f>
        <v>0</v>
      </c>
      <c r="T1751" t="str">
        <f>f_info_investtype(A1751)</f>
        <v>偏债混合型基金</v>
      </c>
      <c r="U1751" t="str">
        <f>f_info_fundmanager(A1751)</f>
        <v>哈图,赵楠</v>
      </c>
      <c r="V1751">
        <f>f_info_manager_onthepostdays(A1751,1)</f>
        <v>1014</v>
      </c>
      <c r="W1751" s="25">
        <f ca="1">f_return_1w(A1751,"0",参数!$B$2)</f>
        <v>-0.288990398060957</v>
      </c>
      <c r="X1751" s="25">
        <f>f_return_1m(A1751,"0",参数!$B$1)</f>
        <v>2.86278381046397</v>
      </c>
      <c r="Y1751" s="25">
        <f>f_return_3m(A1751,0,参数!$B$1)</f>
        <v>4.86733760292773</v>
      </c>
      <c r="Z1751" s="25">
        <f>f_return_6m(A1751,0,参数!B1750)</f>
        <v>1.15253016387538</v>
      </c>
      <c r="AA1751" t="str">
        <f>f_dq_status(A1751,参数!$B$1)</f>
        <v>开放申购|开放赎回</v>
      </c>
      <c r="AB1751" s="17">
        <f ca="1">f_risk_maxdownside(A1751,参数!$B$6,参数!$B$1)</f>
        <v>-9.08182726364543</v>
      </c>
      <c r="AC1751" s="17">
        <f ca="1">f_risk_maxdownside(A1751,参数!$B$4,参数!$B$1)</f>
        <v>-9.08182726364543</v>
      </c>
      <c r="AD1751" t="str">
        <f ca="1">f_risk_maxdownside_date(A1751,参数!$B$6,参数!$B$1)</f>
        <v>20200222-20200323</v>
      </c>
    </row>
    <row r="1752" spans="1:30">
      <c r="A1752" s="15" t="s">
        <v>1780</v>
      </c>
      <c r="B1752" t="str">
        <f>f_info_name(A1752)</f>
        <v>富国周期优势</v>
      </c>
      <c r="C1752" t="str">
        <f>f_info_setupdate(A1752)</f>
        <v>2018-07-10</v>
      </c>
      <c r="D1752" s="16">
        <f t="shared" si="27"/>
        <v>930</v>
      </c>
      <c r="F1752" s="17">
        <f>f_netasset_total(A1752,参数!$B$1,100000000)</f>
        <v>36.6677733324</v>
      </c>
      <c r="G1752" s="17">
        <f ca="1">f_nav_adjustedreturn(A1752,参数!$B$2,参数!$B$1)</f>
        <v>90.612809865358</v>
      </c>
      <c r="H1752" s="17">
        <f ca="1">f_nav_periodreturnrankingper(A1752,参数!$B$2,参数!$B$1,3)</f>
        <v>17.9587831207066</v>
      </c>
      <c r="I1752" s="17">
        <f ca="1">f_nav_adjustedreturn(A1752,参数!$B$3,参数!$B$2)</f>
        <v>55.6861592712313</v>
      </c>
      <c r="J1752" s="17">
        <f ca="1">f_nav_periodreturnrankingper(A1752,参数!$B$3,参数!$B$2,3)</f>
        <v>26.0330578512397</v>
      </c>
      <c r="K1752" s="17">
        <f ca="1">f_nav_adjustedreturn(A1752,参数!$B$4,参数!$B$3)</f>
        <v>0</v>
      </c>
      <c r="L1752" s="17">
        <f ca="1">f_nav_periodreturnrankingper(A1752,参数!$B$4,参数!$B$3,3)</f>
        <v>0</v>
      </c>
      <c r="M1752" s="17">
        <f ca="1">f_nav_adjustedreturn(A1752,参数!$B$5,参数!$B$4)</f>
        <v>0</v>
      </c>
      <c r="N1752" s="17">
        <f ca="1">f_nav_periodreturnrankingper(A1752,参数!$B$5,参数!$B$4,3)</f>
        <v>0</v>
      </c>
      <c r="O1752" s="17">
        <f ca="1">f_nav_adjustedreturn(A1752,参数!$B$6,参数!$B$5)</f>
        <v>0</v>
      </c>
      <c r="P1752" s="17">
        <f ca="1">f_nav_periodreturnrankingper(A1752,参数!$B$6,参数!$B$5,3)</f>
        <v>0</v>
      </c>
      <c r="Q1752" s="25">
        <f>f_return(A1752,1,参数!$B$1-365/2,参数!$B$1)</f>
        <v>71.3955079142989</v>
      </c>
      <c r="R1752" s="25">
        <f ca="1">f_return(A1752,1,参数!$B$4,参数!$B$1)</f>
        <v>0</v>
      </c>
      <c r="S1752" s="25">
        <f ca="1">f_return(A1752,1,参数!$B$6,参数!$B$1)</f>
        <v>0</v>
      </c>
      <c r="T1752" t="str">
        <f>f_info_investtype(A1752)</f>
        <v>偏股混合型基金</v>
      </c>
      <c r="U1752" t="str">
        <f>f_info_fundmanager(A1752)</f>
        <v>刘博</v>
      </c>
      <c r="V1752">
        <f>f_info_manager_onthepostdays(A1752,1)</f>
        <v>947</v>
      </c>
      <c r="W1752" s="25">
        <f ca="1">f_return_1w(A1752,"0",参数!$B$2)</f>
        <v>-3.00848233355709</v>
      </c>
      <c r="X1752" s="25">
        <f>f_return_1m(A1752,"0",参数!$B$1)</f>
        <v>16.0944206008584</v>
      </c>
      <c r="Y1752" s="25">
        <f>f_return_3m(A1752,0,参数!$B$1)</f>
        <v>26.5602807252068</v>
      </c>
      <c r="Z1752" s="25">
        <f>f_return_6m(A1752,0,参数!B1751)</f>
        <v>24.7064619426882</v>
      </c>
      <c r="AA1752" t="str">
        <f>f_dq_status(A1752,参数!$B$1)</f>
        <v>暂停大额申购|开放赎回</v>
      </c>
      <c r="AB1752" s="17">
        <f ca="1">f_risk_maxdownside(A1752,参数!$B$6,参数!$B$1)</f>
        <v>-12.1441482150926</v>
      </c>
      <c r="AC1752" s="17">
        <f ca="1">f_risk_maxdownside(A1752,参数!$B$4,参数!$B$1)</f>
        <v>-12.1441482150926</v>
      </c>
      <c r="AD1752" t="str">
        <f ca="1">f_risk_maxdownside_date(A1752,参数!$B$6,参数!$B$1)</f>
        <v>20200306-20200323</v>
      </c>
    </row>
    <row r="1753" spans="1:30">
      <c r="A1753" s="15" t="s">
        <v>1781</v>
      </c>
      <c r="B1753" t="str">
        <f>f_info_name(A1753)</f>
        <v>银华可转债</v>
      </c>
      <c r="C1753" t="str">
        <f>f_info_setupdate(A1753)</f>
        <v>2018-08-31</v>
      </c>
      <c r="D1753" s="16">
        <f t="shared" si="27"/>
        <v>878</v>
      </c>
      <c r="F1753" s="17">
        <f>f_netasset_total(A1753,参数!$B$1,100000000)</f>
        <v>2.3551471148</v>
      </c>
      <c r="G1753" s="17">
        <f ca="1">f_nav_adjustedreturn(A1753,参数!$B$2,参数!$B$1)</f>
        <v>28.6206048684534</v>
      </c>
      <c r="H1753" s="17">
        <f ca="1">f_nav_periodreturnrankingper(A1753,参数!$B$2,参数!$B$1,3)</f>
        <v>5.47169811320755</v>
      </c>
      <c r="I1753" s="17">
        <f ca="1">f_nav_adjustedreturn(A1753,参数!$B$3,参数!$B$2)</f>
        <v>17.4641378646385</v>
      </c>
      <c r="J1753" s="17">
        <f ca="1">f_nav_periodreturnrankingper(A1753,参数!$B$3,参数!$B$2,3)</f>
        <v>11.4893617021277</v>
      </c>
      <c r="K1753" s="17">
        <f ca="1">f_nav_adjustedreturn(A1753,参数!$B$4,参数!$B$3)</f>
        <v>0</v>
      </c>
      <c r="L1753" s="17">
        <f ca="1">f_nav_periodreturnrankingper(A1753,参数!$B$4,参数!$B$3,3)</f>
        <v>0</v>
      </c>
      <c r="M1753" s="17">
        <f ca="1">f_nav_adjustedreturn(A1753,参数!$B$5,参数!$B$4)</f>
        <v>0</v>
      </c>
      <c r="N1753" s="17">
        <f ca="1">f_nav_periodreturnrankingper(A1753,参数!$B$5,参数!$B$4,3)</f>
        <v>0</v>
      </c>
      <c r="O1753" s="17">
        <f ca="1">f_nav_adjustedreturn(A1753,参数!$B$6,参数!$B$5)</f>
        <v>0</v>
      </c>
      <c r="P1753" s="17">
        <f ca="1">f_nav_periodreturnrankingper(A1753,参数!$B$6,参数!$B$5,3)</f>
        <v>0</v>
      </c>
      <c r="Q1753" s="25">
        <f>f_return(A1753,1,参数!$B$1-365/2,参数!$B$1)</f>
        <v>37.3273570723362</v>
      </c>
      <c r="R1753" s="25">
        <f ca="1">f_return(A1753,1,参数!$B$4,参数!$B$1)</f>
        <v>0</v>
      </c>
      <c r="S1753" s="25">
        <f ca="1">f_return(A1753,1,参数!$B$6,参数!$B$1)</f>
        <v>0</v>
      </c>
      <c r="T1753" t="str">
        <f>f_info_investtype(A1753)</f>
        <v>混合债券型二级基金</v>
      </c>
      <c r="U1753" t="str">
        <f>f_info_fundmanager(A1753)</f>
        <v>孙慧</v>
      </c>
      <c r="V1753">
        <f>f_info_manager_onthepostdays(A1753,1)</f>
        <v>895</v>
      </c>
      <c r="W1753" s="25">
        <f ca="1">f_return_1w(A1753,"0",参数!$B$2)</f>
        <v>-0.659501709819247</v>
      </c>
      <c r="X1753" s="25">
        <f>f_return_1m(A1753,"0",参数!$B$1)</f>
        <v>7.23657236572365</v>
      </c>
      <c r="Y1753" s="25">
        <f>f_return_3m(A1753,0,参数!$B$1)</f>
        <v>14.1309090909091</v>
      </c>
      <c r="Z1753" s="25">
        <f>f_return_6m(A1753,0,参数!B1752)</f>
        <v>7.24647937159437</v>
      </c>
      <c r="AA1753" t="str">
        <f>f_dq_status(A1753,参数!$B$1)</f>
        <v>开放申购|开放赎回</v>
      </c>
      <c r="AB1753" s="17">
        <f ca="1">f_risk_maxdownside(A1753,参数!$B$6,参数!$B$1)</f>
        <v>-11.7863156283484</v>
      </c>
      <c r="AC1753" s="17">
        <f ca="1">f_risk_maxdownside(A1753,参数!$B$4,参数!$B$1)</f>
        <v>-11.7863156283484</v>
      </c>
      <c r="AD1753" t="str">
        <f ca="1">f_risk_maxdownside_date(A1753,参数!$B$6,参数!$B$1)</f>
        <v>20200226-20200525</v>
      </c>
    </row>
    <row r="1754" spans="1:30">
      <c r="A1754" s="15" t="s">
        <v>1782</v>
      </c>
      <c r="B1754" t="str">
        <f>f_info_name(A1754)</f>
        <v>华夏产业升级</v>
      </c>
      <c r="C1754" t="str">
        <f>f_info_setupdate(A1754)</f>
        <v>2018-08-24</v>
      </c>
      <c r="D1754" s="16">
        <f t="shared" si="27"/>
        <v>885</v>
      </c>
      <c r="F1754" s="17">
        <f>f_netasset_total(A1754,参数!$B$1,100000000)</f>
        <v>1.3305682064</v>
      </c>
      <c r="G1754" s="17">
        <f ca="1">f_nav_adjustedreturn(A1754,参数!$B$2,参数!$B$1)</f>
        <v>71.7121187671454</v>
      </c>
      <c r="H1754" s="17">
        <f ca="1">f_nav_periodreturnrankingper(A1754,参数!$B$2,参数!$B$1,3)</f>
        <v>44.6516192345437</v>
      </c>
      <c r="I1754" s="17">
        <f ca="1">f_nav_adjustedreturn(A1754,参数!$B$3,参数!$B$2)</f>
        <v>25.4834463906044</v>
      </c>
      <c r="J1754" s="17">
        <f ca="1">f_nav_periodreturnrankingper(A1754,参数!$B$3,参数!$B$2,3)</f>
        <v>84.1597796143251</v>
      </c>
      <c r="K1754" s="17">
        <f ca="1">f_nav_adjustedreturn(A1754,参数!$B$4,参数!$B$3)</f>
        <v>0</v>
      </c>
      <c r="L1754" s="17">
        <f ca="1">f_nav_periodreturnrankingper(A1754,参数!$B$4,参数!$B$3,3)</f>
        <v>0</v>
      </c>
      <c r="M1754" s="17">
        <f ca="1">f_nav_adjustedreturn(A1754,参数!$B$5,参数!$B$4)</f>
        <v>0</v>
      </c>
      <c r="N1754" s="17">
        <f ca="1">f_nav_periodreturnrankingper(A1754,参数!$B$5,参数!$B$4,3)</f>
        <v>0</v>
      </c>
      <c r="O1754" s="17">
        <f ca="1">f_nav_adjustedreturn(A1754,参数!$B$6,参数!$B$5)</f>
        <v>0</v>
      </c>
      <c r="P1754" s="17">
        <f ca="1">f_nav_periodreturnrankingper(A1754,参数!$B$6,参数!$B$5,3)</f>
        <v>0</v>
      </c>
      <c r="Q1754" s="25">
        <f>f_return(A1754,1,参数!$B$1-365/2,参数!$B$1)</f>
        <v>63.5829588581933</v>
      </c>
      <c r="R1754" s="25">
        <f ca="1">f_return(A1754,1,参数!$B$4,参数!$B$1)</f>
        <v>0</v>
      </c>
      <c r="S1754" s="25">
        <f ca="1">f_return(A1754,1,参数!$B$6,参数!$B$1)</f>
        <v>0</v>
      </c>
      <c r="T1754" t="str">
        <f>f_info_investtype(A1754)</f>
        <v>偏股混合型基金</v>
      </c>
      <c r="U1754" t="str">
        <f>f_info_fundmanager(A1754)</f>
        <v>代瑞亮</v>
      </c>
      <c r="V1754">
        <f>f_info_manager_onthepostdays(A1754,1)</f>
        <v>238</v>
      </c>
      <c r="W1754" s="25">
        <f ca="1">f_return_1w(A1754,"0",参数!$B$2)</f>
        <v>-2.51691049237062</v>
      </c>
      <c r="X1754" s="25">
        <f>f_return_1m(A1754,"0",参数!$B$1)</f>
        <v>8.7258608358026</v>
      </c>
      <c r="Y1754" s="25">
        <f>f_return_3m(A1754,0,参数!$B$1)</f>
        <v>30.9822747415067</v>
      </c>
      <c r="Z1754" s="25">
        <f>f_return_6m(A1754,0,参数!B1753)</f>
        <v>0.389167288623525</v>
      </c>
      <c r="AA1754" t="str">
        <f>f_dq_status(A1754,参数!$B$1)</f>
        <v>开放申购|开放赎回</v>
      </c>
      <c r="AB1754" s="17">
        <f ca="1">f_risk_maxdownside(A1754,参数!$B$6,参数!$B$1)</f>
        <v>-22.5351161534306</v>
      </c>
      <c r="AC1754" s="17">
        <f ca="1">f_risk_maxdownside(A1754,参数!$B$4,参数!$B$1)</f>
        <v>-22.5351161534306</v>
      </c>
      <c r="AD1754" t="str">
        <f ca="1">f_risk_maxdownside_date(A1754,参数!$B$6,参数!$B$1)</f>
        <v>20200225-20200330</v>
      </c>
    </row>
    <row r="1755" spans="1:30">
      <c r="A1755" s="15" t="s">
        <v>1783</v>
      </c>
      <c r="B1755" t="str">
        <f>f_info_name(A1755)</f>
        <v>中加转型动力A</v>
      </c>
      <c r="C1755" t="str">
        <f>f_info_setupdate(A1755)</f>
        <v>2018-09-05</v>
      </c>
      <c r="D1755" s="16">
        <f t="shared" si="27"/>
        <v>873</v>
      </c>
      <c r="F1755" s="17">
        <f>f_netasset_total(A1755,参数!$B$1,100000000)</f>
        <v>1.547859974</v>
      </c>
      <c r="G1755" s="17">
        <f ca="1">f_nav_adjustedreturn(A1755,参数!$B$2,参数!$B$1)</f>
        <v>61.4144713484343</v>
      </c>
      <c r="H1755" s="17">
        <f ca="1">f_nav_periodreturnrankingper(A1755,参数!$B$2,参数!$B$1,3)</f>
        <v>33.5627316040233</v>
      </c>
      <c r="I1755" s="17">
        <f ca="1">f_nav_adjustedreturn(A1755,参数!$B$3,参数!$B$2)</f>
        <v>36.43673706646</v>
      </c>
      <c r="J1755" s="17">
        <f ca="1">f_nav_periodreturnrankingper(A1755,参数!$B$3,参数!$B$2,3)</f>
        <v>34.726867335563</v>
      </c>
      <c r="K1755" s="17">
        <f ca="1">f_nav_adjustedreturn(A1755,参数!$B$4,参数!$B$3)</f>
        <v>0</v>
      </c>
      <c r="L1755" s="17">
        <f ca="1">f_nav_periodreturnrankingper(A1755,参数!$B$4,参数!$B$3,3)</f>
        <v>0</v>
      </c>
      <c r="M1755" s="17">
        <f ca="1">f_nav_adjustedreturn(A1755,参数!$B$5,参数!$B$4)</f>
        <v>0</v>
      </c>
      <c r="N1755" s="17">
        <f ca="1">f_nav_periodreturnrankingper(A1755,参数!$B$5,参数!$B$4,3)</f>
        <v>0</v>
      </c>
      <c r="O1755" s="17">
        <f ca="1">f_nav_adjustedreturn(A1755,参数!$B$6,参数!$B$5)</f>
        <v>0</v>
      </c>
      <c r="P1755" s="17">
        <f ca="1">f_nav_periodreturnrankingper(A1755,参数!$B$6,参数!$B$5,3)</f>
        <v>0</v>
      </c>
      <c r="Q1755" s="25">
        <f>f_return(A1755,1,参数!$B$1-365/2,参数!$B$1)</f>
        <v>64.7122877772166</v>
      </c>
      <c r="R1755" s="25">
        <f ca="1">f_return(A1755,1,参数!$B$4,参数!$B$1)</f>
        <v>0</v>
      </c>
      <c r="S1755" s="25">
        <f ca="1">f_return(A1755,1,参数!$B$6,参数!$B$1)</f>
        <v>0</v>
      </c>
      <c r="T1755" t="str">
        <f>f_info_investtype(A1755)</f>
        <v>灵活配置型基金</v>
      </c>
      <c r="U1755" t="str">
        <f>f_info_fundmanager(A1755)</f>
        <v>冯汉杰</v>
      </c>
      <c r="V1755">
        <f>f_info_manager_onthepostdays(A1755,1)</f>
        <v>799</v>
      </c>
      <c r="W1755" s="25">
        <f ca="1">f_return_1w(A1755,"0",参数!$B$2)</f>
        <v>-2.42499826785837</v>
      </c>
      <c r="X1755" s="25">
        <f>f_return_1m(A1755,"0",参数!$B$1)</f>
        <v>7.11021062055317</v>
      </c>
      <c r="Y1755" s="25">
        <f>f_return_3m(A1755,0,参数!$B$1)</f>
        <v>13.8136484253743</v>
      </c>
      <c r="Z1755" s="25">
        <f>f_return_6m(A1755,0,参数!B1754)</f>
        <v>19.4920999113521</v>
      </c>
      <c r="AA1755" t="str">
        <f>f_dq_status(A1755,参数!$B$1)</f>
        <v>开放申购|开放赎回</v>
      </c>
      <c r="AB1755" s="17">
        <f ca="1">f_risk_maxdownside(A1755,参数!$B$6,参数!$B$1)</f>
        <v>-13.3500942803268</v>
      </c>
      <c r="AC1755" s="17">
        <f ca="1">f_risk_maxdownside(A1755,参数!$B$4,参数!$B$1)</f>
        <v>-13.3500942803268</v>
      </c>
      <c r="AD1755" t="str">
        <f ca="1">f_risk_maxdownside_date(A1755,参数!$B$6,参数!$B$1)</f>
        <v>20200226-20200323</v>
      </c>
    </row>
    <row r="1756" spans="1:30">
      <c r="A1756" s="15" t="s">
        <v>1784</v>
      </c>
      <c r="B1756" t="str">
        <f>f_info_name(A1756)</f>
        <v>广发科技动力</v>
      </c>
      <c r="C1756" t="str">
        <f>f_info_setupdate(A1756)</f>
        <v>2018-05-31</v>
      </c>
      <c r="D1756" s="16">
        <f t="shared" si="27"/>
        <v>970</v>
      </c>
      <c r="F1756" s="17">
        <f>f_netasset_total(A1756,参数!$B$1,100000000)</f>
        <v>53.488719608</v>
      </c>
      <c r="G1756" s="17">
        <f ca="1">f_nav_adjustedreturn(A1756,参数!$B$2,参数!$B$1)</f>
        <v>64.7300390467214</v>
      </c>
      <c r="H1756" s="17">
        <f ca="1">f_nav_periodreturnrankingper(A1756,参数!$B$2,参数!$B$1,3)</f>
        <v>55.1470588235294</v>
      </c>
      <c r="I1756" s="17">
        <f ca="1">f_nav_adjustedreturn(A1756,参数!$B$3,参数!$B$2)</f>
        <v>71.6431707880749</v>
      </c>
      <c r="J1756" s="17">
        <f ca="1">f_nav_periodreturnrankingper(A1756,参数!$B$3,参数!$B$2,3)</f>
        <v>13.2743362831858</v>
      </c>
      <c r="K1756" s="17">
        <f ca="1">f_nav_adjustedreturn(A1756,参数!$B$4,参数!$B$3)</f>
        <v>0</v>
      </c>
      <c r="L1756" s="17">
        <f ca="1">f_nav_periodreturnrankingper(A1756,参数!$B$4,参数!$B$3,3)</f>
        <v>0</v>
      </c>
      <c r="M1756" s="17">
        <f ca="1">f_nav_adjustedreturn(A1756,参数!$B$5,参数!$B$4)</f>
        <v>0</v>
      </c>
      <c r="N1756" s="17">
        <f ca="1">f_nav_periodreturnrankingper(A1756,参数!$B$5,参数!$B$4,3)</f>
        <v>0</v>
      </c>
      <c r="O1756" s="17">
        <f ca="1">f_nav_adjustedreturn(A1756,参数!$B$6,参数!$B$5)</f>
        <v>0</v>
      </c>
      <c r="P1756" s="17">
        <f ca="1">f_nav_periodreturnrankingper(A1756,参数!$B$6,参数!$B$5,3)</f>
        <v>0</v>
      </c>
      <c r="Q1756" s="25">
        <f>f_return(A1756,1,参数!$B$1-365/2,参数!$B$1)</f>
        <v>53.949184325908</v>
      </c>
      <c r="R1756" s="25">
        <f ca="1">f_return(A1756,1,参数!$B$4,参数!$B$1)</f>
        <v>0</v>
      </c>
      <c r="S1756" s="25">
        <f ca="1">f_return(A1756,1,参数!$B$6,参数!$B$1)</f>
        <v>0</v>
      </c>
      <c r="T1756" t="str">
        <f>f_info_investtype(A1756)</f>
        <v>普通股票型基金</v>
      </c>
      <c r="U1756" t="str">
        <f>f_info_fundmanager(A1756)</f>
        <v>李耀柱</v>
      </c>
      <c r="V1756">
        <f>f_info_manager_onthepostdays(A1756,1)</f>
        <v>987</v>
      </c>
      <c r="W1756" s="25">
        <f ca="1">f_return_1w(A1756,"0",参数!$B$2)</f>
        <v>-1.24983379869698</v>
      </c>
      <c r="X1756" s="25">
        <f>f_return_1m(A1756,"0",参数!$B$1)</f>
        <v>17.3010546500479</v>
      </c>
      <c r="Y1756" s="25">
        <f>f_return_3m(A1756,0,参数!$B$1)</f>
        <v>25.3021302744777</v>
      </c>
      <c r="Z1756" s="25">
        <f>f_return_6m(A1756,0,参数!B1755)</f>
        <v>10.6527390006739</v>
      </c>
      <c r="AA1756" t="str">
        <f>f_dq_status(A1756,参数!$B$1)</f>
        <v>开放申购|开放赎回</v>
      </c>
      <c r="AB1756" s="17">
        <f ca="1">f_risk_maxdownside(A1756,参数!$B$6,参数!$B$1)</f>
        <v>-20.3246365265883</v>
      </c>
      <c r="AC1756" s="17">
        <f ca="1">f_risk_maxdownside(A1756,参数!$B$4,参数!$B$1)</f>
        <v>-20.3246365265883</v>
      </c>
      <c r="AD1756" t="str">
        <f ca="1">f_risk_maxdownside_date(A1756,参数!$B$6,参数!$B$1)</f>
        <v>20180714-20190103</v>
      </c>
    </row>
    <row r="1757" spans="1:30">
      <c r="A1757" s="15" t="s">
        <v>1785</v>
      </c>
      <c r="B1757" t="str">
        <f>f_info_name(A1757)</f>
        <v>华富可转债</v>
      </c>
      <c r="C1757" t="str">
        <f>f_info_setupdate(A1757)</f>
        <v>2018-05-21</v>
      </c>
      <c r="D1757" s="16">
        <f t="shared" si="27"/>
        <v>980</v>
      </c>
      <c r="F1757" s="17">
        <f>f_netasset_total(A1757,参数!$B$1,100000000)</f>
        <v>0.1244165225</v>
      </c>
      <c r="G1757" s="17">
        <f ca="1">f_nav_adjustedreturn(A1757,参数!$B$2,参数!$B$1)</f>
        <v>8.6639538826721</v>
      </c>
      <c r="H1757" s="17">
        <f ca="1">f_nav_periodreturnrankingper(A1757,参数!$B$2,参数!$B$1,3)</f>
        <v>55.4716981132075</v>
      </c>
      <c r="I1757" s="17">
        <f ca="1">f_nav_adjustedreturn(A1757,参数!$B$3,参数!$B$2)</f>
        <v>22.4667774086379</v>
      </c>
      <c r="J1757" s="17">
        <f ca="1">f_nav_periodreturnrankingper(A1757,参数!$B$3,参数!$B$2,3)</f>
        <v>6.38297872340426</v>
      </c>
      <c r="K1757" s="17">
        <f ca="1">f_nav_adjustedreturn(A1757,参数!$B$4,参数!$B$3)</f>
        <v>0</v>
      </c>
      <c r="L1757" s="17">
        <f ca="1">f_nav_periodreturnrankingper(A1757,参数!$B$4,参数!$B$3,3)</f>
        <v>0</v>
      </c>
      <c r="M1757" s="17">
        <f ca="1">f_nav_adjustedreturn(A1757,参数!$B$5,参数!$B$4)</f>
        <v>0</v>
      </c>
      <c r="N1757" s="17">
        <f ca="1">f_nav_periodreturnrankingper(A1757,参数!$B$5,参数!$B$4,3)</f>
        <v>0</v>
      </c>
      <c r="O1757" s="17">
        <f ca="1">f_nav_adjustedreturn(A1757,参数!$B$6,参数!$B$5)</f>
        <v>0</v>
      </c>
      <c r="P1757" s="17">
        <f ca="1">f_nav_periodreturnrankingper(A1757,参数!$B$6,参数!$B$5,3)</f>
        <v>0</v>
      </c>
      <c r="Q1757" s="25">
        <f>f_return(A1757,1,参数!$B$1-365/2,参数!$B$1)</f>
        <v>9.03647749857057</v>
      </c>
      <c r="R1757" s="25">
        <f ca="1">f_return(A1757,1,参数!$B$4,参数!$B$1)</f>
        <v>0</v>
      </c>
      <c r="S1757" s="25">
        <f ca="1">f_return(A1757,1,参数!$B$6,参数!$B$1)</f>
        <v>0</v>
      </c>
      <c r="T1757" t="str">
        <f>f_info_investtype(A1757)</f>
        <v>混合债券型二级基金</v>
      </c>
      <c r="U1757" t="str">
        <f>f_info_fundmanager(A1757)</f>
        <v>尹培俊</v>
      </c>
      <c r="V1757">
        <f>f_info_manager_onthepostdays(A1757,1)</f>
        <v>898</v>
      </c>
      <c r="W1757" s="25">
        <f ca="1">f_return_1w(A1757,"0",参数!$B$2)</f>
        <v>-2.0753777187448</v>
      </c>
      <c r="X1757" s="25">
        <f>f_return_1m(A1757,"0",参数!$B$1)</f>
        <v>1.49655554675747</v>
      </c>
      <c r="Y1757" s="25">
        <f>f_return_3m(A1757,0,参数!$B$1)</f>
        <v>4.16057207866083</v>
      </c>
      <c r="Z1757" s="25">
        <f>f_return_6m(A1757,0,参数!B1756)</f>
        <v>-9.28727386150967</v>
      </c>
      <c r="AA1757" t="str">
        <f>f_dq_status(A1757,参数!$B$1)</f>
        <v>开放申购|开放赎回</v>
      </c>
      <c r="AB1757" s="17">
        <f ca="1">f_risk_maxdownside(A1757,参数!$B$6,参数!$B$1)</f>
        <v>-15.1852729714782</v>
      </c>
      <c r="AC1757" s="17">
        <f ca="1">f_risk_maxdownside(A1757,参数!$B$4,参数!$B$1)</f>
        <v>-15.1852729714782</v>
      </c>
      <c r="AD1757" t="str">
        <f ca="1">f_risk_maxdownside_date(A1757,参数!$B$6,参数!$B$1)</f>
        <v>20200225-20200525</v>
      </c>
    </row>
    <row r="1758" spans="1:30">
      <c r="A1758" s="15" t="s">
        <v>1786</v>
      </c>
      <c r="B1758" t="str">
        <f>f_info_name(A1758)</f>
        <v>银华心怡</v>
      </c>
      <c r="C1758" t="str">
        <f>f_info_setupdate(A1758)</f>
        <v>2018-07-05</v>
      </c>
      <c r="D1758" s="16">
        <f t="shared" si="27"/>
        <v>935</v>
      </c>
      <c r="F1758" s="17">
        <f>f_netasset_total(A1758,参数!$B$1,100000000)</f>
        <v>38.8476848336</v>
      </c>
      <c r="G1758" s="17">
        <f ca="1">f_nav_adjustedreturn(A1758,参数!$B$2,参数!$B$1)</f>
        <v>92.4708355584124</v>
      </c>
      <c r="H1758" s="17">
        <f ca="1">f_nav_periodreturnrankingper(A1758,参数!$B$2,参数!$B$1,3)</f>
        <v>8.41715193223928</v>
      </c>
      <c r="I1758" s="17">
        <f ca="1">f_nav_adjustedreturn(A1758,参数!$B$3,参数!$B$2)</f>
        <v>56.6492567296103</v>
      </c>
      <c r="J1758" s="17">
        <f ca="1">f_nav_periodreturnrankingper(A1758,参数!$B$3,参数!$B$2,3)</f>
        <v>11.2040133779264</v>
      </c>
      <c r="K1758" s="17">
        <f ca="1">f_nav_adjustedreturn(A1758,参数!$B$4,参数!$B$3)</f>
        <v>0</v>
      </c>
      <c r="L1758" s="17">
        <f ca="1">f_nav_periodreturnrankingper(A1758,参数!$B$4,参数!$B$3,3)</f>
        <v>0</v>
      </c>
      <c r="M1758" s="17">
        <f ca="1">f_nav_adjustedreturn(A1758,参数!$B$5,参数!$B$4)</f>
        <v>0</v>
      </c>
      <c r="N1758" s="17">
        <f ca="1">f_nav_periodreturnrankingper(A1758,参数!$B$5,参数!$B$4,3)</f>
        <v>0</v>
      </c>
      <c r="O1758" s="17">
        <f ca="1">f_nav_adjustedreturn(A1758,参数!$B$6,参数!$B$5)</f>
        <v>0</v>
      </c>
      <c r="P1758" s="17">
        <f ca="1">f_nav_periodreturnrankingper(A1758,参数!$B$6,参数!$B$5,3)</f>
        <v>0</v>
      </c>
      <c r="Q1758" s="25">
        <f>f_return(A1758,1,参数!$B$1-365/2,参数!$B$1)</f>
        <v>75.5489776695092</v>
      </c>
      <c r="R1758" s="25">
        <f ca="1">f_return(A1758,1,参数!$B$4,参数!$B$1)</f>
        <v>0</v>
      </c>
      <c r="S1758" s="25">
        <f ca="1">f_return(A1758,1,参数!$B$6,参数!$B$1)</f>
        <v>0</v>
      </c>
      <c r="T1758" t="str">
        <f>f_info_investtype(A1758)</f>
        <v>灵活配置型基金</v>
      </c>
      <c r="U1758" t="str">
        <f>f_info_fundmanager(A1758)</f>
        <v>李晓星,张萍</v>
      </c>
      <c r="V1758">
        <f>f_info_manager_onthepostdays(A1758,1)</f>
        <v>952</v>
      </c>
      <c r="W1758" s="25">
        <f ca="1">f_return_1w(A1758,"0",参数!$B$2)</f>
        <v>-5.46732937325736</v>
      </c>
      <c r="X1758" s="25">
        <f>f_return_1m(A1758,"0",参数!$B$1)</f>
        <v>14.7975861201911</v>
      </c>
      <c r="Y1758" s="25">
        <f>f_return_3m(A1758,0,参数!$B$1)</f>
        <v>24.3553658979481</v>
      </c>
      <c r="Z1758" s="25">
        <f>f_return_6m(A1758,0,参数!B1757)</f>
        <v>23.918856615952</v>
      </c>
      <c r="AA1758" t="str">
        <f>f_dq_status(A1758,参数!$B$1)</f>
        <v>开放申购|开放赎回</v>
      </c>
      <c r="AB1758" s="17">
        <f ca="1">f_risk_maxdownside(A1758,参数!$B$6,参数!$B$1)</f>
        <v>-21.8693078324226</v>
      </c>
      <c r="AC1758" s="17">
        <f ca="1">f_risk_maxdownside(A1758,参数!$B$4,参数!$B$1)</f>
        <v>-21.8693078324226</v>
      </c>
      <c r="AD1758" t="str">
        <f ca="1">f_risk_maxdownside_date(A1758,参数!$B$6,参数!$B$1)</f>
        <v>20200306-20200323</v>
      </c>
    </row>
    <row r="1759" spans="1:30">
      <c r="A1759" s="15" t="s">
        <v>1787</v>
      </c>
      <c r="B1759" t="str">
        <f>f_info_name(A1759)</f>
        <v>嘉实新添荣定开A</v>
      </c>
      <c r="C1759" t="str">
        <f>f_info_setupdate(A1759)</f>
        <v>2018-04-26</v>
      </c>
      <c r="D1759" s="16">
        <f t="shared" si="27"/>
        <v>1005</v>
      </c>
      <c r="F1759" s="17">
        <f>f_netasset_total(A1759,参数!$B$1,100000000)</f>
        <v>10.8157903603</v>
      </c>
      <c r="G1759" s="17">
        <f ca="1">f_nav_adjustedreturn(A1759,参数!$B$2,参数!$B$1)</f>
        <v>10.4710111531017</v>
      </c>
      <c r="H1759" s="17">
        <f ca="1">f_nav_periodreturnrankingper(A1759,参数!$B$2,参数!$B$1,3)</f>
        <v>94.3885653785072</v>
      </c>
      <c r="I1759" s="17">
        <f ca="1">f_nav_adjustedreturn(A1759,参数!$B$3,参数!$B$2)</f>
        <v>7.27776129734005</v>
      </c>
      <c r="J1759" s="17">
        <f ca="1">f_nav_periodreturnrankingper(A1759,参数!$B$3,参数!$B$2,3)</f>
        <v>89.4091415830546</v>
      </c>
      <c r="K1759" s="17">
        <f ca="1">f_nav_adjustedreturn(A1759,参数!$B$4,参数!$B$3)</f>
        <v>0</v>
      </c>
      <c r="L1759" s="17">
        <f ca="1">f_nav_periodreturnrankingper(A1759,参数!$B$4,参数!$B$3,3)</f>
        <v>0</v>
      </c>
      <c r="M1759" s="17">
        <f ca="1">f_nav_adjustedreturn(A1759,参数!$B$5,参数!$B$4)</f>
        <v>0</v>
      </c>
      <c r="N1759" s="17">
        <f ca="1">f_nav_periodreturnrankingper(A1759,参数!$B$5,参数!$B$4,3)</f>
        <v>0</v>
      </c>
      <c r="O1759" s="17">
        <f ca="1">f_nav_adjustedreturn(A1759,参数!$B$6,参数!$B$5)</f>
        <v>0</v>
      </c>
      <c r="P1759" s="17">
        <f ca="1">f_nav_periodreturnrankingper(A1759,参数!$B$6,参数!$B$5,3)</f>
        <v>0</v>
      </c>
      <c r="Q1759" s="25">
        <f>f_return(A1759,1,参数!$B$1-365/2,参数!$B$1)</f>
        <v>18.6092156635015</v>
      </c>
      <c r="R1759" s="25">
        <f ca="1">f_return(A1759,1,参数!$B$4,参数!$B$1)</f>
        <v>0</v>
      </c>
      <c r="S1759" s="25">
        <f ca="1">f_return(A1759,1,参数!$B$6,参数!$B$1)</f>
        <v>0</v>
      </c>
      <c r="T1759" t="str">
        <f>f_info_investtype(A1759)</f>
        <v>灵活配置型基金</v>
      </c>
      <c r="U1759" t="str">
        <f>f_info_fundmanager(A1759)</f>
        <v>刘宁,王鑫晨</v>
      </c>
      <c r="V1759">
        <f>f_info_manager_onthepostdays(A1759,1)</f>
        <v>1022</v>
      </c>
      <c r="W1759" s="25">
        <f ca="1">f_return_1w(A1759,"0",参数!$B$2)</f>
        <v>-0.695652173913048</v>
      </c>
      <c r="X1759" s="25">
        <f>f_return_1m(A1759,"0",参数!$B$1)</f>
        <v>5.19617308873869</v>
      </c>
      <c r="Y1759" s="25">
        <f>f_return_3m(A1759,0,参数!$B$1)</f>
        <v>8.48117306299782</v>
      </c>
      <c r="Z1759" s="25">
        <f>f_return_6m(A1759,0,参数!B1758)</f>
        <v>6.38065806217052</v>
      </c>
      <c r="AA1759" t="str">
        <f>f_dq_status(A1759,参数!$B$1)</f>
        <v>暂停申购|暂停赎回</v>
      </c>
      <c r="AB1759" s="17">
        <f ca="1">f_risk_maxdownside(A1759,参数!$B$6,参数!$B$1)</f>
        <v>-4.50612833453495</v>
      </c>
      <c r="AC1759" s="17">
        <f ca="1">f_risk_maxdownside(A1759,参数!$B$4,参数!$B$1)</f>
        <v>-4.50612833453495</v>
      </c>
      <c r="AD1759" t="str">
        <f ca="1">f_risk_maxdownside_date(A1759,参数!$B$6,参数!$B$1)</f>
        <v>20200306-20200323</v>
      </c>
    </row>
    <row r="1760" spans="1:30">
      <c r="A1760" s="15" t="s">
        <v>1788</v>
      </c>
      <c r="B1760" t="str">
        <f>f_info_name(A1760)</f>
        <v>汇添富智能制造</v>
      </c>
      <c r="C1760" t="str">
        <f>f_info_setupdate(A1760)</f>
        <v>2018-04-23</v>
      </c>
      <c r="D1760" s="16">
        <f t="shared" si="27"/>
        <v>1008</v>
      </c>
      <c r="F1760" s="17">
        <f>f_netasset_total(A1760,参数!$B$1,100000000)</f>
        <v>11.7385293206</v>
      </c>
      <c r="G1760" s="17">
        <f ca="1">f_nav_adjustedreturn(A1760,参数!$B$2,参数!$B$1)</f>
        <v>68.7557349972472</v>
      </c>
      <c r="H1760" s="17">
        <f ca="1">f_nav_periodreturnrankingper(A1760,参数!$B$2,参数!$B$1,3)</f>
        <v>50</v>
      </c>
      <c r="I1760" s="17">
        <f ca="1">f_nav_adjustedreturn(A1760,参数!$B$3,参数!$B$2)</f>
        <v>18.7663469921535</v>
      </c>
      <c r="J1760" s="17">
        <f ca="1">f_nav_periodreturnrankingper(A1760,参数!$B$3,参数!$B$2,3)</f>
        <v>93.5103244837758</v>
      </c>
      <c r="K1760" s="17">
        <f ca="1">f_nav_adjustedreturn(A1760,参数!$B$4,参数!$B$3)</f>
        <v>0</v>
      </c>
      <c r="L1760" s="17">
        <f ca="1">f_nav_periodreturnrankingper(A1760,参数!$B$4,参数!$B$3,3)</f>
        <v>0</v>
      </c>
      <c r="M1760" s="17">
        <f ca="1">f_nav_adjustedreturn(A1760,参数!$B$5,参数!$B$4)</f>
        <v>0</v>
      </c>
      <c r="N1760" s="17">
        <f ca="1">f_nav_periodreturnrankingper(A1760,参数!$B$5,参数!$B$4,3)</f>
        <v>0</v>
      </c>
      <c r="O1760" s="17">
        <f ca="1">f_nav_adjustedreturn(A1760,参数!$B$6,参数!$B$5)</f>
        <v>0</v>
      </c>
      <c r="P1760" s="17">
        <f ca="1">f_nav_periodreturnrankingper(A1760,参数!$B$6,参数!$B$5,3)</f>
        <v>0</v>
      </c>
      <c r="Q1760" s="25">
        <f>f_return(A1760,1,参数!$B$1-365/2,参数!$B$1)</f>
        <v>48.0967723050045</v>
      </c>
      <c r="R1760" s="25">
        <f ca="1">f_return(A1760,1,参数!$B$4,参数!$B$1)</f>
        <v>0</v>
      </c>
      <c r="S1760" s="25">
        <f ca="1">f_return(A1760,1,参数!$B$6,参数!$B$1)</f>
        <v>0</v>
      </c>
      <c r="T1760" t="str">
        <f>f_info_investtype(A1760)</f>
        <v>普通股票型基金</v>
      </c>
      <c r="U1760" t="str">
        <f>f_info_fundmanager(A1760)</f>
        <v>董超</v>
      </c>
      <c r="V1760">
        <f>f_info_manager_onthepostdays(A1760,1)</f>
        <v>31</v>
      </c>
      <c r="W1760" s="25">
        <f ca="1">f_return_1w(A1760,"0",参数!$B$2)</f>
        <v>-4.18498329523473</v>
      </c>
      <c r="X1760" s="25">
        <f>f_return_1m(A1760,"0",参数!$B$1)</f>
        <v>12.7936215884698</v>
      </c>
      <c r="Y1760" s="25">
        <f>f_return_3m(A1760,0,参数!$B$1)</f>
        <v>15.2968465926901</v>
      </c>
      <c r="Z1760" s="25">
        <f>f_return_6m(A1760,0,参数!B1759)</f>
        <v>13.136065370806</v>
      </c>
      <c r="AA1760" t="str">
        <f>f_dq_status(A1760,参数!$B$1)</f>
        <v>开放申购|开放赎回</v>
      </c>
      <c r="AB1760" s="17">
        <f ca="1">f_risk_maxdownside(A1760,参数!$B$6,参数!$B$1)</f>
        <v>-16.733186988625</v>
      </c>
      <c r="AC1760" s="17">
        <f ca="1">f_risk_maxdownside(A1760,参数!$B$4,参数!$B$1)</f>
        <v>-16.733186988625</v>
      </c>
      <c r="AD1760" t="str">
        <f ca="1">f_risk_maxdownside_date(A1760,参数!$B$6,参数!$B$1)</f>
        <v>20180519-20190103</v>
      </c>
    </row>
    <row r="1761" spans="1:30">
      <c r="A1761" s="15" t="s">
        <v>1789</v>
      </c>
      <c r="B1761" t="str">
        <f>f_info_name(A1761)</f>
        <v>华泰柏瑞医疗健康A</v>
      </c>
      <c r="C1761" t="str">
        <f>f_info_setupdate(A1761)</f>
        <v>2018-06-25</v>
      </c>
      <c r="D1761" s="16">
        <f t="shared" si="27"/>
        <v>945</v>
      </c>
      <c r="F1761" s="17">
        <f>f_netasset_total(A1761,参数!$B$1,100000000)</f>
        <v>12.5378800889</v>
      </c>
      <c r="G1761" s="17">
        <f ca="1">f_nav_adjustedreturn(A1761,参数!$B$2,参数!$B$1)</f>
        <v>105.487172842705</v>
      </c>
      <c r="H1761" s="17">
        <f ca="1">f_nav_periodreturnrankingper(A1761,参数!$B$2,参数!$B$1,3)</f>
        <v>7.26202158979392</v>
      </c>
      <c r="I1761" s="17">
        <f ca="1">f_nav_adjustedreturn(A1761,参数!$B$3,参数!$B$2)</f>
        <v>77.5885872066268</v>
      </c>
      <c r="J1761" s="17">
        <f ca="1">f_nav_periodreturnrankingper(A1761,参数!$B$3,参数!$B$2,3)</f>
        <v>6.06060606060606</v>
      </c>
      <c r="K1761" s="17">
        <f ca="1">f_nav_adjustedreturn(A1761,参数!$B$4,参数!$B$3)</f>
        <v>0</v>
      </c>
      <c r="L1761" s="17">
        <f ca="1">f_nav_periodreturnrankingper(A1761,参数!$B$4,参数!$B$3,3)</f>
        <v>0</v>
      </c>
      <c r="M1761" s="17">
        <f ca="1">f_nav_adjustedreturn(A1761,参数!$B$5,参数!$B$4)</f>
        <v>0</v>
      </c>
      <c r="N1761" s="17">
        <f ca="1">f_nav_periodreturnrankingper(A1761,参数!$B$5,参数!$B$4,3)</f>
        <v>0</v>
      </c>
      <c r="O1761" s="17">
        <f ca="1">f_nav_adjustedreturn(A1761,参数!$B$6,参数!$B$5)</f>
        <v>0</v>
      </c>
      <c r="P1761" s="17">
        <f ca="1">f_nav_periodreturnrankingper(A1761,参数!$B$6,参数!$B$5,3)</f>
        <v>0</v>
      </c>
      <c r="Q1761" s="25">
        <f>f_return(A1761,1,参数!$B$1-365/2,参数!$B$1)</f>
        <v>51.81554902569</v>
      </c>
      <c r="R1761" s="25">
        <f ca="1">f_return(A1761,1,参数!$B$4,参数!$B$1)</f>
        <v>0</v>
      </c>
      <c r="S1761" s="25">
        <f ca="1">f_return(A1761,1,参数!$B$6,参数!$B$1)</f>
        <v>0</v>
      </c>
      <c r="T1761" t="str">
        <f>f_info_investtype(A1761)</f>
        <v>偏股混合型基金</v>
      </c>
      <c r="U1761" t="str">
        <f>f_info_fundmanager(A1761)</f>
        <v>张弘</v>
      </c>
      <c r="V1761">
        <f>f_info_manager_onthepostdays(A1761,1)</f>
        <v>464</v>
      </c>
      <c r="W1761" s="25">
        <f ca="1">f_return_1w(A1761,"0",参数!$B$2)</f>
        <v>-1.12733794517037</v>
      </c>
      <c r="X1761" s="25">
        <f>f_return_1m(A1761,"0",参数!$B$1)</f>
        <v>15.3837759185158</v>
      </c>
      <c r="Y1761" s="25">
        <f>f_return_3m(A1761,0,参数!$B$1)</f>
        <v>26.5924329501916</v>
      </c>
      <c r="Z1761" s="25">
        <f>f_return_6m(A1761,0,参数!B1760)</f>
        <v>19.1119547417002</v>
      </c>
      <c r="AA1761" t="str">
        <f>f_dq_status(A1761,参数!$B$1)</f>
        <v>开放申购|开放赎回</v>
      </c>
      <c r="AB1761" s="17">
        <f ca="1">f_risk_maxdownside(A1761,参数!$B$6,参数!$B$1)</f>
        <v>-19.6825396825397</v>
      </c>
      <c r="AC1761" s="17">
        <f ca="1">f_risk_maxdownside(A1761,参数!$B$4,参数!$B$1)</f>
        <v>-19.6825396825397</v>
      </c>
      <c r="AD1761" t="str">
        <f ca="1">f_risk_maxdownside_date(A1761,参数!$B$6,参数!$B$1)</f>
        <v>20180714-20190103</v>
      </c>
    </row>
    <row r="1762" spans="1:30">
      <c r="A1762" s="15" t="s">
        <v>1790</v>
      </c>
      <c r="B1762" t="str">
        <f>f_info_name(A1762)</f>
        <v>前海开源裕源</v>
      </c>
      <c r="C1762" t="str">
        <f>f_info_setupdate(A1762)</f>
        <v>2018-05-16</v>
      </c>
      <c r="D1762" s="16">
        <f t="shared" si="27"/>
        <v>985</v>
      </c>
      <c r="F1762" s="17">
        <f>f_netasset_total(A1762,参数!$B$1,100000000)</f>
        <v>2.4751499789</v>
      </c>
      <c r="G1762" s="17">
        <f ca="1">f_nav_adjustedreturn(A1762,参数!$B$2,参数!$B$1)</f>
        <v>29.910585520623</v>
      </c>
      <c r="H1762" s="17">
        <f ca="1">f_nav_periodreturnrankingper(A1762,参数!$B$2,参数!$B$1,3)</f>
        <v>8.55614973262032</v>
      </c>
      <c r="I1762" s="17">
        <f ca="1">f_nav_adjustedreturn(A1762,参数!$B$3,参数!$B$2)</f>
        <v>36.711356466877</v>
      </c>
      <c r="J1762" s="17">
        <f ca="1">f_nav_periodreturnrankingper(A1762,参数!$B$3,参数!$B$2,3)</f>
        <v>2.10526315789474</v>
      </c>
      <c r="K1762" s="17">
        <f ca="1">f_nav_adjustedreturn(A1762,参数!$B$4,参数!$B$3)</f>
        <v>0</v>
      </c>
      <c r="L1762" s="17">
        <f ca="1">f_nav_periodreturnrankingper(A1762,参数!$B$4,参数!$B$3,3)</f>
        <v>0</v>
      </c>
      <c r="M1762" s="17">
        <f ca="1">f_nav_adjustedreturn(A1762,参数!$B$5,参数!$B$4)</f>
        <v>0</v>
      </c>
      <c r="N1762" s="17">
        <f ca="1">f_nav_periodreturnrankingper(A1762,参数!$B$5,参数!$B$4,3)</f>
        <v>0</v>
      </c>
      <c r="O1762" s="17">
        <f ca="1">f_nav_adjustedreturn(A1762,参数!$B$6,参数!$B$5)</f>
        <v>0</v>
      </c>
      <c r="P1762" s="17">
        <f ca="1">f_nav_periodreturnrankingper(A1762,参数!$B$6,参数!$B$5,3)</f>
        <v>0</v>
      </c>
      <c r="Q1762" s="25">
        <f>f_return(A1762,1,参数!$B$1-365/2,参数!$B$1)</f>
        <v>26.8883850268688</v>
      </c>
      <c r="R1762" s="25">
        <f ca="1">f_return(A1762,1,参数!$B$4,参数!$B$1)</f>
        <v>0</v>
      </c>
      <c r="S1762" s="25">
        <f ca="1">f_return(A1762,1,参数!$B$6,参数!$B$1)</f>
        <v>0</v>
      </c>
      <c r="T1762" t="str">
        <f>f_info_investtype(A1762)</f>
        <v>偏债混合型基金</v>
      </c>
      <c r="U1762" t="str">
        <f>f_info_fundmanager(A1762)</f>
        <v>覃璇</v>
      </c>
      <c r="V1762">
        <f>f_info_manager_onthepostdays(A1762,1)</f>
        <v>280</v>
      </c>
      <c r="W1762" s="25">
        <f ca="1">f_return_1w(A1762,"0",参数!$B$2)</f>
        <v>-1.77078906360674</v>
      </c>
      <c r="X1762" s="25">
        <f>f_return_1m(A1762,"0",参数!$B$1)</f>
        <v>9.48647827408083</v>
      </c>
      <c r="Y1762" s="25">
        <f>f_return_3m(A1762,0,参数!$B$1)</f>
        <v>15.2286536616566</v>
      </c>
      <c r="Z1762" s="25">
        <f>f_return_6m(A1762,0,参数!B1761)</f>
        <v>5.39566183981254</v>
      </c>
      <c r="AA1762" t="str">
        <f>f_dq_status(A1762,参数!$B$1)</f>
        <v>开放申购|开放赎回</v>
      </c>
      <c r="AB1762" s="17">
        <f ca="1">f_risk_maxdownside(A1762,参数!$B$6,参数!$B$1)</f>
        <v>-10.1373342859411</v>
      </c>
      <c r="AC1762" s="17">
        <f ca="1">f_risk_maxdownside(A1762,参数!$B$4,参数!$B$1)</f>
        <v>-10.1373342859411</v>
      </c>
      <c r="AD1762" t="str">
        <f ca="1">f_risk_maxdownside_date(A1762,参数!$B$6,参数!$B$1)</f>
        <v>20190405-20190523</v>
      </c>
    </row>
    <row r="1763" spans="1:30">
      <c r="A1763" s="15" t="s">
        <v>1791</v>
      </c>
      <c r="B1763" t="str">
        <f>f_info_name(A1763)</f>
        <v>南方瑞祥A</v>
      </c>
      <c r="C1763" t="str">
        <f>f_info_setupdate(A1763)</f>
        <v>2018-05-10</v>
      </c>
      <c r="D1763" s="16">
        <f t="shared" si="27"/>
        <v>991</v>
      </c>
      <c r="F1763" s="17">
        <f>f_netasset_total(A1763,参数!$B$1,100000000)</f>
        <v>7.4129624921</v>
      </c>
      <c r="G1763" s="17">
        <f ca="1">f_nav_adjustedreturn(A1763,参数!$B$2,参数!$B$1)</f>
        <v>85.7739913197235</v>
      </c>
      <c r="H1763" s="17">
        <f ca="1">f_nav_periodreturnrankingper(A1763,参数!$B$2,参数!$B$1,3)</f>
        <v>12.2286924298571</v>
      </c>
      <c r="I1763" s="17">
        <f ca="1">f_nav_adjustedreturn(A1763,参数!$B$3,参数!$B$2)</f>
        <v>27.6888341543514</v>
      </c>
      <c r="J1763" s="17">
        <f ca="1">f_nav_periodreturnrankingper(A1763,参数!$B$3,参数!$B$2,3)</f>
        <v>47.2686733556299</v>
      </c>
      <c r="K1763" s="17">
        <f ca="1">f_nav_adjustedreturn(A1763,参数!$B$4,参数!$B$3)</f>
        <v>0</v>
      </c>
      <c r="L1763" s="17">
        <f ca="1">f_nav_periodreturnrankingper(A1763,参数!$B$4,参数!$B$3,3)</f>
        <v>0</v>
      </c>
      <c r="M1763" s="17">
        <f ca="1">f_nav_adjustedreturn(A1763,参数!$B$5,参数!$B$4)</f>
        <v>0</v>
      </c>
      <c r="N1763" s="17">
        <f ca="1">f_nav_periodreturnrankingper(A1763,参数!$B$5,参数!$B$4,3)</f>
        <v>0</v>
      </c>
      <c r="O1763" s="17">
        <f ca="1">f_nav_adjustedreturn(A1763,参数!$B$6,参数!$B$5)</f>
        <v>0</v>
      </c>
      <c r="P1763" s="17">
        <f ca="1">f_nav_periodreturnrankingper(A1763,参数!$B$6,参数!$B$5,3)</f>
        <v>0</v>
      </c>
      <c r="Q1763" s="25">
        <f>f_return(A1763,1,参数!$B$1-365/2,参数!$B$1)</f>
        <v>99.7950766112378</v>
      </c>
      <c r="R1763" s="25">
        <f ca="1">f_return(A1763,1,参数!$B$4,参数!$B$1)</f>
        <v>0</v>
      </c>
      <c r="S1763" s="25">
        <f ca="1">f_return(A1763,1,参数!$B$6,参数!$B$1)</f>
        <v>0</v>
      </c>
      <c r="T1763" t="str">
        <f>f_info_investtype(A1763)</f>
        <v>灵活配置型基金</v>
      </c>
      <c r="U1763" t="str">
        <f>f_info_fundmanager(A1763)</f>
        <v>李锦文</v>
      </c>
      <c r="V1763">
        <f>f_info_manager_onthepostdays(A1763,1)</f>
        <v>797</v>
      </c>
      <c r="W1763" s="25">
        <f ca="1">f_return_1w(A1763,"0",参数!$B$2)</f>
        <v>-3.9672738499537</v>
      </c>
      <c r="X1763" s="25">
        <f>f_return_1m(A1763,"0",参数!$B$1)</f>
        <v>19.7058366564814</v>
      </c>
      <c r="Y1763" s="25">
        <f>f_return_3m(A1763,0,参数!$B$1)</f>
        <v>32.9460485448062</v>
      </c>
      <c r="Z1763" s="25">
        <f>f_return_6m(A1763,0,参数!B1762)</f>
        <v>41.4107205418662</v>
      </c>
      <c r="AA1763" t="str">
        <f>f_dq_status(A1763,参数!$B$1)</f>
        <v>暂停申购|暂停赎回</v>
      </c>
      <c r="AB1763" s="17">
        <f ca="1">f_risk_maxdownside(A1763,参数!$B$6,参数!$B$1)</f>
        <v>-15.5999132132784</v>
      </c>
      <c r="AC1763" s="17">
        <f ca="1">f_risk_maxdownside(A1763,参数!$B$4,参数!$B$1)</f>
        <v>-15.5999132132784</v>
      </c>
      <c r="AD1763" t="str">
        <f ca="1">f_risk_maxdownside_date(A1763,参数!$B$6,参数!$B$1)</f>
        <v>20200306-20200323</v>
      </c>
    </row>
    <row r="1764" spans="1:30">
      <c r="A1764" s="15" t="s">
        <v>1792</v>
      </c>
      <c r="B1764" t="str">
        <f>f_info_name(A1764)</f>
        <v>鹏华产业精选</v>
      </c>
      <c r="C1764" t="str">
        <f>f_info_setupdate(A1764)</f>
        <v>2018-05-09</v>
      </c>
      <c r="D1764" s="16">
        <f t="shared" si="27"/>
        <v>992</v>
      </c>
      <c r="F1764" s="17">
        <f>f_netasset_total(A1764,参数!$B$1,100000000)</f>
        <v>11.2394396818</v>
      </c>
      <c r="G1764" s="17">
        <f ca="1">f_nav_adjustedreturn(A1764,参数!$B$2,参数!$B$1)</f>
        <v>113.610962259818</v>
      </c>
      <c r="H1764" s="17">
        <f ca="1">f_nav_periodreturnrankingper(A1764,参数!$B$2,参数!$B$1,3)</f>
        <v>1.90577024880889</v>
      </c>
      <c r="I1764" s="17">
        <f ca="1">f_nav_adjustedreturn(A1764,参数!$B$3,参数!$B$2)</f>
        <v>79.5354590434304</v>
      </c>
      <c r="J1764" s="17">
        <f ca="1">f_nav_periodreturnrankingper(A1764,参数!$B$3,参数!$B$2,3)</f>
        <v>2.61984392419175</v>
      </c>
      <c r="K1764" s="17">
        <f ca="1">f_nav_adjustedreturn(A1764,参数!$B$4,参数!$B$3)</f>
        <v>0</v>
      </c>
      <c r="L1764" s="17">
        <f ca="1">f_nav_periodreturnrankingper(A1764,参数!$B$4,参数!$B$3,3)</f>
        <v>0</v>
      </c>
      <c r="M1764" s="17">
        <f ca="1">f_nav_adjustedreturn(A1764,参数!$B$5,参数!$B$4)</f>
        <v>0</v>
      </c>
      <c r="N1764" s="17">
        <f ca="1">f_nav_periodreturnrankingper(A1764,参数!$B$5,参数!$B$4,3)</f>
        <v>0</v>
      </c>
      <c r="O1764" s="17">
        <f ca="1">f_nav_adjustedreturn(A1764,参数!$B$6,参数!$B$5)</f>
        <v>0</v>
      </c>
      <c r="P1764" s="17">
        <f ca="1">f_nav_periodreturnrankingper(A1764,参数!$B$6,参数!$B$5,3)</f>
        <v>0</v>
      </c>
      <c r="Q1764" s="25">
        <f>f_return(A1764,1,参数!$B$1-365/2,参数!$B$1)</f>
        <v>129.168245809262</v>
      </c>
      <c r="R1764" s="25">
        <f ca="1">f_return(A1764,1,参数!$B$4,参数!$B$1)</f>
        <v>0</v>
      </c>
      <c r="S1764" s="25">
        <f ca="1">f_return(A1764,1,参数!$B$6,参数!$B$1)</f>
        <v>0</v>
      </c>
      <c r="T1764" t="str">
        <f>f_info_investtype(A1764)</f>
        <v>灵活配置型基金</v>
      </c>
      <c r="U1764" t="str">
        <f>f_info_fundmanager(A1764)</f>
        <v>王宗合</v>
      </c>
      <c r="V1764">
        <f>f_info_manager_onthepostdays(A1764,1)</f>
        <v>1009</v>
      </c>
      <c r="W1764" s="25">
        <f ca="1">f_return_1w(A1764,"0",参数!$B$2)</f>
        <v>-1.31449724257763</v>
      </c>
      <c r="X1764" s="25">
        <f>f_return_1m(A1764,"0",参数!$B$1)</f>
        <v>19.4469414836694</v>
      </c>
      <c r="Y1764" s="25">
        <f>f_return_3m(A1764,0,参数!$B$1)</f>
        <v>39.6037622573544</v>
      </c>
      <c r="Z1764" s="25">
        <f>f_return_6m(A1764,0,参数!B1763)</f>
        <v>41.8112439582803</v>
      </c>
      <c r="AA1764" t="str">
        <f>f_dq_status(A1764,参数!$B$1)</f>
        <v>暂停大额申购|开放赎回</v>
      </c>
      <c r="AB1764" s="17">
        <f ca="1">f_risk_maxdownside(A1764,参数!$B$6,参数!$B$1)</f>
        <v>-33.8385826771653</v>
      </c>
      <c r="AC1764" s="17">
        <f ca="1">f_risk_maxdownside(A1764,参数!$B$4,参数!$B$1)</f>
        <v>-33.8385826771653</v>
      </c>
      <c r="AD1764" t="str">
        <f ca="1">f_risk_maxdownside_date(A1764,参数!$B$6,参数!$B$1)</f>
        <v>20180609-20181030</v>
      </c>
    </row>
    <row r="1765" spans="1:30">
      <c r="A1765" s="15" t="s">
        <v>1793</v>
      </c>
      <c r="B1765" t="str">
        <f>f_info_name(A1765)</f>
        <v>农银汇理睿选</v>
      </c>
      <c r="C1765" t="str">
        <f>f_info_setupdate(A1765)</f>
        <v>2018-05-25</v>
      </c>
      <c r="D1765" s="16">
        <f t="shared" si="27"/>
        <v>976</v>
      </c>
      <c r="F1765" s="17">
        <f>f_netasset_total(A1765,参数!$B$1,100000000)</f>
        <v>1.1229538779</v>
      </c>
      <c r="G1765" s="17">
        <f ca="1">f_nav_adjustedreturn(A1765,参数!$B$2,参数!$B$1)</f>
        <v>89.0366172624237</v>
      </c>
      <c r="H1765" s="17">
        <f ca="1">f_nav_periodreturnrankingper(A1765,参数!$B$2,参数!$B$1,3)</f>
        <v>9.84647961884595</v>
      </c>
      <c r="I1765" s="17">
        <f ca="1">f_nav_adjustedreturn(A1765,参数!$B$3,参数!$B$2)</f>
        <v>62.6950354609929</v>
      </c>
      <c r="J1765" s="17">
        <f ca="1">f_nav_periodreturnrankingper(A1765,参数!$B$3,参数!$B$2,3)</f>
        <v>7.58082497212932</v>
      </c>
      <c r="K1765" s="17">
        <f ca="1">f_nav_adjustedreturn(A1765,参数!$B$4,参数!$B$3)</f>
        <v>0</v>
      </c>
      <c r="L1765" s="17">
        <f ca="1">f_nav_periodreturnrankingper(A1765,参数!$B$4,参数!$B$3,3)</f>
        <v>0</v>
      </c>
      <c r="M1765" s="17">
        <f ca="1">f_nav_adjustedreturn(A1765,参数!$B$5,参数!$B$4)</f>
        <v>0</v>
      </c>
      <c r="N1765" s="17">
        <f ca="1">f_nav_periodreturnrankingper(A1765,参数!$B$5,参数!$B$4,3)</f>
        <v>0</v>
      </c>
      <c r="O1765" s="17">
        <f ca="1">f_nav_adjustedreturn(A1765,参数!$B$6,参数!$B$5)</f>
        <v>0</v>
      </c>
      <c r="P1765" s="17">
        <f ca="1">f_nav_periodreturnrankingper(A1765,参数!$B$6,参数!$B$5,3)</f>
        <v>0</v>
      </c>
      <c r="Q1765" s="25">
        <f>f_return(A1765,1,参数!$B$1-365/2,参数!$B$1)</f>
        <v>66.2722752093753</v>
      </c>
      <c r="R1765" s="25">
        <f ca="1">f_return(A1765,1,参数!$B$4,参数!$B$1)</f>
        <v>0</v>
      </c>
      <c r="S1765" s="25">
        <f ca="1">f_return(A1765,1,参数!$B$6,参数!$B$1)</f>
        <v>0</v>
      </c>
      <c r="T1765" t="str">
        <f>f_info_investtype(A1765)</f>
        <v>灵活配置型基金</v>
      </c>
      <c r="U1765" t="str">
        <f>f_info_fundmanager(A1765)</f>
        <v>颜伟鹏</v>
      </c>
      <c r="V1765">
        <f>f_info_manager_onthepostdays(A1765,1)</f>
        <v>993</v>
      </c>
      <c r="W1765" s="25">
        <f ca="1">f_return_1w(A1765,"0",参数!$B$2)</f>
        <v>1.10923382061266</v>
      </c>
      <c r="X1765" s="25">
        <f>f_return_1m(A1765,"0",参数!$B$1)</f>
        <v>11.86637430672</v>
      </c>
      <c r="Y1765" s="25">
        <f>f_return_3m(A1765,0,参数!$B$1)</f>
        <v>24.4273348955095</v>
      </c>
      <c r="Z1765" s="25">
        <f>f_return_6m(A1765,0,参数!B1764)</f>
        <v>20.9171285904073</v>
      </c>
      <c r="AA1765" t="str">
        <f>f_dq_status(A1765,参数!$B$1)</f>
        <v>开放申购|开放赎回</v>
      </c>
      <c r="AB1765" s="17">
        <f ca="1">f_risk_maxdownside(A1765,参数!$B$6,参数!$B$1)</f>
        <v>-21.2816455696203</v>
      </c>
      <c r="AC1765" s="17">
        <f ca="1">f_risk_maxdownside(A1765,参数!$B$4,参数!$B$1)</f>
        <v>-21.2816455696203</v>
      </c>
      <c r="AD1765" t="str">
        <f ca="1">f_risk_maxdownside_date(A1765,参数!$B$6,参数!$B$1)</f>
        <v>20180726-20181018</v>
      </c>
    </row>
    <row r="1766" spans="1:30">
      <c r="A1766" s="15" t="s">
        <v>1794</v>
      </c>
      <c r="B1766" t="str">
        <f>f_info_name(A1766)</f>
        <v>国泰优势行业</v>
      </c>
      <c r="C1766" t="str">
        <f>f_info_setupdate(A1766)</f>
        <v>2018-05-17</v>
      </c>
      <c r="D1766" s="16">
        <f t="shared" si="27"/>
        <v>984</v>
      </c>
      <c r="F1766" s="17">
        <f>f_netasset_total(A1766,参数!$B$1,100000000)</f>
        <v>4.0947343198</v>
      </c>
      <c r="G1766" s="17">
        <f ca="1">f_nav_adjustedreturn(A1766,参数!$B$2,参数!$B$1)</f>
        <v>93.4793109000161</v>
      </c>
      <c r="H1766" s="17">
        <f ca="1">f_nav_periodreturnrankingper(A1766,参数!$B$2,参数!$B$1,3)</f>
        <v>15.0147203140334</v>
      </c>
      <c r="I1766" s="17">
        <f ca="1">f_nav_adjustedreturn(A1766,参数!$B$3,参数!$B$2)</f>
        <v>45.0321074138937</v>
      </c>
      <c r="J1766" s="17">
        <f ca="1">f_nav_periodreturnrankingper(A1766,参数!$B$3,参数!$B$2,3)</f>
        <v>45.0413223140496</v>
      </c>
      <c r="K1766" s="17">
        <f ca="1">f_nav_adjustedreturn(A1766,参数!$B$4,参数!$B$3)</f>
        <v>0</v>
      </c>
      <c r="L1766" s="17">
        <f ca="1">f_nav_periodreturnrankingper(A1766,参数!$B$4,参数!$B$3,3)</f>
        <v>0</v>
      </c>
      <c r="M1766" s="17">
        <f ca="1">f_nav_adjustedreturn(A1766,参数!$B$5,参数!$B$4)</f>
        <v>0</v>
      </c>
      <c r="N1766" s="17">
        <f ca="1">f_nav_periodreturnrankingper(A1766,参数!$B$5,参数!$B$4,3)</f>
        <v>0</v>
      </c>
      <c r="O1766" s="17">
        <f ca="1">f_nav_adjustedreturn(A1766,参数!$B$6,参数!$B$5)</f>
        <v>0</v>
      </c>
      <c r="P1766" s="17">
        <f ca="1">f_nav_periodreturnrankingper(A1766,参数!$B$6,参数!$B$5,3)</f>
        <v>0</v>
      </c>
      <c r="Q1766" s="25">
        <f>f_return(A1766,1,参数!$B$1-365/2,参数!$B$1)</f>
        <v>80.8756611389298</v>
      </c>
      <c r="R1766" s="25">
        <f ca="1">f_return(A1766,1,参数!$B$4,参数!$B$1)</f>
        <v>0</v>
      </c>
      <c r="S1766" s="25">
        <f ca="1">f_return(A1766,1,参数!$B$6,参数!$B$1)</f>
        <v>0</v>
      </c>
      <c r="T1766" t="str">
        <f>f_info_investtype(A1766)</f>
        <v>偏股混合型基金</v>
      </c>
      <c r="U1766" t="str">
        <f>f_info_fundmanager(A1766)</f>
        <v>彭凌志</v>
      </c>
      <c r="V1766">
        <f>f_info_manager_onthepostdays(A1766,1)</f>
        <v>1001</v>
      </c>
      <c r="W1766" s="25">
        <f ca="1">f_return_1w(A1766,"0",参数!$B$2)</f>
        <v>1.39580442412863</v>
      </c>
      <c r="X1766" s="25">
        <f>f_return_1m(A1766,"0",参数!$B$1)</f>
        <v>16.5454369120357</v>
      </c>
      <c r="Y1766" s="25">
        <f>f_return_3m(A1766,0,参数!$B$1)</f>
        <v>29.6472111338872</v>
      </c>
      <c r="Z1766" s="25">
        <f>f_return_6m(A1766,0,参数!B1765)</f>
        <v>23.5799172818177</v>
      </c>
      <c r="AA1766" t="str">
        <f>f_dq_status(A1766,参数!$B$1)</f>
        <v>开放申购|开放赎回</v>
      </c>
      <c r="AB1766" s="17">
        <f ca="1">f_risk_maxdownside(A1766,参数!$B$6,参数!$B$1)</f>
        <v>-25.1563631575482</v>
      </c>
      <c r="AC1766" s="17">
        <f ca="1">f_risk_maxdownside(A1766,参数!$B$4,参数!$B$1)</f>
        <v>-25.1563631575482</v>
      </c>
      <c r="AD1766" t="str">
        <f ca="1">f_risk_maxdownside_date(A1766,参数!$B$6,参数!$B$1)</f>
        <v>20200226-20200331</v>
      </c>
    </row>
    <row r="1767" spans="1:30">
      <c r="A1767" s="15" t="s">
        <v>1795</v>
      </c>
      <c r="B1767" t="str">
        <f>f_info_name(A1767)</f>
        <v>万家新机遇龙头企业</v>
      </c>
      <c r="C1767" t="str">
        <f>f_info_setupdate(A1767)</f>
        <v>2018-05-25</v>
      </c>
      <c r="D1767" s="16">
        <f t="shared" si="27"/>
        <v>976</v>
      </c>
      <c r="F1767" s="17">
        <f>f_netasset_total(A1767,参数!$B$1,100000000)</f>
        <v>0.6096016004</v>
      </c>
      <c r="G1767" s="17">
        <f ca="1">f_nav_adjustedreturn(A1767,参数!$B$2,参数!$B$1)</f>
        <v>71.9454516790162</v>
      </c>
      <c r="H1767" s="17">
        <f ca="1">f_nav_periodreturnrankingper(A1767,参数!$B$2,参数!$B$1,3)</f>
        <v>22.8163049232398</v>
      </c>
      <c r="I1767" s="17">
        <f ca="1">f_nav_adjustedreturn(A1767,参数!$B$3,参数!$B$2)</f>
        <v>38.2218348224014</v>
      </c>
      <c r="J1767" s="17">
        <f ca="1">f_nav_periodreturnrankingper(A1767,参数!$B$3,参数!$B$2,3)</f>
        <v>32.0512820512821</v>
      </c>
      <c r="K1767" s="17">
        <f ca="1">f_nav_adjustedreturn(A1767,参数!$B$4,参数!$B$3)</f>
        <v>0</v>
      </c>
      <c r="L1767" s="17">
        <f ca="1">f_nav_periodreturnrankingper(A1767,参数!$B$4,参数!$B$3,3)</f>
        <v>0</v>
      </c>
      <c r="M1767" s="17">
        <f ca="1">f_nav_adjustedreturn(A1767,参数!$B$5,参数!$B$4)</f>
        <v>0</v>
      </c>
      <c r="N1767" s="17">
        <f ca="1">f_nav_periodreturnrankingper(A1767,参数!$B$5,参数!$B$4,3)</f>
        <v>0</v>
      </c>
      <c r="O1767" s="17">
        <f ca="1">f_nav_adjustedreturn(A1767,参数!$B$6,参数!$B$5)</f>
        <v>0</v>
      </c>
      <c r="P1767" s="17">
        <f ca="1">f_nav_periodreturnrankingper(A1767,参数!$B$6,参数!$B$5,3)</f>
        <v>0</v>
      </c>
      <c r="Q1767" s="25">
        <f>f_return(A1767,1,参数!$B$1-365/2,参数!$B$1)</f>
        <v>88.9329446498026</v>
      </c>
      <c r="R1767" s="25">
        <f ca="1">f_return(A1767,1,参数!$B$4,参数!$B$1)</f>
        <v>0</v>
      </c>
      <c r="S1767" s="25">
        <f ca="1">f_return(A1767,1,参数!$B$6,参数!$B$1)</f>
        <v>0</v>
      </c>
      <c r="T1767" t="str">
        <f>f_info_investtype(A1767)</f>
        <v>灵活配置型基金</v>
      </c>
      <c r="U1767" t="str">
        <f>f_info_fundmanager(A1767)</f>
        <v>束金伟</v>
      </c>
      <c r="V1767">
        <f>f_info_manager_onthepostdays(A1767,1)</f>
        <v>304</v>
      </c>
      <c r="W1767" s="25">
        <f ca="1">f_return_1w(A1767,"0",参数!$B$2)</f>
        <v>-2.93059912770679</v>
      </c>
      <c r="X1767" s="25">
        <f>f_return_1m(A1767,"0",参数!$B$1)</f>
        <v>18.8589799476896</v>
      </c>
      <c r="Y1767" s="25">
        <f>f_return_3m(A1767,0,参数!$B$1)</f>
        <v>31.3719585642014</v>
      </c>
      <c r="Z1767" s="25">
        <f>f_return_6m(A1767,0,参数!B1766)</f>
        <v>23.7193634568475</v>
      </c>
      <c r="AA1767" t="str">
        <f>f_dq_status(A1767,参数!$B$1)</f>
        <v>开放申购|开放赎回</v>
      </c>
      <c r="AB1767" s="17">
        <f ca="1">f_risk_maxdownside(A1767,参数!$B$6,参数!$B$1)</f>
        <v>-19.2321492644421</v>
      </c>
      <c r="AC1767" s="17">
        <f ca="1">f_risk_maxdownside(A1767,参数!$B$4,参数!$B$1)</f>
        <v>-19.2321492644421</v>
      </c>
      <c r="AD1767" t="str">
        <f ca="1">f_risk_maxdownside_date(A1767,参数!$B$6,参数!$B$1)</f>
        <v>20200226-20200323</v>
      </c>
    </row>
    <row r="1768" spans="1:30">
      <c r="A1768" s="15" t="s">
        <v>1796</v>
      </c>
      <c r="B1768" t="str">
        <f>f_info_name(A1768)</f>
        <v>泰康颐享A</v>
      </c>
      <c r="C1768" t="str">
        <f>f_info_setupdate(A1768)</f>
        <v>2018-06-13</v>
      </c>
      <c r="D1768" s="16">
        <f t="shared" si="27"/>
        <v>957</v>
      </c>
      <c r="F1768" s="17">
        <f>f_netasset_total(A1768,参数!$B$1,100000000)</f>
        <v>7.3387874579</v>
      </c>
      <c r="G1768" s="17">
        <f ca="1">f_nav_adjustedreturn(A1768,参数!$B$2,参数!$B$1)</f>
        <v>21.3514947815319</v>
      </c>
      <c r="H1768" s="17">
        <f ca="1">f_nav_periodreturnrankingper(A1768,参数!$B$2,参数!$B$1,3)</f>
        <v>23.7967914438503</v>
      </c>
      <c r="I1768" s="17">
        <f ca="1">f_nav_adjustedreturn(A1768,参数!$B$3,参数!$B$2)</f>
        <v>7.66593657746881</v>
      </c>
      <c r="J1768" s="17">
        <f ca="1">f_nav_periodreturnrankingper(A1768,参数!$B$3,参数!$B$2,3)</f>
        <v>65.9649122807018</v>
      </c>
      <c r="K1768" s="17">
        <f ca="1">f_nav_adjustedreturn(A1768,参数!$B$4,参数!$B$3)</f>
        <v>0</v>
      </c>
      <c r="L1768" s="17">
        <f ca="1">f_nav_periodreturnrankingper(A1768,参数!$B$4,参数!$B$3,3)</f>
        <v>0</v>
      </c>
      <c r="M1768" s="17">
        <f ca="1">f_nav_adjustedreturn(A1768,参数!$B$5,参数!$B$4)</f>
        <v>0</v>
      </c>
      <c r="N1768" s="17">
        <f ca="1">f_nav_periodreturnrankingper(A1768,参数!$B$5,参数!$B$4,3)</f>
        <v>0</v>
      </c>
      <c r="O1768" s="17">
        <f ca="1">f_nav_adjustedreturn(A1768,参数!$B$6,参数!$B$5)</f>
        <v>0</v>
      </c>
      <c r="P1768" s="17">
        <f ca="1">f_nav_periodreturnrankingper(A1768,参数!$B$6,参数!$B$5,3)</f>
        <v>0</v>
      </c>
      <c r="Q1768" s="25">
        <f>f_return(A1768,1,参数!$B$1-365/2,参数!$B$1)</f>
        <v>25.0261521175983</v>
      </c>
      <c r="R1768" s="25">
        <f ca="1">f_return(A1768,1,参数!$B$4,参数!$B$1)</f>
        <v>0</v>
      </c>
      <c r="S1768" s="25">
        <f ca="1">f_return(A1768,1,参数!$B$6,参数!$B$1)</f>
        <v>0</v>
      </c>
      <c r="T1768" t="str">
        <f>f_info_investtype(A1768)</f>
        <v>偏债混合型基金</v>
      </c>
      <c r="U1768" t="str">
        <f>f_info_fundmanager(A1768)</f>
        <v>蒋利娟,金宏伟</v>
      </c>
      <c r="V1768">
        <f>f_info_manager_onthepostdays(A1768,1)</f>
        <v>974</v>
      </c>
      <c r="W1768" s="25">
        <f ca="1">f_return_1w(A1768,"0",参数!$B$2)</f>
        <v>-0.387665198237882</v>
      </c>
      <c r="X1768" s="25">
        <f>f_return_1m(A1768,"0",参数!$B$1)</f>
        <v>5.0696890794915</v>
      </c>
      <c r="Y1768" s="25">
        <f>f_return_3m(A1768,0,参数!$B$1)</f>
        <v>7.44772495888481</v>
      </c>
      <c r="Z1768" s="25">
        <f>f_return_6m(A1768,0,参数!B1767)</f>
        <v>10.3822065199936</v>
      </c>
      <c r="AA1768" t="str">
        <f>f_dq_status(A1768,参数!$B$1)</f>
        <v>开放申购|开放赎回</v>
      </c>
      <c r="AB1768" s="17">
        <f ca="1">f_risk_maxdownside(A1768,参数!$B$6,参数!$B$1)</f>
        <v>-4.3864848844102</v>
      </c>
      <c r="AC1768" s="17">
        <f ca="1">f_risk_maxdownside(A1768,参数!$B$4,参数!$B$1)</f>
        <v>-4.3864848844102</v>
      </c>
      <c r="AD1768" t="str">
        <f ca="1">f_risk_maxdownside_date(A1768,参数!$B$6,参数!$B$1)</f>
        <v>20200306-20200319</v>
      </c>
    </row>
    <row r="1769" spans="1:30">
      <c r="A1769" s="15" t="s">
        <v>1797</v>
      </c>
      <c r="B1769" t="str">
        <f>f_info_name(A1769)</f>
        <v>申万菱信智能驱动</v>
      </c>
      <c r="C1769" t="str">
        <f>f_info_setupdate(A1769)</f>
        <v>2018-06-13</v>
      </c>
      <c r="D1769" s="16">
        <f t="shared" si="27"/>
        <v>957</v>
      </c>
      <c r="F1769" s="17">
        <f>f_netasset_total(A1769,参数!$B$1,100000000)</f>
        <v>1.7770723169</v>
      </c>
      <c r="G1769" s="17">
        <f ca="1">f_nav_adjustedreturn(A1769,参数!$B$2,参数!$B$1)</f>
        <v>71.2721584984359</v>
      </c>
      <c r="H1769" s="17">
        <f ca="1">f_nav_periodreturnrankingper(A1769,参数!$B$2,参数!$B$1,3)</f>
        <v>47.0588235294118</v>
      </c>
      <c r="I1769" s="17">
        <f ca="1">f_nav_adjustedreturn(A1769,参数!$B$3,参数!$B$2)</f>
        <v>81.8009478672986</v>
      </c>
      <c r="J1769" s="17">
        <f ca="1">f_nav_periodreturnrankingper(A1769,参数!$B$3,参数!$B$2,3)</f>
        <v>7.37463126843658</v>
      </c>
      <c r="K1769" s="17">
        <f ca="1">f_nav_adjustedreturn(A1769,参数!$B$4,参数!$B$3)</f>
        <v>0</v>
      </c>
      <c r="L1769" s="17">
        <f ca="1">f_nav_periodreturnrankingper(A1769,参数!$B$4,参数!$B$3,3)</f>
        <v>0</v>
      </c>
      <c r="M1769" s="17">
        <f ca="1">f_nav_adjustedreturn(A1769,参数!$B$5,参数!$B$4)</f>
        <v>0</v>
      </c>
      <c r="N1769" s="17">
        <f ca="1">f_nav_periodreturnrankingper(A1769,参数!$B$5,参数!$B$4,3)</f>
        <v>0</v>
      </c>
      <c r="O1769" s="17">
        <f ca="1">f_nav_adjustedreturn(A1769,参数!$B$6,参数!$B$5)</f>
        <v>0</v>
      </c>
      <c r="P1769" s="17">
        <f ca="1">f_nav_periodreturnrankingper(A1769,参数!$B$6,参数!$B$5,3)</f>
        <v>0</v>
      </c>
      <c r="Q1769" s="25">
        <f>f_return(A1769,1,参数!$B$1-365/2,参数!$B$1)</f>
        <v>70.3870834899135</v>
      </c>
      <c r="R1769" s="25">
        <f ca="1">f_return(A1769,1,参数!$B$4,参数!$B$1)</f>
        <v>0</v>
      </c>
      <c r="S1769" s="25">
        <f ca="1">f_return(A1769,1,参数!$B$6,参数!$B$1)</f>
        <v>0</v>
      </c>
      <c r="T1769" t="str">
        <f>f_info_investtype(A1769)</f>
        <v>普通股票型基金</v>
      </c>
      <c r="U1769" t="str">
        <f>f_info_fundmanager(A1769)</f>
        <v>徐远航</v>
      </c>
      <c r="V1769">
        <f>f_info_manager_onthepostdays(A1769,1)</f>
        <v>213</v>
      </c>
      <c r="W1769" s="25">
        <f ca="1">f_return_1w(A1769,"0",参数!$B$2)</f>
        <v>-0.311850311850316</v>
      </c>
      <c r="X1769" s="25">
        <f>f_return_1m(A1769,"0",参数!$B$1)</f>
        <v>10.8133433283358</v>
      </c>
      <c r="Y1769" s="25">
        <f>f_return_3m(A1769,0,参数!$B$1)</f>
        <v>24.9682982500634</v>
      </c>
      <c r="Z1769" s="25">
        <f>f_return_6m(A1769,0,参数!B1768)</f>
        <v>19.9354384803212</v>
      </c>
      <c r="AA1769" t="str">
        <f>f_dq_status(A1769,参数!$B$1)</f>
        <v>开放申购|开放赎回</v>
      </c>
      <c r="AB1769" s="17">
        <f ca="1">f_risk_maxdownside(A1769,参数!$B$6,参数!$B$1)</f>
        <v>-14.1010673782522</v>
      </c>
      <c r="AC1769" s="17">
        <f ca="1">f_risk_maxdownside(A1769,参数!$B$4,参数!$B$1)</f>
        <v>-14.1010673782522</v>
      </c>
      <c r="AD1769" t="str">
        <f ca="1">f_risk_maxdownside_date(A1769,参数!$B$6,参数!$B$1)</f>
        <v>20190420-20190606</v>
      </c>
    </row>
    <row r="1770" spans="1:30">
      <c r="A1770" s="15" t="s">
        <v>1798</v>
      </c>
      <c r="B1770" t="str">
        <f>f_info_name(A1770)</f>
        <v>华夏潜龙精选</v>
      </c>
      <c r="C1770" t="str">
        <f>f_info_setupdate(A1770)</f>
        <v>2018-09-27</v>
      </c>
      <c r="D1770" s="16">
        <f t="shared" si="27"/>
        <v>851</v>
      </c>
      <c r="F1770" s="17">
        <f>f_netasset_total(A1770,参数!$B$1,100000000)</f>
        <v>6.1223052647</v>
      </c>
      <c r="G1770" s="17">
        <f ca="1">f_nav_adjustedreturn(A1770,参数!$B$2,参数!$B$1)</f>
        <v>82.5499368827504</v>
      </c>
      <c r="H1770" s="17">
        <f ca="1">f_nav_periodreturnrankingper(A1770,参数!$B$2,参数!$B$1,3)</f>
        <v>35.2941176470588</v>
      </c>
      <c r="I1770" s="17">
        <f ca="1">f_nav_adjustedreturn(A1770,参数!$B$3,参数!$B$2)</f>
        <v>37.4323910603123</v>
      </c>
      <c r="J1770" s="17">
        <f ca="1">f_nav_periodreturnrankingper(A1770,参数!$B$3,参数!$B$2,3)</f>
        <v>62.8318584070796</v>
      </c>
      <c r="K1770" s="17">
        <f ca="1">f_nav_adjustedreturn(A1770,参数!$B$4,参数!$B$3)</f>
        <v>0</v>
      </c>
      <c r="L1770" s="17">
        <f ca="1">f_nav_periodreturnrankingper(A1770,参数!$B$4,参数!$B$3,3)</f>
        <v>0</v>
      </c>
      <c r="M1770" s="17">
        <f ca="1">f_nav_adjustedreturn(A1770,参数!$B$5,参数!$B$4)</f>
        <v>0</v>
      </c>
      <c r="N1770" s="17">
        <f ca="1">f_nav_periodreturnrankingper(A1770,参数!$B$5,参数!$B$4,3)</f>
        <v>0</v>
      </c>
      <c r="O1770" s="17">
        <f ca="1">f_nav_adjustedreturn(A1770,参数!$B$6,参数!$B$5)</f>
        <v>0</v>
      </c>
      <c r="P1770" s="17">
        <f ca="1">f_nav_periodreturnrankingper(A1770,参数!$B$6,参数!$B$5,3)</f>
        <v>0</v>
      </c>
      <c r="Q1770" s="25">
        <f>f_return(A1770,1,参数!$B$1-365/2,参数!$B$1)</f>
        <v>113.843363433593</v>
      </c>
      <c r="R1770" s="25">
        <f ca="1">f_return(A1770,1,参数!$B$4,参数!$B$1)</f>
        <v>0</v>
      </c>
      <c r="S1770" s="25">
        <f ca="1">f_return(A1770,1,参数!$B$6,参数!$B$1)</f>
        <v>0</v>
      </c>
      <c r="T1770" t="str">
        <f>f_info_investtype(A1770)</f>
        <v>普通股票型基金</v>
      </c>
      <c r="U1770" t="str">
        <f>f_info_fundmanager(A1770)</f>
        <v>潘中宁,王睿智</v>
      </c>
      <c r="V1770">
        <f>f_info_manager_onthepostdays(A1770,1)</f>
        <v>868</v>
      </c>
      <c r="W1770" s="25">
        <f ca="1">f_return_1w(A1770,"0",参数!$B$2)</f>
        <v>-4.60437770064461</v>
      </c>
      <c r="X1770" s="25">
        <f>f_return_1m(A1770,"0",参数!$B$1)</f>
        <v>19.1893726364782</v>
      </c>
      <c r="Y1770" s="25">
        <f>f_return_3m(A1770,0,参数!$B$1)</f>
        <v>40.3516784654031</v>
      </c>
      <c r="Z1770" s="25">
        <f>f_return_6m(A1770,0,参数!B1769)</f>
        <v>46.0605014952841</v>
      </c>
      <c r="AA1770" t="str">
        <f>f_dq_status(A1770,参数!$B$1)</f>
        <v>暂停大额申购|开放赎回</v>
      </c>
      <c r="AB1770" s="17">
        <f ca="1">f_risk_maxdownside(A1770,参数!$B$6,参数!$B$1)</f>
        <v>-17.9852647524616</v>
      </c>
      <c r="AC1770" s="17">
        <f ca="1">f_risk_maxdownside(A1770,参数!$B$4,参数!$B$1)</f>
        <v>-17.9852647524616</v>
      </c>
      <c r="AD1770" t="str">
        <f ca="1">f_risk_maxdownside_date(A1770,参数!$B$6,参数!$B$1)</f>
        <v>20200226-20200323</v>
      </c>
    </row>
    <row r="1771" spans="1:30">
      <c r="A1771" s="15" t="s">
        <v>1799</v>
      </c>
      <c r="B1771" t="str">
        <f>f_info_name(A1771)</f>
        <v>易方达蓝筹精选</v>
      </c>
      <c r="C1771" t="str">
        <f>f_info_setupdate(A1771)</f>
        <v>2018-09-05</v>
      </c>
      <c r="D1771" s="16">
        <f t="shared" si="27"/>
        <v>873</v>
      </c>
      <c r="F1771" s="17">
        <f>f_netasset_total(A1771,参数!$B$1,100000000)</f>
        <v>677.007455712</v>
      </c>
      <c r="G1771" s="17">
        <f ca="1">f_nav_adjustedreturn(A1771,参数!$B$2,参数!$B$1)</f>
        <v>128.255646323883</v>
      </c>
      <c r="H1771" s="17">
        <f ca="1">f_nav_periodreturnrankingper(A1771,参数!$B$2,参数!$B$1,3)</f>
        <v>0.686947988223749</v>
      </c>
      <c r="I1771" s="17">
        <f ca="1">f_nav_adjustedreturn(A1771,参数!$B$3,参数!$B$2)</f>
        <v>46.0350877192983</v>
      </c>
      <c r="J1771" s="17">
        <f ca="1">f_nav_periodreturnrankingper(A1771,参数!$B$3,参数!$B$2,3)</f>
        <v>42.9752066115703</v>
      </c>
      <c r="K1771" s="17">
        <f ca="1">f_nav_adjustedreturn(A1771,参数!$B$4,参数!$B$3)</f>
        <v>0</v>
      </c>
      <c r="L1771" s="17">
        <f ca="1">f_nav_periodreturnrankingper(A1771,参数!$B$4,参数!$B$3,3)</f>
        <v>0</v>
      </c>
      <c r="M1771" s="17">
        <f ca="1">f_nav_adjustedreturn(A1771,参数!$B$5,参数!$B$4)</f>
        <v>0</v>
      </c>
      <c r="N1771" s="17">
        <f ca="1">f_nav_periodreturnrankingper(A1771,参数!$B$5,参数!$B$4,3)</f>
        <v>0</v>
      </c>
      <c r="O1771" s="17">
        <f ca="1">f_nav_adjustedreturn(A1771,参数!$B$6,参数!$B$5)</f>
        <v>0</v>
      </c>
      <c r="P1771" s="17">
        <f ca="1">f_nav_periodreturnrankingper(A1771,参数!$B$6,参数!$B$5,3)</f>
        <v>0</v>
      </c>
      <c r="Q1771" s="25">
        <f>f_return(A1771,1,参数!$B$1-365/2,参数!$B$1)</f>
        <v>139.682022716682</v>
      </c>
      <c r="R1771" s="25">
        <f ca="1">f_return(A1771,1,参数!$B$4,参数!$B$1)</f>
        <v>0</v>
      </c>
      <c r="S1771" s="25">
        <f ca="1">f_return(A1771,1,参数!$B$6,参数!$B$1)</f>
        <v>0</v>
      </c>
      <c r="T1771" t="str">
        <f>f_info_investtype(A1771)</f>
        <v>偏股混合型基金</v>
      </c>
      <c r="U1771" t="str">
        <f>f_info_fundmanager(A1771)</f>
        <v>张坤</v>
      </c>
      <c r="V1771">
        <f>f_info_manager_onthepostdays(A1771,1)</f>
        <v>890</v>
      </c>
      <c r="W1771" s="25">
        <f ca="1">f_return_1w(A1771,"0",参数!$B$2)</f>
        <v>-3.6064055055585</v>
      </c>
      <c r="X1771" s="25">
        <f>f_return_1m(A1771,"0",参数!$B$1)</f>
        <v>21.6656299169381</v>
      </c>
      <c r="Y1771" s="25">
        <f>f_return_3m(A1771,0,参数!$B$1)</f>
        <v>40.9854138398915</v>
      </c>
      <c r="Z1771" s="25">
        <f>f_return_6m(A1771,0,参数!B1770)</f>
        <v>56.5402388250903</v>
      </c>
      <c r="AA1771" t="str">
        <f>f_dq_status(A1771,参数!$B$1)</f>
        <v>暂停大额申购|开放赎回</v>
      </c>
      <c r="AB1771" s="17">
        <f ca="1">f_risk_maxdownside(A1771,参数!$B$6,参数!$B$1)</f>
        <v>-16.7565485362096</v>
      </c>
      <c r="AC1771" s="17">
        <f ca="1">f_risk_maxdownside(A1771,参数!$B$4,参数!$B$1)</f>
        <v>-16.7565485362096</v>
      </c>
      <c r="AD1771" t="str">
        <f ca="1">f_risk_maxdownside_date(A1771,参数!$B$6,参数!$B$1)</f>
        <v>20200306-20200319</v>
      </c>
    </row>
    <row r="1772" spans="1:30">
      <c r="A1772" s="15" t="s">
        <v>1800</v>
      </c>
      <c r="B1772" t="str">
        <f>f_info_name(A1772)</f>
        <v>工银瑞信红利优享A</v>
      </c>
      <c r="C1772" t="str">
        <f>f_info_setupdate(A1772)</f>
        <v>2018-12-25</v>
      </c>
      <c r="D1772" s="16">
        <f t="shared" si="27"/>
        <v>762</v>
      </c>
      <c r="F1772" s="17">
        <f>f_netasset_total(A1772,参数!$B$1,100000000)</f>
        <v>3.5709155607</v>
      </c>
      <c r="G1772" s="17">
        <f ca="1">f_nav_adjustedreturn(A1772,参数!$B$2,参数!$B$1)</f>
        <v>39.6049180178345</v>
      </c>
      <c r="H1772" s="17">
        <f ca="1">f_nav_periodreturnrankingper(A1772,参数!$B$2,参数!$B$1,3)</f>
        <v>53.8909475913182</v>
      </c>
      <c r="I1772" s="17">
        <f ca="1">f_nav_adjustedreturn(A1772,参数!$B$3,参数!$B$2)</f>
        <v>10.3055721989215</v>
      </c>
      <c r="J1772" s="17">
        <f ca="1">f_nav_periodreturnrankingper(A1772,参数!$B$3,参数!$B$2,3)</f>
        <v>79.9888517279822</v>
      </c>
      <c r="K1772" s="17">
        <f ca="1">f_nav_adjustedreturn(A1772,参数!$B$4,参数!$B$3)</f>
        <v>0</v>
      </c>
      <c r="L1772" s="17">
        <f ca="1">f_nav_periodreturnrankingper(A1772,参数!$B$4,参数!$B$3,3)</f>
        <v>0</v>
      </c>
      <c r="M1772" s="17">
        <f ca="1">f_nav_adjustedreturn(A1772,参数!$B$5,参数!$B$4)</f>
        <v>0</v>
      </c>
      <c r="N1772" s="17">
        <f ca="1">f_nav_periodreturnrankingper(A1772,参数!$B$5,参数!$B$4,3)</f>
        <v>0</v>
      </c>
      <c r="O1772" s="17">
        <f ca="1">f_nav_adjustedreturn(A1772,参数!$B$6,参数!$B$5)</f>
        <v>0</v>
      </c>
      <c r="P1772" s="17">
        <f ca="1">f_nav_periodreturnrankingper(A1772,参数!$B$6,参数!$B$5,3)</f>
        <v>0</v>
      </c>
      <c r="Q1772" s="25">
        <f>f_return(A1772,1,参数!$B$1-365/2,参数!$B$1)</f>
        <v>101.360877657975</v>
      </c>
      <c r="R1772" s="25">
        <f ca="1">f_return(A1772,1,参数!$B$4,参数!$B$1)</f>
        <v>0</v>
      </c>
      <c r="S1772" s="25">
        <f ca="1">f_return(A1772,1,参数!$B$6,参数!$B$1)</f>
        <v>0</v>
      </c>
      <c r="T1772" t="str">
        <f>f_info_investtype(A1772)</f>
        <v>灵活配置型基金</v>
      </c>
      <c r="U1772" t="str">
        <f>f_info_fundmanager(A1772)</f>
        <v>孔令兵,单文</v>
      </c>
      <c r="V1772">
        <f>f_info_manager_onthepostdays(A1772,1)</f>
        <v>66</v>
      </c>
      <c r="W1772" s="25">
        <f ca="1">f_return_1w(A1772,"0",参数!$B$2)</f>
        <v>-2.41187384044526</v>
      </c>
      <c r="X1772" s="25">
        <f>f_return_1m(A1772,"0",参数!$B$1)</f>
        <v>20.0339320016346</v>
      </c>
      <c r="Y1772" s="25">
        <f>f_return_3m(A1772,0,参数!$B$1)</f>
        <v>35.2223714858822</v>
      </c>
      <c r="Z1772" s="25">
        <f>f_return_6m(A1772,0,参数!B1771)</f>
        <v>40.8564615961624</v>
      </c>
      <c r="AA1772" t="str">
        <f>f_dq_status(A1772,参数!$B$1)</f>
        <v>开放申购|开放赎回</v>
      </c>
      <c r="AB1772" s="17">
        <f ca="1">f_risk_maxdownside(A1772,参数!$B$6,参数!$B$1)</f>
        <v>-19.1007319623562</v>
      </c>
      <c r="AC1772" s="17">
        <f ca="1">f_risk_maxdownside(A1772,参数!$B$4,参数!$B$1)</f>
        <v>-19.1007319623562</v>
      </c>
      <c r="AD1772" t="str">
        <f ca="1">f_risk_maxdownside_date(A1772,参数!$B$6,参数!$B$1)</f>
        <v>20200103-20200323</v>
      </c>
    </row>
    <row r="1773" spans="1:30">
      <c r="A1773" s="15" t="s">
        <v>1801</v>
      </c>
      <c r="B1773" t="str">
        <f>f_info_name(A1773)</f>
        <v>富国产业驱动</v>
      </c>
      <c r="C1773" t="str">
        <f>f_info_setupdate(A1773)</f>
        <v>2018-11-14</v>
      </c>
      <c r="D1773" s="16">
        <f t="shared" si="27"/>
        <v>803</v>
      </c>
      <c r="F1773" s="17">
        <f>f_netasset_total(A1773,参数!$B$1,100000000)</f>
        <v>10.3834743209</v>
      </c>
      <c r="G1773" s="17">
        <f ca="1">f_nav_adjustedreturn(A1773,参数!$B$2,参数!$B$1)</f>
        <v>95.3988703433395</v>
      </c>
      <c r="H1773" s="17">
        <f ca="1">f_nav_periodreturnrankingper(A1773,参数!$B$2,参数!$B$1,3)</f>
        <v>13.3464180569185</v>
      </c>
      <c r="I1773" s="17">
        <f ca="1">f_nav_adjustedreturn(A1773,参数!$B$3,参数!$B$2)</f>
        <v>54.82951753955</v>
      </c>
      <c r="J1773" s="17">
        <f ca="1">f_nav_periodreturnrankingper(A1773,参数!$B$3,参数!$B$2,3)</f>
        <v>27.2727272727273</v>
      </c>
      <c r="K1773" s="17">
        <f ca="1">f_nav_adjustedreturn(A1773,参数!$B$4,参数!$B$3)</f>
        <v>0</v>
      </c>
      <c r="L1773" s="17">
        <f ca="1">f_nav_periodreturnrankingper(A1773,参数!$B$4,参数!$B$3,3)</f>
        <v>0</v>
      </c>
      <c r="M1773" s="17">
        <f ca="1">f_nav_adjustedreturn(A1773,参数!$B$5,参数!$B$4)</f>
        <v>0</v>
      </c>
      <c r="N1773" s="17">
        <f ca="1">f_nav_periodreturnrankingper(A1773,参数!$B$5,参数!$B$4,3)</f>
        <v>0</v>
      </c>
      <c r="O1773" s="17">
        <f ca="1">f_nav_adjustedreturn(A1773,参数!$B$6,参数!$B$5)</f>
        <v>0</v>
      </c>
      <c r="P1773" s="17">
        <f ca="1">f_nav_periodreturnrankingper(A1773,参数!$B$6,参数!$B$5,3)</f>
        <v>0</v>
      </c>
      <c r="Q1773" s="25">
        <f>f_return(A1773,1,参数!$B$1-365/2,参数!$B$1)</f>
        <v>91.2043208931067</v>
      </c>
      <c r="R1773" s="25">
        <f ca="1">f_return(A1773,1,参数!$B$4,参数!$B$1)</f>
        <v>0</v>
      </c>
      <c r="S1773" s="25">
        <f ca="1">f_return(A1773,1,参数!$B$6,参数!$B$1)</f>
        <v>0</v>
      </c>
      <c r="T1773" t="str">
        <f>f_info_investtype(A1773)</f>
        <v>偏股混合型基金</v>
      </c>
      <c r="U1773" t="str">
        <f>f_info_fundmanager(A1773)</f>
        <v>厉叶淼</v>
      </c>
      <c r="V1773">
        <f>f_info_manager_onthepostdays(A1773,1)</f>
        <v>820</v>
      </c>
      <c r="W1773" s="25">
        <f ca="1">f_return_1w(A1773,"0",参数!$B$2)</f>
        <v>1.18153213895847</v>
      </c>
      <c r="X1773" s="25">
        <f>f_return_1m(A1773,"0",参数!$B$1)</f>
        <v>15.2886991687261</v>
      </c>
      <c r="Y1773" s="25">
        <f>f_return_3m(A1773,0,参数!$B$1)</f>
        <v>26.2465146793505</v>
      </c>
      <c r="Z1773" s="25">
        <f>f_return_6m(A1773,0,参数!B1772)</f>
        <v>31.4653730344597</v>
      </c>
      <c r="AA1773" t="str">
        <f>f_dq_status(A1773,参数!$B$1)</f>
        <v>开放申购|开放赎回</v>
      </c>
      <c r="AB1773" s="17">
        <f ca="1">f_risk_maxdownside(A1773,参数!$B$6,参数!$B$1)</f>
        <v>-16.4545739021592</v>
      </c>
      <c r="AC1773" s="17">
        <f ca="1">f_risk_maxdownside(A1773,参数!$B$4,参数!$B$1)</f>
        <v>-16.4545739021592</v>
      </c>
      <c r="AD1773" t="str">
        <f ca="1">f_risk_maxdownside_date(A1773,参数!$B$6,参数!$B$1)</f>
        <v>20200226-20200323</v>
      </c>
    </row>
    <row r="1774" spans="1:30">
      <c r="A1774" s="15" t="s">
        <v>1802</v>
      </c>
      <c r="B1774" t="str">
        <f>f_info_name(A1774)</f>
        <v>金元顺安沣泉</v>
      </c>
      <c r="C1774" t="str">
        <f>f_info_setupdate(A1774)</f>
        <v>2019-06-10</v>
      </c>
      <c r="D1774" s="16">
        <f t="shared" si="27"/>
        <v>595</v>
      </c>
      <c r="F1774" s="17">
        <f>f_netasset_total(A1774,参数!$B$1,100000000)</f>
        <v>1.1436506822</v>
      </c>
      <c r="G1774" s="17">
        <f ca="1">f_nav_adjustedreturn(A1774,参数!$B$2,参数!$B$1)</f>
        <v>4.62001358827527</v>
      </c>
      <c r="H1774" s="17">
        <f ca="1">f_nav_periodreturnrankingper(A1774,参数!$B$2,参数!$B$1,3)</f>
        <v>78.8679245283019</v>
      </c>
      <c r="I1774" s="17">
        <f ca="1">f_nav_adjustedreturn(A1774,参数!$B$3,参数!$B$2)</f>
        <v>0</v>
      </c>
      <c r="J1774" s="17">
        <f ca="1">f_nav_periodreturnrankingper(A1774,参数!$B$3,参数!$B$2,3)</f>
        <v>0</v>
      </c>
      <c r="K1774" s="17">
        <f ca="1">f_nav_adjustedreturn(A1774,参数!$B$4,参数!$B$3)</f>
        <v>0</v>
      </c>
      <c r="L1774" s="17">
        <f ca="1">f_nav_periodreturnrankingper(A1774,参数!$B$4,参数!$B$3,3)</f>
        <v>0</v>
      </c>
      <c r="M1774" s="17">
        <f ca="1">f_nav_adjustedreturn(A1774,参数!$B$5,参数!$B$4)</f>
        <v>0</v>
      </c>
      <c r="N1774" s="17">
        <f ca="1">f_nav_periodreturnrankingper(A1774,参数!$B$5,参数!$B$4,3)</f>
        <v>0</v>
      </c>
      <c r="O1774" s="17">
        <f ca="1">f_nav_adjustedreturn(A1774,参数!$B$6,参数!$B$5)</f>
        <v>0</v>
      </c>
      <c r="P1774" s="17">
        <f ca="1">f_nav_periodreturnrankingper(A1774,参数!$B$6,参数!$B$5,3)</f>
        <v>0</v>
      </c>
      <c r="Q1774" s="25">
        <f>f_return(A1774,1,参数!$B$1-365/2,参数!$B$1)</f>
        <v>9.09966063090846</v>
      </c>
      <c r="R1774" s="25">
        <f ca="1">f_return(A1774,1,参数!$B$4,参数!$B$1)</f>
        <v>0</v>
      </c>
      <c r="S1774" s="25">
        <f ca="1">f_return(A1774,1,参数!$B$6,参数!$B$1)</f>
        <v>0</v>
      </c>
      <c r="T1774" t="str">
        <f>f_info_investtype(A1774)</f>
        <v>混合债券型二级基金</v>
      </c>
      <c r="U1774" t="str">
        <f>f_info_fundmanager(A1774)</f>
        <v>周博洋,张博</v>
      </c>
      <c r="V1774">
        <f>f_info_manager_onthepostdays(A1774,1)</f>
        <v>612</v>
      </c>
      <c r="W1774" s="25">
        <f ca="1">f_return_1w(A1774,"0",参数!$B$2)</f>
        <v>0.0485531171101131</v>
      </c>
      <c r="X1774" s="25">
        <f>f_return_1m(A1774,"0",参数!$B$1)</f>
        <v>2.17061611374409</v>
      </c>
      <c r="Y1774" s="25">
        <f>f_return_3m(A1774,0,参数!$B$1)</f>
        <v>3.8539358319684</v>
      </c>
      <c r="Z1774" s="25">
        <f>f_return_6m(A1774,0,参数!B1773)</f>
        <v>3.81090207428848</v>
      </c>
      <c r="AA1774" t="str">
        <f>f_dq_status(A1774,参数!$B$1)</f>
        <v>开放申购|开放赎回</v>
      </c>
      <c r="AB1774" s="17">
        <f ca="1">f_risk_maxdownside(A1774,参数!$B$6,参数!$B$1)</f>
        <v>-1.14920513311626</v>
      </c>
      <c r="AC1774" s="17">
        <f ca="1">f_risk_maxdownside(A1774,参数!$B$4,参数!$B$1)</f>
        <v>-1.14920513311626</v>
      </c>
      <c r="AD1774" t="str">
        <f ca="1">f_risk_maxdownside_date(A1774,参数!$B$6,参数!$B$1)</f>
        <v>20200903-20200924,20200903-20200928</v>
      </c>
    </row>
    <row r="1775" spans="1:30">
      <c r="A1775" s="15" t="s">
        <v>1803</v>
      </c>
      <c r="B1775" t="str">
        <f>f_info_name(A1775)</f>
        <v>东方人工智能主题</v>
      </c>
      <c r="C1775" t="str">
        <f>f_info_setupdate(A1775)</f>
        <v>2018-06-07</v>
      </c>
      <c r="D1775" s="16">
        <f t="shared" si="27"/>
        <v>963</v>
      </c>
      <c r="F1775" s="17">
        <f>f_netasset_total(A1775,参数!$B$1,100000000)</f>
        <v>0.3475460047</v>
      </c>
      <c r="G1775" s="17">
        <f ca="1">f_nav_adjustedreturn(A1775,参数!$B$2,参数!$B$1)</f>
        <v>22.1348406651921</v>
      </c>
      <c r="H1775" s="17">
        <f ca="1">f_nav_periodreturnrankingper(A1775,参数!$B$2,参数!$B$1,3)</f>
        <v>96.5652600588813</v>
      </c>
      <c r="I1775" s="17">
        <f ca="1">f_nav_adjustedreturn(A1775,参数!$B$3,参数!$B$2)</f>
        <v>43.2746478873239</v>
      </c>
      <c r="J1775" s="17">
        <f ca="1">f_nav_periodreturnrankingper(A1775,参数!$B$3,参数!$B$2,3)</f>
        <v>48.3471074380165</v>
      </c>
      <c r="K1775" s="17">
        <f ca="1">f_nav_adjustedreturn(A1775,参数!$B$4,参数!$B$3)</f>
        <v>0</v>
      </c>
      <c r="L1775" s="17">
        <f ca="1">f_nav_periodreturnrankingper(A1775,参数!$B$4,参数!$B$3,3)</f>
        <v>0</v>
      </c>
      <c r="M1775" s="17">
        <f ca="1">f_nav_adjustedreturn(A1775,参数!$B$5,参数!$B$4)</f>
        <v>0</v>
      </c>
      <c r="N1775" s="17">
        <f ca="1">f_nav_periodreturnrankingper(A1775,参数!$B$5,参数!$B$4,3)</f>
        <v>0</v>
      </c>
      <c r="O1775" s="17">
        <f ca="1">f_nav_adjustedreturn(A1775,参数!$B$6,参数!$B$5)</f>
        <v>0</v>
      </c>
      <c r="P1775" s="17">
        <f ca="1">f_nav_periodreturnrankingper(A1775,参数!$B$6,参数!$B$5,3)</f>
        <v>0</v>
      </c>
      <c r="Q1775" s="25">
        <f>f_return(A1775,1,参数!$B$1-365/2,参数!$B$1)</f>
        <v>15.7876907546875</v>
      </c>
      <c r="R1775" s="25">
        <f ca="1">f_return(A1775,1,参数!$B$4,参数!$B$1)</f>
        <v>0</v>
      </c>
      <c r="S1775" s="25">
        <f ca="1">f_return(A1775,1,参数!$B$6,参数!$B$1)</f>
        <v>0</v>
      </c>
      <c r="T1775" t="str">
        <f>f_info_investtype(A1775)</f>
        <v>偏股混合型基金</v>
      </c>
      <c r="U1775" t="str">
        <f>f_info_fundmanager(A1775)</f>
        <v>严凯</v>
      </c>
      <c r="V1775">
        <f>f_info_manager_onthepostdays(A1775,1)</f>
        <v>287</v>
      </c>
      <c r="W1775" s="25">
        <f ca="1">f_return_1w(A1775,"0",参数!$B$2)</f>
        <v>-0.0900311016533067</v>
      </c>
      <c r="X1775" s="25">
        <f>f_return_1m(A1775,"0",参数!$B$1)</f>
        <v>12.3173120385716</v>
      </c>
      <c r="Y1775" s="25">
        <f>f_return_3m(A1775,0,参数!$B$1)</f>
        <v>8.72957992998833</v>
      </c>
      <c r="Z1775" s="25">
        <f>f_return_6m(A1775,0,参数!B1774)</f>
        <v>0.0767299107142927</v>
      </c>
      <c r="AA1775" t="str">
        <f>f_dq_status(A1775,参数!$B$1)</f>
        <v>开放申购|开放赎回</v>
      </c>
      <c r="AB1775" s="17">
        <f ca="1">f_risk_maxdownside(A1775,参数!$B$6,参数!$B$1)</f>
        <v>-19.5650576739402</v>
      </c>
      <c r="AC1775" s="17">
        <f ca="1">f_risk_maxdownside(A1775,参数!$B$4,参数!$B$1)</f>
        <v>-19.5650576739402</v>
      </c>
      <c r="AD1775" t="str">
        <f ca="1">f_risk_maxdownside_date(A1775,参数!$B$6,参数!$B$1)</f>
        <v>20200226-20200323</v>
      </c>
    </row>
    <row r="1776" spans="1:30">
      <c r="A1776" s="15" t="s">
        <v>1804</v>
      </c>
      <c r="B1776" t="str">
        <f>f_info_name(A1776)</f>
        <v>富国沪港深业绩驱动A</v>
      </c>
      <c r="C1776" t="str">
        <f>f_info_setupdate(A1776)</f>
        <v>2018-07-27</v>
      </c>
      <c r="D1776" s="16">
        <f t="shared" si="27"/>
        <v>913</v>
      </c>
      <c r="F1776" s="17">
        <f>f_netasset_total(A1776,参数!$B$1,100000000)</f>
        <v>41.9989996835</v>
      </c>
      <c r="G1776" s="17">
        <f ca="1">f_nav_adjustedreturn(A1776,参数!$B$2,参数!$B$1)</f>
        <v>93.7755422823011</v>
      </c>
      <c r="H1776" s="17">
        <f ca="1">f_nav_periodreturnrankingper(A1776,参数!$B$2,参数!$B$1,3)</f>
        <v>14.8184494602552</v>
      </c>
      <c r="I1776" s="17">
        <f ca="1">f_nav_adjustedreturn(A1776,参数!$B$3,参数!$B$2)</f>
        <v>28.9551028681463</v>
      </c>
      <c r="J1776" s="17">
        <f ca="1">f_nav_periodreturnrankingper(A1776,参数!$B$3,参数!$B$2,3)</f>
        <v>77.8236914600551</v>
      </c>
      <c r="K1776" s="17">
        <f ca="1">f_nav_adjustedreturn(A1776,参数!$B$4,参数!$B$3)</f>
        <v>0</v>
      </c>
      <c r="L1776" s="17">
        <f ca="1">f_nav_periodreturnrankingper(A1776,参数!$B$4,参数!$B$3,3)</f>
        <v>0</v>
      </c>
      <c r="M1776" s="17">
        <f ca="1">f_nav_adjustedreturn(A1776,参数!$B$5,参数!$B$4)</f>
        <v>0</v>
      </c>
      <c r="N1776" s="17">
        <f ca="1">f_nav_periodreturnrankingper(A1776,参数!$B$5,参数!$B$4,3)</f>
        <v>0</v>
      </c>
      <c r="O1776" s="17">
        <f ca="1">f_nav_adjustedreturn(A1776,参数!$B$6,参数!$B$5)</f>
        <v>0</v>
      </c>
      <c r="P1776" s="17">
        <f ca="1">f_nav_periodreturnrankingper(A1776,参数!$B$6,参数!$B$5,3)</f>
        <v>0</v>
      </c>
      <c r="Q1776" s="25">
        <f>f_return(A1776,1,参数!$B$1-365/2,参数!$B$1)</f>
        <v>106.998618015938</v>
      </c>
      <c r="R1776" s="25">
        <f ca="1">f_return(A1776,1,参数!$B$4,参数!$B$1)</f>
        <v>0</v>
      </c>
      <c r="S1776" s="25">
        <f ca="1">f_return(A1776,1,参数!$B$6,参数!$B$1)</f>
        <v>0</v>
      </c>
      <c r="T1776" t="str">
        <f>f_info_investtype(A1776)</f>
        <v>偏股混合型基金</v>
      </c>
      <c r="U1776" t="str">
        <f>f_info_fundmanager(A1776)</f>
        <v>宁君</v>
      </c>
      <c r="V1776">
        <f>f_info_manager_onthepostdays(A1776,1)</f>
        <v>890</v>
      </c>
      <c r="W1776" s="25">
        <f ca="1">f_return_1w(A1776,"0",参数!$B$2)</f>
        <v>-3.38648443432042</v>
      </c>
      <c r="X1776" s="25">
        <f>f_return_1m(A1776,"0",参数!$B$1)</f>
        <v>21.7460003950227</v>
      </c>
      <c r="Y1776" s="25">
        <f>f_return_3m(A1776,0,参数!$B$1)</f>
        <v>37.214090934387</v>
      </c>
      <c r="Z1776" s="25">
        <f>f_return_6m(A1776,0,参数!B1775)</f>
        <v>36.7214776438788</v>
      </c>
      <c r="AA1776" t="str">
        <f>f_dq_status(A1776,参数!$B$1)</f>
        <v>暂停大额申购|开放赎回</v>
      </c>
      <c r="AB1776" s="17">
        <f ca="1">f_risk_maxdownside(A1776,参数!$B$6,参数!$B$1)</f>
        <v>-20.7873225297576</v>
      </c>
      <c r="AC1776" s="17">
        <f ca="1">f_risk_maxdownside(A1776,参数!$B$4,参数!$B$1)</f>
        <v>-20.7873225297576</v>
      </c>
      <c r="AD1776" t="str">
        <f ca="1">f_risk_maxdownside_date(A1776,参数!$B$6,参数!$B$1)</f>
        <v>20200221-20200319</v>
      </c>
    </row>
    <row r="1777" spans="1:30">
      <c r="A1777" s="15" t="s">
        <v>1805</v>
      </c>
      <c r="B1777" t="str">
        <f>f_info_name(A1777)</f>
        <v>银华裕利</v>
      </c>
      <c r="C1777" t="str">
        <f>f_info_setupdate(A1777)</f>
        <v>2018-12-07</v>
      </c>
      <c r="D1777" s="16">
        <f t="shared" si="27"/>
        <v>780</v>
      </c>
      <c r="F1777" s="17">
        <f>f_netasset_total(A1777,参数!$B$1,100000000)</f>
        <v>0.2515583814</v>
      </c>
      <c r="G1777" s="17">
        <f ca="1">f_nav_adjustedreturn(A1777,参数!$B$2,参数!$B$1)</f>
        <v>48.3103314845866</v>
      </c>
      <c r="H1777" s="17">
        <f ca="1">f_nav_periodreturnrankingper(A1777,参数!$B$2,参数!$B$1,3)</f>
        <v>80.4710500490677</v>
      </c>
      <c r="I1777" s="17">
        <f ca="1">f_nav_adjustedreturn(A1777,参数!$B$3,参数!$B$2)</f>
        <v>50.0048369933249</v>
      </c>
      <c r="J1777" s="17">
        <f ca="1">f_nav_periodreturnrankingper(A1777,参数!$B$3,参数!$B$2,3)</f>
        <v>35.5371900826446</v>
      </c>
      <c r="K1777" s="17">
        <f ca="1">f_nav_adjustedreturn(A1777,参数!$B$4,参数!$B$3)</f>
        <v>0</v>
      </c>
      <c r="L1777" s="17">
        <f ca="1">f_nav_periodreturnrankingper(A1777,参数!$B$4,参数!$B$3,3)</f>
        <v>0</v>
      </c>
      <c r="M1777" s="17">
        <f ca="1">f_nav_adjustedreturn(A1777,参数!$B$5,参数!$B$4)</f>
        <v>0</v>
      </c>
      <c r="N1777" s="17">
        <f ca="1">f_nav_periodreturnrankingper(A1777,参数!$B$5,参数!$B$4,3)</f>
        <v>0</v>
      </c>
      <c r="O1777" s="17">
        <f ca="1">f_nav_adjustedreturn(A1777,参数!$B$6,参数!$B$5)</f>
        <v>0</v>
      </c>
      <c r="P1777" s="17">
        <f ca="1">f_nav_periodreturnrankingper(A1777,参数!$B$6,参数!$B$5,3)</f>
        <v>0</v>
      </c>
      <c r="Q1777" s="25">
        <f>f_return(A1777,1,参数!$B$1-365/2,参数!$B$1)</f>
        <v>50.1383506603533</v>
      </c>
      <c r="R1777" s="25">
        <f ca="1">f_return(A1777,1,参数!$B$4,参数!$B$1)</f>
        <v>0</v>
      </c>
      <c r="S1777" s="25">
        <f ca="1">f_return(A1777,1,参数!$B$6,参数!$B$1)</f>
        <v>0</v>
      </c>
      <c r="T1777" t="str">
        <f>f_info_investtype(A1777)</f>
        <v>偏股混合型基金</v>
      </c>
      <c r="U1777" t="str">
        <f>f_info_fundmanager(A1777)</f>
        <v>程桯</v>
      </c>
      <c r="V1777">
        <f>f_info_manager_onthepostdays(A1777,1)</f>
        <v>692</v>
      </c>
      <c r="W1777" s="25">
        <f ca="1">f_return_1w(A1777,"0",参数!$B$2)</f>
        <v>-3.2205717138934</v>
      </c>
      <c r="X1777" s="25">
        <f>f_return_1m(A1777,"0",参数!$B$1)</f>
        <v>9.55647658520319</v>
      </c>
      <c r="Y1777" s="25">
        <f>f_return_3m(A1777,0,参数!$B$1)</f>
        <v>16.5053954101018</v>
      </c>
      <c r="Z1777" s="25">
        <f>f_return_6m(A1777,0,参数!B1776)</f>
        <v>17.3166926677067</v>
      </c>
      <c r="AA1777" t="str">
        <f>f_dq_status(A1777,参数!$B$1)</f>
        <v>开放申购|开放赎回</v>
      </c>
      <c r="AB1777" s="17">
        <f ca="1">f_risk_maxdownside(A1777,参数!$B$6,参数!$B$1)</f>
        <v>-15.0139580046122</v>
      </c>
      <c r="AC1777" s="17">
        <f ca="1">f_risk_maxdownside(A1777,参数!$B$4,参数!$B$1)</f>
        <v>-15.0139580046122</v>
      </c>
      <c r="AD1777" t="str">
        <f ca="1">f_risk_maxdownside_date(A1777,参数!$B$6,参数!$B$1)</f>
        <v>20200306-20200323</v>
      </c>
    </row>
    <row r="1778" spans="1:30">
      <c r="A1778" s="15" t="s">
        <v>1806</v>
      </c>
      <c r="B1778" t="str">
        <f>f_info_name(A1778)</f>
        <v>财通量化价值优选</v>
      </c>
      <c r="C1778" t="str">
        <f>f_info_setupdate(A1778)</f>
        <v>2019-01-30</v>
      </c>
      <c r="D1778" s="16">
        <f t="shared" si="27"/>
        <v>726</v>
      </c>
      <c r="F1778" s="17">
        <f>f_netasset_total(A1778,参数!$B$1,100000000)</f>
        <v>2.0023133324</v>
      </c>
      <c r="G1778" s="17">
        <f ca="1">f_nav_adjustedreturn(A1778,参数!$B$2,参数!$B$1)</f>
        <v>47.0060670007913</v>
      </c>
      <c r="H1778" s="17">
        <f ca="1">f_nav_periodreturnrankingper(A1778,参数!$B$2,参数!$B$1,3)</f>
        <v>46.7972472207517</v>
      </c>
      <c r="I1778" s="17">
        <f ca="1">f_nav_adjustedreturn(A1778,参数!$B$3,参数!$B$2)</f>
        <v>0</v>
      </c>
      <c r="J1778" s="17">
        <f ca="1">f_nav_periodreturnrankingper(A1778,参数!$B$3,参数!$B$2,3)</f>
        <v>0</v>
      </c>
      <c r="K1778" s="17">
        <f ca="1">f_nav_adjustedreturn(A1778,参数!$B$4,参数!$B$3)</f>
        <v>0</v>
      </c>
      <c r="L1778" s="17">
        <f ca="1">f_nav_periodreturnrankingper(A1778,参数!$B$4,参数!$B$3,3)</f>
        <v>0</v>
      </c>
      <c r="M1778" s="17">
        <f ca="1">f_nav_adjustedreturn(A1778,参数!$B$5,参数!$B$4)</f>
        <v>0</v>
      </c>
      <c r="N1778" s="17">
        <f ca="1">f_nav_periodreturnrankingper(A1778,参数!$B$5,参数!$B$4,3)</f>
        <v>0</v>
      </c>
      <c r="O1778" s="17">
        <f ca="1">f_nav_adjustedreturn(A1778,参数!$B$6,参数!$B$5)</f>
        <v>0</v>
      </c>
      <c r="P1778" s="17">
        <f ca="1">f_nav_periodreturnrankingper(A1778,参数!$B$6,参数!$B$5,3)</f>
        <v>0</v>
      </c>
      <c r="Q1778" s="25">
        <f>f_return(A1778,1,参数!$B$1-365/2,参数!$B$1)</f>
        <v>51.9907605501056</v>
      </c>
      <c r="R1778" s="25">
        <f ca="1">f_return(A1778,1,参数!$B$4,参数!$B$1)</f>
        <v>0</v>
      </c>
      <c r="S1778" s="25">
        <f ca="1">f_return(A1778,1,参数!$B$6,参数!$B$1)</f>
        <v>0</v>
      </c>
      <c r="T1778" t="str">
        <f>f_info_investtype(A1778)</f>
        <v>灵活配置型基金</v>
      </c>
      <c r="U1778" t="str">
        <f>f_info_fundmanager(A1778)</f>
        <v>朱海东</v>
      </c>
      <c r="V1778">
        <f>f_info_manager_onthepostdays(A1778,1)</f>
        <v>576</v>
      </c>
      <c r="W1778" s="25">
        <f ca="1">f_return_1w(A1778,"0",参数!$B$2)</f>
        <v>-3.15081325044707</v>
      </c>
      <c r="X1778" s="25">
        <f>f_return_1m(A1778,"0",参数!$B$1)</f>
        <v>12.1252766414057</v>
      </c>
      <c r="Y1778" s="25">
        <f>f_return_3m(A1778,0,参数!$B$1)</f>
        <v>18.852633823843</v>
      </c>
      <c r="Z1778" s="25">
        <f>f_return_6m(A1778,0,参数!B1777)</f>
        <v>21.2387514060742</v>
      </c>
      <c r="AA1778" t="str">
        <f>f_dq_status(A1778,参数!$B$1)</f>
        <v>开放申购|开放赎回</v>
      </c>
      <c r="AB1778" s="17">
        <f ca="1">f_risk_maxdownside(A1778,参数!$B$6,参数!$B$1)</f>
        <v>-15.6319748698024</v>
      </c>
      <c r="AC1778" s="17">
        <f ca="1">f_risk_maxdownside(A1778,参数!$B$4,参数!$B$1)</f>
        <v>-15.6319748698024</v>
      </c>
      <c r="AD1778" t="str">
        <f ca="1">f_risk_maxdownside_date(A1778,参数!$B$6,参数!$B$1)</f>
        <v>20200306-20200323</v>
      </c>
    </row>
    <row r="1779" spans="1:30">
      <c r="A1779" s="15" t="s">
        <v>1807</v>
      </c>
      <c r="B1779" t="str">
        <f>f_info_name(A1779)</f>
        <v>财通新视野A</v>
      </c>
      <c r="C1779" t="str">
        <f>f_info_setupdate(A1779)</f>
        <v>2018-06-25</v>
      </c>
      <c r="D1779" s="16">
        <f t="shared" si="27"/>
        <v>945</v>
      </c>
      <c r="F1779" s="17">
        <f>f_netasset_total(A1779,参数!$B$1,100000000)</f>
        <v>0.3787641546</v>
      </c>
      <c r="G1779" s="17">
        <f ca="1">f_nav_adjustedreturn(A1779,参数!$B$2,参数!$B$1)</f>
        <v>37.6150248906321</v>
      </c>
      <c r="H1779" s="17">
        <f ca="1">f_nav_periodreturnrankingper(A1779,参数!$B$2,参数!$B$1,3)</f>
        <v>56.0614081524616</v>
      </c>
      <c r="I1779" s="17">
        <f ca="1">f_nav_adjustedreturn(A1779,参数!$B$3,参数!$B$2)</f>
        <v>37.8887155486219</v>
      </c>
      <c r="J1779" s="17">
        <f ca="1">f_nav_periodreturnrankingper(A1779,参数!$B$3,参数!$B$2,3)</f>
        <v>32.5529542920847</v>
      </c>
      <c r="K1779" s="17">
        <f ca="1">f_nav_adjustedreturn(A1779,参数!$B$4,参数!$B$3)</f>
        <v>0</v>
      </c>
      <c r="L1779" s="17">
        <f ca="1">f_nav_periodreturnrankingper(A1779,参数!$B$4,参数!$B$3,3)</f>
        <v>0</v>
      </c>
      <c r="M1779" s="17">
        <f ca="1">f_nav_adjustedreturn(A1779,参数!$B$5,参数!$B$4)</f>
        <v>0</v>
      </c>
      <c r="N1779" s="17">
        <f ca="1">f_nav_periodreturnrankingper(A1779,参数!$B$5,参数!$B$4,3)</f>
        <v>0</v>
      </c>
      <c r="O1779" s="17">
        <f ca="1">f_nav_adjustedreturn(A1779,参数!$B$6,参数!$B$5)</f>
        <v>0</v>
      </c>
      <c r="P1779" s="17">
        <f ca="1">f_nav_periodreturnrankingper(A1779,参数!$B$6,参数!$B$5,3)</f>
        <v>0</v>
      </c>
      <c r="Q1779" s="25">
        <f>f_return(A1779,1,参数!$B$1-365/2,参数!$B$1)</f>
        <v>46.446791059454</v>
      </c>
      <c r="R1779" s="25">
        <f ca="1">f_return(A1779,1,参数!$B$4,参数!$B$1)</f>
        <v>0</v>
      </c>
      <c r="S1779" s="25">
        <f ca="1">f_return(A1779,1,参数!$B$6,参数!$B$1)</f>
        <v>0</v>
      </c>
      <c r="T1779" t="str">
        <f>f_info_investtype(A1779)</f>
        <v>灵活配置型基金</v>
      </c>
      <c r="U1779" t="str">
        <f>f_info_fundmanager(A1779)</f>
        <v>沈犁</v>
      </c>
      <c r="V1779">
        <f>f_info_manager_onthepostdays(A1779,1)</f>
        <v>15</v>
      </c>
      <c r="W1779" s="25">
        <f ca="1">f_return_1w(A1779,"0",参数!$B$2)</f>
        <v>-1.76348547717841</v>
      </c>
      <c r="X1779" s="25">
        <f>f_return_1m(A1779,"0",参数!$B$1)</f>
        <v>15.7898077045123</v>
      </c>
      <c r="Y1779" s="25">
        <f>f_return_3m(A1779,0,参数!$B$1)</f>
        <v>21.9015166700074</v>
      </c>
      <c r="Z1779" s="25">
        <f>f_return_6m(A1779,0,参数!B1778)</f>
        <v>20.5793714250569</v>
      </c>
      <c r="AA1779" t="str">
        <f>f_dq_status(A1779,参数!$B$1)</f>
        <v>开放申购|开放赎回</v>
      </c>
      <c r="AB1779" s="17">
        <f ca="1">f_risk_maxdownside(A1779,参数!$B$6,参数!$B$1)</f>
        <v>-20.0626522798468</v>
      </c>
      <c r="AC1779" s="17">
        <f ca="1">f_risk_maxdownside(A1779,参数!$B$4,参数!$B$1)</f>
        <v>-20.0626522798468</v>
      </c>
      <c r="AD1779" t="str">
        <f ca="1">f_risk_maxdownside_date(A1779,参数!$B$6,参数!$B$1)</f>
        <v>20200226-20200413</v>
      </c>
    </row>
    <row r="1780" spans="1:30">
      <c r="A1780" s="15" t="s">
        <v>1808</v>
      </c>
      <c r="B1780" t="str">
        <f>f_info_name(A1780)</f>
        <v>中科沃土沃瑞A</v>
      </c>
      <c r="C1780" t="str">
        <f>f_info_setupdate(A1780)</f>
        <v>2019-01-14</v>
      </c>
      <c r="D1780" s="16">
        <f t="shared" si="27"/>
        <v>742</v>
      </c>
      <c r="F1780" s="17">
        <f>f_netasset_total(A1780,参数!$B$1,100000000)</f>
        <v>0.6259291852</v>
      </c>
      <c r="G1780" s="17">
        <f ca="1">f_nav_adjustedreturn(A1780,参数!$B$2,参数!$B$1)</f>
        <v>71.1512516864038</v>
      </c>
      <c r="H1780" s="17">
        <f ca="1">f_nav_periodreturnrankingper(A1780,参数!$B$2,参数!$B$1,3)</f>
        <v>23.9809422975119</v>
      </c>
      <c r="I1780" s="17">
        <f ca="1">f_nav_adjustedreturn(A1780,参数!$B$3,参数!$B$2)</f>
        <v>33.6605890603086</v>
      </c>
      <c r="J1780" s="17">
        <f ca="1">f_nav_periodreturnrankingper(A1780,参数!$B$3,参数!$B$2,3)</f>
        <v>38.2943143812709</v>
      </c>
      <c r="K1780" s="17">
        <f ca="1">f_nav_adjustedreturn(A1780,参数!$B$4,参数!$B$3)</f>
        <v>0</v>
      </c>
      <c r="L1780" s="17">
        <f ca="1">f_nav_periodreturnrankingper(A1780,参数!$B$4,参数!$B$3,3)</f>
        <v>0</v>
      </c>
      <c r="M1780" s="17">
        <f ca="1">f_nav_adjustedreturn(A1780,参数!$B$5,参数!$B$4)</f>
        <v>0</v>
      </c>
      <c r="N1780" s="17">
        <f ca="1">f_nav_periodreturnrankingper(A1780,参数!$B$5,参数!$B$4,3)</f>
        <v>0</v>
      </c>
      <c r="O1780" s="17">
        <f ca="1">f_nav_adjustedreturn(A1780,参数!$B$6,参数!$B$5)</f>
        <v>0</v>
      </c>
      <c r="P1780" s="17">
        <f ca="1">f_nav_periodreturnrankingper(A1780,参数!$B$6,参数!$B$5,3)</f>
        <v>0</v>
      </c>
      <c r="Q1780" s="25">
        <f>f_return(A1780,1,参数!$B$1-365/2,参数!$B$1)</f>
        <v>66.9258670136169</v>
      </c>
      <c r="R1780" s="25">
        <f ca="1">f_return(A1780,1,参数!$B$4,参数!$B$1)</f>
        <v>0</v>
      </c>
      <c r="S1780" s="25">
        <f ca="1">f_return(A1780,1,参数!$B$6,参数!$B$1)</f>
        <v>0</v>
      </c>
      <c r="T1780" t="str">
        <f>f_info_investtype(A1780)</f>
        <v>灵活配置型基金</v>
      </c>
      <c r="U1780" t="str">
        <f>f_info_fundmanager(A1780)</f>
        <v>黄艺明,林皓</v>
      </c>
      <c r="V1780">
        <f>f_info_manager_onthepostdays(A1780,1)</f>
        <v>759</v>
      </c>
      <c r="W1780" s="25">
        <f ca="1">f_return_1w(A1780,"0",参数!$B$2)</f>
        <v>-1.2508326548738</v>
      </c>
      <c r="X1780" s="25">
        <f>f_return_1m(A1780,"0",参数!$B$1)</f>
        <v>3.77658607525904</v>
      </c>
      <c r="Y1780" s="25">
        <f>f_return_3m(A1780,0,参数!$B$1)</f>
        <v>13.5900114410785</v>
      </c>
      <c r="Z1780" s="25">
        <f>f_return_6m(A1780,0,参数!B1779)</f>
        <v>15.2416942213825</v>
      </c>
      <c r="AA1780" t="str">
        <f>f_dq_status(A1780,参数!$B$1)</f>
        <v>开放申购|开放赎回</v>
      </c>
      <c r="AB1780" s="17">
        <f ca="1">f_risk_maxdownside(A1780,参数!$B$6,参数!$B$1)</f>
        <v>-9.50785879927853</v>
      </c>
      <c r="AC1780" s="17">
        <f ca="1">f_risk_maxdownside(A1780,参数!$B$4,参数!$B$1)</f>
        <v>-9.50785879927853</v>
      </c>
      <c r="AD1780" t="str">
        <f ca="1">f_risk_maxdownside_date(A1780,参数!$B$6,参数!$B$1)</f>
        <v>20200306-20200401</v>
      </c>
    </row>
    <row r="1781" spans="1:30">
      <c r="A1781" s="15" t="s">
        <v>1809</v>
      </c>
      <c r="B1781" t="str">
        <f>f_info_name(A1781)</f>
        <v>浦银安盛量化多策略A</v>
      </c>
      <c r="C1781" t="str">
        <f>f_info_setupdate(A1781)</f>
        <v>2018-09-05</v>
      </c>
      <c r="D1781" s="16">
        <f t="shared" si="27"/>
        <v>873</v>
      </c>
      <c r="F1781" s="17">
        <f>f_netasset_total(A1781,参数!$B$1,100000000)</f>
        <v>6.6279204909</v>
      </c>
      <c r="G1781" s="17">
        <f ca="1">f_nav_adjustedreturn(A1781,参数!$B$2,参数!$B$1)</f>
        <v>20.2754272440684</v>
      </c>
      <c r="H1781" s="17">
        <f ca="1">f_nav_periodreturnrankingper(A1781,参数!$B$2,参数!$B$1,3)</f>
        <v>76.707252514558</v>
      </c>
      <c r="I1781" s="17">
        <f ca="1">f_nav_adjustedreturn(A1781,参数!$B$3,参数!$B$2)</f>
        <v>18.8288643533123</v>
      </c>
      <c r="J1781" s="17">
        <f ca="1">f_nav_periodreturnrankingper(A1781,参数!$B$3,参数!$B$2,3)</f>
        <v>61.8171683389075</v>
      </c>
      <c r="K1781" s="17">
        <f ca="1">f_nav_adjustedreturn(A1781,参数!$B$4,参数!$B$3)</f>
        <v>0</v>
      </c>
      <c r="L1781" s="17">
        <f ca="1">f_nav_periodreturnrankingper(A1781,参数!$B$4,参数!$B$3,3)</f>
        <v>0</v>
      </c>
      <c r="M1781" s="17">
        <f ca="1">f_nav_adjustedreturn(A1781,参数!$B$5,参数!$B$4)</f>
        <v>0</v>
      </c>
      <c r="N1781" s="17">
        <f ca="1">f_nav_periodreturnrankingper(A1781,参数!$B$5,参数!$B$4,3)</f>
        <v>0</v>
      </c>
      <c r="O1781" s="17">
        <f ca="1">f_nav_adjustedreturn(A1781,参数!$B$6,参数!$B$5)</f>
        <v>0</v>
      </c>
      <c r="P1781" s="17">
        <f ca="1">f_nav_periodreturnrankingper(A1781,参数!$B$6,参数!$B$5,3)</f>
        <v>0</v>
      </c>
      <c r="Q1781" s="25">
        <f>f_return(A1781,1,参数!$B$1-365/2,参数!$B$1)</f>
        <v>16.3745976336943</v>
      </c>
      <c r="R1781" s="25">
        <f ca="1">f_return(A1781,1,参数!$B$4,参数!$B$1)</f>
        <v>0</v>
      </c>
      <c r="S1781" s="25">
        <f ca="1">f_return(A1781,1,参数!$B$6,参数!$B$1)</f>
        <v>0</v>
      </c>
      <c r="T1781" t="str">
        <f>f_info_investtype(A1781)</f>
        <v>灵活配置型基金</v>
      </c>
      <c r="U1781" t="str">
        <f>f_info_fundmanager(A1781)</f>
        <v>陈士俊</v>
      </c>
      <c r="V1781">
        <f>f_info_manager_onthepostdays(A1781,1)</f>
        <v>890</v>
      </c>
      <c r="W1781" s="25">
        <f ca="1">f_return_1w(A1781,"0",参数!$B$2)</f>
        <v>-1.25337920865076</v>
      </c>
      <c r="X1781" s="25">
        <f>f_return_1m(A1781,"0",参数!$B$1)</f>
        <v>3.74239713774598</v>
      </c>
      <c r="Y1781" s="25">
        <f>f_return_3m(A1781,0,参数!$B$1)</f>
        <v>6.69708566382102</v>
      </c>
      <c r="Z1781" s="25">
        <f>f_return_6m(A1781,0,参数!B1780)</f>
        <v>5.00539374325781</v>
      </c>
      <c r="AA1781" t="str">
        <f>f_dq_status(A1781,参数!$B$1)</f>
        <v>暂停大额申购|开放赎回</v>
      </c>
      <c r="AB1781" s="17">
        <f ca="1">f_risk_maxdownside(A1781,参数!$B$6,参数!$B$1)</f>
        <v>-11.6181878970244</v>
      </c>
      <c r="AC1781" s="17">
        <f ca="1">f_risk_maxdownside(A1781,参数!$B$4,参数!$B$1)</f>
        <v>-11.6181878970244</v>
      </c>
      <c r="AD1781" t="str">
        <f ca="1">f_risk_maxdownside_date(A1781,参数!$B$6,参数!$B$1)</f>
        <v>20190411-20190606</v>
      </c>
    </row>
    <row r="1782" spans="1:30">
      <c r="A1782" s="15" t="s">
        <v>1810</v>
      </c>
      <c r="B1782" t="str">
        <f>f_info_name(A1782)</f>
        <v>易方达中盘成长</v>
      </c>
      <c r="C1782" t="str">
        <f>f_info_setupdate(A1782)</f>
        <v>2018-07-04</v>
      </c>
      <c r="D1782" s="16">
        <f t="shared" si="27"/>
        <v>936</v>
      </c>
      <c r="F1782" s="17">
        <f>f_netasset_total(A1782,参数!$B$1,100000000)</f>
        <v>27.4019740775</v>
      </c>
      <c r="G1782" s="17">
        <f ca="1">f_nav_adjustedreturn(A1782,参数!$B$2,参数!$B$1)</f>
        <v>104.093711467324</v>
      </c>
      <c r="H1782" s="17">
        <f ca="1">f_nav_periodreturnrankingper(A1782,参数!$B$2,参数!$B$1,3)</f>
        <v>7.85083415112856</v>
      </c>
      <c r="I1782" s="17">
        <f ca="1">f_nav_adjustedreturn(A1782,参数!$B$3,参数!$B$2)</f>
        <v>59.8817151306062</v>
      </c>
      <c r="J1782" s="17">
        <f ca="1">f_nav_periodreturnrankingper(A1782,参数!$B$3,参数!$B$2,3)</f>
        <v>19.4214876033058</v>
      </c>
      <c r="K1782" s="17">
        <f ca="1">f_nav_adjustedreturn(A1782,参数!$B$4,参数!$B$3)</f>
        <v>0</v>
      </c>
      <c r="L1782" s="17">
        <f ca="1">f_nav_periodreturnrankingper(A1782,参数!$B$4,参数!$B$3,3)</f>
        <v>0</v>
      </c>
      <c r="M1782" s="17">
        <f ca="1">f_nav_adjustedreturn(A1782,参数!$B$5,参数!$B$4)</f>
        <v>0</v>
      </c>
      <c r="N1782" s="17">
        <f ca="1">f_nav_periodreturnrankingper(A1782,参数!$B$5,参数!$B$4,3)</f>
        <v>0</v>
      </c>
      <c r="O1782" s="17">
        <f ca="1">f_nav_adjustedreturn(A1782,参数!$B$6,参数!$B$5)</f>
        <v>0</v>
      </c>
      <c r="P1782" s="17">
        <f ca="1">f_nav_periodreturnrankingper(A1782,参数!$B$6,参数!$B$5,3)</f>
        <v>0</v>
      </c>
      <c r="Q1782" s="25">
        <f>f_return(A1782,1,参数!$B$1-365/2,参数!$B$1)</f>
        <v>122.064674349635</v>
      </c>
      <c r="R1782" s="25">
        <f ca="1">f_return(A1782,1,参数!$B$4,参数!$B$1)</f>
        <v>0</v>
      </c>
      <c r="S1782" s="25">
        <f ca="1">f_return(A1782,1,参数!$B$6,参数!$B$1)</f>
        <v>0</v>
      </c>
      <c r="T1782" t="str">
        <f>f_info_investtype(A1782)</f>
        <v>偏股混合型基金</v>
      </c>
      <c r="U1782" t="str">
        <f>f_info_fundmanager(A1782)</f>
        <v>冯波</v>
      </c>
      <c r="V1782">
        <f>f_info_manager_onthepostdays(A1782,1)</f>
        <v>953</v>
      </c>
      <c r="W1782" s="25">
        <f ca="1">f_return_1w(A1782,"0",参数!$B$2)</f>
        <v>-2.58258258258258</v>
      </c>
      <c r="X1782" s="25">
        <f>f_return_1m(A1782,"0",参数!$B$1)</f>
        <v>19.8421605184086</v>
      </c>
      <c r="Y1782" s="25">
        <f>f_return_3m(A1782,0,参数!$B$1)</f>
        <v>40.3306485799067</v>
      </c>
      <c r="Z1782" s="25">
        <f>f_return_6m(A1782,0,参数!B1781)</f>
        <v>47.2837470475511</v>
      </c>
      <c r="AA1782" t="str">
        <f>f_dq_status(A1782,参数!$B$1)</f>
        <v>开放申购|开放赎回</v>
      </c>
      <c r="AB1782" s="17">
        <f ca="1">f_risk_maxdownside(A1782,参数!$B$6,参数!$B$1)</f>
        <v>-18.4108862365219</v>
      </c>
      <c r="AC1782" s="17">
        <f ca="1">f_risk_maxdownside(A1782,参数!$B$4,参数!$B$1)</f>
        <v>-18.4108862365219</v>
      </c>
      <c r="AD1782" t="str">
        <f ca="1">f_risk_maxdownside_date(A1782,参数!$B$6,参数!$B$1)</f>
        <v>20200222-20200323</v>
      </c>
    </row>
    <row r="1783" spans="1:30">
      <c r="A1783" s="15" t="s">
        <v>1811</v>
      </c>
      <c r="B1783" t="str">
        <f>f_info_name(A1783)</f>
        <v>易方达鑫转增利A</v>
      </c>
      <c r="C1783" t="str">
        <f>f_info_setupdate(A1783)</f>
        <v>2018-11-07</v>
      </c>
      <c r="D1783" s="16">
        <f t="shared" si="27"/>
        <v>810</v>
      </c>
      <c r="F1783" s="17">
        <f>f_netasset_total(A1783,参数!$B$1,100000000)</f>
        <v>0.9079944738</v>
      </c>
      <c r="G1783" s="17">
        <f ca="1">f_nav_adjustedreturn(A1783,参数!$B$2,参数!$B$1)</f>
        <v>47.4648348053647</v>
      </c>
      <c r="H1783" s="17">
        <f ca="1">f_nav_periodreturnrankingper(A1783,参数!$B$2,参数!$B$1,3)</f>
        <v>1.06951871657754</v>
      </c>
      <c r="I1783" s="17">
        <f ca="1">f_nav_adjustedreturn(A1783,参数!$B$3,参数!$B$2)</f>
        <v>20.2123476209202</v>
      </c>
      <c r="J1783" s="17">
        <f ca="1">f_nav_periodreturnrankingper(A1783,参数!$B$3,参数!$B$2,3)</f>
        <v>9.12280701754386</v>
      </c>
      <c r="K1783" s="17">
        <f ca="1">f_nav_adjustedreturn(A1783,参数!$B$4,参数!$B$3)</f>
        <v>0</v>
      </c>
      <c r="L1783" s="17">
        <f ca="1">f_nav_periodreturnrankingper(A1783,参数!$B$4,参数!$B$3,3)</f>
        <v>0</v>
      </c>
      <c r="M1783" s="17">
        <f ca="1">f_nav_adjustedreturn(A1783,参数!$B$5,参数!$B$4)</f>
        <v>0</v>
      </c>
      <c r="N1783" s="17">
        <f ca="1">f_nav_periodreturnrankingper(A1783,参数!$B$5,参数!$B$4,3)</f>
        <v>0</v>
      </c>
      <c r="O1783" s="17">
        <f ca="1">f_nav_adjustedreturn(A1783,参数!$B$6,参数!$B$5)</f>
        <v>0</v>
      </c>
      <c r="P1783" s="17">
        <f ca="1">f_nav_periodreturnrankingper(A1783,参数!$B$6,参数!$B$5,3)</f>
        <v>0</v>
      </c>
      <c r="Q1783" s="25">
        <f>f_return(A1783,1,参数!$B$1-365/2,参数!$B$1)</f>
        <v>73.0910869543175</v>
      </c>
      <c r="R1783" s="25">
        <f ca="1">f_return(A1783,1,参数!$B$4,参数!$B$1)</f>
        <v>0</v>
      </c>
      <c r="S1783" s="25">
        <f ca="1">f_return(A1783,1,参数!$B$6,参数!$B$1)</f>
        <v>0</v>
      </c>
      <c r="T1783" t="str">
        <f>f_info_investtype(A1783)</f>
        <v>偏债混合型基金</v>
      </c>
      <c r="U1783" t="str">
        <f>f_info_fundmanager(A1783)</f>
        <v>杨康</v>
      </c>
      <c r="V1783">
        <f>f_info_manager_onthepostdays(A1783,1)</f>
        <v>462</v>
      </c>
      <c r="W1783" s="25">
        <f ca="1">f_return_1w(A1783,"0",参数!$B$2)</f>
        <v>-1.33139675623335</v>
      </c>
      <c r="X1783" s="25">
        <f>f_return_1m(A1783,"0",参数!$B$1)</f>
        <v>9.97804342522566</v>
      </c>
      <c r="Y1783" s="25">
        <f>f_return_3m(A1783,0,参数!$B$1)</f>
        <v>21.6487890440532</v>
      </c>
      <c r="Z1783" s="25">
        <f>f_return_6m(A1783,0,参数!B1782)</f>
        <v>16.2112685605804</v>
      </c>
      <c r="AA1783" t="str">
        <f>f_dq_status(A1783,参数!$B$1)</f>
        <v>开放申购|开放赎回</v>
      </c>
      <c r="AB1783" s="17">
        <f ca="1">f_risk_maxdownside(A1783,参数!$B$6,参数!$B$1)</f>
        <v>-16.3941703040615</v>
      </c>
      <c r="AC1783" s="17">
        <f ca="1">f_risk_maxdownside(A1783,参数!$B$4,参数!$B$1)</f>
        <v>-16.3941703040615</v>
      </c>
      <c r="AD1783" t="str">
        <f ca="1">f_risk_maxdownside_date(A1783,参数!$B$6,参数!$B$1)</f>
        <v>20200225-20200323</v>
      </c>
    </row>
    <row r="1784" spans="1:30">
      <c r="A1784" s="15" t="s">
        <v>1812</v>
      </c>
      <c r="B1784" t="str">
        <f>f_info_name(A1784)</f>
        <v>华宝港股通香港</v>
      </c>
      <c r="C1784" t="str">
        <f>f_info_setupdate(A1784)</f>
        <v>2018-06-20</v>
      </c>
      <c r="D1784" s="16">
        <f t="shared" si="27"/>
        <v>950</v>
      </c>
      <c r="F1784" s="17">
        <f>f_netasset_total(A1784,参数!$B$1,100000000)</f>
        <v>0.2601185209</v>
      </c>
      <c r="G1784" s="17">
        <f ca="1">f_nav_adjustedreturn(A1784,参数!$B$2,参数!$B$1)</f>
        <v>28.4292952556426</v>
      </c>
      <c r="H1784" s="17">
        <f ca="1">f_nav_periodreturnrankingper(A1784,参数!$B$2,参数!$B$1,3)</f>
        <v>93.7193326790971</v>
      </c>
      <c r="I1784" s="17">
        <f ca="1">f_nav_adjustedreturn(A1784,参数!$B$3,参数!$B$2)</f>
        <v>9.13935250351899</v>
      </c>
      <c r="J1784" s="17">
        <f ca="1">f_nav_periodreturnrankingper(A1784,参数!$B$3,参数!$B$2,3)</f>
        <v>98.2093663911846</v>
      </c>
      <c r="K1784" s="17">
        <f ca="1">f_nav_adjustedreturn(A1784,参数!$B$4,参数!$B$3)</f>
        <v>0</v>
      </c>
      <c r="L1784" s="17">
        <f ca="1">f_nav_periodreturnrankingper(A1784,参数!$B$4,参数!$B$3,3)</f>
        <v>0</v>
      </c>
      <c r="M1784" s="17">
        <f ca="1">f_nav_adjustedreturn(A1784,参数!$B$5,参数!$B$4)</f>
        <v>0</v>
      </c>
      <c r="N1784" s="17">
        <f ca="1">f_nav_periodreturnrankingper(A1784,参数!$B$5,参数!$B$4,3)</f>
        <v>0</v>
      </c>
      <c r="O1784" s="17">
        <f ca="1">f_nav_adjustedreturn(A1784,参数!$B$6,参数!$B$5)</f>
        <v>0</v>
      </c>
      <c r="P1784" s="17">
        <f ca="1">f_nav_periodreturnrankingper(A1784,参数!$B$6,参数!$B$5,3)</f>
        <v>0</v>
      </c>
      <c r="Q1784" s="25">
        <f>f_return(A1784,1,参数!$B$1-365/2,参数!$B$1)</f>
        <v>65.9024929365439</v>
      </c>
      <c r="R1784" s="25">
        <f ca="1">f_return(A1784,1,参数!$B$4,参数!$B$1)</f>
        <v>0</v>
      </c>
      <c r="S1784" s="25">
        <f ca="1">f_return(A1784,1,参数!$B$6,参数!$B$1)</f>
        <v>0</v>
      </c>
      <c r="T1784" t="str">
        <f>f_info_investtype(A1784)</f>
        <v>偏股混合型基金</v>
      </c>
      <c r="U1784" t="str">
        <f>f_info_fundmanager(A1784)</f>
        <v>周欣</v>
      </c>
      <c r="V1784">
        <f>f_info_manager_onthepostdays(A1784,1)</f>
        <v>967</v>
      </c>
      <c r="W1784" s="25">
        <f ca="1">f_return_1w(A1784,"0",参数!$B$2)</f>
        <v>-4.78070175438596</v>
      </c>
      <c r="X1784" s="25">
        <f>f_return_1m(A1784,"0",参数!$B$1)</f>
        <v>18.1640956094253</v>
      </c>
      <c r="Y1784" s="25">
        <f>f_return_3m(A1784,0,参数!$B$1)</f>
        <v>30.6438009558617</v>
      </c>
      <c r="Z1784" s="25">
        <f>f_return_6m(A1784,0,参数!B1783)</f>
        <v>20.6303980055204</v>
      </c>
      <c r="AA1784" t="str">
        <f>f_dq_status(A1784,参数!$B$1)</f>
        <v>开放申购|开放赎回</v>
      </c>
      <c r="AB1784" s="17">
        <f ca="1">f_risk_maxdownside(A1784,参数!$B$6,参数!$B$1)</f>
        <v>-24.4561403508772</v>
      </c>
      <c r="AC1784" s="17">
        <f ca="1">f_risk_maxdownside(A1784,参数!$B$4,参数!$B$1)</f>
        <v>-24.4561403508772</v>
      </c>
      <c r="AD1784" t="str">
        <f ca="1">f_risk_maxdownside_date(A1784,参数!$B$6,参数!$B$1)</f>
        <v>20200118-20200319</v>
      </c>
    </row>
    <row r="1785" spans="1:30">
      <c r="A1785" s="15" t="s">
        <v>1813</v>
      </c>
      <c r="B1785" t="str">
        <f>f_info_name(A1785)</f>
        <v>华夏鼎沛A</v>
      </c>
      <c r="C1785" t="str">
        <f>f_info_setupdate(A1785)</f>
        <v>2018-06-26</v>
      </c>
      <c r="D1785" s="16">
        <f t="shared" si="27"/>
        <v>944</v>
      </c>
      <c r="F1785" s="17">
        <f>f_netasset_total(A1785,参数!$B$1,100000000)</f>
        <v>29.3781771359</v>
      </c>
      <c r="G1785" s="17">
        <f ca="1">f_nav_adjustedreturn(A1785,参数!$B$2,参数!$B$1)</f>
        <v>12.9745549142346</v>
      </c>
      <c r="H1785" s="17">
        <f ca="1">f_nav_periodreturnrankingper(A1785,参数!$B$2,参数!$B$1,3)</f>
        <v>31.3207547169811</v>
      </c>
      <c r="I1785" s="17">
        <f ca="1">f_nav_adjustedreturn(A1785,参数!$B$3,参数!$B$2)</f>
        <v>22.0385369868193</v>
      </c>
      <c r="J1785" s="17">
        <f ca="1">f_nav_periodreturnrankingper(A1785,参数!$B$3,参数!$B$2,3)</f>
        <v>6.80851063829787</v>
      </c>
      <c r="K1785" s="17">
        <f ca="1">f_nav_adjustedreturn(A1785,参数!$B$4,参数!$B$3)</f>
        <v>0</v>
      </c>
      <c r="L1785" s="17">
        <f ca="1">f_nav_periodreturnrankingper(A1785,参数!$B$4,参数!$B$3,3)</f>
        <v>0</v>
      </c>
      <c r="M1785" s="17">
        <f ca="1">f_nav_adjustedreturn(A1785,参数!$B$5,参数!$B$4)</f>
        <v>0</v>
      </c>
      <c r="N1785" s="17">
        <f ca="1">f_nav_periodreturnrankingper(A1785,参数!$B$5,参数!$B$4,3)</f>
        <v>0</v>
      </c>
      <c r="O1785" s="17">
        <f ca="1">f_nav_adjustedreturn(A1785,参数!$B$6,参数!$B$5)</f>
        <v>0</v>
      </c>
      <c r="P1785" s="17">
        <f ca="1">f_nav_periodreturnrankingper(A1785,参数!$B$6,参数!$B$5,3)</f>
        <v>0</v>
      </c>
      <c r="Q1785" s="25">
        <f>f_return(A1785,1,参数!$B$1-365/2,参数!$B$1)</f>
        <v>-3.353105502531</v>
      </c>
      <c r="R1785" s="25">
        <f ca="1">f_return(A1785,1,参数!$B$4,参数!$B$1)</f>
        <v>0</v>
      </c>
      <c r="S1785" s="25">
        <f ca="1">f_return(A1785,1,参数!$B$6,参数!$B$1)</f>
        <v>0</v>
      </c>
      <c r="T1785" t="str">
        <f>f_info_investtype(A1785)</f>
        <v>混合债券型二级基金</v>
      </c>
      <c r="U1785" t="str">
        <f>f_info_fundmanager(A1785)</f>
        <v>柳万军,赵航</v>
      </c>
      <c r="V1785">
        <f>f_info_manager_onthepostdays(A1785,1)</f>
        <v>961</v>
      </c>
      <c r="W1785" s="25">
        <f ca="1">f_return_1w(A1785,"0",参数!$B$2)</f>
        <v>-0.3321989953006</v>
      </c>
      <c r="X1785" s="25">
        <f>f_return_1m(A1785,"0",参数!$B$1)</f>
        <v>0.122478386167144</v>
      </c>
      <c r="Y1785" s="25">
        <f>f_return_3m(A1785,0,参数!$B$1)</f>
        <v>0.0503959683225255</v>
      </c>
      <c r="Z1785" s="25">
        <f>f_return_6m(A1785,0,参数!B1784)</f>
        <v>-9.31714925069505</v>
      </c>
      <c r="AA1785" t="str">
        <f>f_dq_status(A1785,参数!$B$1)</f>
        <v>开放申购|开放赎回</v>
      </c>
      <c r="AB1785" s="17">
        <f ca="1">f_risk_maxdownside(A1785,参数!$B$6,参数!$B$1)</f>
        <v>-10.7697368421053</v>
      </c>
      <c r="AC1785" s="17">
        <f ca="1">f_risk_maxdownside(A1785,参数!$B$4,参数!$B$1)</f>
        <v>-10.7697368421053</v>
      </c>
      <c r="AD1785" t="str">
        <f ca="1">f_risk_maxdownside_date(A1785,参数!$B$6,参数!$B$1)</f>
        <v>20200804-20200928</v>
      </c>
    </row>
    <row r="1786" spans="1:30">
      <c r="A1786" s="15" t="s">
        <v>1814</v>
      </c>
      <c r="B1786" t="str">
        <f>f_info_name(A1786)</f>
        <v>华夏新兴消费A</v>
      </c>
      <c r="C1786" t="str">
        <f>f_info_setupdate(A1786)</f>
        <v>2018-11-07</v>
      </c>
      <c r="D1786" s="16">
        <f t="shared" si="27"/>
        <v>810</v>
      </c>
      <c r="F1786" s="17">
        <f>f_netasset_total(A1786,参数!$B$1,100000000)</f>
        <v>20.1855462274</v>
      </c>
      <c r="G1786" s="17">
        <f ca="1">f_nav_adjustedreturn(A1786,参数!$B$2,参数!$B$1)</f>
        <v>121.239454899416</v>
      </c>
      <c r="H1786" s="17">
        <f ca="1">f_nav_periodreturnrankingper(A1786,参数!$B$2,参数!$B$1,3)</f>
        <v>2.06084396467125</v>
      </c>
      <c r="I1786" s="17">
        <f ca="1">f_nav_adjustedreturn(A1786,参数!$B$3,参数!$B$2)</f>
        <v>51.078431372549</v>
      </c>
      <c r="J1786" s="17">
        <f ca="1">f_nav_periodreturnrankingper(A1786,参数!$B$3,参数!$B$2,3)</f>
        <v>33.0578512396694</v>
      </c>
      <c r="K1786" s="17">
        <f ca="1">f_nav_adjustedreturn(A1786,参数!$B$4,参数!$B$3)</f>
        <v>0</v>
      </c>
      <c r="L1786" s="17">
        <f ca="1">f_nav_periodreturnrankingper(A1786,参数!$B$4,参数!$B$3,3)</f>
        <v>0</v>
      </c>
      <c r="M1786" s="17">
        <f ca="1">f_nav_adjustedreturn(A1786,参数!$B$5,参数!$B$4)</f>
        <v>0</v>
      </c>
      <c r="N1786" s="17">
        <f ca="1">f_nav_periodreturnrankingper(A1786,参数!$B$5,参数!$B$4,3)</f>
        <v>0</v>
      </c>
      <c r="O1786" s="17">
        <f ca="1">f_nav_adjustedreturn(A1786,参数!$B$6,参数!$B$5)</f>
        <v>0</v>
      </c>
      <c r="P1786" s="17">
        <f ca="1">f_nav_periodreturnrankingper(A1786,参数!$B$6,参数!$B$5,3)</f>
        <v>0</v>
      </c>
      <c r="Q1786" s="25">
        <f>f_return(A1786,1,参数!$B$1-365/2,参数!$B$1)</f>
        <v>143.687472722324</v>
      </c>
      <c r="R1786" s="25">
        <f ca="1">f_return(A1786,1,参数!$B$4,参数!$B$1)</f>
        <v>0</v>
      </c>
      <c r="S1786" s="25">
        <f ca="1">f_return(A1786,1,参数!$B$6,参数!$B$1)</f>
        <v>0</v>
      </c>
      <c r="T1786" t="str">
        <f>f_info_investtype(A1786)</f>
        <v>偏股混合型基金</v>
      </c>
      <c r="U1786" t="str">
        <f>f_info_fundmanager(A1786)</f>
        <v>孙轶佳</v>
      </c>
      <c r="V1786">
        <f>f_info_manager_onthepostdays(A1786,1)</f>
        <v>827</v>
      </c>
      <c r="W1786" s="25">
        <f ca="1">f_return_1w(A1786,"0",参数!$B$2)</f>
        <v>-4.73541048466864</v>
      </c>
      <c r="X1786" s="25">
        <f>f_return_1m(A1786,"0",参数!$B$1)</f>
        <v>14.2909822326517</v>
      </c>
      <c r="Y1786" s="25">
        <f>f_return_3m(A1786,0,参数!$B$1)</f>
        <v>36.6507675658343</v>
      </c>
      <c r="Z1786" s="25">
        <f>f_return_6m(A1786,0,参数!B1785)</f>
        <v>54.0616125978832</v>
      </c>
      <c r="AA1786" t="str">
        <f>f_dq_status(A1786,参数!$B$1)</f>
        <v>开放申购|开放赎回</v>
      </c>
      <c r="AB1786" s="17">
        <f ca="1">f_risk_maxdownside(A1786,参数!$B$6,参数!$B$1)</f>
        <v>-16.4964312084666</v>
      </c>
      <c r="AC1786" s="17">
        <f ca="1">f_risk_maxdownside(A1786,参数!$B$4,参数!$B$1)</f>
        <v>-16.4964312084666</v>
      </c>
      <c r="AD1786" t="str">
        <f ca="1">f_risk_maxdownside_date(A1786,参数!$B$6,参数!$B$1)</f>
        <v>20200306-20200323</v>
      </c>
    </row>
    <row r="1787" spans="1:30">
      <c r="A1787" s="15" t="s">
        <v>1815</v>
      </c>
      <c r="B1787" t="str">
        <f>f_info_name(A1787)</f>
        <v>华夏优势精选</v>
      </c>
      <c r="C1787" t="str">
        <f>f_info_setupdate(A1787)</f>
        <v>2018-08-07</v>
      </c>
      <c r="D1787" s="16">
        <f t="shared" si="27"/>
        <v>902</v>
      </c>
      <c r="F1787" s="17">
        <f>f_netasset_total(A1787,参数!$B$1,100000000)</f>
        <v>1.8053375971</v>
      </c>
      <c r="G1787" s="17">
        <f ca="1">f_nav_adjustedreturn(A1787,参数!$B$2,参数!$B$1)</f>
        <v>56.6685113447703</v>
      </c>
      <c r="H1787" s="17">
        <f ca="1">f_nav_periodreturnrankingper(A1787,参数!$B$2,参数!$B$1,3)</f>
        <v>62.5</v>
      </c>
      <c r="I1787" s="17">
        <f ca="1">f_nav_adjustedreturn(A1787,参数!$B$3,参数!$B$2)</f>
        <v>49.215524360033</v>
      </c>
      <c r="J1787" s="17">
        <f ca="1">f_nav_periodreturnrankingper(A1787,参数!$B$3,参数!$B$2,3)</f>
        <v>44.2477876106195</v>
      </c>
      <c r="K1787" s="17">
        <f ca="1">f_nav_adjustedreturn(A1787,参数!$B$4,参数!$B$3)</f>
        <v>0</v>
      </c>
      <c r="L1787" s="17">
        <f ca="1">f_nav_periodreturnrankingper(A1787,参数!$B$4,参数!$B$3,3)</f>
        <v>0</v>
      </c>
      <c r="M1787" s="17">
        <f ca="1">f_nav_adjustedreturn(A1787,参数!$B$5,参数!$B$4)</f>
        <v>0</v>
      </c>
      <c r="N1787" s="17">
        <f ca="1">f_nav_periodreturnrankingper(A1787,参数!$B$5,参数!$B$4,3)</f>
        <v>0</v>
      </c>
      <c r="O1787" s="17">
        <f ca="1">f_nav_adjustedreturn(A1787,参数!$B$6,参数!$B$5)</f>
        <v>0</v>
      </c>
      <c r="P1787" s="17">
        <f ca="1">f_nav_periodreturnrankingper(A1787,参数!$B$6,参数!$B$5,3)</f>
        <v>0</v>
      </c>
      <c r="Q1787" s="25">
        <f>f_return(A1787,1,参数!$B$1-365/2,参数!$B$1)</f>
        <v>94.2635418021773</v>
      </c>
      <c r="R1787" s="25">
        <f ca="1">f_return(A1787,1,参数!$B$4,参数!$B$1)</f>
        <v>0</v>
      </c>
      <c r="S1787" s="25">
        <f ca="1">f_return(A1787,1,参数!$B$6,参数!$B$1)</f>
        <v>0</v>
      </c>
      <c r="T1787" t="str">
        <f>f_info_investtype(A1787)</f>
        <v>普通股票型基金</v>
      </c>
      <c r="U1787" t="str">
        <f>f_info_fundmanager(A1787)</f>
        <v>李湘杰,张千洋</v>
      </c>
      <c r="V1787">
        <f>f_info_manager_onthepostdays(A1787,1)</f>
        <v>919</v>
      </c>
      <c r="W1787" s="25">
        <f ca="1">f_return_1w(A1787,"0",参数!$B$2)</f>
        <v>5.19575025469363</v>
      </c>
      <c r="X1787" s="25">
        <f>f_return_1m(A1787,"0",参数!$B$1)</f>
        <v>17.7130977130977</v>
      </c>
      <c r="Y1787" s="25">
        <f>f_return_3m(A1787,0,参数!$B$1)</f>
        <v>40.1658621116475</v>
      </c>
      <c r="Z1787" s="25">
        <f>f_return_6m(A1787,0,参数!B1786)</f>
        <v>36.9474809885931</v>
      </c>
      <c r="AA1787" t="str">
        <f>f_dq_status(A1787,参数!$B$1)</f>
        <v>开放申购|开放赎回</v>
      </c>
      <c r="AB1787" s="17">
        <f ca="1">f_risk_maxdownside(A1787,参数!$B$6,参数!$B$1)</f>
        <v>-27.6022462987123</v>
      </c>
      <c r="AC1787" s="17">
        <f ca="1">f_risk_maxdownside(A1787,参数!$B$4,参数!$B$1)</f>
        <v>-27.6022462987123</v>
      </c>
      <c r="AD1787" t="str">
        <f ca="1">f_risk_maxdownside_date(A1787,参数!$B$6,参数!$B$1)</f>
        <v>20200226-20200330</v>
      </c>
    </row>
    <row r="1788" spans="1:30">
      <c r="A1788" s="15" t="s">
        <v>1816</v>
      </c>
      <c r="B1788" t="str">
        <f>f_info_name(A1788)</f>
        <v>诺安汇利A</v>
      </c>
      <c r="C1788" t="str">
        <f>f_info_setupdate(A1788)</f>
        <v>2018-07-11</v>
      </c>
      <c r="D1788" s="16">
        <f t="shared" si="27"/>
        <v>929</v>
      </c>
      <c r="F1788" s="17">
        <f>f_netasset_total(A1788,参数!$B$1,100000000)</f>
        <v>0.1988972777</v>
      </c>
      <c r="G1788" s="17">
        <f ca="1">f_nav_adjustedreturn(A1788,参数!$B$2,参数!$B$1)</f>
        <v>31.6534613555356</v>
      </c>
      <c r="H1788" s="17">
        <f ca="1">f_nav_periodreturnrankingper(A1788,参数!$B$2,参数!$B$1,3)</f>
        <v>61.937533086289</v>
      </c>
      <c r="I1788" s="17">
        <f ca="1">f_nav_adjustedreturn(A1788,参数!$B$3,参数!$B$2)</f>
        <v>6.12283885757953</v>
      </c>
      <c r="J1788" s="17">
        <f ca="1">f_nav_periodreturnrankingper(A1788,参数!$B$3,参数!$B$2,3)</f>
        <v>91.6387959866221</v>
      </c>
      <c r="K1788" s="17">
        <f ca="1">f_nav_adjustedreturn(A1788,参数!$B$4,参数!$B$3)</f>
        <v>0</v>
      </c>
      <c r="L1788" s="17">
        <f ca="1">f_nav_periodreturnrankingper(A1788,参数!$B$4,参数!$B$3,3)</f>
        <v>0</v>
      </c>
      <c r="M1788" s="17">
        <f ca="1">f_nav_adjustedreturn(A1788,参数!$B$5,参数!$B$4)</f>
        <v>0</v>
      </c>
      <c r="N1788" s="17">
        <f ca="1">f_nav_periodreturnrankingper(A1788,参数!$B$5,参数!$B$4,3)</f>
        <v>0</v>
      </c>
      <c r="O1788" s="17">
        <f ca="1">f_nav_adjustedreturn(A1788,参数!$B$6,参数!$B$5)</f>
        <v>0</v>
      </c>
      <c r="P1788" s="17">
        <f ca="1">f_nav_periodreturnrankingper(A1788,参数!$B$6,参数!$B$5,3)</f>
        <v>0</v>
      </c>
      <c r="Q1788" s="25">
        <f>f_return(A1788,1,参数!$B$1-365/2,参数!$B$1)</f>
        <v>34.5356558709577</v>
      </c>
      <c r="R1788" s="25">
        <f ca="1">f_return(A1788,1,参数!$B$4,参数!$B$1)</f>
        <v>0</v>
      </c>
      <c r="S1788" s="25">
        <f ca="1">f_return(A1788,1,参数!$B$6,参数!$B$1)</f>
        <v>0</v>
      </c>
      <c r="T1788" t="str">
        <f>f_info_investtype(A1788)</f>
        <v>灵活配置型基金</v>
      </c>
      <c r="U1788" t="str">
        <f>f_info_fundmanager(A1788)</f>
        <v>谢志华</v>
      </c>
      <c r="V1788">
        <f>f_info_manager_onthepostdays(A1788,1)</f>
        <v>946</v>
      </c>
      <c r="W1788" s="25">
        <f ca="1">f_return_1w(A1788,"0",参数!$B$2)</f>
        <v>-1.4022009229677</v>
      </c>
      <c r="X1788" s="25">
        <f>f_return_1m(A1788,"0",参数!$B$1)</f>
        <v>5.02570694087404</v>
      </c>
      <c r="Y1788" s="25">
        <f>f_return_3m(A1788,0,参数!$B$1)</f>
        <v>7.28892801731096</v>
      </c>
      <c r="Z1788" s="25">
        <f>f_return_6m(A1788,0,参数!B1787)</f>
        <v>8.9743360107633</v>
      </c>
      <c r="AA1788" t="str">
        <f>f_dq_status(A1788,参数!$B$1)</f>
        <v>暂停大额申购|开放赎回</v>
      </c>
      <c r="AB1788" s="17">
        <f ca="1">f_risk_maxdownside(A1788,参数!$B$6,参数!$B$1)</f>
        <v>-12.6774513040607</v>
      </c>
      <c r="AC1788" s="17">
        <f ca="1">f_risk_maxdownside(A1788,参数!$B$4,参数!$B$1)</f>
        <v>-12.6774513040607</v>
      </c>
      <c r="AD1788" t="str">
        <f ca="1">f_risk_maxdownside_date(A1788,参数!$B$6,参数!$B$1)</f>
        <v>20190405-20190606</v>
      </c>
    </row>
    <row r="1789" spans="1:30">
      <c r="A1789" s="15" t="s">
        <v>1817</v>
      </c>
      <c r="B1789" t="str">
        <f>f_info_name(A1789)</f>
        <v>泰达宏利绩优增长</v>
      </c>
      <c r="C1789" t="str">
        <f>f_info_setupdate(A1789)</f>
        <v>2018-06-13</v>
      </c>
      <c r="D1789" s="16">
        <f t="shared" si="27"/>
        <v>957</v>
      </c>
      <c r="F1789" s="17">
        <f>f_netasset_total(A1789,参数!$B$1,100000000)</f>
        <v>0.313406275</v>
      </c>
      <c r="G1789" s="17">
        <f ca="1">f_nav_adjustedreturn(A1789,参数!$B$2,参数!$B$1)</f>
        <v>74.9072389959986</v>
      </c>
      <c r="H1789" s="17">
        <f ca="1">f_nav_periodreturnrankingper(A1789,参数!$B$2,参数!$B$1,3)</f>
        <v>20.0105876124934</v>
      </c>
      <c r="I1789" s="17">
        <f ca="1">f_nav_adjustedreturn(A1789,参数!$B$3,参数!$B$2)</f>
        <v>51.1269928532161</v>
      </c>
      <c r="J1789" s="17">
        <f ca="1">f_nav_periodreturnrankingper(A1789,参数!$B$3,参数!$B$2,3)</f>
        <v>16.3879598662207</v>
      </c>
      <c r="K1789" s="17">
        <f ca="1">f_nav_adjustedreturn(A1789,参数!$B$4,参数!$B$3)</f>
        <v>0</v>
      </c>
      <c r="L1789" s="17">
        <f ca="1">f_nav_periodreturnrankingper(A1789,参数!$B$4,参数!$B$3,3)</f>
        <v>0</v>
      </c>
      <c r="M1789" s="17">
        <f ca="1">f_nav_adjustedreturn(A1789,参数!$B$5,参数!$B$4)</f>
        <v>0</v>
      </c>
      <c r="N1789" s="17">
        <f ca="1">f_nav_periodreturnrankingper(A1789,参数!$B$5,参数!$B$4,3)</f>
        <v>0</v>
      </c>
      <c r="O1789" s="17">
        <f ca="1">f_nav_adjustedreturn(A1789,参数!$B$6,参数!$B$5)</f>
        <v>0</v>
      </c>
      <c r="P1789" s="17">
        <f ca="1">f_nav_periodreturnrankingper(A1789,参数!$B$6,参数!$B$5,3)</f>
        <v>0</v>
      </c>
      <c r="Q1789" s="25">
        <f>f_return(A1789,1,参数!$B$1-365/2,参数!$B$1)</f>
        <v>62.8898288156852</v>
      </c>
      <c r="R1789" s="25">
        <f ca="1">f_return(A1789,1,参数!$B$4,参数!$B$1)</f>
        <v>0</v>
      </c>
      <c r="S1789" s="25">
        <f ca="1">f_return(A1789,1,参数!$B$6,参数!$B$1)</f>
        <v>0</v>
      </c>
      <c r="T1789" t="str">
        <f>f_info_investtype(A1789)</f>
        <v>灵活配置型基金</v>
      </c>
      <c r="U1789" t="str">
        <f>f_info_fundmanager(A1789)</f>
        <v>吴华</v>
      </c>
      <c r="V1789">
        <f>f_info_manager_onthepostdays(A1789,1)</f>
        <v>974</v>
      </c>
      <c r="W1789" s="25">
        <f ca="1">f_return_1w(A1789,"0",参数!$B$2)</f>
        <v>-2.32376350198976</v>
      </c>
      <c r="X1789" s="25">
        <f>f_return_1m(A1789,"0",参数!$B$1)</f>
        <v>10.6554358832735</v>
      </c>
      <c r="Y1789" s="25">
        <f>f_return_3m(A1789,0,参数!$B$1)</f>
        <v>26.3453857473197</v>
      </c>
      <c r="Z1789" s="25">
        <f>f_return_6m(A1789,0,参数!B1788)</f>
        <v>27.9620115210961</v>
      </c>
      <c r="AA1789" t="str">
        <f>f_dq_status(A1789,参数!$B$1)</f>
        <v>开放申购|开放赎回</v>
      </c>
      <c r="AB1789" s="17">
        <f ca="1">f_risk_maxdownside(A1789,参数!$B$6,参数!$B$1)</f>
        <v>-13.9133040351578</v>
      </c>
      <c r="AC1789" s="17">
        <f ca="1">f_risk_maxdownside(A1789,参数!$B$4,参数!$B$1)</f>
        <v>-13.9133040351578</v>
      </c>
      <c r="AD1789" t="str">
        <f ca="1">f_risk_maxdownside_date(A1789,参数!$B$6,参数!$B$1)</f>
        <v>20180725-20181030</v>
      </c>
    </row>
    <row r="1790" spans="1:30">
      <c r="A1790" s="15" t="s">
        <v>1818</v>
      </c>
      <c r="B1790" t="str">
        <f>f_info_name(A1790)</f>
        <v>华泰保兴成长优选A</v>
      </c>
      <c r="C1790" t="str">
        <f>f_info_setupdate(A1790)</f>
        <v>2018-06-07</v>
      </c>
      <c r="D1790" s="16">
        <f t="shared" si="27"/>
        <v>963</v>
      </c>
      <c r="F1790" s="17">
        <f>f_netasset_total(A1790,参数!$B$1,100000000)</f>
        <v>4.38177742</v>
      </c>
      <c r="G1790" s="17">
        <f ca="1">f_nav_adjustedreturn(A1790,参数!$B$2,参数!$B$1)</f>
        <v>88.0563305433772</v>
      </c>
      <c r="H1790" s="17">
        <f ca="1">f_nav_periodreturnrankingper(A1790,参数!$B$2,参数!$B$1,3)</f>
        <v>20.8047105004907</v>
      </c>
      <c r="I1790" s="17">
        <f ca="1">f_nav_adjustedreturn(A1790,参数!$B$3,参数!$B$2)</f>
        <v>64.1478573765129</v>
      </c>
      <c r="J1790" s="17">
        <f ca="1">f_nav_periodreturnrankingper(A1790,参数!$B$3,参数!$B$2,3)</f>
        <v>15.1515151515152</v>
      </c>
      <c r="K1790" s="17">
        <f ca="1">f_nav_adjustedreturn(A1790,参数!$B$4,参数!$B$3)</f>
        <v>0</v>
      </c>
      <c r="L1790" s="17">
        <f ca="1">f_nav_periodreturnrankingper(A1790,参数!$B$4,参数!$B$3,3)</f>
        <v>0</v>
      </c>
      <c r="M1790" s="17">
        <f ca="1">f_nav_adjustedreturn(A1790,参数!$B$5,参数!$B$4)</f>
        <v>0</v>
      </c>
      <c r="N1790" s="17">
        <f ca="1">f_nav_periodreturnrankingper(A1790,参数!$B$5,参数!$B$4,3)</f>
        <v>0</v>
      </c>
      <c r="O1790" s="17">
        <f ca="1">f_nav_adjustedreturn(A1790,参数!$B$6,参数!$B$5)</f>
        <v>0</v>
      </c>
      <c r="P1790" s="17">
        <f ca="1">f_nav_periodreturnrankingper(A1790,参数!$B$6,参数!$B$5,3)</f>
        <v>0</v>
      </c>
      <c r="Q1790" s="25">
        <f>f_return(A1790,1,参数!$B$1-365/2,参数!$B$1)</f>
        <v>88.9761607851238</v>
      </c>
      <c r="R1790" s="25">
        <f ca="1">f_return(A1790,1,参数!$B$4,参数!$B$1)</f>
        <v>0</v>
      </c>
      <c r="S1790" s="25">
        <f ca="1">f_return(A1790,1,参数!$B$6,参数!$B$1)</f>
        <v>0</v>
      </c>
      <c r="T1790" t="str">
        <f>f_info_investtype(A1790)</f>
        <v>偏股混合型基金</v>
      </c>
      <c r="U1790" t="str">
        <f>f_info_fundmanager(A1790)</f>
        <v>尚烁徽</v>
      </c>
      <c r="V1790">
        <f>f_info_manager_onthepostdays(A1790,1)</f>
        <v>399</v>
      </c>
      <c r="W1790" s="25">
        <f ca="1">f_return_1w(A1790,"0",参数!$B$2)</f>
        <v>-0.95401013224554</v>
      </c>
      <c r="X1790" s="25">
        <f>f_return_1m(A1790,"0",参数!$B$1)</f>
        <v>18.8746588284695</v>
      </c>
      <c r="Y1790" s="25">
        <f>f_return_3m(A1790,0,参数!$B$1)</f>
        <v>36.0665192732866</v>
      </c>
      <c r="Z1790" s="25">
        <f>f_return_6m(A1790,0,参数!B1789)</f>
        <v>28.9330922242314</v>
      </c>
      <c r="AA1790" t="str">
        <f>f_dq_status(A1790,参数!$B$1)</f>
        <v>开放申购|开放赎回</v>
      </c>
      <c r="AB1790" s="17">
        <f ca="1">f_risk_maxdownside(A1790,参数!$B$6,参数!$B$1)</f>
        <v>-19.4637822910074</v>
      </c>
      <c r="AC1790" s="17">
        <f ca="1">f_risk_maxdownside(A1790,参数!$B$4,参数!$B$1)</f>
        <v>-19.4637822910074</v>
      </c>
      <c r="AD1790" t="str">
        <f ca="1">f_risk_maxdownside_date(A1790,参数!$B$6,参数!$B$1)</f>
        <v>20200226-20200323</v>
      </c>
    </row>
    <row r="1791" spans="1:30">
      <c r="A1791" s="15" t="s">
        <v>1819</v>
      </c>
      <c r="B1791" t="str">
        <f>f_info_name(A1791)</f>
        <v>招商丰茂A</v>
      </c>
      <c r="C1791" t="str">
        <f>f_info_setupdate(A1791)</f>
        <v>2018-06-20</v>
      </c>
      <c r="D1791" s="16">
        <f t="shared" si="27"/>
        <v>950</v>
      </c>
      <c r="F1791" s="17">
        <f>f_netasset_total(A1791,参数!$B$1,100000000)</f>
        <v>1.6419143335</v>
      </c>
      <c r="G1791" s="17">
        <f ca="1">f_nav_adjustedreturn(A1791,参数!$B$2,参数!$B$1)</f>
        <v>6.08711499908875</v>
      </c>
      <c r="H1791" s="17">
        <f ca="1">f_nav_periodreturnrankingper(A1791,参数!$B$2,参数!$B$1,3)</f>
        <v>97.1942826892536</v>
      </c>
      <c r="I1791" s="17">
        <f ca="1">f_nav_adjustedreturn(A1791,参数!$B$3,参数!$B$2)</f>
        <v>7.85257985257984</v>
      </c>
      <c r="J1791" s="17">
        <f ca="1">f_nav_periodreturnrankingper(A1791,参数!$B$3,参数!$B$2,3)</f>
        <v>88.0713489409142</v>
      </c>
      <c r="K1791" s="17">
        <f ca="1">f_nav_adjustedreturn(A1791,参数!$B$4,参数!$B$3)</f>
        <v>0</v>
      </c>
      <c r="L1791" s="17">
        <f ca="1">f_nav_periodreturnrankingper(A1791,参数!$B$4,参数!$B$3,3)</f>
        <v>0</v>
      </c>
      <c r="M1791" s="17">
        <f ca="1">f_nav_adjustedreturn(A1791,参数!$B$5,参数!$B$4)</f>
        <v>0</v>
      </c>
      <c r="N1791" s="17">
        <f ca="1">f_nav_periodreturnrankingper(A1791,参数!$B$5,参数!$B$4,3)</f>
        <v>0</v>
      </c>
      <c r="O1791" s="17">
        <f ca="1">f_nav_adjustedreturn(A1791,参数!$B$6,参数!$B$5)</f>
        <v>0</v>
      </c>
      <c r="P1791" s="17">
        <f ca="1">f_nav_periodreturnrankingper(A1791,参数!$B$6,参数!$B$5,3)</f>
        <v>0</v>
      </c>
      <c r="Q1791" s="25">
        <f>f_return(A1791,1,参数!$B$1-365/2,参数!$B$1)</f>
        <v>5.11287631830992</v>
      </c>
      <c r="R1791" s="25">
        <f ca="1">f_return(A1791,1,参数!$B$4,参数!$B$1)</f>
        <v>0</v>
      </c>
      <c r="S1791" s="25">
        <f ca="1">f_return(A1791,1,参数!$B$6,参数!$B$1)</f>
        <v>0</v>
      </c>
      <c r="T1791" t="str">
        <f>f_info_investtype(A1791)</f>
        <v>灵活配置型基金</v>
      </c>
      <c r="U1791" t="str">
        <f>f_info_fundmanager(A1791)</f>
        <v>余芽芳,王垠</v>
      </c>
      <c r="V1791">
        <f>f_info_manager_onthepostdays(A1791,1)</f>
        <v>693</v>
      </c>
      <c r="W1791" s="25">
        <f ca="1">f_return_1w(A1791,"0",参数!$B$2)</f>
        <v>-0.227293390308225</v>
      </c>
      <c r="X1791" s="25">
        <f>f_return_1m(A1791,"0",参数!$B$1)</f>
        <v>0.657098391838131</v>
      </c>
      <c r="Y1791" s="25">
        <f>f_return_3m(A1791,0,参数!$B$1)</f>
        <v>1.4553376906318</v>
      </c>
      <c r="Z1791" s="25">
        <f>f_return_6m(A1791,0,参数!B1790)</f>
        <v>1.33496204519676</v>
      </c>
      <c r="AA1791" t="str">
        <f>f_dq_status(A1791,参数!$B$1)</f>
        <v>开放申购|开放赎回</v>
      </c>
      <c r="AB1791" s="17">
        <f ca="1">f_risk_maxdownside(A1791,参数!$B$6,参数!$B$1)</f>
        <v>-4.61481549986126</v>
      </c>
      <c r="AC1791" s="17">
        <f ca="1">f_risk_maxdownside(A1791,参数!$B$4,参数!$B$1)</f>
        <v>-4.61481549986126</v>
      </c>
      <c r="AD1791" t="str">
        <f ca="1">f_risk_maxdownside_date(A1791,参数!$B$6,参数!$B$1)</f>
        <v>20190405-20190606</v>
      </c>
    </row>
    <row r="1792" spans="1:30">
      <c r="A1792" s="15" t="s">
        <v>1820</v>
      </c>
      <c r="B1792" t="str">
        <f>f_info_name(A1792)</f>
        <v>华泰保兴尊利A</v>
      </c>
      <c r="C1792" t="str">
        <f>f_info_setupdate(A1792)</f>
        <v>2018-06-25</v>
      </c>
      <c r="D1792" s="16">
        <f t="shared" si="27"/>
        <v>945</v>
      </c>
      <c r="F1792" s="17">
        <f>f_netasset_total(A1792,参数!$B$1,100000000)</f>
        <v>1.6397431444</v>
      </c>
      <c r="G1792" s="17">
        <f ca="1">f_nav_adjustedreturn(A1792,参数!$B$2,参数!$B$1)</f>
        <v>3.05731348605045</v>
      </c>
      <c r="H1792" s="17">
        <f ca="1">f_nav_periodreturnrankingper(A1792,参数!$B$2,参数!$B$1,3)</f>
        <v>85.8490566037736</v>
      </c>
      <c r="I1792" s="17">
        <f ca="1">f_nav_adjustedreturn(A1792,参数!$B$3,参数!$B$2)</f>
        <v>8.42756354498888</v>
      </c>
      <c r="J1792" s="17">
        <f ca="1">f_nav_periodreturnrankingper(A1792,参数!$B$3,参数!$B$2,3)</f>
        <v>48.2978723404255</v>
      </c>
      <c r="K1792" s="17">
        <f ca="1">f_nav_adjustedreturn(A1792,参数!$B$4,参数!$B$3)</f>
        <v>0</v>
      </c>
      <c r="L1792" s="17">
        <f ca="1">f_nav_periodreturnrankingper(A1792,参数!$B$4,参数!$B$3,3)</f>
        <v>0</v>
      </c>
      <c r="M1792" s="17">
        <f ca="1">f_nav_adjustedreturn(A1792,参数!$B$5,参数!$B$4)</f>
        <v>0</v>
      </c>
      <c r="N1792" s="17">
        <f ca="1">f_nav_periodreturnrankingper(A1792,参数!$B$5,参数!$B$4,3)</f>
        <v>0</v>
      </c>
      <c r="O1792" s="17">
        <f ca="1">f_nav_adjustedreturn(A1792,参数!$B$6,参数!$B$5)</f>
        <v>0</v>
      </c>
      <c r="P1792" s="17">
        <f ca="1">f_nav_periodreturnrankingper(A1792,参数!$B$6,参数!$B$5,3)</f>
        <v>0</v>
      </c>
      <c r="Q1792" s="25">
        <f>f_return(A1792,1,参数!$B$1-365/2,参数!$B$1)</f>
        <v>4.8173489759777</v>
      </c>
      <c r="R1792" s="25">
        <f ca="1">f_return(A1792,1,参数!$B$4,参数!$B$1)</f>
        <v>0</v>
      </c>
      <c r="S1792" s="25">
        <f ca="1">f_return(A1792,1,参数!$B$6,参数!$B$1)</f>
        <v>0</v>
      </c>
      <c r="T1792" t="str">
        <f>f_info_investtype(A1792)</f>
        <v>混合债券型二级基金</v>
      </c>
      <c r="U1792" t="str">
        <f>f_info_fundmanager(A1792)</f>
        <v>章劲,张挺</v>
      </c>
      <c r="V1792">
        <f>f_info_manager_onthepostdays(A1792,1)</f>
        <v>962</v>
      </c>
      <c r="W1792" s="25">
        <f ca="1">f_return_1w(A1792,"0",参数!$B$2)</f>
        <v>-0.124632778420731</v>
      </c>
      <c r="X1792" s="25">
        <f>f_return_1m(A1792,"0",参数!$B$1)</f>
        <v>1.14600647362435</v>
      </c>
      <c r="Y1792" s="25">
        <f>f_return_3m(A1792,0,参数!$B$1)</f>
        <v>1.30552878296678</v>
      </c>
      <c r="Z1792" s="25">
        <f>f_return_6m(A1792,0,参数!B1791)</f>
        <v>1.46750524109014</v>
      </c>
      <c r="AA1792" t="str">
        <f>f_dq_status(A1792,参数!$B$1)</f>
        <v>开放申购|开放赎回</v>
      </c>
      <c r="AB1792" s="17">
        <f ca="1">f_risk_maxdownside(A1792,参数!$B$6,参数!$B$1)</f>
        <v>-3.57543991014601</v>
      </c>
      <c r="AC1792" s="17">
        <f ca="1">f_risk_maxdownside(A1792,参数!$B$4,参数!$B$1)</f>
        <v>-3.57543991014601</v>
      </c>
      <c r="AD1792" t="str">
        <f ca="1">f_risk_maxdownside_date(A1792,参数!$B$6,参数!$B$1)</f>
        <v>20190409-20190606</v>
      </c>
    </row>
    <row r="1793" spans="1:30">
      <c r="A1793" s="15" t="s">
        <v>1821</v>
      </c>
      <c r="B1793" t="str">
        <f>f_info_name(A1793)</f>
        <v>广发龙头优选</v>
      </c>
      <c r="C1793" t="str">
        <f>f_info_setupdate(A1793)</f>
        <v>2018-08-08</v>
      </c>
      <c r="D1793" s="16">
        <f t="shared" si="27"/>
        <v>901</v>
      </c>
      <c r="F1793" s="17">
        <f>f_netasset_total(A1793,参数!$B$1,100000000)</f>
        <v>0.9623835095</v>
      </c>
      <c r="G1793" s="17">
        <f ca="1">f_nav_adjustedreturn(A1793,参数!$B$2,参数!$B$1)</f>
        <v>72.3248882265276</v>
      </c>
      <c r="H1793" s="17">
        <f ca="1">f_nav_periodreturnrankingper(A1793,参数!$B$2,参数!$B$1,3)</f>
        <v>22.2869242985707</v>
      </c>
      <c r="I1793" s="17">
        <f ca="1">f_nav_adjustedreturn(A1793,参数!$B$3,参数!$B$2)</f>
        <v>33.3863433058344</v>
      </c>
      <c r="J1793" s="17">
        <f ca="1">f_nav_periodreturnrankingper(A1793,参数!$B$3,参数!$B$2,3)</f>
        <v>38.7959866220736</v>
      </c>
      <c r="K1793" s="17">
        <f ca="1">f_nav_adjustedreturn(A1793,参数!$B$4,参数!$B$3)</f>
        <v>0</v>
      </c>
      <c r="L1793" s="17">
        <f ca="1">f_nav_periodreturnrankingper(A1793,参数!$B$4,参数!$B$3,3)</f>
        <v>0</v>
      </c>
      <c r="M1793" s="17">
        <f ca="1">f_nav_adjustedreturn(A1793,参数!$B$5,参数!$B$4)</f>
        <v>0</v>
      </c>
      <c r="N1793" s="17">
        <f ca="1">f_nav_periodreturnrankingper(A1793,参数!$B$5,参数!$B$4,3)</f>
        <v>0</v>
      </c>
      <c r="O1793" s="17">
        <f ca="1">f_nav_adjustedreturn(A1793,参数!$B$6,参数!$B$5)</f>
        <v>0</v>
      </c>
      <c r="P1793" s="17">
        <f ca="1">f_nav_periodreturnrankingper(A1793,参数!$B$6,参数!$B$5,3)</f>
        <v>0</v>
      </c>
      <c r="Q1793" s="25">
        <f>f_return(A1793,1,参数!$B$1-365/2,参数!$B$1)</f>
        <v>81.3472046517644</v>
      </c>
      <c r="R1793" s="25">
        <f ca="1">f_return(A1793,1,参数!$B$4,参数!$B$1)</f>
        <v>0</v>
      </c>
      <c r="S1793" s="25">
        <f ca="1">f_return(A1793,1,参数!$B$6,参数!$B$1)</f>
        <v>0</v>
      </c>
      <c r="T1793" t="str">
        <f>f_info_investtype(A1793)</f>
        <v>灵活配置型基金</v>
      </c>
      <c r="U1793" t="str">
        <f>f_info_fundmanager(A1793)</f>
        <v>田文舟</v>
      </c>
      <c r="V1793">
        <f>f_info_manager_onthepostdays(A1793,1)</f>
        <v>619</v>
      </c>
      <c r="W1793" s="25">
        <f ca="1">f_return_1w(A1793,"0",参数!$B$2)</f>
        <v>-4.58585140419481</v>
      </c>
      <c r="X1793" s="25">
        <f>f_return_1m(A1793,"0",参数!$B$1)</f>
        <v>14.820515366665</v>
      </c>
      <c r="Y1793" s="25">
        <f>f_return_3m(A1793,0,参数!$B$1)</f>
        <v>22.5413310724884</v>
      </c>
      <c r="Z1793" s="25">
        <f>f_return_6m(A1793,0,参数!B1792)</f>
        <v>36.6738684837405</v>
      </c>
      <c r="AA1793" t="str">
        <f>f_dq_status(A1793,参数!$B$1)</f>
        <v>开放申购|开放赎回</v>
      </c>
      <c r="AB1793" s="17">
        <f ca="1">f_risk_maxdownside(A1793,参数!$B$6,参数!$B$1)</f>
        <v>-13.0966360433792</v>
      </c>
      <c r="AC1793" s="17">
        <f ca="1">f_risk_maxdownside(A1793,参数!$B$4,参数!$B$1)</f>
        <v>-13.0966360433792</v>
      </c>
      <c r="AD1793" t="str">
        <f ca="1">f_risk_maxdownside_date(A1793,参数!$B$6,参数!$B$1)</f>
        <v>20200306-20200323</v>
      </c>
    </row>
    <row r="1794" spans="1:30">
      <c r="A1794" s="15" t="s">
        <v>1822</v>
      </c>
      <c r="B1794" t="str">
        <f>f_info_name(A1794)</f>
        <v>广发双擎升级A</v>
      </c>
      <c r="C1794" t="str">
        <f>f_info_setupdate(A1794)</f>
        <v>2018-11-02</v>
      </c>
      <c r="D1794" s="16">
        <f t="shared" si="27"/>
        <v>815</v>
      </c>
      <c r="F1794" s="17">
        <f>f_netasset_total(A1794,参数!$B$1,100000000)</f>
        <v>195.3668951267</v>
      </c>
      <c r="G1794" s="17">
        <f ca="1">f_nav_adjustedreturn(A1794,参数!$B$2,参数!$B$1)</f>
        <v>72.010645939865</v>
      </c>
      <c r="H1794" s="17">
        <f ca="1">f_nav_periodreturnrankingper(A1794,参数!$B$2,参数!$B$1,3)</f>
        <v>44.062806673209</v>
      </c>
      <c r="I1794" s="17">
        <f ca="1">f_nav_adjustedreturn(A1794,参数!$B$3,参数!$B$2)</f>
        <v>138.580909623268</v>
      </c>
      <c r="J1794" s="17">
        <f ca="1">f_nav_periodreturnrankingper(A1794,参数!$B$3,参数!$B$2,3)</f>
        <v>0.137741046831956</v>
      </c>
      <c r="K1794" s="17">
        <f ca="1">f_nav_adjustedreturn(A1794,参数!$B$4,参数!$B$3)</f>
        <v>0</v>
      </c>
      <c r="L1794" s="17">
        <f ca="1">f_nav_periodreturnrankingper(A1794,参数!$B$4,参数!$B$3,3)</f>
        <v>0</v>
      </c>
      <c r="M1794" s="17">
        <f ca="1">f_nav_adjustedreturn(A1794,参数!$B$5,参数!$B$4)</f>
        <v>0</v>
      </c>
      <c r="N1794" s="17">
        <f ca="1">f_nav_periodreturnrankingper(A1794,参数!$B$5,参数!$B$4,3)</f>
        <v>0</v>
      </c>
      <c r="O1794" s="17">
        <f ca="1">f_nav_adjustedreturn(A1794,参数!$B$6,参数!$B$5)</f>
        <v>0</v>
      </c>
      <c r="P1794" s="17">
        <f ca="1">f_nav_periodreturnrankingper(A1794,参数!$B$6,参数!$B$5,3)</f>
        <v>0</v>
      </c>
      <c r="Q1794" s="25">
        <f>f_return(A1794,1,参数!$B$1-365/2,参数!$B$1)</f>
        <v>57.9854670207313</v>
      </c>
      <c r="R1794" s="25">
        <f ca="1">f_return(A1794,1,参数!$B$4,参数!$B$1)</f>
        <v>0</v>
      </c>
      <c r="S1794" s="25">
        <f ca="1">f_return(A1794,1,参数!$B$6,参数!$B$1)</f>
        <v>0</v>
      </c>
      <c r="T1794" t="str">
        <f>f_info_investtype(A1794)</f>
        <v>偏股混合型基金</v>
      </c>
      <c r="U1794" t="str">
        <f>f_info_fundmanager(A1794)</f>
        <v>刘格菘</v>
      </c>
      <c r="V1794">
        <f>f_info_manager_onthepostdays(A1794,1)</f>
        <v>832</v>
      </c>
      <c r="W1794" s="25">
        <f ca="1">f_return_1w(A1794,"0",参数!$B$2)</f>
        <v>2.93064971156682</v>
      </c>
      <c r="X1794" s="25">
        <f>f_return_1m(A1794,"0",参数!$B$1)</f>
        <v>17.1611844995753</v>
      </c>
      <c r="Y1794" s="25">
        <f>f_return_3m(A1794,0,参数!$B$1)</f>
        <v>34.707348285849</v>
      </c>
      <c r="Z1794" s="25">
        <f>f_return_6m(A1794,0,参数!B1793)</f>
        <v>19.8992368232769</v>
      </c>
      <c r="AA1794" t="str">
        <f>f_dq_status(A1794,参数!$B$1)</f>
        <v>开放申购|开放赎回</v>
      </c>
      <c r="AB1794" s="17">
        <f ca="1">f_risk_maxdownside(A1794,参数!$B$6,参数!$B$1)</f>
        <v>-22.3280725912029</v>
      </c>
      <c r="AC1794" s="17">
        <f ca="1">f_risk_maxdownside(A1794,参数!$B$4,参数!$B$1)</f>
        <v>-22.3280725912029</v>
      </c>
      <c r="AD1794" t="str">
        <f ca="1">f_risk_maxdownside_date(A1794,参数!$B$6,参数!$B$1)</f>
        <v>20200226-20200323</v>
      </c>
    </row>
    <row r="1795" spans="1:30">
      <c r="A1795" s="15" t="s">
        <v>1823</v>
      </c>
      <c r="B1795" t="str">
        <f>f_info_name(A1795)</f>
        <v>景顺长城智能生活</v>
      </c>
      <c r="C1795" t="str">
        <f>f_info_setupdate(A1795)</f>
        <v>2019-01-31</v>
      </c>
      <c r="D1795" s="16">
        <f t="shared" ref="D1795:D1858" si="28">DATEDIF(C1795,"2021-1-25","d")</f>
        <v>725</v>
      </c>
      <c r="F1795" s="17">
        <f>f_netasset_total(A1795,参数!$B$1,100000000)</f>
        <v>5.3825087319</v>
      </c>
      <c r="G1795" s="17">
        <f ca="1">f_nav_adjustedreturn(A1795,参数!$B$2,参数!$B$1)</f>
        <v>84.8865037348611</v>
      </c>
      <c r="H1795" s="17">
        <f ca="1">f_nav_periodreturnrankingper(A1795,参数!$B$2,参数!$B$1,3)</f>
        <v>24.3375858684985</v>
      </c>
      <c r="I1795" s="17">
        <f ca="1">f_nav_adjustedreturn(A1795,参数!$B$3,参数!$B$2)</f>
        <v>0</v>
      </c>
      <c r="J1795" s="17">
        <f ca="1">f_nav_periodreturnrankingper(A1795,参数!$B$3,参数!$B$2,3)</f>
        <v>0</v>
      </c>
      <c r="K1795" s="17">
        <f ca="1">f_nav_adjustedreturn(A1795,参数!$B$4,参数!$B$3)</f>
        <v>0</v>
      </c>
      <c r="L1795" s="17">
        <f ca="1">f_nav_periodreturnrankingper(A1795,参数!$B$4,参数!$B$3,3)</f>
        <v>0</v>
      </c>
      <c r="M1795" s="17">
        <f ca="1">f_nav_adjustedreturn(A1795,参数!$B$5,参数!$B$4)</f>
        <v>0</v>
      </c>
      <c r="N1795" s="17">
        <f ca="1">f_nav_periodreturnrankingper(A1795,参数!$B$5,参数!$B$4,3)</f>
        <v>0</v>
      </c>
      <c r="O1795" s="17">
        <f ca="1">f_nav_adjustedreturn(A1795,参数!$B$6,参数!$B$5)</f>
        <v>0</v>
      </c>
      <c r="P1795" s="17">
        <f ca="1">f_nav_periodreturnrankingper(A1795,参数!$B$6,参数!$B$5,3)</f>
        <v>0</v>
      </c>
      <c r="Q1795" s="25">
        <f>f_return(A1795,1,参数!$B$1-365/2,参数!$B$1)</f>
        <v>104.938896711156</v>
      </c>
      <c r="R1795" s="25">
        <f ca="1">f_return(A1795,1,参数!$B$4,参数!$B$1)</f>
        <v>0</v>
      </c>
      <c r="S1795" s="25">
        <f ca="1">f_return(A1795,1,参数!$B$6,参数!$B$1)</f>
        <v>0</v>
      </c>
      <c r="T1795" t="str">
        <f>f_info_investtype(A1795)</f>
        <v>偏股混合型基金</v>
      </c>
      <c r="U1795" t="str">
        <f>f_info_fundmanager(A1795)</f>
        <v>詹成</v>
      </c>
      <c r="V1795">
        <f>f_info_manager_onthepostdays(A1795,1)</f>
        <v>742</v>
      </c>
      <c r="W1795" s="25">
        <f ca="1">f_return_1w(A1795,"0",参数!$B$2)</f>
        <v>-0.346896003468954</v>
      </c>
      <c r="X1795" s="25">
        <f>f_return_1m(A1795,"0",参数!$B$1)</f>
        <v>16.0770386559213</v>
      </c>
      <c r="Y1795" s="25">
        <f>f_return_3m(A1795,0,参数!$B$1)</f>
        <v>34.5400812707795</v>
      </c>
      <c r="Z1795" s="25">
        <f>f_return_6m(A1795,0,参数!B1794)</f>
        <v>36.002994011976</v>
      </c>
      <c r="AA1795" t="str">
        <f>f_dq_status(A1795,参数!$B$1)</f>
        <v>开放申购|开放赎回</v>
      </c>
      <c r="AB1795" s="17">
        <f ca="1">f_risk_maxdownside(A1795,参数!$B$6,参数!$B$1)</f>
        <v>-17.6675198529894</v>
      </c>
      <c r="AC1795" s="17">
        <f ca="1">f_risk_maxdownside(A1795,参数!$B$4,参数!$B$1)</f>
        <v>-17.6675198529894</v>
      </c>
      <c r="AD1795" t="str">
        <f ca="1">f_risk_maxdownside_date(A1795,参数!$B$6,参数!$B$1)</f>
        <v>20200226-20200323</v>
      </c>
    </row>
    <row r="1796" spans="1:30">
      <c r="A1796" s="15" t="s">
        <v>1824</v>
      </c>
      <c r="B1796" t="str">
        <f>f_info_name(A1796)</f>
        <v>建信福泽裕泰A</v>
      </c>
      <c r="C1796" t="str">
        <f>f_info_setupdate(A1796)</f>
        <v>2019-06-05</v>
      </c>
      <c r="D1796" s="16">
        <f t="shared" si="28"/>
        <v>600</v>
      </c>
      <c r="F1796" s="17">
        <f>f_netasset_total(A1796,参数!$B$1,100000000)</f>
        <v>0.2660170792</v>
      </c>
      <c r="G1796" s="17">
        <f ca="1">f_nav_adjustedreturn(A1796,参数!$B$2,参数!$B$1)</f>
        <v>30.3654238545724</v>
      </c>
      <c r="H1796" s="17">
        <f ca="1">f_nav_periodreturnrankingper(A1796,参数!$B$2,参数!$B$1,3)</f>
        <v>92.7379784102061</v>
      </c>
      <c r="I1796" s="17">
        <f ca="1">f_nav_adjustedreturn(A1796,参数!$B$3,参数!$B$2)</f>
        <v>0</v>
      </c>
      <c r="J1796" s="17">
        <f ca="1">f_nav_periodreturnrankingper(A1796,参数!$B$3,参数!$B$2,3)</f>
        <v>0</v>
      </c>
      <c r="K1796" s="17">
        <f ca="1">f_nav_adjustedreturn(A1796,参数!$B$4,参数!$B$3)</f>
        <v>0</v>
      </c>
      <c r="L1796" s="17">
        <f ca="1">f_nav_periodreturnrankingper(A1796,参数!$B$4,参数!$B$3,3)</f>
        <v>0</v>
      </c>
      <c r="M1796" s="17">
        <f ca="1">f_nav_adjustedreturn(A1796,参数!$B$5,参数!$B$4)</f>
        <v>0</v>
      </c>
      <c r="N1796" s="17">
        <f ca="1">f_nav_periodreturnrankingper(A1796,参数!$B$5,参数!$B$4,3)</f>
        <v>0</v>
      </c>
      <c r="O1796" s="17">
        <f ca="1">f_nav_adjustedreturn(A1796,参数!$B$6,参数!$B$5)</f>
        <v>0</v>
      </c>
      <c r="P1796" s="17">
        <f ca="1">f_nav_periodreturnrankingper(A1796,参数!$B$6,参数!$B$5,3)</f>
        <v>0</v>
      </c>
      <c r="Q1796" s="25">
        <f>f_return(A1796,1,参数!$B$1-365/2,参数!$B$1)</f>
        <v>34.3280276794463</v>
      </c>
      <c r="R1796" s="25">
        <f ca="1">f_return(A1796,1,参数!$B$4,参数!$B$1)</f>
        <v>0</v>
      </c>
      <c r="S1796" s="25">
        <f ca="1">f_return(A1796,1,参数!$B$6,参数!$B$1)</f>
        <v>0</v>
      </c>
      <c r="T1796" t="str">
        <f>f_info_investtype(A1796)</f>
        <v>偏股混合型基金</v>
      </c>
      <c r="U1796" t="str">
        <f>f_info_fundmanager(A1796)</f>
        <v>梁珉,王锐,姜华</v>
      </c>
      <c r="V1796">
        <f>f_info_manager_onthepostdays(A1796,1)</f>
        <v>617</v>
      </c>
      <c r="W1796" s="25">
        <f ca="1">f_return_1w(A1796,"0",参数!$B$2)</f>
        <v>-1.13698881349715</v>
      </c>
      <c r="X1796" s="25">
        <f>f_return_1m(A1796,"0",参数!$B$1)</f>
        <v>7.62633996937212</v>
      </c>
      <c r="Y1796" s="25">
        <f>f_return_3m(A1796,0,参数!$B$1)</f>
        <v>12.1071941298453</v>
      </c>
      <c r="Z1796" s="25">
        <f>f_return_6m(A1796,0,参数!B1795)</f>
        <v>10.1197557300341</v>
      </c>
      <c r="AA1796" t="str">
        <f>f_dq_status(A1796,参数!$B$1)</f>
        <v>开放申购|开放赎回</v>
      </c>
      <c r="AB1796" s="17">
        <f ca="1">f_risk_maxdownside(A1796,参数!$B$6,参数!$B$1)</f>
        <v>-14.0688437775816</v>
      </c>
      <c r="AC1796" s="17">
        <f ca="1">f_risk_maxdownside(A1796,参数!$B$4,参数!$B$1)</f>
        <v>-14.0688437775816</v>
      </c>
      <c r="AD1796" t="str">
        <f ca="1">f_risk_maxdownside_date(A1796,参数!$B$6,参数!$B$1)</f>
        <v>20200221-20200323</v>
      </c>
    </row>
    <row r="1797" spans="1:30">
      <c r="A1797" s="15" t="s">
        <v>1825</v>
      </c>
      <c r="B1797" t="str">
        <f>f_info_name(A1797)</f>
        <v>创金合信新能源汽车A</v>
      </c>
      <c r="C1797" t="str">
        <f>f_info_setupdate(A1797)</f>
        <v>2018-05-08</v>
      </c>
      <c r="D1797" s="16">
        <f t="shared" si="28"/>
        <v>993</v>
      </c>
      <c r="F1797" s="17">
        <f>f_netasset_total(A1797,参数!$B$1,100000000)</f>
        <v>2.1802364398</v>
      </c>
      <c r="G1797" s="17">
        <f ca="1">f_nav_adjustedreturn(A1797,参数!$B$2,参数!$B$1)</f>
        <v>103.427647534357</v>
      </c>
      <c r="H1797" s="17">
        <f ca="1">f_nav_periodreturnrankingper(A1797,参数!$B$2,参数!$B$1,3)</f>
        <v>14.9509803921569</v>
      </c>
      <c r="I1797" s="17">
        <f ca="1">f_nav_adjustedreturn(A1797,参数!$B$3,参数!$B$2)</f>
        <v>34.3542956446182</v>
      </c>
      <c r="J1797" s="17">
        <f ca="1">f_nav_periodreturnrankingper(A1797,参数!$B$3,参数!$B$2,3)</f>
        <v>70.2064896755162</v>
      </c>
      <c r="K1797" s="17">
        <f ca="1">f_nav_adjustedreturn(A1797,参数!$B$4,参数!$B$3)</f>
        <v>0</v>
      </c>
      <c r="L1797" s="17">
        <f ca="1">f_nav_periodreturnrankingper(A1797,参数!$B$4,参数!$B$3,3)</f>
        <v>0</v>
      </c>
      <c r="M1797" s="17">
        <f ca="1">f_nav_adjustedreturn(A1797,参数!$B$5,参数!$B$4)</f>
        <v>0</v>
      </c>
      <c r="N1797" s="17">
        <f ca="1">f_nav_periodreturnrankingper(A1797,参数!$B$5,参数!$B$4,3)</f>
        <v>0</v>
      </c>
      <c r="O1797" s="17">
        <f ca="1">f_nav_adjustedreturn(A1797,参数!$B$6,参数!$B$5)</f>
        <v>0</v>
      </c>
      <c r="P1797" s="17">
        <f ca="1">f_nav_periodreturnrankingper(A1797,参数!$B$6,参数!$B$5,3)</f>
        <v>0</v>
      </c>
      <c r="Q1797" s="25">
        <f>f_return(A1797,1,参数!$B$1-365/2,参数!$B$1)</f>
        <v>221.685295584065</v>
      </c>
      <c r="R1797" s="25">
        <f ca="1">f_return(A1797,1,参数!$B$4,参数!$B$1)</f>
        <v>0</v>
      </c>
      <c r="S1797" s="25">
        <f ca="1">f_return(A1797,1,参数!$B$6,参数!$B$1)</f>
        <v>0</v>
      </c>
      <c r="T1797" t="str">
        <f>f_info_investtype(A1797)</f>
        <v>普通股票型基金</v>
      </c>
      <c r="U1797" t="str">
        <f>f_info_fundmanager(A1797)</f>
        <v>曹春林</v>
      </c>
      <c r="V1797">
        <f>f_info_manager_onthepostdays(A1797,1)</f>
        <v>1010</v>
      </c>
      <c r="W1797" s="25">
        <f ca="1">f_return_1w(A1797,"0",参数!$B$2)</f>
        <v>4.08077408498109</v>
      </c>
      <c r="X1797" s="25">
        <f>f_return_1m(A1797,"0",参数!$B$1)</f>
        <v>17.8310545045889</v>
      </c>
      <c r="Y1797" s="25">
        <f>f_return_3m(A1797,0,参数!$B$1)</f>
        <v>64.4920904693424</v>
      </c>
      <c r="Z1797" s="25">
        <f>f_return_6m(A1797,0,参数!B1796)</f>
        <v>54.8183149208039</v>
      </c>
      <c r="AA1797" t="str">
        <f>f_dq_status(A1797,参数!$B$1)</f>
        <v>开放申购|开放赎回</v>
      </c>
      <c r="AB1797" s="17">
        <f ca="1">f_risk_maxdownside(A1797,参数!$B$6,参数!$B$1)</f>
        <v>-27.9341586555087</v>
      </c>
      <c r="AC1797" s="17">
        <f ca="1">f_risk_maxdownside(A1797,参数!$B$4,参数!$B$1)</f>
        <v>-27.9341586555087</v>
      </c>
      <c r="AD1797" t="str">
        <f ca="1">f_risk_maxdownside_date(A1797,参数!$B$6,参数!$B$1)</f>
        <v>20200226-20200323</v>
      </c>
    </row>
    <row r="1798" spans="1:30">
      <c r="A1798" s="15" t="s">
        <v>1826</v>
      </c>
      <c r="B1798" t="str">
        <f>f_info_name(A1798)</f>
        <v>前海联合先进制造A</v>
      </c>
      <c r="C1798" t="str">
        <f>f_info_setupdate(A1798)</f>
        <v>2018-12-26</v>
      </c>
      <c r="D1798" s="16">
        <f t="shared" si="28"/>
        <v>761</v>
      </c>
      <c r="F1798" s="17">
        <f>f_netasset_total(A1798,参数!$B$1,100000000)</f>
        <v>1.3388527582</v>
      </c>
      <c r="G1798" s="17">
        <f ca="1">f_nav_adjustedreturn(A1798,参数!$B$2,参数!$B$1)</f>
        <v>73.7552651698721</v>
      </c>
      <c r="H1798" s="17">
        <f ca="1">f_nav_periodreturnrankingper(A1798,参数!$B$2,参数!$B$1,3)</f>
        <v>20.9634727368978</v>
      </c>
      <c r="I1798" s="17">
        <f ca="1">f_nav_adjustedreturn(A1798,参数!$B$3,参数!$B$2)</f>
        <v>-0.809029165002008</v>
      </c>
      <c r="J1798" s="17">
        <f ca="1">f_nav_periodreturnrankingper(A1798,参数!$B$3,参数!$B$2,3)</f>
        <v>99.386845039019</v>
      </c>
      <c r="K1798" s="17">
        <f ca="1">f_nav_adjustedreturn(A1798,参数!$B$4,参数!$B$3)</f>
        <v>0</v>
      </c>
      <c r="L1798" s="17">
        <f ca="1">f_nav_periodreturnrankingper(A1798,参数!$B$4,参数!$B$3,3)</f>
        <v>0</v>
      </c>
      <c r="M1798" s="17">
        <f ca="1">f_nav_adjustedreturn(A1798,参数!$B$5,参数!$B$4)</f>
        <v>0</v>
      </c>
      <c r="N1798" s="17">
        <f ca="1">f_nav_periodreturnrankingper(A1798,参数!$B$5,参数!$B$4,3)</f>
        <v>0</v>
      </c>
      <c r="O1798" s="17">
        <f ca="1">f_nav_adjustedreturn(A1798,参数!$B$6,参数!$B$5)</f>
        <v>0</v>
      </c>
      <c r="P1798" s="17">
        <f ca="1">f_nav_periodreturnrankingper(A1798,参数!$B$6,参数!$B$5,3)</f>
        <v>0</v>
      </c>
      <c r="Q1798" s="25">
        <f>f_return(A1798,1,参数!$B$1-365/2,参数!$B$1)</f>
        <v>69.1259464838358</v>
      </c>
      <c r="R1798" s="25">
        <f ca="1">f_return(A1798,1,参数!$B$4,参数!$B$1)</f>
        <v>0</v>
      </c>
      <c r="S1798" s="25">
        <f ca="1">f_return(A1798,1,参数!$B$6,参数!$B$1)</f>
        <v>0</v>
      </c>
      <c r="T1798" t="str">
        <f>f_info_investtype(A1798)</f>
        <v>灵活配置型基金</v>
      </c>
      <c r="U1798" t="str">
        <f>f_info_fundmanager(A1798)</f>
        <v>张永任</v>
      </c>
      <c r="V1798">
        <f>f_info_manager_onthepostdays(A1798,1)</f>
        <v>262</v>
      </c>
      <c r="W1798" s="25">
        <f ca="1">f_return_1w(A1798,"0",参数!$B$2)</f>
        <v>-0.987038883349941</v>
      </c>
      <c r="X1798" s="25">
        <f>f_return_1m(A1798,"0",参数!$B$1)</f>
        <v>11.1688917924236</v>
      </c>
      <c r="Y1798" s="25">
        <f>f_return_3m(A1798,0,参数!$B$1)</f>
        <v>23.598849538142</v>
      </c>
      <c r="Z1798" s="25">
        <f>f_return_6m(A1798,0,参数!B1797)</f>
        <v>26.3327354754834</v>
      </c>
      <c r="AA1798" t="str">
        <f>f_dq_status(A1798,参数!$B$1)</f>
        <v>开放申购|开放赎回</v>
      </c>
      <c r="AB1798" s="17">
        <f ca="1">f_risk_maxdownside(A1798,参数!$B$6,参数!$B$1)</f>
        <v>-17.4643538279902</v>
      </c>
      <c r="AC1798" s="17">
        <f ca="1">f_risk_maxdownside(A1798,参数!$B$4,参数!$B$1)</f>
        <v>-17.4643538279902</v>
      </c>
      <c r="AD1798" t="str">
        <f ca="1">f_risk_maxdownside_date(A1798,参数!$B$6,参数!$B$1)</f>
        <v>20200306-20200323</v>
      </c>
    </row>
    <row r="1799" spans="1:30">
      <c r="A1799" s="15" t="s">
        <v>1827</v>
      </c>
      <c r="B1799" t="str">
        <f>f_info_name(A1799)</f>
        <v>工银瑞信精选金融地产A</v>
      </c>
      <c r="C1799" t="str">
        <f>f_info_setupdate(A1799)</f>
        <v>2018-11-14</v>
      </c>
      <c r="D1799" s="16">
        <f t="shared" si="28"/>
        <v>803</v>
      </c>
      <c r="F1799" s="17">
        <f>f_netasset_total(A1799,参数!$B$1,100000000)</f>
        <v>7.9112968218</v>
      </c>
      <c r="G1799" s="17">
        <f ca="1">f_nav_adjustedreturn(A1799,参数!$B$2,参数!$B$1)</f>
        <v>27.8760356915232</v>
      </c>
      <c r="H1799" s="17">
        <f ca="1">f_nav_periodreturnrankingper(A1799,参数!$B$2,参数!$B$1,3)</f>
        <v>94.1118743866536</v>
      </c>
      <c r="I1799" s="17">
        <f ca="1">f_nav_adjustedreturn(A1799,参数!$B$3,参数!$B$2)</f>
        <v>23.9581275923366</v>
      </c>
      <c r="J1799" s="17">
        <f ca="1">f_nav_periodreturnrankingper(A1799,参数!$B$3,参数!$B$2,3)</f>
        <v>86.9146005509642</v>
      </c>
      <c r="K1799" s="17">
        <f ca="1">f_nav_adjustedreturn(A1799,参数!$B$4,参数!$B$3)</f>
        <v>0</v>
      </c>
      <c r="L1799" s="17">
        <f ca="1">f_nav_periodreturnrankingper(A1799,参数!$B$4,参数!$B$3,3)</f>
        <v>0</v>
      </c>
      <c r="M1799" s="17">
        <f ca="1">f_nav_adjustedreturn(A1799,参数!$B$5,参数!$B$4)</f>
        <v>0</v>
      </c>
      <c r="N1799" s="17">
        <f ca="1">f_nav_periodreturnrankingper(A1799,参数!$B$5,参数!$B$4,3)</f>
        <v>0</v>
      </c>
      <c r="O1799" s="17">
        <f ca="1">f_nav_adjustedreturn(A1799,参数!$B$6,参数!$B$5)</f>
        <v>0</v>
      </c>
      <c r="P1799" s="17">
        <f ca="1">f_nav_periodreturnrankingper(A1799,参数!$B$6,参数!$B$5,3)</f>
        <v>0</v>
      </c>
      <c r="Q1799" s="25">
        <f>f_return(A1799,1,参数!$B$1-365/2,参数!$B$1)</f>
        <v>43.1653417125766</v>
      </c>
      <c r="R1799" s="25">
        <f ca="1">f_return(A1799,1,参数!$B$4,参数!$B$1)</f>
        <v>0</v>
      </c>
      <c r="S1799" s="25">
        <f ca="1">f_return(A1799,1,参数!$B$6,参数!$B$1)</f>
        <v>0</v>
      </c>
      <c r="T1799" t="str">
        <f>f_info_investtype(A1799)</f>
        <v>偏股混合型基金</v>
      </c>
      <c r="U1799" t="str">
        <f>f_info_fundmanager(A1799)</f>
        <v>鄢耀,王君正</v>
      </c>
      <c r="V1799">
        <f>f_info_manager_onthepostdays(A1799,1)</f>
        <v>820</v>
      </c>
      <c r="W1799" s="25">
        <f ca="1">f_return_1w(A1799,"0",参数!$B$2)</f>
        <v>-3.09580792094494</v>
      </c>
      <c r="X1799" s="25">
        <f>f_return_1m(A1799,"0",参数!$B$1)</f>
        <v>13.7723277573008</v>
      </c>
      <c r="Y1799" s="25">
        <f>f_return_3m(A1799,0,参数!$B$1)</f>
        <v>14.1282707622298</v>
      </c>
      <c r="Z1799" s="25">
        <f>f_return_6m(A1799,0,参数!B1798)</f>
        <v>14.6505472494456</v>
      </c>
      <c r="AA1799" t="str">
        <f>f_dq_status(A1799,参数!$B$1)</f>
        <v>开放申购|开放赎回</v>
      </c>
      <c r="AB1799" s="17">
        <f ca="1">f_risk_maxdownside(A1799,参数!$B$6,参数!$B$1)</f>
        <v>-18.4825926761411</v>
      </c>
      <c r="AC1799" s="17">
        <f ca="1">f_risk_maxdownside(A1799,参数!$B$4,参数!$B$1)</f>
        <v>-18.4825926761411</v>
      </c>
      <c r="AD1799" t="str">
        <f ca="1">f_risk_maxdownside_date(A1799,参数!$B$6,参数!$B$1)</f>
        <v>20200103-20200319</v>
      </c>
    </row>
    <row r="1800" spans="1:30">
      <c r="A1800" s="15" t="s">
        <v>1828</v>
      </c>
      <c r="B1800" t="str">
        <f>f_info_name(A1800)</f>
        <v>工银瑞信新能源汽车A</v>
      </c>
      <c r="C1800" t="str">
        <f>f_info_setupdate(A1800)</f>
        <v>2018-11-14</v>
      </c>
      <c r="D1800" s="16">
        <f t="shared" si="28"/>
        <v>803</v>
      </c>
      <c r="F1800" s="17">
        <f>f_netasset_total(A1800,参数!$B$1,100000000)</f>
        <v>33.645351317</v>
      </c>
      <c r="G1800" s="17">
        <f ca="1">f_nav_adjustedreturn(A1800,参数!$B$2,参数!$B$1)</f>
        <v>112.53540609973</v>
      </c>
      <c r="H1800" s="17">
        <f ca="1">f_nav_periodreturnrankingper(A1800,参数!$B$2,参数!$B$1,3)</f>
        <v>4.12168792934249</v>
      </c>
      <c r="I1800" s="17">
        <f ca="1">f_nav_adjustedreturn(A1800,参数!$B$3,参数!$B$2)</f>
        <v>47.3025422084223</v>
      </c>
      <c r="J1800" s="17">
        <f ca="1">f_nav_periodreturnrankingper(A1800,参数!$B$3,参数!$B$2,3)</f>
        <v>40.495867768595</v>
      </c>
      <c r="K1800" s="17">
        <f ca="1">f_nav_adjustedreturn(A1800,参数!$B$4,参数!$B$3)</f>
        <v>0</v>
      </c>
      <c r="L1800" s="17">
        <f ca="1">f_nav_periodreturnrankingper(A1800,参数!$B$4,参数!$B$3,3)</f>
        <v>0</v>
      </c>
      <c r="M1800" s="17">
        <f ca="1">f_nav_adjustedreturn(A1800,参数!$B$5,参数!$B$4)</f>
        <v>0</v>
      </c>
      <c r="N1800" s="17">
        <f ca="1">f_nav_periodreturnrankingper(A1800,参数!$B$5,参数!$B$4,3)</f>
        <v>0</v>
      </c>
      <c r="O1800" s="17">
        <f ca="1">f_nav_adjustedreturn(A1800,参数!$B$6,参数!$B$5)</f>
        <v>0</v>
      </c>
      <c r="P1800" s="17">
        <f ca="1">f_nav_periodreturnrankingper(A1800,参数!$B$6,参数!$B$5,3)</f>
        <v>0</v>
      </c>
      <c r="Q1800" s="25">
        <f>f_return(A1800,1,参数!$B$1-365/2,参数!$B$1)</f>
        <v>225.75857782048</v>
      </c>
      <c r="R1800" s="25">
        <f ca="1">f_return(A1800,1,参数!$B$4,参数!$B$1)</f>
        <v>0</v>
      </c>
      <c r="S1800" s="25">
        <f ca="1">f_return(A1800,1,参数!$B$6,参数!$B$1)</f>
        <v>0</v>
      </c>
      <c r="T1800" t="str">
        <f>f_info_investtype(A1800)</f>
        <v>偏股混合型基金</v>
      </c>
      <c r="U1800" t="str">
        <f>f_info_fundmanager(A1800)</f>
        <v>闫思倩</v>
      </c>
      <c r="V1800">
        <f>f_info_manager_onthepostdays(A1800,1)</f>
        <v>820</v>
      </c>
      <c r="W1800" s="25">
        <f ca="1">f_return_1w(A1800,"0",参数!$B$2)</f>
        <v>3.21593690508566</v>
      </c>
      <c r="X1800" s="25">
        <f>f_return_1m(A1800,"0",参数!$B$1)</f>
        <v>16.2325732194964</v>
      </c>
      <c r="Y1800" s="25">
        <f>f_return_3m(A1800,0,参数!$B$1)</f>
        <v>62.1764262377482</v>
      </c>
      <c r="Z1800" s="25">
        <f>f_return_6m(A1800,0,参数!B1799)</f>
        <v>56.3795558837491</v>
      </c>
      <c r="AA1800" t="str">
        <f>f_dq_status(A1800,参数!$B$1)</f>
        <v>开放申购|开放赎回</v>
      </c>
      <c r="AB1800" s="17">
        <f ca="1">f_risk_maxdownside(A1800,参数!$B$6,参数!$B$1)</f>
        <v>-29.372880381675</v>
      </c>
      <c r="AC1800" s="17">
        <f ca="1">f_risk_maxdownside(A1800,参数!$B$4,参数!$B$1)</f>
        <v>-29.372880381675</v>
      </c>
      <c r="AD1800" t="str">
        <f ca="1">f_risk_maxdownside_date(A1800,参数!$B$6,参数!$B$1)</f>
        <v>20200226-20200323</v>
      </c>
    </row>
    <row r="1801" spans="1:30">
      <c r="A1801" s="15" t="s">
        <v>1829</v>
      </c>
      <c r="B1801" t="str">
        <f>f_info_name(A1801)</f>
        <v>工银瑞信聚福A</v>
      </c>
      <c r="C1801" t="str">
        <f>f_info_setupdate(A1801)</f>
        <v>2018-09-21</v>
      </c>
      <c r="D1801" s="16">
        <f t="shared" si="28"/>
        <v>857</v>
      </c>
      <c r="F1801" s="17">
        <f>f_netasset_total(A1801,参数!$B$1,100000000)</f>
        <v>5.6177046049</v>
      </c>
      <c r="G1801" s="17">
        <f ca="1">f_nav_adjustedreturn(A1801,参数!$B$2,参数!$B$1)</f>
        <v>20.2261186164607</v>
      </c>
      <c r="H1801" s="17">
        <f ca="1">f_nav_periodreturnrankingper(A1801,参数!$B$2,参数!$B$1,3)</f>
        <v>29.4117647058824</v>
      </c>
      <c r="I1801" s="17">
        <f ca="1">f_nav_adjustedreturn(A1801,参数!$B$3,参数!$B$2)</f>
        <v>3.96453830062756</v>
      </c>
      <c r="J1801" s="17">
        <f ca="1">f_nav_periodreturnrankingper(A1801,参数!$B$3,参数!$B$2,3)</f>
        <v>89.4736842105263</v>
      </c>
      <c r="K1801" s="17">
        <f ca="1">f_nav_adjustedreturn(A1801,参数!$B$4,参数!$B$3)</f>
        <v>0</v>
      </c>
      <c r="L1801" s="17">
        <f ca="1">f_nav_periodreturnrankingper(A1801,参数!$B$4,参数!$B$3,3)</f>
        <v>0</v>
      </c>
      <c r="M1801" s="17">
        <f ca="1">f_nav_adjustedreturn(A1801,参数!$B$5,参数!$B$4)</f>
        <v>0</v>
      </c>
      <c r="N1801" s="17">
        <f ca="1">f_nav_periodreturnrankingper(A1801,参数!$B$5,参数!$B$4,3)</f>
        <v>0</v>
      </c>
      <c r="O1801" s="17">
        <f ca="1">f_nav_adjustedreturn(A1801,参数!$B$6,参数!$B$5)</f>
        <v>0</v>
      </c>
      <c r="P1801" s="17">
        <f ca="1">f_nav_periodreturnrankingper(A1801,参数!$B$6,参数!$B$5,3)</f>
        <v>0</v>
      </c>
      <c r="Q1801" s="25">
        <f>f_return(A1801,1,参数!$B$1-365/2,参数!$B$1)</f>
        <v>27.1727058009507</v>
      </c>
      <c r="R1801" s="25">
        <f ca="1">f_return(A1801,1,参数!$B$4,参数!$B$1)</f>
        <v>0</v>
      </c>
      <c r="S1801" s="25">
        <f ca="1">f_return(A1801,1,参数!$B$6,参数!$B$1)</f>
        <v>0</v>
      </c>
      <c r="T1801" t="str">
        <f>f_info_investtype(A1801)</f>
        <v>偏债混合型基金</v>
      </c>
      <c r="U1801" t="str">
        <f>f_info_fundmanager(A1801)</f>
        <v>李昱,李敏</v>
      </c>
      <c r="V1801">
        <f>f_info_manager_onthepostdays(A1801,1)</f>
        <v>360</v>
      </c>
      <c r="W1801" s="25">
        <f ca="1">f_return_1w(A1801,"0",参数!$B$2)</f>
        <v>-1.00540643080717</v>
      </c>
      <c r="X1801" s="25">
        <f>f_return_1m(A1801,"0",参数!$B$1)</f>
        <v>4.38399467598369</v>
      </c>
      <c r="Y1801" s="25">
        <f>f_return_3m(A1801,0,参数!$B$1)</f>
        <v>8.42478181975287</v>
      </c>
      <c r="Z1801" s="25">
        <f>f_return_6m(A1801,0,参数!B1800)</f>
        <v>11.7346489296097</v>
      </c>
      <c r="AA1801" t="str">
        <f>f_dq_status(A1801,参数!$B$1)</f>
        <v>暂停大额申购|开放赎回</v>
      </c>
      <c r="AB1801" s="17">
        <f ca="1">f_risk_maxdownside(A1801,参数!$B$6,参数!$B$1)</f>
        <v>-3.1609737686356</v>
      </c>
      <c r="AC1801" s="17">
        <f ca="1">f_risk_maxdownside(A1801,参数!$B$4,参数!$B$1)</f>
        <v>-3.1609737686356</v>
      </c>
      <c r="AD1801" t="str">
        <f ca="1">f_risk_maxdownside_date(A1801,参数!$B$6,参数!$B$1)</f>
        <v>20200114-20200203</v>
      </c>
    </row>
    <row r="1802" spans="1:30">
      <c r="A1802" s="15" t="s">
        <v>1830</v>
      </c>
      <c r="B1802" t="str">
        <f>f_info_name(A1802)</f>
        <v>工银瑞信可转债优选A</v>
      </c>
      <c r="C1802" t="str">
        <f>f_info_setupdate(A1802)</f>
        <v>2018-07-02</v>
      </c>
      <c r="D1802" s="16">
        <f t="shared" si="28"/>
        <v>938</v>
      </c>
      <c r="F1802" s="17">
        <f>f_netasset_total(A1802,参数!$B$1,100000000)</f>
        <v>0.5522667912</v>
      </c>
      <c r="G1802" s="17">
        <f ca="1">f_nav_adjustedreturn(A1802,参数!$B$2,参数!$B$1)</f>
        <v>18.3656060735307</v>
      </c>
      <c r="H1802" s="17">
        <f ca="1">f_nav_periodreturnrankingper(A1802,参数!$B$2,参数!$B$1,3)</f>
        <v>16.0377358490566</v>
      </c>
      <c r="I1802" s="17">
        <f ca="1">f_nav_adjustedreturn(A1802,参数!$B$3,参数!$B$2)</f>
        <v>11.9996178465654</v>
      </c>
      <c r="J1802" s="17">
        <f ca="1">f_nav_periodreturnrankingper(A1802,参数!$B$3,参数!$B$2,3)</f>
        <v>27.0212765957447</v>
      </c>
      <c r="K1802" s="17">
        <f ca="1">f_nav_adjustedreturn(A1802,参数!$B$4,参数!$B$3)</f>
        <v>0</v>
      </c>
      <c r="L1802" s="17">
        <f ca="1">f_nav_periodreturnrankingper(A1802,参数!$B$4,参数!$B$3,3)</f>
        <v>0</v>
      </c>
      <c r="M1802" s="17">
        <f ca="1">f_nav_adjustedreturn(A1802,参数!$B$5,参数!$B$4)</f>
        <v>0</v>
      </c>
      <c r="N1802" s="17">
        <f ca="1">f_nav_periodreturnrankingper(A1802,参数!$B$5,参数!$B$4,3)</f>
        <v>0</v>
      </c>
      <c r="O1802" s="17">
        <f ca="1">f_nav_adjustedreturn(A1802,参数!$B$6,参数!$B$5)</f>
        <v>0</v>
      </c>
      <c r="P1802" s="17">
        <f ca="1">f_nav_periodreturnrankingper(A1802,参数!$B$6,参数!$B$5,3)</f>
        <v>0</v>
      </c>
      <c r="Q1802" s="25">
        <f>f_return(A1802,1,参数!$B$1-365/2,参数!$B$1)</f>
        <v>25.0139116777921</v>
      </c>
      <c r="R1802" s="25">
        <f ca="1">f_return(A1802,1,参数!$B$4,参数!$B$1)</f>
        <v>0</v>
      </c>
      <c r="S1802" s="25">
        <f ca="1">f_return(A1802,1,参数!$B$6,参数!$B$1)</f>
        <v>0</v>
      </c>
      <c r="T1802" t="str">
        <f>f_info_investtype(A1802)</f>
        <v>混合债券型二级基金</v>
      </c>
      <c r="U1802" t="str">
        <f>f_info_fundmanager(A1802)</f>
        <v>周颖辉</v>
      </c>
      <c r="V1802">
        <f>f_info_manager_onthepostdays(A1802,1)</f>
        <v>197</v>
      </c>
      <c r="W1802" s="25">
        <f ca="1">f_return_1w(A1802,"0",参数!$B$2)</f>
        <v>-1.01325677615469</v>
      </c>
      <c r="X1802" s="25">
        <f>f_return_1m(A1802,"0",参数!$B$1)</f>
        <v>3.32861717179239</v>
      </c>
      <c r="Y1802" s="25">
        <f>f_return_3m(A1802,0,参数!$B$1)</f>
        <v>5.39267811028406</v>
      </c>
      <c r="Z1802" s="25">
        <f>f_return_6m(A1802,0,参数!B1801)</f>
        <v>2.50404499576238</v>
      </c>
      <c r="AA1802" t="str">
        <f>f_dq_status(A1802,参数!$B$1)</f>
        <v>开放申购|开放赎回</v>
      </c>
      <c r="AB1802" s="17">
        <f ca="1">f_risk_maxdownside(A1802,参数!$B$6,参数!$B$1)</f>
        <v>-12.1400778210117</v>
      </c>
      <c r="AC1802" s="17">
        <f ca="1">f_risk_maxdownside(A1802,参数!$B$4,参数!$B$1)</f>
        <v>-12.1400778210117</v>
      </c>
      <c r="AD1802" t="str">
        <f ca="1">f_risk_maxdownside_date(A1802,参数!$B$6,参数!$B$1)</f>
        <v>20190405-20190606</v>
      </c>
    </row>
    <row r="1803" spans="1:30">
      <c r="A1803" s="15" t="s">
        <v>1831</v>
      </c>
      <c r="B1803" t="str">
        <f>f_info_name(A1803)</f>
        <v>德邦民裕进取量化精选A</v>
      </c>
      <c r="C1803" t="str">
        <f>f_info_setupdate(A1803)</f>
        <v>2018-06-22</v>
      </c>
      <c r="D1803" s="16">
        <f t="shared" si="28"/>
        <v>948</v>
      </c>
      <c r="F1803" s="17">
        <f>f_netasset_total(A1803,参数!$B$1,100000000)</f>
        <v>0.8489091214</v>
      </c>
      <c r="G1803" s="17">
        <f ca="1">f_nav_adjustedreturn(A1803,参数!$B$2,参数!$B$1)</f>
        <v>42.9095354523227</v>
      </c>
      <c r="H1803" s="17">
        <f ca="1">f_nav_periodreturnrankingper(A1803,参数!$B$2,参数!$B$1,3)</f>
        <v>50.8734780307041</v>
      </c>
      <c r="I1803" s="17">
        <f ca="1">f_nav_adjustedreturn(A1803,参数!$B$3,参数!$B$2)</f>
        <v>30.7903152124258</v>
      </c>
      <c r="J1803" s="17">
        <f ca="1">f_nav_periodreturnrankingper(A1803,参数!$B$3,参数!$B$2,3)</f>
        <v>43.3667781493868</v>
      </c>
      <c r="K1803" s="17">
        <f ca="1">f_nav_adjustedreturn(A1803,参数!$B$4,参数!$B$3)</f>
        <v>0</v>
      </c>
      <c r="L1803" s="17">
        <f ca="1">f_nav_periodreturnrankingper(A1803,参数!$B$4,参数!$B$3,3)</f>
        <v>0</v>
      </c>
      <c r="M1803" s="17">
        <f ca="1">f_nav_adjustedreturn(A1803,参数!$B$5,参数!$B$4)</f>
        <v>0</v>
      </c>
      <c r="N1803" s="17">
        <f ca="1">f_nav_periodreturnrankingper(A1803,参数!$B$5,参数!$B$4,3)</f>
        <v>0</v>
      </c>
      <c r="O1803" s="17">
        <f ca="1">f_nav_adjustedreturn(A1803,参数!$B$6,参数!$B$5)</f>
        <v>0</v>
      </c>
      <c r="P1803" s="17">
        <f ca="1">f_nav_periodreturnrankingper(A1803,参数!$B$6,参数!$B$5,3)</f>
        <v>0</v>
      </c>
      <c r="Q1803" s="25">
        <f>f_return(A1803,1,参数!$B$1-365/2,参数!$B$1)</f>
        <v>38.1424864782398</v>
      </c>
      <c r="R1803" s="25">
        <f ca="1">f_return(A1803,1,参数!$B$4,参数!$B$1)</f>
        <v>0</v>
      </c>
      <c r="S1803" s="25">
        <f ca="1">f_return(A1803,1,参数!$B$6,参数!$B$1)</f>
        <v>0</v>
      </c>
      <c r="T1803" t="str">
        <f>f_info_investtype(A1803)</f>
        <v>灵活配置型基金</v>
      </c>
      <c r="U1803" t="str">
        <f>f_info_fundmanager(A1803)</f>
        <v>王本昌</v>
      </c>
      <c r="V1803">
        <f>f_info_manager_onthepostdays(A1803,1)</f>
        <v>965</v>
      </c>
      <c r="W1803" s="25">
        <f ca="1">f_return_1w(A1803,"0",参数!$B$2)</f>
        <v>-2.7926322043969</v>
      </c>
      <c r="X1803" s="25">
        <f>f_return_1m(A1803,"0",参数!$B$1)</f>
        <v>7.16343635411211</v>
      </c>
      <c r="Y1803" s="25">
        <f>f_return_3m(A1803,0,参数!$B$1)</f>
        <v>10.3499426876138</v>
      </c>
      <c r="Z1803" s="25">
        <f>f_return_6m(A1803,0,参数!B1802)</f>
        <v>9.12087172933344</v>
      </c>
      <c r="AA1803" t="str">
        <f>f_dq_status(A1803,参数!$B$1)</f>
        <v>开放申购|开放赎回</v>
      </c>
      <c r="AB1803" s="17">
        <f ca="1">f_risk_maxdownside(A1803,参数!$B$6,参数!$B$1)</f>
        <v>-19.0639717425432</v>
      </c>
      <c r="AC1803" s="17">
        <f ca="1">f_risk_maxdownside(A1803,参数!$B$4,参数!$B$1)</f>
        <v>-19.0639717425432</v>
      </c>
      <c r="AD1803" t="str">
        <f ca="1">f_risk_maxdownside_date(A1803,参数!$B$6,参数!$B$1)</f>
        <v>20180726-20190103</v>
      </c>
    </row>
    <row r="1804" spans="1:30">
      <c r="A1804" s="15" t="s">
        <v>1832</v>
      </c>
      <c r="B1804" t="str">
        <f>f_info_name(A1804)</f>
        <v>鑫元行业轮动A</v>
      </c>
      <c r="C1804" t="str">
        <f>f_info_setupdate(A1804)</f>
        <v>2018-05-31</v>
      </c>
      <c r="D1804" s="16">
        <f t="shared" si="28"/>
        <v>970</v>
      </c>
      <c r="F1804" s="17">
        <f>f_netasset_total(A1804,参数!$B$1,100000000)</f>
        <v>0.2110274969</v>
      </c>
      <c r="G1804" s="17">
        <f ca="1">f_nav_adjustedreturn(A1804,参数!$B$2,参数!$B$1)</f>
        <v>10.9021075438251</v>
      </c>
      <c r="H1804" s="17">
        <f ca="1">f_nav_periodreturnrankingper(A1804,参数!$B$2,参数!$B$1,3)</f>
        <v>93.7533086289042</v>
      </c>
      <c r="I1804" s="17">
        <f ca="1">f_nav_adjustedreturn(A1804,参数!$B$3,参数!$B$2)</f>
        <v>5.4961038961039</v>
      </c>
      <c r="J1804" s="17">
        <f ca="1">f_nav_periodreturnrankingper(A1804,参数!$B$3,参数!$B$2,3)</f>
        <v>92.6978818283166</v>
      </c>
      <c r="K1804" s="17">
        <f ca="1">f_nav_adjustedreturn(A1804,参数!$B$4,参数!$B$3)</f>
        <v>0</v>
      </c>
      <c r="L1804" s="17">
        <f ca="1">f_nav_periodreturnrankingper(A1804,参数!$B$4,参数!$B$3,3)</f>
        <v>0</v>
      </c>
      <c r="M1804" s="17">
        <f ca="1">f_nav_adjustedreturn(A1804,参数!$B$5,参数!$B$4)</f>
        <v>0</v>
      </c>
      <c r="N1804" s="17">
        <f ca="1">f_nav_periodreturnrankingper(A1804,参数!$B$5,参数!$B$4,3)</f>
        <v>0</v>
      </c>
      <c r="O1804" s="17">
        <f ca="1">f_nav_adjustedreturn(A1804,参数!$B$6,参数!$B$5)</f>
        <v>0</v>
      </c>
      <c r="P1804" s="17">
        <f ca="1">f_nav_periodreturnrankingper(A1804,参数!$B$6,参数!$B$5,3)</f>
        <v>0</v>
      </c>
      <c r="Q1804" s="25">
        <f>f_return(A1804,1,参数!$B$1-365/2,参数!$B$1)</f>
        <v>4.42245764472711</v>
      </c>
      <c r="R1804" s="25">
        <f ca="1">f_return(A1804,1,参数!$B$4,参数!$B$1)</f>
        <v>0</v>
      </c>
      <c r="S1804" s="25">
        <f ca="1">f_return(A1804,1,参数!$B$6,参数!$B$1)</f>
        <v>0</v>
      </c>
      <c r="T1804" t="str">
        <f>f_info_investtype(A1804)</f>
        <v>灵活配置型基金</v>
      </c>
      <c r="U1804" t="str">
        <f>f_info_fundmanager(A1804)</f>
        <v>陈令朝,赵慧</v>
      </c>
      <c r="V1804">
        <f>f_info_manager_onthepostdays(A1804,1)</f>
        <v>967</v>
      </c>
      <c r="W1804" s="25">
        <f ca="1">f_return_1w(A1804,"0",参数!$B$2)</f>
        <v>-2.09237296307008</v>
      </c>
      <c r="X1804" s="25">
        <f>f_return_1m(A1804,"0",参数!$B$1)</f>
        <v>5.49934420086193</v>
      </c>
      <c r="Y1804" s="25">
        <f>f_return_3m(A1804,0,参数!$B$1)</f>
        <v>11.4288541460519</v>
      </c>
      <c r="Z1804" s="25">
        <f>f_return_6m(A1804,0,参数!B1803)</f>
        <v>6.20183486238531</v>
      </c>
      <c r="AA1804" t="str">
        <f>f_dq_status(A1804,参数!$B$1)</f>
        <v>开放申购|开放赎回</v>
      </c>
      <c r="AB1804" s="17">
        <f ca="1">f_risk_maxdownside(A1804,参数!$B$6,参数!$B$1)</f>
        <v>-12.9572769541188</v>
      </c>
      <c r="AC1804" s="17">
        <f ca="1">f_risk_maxdownside(A1804,参数!$B$4,参数!$B$1)</f>
        <v>-12.9572769541188</v>
      </c>
      <c r="AD1804" t="str">
        <f ca="1">f_risk_maxdownside_date(A1804,参数!$B$6,参数!$B$1)</f>
        <v>20200710-20201126</v>
      </c>
    </row>
    <row r="1805" spans="1:30">
      <c r="A1805" s="15" t="s">
        <v>1833</v>
      </c>
      <c r="B1805" t="str">
        <f>f_info_name(A1805)</f>
        <v>人保转型新动力A</v>
      </c>
      <c r="C1805" t="str">
        <f>f_info_setupdate(A1805)</f>
        <v>2018-06-21</v>
      </c>
      <c r="D1805" s="16">
        <f t="shared" si="28"/>
        <v>949</v>
      </c>
      <c r="F1805" s="17">
        <f>f_netasset_total(A1805,参数!$B$1,100000000)</f>
        <v>2.2142291154</v>
      </c>
      <c r="G1805" s="17">
        <f ca="1">f_nav_adjustedreturn(A1805,参数!$B$2,参数!$B$1)</f>
        <v>84.3189485798817</v>
      </c>
      <c r="H1805" s="17">
        <f ca="1">f_nav_periodreturnrankingper(A1805,参数!$B$2,参数!$B$1,3)</f>
        <v>13.3933298041292</v>
      </c>
      <c r="I1805" s="17">
        <f ca="1">f_nav_adjustedreturn(A1805,参数!$B$3,参数!$B$2)</f>
        <v>10.6156678257312</v>
      </c>
      <c r="J1805" s="17">
        <f ca="1">f_nav_periodreturnrankingper(A1805,参数!$B$3,参数!$B$2,3)</f>
        <v>79.2084726867336</v>
      </c>
      <c r="K1805" s="17">
        <f ca="1">f_nav_adjustedreturn(A1805,参数!$B$4,参数!$B$3)</f>
        <v>0</v>
      </c>
      <c r="L1805" s="17">
        <f ca="1">f_nav_periodreturnrankingper(A1805,参数!$B$4,参数!$B$3,3)</f>
        <v>0</v>
      </c>
      <c r="M1805" s="17">
        <f ca="1">f_nav_adjustedreturn(A1805,参数!$B$5,参数!$B$4)</f>
        <v>0</v>
      </c>
      <c r="N1805" s="17">
        <f ca="1">f_nav_periodreturnrankingper(A1805,参数!$B$5,参数!$B$4,3)</f>
        <v>0</v>
      </c>
      <c r="O1805" s="17">
        <f ca="1">f_nav_adjustedreturn(A1805,参数!$B$6,参数!$B$5)</f>
        <v>0</v>
      </c>
      <c r="P1805" s="17">
        <f ca="1">f_nav_periodreturnrankingper(A1805,参数!$B$6,参数!$B$5,3)</f>
        <v>0</v>
      </c>
      <c r="Q1805" s="25">
        <f>f_return(A1805,1,参数!$B$1-365/2,参数!$B$1)</f>
        <v>93.2002018668788</v>
      </c>
      <c r="R1805" s="25">
        <f ca="1">f_return(A1805,1,参数!$B$4,参数!$B$1)</f>
        <v>0</v>
      </c>
      <c r="S1805" s="25">
        <f ca="1">f_return(A1805,1,参数!$B$6,参数!$B$1)</f>
        <v>0</v>
      </c>
      <c r="T1805" t="str">
        <f>f_info_investtype(A1805)</f>
        <v>灵活配置型基金</v>
      </c>
      <c r="U1805" t="str">
        <f>f_info_fundmanager(A1805)</f>
        <v>张丽华</v>
      </c>
      <c r="V1805">
        <f>f_info_manager_onthepostdays(A1805,1)</f>
        <v>849</v>
      </c>
      <c r="W1805" s="25">
        <f ca="1">f_return_1w(A1805,"0",参数!$B$2)</f>
        <v>-2.72506520370539</v>
      </c>
      <c r="X1805" s="25">
        <f>f_return_1m(A1805,"0",参数!$B$1)</f>
        <v>16.1526270876508</v>
      </c>
      <c r="Y1805" s="25">
        <f>f_return_3m(A1805,0,参数!$B$1)</f>
        <v>29.656201082206</v>
      </c>
      <c r="Z1805" s="25">
        <f>f_return_6m(A1805,0,参数!B1804)</f>
        <v>35.9848248329117</v>
      </c>
      <c r="AA1805" t="str">
        <f>f_dq_status(A1805,参数!$B$1)</f>
        <v>开放申购|开放赎回</v>
      </c>
      <c r="AB1805" s="17">
        <f ca="1">f_risk_maxdownside(A1805,参数!$B$6,参数!$B$1)</f>
        <v>-14.4034634917992</v>
      </c>
      <c r="AC1805" s="17">
        <f ca="1">f_risk_maxdownside(A1805,参数!$B$4,参数!$B$1)</f>
        <v>-14.4034634917992</v>
      </c>
      <c r="AD1805" t="str">
        <f ca="1">f_risk_maxdownside_date(A1805,参数!$B$6,参数!$B$1)</f>
        <v>20200306-20200323</v>
      </c>
    </row>
    <row r="1806" spans="1:30">
      <c r="A1806" s="15" t="s">
        <v>1834</v>
      </c>
      <c r="B1806" t="str">
        <f>f_info_name(A1806)</f>
        <v>易方达鑫转添利A</v>
      </c>
      <c r="C1806" t="str">
        <f>f_info_setupdate(A1806)</f>
        <v>2018-08-09</v>
      </c>
      <c r="D1806" s="16">
        <f t="shared" si="28"/>
        <v>900</v>
      </c>
      <c r="F1806" s="17">
        <f>f_netasset_total(A1806,参数!$B$1,100000000)</f>
        <v>0.727664342</v>
      </c>
      <c r="G1806" s="17">
        <f ca="1">f_nav_adjustedreturn(A1806,参数!$B$2,参数!$B$1)</f>
        <v>23.4220695577501</v>
      </c>
      <c r="H1806" s="17">
        <f ca="1">f_nav_periodreturnrankingper(A1806,参数!$B$2,参数!$B$1,3)</f>
        <v>17.1122994652406</v>
      </c>
      <c r="I1806" s="17">
        <f ca="1">f_nav_adjustedreturn(A1806,参数!$B$3,参数!$B$2)</f>
        <v>31.4705052215636</v>
      </c>
      <c r="J1806" s="17">
        <f ca="1">f_nav_periodreturnrankingper(A1806,参数!$B$3,参数!$B$2,3)</f>
        <v>2.45614035087719</v>
      </c>
      <c r="K1806" s="17">
        <f ca="1">f_nav_adjustedreturn(A1806,参数!$B$4,参数!$B$3)</f>
        <v>0</v>
      </c>
      <c r="L1806" s="17">
        <f ca="1">f_nav_periodreturnrankingper(A1806,参数!$B$4,参数!$B$3,3)</f>
        <v>0</v>
      </c>
      <c r="M1806" s="17">
        <f ca="1">f_nav_adjustedreturn(A1806,参数!$B$5,参数!$B$4)</f>
        <v>0</v>
      </c>
      <c r="N1806" s="17">
        <f ca="1">f_nav_periodreturnrankingper(A1806,参数!$B$5,参数!$B$4,3)</f>
        <v>0</v>
      </c>
      <c r="O1806" s="17">
        <f ca="1">f_nav_adjustedreturn(A1806,参数!$B$6,参数!$B$5)</f>
        <v>0</v>
      </c>
      <c r="P1806" s="17">
        <f ca="1">f_nav_periodreturnrankingper(A1806,参数!$B$6,参数!$B$5,3)</f>
        <v>0</v>
      </c>
      <c r="Q1806" s="25">
        <f>f_return(A1806,1,参数!$B$1-365/2,参数!$B$1)</f>
        <v>17.2856033288217</v>
      </c>
      <c r="R1806" s="25">
        <f ca="1">f_return(A1806,1,参数!$B$4,参数!$B$1)</f>
        <v>0</v>
      </c>
      <c r="S1806" s="25">
        <f ca="1">f_return(A1806,1,参数!$B$6,参数!$B$1)</f>
        <v>0</v>
      </c>
      <c r="T1806" t="str">
        <f>f_info_investtype(A1806)</f>
        <v>偏债混合型基金</v>
      </c>
      <c r="U1806" t="str">
        <f>f_info_fundmanager(A1806)</f>
        <v>韩阅川</v>
      </c>
      <c r="V1806">
        <f>f_info_manager_onthepostdays(A1806,1)</f>
        <v>341</v>
      </c>
      <c r="W1806" s="25">
        <f ca="1">f_return_1w(A1806,"0",参数!$B$2)</f>
        <v>-0.675243443030781</v>
      </c>
      <c r="X1806" s="25">
        <f>f_return_1m(A1806,"0",参数!$B$1)</f>
        <v>4.76219401081211</v>
      </c>
      <c r="Y1806" s="25">
        <f>f_return_3m(A1806,0,参数!$B$1)</f>
        <v>1.30991541353383</v>
      </c>
      <c r="Z1806" s="25">
        <f>f_return_6m(A1806,0,参数!B1805)</f>
        <v>-2.77893236743661</v>
      </c>
      <c r="AA1806" t="str">
        <f>f_dq_status(A1806,参数!$B$1)</f>
        <v>开放申购|开放赎回</v>
      </c>
      <c r="AB1806" s="17">
        <f ca="1">f_risk_maxdownside(A1806,参数!$B$6,参数!$B$1)</f>
        <v>-12.2512125773541</v>
      </c>
      <c r="AC1806" s="17">
        <f ca="1">f_risk_maxdownside(A1806,参数!$B$4,参数!$B$1)</f>
        <v>-12.2512125773541</v>
      </c>
      <c r="AD1806" t="str">
        <f ca="1">f_risk_maxdownside_date(A1806,参数!$B$6,参数!$B$1)</f>
        <v>20190409-20190606</v>
      </c>
    </row>
    <row r="1807" spans="1:30">
      <c r="A1807" s="15" t="s">
        <v>1835</v>
      </c>
      <c r="B1807" t="str">
        <f>f_info_name(A1807)</f>
        <v>华夏聚丰稳健目标A</v>
      </c>
      <c r="C1807" t="str">
        <f>f_info_setupdate(A1807)</f>
        <v>2018-10-23</v>
      </c>
      <c r="D1807" s="16">
        <f t="shared" si="28"/>
        <v>825</v>
      </c>
      <c r="F1807" s="17">
        <f>f_netasset_total(A1807,参数!$B$1,100000000)</f>
        <v>0.3447154672</v>
      </c>
      <c r="G1807" s="17">
        <f ca="1">f_nav_adjustedreturn(A1807,参数!$B$2,参数!$B$1)</f>
        <v>46.467652140526</v>
      </c>
      <c r="H1807" s="17">
        <f ca="1">f_nav_periodreturnrankingper(A1807,参数!$B$2,参数!$B$1,3)</f>
        <v>1.60427807486631</v>
      </c>
      <c r="I1807" s="17">
        <f ca="1">f_nav_adjustedreturn(A1807,参数!$B$3,参数!$B$2)</f>
        <v>3.70296635476808</v>
      </c>
      <c r="J1807" s="17">
        <f ca="1">f_nav_periodreturnrankingper(A1807,参数!$B$3,参数!$B$2,3)</f>
        <v>91.2280701754386</v>
      </c>
      <c r="K1807" s="17">
        <f ca="1">f_nav_adjustedreturn(A1807,参数!$B$4,参数!$B$3)</f>
        <v>0</v>
      </c>
      <c r="L1807" s="17">
        <f ca="1">f_nav_periodreturnrankingper(A1807,参数!$B$4,参数!$B$3,3)</f>
        <v>0</v>
      </c>
      <c r="M1807" s="17">
        <f ca="1">f_nav_adjustedreturn(A1807,参数!$B$5,参数!$B$4)</f>
        <v>0</v>
      </c>
      <c r="N1807" s="17">
        <f ca="1">f_nav_periodreturnrankingper(A1807,参数!$B$5,参数!$B$4,3)</f>
        <v>0</v>
      </c>
      <c r="O1807" s="17">
        <f ca="1">f_nav_adjustedreturn(A1807,参数!$B$6,参数!$B$5)</f>
        <v>0</v>
      </c>
      <c r="P1807" s="17">
        <f ca="1">f_nav_periodreturnrankingper(A1807,参数!$B$6,参数!$B$5,3)</f>
        <v>0</v>
      </c>
      <c r="Q1807" s="25">
        <f>f_return(A1807,1,参数!$B$1-365/2,参数!$B$1)</f>
        <v>78.0320109065833</v>
      </c>
      <c r="R1807" s="25">
        <f ca="1">f_return(A1807,1,参数!$B$4,参数!$B$1)</f>
        <v>0</v>
      </c>
      <c r="S1807" s="25">
        <f ca="1">f_return(A1807,1,参数!$B$6,参数!$B$1)</f>
        <v>0</v>
      </c>
      <c r="T1807" t="str">
        <f>f_info_investtype(A1807)</f>
        <v>偏债混合型基金</v>
      </c>
      <c r="U1807" t="str">
        <f>f_info_fundmanager(A1807)</f>
        <v>郑铮,周桓</v>
      </c>
      <c r="V1807">
        <f>f_info_manager_onthepostdays(A1807,1)</f>
        <v>842</v>
      </c>
      <c r="W1807" s="25">
        <f ca="1">f_return_1w(A1807,"0",参数!$B$2)</f>
        <v>-0.639008106819259</v>
      </c>
      <c r="X1807" s="25">
        <f>f_return_1m(A1807,"0",参数!$B$1)</f>
        <v>13.0882679908101</v>
      </c>
      <c r="Y1807" s="25">
        <f>f_return_3m(A1807,0,参数!$B$1)</f>
        <v>29.0401691331924</v>
      </c>
      <c r="Z1807" s="25">
        <f>f_return_6m(A1807,0,参数!B1806)</f>
        <v>22.1494862446138</v>
      </c>
      <c r="AA1807" t="str">
        <f>f_dq_status(A1807,参数!$B$1)</f>
        <v>开放申购|开放赎回</v>
      </c>
      <c r="AB1807" s="17">
        <f ca="1">f_risk_maxdownside(A1807,参数!$B$6,参数!$B$1)</f>
        <v>-7.60333712552142</v>
      </c>
      <c r="AC1807" s="17">
        <f ca="1">f_risk_maxdownside(A1807,参数!$B$4,参数!$B$1)</f>
        <v>-7.60333712552142</v>
      </c>
      <c r="AD1807" t="str">
        <f ca="1">f_risk_maxdownside_date(A1807,参数!$B$6,参数!$B$1)</f>
        <v>20200121-20200323</v>
      </c>
    </row>
    <row r="1808" spans="1:30">
      <c r="A1808" s="15" t="s">
        <v>1836</v>
      </c>
      <c r="B1808" t="str">
        <f>f_info_name(A1808)</f>
        <v>博时量化价值A</v>
      </c>
      <c r="C1808" t="str">
        <f>f_info_setupdate(A1808)</f>
        <v>2018-06-26</v>
      </c>
      <c r="D1808" s="16">
        <f t="shared" si="28"/>
        <v>944</v>
      </c>
      <c r="F1808" s="17">
        <f>f_netasset_total(A1808,参数!$B$1,100000000)</f>
        <v>5.6325857081</v>
      </c>
      <c r="G1808" s="17">
        <f ca="1">f_nav_adjustedreturn(A1808,参数!$B$2,参数!$B$1)</f>
        <v>37.8584729981378</v>
      </c>
      <c r="H1808" s="17">
        <f ca="1">f_nav_periodreturnrankingper(A1808,参数!$B$2,参数!$B$1,3)</f>
        <v>87.2549019607843</v>
      </c>
      <c r="I1808" s="17">
        <f ca="1">f_nav_adjustedreturn(A1808,参数!$B$3,参数!$B$2)</f>
        <v>19.4926568758344</v>
      </c>
      <c r="J1808" s="17">
        <f ca="1">f_nav_periodreturnrankingper(A1808,参数!$B$3,参数!$B$2,3)</f>
        <v>92.9203539823009</v>
      </c>
      <c r="K1808" s="17">
        <f ca="1">f_nav_adjustedreturn(A1808,参数!$B$4,参数!$B$3)</f>
        <v>0</v>
      </c>
      <c r="L1808" s="17">
        <f ca="1">f_nav_periodreturnrankingper(A1808,参数!$B$4,参数!$B$3,3)</f>
        <v>0</v>
      </c>
      <c r="M1808" s="17">
        <f ca="1">f_nav_adjustedreturn(A1808,参数!$B$5,参数!$B$4)</f>
        <v>0</v>
      </c>
      <c r="N1808" s="17">
        <f ca="1">f_nav_periodreturnrankingper(A1808,参数!$B$5,参数!$B$4,3)</f>
        <v>0</v>
      </c>
      <c r="O1808" s="17">
        <f ca="1">f_nav_adjustedreturn(A1808,参数!$B$6,参数!$B$5)</f>
        <v>0</v>
      </c>
      <c r="P1808" s="17">
        <f ca="1">f_nav_periodreturnrankingper(A1808,参数!$B$6,参数!$B$5,3)</f>
        <v>0</v>
      </c>
      <c r="Q1808" s="25">
        <f>f_return(A1808,1,参数!$B$1-365/2,参数!$B$1)</f>
        <v>34.9005204069868</v>
      </c>
      <c r="R1808" s="25">
        <f ca="1">f_return(A1808,1,参数!$B$4,参数!$B$1)</f>
        <v>0</v>
      </c>
      <c r="S1808" s="25">
        <f ca="1">f_return(A1808,1,参数!$B$6,参数!$B$1)</f>
        <v>0</v>
      </c>
      <c r="T1808" t="str">
        <f>f_info_investtype(A1808)</f>
        <v>普通股票型基金</v>
      </c>
      <c r="U1808" t="str">
        <f>f_info_fundmanager(A1808)</f>
        <v>黄瑞庆,林景艺</v>
      </c>
      <c r="V1808">
        <f>f_info_manager_onthepostdays(A1808,1)</f>
        <v>961</v>
      </c>
      <c r="W1808" s="25">
        <f ca="1">f_return_1w(A1808,"0",参数!$B$2)</f>
        <v>-1.89989039093898</v>
      </c>
      <c r="X1808" s="25">
        <f>f_return_1m(A1808,"0",参数!$B$1)</f>
        <v>7.88399883415913</v>
      </c>
      <c r="Y1808" s="25">
        <f>f_return_3m(A1808,0,参数!$B$1)</f>
        <v>12.28575762172</v>
      </c>
      <c r="Z1808" s="25">
        <f>f_return_6m(A1808,0,参数!B1807)</f>
        <v>13.8072766022226</v>
      </c>
      <c r="AA1808" t="str">
        <f>f_dq_status(A1808,参数!$B$1)</f>
        <v>暂停大额申购|开放赎回</v>
      </c>
      <c r="AB1808" s="17">
        <f ca="1">f_risk_maxdownside(A1808,参数!$B$6,参数!$B$1)</f>
        <v>-16.6464681440443</v>
      </c>
      <c r="AC1808" s="17">
        <f ca="1">f_risk_maxdownside(A1808,参数!$B$4,参数!$B$1)</f>
        <v>-16.6464681440443</v>
      </c>
      <c r="AD1808" t="str">
        <f ca="1">f_risk_maxdownside_date(A1808,参数!$B$6,参数!$B$1)</f>
        <v>20190409-20190807</v>
      </c>
    </row>
    <row r="1809" spans="1:30">
      <c r="A1809" s="15" t="s">
        <v>1837</v>
      </c>
      <c r="B1809" t="str">
        <f>f_info_name(A1809)</f>
        <v>宝盈人工智能A</v>
      </c>
      <c r="C1809" t="str">
        <f>f_info_setupdate(A1809)</f>
        <v>2018-08-15</v>
      </c>
      <c r="D1809" s="16">
        <f t="shared" si="28"/>
        <v>894</v>
      </c>
      <c r="F1809" s="17">
        <f>f_netasset_total(A1809,参数!$B$1,100000000)</f>
        <v>54.9574574459</v>
      </c>
      <c r="G1809" s="17">
        <f ca="1">f_nav_adjustedreturn(A1809,参数!$B$2,参数!$B$1)</f>
        <v>66.9187531936638</v>
      </c>
      <c r="H1809" s="17">
        <f ca="1">f_nav_periodreturnrankingper(A1809,参数!$B$2,参数!$B$1,3)</f>
        <v>51.4705882352941</v>
      </c>
      <c r="I1809" s="17">
        <f ca="1">f_nav_adjustedreturn(A1809,参数!$B$3,参数!$B$2)</f>
        <v>98.6802030456853</v>
      </c>
      <c r="J1809" s="17">
        <f ca="1">f_nav_periodreturnrankingper(A1809,参数!$B$3,参数!$B$2,3)</f>
        <v>1.47492625368732</v>
      </c>
      <c r="K1809" s="17">
        <f ca="1">f_nav_adjustedreturn(A1809,参数!$B$4,参数!$B$3)</f>
        <v>0</v>
      </c>
      <c r="L1809" s="17">
        <f ca="1">f_nav_periodreturnrankingper(A1809,参数!$B$4,参数!$B$3,3)</f>
        <v>0</v>
      </c>
      <c r="M1809" s="17">
        <f ca="1">f_nav_adjustedreturn(A1809,参数!$B$5,参数!$B$4)</f>
        <v>0</v>
      </c>
      <c r="N1809" s="17">
        <f ca="1">f_nav_periodreturnrankingper(A1809,参数!$B$5,参数!$B$4,3)</f>
        <v>0</v>
      </c>
      <c r="O1809" s="17">
        <f ca="1">f_nav_adjustedreturn(A1809,参数!$B$6,参数!$B$5)</f>
        <v>0</v>
      </c>
      <c r="P1809" s="17">
        <f ca="1">f_nav_periodreturnrankingper(A1809,参数!$B$6,参数!$B$5,3)</f>
        <v>0</v>
      </c>
      <c r="Q1809" s="25">
        <f>f_return(A1809,1,参数!$B$1-365/2,参数!$B$1)</f>
        <v>68.2214046862357</v>
      </c>
      <c r="R1809" s="25">
        <f ca="1">f_return(A1809,1,参数!$B$4,参数!$B$1)</f>
        <v>0</v>
      </c>
      <c r="S1809" s="25">
        <f ca="1">f_return(A1809,1,参数!$B$6,参数!$B$1)</f>
        <v>0</v>
      </c>
      <c r="T1809" t="str">
        <f>f_info_investtype(A1809)</f>
        <v>普通股票型基金</v>
      </c>
      <c r="U1809" t="str">
        <f>f_info_fundmanager(A1809)</f>
        <v>张仲维</v>
      </c>
      <c r="V1809">
        <f>f_info_manager_onthepostdays(A1809,1)</f>
        <v>911</v>
      </c>
      <c r="W1809" s="25">
        <f ca="1">f_return_1w(A1809,"0",参数!$B$2)</f>
        <v>3.25542130533425</v>
      </c>
      <c r="X1809" s="25">
        <f>f_return_1m(A1809,"0",参数!$B$1)</f>
        <v>21.3447251114413</v>
      </c>
      <c r="Y1809" s="25">
        <f>f_return_3m(A1809,0,参数!$B$1)</f>
        <v>29.6938897050066</v>
      </c>
      <c r="Z1809" s="25">
        <f>f_return_6m(A1809,0,参数!B1808)</f>
        <v>17.5893668585277</v>
      </c>
      <c r="AA1809" t="str">
        <f>f_dq_status(A1809,参数!$B$1)</f>
        <v>开放申购|开放赎回</v>
      </c>
      <c r="AB1809" s="17">
        <f ca="1">f_risk_maxdownside(A1809,参数!$B$6,参数!$B$1)</f>
        <v>-24.4594178006782</v>
      </c>
      <c r="AC1809" s="17">
        <f ca="1">f_risk_maxdownside(A1809,参数!$B$4,参数!$B$1)</f>
        <v>-24.4594178006782</v>
      </c>
      <c r="AD1809" t="str">
        <f ca="1">f_risk_maxdownside_date(A1809,参数!$B$6,参数!$B$1)</f>
        <v>20200226-20200323</v>
      </c>
    </row>
    <row r="1810" spans="1:30">
      <c r="A1810" s="15" t="s">
        <v>1838</v>
      </c>
      <c r="B1810" t="str">
        <f>f_info_name(A1810)</f>
        <v>鹏华创新驱动</v>
      </c>
      <c r="C1810" t="str">
        <f>f_info_setupdate(A1810)</f>
        <v>2018-06-06</v>
      </c>
      <c r="D1810" s="16">
        <f t="shared" si="28"/>
        <v>964</v>
      </c>
      <c r="F1810" s="17">
        <f>f_netasset_total(A1810,参数!$B$1,100000000)</f>
        <v>3.7240088076</v>
      </c>
      <c r="G1810" s="17">
        <f ca="1">f_nav_adjustedreturn(A1810,参数!$B$2,参数!$B$1)</f>
        <v>65.0723115456088</v>
      </c>
      <c r="H1810" s="17">
        <f ca="1">f_nav_periodreturnrankingper(A1810,参数!$B$2,参数!$B$1,3)</f>
        <v>53.7782139352306</v>
      </c>
      <c r="I1810" s="17">
        <f ca="1">f_nav_adjustedreturn(A1810,参数!$B$3,参数!$B$2)</f>
        <v>47.1000713097219</v>
      </c>
      <c r="J1810" s="17">
        <f ca="1">f_nav_periodreturnrankingper(A1810,参数!$B$3,参数!$B$2,3)</f>
        <v>41.4600550964187</v>
      </c>
      <c r="K1810" s="17">
        <f ca="1">f_nav_adjustedreturn(A1810,参数!$B$4,参数!$B$3)</f>
        <v>0</v>
      </c>
      <c r="L1810" s="17">
        <f ca="1">f_nav_periodreturnrankingper(A1810,参数!$B$4,参数!$B$3,3)</f>
        <v>0</v>
      </c>
      <c r="M1810" s="17">
        <f ca="1">f_nav_adjustedreturn(A1810,参数!$B$5,参数!$B$4)</f>
        <v>0</v>
      </c>
      <c r="N1810" s="17">
        <f ca="1">f_nav_periodreturnrankingper(A1810,参数!$B$5,参数!$B$4,3)</f>
        <v>0</v>
      </c>
      <c r="O1810" s="17">
        <f ca="1">f_nav_adjustedreturn(A1810,参数!$B$6,参数!$B$5)</f>
        <v>0</v>
      </c>
      <c r="P1810" s="17">
        <f ca="1">f_nav_periodreturnrankingper(A1810,参数!$B$6,参数!$B$5,3)</f>
        <v>0</v>
      </c>
      <c r="Q1810" s="25">
        <f>f_return(A1810,1,参数!$B$1-365/2,参数!$B$1)</f>
        <v>27.2058581834111</v>
      </c>
      <c r="R1810" s="25">
        <f ca="1">f_return(A1810,1,参数!$B$4,参数!$B$1)</f>
        <v>0</v>
      </c>
      <c r="S1810" s="25">
        <f ca="1">f_return(A1810,1,参数!$B$6,参数!$B$1)</f>
        <v>0</v>
      </c>
      <c r="T1810" t="str">
        <f>f_info_investtype(A1810)</f>
        <v>偏股混合型基金</v>
      </c>
      <c r="U1810" t="str">
        <f>f_info_fundmanager(A1810)</f>
        <v>聂毅翔</v>
      </c>
      <c r="V1810">
        <f>f_info_manager_onthepostdays(A1810,1)</f>
        <v>981</v>
      </c>
      <c r="W1810" s="25">
        <f ca="1">f_return_1w(A1810,"0",参数!$B$2)</f>
        <v>1.51738845144357</v>
      </c>
      <c r="X1810" s="25">
        <f>f_return_1m(A1810,"0",参数!$B$1)</f>
        <v>16.2702025950375</v>
      </c>
      <c r="Y1810" s="25">
        <f>f_return_3m(A1810,0,参数!$B$1)</f>
        <v>14.1396648044693</v>
      </c>
      <c r="Z1810" s="25">
        <f>f_return_6m(A1810,0,参数!B1809)</f>
        <v>1.09924297417815</v>
      </c>
      <c r="AA1810" t="str">
        <f>f_dq_status(A1810,参数!$B$1)</f>
        <v>开放申购|开放赎回</v>
      </c>
      <c r="AB1810" s="17">
        <f ca="1">f_risk_maxdownside(A1810,参数!$B$6,参数!$B$1)</f>
        <v>-21.6248506571087</v>
      </c>
      <c r="AC1810" s="17">
        <f ca="1">f_risk_maxdownside(A1810,参数!$B$4,参数!$B$1)</f>
        <v>-21.6248506571087</v>
      </c>
      <c r="AD1810" t="str">
        <f ca="1">f_risk_maxdownside_date(A1810,参数!$B$6,参数!$B$1)</f>
        <v>20180714-20181018</v>
      </c>
    </row>
    <row r="1811" spans="1:30">
      <c r="A1811" s="15" t="s">
        <v>1839</v>
      </c>
      <c r="B1811" t="str">
        <f>f_info_name(A1811)</f>
        <v>创金合信工业周期精选A</v>
      </c>
      <c r="C1811" t="str">
        <f>f_info_setupdate(A1811)</f>
        <v>2018-05-17</v>
      </c>
      <c r="D1811" s="16">
        <f t="shared" si="28"/>
        <v>984</v>
      </c>
      <c r="F1811" s="17">
        <f>f_netasset_total(A1811,参数!$B$1,100000000)</f>
        <v>22.7931445061</v>
      </c>
      <c r="G1811" s="17">
        <f ca="1">f_nav_adjustedreturn(A1811,参数!$B$2,参数!$B$1)</f>
        <v>178.057263021676</v>
      </c>
      <c r="H1811" s="17">
        <f ca="1">f_nav_periodreturnrankingper(A1811,参数!$B$2,参数!$B$1,3)</f>
        <v>0.245098039215686</v>
      </c>
      <c r="I1811" s="17">
        <f ca="1">f_nav_adjustedreturn(A1811,参数!$B$3,参数!$B$2)</f>
        <v>44.9812382739212</v>
      </c>
      <c r="J1811" s="17">
        <f ca="1">f_nav_periodreturnrankingper(A1811,参数!$B$3,参数!$B$2,3)</f>
        <v>51.0324483775811</v>
      </c>
      <c r="K1811" s="17">
        <f ca="1">f_nav_adjustedreturn(A1811,参数!$B$4,参数!$B$3)</f>
        <v>0</v>
      </c>
      <c r="L1811" s="17">
        <f ca="1">f_nav_periodreturnrankingper(A1811,参数!$B$4,参数!$B$3,3)</f>
        <v>0</v>
      </c>
      <c r="M1811" s="17">
        <f ca="1">f_nav_adjustedreturn(A1811,参数!$B$5,参数!$B$4)</f>
        <v>0</v>
      </c>
      <c r="N1811" s="17">
        <f ca="1">f_nav_periodreturnrankingper(A1811,参数!$B$5,参数!$B$4,3)</f>
        <v>0</v>
      </c>
      <c r="O1811" s="17">
        <f ca="1">f_nav_adjustedreturn(A1811,参数!$B$6,参数!$B$5)</f>
        <v>0</v>
      </c>
      <c r="P1811" s="17">
        <f ca="1">f_nav_periodreturnrankingper(A1811,参数!$B$6,参数!$B$5,3)</f>
        <v>0</v>
      </c>
      <c r="Q1811" s="25">
        <f>f_return(A1811,1,参数!$B$1-365/2,参数!$B$1)</f>
        <v>266.025525187661</v>
      </c>
      <c r="R1811" s="25">
        <f ca="1">f_return(A1811,1,参数!$B$4,参数!$B$1)</f>
        <v>0</v>
      </c>
      <c r="S1811" s="25">
        <f ca="1">f_return(A1811,1,参数!$B$6,参数!$B$1)</f>
        <v>0</v>
      </c>
      <c r="T1811" t="str">
        <f>f_info_investtype(A1811)</f>
        <v>普通股票型基金</v>
      </c>
      <c r="U1811" t="str">
        <f>f_info_fundmanager(A1811)</f>
        <v>李游</v>
      </c>
      <c r="V1811">
        <f>f_info_manager_onthepostdays(A1811,1)</f>
        <v>1001</v>
      </c>
      <c r="W1811" s="25">
        <f ca="1">f_return_1w(A1811,"0",参数!$B$2)</f>
        <v>-1.30118943082941</v>
      </c>
      <c r="X1811" s="25">
        <f>f_return_1m(A1811,"0",参数!$B$1)</f>
        <v>22.3451957295374</v>
      </c>
      <c r="Y1811" s="25">
        <f>f_return_3m(A1811,0,参数!$B$1)</f>
        <v>64.6740432054414</v>
      </c>
      <c r="Z1811" s="25">
        <f>f_return_6m(A1811,0,参数!B1810)</f>
        <v>85.9851988899167</v>
      </c>
      <c r="AA1811" t="str">
        <f>f_dq_status(A1811,参数!$B$1)</f>
        <v>开放申购|开放赎回</v>
      </c>
      <c r="AB1811" s="17">
        <f ca="1">f_risk_maxdownside(A1811,参数!$B$6,参数!$B$1)</f>
        <v>-24.98</v>
      </c>
      <c r="AC1811" s="17">
        <f ca="1">f_risk_maxdownside(A1811,参数!$B$4,参数!$B$1)</f>
        <v>-24.98</v>
      </c>
      <c r="AD1811" t="str">
        <f ca="1">f_risk_maxdownside_date(A1811,参数!$B$6,参数!$B$1)</f>
        <v>20180518-20181018</v>
      </c>
    </row>
    <row r="1812" spans="1:30">
      <c r="A1812" s="15" t="s">
        <v>1840</v>
      </c>
      <c r="B1812" t="str">
        <f>f_info_name(A1812)</f>
        <v>国泰消费优选</v>
      </c>
      <c r="C1812" t="str">
        <f>f_info_setupdate(A1812)</f>
        <v>2019-01-17</v>
      </c>
      <c r="D1812" s="16">
        <f t="shared" si="28"/>
        <v>739</v>
      </c>
      <c r="F1812" s="17">
        <f>f_netasset_total(A1812,参数!$B$1,100000000)</f>
        <v>2.1461048567</v>
      </c>
      <c r="G1812" s="17">
        <f ca="1">f_nav_adjustedreturn(A1812,参数!$B$2,参数!$B$1)</f>
        <v>60.6129768503424</v>
      </c>
      <c r="H1812" s="17">
        <f ca="1">f_nav_periodreturnrankingper(A1812,参数!$B$2,参数!$B$1,3)</f>
        <v>58.3333333333333</v>
      </c>
      <c r="I1812" s="17">
        <f ca="1">f_nav_adjustedreturn(A1812,参数!$B$3,参数!$B$2)</f>
        <v>22.6922692269227</v>
      </c>
      <c r="J1812" s="17">
        <f ca="1">f_nav_periodreturnrankingper(A1812,参数!$B$3,参数!$B$2,3)</f>
        <v>89.6755162241888</v>
      </c>
      <c r="K1812" s="17">
        <f ca="1">f_nav_adjustedreturn(A1812,参数!$B$4,参数!$B$3)</f>
        <v>0</v>
      </c>
      <c r="L1812" s="17">
        <f ca="1">f_nav_periodreturnrankingper(A1812,参数!$B$4,参数!$B$3,3)</f>
        <v>0</v>
      </c>
      <c r="M1812" s="17">
        <f ca="1">f_nav_adjustedreturn(A1812,参数!$B$5,参数!$B$4)</f>
        <v>0</v>
      </c>
      <c r="N1812" s="17">
        <f ca="1">f_nav_periodreturnrankingper(A1812,参数!$B$5,参数!$B$4,3)</f>
        <v>0</v>
      </c>
      <c r="O1812" s="17">
        <f ca="1">f_nav_adjustedreturn(A1812,参数!$B$6,参数!$B$5)</f>
        <v>0</v>
      </c>
      <c r="P1812" s="17">
        <f ca="1">f_nav_periodreturnrankingper(A1812,参数!$B$6,参数!$B$5,3)</f>
        <v>0</v>
      </c>
      <c r="Q1812" s="25">
        <f>f_return(A1812,1,参数!$B$1-365/2,参数!$B$1)</f>
        <v>53.227840114824</v>
      </c>
      <c r="R1812" s="25">
        <f ca="1">f_return(A1812,1,参数!$B$4,参数!$B$1)</f>
        <v>0</v>
      </c>
      <c r="S1812" s="25">
        <f ca="1">f_return(A1812,1,参数!$B$6,参数!$B$1)</f>
        <v>0</v>
      </c>
      <c r="T1812" t="str">
        <f>f_info_investtype(A1812)</f>
        <v>普通股票型基金</v>
      </c>
      <c r="U1812" t="str">
        <f>f_info_fundmanager(A1812)</f>
        <v>彭凌志,李海</v>
      </c>
      <c r="V1812">
        <f>f_info_manager_onthepostdays(A1812,1)</f>
        <v>756</v>
      </c>
      <c r="W1812" s="25">
        <f ca="1">f_return_1w(A1812,"0",参数!$B$2)</f>
        <v>-2.69670050761422</v>
      </c>
      <c r="X1812" s="25">
        <f>f_return_1m(A1812,"0",参数!$B$1)</f>
        <v>7.99079250246629</v>
      </c>
      <c r="Y1812" s="25">
        <f>f_return_3m(A1812,0,参数!$B$1)</f>
        <v>11.8465118919226</v>
      </c>
      <c r="Z1812" s="25">
        <f>f_return_6m(A1812,0,参数!B1811)</f>
        <v>8.9041095890411</v>
      </c>
      <c r="AA1812" t="str">
        <f>f_dq_status(A1812,参数!$B$1)</f>
        <v>开放申购|开放赎回</v>
      </c>
      <c r="AB1812" s="17">
        <f ca="1">f_risk_maxdownside(A1812,参数!$B$6,参数!$B$1)</f>
        <v>-11.6428683508552</v>
      </c>
      <c r="AC1812" s="17">
        <f ca="1">f_risk_maxdownside(A1812,参数!$B$4,参数!$B$1)</f>
        <v>-11.6428683508552</v>
      </c>
      <c r="AD1812" t="str">
        <f ca="1">f_risk_maxdownside_date(A1812,参数!$B$6,参数!$B$1)</f>
        <v>20200114-20200203</v>
      </c>
    </row>
    <row r="1813" spans="1:30">
      <c r="A1813" s="15" t="s">
        <v>1841</v>
      </c>
      <c r="B1813" t="str">
        <f>f_info_name(A1813)</f>
        <v>东方红配置精选A</v>
      </c>
      <c r="C1813" t="str">
        <f>f_info_setupdate(A1813)</f>
        <v>2018-05-21</v>
      </c>
      <c r="D1813" s="16">
        <f t="shared" si="28"/>
        <v>980</v>
      </c>
      <c r="F1813" s="17">
        <f>f_netasset_total(A1813,参数!$B$1,100000000)</f>
        <v>13.0247145773</v>
      </c>
      <c r="G1813" s="17">
        <f ca="1">f_nav_adjustedreturn(A1813,参数!$B$2,参数!$B$1)</f>
        <v>17.2263293845195</v>
      </c>
      <c r="H1813" s="17">
        <f ca="1">f_nav_periodreturnrankingper(A1813,参数!$B$2,参数!$B$1,3)</f>
        <v>44.3850267379679</v>
      </c>
      <c r="I1813" s="17">
        <f ca="1">f_nav_adjustedreturn(A1813,参数!$B$3,参数!$B$2)</f>
        <v>11.5782150665872</v>
      </c>
      <c r="J1813" s="17">
        <f ca="1">f_nav_periodreturnrankingper(A1813,参数!$B$3,参数!$B$2,3)</f>
        <v>35.4385964912281</v>
      </c>
      <c r="K1813" s="17">
        <f ca="1">f_nav_adjustedreturn(A1813,参数!$B$4,参数!$B$3)</f>
        <v>0</v>
      </c>
      <c r="L1813" s="17">
        <f ca="1">f_nav_periodreturnrankingper(A1813,参数!$B$4,参数!$B$3,3)</f>
        <v>0</v>
      </c>
      <c r="M1813" s="17">
        <f ca="1">f_nav_adjustedreturn(A1813,参数!$B$5,参数!$B$4)</f>
        <v>0</v>
      </c>
      <c r="N1813" s="17">
        <f ca="1">f_nav_periodreturnrankingper(A1813,参数!$B$5,参数!$B$4,3)</f>
        <v>0</v>
      </c>
      <c r="O1813" s="17">
        <f ca="1">f_nav_adjustedreturn(A1813,参数!$B$6,参数!$B$5)</f>
        <v>0</v>
      </c>
      <c r="P1813" s="17">
        <f ca="1">f_nav_periodreturnrankingper(A1813,参数!$B$6,参数!$B$5,3)</f>
        <v>0</v>
      </c>
      <c r="Q1813" s="25">
        <f>f_return(A1813,1,参数!$B$1-365/2,参数!$B$1)</f>
        <v>23.4081133120056</v>
      </c>
      <c r="R1813" s="25">
        <f ca="1">f_return(A1813,1,参数!$B$4,参数!$B$1)</f>
        <v>0</v>
      </c>
      <c r="S1813" s="25">
        <f ca="1">f_return(A1813,1,参数!$B$6,参数!$B$1)</f>
        <v>0</v>
      </c>
      <c r="T1813" t="str">
        <f>f_info_investtype(A1813)</f>
        <v>偏债混合型基金</v>
      </c>
      <c r="U1813" t="str">
        <f>f_info_fundmanager(A1813)</f>
        <v>孔令超,徐觅</v>
      </c>
      <c r="V1813">
        <f>f_info_manager_onthepostdays(A1813,1)</f>
        <v>997</v>
      </c>
      <c r="W1813" s="25">
        <f ca="1">f_return_1w(A1813,"0",参数!$B$2)</f>
        <v>-1.18817109663792</v>
      </c>
      <c r="X1813" s="25">
        <f>f_return_1m(A1813,"0",参数!$B$1)</f>
        <v>4.35299714557564</v>
      </c>
      <c r="Y1813" s="25">
        <f>f_return_3m(A1813,0,参数!$B$1)</f>
        <v>8.44594594594595</v>
      </c>
      <c r="Z1813" s="25">
        <f>f_return_6m(A1813,0,参数!B1812)</f>
        <v>8.31814415907206</v>
      </c>
      <c r="AA1813" t="str">
        <f>f_dq_status(A1813,参数!$B$1)</f>
        <v>开放申购|开放赎回</v>
      </c>
      <c r="AB1813" s="17">
        <f ca="1">f_risk_maxdownside(A1813,参数!$B$6,参数!$B$1)</f>
        <v>-5.77139396037034</v>
      </c>
      <c r="AC1813" s="17">
        <f ca="1">f_risk_maxdownside(A1813,参数!$B$4,参数!$B$1)</f>
        <v>-5.77139396037034</v>
      </c>
      <c r="AD1813" t="str">
        <f ca="1">f_risk_maxdownside_date(A1813,参数!$B$6,参数!$B$1)</f>
        <v>20200306-20200323</v>
      </c>
    </row>
    <row r="1814" spans="1:30">
      <c r="A1814" s="15" t="s">
        <v>1842</v>
      </c>
      <c r="B1814" t="str">
        <f>f_info_name(A1814)</f>
        <v>长信稳进资产配置</v>
      </c>
      <c r="C1814" t="str">
        <f>f_info_setupdate(A1814)</f>
        <v>2018-09-05</v>
      </c>
      <c r="D1814" s="16">
        <f t="shared" si="28"/>
        <v>873</v>
      </c>
      <c r="F1814" s="17">
        <f>f_netasset_total(A1814,参数!$B$1,100000000)</f>
        <v>9.0116273681</v>
      </c>
      <c r="G1814" s="17">
        <f ca="1">f_nav_adjustedreturn(A1814,参数!$B$2,参数!$B$1)</f>
        <v>20.3342095381149</v>
      </c>
      <c r="H1814" s="17">
        <f ca="1">f_nav_periodreturnrankingper(A1814,参数!$B$2,参数!$B$1,3)</f>
        <v>28.6096256684492</v>
      </c>
      <c r="I1814" s="17">
        <f ca="1">f_nav_adjustedreturn(A1814,参数!$B$3,参数!$B$2)</f>
        <v>7.6575376977492</v>
      </c>
      <c r="J1814" s="17">
        <f ca="1">f_nav_periodreturnrankingper(A1814,参数!$B$3,参数!$B$2,3)</f>
        <v>66.3157894736842</v>
      </c>
      <c r="K1814" s="17">
        <f ca="1">f_nav_adjustedreturn(A1814,参数!$B$4,参数!$B$3)</f>
        <v>0</v>
      </c>
      <c r="L1814" s="17">
        <f ca="1">f_nav_periodreturnrankingper(A1814,参数!$B$4,参数!$B$3,3)</f>
        <v>0</v>
      </c>
      <c r="M1814" s="17">
        <f ca="1">f_nav_adjustedreturn(A1814,参数!$B$5,参数!$B$4)</f>
        <v>0</v>
      </c>
      <c r="N1814" s="17">
        <f ca="1">f_nav_periodreturnrankingper(A1814,参数!$B$5,参数!$B$4,3)</f>
        <v>0</v>
      </c>
      <c r="O1814" s="17">
        <f ca="1">f_nav_adjustedreturn(A1814,参数!$B$6,参数!$B$5)</f>
        <v>0</v>
      </c>
      <c r="P1814" s="17">
        <f ca="1">f_nav_periodreturnrankingper(A1814,参数!$B$6,参数!$B$5,3)</f>
        <v>0</v>
      </c>
      <c r="Q1814" s="25">
        <f>f_return(A1814,1,参数!$B$1-365/2,参数!$B$1)</f>
        <v>17.6020535149143</v>
      </c>
      <c r="R1814" s="25">
        <f ca="1">f_return(A1814,1,参数!$B$4,参数!$B$1)</f>
        <v>0</v>
      </c>
      <c r="S1814" s="25">
        <f ca="1">f_return(A1814,1,参数!$B$6,参数!$B$1)</f>
        <v>0</v>
      </c>
      <c r="T1814" t="str">
        <f>f_info_investtype(A1814)</f>
        <v>偏债混合型基金</v>
      </c>
      <c r="U1814" t="str">
        <f>f_info_fundmanager(A1814)</f>
        <v>杨帆</v>
      </c>
      <c r="V1814">
        <f>f_info_manager_onthepostdays(A1814,1)</f>
        <v>281</v>
      </c>
      <c r="W1814" s="25">
        <f ca="1">f_return_1w(A1814,"0",参数!$B$2)</f>
        <v>-0.467202392076254</v>
      </c>
      <c r="X1814" s="25">
        <f>f_return_1m(A1814,"0",参数!$B$1)</f>
        <v>3.59654085508769</v>
      </c>
      <c r="Y1814" s="25">
        <f>f_return_3m(A1814,0,参数!$B$1)</f>
        <v>6.3028694642561</v>
      </c>
      <c r="Z1814" s="25">
        <f>f_return_6m(A1814,0,参数!B1813)</f>
        <v>6.11259160559628</v>
      </c>
      <c r="AA1814" t="str">
        <f>f_dq_status(A1814,参数!$B$1)</f>
        <v>开放申购|开放赎回</v>
      </c>
      <c r="AB1814" s="17">
        <f ca="1">f_risk_maxdownside(A1814,参数!$B$6,参数!$B$1)</f>
        <v>-2.82790697674419</v>
      </c>
      <c r="AC1814" s="17">
        <f ca="1">f_risk_maxdownside(A1814,参数!$B$4,参数!$B$1)</f>
        <v>-2.82790697674419</v>
      </c>
      <c r="AD1814" t="str">
        <f ca="1">f_risk_maxdownside_date(A1814,参数!$B$6,参数!$B$1)</f>
        <v>20200123-20200203</v>
      </c>
    </row>
    <row r="1815" spans="1:30">
      <c r="A1815" s="15" t="s">
        <v>1843</v>
      </c>
      <c r="B1815" t="str">
        <f>f_info_name(A1815)</f>
        <v>中信保诚至兴A</v>
      </c>
      <c r="C1815" t="str">
        <f>f_info_setupdate(A1815)</f>
        <v>2018-06-27</v>
      </c>
      <c r="D1815" s="16">
        <f t="shared" si="28"/>
        <v>943</v>
      </c>
      <c r="F1815" s="17">
        <f>f_netasset_total(A1815,参数!$B$1,100000000)</f>
        <v>0.5569257639</v>
      </c>
      <c r="G1815" s="17">
        <f ca="1">f_nav_adjustedreturn(A1815,参数!$B$2,参数!$B$1)</f>
        <v>79.6143981604316</v>
      </c>
      <c r="H1815" s="17">
        <f ca="1">f_nav_periodreturnrankingper(A1815,参数!$B$2,参数!$B$1,3)</f>
        <v>16.2519851773425</v>
      </c>
      <c r="I1815" s="17">
        <f ca="1">f_nav_adjustedreturn(A1815,参数!$B$3,参数!$B$2)</f>
        <v>11.7182096630768</v>
      </c>
      <c r="J1815" s="17">
        <f ca="1">f_nav_periodreturnrankingper(A1815,参数!$B$3,参数!$B$2,3)</f>
        <v>76.9788182831661</v>
      </c>
      <c r="K1815" s="17">
        <f ca="1">f_nav_adjustedreturn(A1815,参数!$B$4,参数!$B$3)</f>
        <v>0</v>
      </c>
      <c r="L1815" s="17">
        <f ca="1">f_nav_periodreturnrankingper(A1815,参数!$B$4,参数!$B$3,3)</f>
        <v>0</v>
      </c>
      <c r="M1815" s="17">
        <f ca="1">f_nav_adjustedreturn(A1815,参数!$B$5,参数!$B$4)</f>
        <v>0</v>
      </c>
      <c r="N1815" s="17">
        <f ca="1">f_nav_periodreturnrankingper(A1815,参数!$B$5,参数!$B$4,3)</f>
        <v>0</v>
      </c>
      <c r="O1815" s="17">
        <f ca="1">f_nav_adjustedreturn(A1815,参数!$B$6,参数!$B$5)</f>
        <v>0</v>
      </c>
      <c r="P1815" s="17">
        <f ca="1">f_nav_periodreturnrankingper(A1815,参数!$B$6,参数!$B$5,3)</f>
        <v>0</v>
      </c>
      <c r="Q1815" s="25">
        <f>f_return(A1815,1,参数!$B$1-365/2,参数!$B$1)</f>
        <v>120.321088246497</v>
      </c>
      <c r="R1815" s="25">
        <f ca="1">f_return(A1815,1,参数!$B$4,参数!$B$1)</f>
        <v>0</v>
      </c>
      <c r="S1815" s="25">
        <f ca="1">f_return(A1815,1,参数!$B$6,参数!$B$1)</f>
        <v>0</v>
      </c>
      <c r="T1815" t="str">
        <f>f_info_investtype(A1815)</f>
        <v>灵活配置型基金</v>
      </c>
      <c r="U1815" t="str">
        <f>f_info_fundmanager(A1815)</f>
        <v>闾志刚,孙浩中</v>
      </c>
      <c r="V1815">
        <f>f_info_manager_onthepostdays(A1815,1)</f>
        <v>960</v>
      </c>
      <c r="W1815" s="25">
        <f ca="1">f_return_1w(A1815,"0",参数!$B$2)</f>
        <v>-0.989492119089305</v>
      </c>
      <c r="X1815" s="25">
        <f>f_return_1m(A1815,"0",参数!$B$1)</f>
        <v>12.8716723170122</v>
      </c>
      <c r="Y1815" s="25">
        <f>f_return_3m(A1815,0,参数!$B$1)</f>
        <v>46.2446892777418</v>
      </c>
      <c r="Z1815" s="25">
        <f>f_return_6m(A1815,0,参数!B1814)</f>
        <v>31.381780962129</v>
      </c>
      <c r="AA1815" t="str">
        <f>f_dq_status(A1815,参数!$B$1)</f>
        <v>开放申购|开放赎回</v>
      </c>
      <c r="AB1815" s="17">
        <f ca="1">f_risk_maxdownside(A1815,参数!$B$6,参数!$B$1)</f>
        <v>-20.8936009087467</v>
      </c>
      <c r="AC1815" s="17">
        <f ca="1">f_risk_maxdownside(A1815,参数!$B$4,参数!$B$1)</f>
        <v>-20.8936009087467</v>
      </c>
      <c r="AD1815" t="str">
        <f ca="1">f_risk_maxdownside_date(A1815,参数!$B$6,参数!$B$1)</f>
        <v>20200226-20200401</v>
      </c>
    </row>
    <row r="1816" spans="1:30">
      <c r="A1816" s="15" t="s">
        <v>1844</v>
      </c>
      <c r="B1816" t="str">
        <f>f_info_name(A1816)</f>
        <v>南方合顺多资产A</v>
      </c>
      <c r="C1816" t="str">
        <f>f_info_setupdate(A1816)</f>
        <v>2019-01-17</v>
      </c>
      <c r="D1816" s="16">
        <f t="shared" si="28"/>
        <v>739</v>
      </c>
      <c r="F1816" s="17">
        <f>f_netasset_total(A1816,参数!$B$1,100000000)</f>
        <v>1.2337798559</v>
      </c>
      <c r="G1816" s="17">
        <f ca="1">f_nav_adjustedreturn(A1816,参数!$B$2,参数!$B$1)</f>
        <v>40.9614201599438</v>
      </c>
      <c r="H1816" s="17">
        <f ca="1">f_nav_periodreturnrankingper(A1816,参数!$B$2,参数!$B$1,3)</f>
        <v>2.94117647058823</v>
      </c>
      <c r="I1816" s="17">
        <f ca="1">f_nav_adjustedreturn(A1816,参数!$B$3,参数!$B$2)</f>
        <v>13.79</v>
      </c>
      <c r="J1816" s="17">
        <f ca="1">f_nav_periodreturnrankingper(A1816,参数!$B$3,参数!$B$2,3)</f>
        <v>21.4035087719298</v>
      </c>
      <c r="K1816" s="17">
        <f ca="1">f_nav_adjustedreturn(A1816,参数!$B$4,参数!$B$3)</f>
        <v>0</v>
      </c>
      <c r="L1816" s="17">
        <f ca="1">f_nav_periodreturnrankingper(A1816,参数!$B$4,参数!$B$3,3)</f>
        <v>0</v>
      </c>
      <c r="M1816" s="17">
        <f ca="1">f_nav_adjustedreturn(A1816,参数!$B$5,参数!$B$4)</f>
        <v>0</v>
      </c>
      <c r="N1816" s="17">
        <f ca="1">f_nav_periodreturnrankingper(A1816,参数!$B$5,参数!$B$4,3)</f>
        <v>0</v>
      </c>
      <c r="O1816" s="17">
        <f ca="1">f_nav_adjustedreturn(A1816,参数!$B$6,参数!$B$5)</f>
        <v>0</v>
      </c>
      <c r="P1816" s="17">
        <f ca="1">f_nav_periodreturnrankingper(A1816,参数!$B$6,参数!$B$5,3)</f>
        <v>0</v>
      </c>
      <c r="Q1816" s="25">
        <f>f_return(A1816,1,参数!$B$1-365/2,参数!$B$1)</f>
        <v>39.3568836012754</v>
      </c>
      <c r="R1816" s="25">
        <f ca="1">f_return(A1816,1,参数!$B$4,参数!$B$1)</f>
        <v>0</v>
      </c>
      <c r="S1816" s="25">
        <f ca="1">f_return(A1816,1,参数!$B$6,参数!$B$1)</f>
        <v>0</v>
      </c>
      <c r="T1816" t="str">
        <f>f_info_investtype(A1816)</f>
        <v>偏债混合型基金</v>
      </c>
      <c r="U1816" t="str">
        <f>f_info_fundmanager(A1816)</f>
        <v>夏莹莹</v>
      </c>
      <c r="V1816">
        <f>f_info_manager_onthepostdays(A1816,1)</f>
        <v>756</v>
      </c>
      <c r="W1816" s="25">
        <f ca="1">f_return_1w(A1816,"0",参数!$B$2)</f>
        <v>-1.46345687564948</v>
      </c>
      <c r="X1816" s="25">
        <f>f_return_1m(A1816,"0",参数!$B$1)</f>
        <v>8.18102111013692</v>
      </c>
      <c r="Y1816" s="25">
        <f>f_return_3m(A1816,0,参数!$B$1)</f>
        <v>14.4406392694064</v>
      </c>
      <c r="Z1816" s="25">
        <f>f_return_6m(A1816,0,参数!B1815)</f>
        <v>10.4702501927255</v>
      </c>
      <c r="AA1816" t="str">
        <f>f_dq_status(A1816,参数!$B$1)</f>
        <v>开放申购|开放赎回</v>
      </c>
      <c r="AB1816" s="17">
        <f ca="1">f_risk_maxdownside(A1816,参数!$B$6,参数!$B$1)</f>
        <v>-12.435445528322</v>
      </c>
      <c r="AC1816" s="17">
        <f ca="1">f_risk_maxdownside(A1816,参数!$B$4,参数!$B$1)</f>
        <v>-12.435445528322</v>
      </c>
      <c r="AD1816" t="str">
        <f ca="1">f_risk_maxdownside_date(A1816,参数!$B$6,参数!$B$1)</f>
        <v>20200226-20200323</v>
      </c>
    </row>
    <row r="1817" spans="1:30">
      <c r="A1817" s="15" t="s">
        <v>1845</v>
      </c>
      <c r="B1817" t="str">
        <f>f_info_name(A1817)</f>
        <v>上投摩根核心精选</v>
      </c>
      <c r="C1817" t="str">
        <f>f_info_setupdate(A1817)</f>
        <v>2018-11-29</v>
      </c>
      <c r="D1817" s="16">
        <f t="shared" si="28"/>
        <v>788</v>
      </c>
      <c r="F1817" s="17">
        <f>f_netasset_total(A1817,参数!$B$1,100000000)</f>
        <v>0.2357279054</v>
      </c>
      <c r="G1817" s="17">
        <f ca="1">f_nav_adjustedreturn(A1817,参数!$B$2,参数!$B$1)</f>
        <v>53.0781783118232</v>
      </c>
      <c r="H1817" s="17">
        <f ca="1">f_nav_periodreturnrankingper(A1817,参数!$B$2,参数!$B$1,3)</f>
        <v>67.156862745098</v>
      </c>
      <c r="I1817" s="17">
        <f ca="1">f_nav_adjustedreturn(A1817,参数!$B$3,参数!$B$2)</f>
        <v>33.5248093493117</v>
      </c>
      <c r="J1817" s="17">
        <f ca="1">f_nav_periodreturnrankingper(A1817,参数!$B$3,参数!$B$2,3)</f>
        <v>71.976401179941</v>
      </c>
      <c r="K1817" s="17">
        <f ca="1">f_nav_adjustedreturn(A1817,参数!$B$4,参数!$B$3)</f>
        <v>0</v>
      </c>
      <c r="L1817" s="17">
        <f ca="1">f_nav_periodreturnrankingper(A1817,参数!$B$4,参数!$B$3,3)</f>
        <v>0</v>
      </c>
      <c r="M1817" s="17">
        <f ca="1">f_nav_adjustedreturn(A1817,参数!$B$5,参数!$B$4)</f>
        <v>0</v>
      </c>
      <c r="N1817" s="17">
        <f ca="1">f_nav_periodreturnrankingper(A1817,参数!$B$5,参数!$B$4,3)</f>
        <v>0</v>
      </c>
      <c r="O1817" s="17">
        <f ca="1">f_nav_adjustedreturn(A1817,参数!$B$6,参数!$B$5)</f>
        <v>0</v>
      </c>
      <c r="P1817" s="17">
        <f ca="1">f_nav_periodreturnrankingper(A1817,参数!$B$6,参数!$B$5,3)</f>
        <v>0</v>
      </c>
      <c r="Q1817" s="25">
        <f>f_return(A1817,1,参数!$B$1-365/2,参数!$B$1)</f>
        <v>46.8629424814183</v>
      </c>
      <c r="R1817" s="25">
        <f ca="1">f_return(A1817,1,参数!$B$4,参数!$B$1)</f>
        <v>0</v>
      </c>
      <c r="S1817" s="25">
        <f ca="1">f_return(A1817,1,参数!$B$6,参数!$B$1)</f>
        <v>0</v>
      </c>
      <c r="T1817" t="str">
        <f>f_info_investtype(A1817)</f>
        <v>普通股票型基金</v>
      </c>
      <c r="U1817" t="str">
        <f>f_info_fundmanager(A1817)</f>
        <v>李博</v>
      </c>
      <c r="V1817">
        <f>f_info_manager_onthepostdays(A1817,1)</f>
        <v>805</v>
      </c>
      <c r="W1817" s="25">
        <f ca="1">f_return_1w(A1817,"0",参数!$B$2)</f>
        <v>-3.40331016694131</v>
      </c>
      <c r="X1817" s="25">
        <f>f_return_1m(A1817,"0",参数!$B$1)</f>
        <v>8.21666404488491</v>
      </c>
      <c r="Y1817" s="25">
        <f>f_return_3m(A1817,0,参数!$B$1)</f>
        <v>7.91675381719305</v>
      </c>
      <c r="Z1817" s="25">
        <f>f_return_6m(A1817,0,参数!B1816)</f>
        <v>18.3584519245917</v>
      </c>
      <c r="AA1817" t="str">
        <f>f_dq_status(A1817,参数!$B$1)</f>
        <v>开放申购|开放赎回</v>
      </c>
      <c r="AB1817" s="17">
        <f ca="1">f_risk_maxdownside(A1817,参数!$B$6,参数!$B$1)</f>
        <v>-14.5051312073834</v>
      </c>
      <c r="AC1817" s="17">
        <f ca="1">f_risk_maxdownside(A1817,参数!$B$4,参数!$B$1)</f>
        <v>-14.5051312073834</v>
      </c>
      <c r="AD1817" t="str">
        <f ca="1">f_risk_maxdownside_date(A1817,参数!$B$6,参数!$B$1)</f>
        <v>20200306-20200323</v>
      </c>
    </row>
    <row r="1818" spans="1:30">
      <c r="A1818" s="15" t="s">
        <v>1846</v>
      </c>
      <c r="B1818" t="str">
        <f>f_info_name(A1818)</f>
        <v>兴业聚华A</v>
      </c>
      <c r="C1818" t="str">
        <f>f_info_setupdate(A1818)</f>
        <v>2020-03-20</v>
      </c>
      <c r="D1818" s="16">
        <f t="shared" si="28"/>
        <v>311</v>
      </c>
      <c r="F1818" s="17">
        <f>f_netasset_total(A1818,参数!$B$1,100000000)</f>
        <v>16.0184531041</v>
      </c>
      <c r="G1818" s="17">
        <f ca="1">f_nav_adjustedreturn(A1818,参数!$B$2,参数!$B$1)</f>
        <v>0</v>
      </c>
      <c r="H1818" s="17">
        <f ca="1">f_nav_periodreturnrankingper(A1818,参数!$B$2,参数!$B$1,3)</f>
        <v>0</v>
      </c>
      <c r="I1818" s="17">
        <f ca="1">f_nav_adjustedreturn(A1818,参数!$B$3,参数!$B$2)</f>
        <v>0</v>
      </c>
      <c r="J1818" s="17">
        <f ca="1">f_nav_periodreturnrankingper(A1818,参数!$B$3,参数!$B$2,3)</f>
        <v>0</v>
      </c>
      <c r="K1818" s="17">
        <f ca="1">f_nav_adjustedreturn(A1818,参数!$B$4,参数!$B$3)</f>
        <v>0</v>
      </c>
      <c r="L1818" s="17">
        <f ca="1">f_nav_periodreturnrankingper(A1818,参数!$B$4,参数!$B$3,3)</f>
        <v>0</v>
      </c>
      <c r="M1818" s="17">
        <f ca="1">f_nav_adjustedreturn(A1818,参数!$B$5,参数!$B$4)</f>
        <v>0</v>
      </c>
      <c r="N1818" s="17">
        <f ca="1">f_nav_periodreturnrankingper(A1818,参数!$B$5,参数!$B$4,3)</f>
        <v>0</v>
      </c>
      <c r="O1818" s="17">
        <f ca="1">f_nav_adjustedreturn(A1818,参数!$B$6,参数!$B$5)</f>
        <v>0</v>
      </c>
      <c r="P1818" s="17">
        <f ca="1">f_nav_periodreturnrankingper(A1818,参数!$B$6,参数!$B$5,3)</f>
        <v>0</v>
      </c>
      <c r="Q1818" s="25">
        <f>f_return(A1818,1,参数!$B$1-365/2,参数!$B$1)</f>
        <v>13.3174594278875</v>
      </c>
      <c r="R1818" s="25">
        <f ca="1">f_return(A1818,1,参数!$B$4,参数!$B$1)</f>
        <v>0</v>
      </c>
      <c r="S1818" s="25">
        <f ca="1">f_return(A1818,1,参数!$B$6,参数!$B$1)</f>
        <v>0</v>
      </c>
      <c r="T1818" t="str">
        <f>f_info_investtype(A1818)</f>
        <v>偏债混合型基金</v>
      </c>
      <c r="U1818" t="str">
        <f>f_info_fundmanager(A1818)</f>
        <v>丁进</v>
      </c>
      <c r="V1818">
        <f>f_info_manager_onthepostdays(A1818,1)</f>
        <v>328</v>
      </c>
      <c r="W1818" s="25">
        <f ca="1">f_return_1w(A1818,"0",参数!$B$2)</f>
        <v>0</v>
      </c>
      <c r="X1818" s="25">
        <f>f_return_1m(A1818,"0",参数!$B$1)</f>
        <v>1.92325221037281</v>
      </c>
      <c r="Y1818" s="25">
        <f>f_return_3m(A1818,0,参数!$B$1)</f>
        <v>1.80262199563001</v>
      </c>
      <c r="Z1818" s="25">
        <f>f_return_6m(A1818,0,参数!B1817)</f>
        <v>2.37015091195258</v>
      </c>
      <c r="AA1818" t="str">
        <f>f_dq_status(A1818,参数!$B$1)</f>
        <v>暂停大额申购|开放赎回</v>
      </c>
      <c r="AB1818" s="17">
        <f ca="1">f_risk_maxdownside(A1818,参数!$B$6,参数!$B$1)</f>
        <v>-1.50328562426861</v>
      </c>
      <c r="AC1818" s="17">
        <f ca="1">f_risk_maxdownside(A1818,参数!$B$4,参数!$B$1)</f>
        <v>-1.50328562426861</v>
      </c>
      <c r="AD1818" t="str">
        <f ca="1">f_risk_maxdownside_date(A1818,参数!$B$6,参数!$B$1)</f>
        <v>20201204-20201224</v>
      </c>
    </row>
    <row r="1819" spans="1:30">
      <c r="A1819" s="15" t="s">
        <v>1847</v>
      </c>
      <c r="B1819" t="str">
        <f>f_info_name(A1819)</f>
        <v>工银瑞信医药健康A</v>
      </c>
      <c r="C1819" t="str">
        <f>f_info_setupdate(A1819)</f>
        <v>2018-07-30</v>
      </c>
      <c r="D1819" s="16">
        <f t="shared" si="28"/>
        <v>910</v>
      </c>
      <c r="F1819" s="17">
        <f>f_netasset_total(A1819,参数!$B$1,100000000)</f>
        <v>24.1355865903</v>
      </c>
      <c r="G1819" s="17">
        <f ca="1">f_nav_adjustedreturn(A1819,参数!$B$2,参数!$B$1)</f>
        <v>101.645675902603</v>
      </c>
      <c r="H1819" s="17">
        <f ca="1">f_nav_periodreturnrankingper(A1819,参数!$B$2,参数!$B$1,3)</f>
        <v>17.156862745098</v>
      </c>
      <c r="I1819" s="17">
        <f ca="1">f_nav_adjustedreturn(A1819,参数!$B$3,参数!$B$2)</f>
        <v>86.482254697286</v>
      </c>
      <c r="J1819" s="17">
        <f ca="1">f_nav_periodreturnrankingper(A1819,参数!$B$3,参数!$B$2,3)</f>
        <v>4.71976401179941</v>
      </c>
      <c r="K1819" s="17">
        <f ca="1">f_nav_adjustedreturn(A1819,参数!$B$4,参数!$B$3)</f>
        <v>0</v>
      </c>
      <c r="L1819" s="17">
        <f ca="1">f_nav_periodreturnrankingper(A1819,参数!$B$4,参数!$B$3,3)</f>
        <v>0</v>
      </c>
      <c r="M1819" s="17">
        <f ca="1">f_nav_adjustedreturn(A1819,参数!$B$5,参数!$B$4)</f>
        <v>0</v>
      </c>
      <c r="N1819" s="17">
        <f ca="1">f_nav_periodreturnrankingper(A1819,参数!$B$5,参数!$B$4,3)</f>
        <v>0</v>
      </c>
      <c r="O1819" s="17">
        <f ca="1">f_nav_adjustedreturn(A1819,参数!$B$6,参数!$B$5)</f>
        <v>0</v>
      </c>
      <c r="P1819" s="17">
        <f ca="1">f_nav_periodreturnrankingper(A1819,参数!$B$6,参数!$B$5,3)</f>
        <v>0</v>
      </c>
      <c r="Q1819" s="25">
        <f>f_return(A1819,1,参数!$B$1-365/2,参数!$B$1)</f>
        <v>53.0294808360136</v>
      </c>
      <c r="R1819" s="25">
        <f ca="1">f_return(A1819,1,参数!$B$4,参数!$B$1)</f>
        <v>0</v>
      </c>
      <c r="S1819" s="25">
        <f ca="1">f_return(A1819,1,参数!$B$6,参数!$B$1)</f>
        <v>0</v>
      </c>
      <c r="T1819" t="str">
        <f>f_info_investtype(A1819)</f>
        <v>普通股票型基金</v>
      </c>
      <c r="U1819" t="str">
        <f>f_info_fundmanager(A1819)</f>
        <v>谭冬寒</v>
      </c>
      <c r="V1819">
        <f>f_info_manager_onthepostdays(A1819,1)</f>
        <v>927</v>
      </c>
      <c r="W1819" s="25">
        <f ca="1">f_return_1w(A1819,"0",参数!$B$2)</f>
        <v>1.7774739360793</v>
      </c>
      <c r="X1819" s="25">
        <f>f_return_1m(A1819,"0",参数!$B$1)</f>
        <v>16.4280404641091</v>
      </c>
      <c r="Y1819" s="25">
        <f>f_return_3m(A1819,0,参数!$B$1)</f>
        <v>28.7767212411525</v>
      </c>
      <c r="Z1819" s="25">
        <f>f_return_6m(A1819,0,参数!B1818)</f>
        <v>18.7110533506615</v>
      </c>
      <c r="AA1819" t="str">
        <f>f_dq_status(A1819,参数!$B$1)</f>
        <v>开放申购|开放赎回</v>
      </c>
      <c r="AB1819" s="17">
        <f ca="1">f_risk_maxdownside(A1819,参数!$B$6,参数!$B$1)</f>
        <v>-15.0012951690196</v>
      </c>
      <c r="AC1819" s="17">
        <f ca="1">f_risk_maxdownside(A1819,参数!$B$4,参数!$B$1)</f>
        <v>-15.0012951690196</v>
      </c>
      <c r="AD1819" t="str">
        <f ca="1">f_risk_maxdownside_date(A1819,参数!$B$6,参数!$B$1)</f>
        <v>20200724-20201126</v>
      </c>
    </row>
    <row r="1820" spans="1:30">
      <c r="A1820" s="15" t="s">
        <v>1848</v>
      </c>
      <c r="B1820" t="str">
        <f>f_info_name(A1820)</f>
        <v>工银瑞信添祥一年定开</v>
      </c>
      <c r="C1820" t="str">
        <f>f_info_setupdate(A1820)</f>
        <v>2018-07-25</v>
      </c>
      <c r="D1820" s="16">
        <f t="shared" si="28"/>
        <v>915</v>
      </c>
      <c r="F1820" s="17">
        <f>f_netasset_total(A1820,参数!$B$1,100000000)</f>
        <v>2.5008420693</v>
      </c>
      <c r="G1820" s="17">
        <f ca="1">f_nav_adjustedreturn(A1820,参数!$B$2,参数!$B$1)</f>
        <v>5.06176279372156</v>
      </c>
      <c r="H1820" s="17">
        <f ca="1">f_nav_periodreturnrankingper(A1820,参数!$B$2,参数!$B$1,3)</f>
        <v>76.9811320754717</v>
      </c>
      <c r="I1820" s="17">
        <f ca="1">f_nav_adjustedreturn(A1820,参数!$B$3,参数!$B$2)</f>
        <v>4.68643655809431</v>
      </c>
      <c r="J1820" s="17">
        <f ca="1">f_nav_periodreturnrankingper(A1820,参数!$B$3,参数!$B$2,3)</f>
        <v>83.4042553191489</v>
      </c>
      <c r="K1820" s="17">
        <f ca="1">f_nav_adjustedreturn(A1820,参数!$B$4,参数!$B$3)</f>
        <v>0</v>
      </c>
      <c r="L1820" s="17">
        <f ca="1">f_nav_periodreturnrankingper(A1820,参数!$B$4,参数!$B$3,3)</f>
        <v>0</v>
      </c>
      <c r="M1820" s="17">
        <f ca="1">f_nav_adjustedreturn(A1820,参数!$B$5,参数!$B$4)</f>
        <v>0</v>
      </c>
      <c r="N1820" s="17">
        <f ca="1">f_nav_periodreturnrankingper(A1820,参数!$B$5,参数!$B$4,3)</f>
        <v>0</v>
      </c>
      <c r="O1820" s="17">
        <f ca="1">f_nav_adjustedreturn(A1820,参数!$B$6,参数!$B$5)</f>
        <v>0</v>
      </c>
      <c r="P1820" s="17">
        <f ca="1">f_nav_periodreturnrankingper(A1820,参数!$B$6,参数!$B$5,3)</f>
        <v>0</v>
      </c>
      <c r="Q1820" s="25">
        <f>f_return(A1820,1,参数!$B$1-365/2,参数!$B$1)</f>
        <v>6.85808229771498</v>
      </c>
      <c r="R1820" s="25">
        <f ca="1">f_return(A1820,1,参数!$B$4,参数!$B$1)</f>
        <v>0</v>
      </c>
      <c r="S1820" s="25">
        <f ca="1">f_return(A1820,1,参数!$B$6,参数!$B$1)</f>
        <v>0</v>
      </c>
      <c r="T1820" t="str">
        <f>f_info_investtype(A1820)</f>
        <v>混合债券型二级基金</v>
      </c>
      <c r="U1820" t="str">
        <f>f_info_fundmanager(A1820)</f>
        <v>何秀红</v>
      </c>
      <c r="V1820">
        <f>f_info_manager_onthepostdays(A1820,1)</f>
        <v>932</v>
      </c>
      <c r="W1820" s="25">
        <f ca="1">f_return_1w(A1820,"0",参数!$B$2)</f>
        <v>0.00928850083596405</v>
      </c>
      <c r="X1820" s="25">
        <f>f_return_1m(A1820,"0",参数!$B$1)</f>
        <v>1.35292536511064</v>
      </c>
      <c r="Y1820" s="25">
        <f>f_return_3m(A1820,0,参数!$B$1)</f>
        <v>2.54736651255553</v>
      </c>
      <c r="Z1820" s="25">
        <f>f_return_6m(A1820,0,参数!B1819)</f>
        <v>2.17589220684632</v>
      </c>
      <c r="AA1820" t="str">
        <f>f_dq_status(A1820,参数!$B$1)</f>
        <v>暂停申购|暂停赎回</v>
      </c>
      <c r="AB1820" s="17">
        <f ca="1">f_risk_maxdownside(A1820,参数!$B$6,参数!$B$1)</f>
        <v>-1.63416395810762</v>
      </c>
      <c r="AC1820" s="17">
        <f ca="1">f_risk_maxdownside(A1820,参数!$B$4,参数!$B$1)</f>
        <v>-1.63416395810762</v>
      </c>
      <c r="AD1820" t="str">
        <f ca="1">f_risk_maxdownside_date(A1820,参数!$B$6,参数!$B$1)</f>
        <v>20200501-20200717</v>
      </c>
    </row>
    <row r="1821" spans="1:30">
      <c r="A1821" s="15" t="s">
        <v>1849</v>
      </c>
      <c r="B1821" t="str">
        <f>f_info_name(A1821)</f>
        <v>诺安鼎利A</v>
      </c>
      <c r="C1821" t="str">
        <f>f_info_setupdate(A1821)</f>
        <v>2019-03-28</v>
      </c>
      <c r="D1821" s="16">
        <f t="shared" si="28"/>
        <v>669</v>
      </c>
      <c r="F1821" s="17">
        <f>f_netasset_total(A1821,参数!$B$1,100000000)</f>
        <v>0.2042421798</v>
      </c>
      <c r="G1821" s="17">
        <f ca="1">f_nav_adjustedreturn(A1821,参数!$B$2,参数!$B$1)</f>
        <v>7.96929263388777</v>
      </c>
      <c r="H1821" s="17">
        <f ca="1">f_nav_periodreturnrankingper(A1821,参数!$B$2,参数!$B$1,3)</f>
        <v>82.0855614973262</v>
      </c>
      <c r="I1821" s="17">
        <f ca="1">f_nav_adjustedreturn(A1821,参数!$B$3,参数!$B$2)</f>
        <v>0</v>
      </c>
      <c r="J1821" s="17">
        <f ca="1">f_nav_periodreturnrankingper(A1821,参数!$B$3,参数!$B$2,3)</f>
        <v>0</v>
      </c>
      <c r="K1821" s="17">
        <f ca="1">f_nav_adjustedreturn(A1821,参数!$B$4,参数!$B$3)</f>
        <v>0</v>
      </c>
      <c r="L1821" s="17">
        <f ca="1">f_nav_periodreturnrankingper(A1821,参数!$B$4,参数!$B$3,3)</f>
        <v>0</v>
      </c>
      <c r="M1821" s="17">
        <f ca="1">f_nav_adjustedreturn(A1821,参数!$B$5,参数!$B$4)</f>
        <v>0</v>
      </c>
      <c r="N1821" s="17">
        <f ca="1">f_nav_periodreturnrankingper(A1821,参数!$B$5,参数!$B$4,3)</f>
        <v>0</v>
      </c>
      <c r="O1821" s="17">
        <f ca="1">f_nav_adjustedreturn(A1821,参数!$B$6,参数!$B$5)</f>
        <v>0</v>
      </c>
      <c r="P1821" s="17">
        <f ca="1">f_nav_periodreturnrankingper(A1821,参数!$B$6,参数!$B$5,3)</f>
        <v>0</v>
      </c>
      <c r="Q1821" s="25">
        <f>f_return(A1821,1,参数!$B$1-365/2,参数!$B$1)</f>
        <v>2.23655911280014</v>
      </c>
      <c r="R1821" s="25">
        <f ca="1">f_return(A1821,1,参数!$B$4,参数!$B$1)</f>
        <v>0</v>
      </c>
      <c r="S1821" s="25">
        <f ca="1">f_return(A1821,1,参数!$B$6,参数!$B$1)</f>
        <v>0</v>
      </c>
      <c r="T1821" t="str">
        <f>f_info_investtype(A1821)</f>
        <v>偏债混合型基金</v>
      </c>
      <c r="U1821" t="str">
        <f>f_info_fundmanager(A1821)</f>
        <v>谢志华</v>
      </c>
      <c r="V1821">
        <f>f_info_manager_onthepostdays(A1821,1)</f>
        <v>686</v>
      </c>
      <c r="W1821" s="25">
        <f ca="1">f_return_1w(A1821,"0",参数!$B$2)</f>
        <v>-1.02216191768429</v>
      </c>
      <c r="X1821" s="25">
        <f>f_return_1m(A1821,"0",参数!$B$1)</f>
        <v>2.48091603053435</v>
      </c>
      <c r="Y1821" s="25">
        <f>f_return_3m(A1821,0,参数!$B$1)</f>
        <v>2.89148232015327</v>
      </c>
      <c r="Z1821" s="25">
        <f>f_return_6m(A1821,0,参数!B1820)</f>
        <v>-5.40451474707529</v>
      </c>
      <c r="AA1821" t="str">
        <f>f_dq_status(A1821,参数!$B$1)</f>
        <v>开放申购|开放赎回</v>
      </c>
      <c r="AB1821" s="17">
        <f ca="1">f_risk_maxdownside(A1821,参数!$B$6,参数!$B$1)</f>
        <v>-12.8282593539391</v>
      </c>
      <c r="AC1821" s="17">
        <f ca="1">f_risk_maxdownside(A1821,参数!$B$4,参数!$B$1)</f>
        <v>-12.8282593539391</v>
      </c>
      <c r="AD1821" t="str">
        <f ca="1">f_risk_maxdownside_date(A1821,参数!$B$6,参数!$B$1)</f>
        <v>20200714-20200928</v>
      </c>
    </row>
    <row r="1822" spans="1:30">
      <c r="A1822" s="15" t="s">
        <v>1850</v>
      </c>
      <c r="B1822" t="str">
        <f>f_info_name(A1822)</f>
        <v>诺安积极配置A</v>
      </c>
      <c r="C1822" t="str">
        <f>f_info_setupdate(A1822)</f>
        <v>2018-07-27</v>
      </c>
      <c r="D1822" s="16">
        <f t="shared" si="28"/>
        <v>913</v>
      </c>
      <c r="F1822" s="17">
        <f>f_netasset_total(A1822,参数!$B$1,100000000)</f>
        <v>19.5230183259</v>
      </c>
      <c r="G1822" s="17">
        <f ca="1">f_nav_adjustedreturn(A1822,参数!$B$2,参数!$B$1)</f>
        <v>56.7746151611966</v>
      </c>
      <c r="H1822" s="17">
        <f ca="1">f_nav_periodreturnrankingper(A1822,参数!$B$2,参数!$B$1,3)</f>
        <v>67.6153091265947</v>
      </c>
      <c r="I1822" s="17">
        <f ca="1">f_nav_adjustedreturn(A1822,参数!$B$3,参数!$B$2)</f>
        <v>36.5592464055528</v>
      </c>
      <c r="J1822" s="17">
        <f ca="1">f_nav_periodreturnrankingper(A1822,参数!$B$3,参数!$B$2,3)</f>
        <v>62.396694214876</v>
      </c>
      <c r="K1822" s="17">
        <f ca="1">f_nav_adjustedreturn(A1822,参数!$B$4,参数!$B$3)</f>
        <v>0</v>
      </c>
      <c r="L1822" s="17">
        <f ca="1">f_nav_periodreturnrankingper(A1822,参数!$B$4,参数!$B$3,3)</f>
        <v>0</v>
      </c>
      <c r="M1822" s="17">
        <f ca="1">f_nav_adjustedreturn(A1822,参数!$B$5,参数!$B$4)</f>
        <v>0</v>
      </c>
      <c r="N1822" s="17">
        <f ca="1">f_nav_periodreturnrankingper(A1822,参数!$B$5,参数!$B$4,3)</f>
        <v>0</v>
      </c>
      <c r="O1822" s="17">
        <f ca="1">f_nav_adjustedreturn(A1822,参数!$B$6,参数!$B$5)</f>
        <v>0</v>
      </c>
      <c r="P1822" s="17">
        <f ca="1">f_nav_periodreturnrankingper(A1822,参数!$B$6,参数!$B$5,3)</f>
        <v>0</v>
      </c>
      <c r="Q1822" s="25">
        <f>f_return(A1822,1,参数!$B$1-365/2,参数!$B$1)</f>
        <v>12.6025057267113</v>
      </c>
      <c r="R1822" s="25">
        <f ca="1">f_return(A1822,1,参数!$B$4,参数!$B$1)</f>
        <v>0</v>
      </c>
      <c r="S1822" s="25">
        <f ca="1">f_return(A1822,1,参数!$B$6,参数!$B$1)</f>
        <v>0</v>
      </c>
      <c r="T1822" t="str">
        <f>f_info_investtype(A1822)</f>
        <v>偏股混合型基金</v>
      </c>
      <c r="U1822" t="str">
        <f>f_info_fundmanager(A1822)</f>
        <v>罗春蕾</v>
      </c>
      <c r="V1822">
        <f>f_info_manager_onthepostdays(A1822,1)</f>
        <v>751</v>
      </c>
      <c r="W1822" s="25">
        <f ca="1">f_return_1w(A1822,"0",参数!$B$2)</f>
        <v>-5.47700754975979</v>
      </c>
      <c r="X1822" s="25">
        <f>f_return_1m(A1822,"0",参数!$B$1)</f>
        <v>8.8475499092559</v>
      </c>
      <c r="Y1822" s="25">
        <f>f_return_3m(A1822,0,参数!$B$1)</f>
        <v>11.2250154543581</v>
      </c>
      <c r="Z1822" s="25">
        <f>f_return_6m(A1822,0,参数!B1821)</f>
        <v>8.99632510857633</v>
      </c>
      <c r="AA1822" t="str">
        <f>f_dq_status(A1822,参数!$B$1)</f>
        <v>开放申购|开放赎回</v>
      </c>
      <c r="AB1822" s="17">
        <f ca="1">f_risk_maxdownside(A1822,参数!$B$6,参数!$B$1)</f>
        <v>-15.6136562054864</v>
      </c>
      <c r="AC1822" s="17">
        <f ca="1">f_risk_maxdownside(A1822,参数!$B$4,参数!$B$1)</f>
        <v>-15.6136562054864</v>
      </c>
      <c r="AD1822" t="str">
        <f ca="1">f_risk_maxdownside_date(A1822,参数!$B$6,参数!$B$1)</f>
        <v>20200829-20201130</v>
      </c>
    </row>
    <row r="1823" spans="1:30">
      <c r="A1823" s="15" t="s">
        <v>1851</v>
      </c>
      <c r="B1823" t="str">
        <f>f_info_name(A1823)</f>
        <v>国融融银A</v>
      </c>
      <c r="C1823" t="str">
        <f>f_info_setupdate(A1823)</f>
        <v>2018-06-07</v>
      </c>
      <c r="D1823" s="16">
        <f t="shared" si="28"/>
        <v>963</v>
      </c>
      <c r="F1823" s="17">
        <f>f_netasset_total(A1823,参数!$B$1,100000000)</f>
        <v>0.029452007</v>
      </c>
      <c r="G1823" s="17">
        <f ca="1">f_nav_adjustedreturn(A1823,参数!$B$2,参数!$B$1)</f>
        <v>11.0333394731995</v>
      </c>
      <c r="H1823" s="17">
        <f ca="1">f_nav_periodreturnrankingper(A1823,参数!$B$2,参数!$B$1,3)</f>
        <v>93.5944944415034</v>
      </c>
      <c r="I1823" s="17">
        <f ca="1">f_nav_adjustedreturn(A1823,参数!$B$3,参数!$B$2)</f>
        <v>11.3830410098001</v>
      </c>
      <c r="J1823" s="17">
        <f ca="1">f_nav_periodreturnrankingper(A1823,参数!$B$3,参数!$B$2,3)</f>
        <v>77.6477146042363</v>
      </c>
      <c r="K1823" s="17">
        <f ca="1">f_nav_adjustedreturn(A1823,参数!$B$4,参数!$B$3)</f>
        <v>0</v>
      </c>
      <c r="L1823" s="17">
        <f ca="1">f_nav_periodreturnrankingper(A1823,参数!$B$4,参数!$B$3,3)</f>
        <v>0</v>
      </c>
      <c r="M1823" s="17">
        <f ca="1">f_nav_adjustedreturn(A1823,参数!$B$5,参数!$B$4)</f>
        <v>0</v>
      </c>
      <c r="N1823" s="17">
        <f ca="1">f_nav_periodreturnrankingper(A1823,参数!$B$5,参数!$B$4,3)</f>
        <v>0</v>
      </c>
      <c r="O1823" s="17">
        <f ca="1">f_nav_adjustedreturn(A1823,参数!$B$6,参数!$B$5)</f>
        <v>0</v>
      </c>
      <c r="P1823" s="17">
        <f ca="1">f_nav_periodreturnrankingper(A1823,参数!$B$6,参数!$B$5,3)</f>
        <v>0</v>
      </c>
      <c r="Q1823" s="25">
        <f>f_return(A1823,1,参数!$B$1-365/2,参数!$B$1)</f>
        <v>31.2645132520259</v>
      </c>
      <c r="R1823" s="25">
        <f ca="1">f_return(A1823,1,参数!$B$4,参数!$B$1)</f>
        <v>0</v>
      </c>
      <c r="S1823" s="25">
        <f ca="1">f_return(A1823,1,参数!$B$6,参数!$B$1)</f>
        <v>0</v>
      </c>
      <c r="T1823" t="str">
        <f>f_info_investtype(A1823)</f>
        <v>灵活配置型基金</v>
      </c>
      <c r="U1823" t="str">
        <f>f_info_fundmanager(A1823)</f>
        <v>冯赟</v>
      </c>
      <c r="V1823">
        <f>f_info_manager_onthepostdays(A1823,1)</f>
        <v>492</v>
      </c>
      <c r="W1823" s="25">
        <f ca="1">f_return_1w(A1823,"0",参数!$B$2)</f>
        <v>-2.88882926392988</v>
      </c>
      <c r="X1823" s="25">
        <f>f_return_1m(A1823,"0",参数!$B$1)</f>
        <v>9.35147392290247</v>
      </c>
      <c r="Y1823" s="25">
        <f>f_return_3m(A1823,0,参数!$B$1)</f>
        <v>16.7651331719128</v>
      </c>
      <c r="Z1823" s="25">
        <f>f_return_6m(A1823,0,参数!B1822)</f>
        <v>17.9090304814358</v>
      </c>
      <c r="AA1823" t="str">
        <f>f_dq_status(A1823,参数!$B$1)</f>
        <v>开放申购|开放赎回</v>
      </c>
      <c r="AB1823" s="17">
        <f ca="1">f_risk_maxdownside(A1823,参数!$B$6,参数!$B$1)</f>
        <v>-13.6019283746556</v>
      </c>
      <c r="AC1823" s="17">
        <f ca="1">f_risk_maxdownside(A1823,参数!$B$4,参数!$B$1)</f>
        <v>-13.6019283746556</v>
      </c>
      <c r="AD1823" t="str">
        <f ca="1">f_risk_maxdownside_date(A1823,参数!$B$6,参数!$B$1)</f>
        <v>20200306-20200319</v>
      </c>
    </row>
    <row r="1824" spans="1:30">
      <c r="A1824" s="15" t="s">
        <v>1852</v>
      </c>
      <c r="B1824" t="str">
        <f>f_info_name(A1824)</f>
        <v>易方达鑫转招利A</v>
      </c>
      <c r="C1824" t="str">
        <f>f_info_setupdate(A1824)</f>
        <v>2019-01-29</v>
      </c>
      <c r="D1824" s="16">
        <f t="shared" si="28"/>
        <v>727</v>
      </c>
      <c r="F1824" s="17">
        <f>f_netasset_total(A1824,参数!$B$1,100000000)</f>
        <v>9.9216649678</v>
      </c>
      <c r="G1824" s="17">
        <f ca="1">f_nav_adjustedreturn(A1824,参数!$B$2,参数!$B$1)</f>
        <v>31.8689320388349</v>
      </c>
      <c r="H1824" s="17">
        <f ca="1">f_nav_periodreturnrankingper(A1824,参数!$B$2,参数!$B$1,3)</f>
        <v>6.95187165775401</v>
      </c>
      <c r="I1824" s="17">
        <f ca="1">f_nav_adjustedreturn(A1824,参数!$B$3,参数!$B$2)</f>
        <v>0</v>
      </c>
      <c r="J1824" s="17">
        <f ca="1">f_nav_periodreturnrankingper(A1824,参数!$B$3,参数!$B$2,3)</f>
        <v>0</v>
      </c>
      <c r="K1824" s="17">
        <f ca="1">f_nav_adjustedreturn(A1824,参数!$B$4,参数!$B$3)</f>
        <v>0</v>
      </c>
      <c r="L1824" s="17">
        <f ca="1">f_nav_periodreturnrankingper(A1824,参数!$B$4,参数!$B$3,3)</f>
        <v>0</v>
      </c>
      <c r="M1824" s="17">
        <f ca="1">f_nav_adjustedreturn(A1824,参数!$B$5,参数!$B$4)</f>
        <v>0</v>
      </c>
      <c r="N1824" s="17">
        <f ca="1">f_nav_periodreturnrankingper(A1824,参数!$B$5,参数!$B$4,3)</f>
        <v>0</v>
      </c>
      <c r="O1824" s="17">
        <f ca="1">f_nav_adjustedreturn(A1824,参数!$B$6,参数!$B$5)</f>
        <v>0</v>
      </c>
      <c r="P1824" s="17">
        <f ca="1">f_nav_periodreturnrankingper(A1824,参数!$B$6,参数!$B$5,3)</f>
        <v>0</v>
      </c>
      <c r="Q1824" s="25">
        <f>f_return(A1824,1,参数!$B$1-365/2,参数!$B$1)</f>
        <v>37.4735740918883</v>
      </c>
      <c r="R1824" s="25">
        <f ca="1">f_return(A1824,1,参数!$B$4,参数!$B$1)</f>
        <v>0</v>
      </c>
      <c r="S1824" s="25">
        <f ca="1">f_return(A1824,1,参数!$B$6,参数!$B$1)</f>
        <v>0</v>
      </c>
      <c r="T1824" t="str">
        <f>f_info_investtype(A1824)</f>
        <v>偏债混合型基金</v>
      </c>
      <c r="U1824" t="str">
        <f>f_info_fundmanager(A1824)</f>
        <v>韩阅川,杨康</v>
      </c>
      <c r="V1824">
        <f>f_info_manager_onthepostdays(A1824,1)</f>
        <v>341</v>
      </c>
      <c r="W1824" s="25">
        <f ca="1">f_return_1w(A1824,"0",参数!$B$2)</f>
        <v>-1.2779552715655</v>
      </c>
      <c r="X1824" s="25">
        <f>f_return_1m(A1824,"0",参数!$B$1)</f>
        <v>6.60605664203022</v>
      </c>
      <c r="Y1824" s="25">
        <f>f_return_3m(A1824,0,参数!$B$1)</f>
        <v>12.5699288624905</v>
      </c>
      <c r="Z1824" s="25">
        <f>f_return_6m(A1824,0,参数!B1823)</f>
        <v>12.1286092899986</v>
      </c>
      <c r="AA1824" t="str">
        <f>f_dq_status(A1824,参数!$B$1)</f>
        <v>开放申购|开放赎回</v>
      </c>
      <c r="AB1824" s="17">
        <f ca="1">f_risk_maxdownside(A1824,参数!$B$6,参数!$B$1)</f>
        <v>-14.2741994577563</v>
      </c>
      <c r="AC1824" s="17">
        <f ca="1">f_risk_maxdownside(A1824,参数!$B$4,参数!$B$1)</f>
        <v>-14.2741994577563</v>
      </c>
      <c r="AD1824" t="str">
        <f ca="1">f_risk_maxdownside_date(A1824,参数!$B$6,参数!$B$1)</f>
        <v>20200225-20200323</v>
      </c>
    </row>
    <row r="1825" spans="1:30">
      <c r="A1825" s="15" t="s">
        <v>1853</v>
      </c>
      <c r="B1825" t="str">
        <f>f_info_name(A1825)</f>
        <v>富国大盘价值</v>
      </c>
      <c r="C1825" t="str">
        <f>f_info_setupdate(A1825)</f>
        <v>2018-07-19</v>
      </c>
      <c r="D1825" s="16">
        <f t="shared" si="28"/>
        <v>921</v>
      </c>
      <c r="F1825" s="17">
        <f>f_netasset_total(A1825,参数!$B$1,100000000)</f>
        <v>6.0666410377</v>
      </c>
      <c r="G1825" s="17">
        <f ca="1">f_nav_adjustedreturn(A1825,参数!$B$2,参数!$B$1)</f>
        <v>45.3781512605042</v>
      </c>
      <c r="H1825" s="17">
        <f ca="1">f_nav_periodreturnrankingper(A1825,参数!$B$2,参数!$B$1,3)</f>
        <v>83.4151128557409</v>
      </c>
      <c r="I1825" s="17">
        <f ca="1">f_nav_adjustedreturn(A1825,参数!$B$3,参数!$B$2)</f>
        <v>33.4579439252336</v>
      </c>
      <c r="J1825" s="17">
        <f ca="1">f_nav_periodreturnrankingper(A1825,参数!$B$3,参数!$B$2,3)</f>
        <v>68.4573002754821</v>
      </c>
      <c r="K1825" s="17">
        <f ca="1">f_nav_adjustedreturn(A1825,参数!$B$4,参数!$B$3)</f>
        <v>0</v>
      </c>
      <c r="L1825" s="17">
        <f ca="1">f_nav_periodreturnrankingper(A1825,参数!$B$4,参数!$B$3,3)</f>
        <v>0</v>
      </c>
      <c r="M1825" s="17">
        <f ca="1">f_nav_adjustedreturn(A1825,参数!$B$5,参数!$B$4)</f>
        <v>0</v>
      </c>
      <c r="N1825" s="17">
        <f ca="1">f_nav_periodreturnrankingper(A1825,参数!$B$5,参数!$B$4,3)</f>
        <v>0</v>
      </c>
      <c r="O1825" s="17">
        <f ca="1">f_nav_adjustedreturn(A1825,参数!$B$6,参数!$B$5)</f>
        <v>0</v>
      </c>
      <c r="P1825" s="17">
        <f ca="1">f_nav_periodreturnrankingper(A1825,参数!$B$6,参数!$B$5,3)</f>
        <v>0</v>
      </c>
      <c r="Q1825" s="25">
        <f>f_return(A1825,1,参数!$B$1-365/2,参数!$B$1)</f>
        <v>60.4808678685041</v>
      </c>
      <c r="R1825" s="25">
        <f ca="1">f_return(A1825,1,参数!$B$4,参数!$B$1)</f>
        <v>0</v>
      </c>
      <c r="S1825" s="25">
        <f ca="1">f_return(A1825,1,参数!$B$6,参数!$B$1)</f>
        <v>0</v>
      </c>
      <c r="T1825" t="str">
        <f>f_info_investtype(A1825)</f>
        <v>偏股混合型基金</v>
      </c>
      <c r="U1825" t="str">
        <f>f_info_fundmanager(A1825)</f>
        <v>徐幼华</v>
      </c>
      <c r="V1825">
        <f>f_info_manager_onthepostdays(A1825,1)</f>
        <v>938</v>
      </c>
      <c r="W1825" s="25">
        <f ca="1">f_return_1w(A1825,"0",参数!$B$2)</f>
        <v>-3.07923126384225</v>
      </c>
      <c r="X1825" s="25">
        <f>f_return_1m(A1825,"0",参数!$B$1)</f>
        <v>13.3122665900603</v>
      </c>
      <c r="Y1825" s="25">
        <f>f_return_3m(A1825,0,参数!$B$1)</f>
        <v>21.9515211476626</v>
      </c>
      <c r="Z1825" s="25">
        <f>f_return_6m(A1825,0,参数!B1824)</f>
        <v>20.8853437252633</v>
      </c>
      <c r="AA1825" t="str">
        <f>f_dq_status(A1825,参数!$B$1)</f>
        <v>暂停大额申购|开放赎回</v>
      </c>
      <c r="AB1825" s="17">
        <f ca="1">f_risk_maxdownside(A1825,参数!$B$6,参数!$B$1)</f>
        <v>-15.1500245941958</v>
      </c>
      <c r="AC1825" s="17">
        <f ca="1">f_risk_maxdownside(A1825,参数!$B$4,参数!$B$1)</f>
        <v>-15.1500245941958</v>
      </c>
      <c r="AD1825" t="str">
        <f ca="1">f_risk_maxdownside_date(A1825,参数!$B$6,参数!$B$1)</f>
        <v>20200306-20200323</v>
      </c>
    </row>
    <row r="1826" spans="1:30">
      <c r="A1826" s="15" t="s">
        <v>1854</v>
      </c>
      <c r="B1826" t="str">
        <f>f_info_name(A1826)</f>
        <v>诺安优化配置</v>
      </c>
      <c r="C1826" t="str">
        <f>f_info_setupdate(A1826)</f>
        <v>2018-09-20</v>
      </c>
      <c r="D1826" s="16">
        <f t="shared" si="28"/>
        <v>858</v>
      </c>
      <c r="F1826" s="17">
        <f>f_netasset_total(A1826,参数!$B$1,100000000)</f>
        <v>0.9928609117</v>
      </c>
      <c r="G1826" s="17">
        <f ca="1">f_nav_adjustedreturn(A1826,参数!$B$2,参数!$B$1)</f>
        <v>29.8126195028681</v>
      </c>
      <c r="H1826" s="17">
        <f ca="1">f_nav_periodreturnrankingper(A1826,参数!$B$2,参数!$B$1,3)</f>
        <v>93.2286555446516</v>
      </c>
      <c r="I1826" s="17">
        <f ca="1">f_nav_adjustedreturn(A1826,参数!$B$3,参数!$B$2)</f>
        <v>29.8282196405521</v>
      </c>
      <c r="J1826" s="17">
        <f ca="1">f_nav_periodreturnrankingper(A1826,参数!$B$3,参数!$B$2,3)</f>
        <v>75.068870523416</v>
      </c>
      <c r="K1826" s="17">
        <f ca="1">f_nav_adjustedreturn(A1826,参数!$B$4,参数!$B$3)</f>
        <v>0</v>
      </c>
      <c r="L1826" s="17">
        <f ca="1">f_nav_periodreturnrankingper(A1826,参数!$B$4,参数!$B$3,3)</f>
        <v>0</v>
      </c>
      <c r="M1826" s="17">
        <f ca="1">f_nav_adjustedreturn(A1826,参数!$B$5,参数!$B$4)</f>
        <v>0</v>
      </c>
      <c r="N1826" s="17">
        <f ca="1">f_nav_periodreturnrankingper(A1826,参数!$B$5,参数!$B$4,3)</f>
        <v>0</v>
      </c>
      <c r="O1826" s="17">
        <f ca="1">f_nav_adjustedreturn(A1826,参数!$B$6,参数!$B$5)</f>
        <v>0</v>
      </c>
      <c r="P1826" s="17">
        <f ca="1">f_nav_periodreturnrankingper(A1826,参数!$B$6,参数!$B$5,3)</f>
        <v>0</v>
      </c>
      <c r="Q1826" s="25">
        <f>f_return(A1826,1,参数!$B$1-365/2,参数!$B$1)</f>
        <v>33.3636295728576</v>
      </c>
      <c r="R1826" s="25">
        <f ca="1">f_return(A1826,1,参数!$B$4,参数!$B$1)</f>
        <v>0</v>
      </c>
      <c r="S1826" s="25">
        <f ca="1">f_return(A1826,1,参数!$B$6,参数!$B$1)</f>
        <v>0</v>
      </c>
      <c r="T1826" t="str">
        <f>f_info_investtype(A1826)</f>
        <v>偏股混合型基金</v>
      </c>
      <c r="U1826" t="str">
        <f>f_info_fundmanager(A1826)</f>
        <v>吴博俊</v>
      </c>
      <c r="V1826">
        <f>f_info_manager_onthepostdays(A1826,1)</f>
        <v>519</v>
      </c>
      <c r="W1826" s="25">
        <f ca="1">f_return_1w(A1826,"0",参数!$B$2)</f>
        <v>-3.07635285396589</v>
      </c>
      <c r="X1826" s="25">
        <f>f_return_1m(A1826,"0",参数!$B$1)</f>
        <v>6.167511102771</v>
      </c>
      <c r="Y1826" s="25">
        <f>f_return_3m(A1826,0,参数!$B$1)</f>
        <v>9.9002849002849</v>
      </c>
      <c r="Z1826" s="25">
        <f>f_return_6m(A1826,0,参数!B1825)</f>
        <v>12.886393659181</v>
      </c>
      <c r="AA1826" t="str">
        <f>f_dq_status(A1826,参数!$B$1)</f>
        <v>开放申购|开放赎回</v>
      </c>
      <c r="AB1826" s="17">
        <f ca="1">f_risk_maxdownside(A1826,参数!$B$6,参数!$B$1)</f>
        <v>-13.7354171252476</v>
      </c>
      <c r="AC1826" s="17">
        <f ca="1">f_risk_maxdownside(A1826,参数!$B$4,参数!$B$1)</f>
        <v>-13.7354171252476</v>
      </c>
      <c r="AD1826" t="str">
        <f ca="1">f_risk_maxdownside_date(A1826,参数!$B$6,参数!$B$1)</f>
        <v>20200121-20200323</v>
      </c>
    </row>
    <row r="1827" spans="1:30">
      <c r="A1827" s="15" t="s">
        <v>1855</v>
      </c>
      <c r="B1827" t="str">
        <f>f_info_name(A1827)</f>
        <v>南方昌元可转债A</v>
      </c>
      <c r="C1827" t="str">
        <f>f_info_setupdate(A1827)</f>
        <v>2018-12-25</v>
      </c>
      <c r="D1827" s="16">
        <f t="shared" si="28"/>
        <v>762</v>
      </c>
      <c r="F1827" s="17">
        <f>f_netasset_total(A1827,参数!$B$1,100000000)</f>
        <v>1.1040220508</v>
      </c>
      <c r="G1827" s="17">
        <f ca="1">f_nav_adjustedreturn(A1827,参数!$B$2,参数!$B$1)</f>
        <v>55.1500245941958</v>
      </c>
      <c r="H1827" s="17">
        <f ca="1">f_nav_periodreturnrankingper(A1827,参数!$B$2,参数!$B$1,3)</f>
        <v>0.188679245283019</v>
      </c>
      <c r="I1827" s="17">
        <f ca="1">f_nav_adjustedreturn(A1827,参数!$B$3,参数!$B$2)</f>
        <v>1.56874500399681</v>
      </c>
      <c r="J1827" s="17">
        <f ca="1">f_nav_periodreturnrankingper(A1827,参数!$B$3,参数!$B$2,3)</f>
        <v>97.6595744680851</v>
      </c>
      <c r="K1827" s="17">
        <f ca="1">f_nav_adjustedreturn(A1827,参数!$B$4,参数!$B$3)</f>
        <v>0</v>
      </c>
      <c r="L1827" s="17">
        <f ca="1">f_nav_periodreturnrankingper(A1827,参数!$B$4,参数!$B$3,3)</f>
        <v>0</v>
      </c>
      <c r="M1827" s="17">
        <f ca="1">f_nav_adjustedreturn(A1827,参数!$B$5,参数!$B$4)</f>
        <v>0</v>
      </c>
      <c r="N1827" s="17">
        <f ca="1">f_nav_periodreturnrankingper(A1827,参数!$B$5,参数!$B$4,3)</f>
        <v>0</v>
      </c>
      <c r="O1827" s="17">
        <f ca="1">f_nav_adjustedreturn(A1827,参数!$B$6,参数!$B$5)</f>
        <v>0</v>
      </c>
      <c r="P1827" s="17">
        <f ca="1">f_nav_periodreturnrankingper(A1827,参数!$B$6,参数!$B$5,3)</f>
        <v>0</v>
      </c>
      <c r="Q1827" s="25">
        <f>f_return(A1827,1,参数!$B$1-365/2,参数!$B$1)</f>
        <v>86.0129353826072</v>
      </c>
      <c r="R1827" s="25">
        <f ca="1">f_return(A1827,1,参数!$B$4,参数!$B$1)</f>
        <v>0</v>
      </c>
      <c r="S1827" s="25">
        <f ca="1">f_return(A1827,1,参数!$B$6,参数!$B$1)</f>
        <v>0</v>
      </c>
      <c r="T1827" t="str">
        <f>f_info_investtype(A1827)</f>
        <v>混合债券型二级基金</v>
      </c>
      <c r="U1827" t="str">
        <f>f_info_fundmanager(A1827)</f>
        <v>刘文良</v>
      </c>
      <c r="V1827">
        <f>f_info_manager_onthepostdays(A1827,1)</f>
        <v>342</v>
      </c>
      <c r="W1827" s="25">
        <f ca="1">f_return_1w(A1827,"0",参数!$B$2)</f>
        <v>-1.4159635340898</v>
      </c>
      <c r="X1827" s="25">
        <f>f_return_1m(A1827,"0",参数!$B$1)</f>
        <v>11.0242872228089</v>
      </c>
      <c r="Y1827" s="25">
        <f>f_return_3m(A1827,0,参数!$B$1)</f>
        <v>27.3292426933635</v>
      </c>
      <c r="Z1827" s="25">
        <f>f_return_6m(A1827,0,参数!B1826)</f>
        <v>18.0825147347741</v>
      </c>
      <c r="AA1827" t="str">
        <f>f_dq_status(A1827,参数!$B$1)</f>
        <v>开放申购|开放赎回</v>
      </c>
      <c r="AB1827" s="17">
        <f ca="1">f_risk_maxdownside(A1827,参数!$B$6,参数!$B$1)</f>
        <v>-13.3872166480862</v>
      </c>
      <c r="AC1827" s="17">
        <f ca="1">f_risk_maxdownside(A1827,参数!$B$4,参数!$B$1)</f>
        <v>-13.3872166480862</v>
      </c>
      <c r="AD1827" t="str">
        <f ca="1">f_risk_maxdownside_date(A1827,参数!$B$6,参数!$B$1)</f>
        <v>20200226-20200525</v>
      </c>
    </row>
    <row r="1828" spans="1:30">
      <c r="A1828" s="15" t="s">
        <v>1856</v>
      </c>
      <c r="B1828" t="str">
        <f>f_info_name(A1828)</f>
        <v>国富估值优势</v>
      </c>
      <c r="C1828" t="str">
        <f>f_info_setupdate(A1828)</f>
        <v>2018-08-22</v>
      </c>
      <c r="D1828" s="16">
        <f t="shared" si="28"/>
        <v>887</v>
      </c>
      <c r="F1828" s="17">
        <f>f_netasset_total(A1828,参数!$B$1,100000000)</f>
        <v>6.3293954243</v>
      </c>
      <c r="G1828" s="17">
        <f ca="1">f_nav_adjustedreturn(A1828,参数!$B$2,参数!$B$1)</f>
        <v>105.195381882771</v>
      </c>
      <c r="H1828" s="17">
        <f ca="1">f_nav_periodreturnrankingper(A1828,参数!$B$2,参数!$B$1,3)</f>
        <v>3.75860243515087</v>
      </c>
      <c r="I1828" s="17">
        <f ca="1">f_nav_adjustedreturn(A1828,参数!$B$3,参数!$B$2)</f>
        <v>39.8468226040157</v>
      </c>
      <c r="J1828" s="17">
        <f ca="1">f_nav_periodreturnrankingper(A1828,参数!$B$3,参数!$B$2,3)</f>
        <v>30.2675585284281</v>
      </c>
      <c r="K1828" s="17">
        <f ca="1">f_nav_adjustedreturn(A1828,参数!$B$4,参数!$B$3)</f>
        <v>0</v>
      </c>
      <c r="L1828" s="17">
        <f ca="1">f_nav_periodreturnrankingper(A1828,参数!$B$4,参数!$B$3,3)</f>
        <v>0</v>
      </c>
      <c r="M1828" s="17">
        <f ca="1">f_nav_adjustedreturn(A1828,参数!$B$5,参数!$B$4)</f>
        <v>0</v>
      </c>
      <c r="N1828" s="17">
        <f ca="1">f_nav_periodreturnrankingper(A1828,参数!$B$5,参数!$B$4,3)</f>
        <v>0</v>
      </c>
      <c r="O1828" s="17">
        <f ca="1">f_nav_adjustedreturn(A1828,参数!$B$6,参数!$B$5)</f>
        <v>0</v>
      </c>
      <c r="P1828" s="17">
        <f ca="1">f_nav_periodreturnrankingper(A1828,参数!$B$6,参数!$B$5,3)</f>
        <v>0</v>
      </c>
      <c r="Q1828" s="25">
        <f>f_return(A1828,1,参数!$B$1-365/2,参数!$B$1)</f>
        <v>125.765189495981</v>
      </c>
      <c r="R1828" s="25">
        <f ca="1">f_return(A1828,1,参数!$B$4,参数!$B$1)</f>
        <v>0</v>
      </c>
      <c r="S1828" s="25">
        <f ca="1">f_return(A1828,1,参数!$B$6,参数!$B$1)</f>
        <v>0</v>
      </c>
      <c r="T1828" t="str">
        <f>f_info_investtype(A1828)</f>
        <v>灵活配置型基金</v>
      </c>
      <c r="U1828" t="str">
        <f>f_info_fundmanager(A1828)</f>
        <v>徐成</v>
      </c>
      <c r="V1828">
        <f>f_info_manager_onthepostdays(A1828,1)</f>
        <v>904</v>
      </c>
      <c r="W1828" s="25">
        <f ca="1">f_return_1w(A1828,"0",参数!$B$2)</f>
        <v>-4.09539356945135</v>
      </c>
      <c r="X1828" s="25">
        <f>f_return_1m(A1828,"0",参数!$B$1)</f>
        <v>20.135187833095</v>
      </c>
      <c r="Y1828" s="25">
        <f>f_return_3m(A1828,0,参数!$B$1)</f>
        <v>37.1284435432019</v>
      </c>
      <c r="Z1828" s="25">
        <f>f_return_6m(A1828,0,参数!B1827)</f>
        <v>44.5629325813894</v>
      </c>
      <c r="AA1828" t="str">
        <f>f_dq_status(A1828,参数!$B$1)</f>
        <v>暂停大额申购|开放赎回</v>
      </c>
      <c r="AB1828" s="17">
        <f ca="1">f_risk_maxdownside(A1828,参数!$B$6,参数!$B$1)</f>
        <v>-17.7405469836435</v>
      </c>
      <c r="AC1828" s="17">
        <f ca="1">f_risk_maxdownside(A1828,参数!$B$4,参数!$B$1)</f>
        <v>-17.7405469836435</v>
      </c>
      <c r="AD1828" t="str">
        <f ca="1">f_risk_maxdownside_date(A1828,参数!$B$6,参数!$B$1)</f>
        <v>20200306-20200319</v>
      </c>
    </row>
    <row r="1829" spans="1:30">
      <c r="A1829" s="15" t="s">
        <v>1857</v>
      </c>
      <c r="B1829" t="str">
        <f>f_info_name(A1829)</f>
        <v>上投摩根尚睿</v>
      </c>
      <c r="C1829" t="str">
        <f>f_info_setupdate(A1829)</f>
        <v>2018-08-15</v>
      </c>
      <c r="D1829" s="16">
        <f t="shared" si="28"/>
        <v>894</v>
      </c>
      <c r="F1829" s="17">
        <f>f_netasset_total(A1829,参数!$B$1,100000000)</f>
        <v>0.4466434489</v>
      </c>
      <c r="G1829" s="17">
        <f ca="1">f_nav_adjustedreturn(A1829,参数!$B$2,参数!$B$1)</f>
        <v>27.0420432871714</v>
      </c>
      <c r="H1829" s="17">
        <f ca="1">f_nav_periodreturnrankingper(A1829,参数!$B$2,参数!$B$1,3)</f>
        <v>94.7988223748773</v>
      </c>
      <c r="I1829" s="17">
        <f ca="1">f_nav_adjustedreturn(A1829,参数!$B$3,参数!$B$2)</f>
        <v>21.4400805639476</v>
      </c>
      <c r="J1829" s="17">
        <f ca="1">f_nav_periodreturnrankingper(A1829,参数!$B$3,参数!$B$2,3)</f>
        <v>90.0826446280992</v>
      </c>
      <c r="K1829" s="17">
        <f ca="1">f_nav_adjustedreturn(A1829,参数!$B$4,参数!$B$3)</f>
        <v>0</v>
      </c>
      <c r="L1829" s="17">
        <f ca="1">f_nav_periodreturnrankingper(A1829,参数!$B$4,参数!$B$3,3)</f>
        <v>0</v>
      </c>
      <c r="M1829" s="17">
        <f ca="1">f_nav_adjustedreturn(A1829,参数!$B$5,参数!$B$4)</f>
        <v>0</v>
      </c>
      <c r="N1829" s="17">
        <f ca="1">f_nav_periodreturnrankingper(A1829,参数!$B$5,参数!$B$4,3)</f>
        <v>0</v>
      </c>
      <c r="O1829" s="17">
        <f ca="1">f_nav_adjustedreturn(A1829,参数!$B$6,参数!$B$5)</f>
        <v>0</v>
      </c>
      <c r="P1829" s="17">
        <f ca="1">f_nav_periodreturnrankingper(A1829,参数!$B$6,参数!$B$5,3)</f>
        <v>0</v>
      </c>
      <c r="Q1829" s="25">
        <f>f_return(A1829,1,参数!$B$1-365/2,参数!$B$1)</f>
        <v>31.7084092093147</v>
      </c>
      <c r="R1829" s="25">
        <f ca="1">f_return(A1829,1,参数!$B$4,参数!$B$1)</f>
        <v>0</v>
      </c>
      <c r="S1829" s="25">
        <f ca="1">f_return(A1829,1,参数!$B$6,参数!$B$1)</f>
        <v>0</v>
      </c>
      <c r="T1829" t="str">
        <f>f_info_investtype(A1829)</f>
        <v>偏股混合型基金</v>
      </c>
      <c r="U1829" t="str">
        <f>f_info_fundmanager(A1829)</f>
        <v>刘凌云,杜习杰</v>
      </c>
      <c r="V1829">
        <f>f_info_manager_onthepostdays(A1829,1)</f>
        <v>911</v>
      </c>
      <c r="W1829" s="25">
        <f ca="1">f_return_1w(A1829,"0",参数!$B$2)</f>
        <v>-1.34173279882189</v>
      </c>
      <c r="X1829" s="25">
        <f>f_return_1m(A1829,"0",参数!$B$1)</f>
        <v>8.44482197211014</v>
      </c>
      <c r="Y1829" s="25">
        <f>f_return_3m(A1829,0,参数!$B$1)</f>
        <v>13.5571862723297</v>
      </c>
      <c r="Z1829" s="25">
        <f>f_return_6m(A1829,0,参数!B1828)</f>
        <v>8.25918484500574</v>
      </c>
      <c r="AA1829" t="str">
        <f>f_dq_status(A1829,参数!$B$1)</f>
        <v>开放申购|开放赎回</v>
      </c>
      <c r="AB1829" s="17">
        <f ca="1">f_risk_maxdownside(A1829,参数!$B$6,参数!$B$1)</f>
        <v>-13.1789638932496</v>
      </c>
      <c r="AC1829" s="17">
        <f ca="1">f_risk_maxdownside(A1829,参数!$B$4,参数!$B$1)</f>
        <v>-13.1789638932496</v>
      </c>
      <c r="AD1829" t="str">
        <f ca="1">f_risk_maxdownside_date(A1829,参数!$B$6,参数!$B$1)</f>
        <v>20200222-20200323</v>
      </c>
    </row>
    <row r="1830" spans="1:30">
      <c r="A1830" s="15" t="s">
        <v>1858</v>
      </c>
      <c r="B1830" t="str">
        <f>f_info_name(A1830)</f>
        <v>恒越研究精选A</v>
      </c>
      <c r="C1830" t="str">
        <f>f_info_setupdate(A1830)</f>
        <v>2018-07-04</v>
      </c>
      <c r="D1830" s="16">
        <f t="shared" si="28"/>
        <v>936</v>
      </c>
      <c r="F1830" s="17">
        <f>f_netasset_total(A1830,参数!$B$1,100000000)</f>
        <v>2.1123555091</v>
      </c>
      <c r="G1830" s="17">
        <f ca="1">f_nav_adjustedreturn(A1830,参数!$B$2,参数!$B$1)</f>
        <v>110.196485761274</v>
      </c>
      <c r="H1830" s="17">
        <f ca="1">f_nav_periodreturnrankingper(A1830,参数!$B$2,参数!$B$1,3)</f>
        <v>4.80863591756624</v>
      </c>
      <c r="I1830" s="17">
        <f ca="1">f_nav_adjustedreturn(A1830,参数!$B$3,参数!$B$2)</f>
        <v>20.7967377666248</v>
      </c>
      <c r="J1830" s="17">
        <f ca="1">f_nav_periodreturnrankingper(A1830,参数!$B$3,参数!$B$2,3)</f>
        <v>91.4600550964187</v>
      </c>
      <c r="K1830" s="17">
        <f ca="1">f_nav_adjustedreturn(A1830,参数!$B$4,参数!$B$3)</f>
        <v>0</v>
      </c>
      <c r="L1830" s="17">
        <f ca="1">f_nav_periodreturnrankingper(A1830,参数!$B$4,参数!$B$3,3)</f>
        <v>0</v>
      </c>
      <c r="M1830" s="17">
        <f ca="1">f_nav_adjustedreturn(A1830,参数!$B$5,参数!$B$4)</f>
        <v>0</v>
      </c>
      <c r="N1830" s="17">
        <f ca="1">f_nav_periodreturnrankingper(A1830,参数!$B$5,参数!$B$4,3)</f>
        <v>0</v>
      </c>
      <c r="O1830" s="17">
        <f ca="1">f_nav_adjustedreturn(A1830,参数!$B$6,参数!$B$5)</f>
        <v>0</v>
      </c>
      <c r="P1830" s="17">
        <f ca="1">f_nav_periodreturnrankingper(A1830,参数!$B$6,参数!$B$5,3)</f>
        <v>0</v>
      </c>
      <c r="Q1830" s="25">
        <f>f_return(A1830,1,参数!$B$1-365/2,参数!$B$1)</f>
        <v>183.303270337976</v>
      </c>
      <c r="R1830" s="25">
        <f ca="1">f_return(A1830,1,参数!$B$4,参数!$B$1)</f>
        <v>0</v>
      </c>
      <c r="S1830" s="25">
        <f ca="1">f_return(A1830,1,参数!$B$6,参数!$B$1)</f>
        <v>0</v>
      </c>
      <c r="T1830" t="str">
        <f>f_info_investtype(A1830)</f>
        <v>偏股混合型基金</v>
      </c>
      <c r="U1830" t="str">
        <f>f_info_fundmanager(A1830)</f>
        <v>高楠</v>
      </c>
      <c r="V1830">
        <f>f_info_manager_onthepostdays(A1830,1)</f>
        <v>196</v>
      </c>
      <c r="W1830" s="25">
        <f ca="1">f_return_1w(A1830,"0",参数!$B$2)</f>
        <v>-0.91766723842195</v>
      </c>
      <c r="X1830" s="25">
        <f>f_return_1m(A1830,"0",参数!$B$1)</f>
        <v>20.3369672943508</v>
      </c>
      <c r="Y1830" s="25">
        <f>f_return_3m(A1830,0,参数!$B$1)</f>
        <v>49.9660347063546</v>
      </c>
      <c r="Z1830" s="25">
        <f>f_return_6m(A1830,0,参数!B1829)</f>
        <v>52.2365897420033</v>
      </c>
      <c r="AA1830" t="str">
        <f>f_dq_status(A1830,参数!$B$1)</f>
        <v>开放申购|开放赎回</v>
      </c>
      <c r="AB1830" s="17">
        <f ca="1">f_risk_maxdownside(A1830,参数!$B$6,参数!$B$1)</f>
        <v>-16.2232740329688</v>
      </c>
      <c r="AC1830" s="17">
        <f ca="1">f_risk_maxdownside(A1830,参数!$B$4,参数!$B$1)</f>
        <v>-16.2232740329688</v>
      </c>
      <c r="AD1830" t="str">
        <f ca="1">f_risk_maxdownside_date(A1830,参数!$B$6,参数!$B$1)</f>
        <v>20200222-20200323</v>
      </c>
    </row>
    <row r="1831" spans="1:30">
      <c r="A1831" s="15" t="s">
        <v>1859</v>
      </c>
      <c r="B1831" t="str">
        <f>f_info_name(A1831)</f>
        <v>鹏扬核心价值A</v>
      </c>
      <c r="C1831" t="str">
        <f>f_info_setupdate(A1831)</f>
        <v>2019-01-29</v>
      </c>
      <c r="D1831" s="16">
        <f t="shared" si="28"/>
        <v>727</v>
      </c>
      <c r="F1831" s="17">
        <f>f_netasset_total(A1831,参数!$B$1,100000000)</f>
        <v>3.4428988892</v>
      </c>
      <c r="G1831" s="17">
        <f ca="1">f_nav_adjustedreturn(A1831,参数!$B$2,参数!$B$1)</f>
        <v>100.681093197689</v>
      </c>
      <c r="H1831" s="17">
        <f ca="1">f_nav_periodreturnrankingper(A1831,参数!$B$2,参数!$B$1,3)</f>
        <v>5.45262043409211</v>
      </c>
      <c r="I1831" s="17">
        <f ca="1">f_nav_adjustedreturn(A1831,参数!$B$3,参数!$B$2)</f>
        <v>0</v>
      </c>
      <c r="J1831" s="17">
        <f ca="1">f_nav_periodreturnrankingper(A1831,参数!$B$3,参数!$B$2,3)</f>
        <v>0</v>
      </c>
      <c r="K1831" s="17">
        <f ca="1">f_nav_adjustedreturn(A1831,参数!$B$4,参数!$B$3)</f>
        <v>0</v>
      </c>
      <c r="L1831" s="17">
        <f ca="1">f_nav_periodreturnrankingper(A1831,参数!$B$4,参数!$B$3,3)</f>
        <v>0</v>
      </c>
      <c r="M1831" s="17">
        <f ca="1">f_nav_adjustedreturn(A1831,参数!$B$5,参数!$B$4)</f>
        <v>0</v>
      </c>
      <c r="N1831" s="17">
        <f ca="1">f_nav_periodreturnrankingper(A1831,参数!$B$5,参数!$B$4,3)</f>
        <v>0</v>
      </c>
      <c r="O1831" s="17">
        <f ca="1">f_nav_adjustedreturn(A1831,参数!$B$6,参数!$B$5)</f>
        <v>0</v>
      </c>
      <c r="P1831" s="17">
        <f ca="1">f_nav_periodreturnrankingper(A1831,参数!$B$6,参数!$B$5,3)</f>
        <v>0</v>
      </c>
      <c r="Q1831" s="25">
        <f>f_return(A1831,1,参数!$B$1-365/2,参数!$B$1)</f>
        <v>173.690573359474</v>
      </c>
      <c r="R1831" s="25">
        <f ca="1">f_return(A1831,1,参数!$B$4,参数!$B$1)</f>
        <v>0</v>
      </c>
      <c r="S1831" s="25">
        <f ca="1">f_return(A1831,1,参数!$B$6,参数!$B$1)</f>
        <v>0</v>
      </c>
      <c r="T1831" t="str">
        <f>f_info_investtype(A1831)</f>
        <v>灵活配置型基金</v>
      </c>
      <c r="U1831" t="str">
        <f>f_info_fundmanager(A1831)</f>
        <v>邓彬彬</v>
      </c>
      <c r="V1831">
        <f>f_info_manager_onthepostdays(A1831,1)</f>
        <v>227</v>
      </c>
      <c r="W1831" s="25">
        <f ca="1">f_return_1w(A1831,"0",参数!$B$2)</f>
        <v>-1.12522376608986</v>
      </c>
      <c r="X1831" s="25">
        <f>f_return_1m(A1831,"0",参数!$B$1)</f>
        <v>11.7582101017861</v>
      </c>
      <c r="Y1831" s="25">
        <f>f_return_3m(A1831,0,参数!$B$1)</f>
        <v>42.7248758354283</v>
      </c>
      <c r="Z1831" s="25">
        <f>f_return_6m(A1831,0,参数!B1830)</f>
        <v>51.8610090210491</v>
      </c>
      <c r="AA1831" t="str">
        <f>f_dq_status(A1831,参数!$B$1)</f>
        <v>开放申购|开放赎回</v>
      </c>
      <c r="AB1831" s="17">
        <f ca="1">f_risk_maxdownside(A1831,参数!$B$6,参数!$B$1)</f>
        <v>-19.3595107821049</v>
      </c>
      <c r="AC1831" s="17">
        <f ca="1">f_risk_maxdownside(A1831,参数!$B$4,参数!$B$1)</f>
        <v>-19.3595107821049</v>
      </c>
      <c r="AD1831" t="str">
        <f ca="1">f_risk_maxdownside_date(A1831,参数!$B$6,参数!$B$1)</f>
        <v>20200222-20200323</v>
      </c>
    </row>
    <row r="1832" spans="1:30">
      <c r="A1832" s="15" t="s">
        <v>1860</v>
      </c>
      <c r="B1832" t="str">
        <f>f_info_name(A1832)</f>
        <v>民生加银新兴成长</v>
      </c>
      <c r="C1832" t="str">
        <f>f_info_setupdate(A1832)</f>
        <v>2018-09-07</v>
      </c>
      <c r="D1832" s="16">
        <f t="shared" si="28"/>
        <v>871</v>
      </c>
      <c r="F1832" s="17">
        <f>f_netasset_total(A1832,参数!$B$1,100000000)</f>
        <v>15.3487477249</v>
      </c>
      <c r="G1832" s="17">
        <f ca="1">f_nav_adjustedreturn(A1832,参数!$B$2,参数!$B$1)</f>
        <v>82.2740157480315</v>
      </c>
      <c r="H1832" s="17">
        <f ca="1">f_nav_periodreturnrankingper(A1832,参数!$B$2,参数!$B$1,3)</f>
        <v>27.7723258096173</v>
      </c>
      <c r="I1832" s="17">
        <f ca="1">f_nav_adjustedreturn(A1832,参数!$B$3,参数!$B$2)</f>
        <v>60.1109430156329</v>
      </c>
      <c r="J1832" s="17">
        <f ca="1">f_nav_periodreturnrankingper(A1832,参数!$B$3,参数!$B$2,3)</f>
        <v>18.870523415978</v>
      </c>
      <c r="K1832" s="17">
        <f ca="1">f_nav_adjustedreturn(A1832,参数!$B$4,参数!$B$3)</f>
        <v>0</v>
      </c>
      <c r="L1832" s="17">
        <f ca="1">f_nav_periodreturnrankingper(A1832,参数!$B$4,参数!$B$3,3)</f>
        <v>0</v>
      </c>
      <c r="M1832" s="17">
        <f ca="1">f_nav_adjustedreturn(A1832,参数!$B$5,参数!$B$4)</f>
        <v>0</v>
      </c>
      <c r="N1832" s="17">
        <f ca="1">f_nav_periodreturnrankingper(A1832,参数!$B$5,参数!$B$4,3)</f>
        <v>0</v>
      </c>
      <c r="O1832" s="17">
        <f ca="1">f_nav_adjustedreturn(A1832,参数!$B$6,参数!$B$5)</f>
        <v>0</v>
      </c>
      <c r="P1832" s="17">
        <f ca="1">f_nav_periodreturnrankingper(A1832,参数!$B$6,参数!$B$5,3)</f>
        <v>0</v>
      </c>
      <c r="Q1832" s="25">
        <f>f_return(A1832,1,参数!$B$1-365/2,参数!$B$1)</f>
        <v>82.4407046996032</v>
      </c>
      <c r="R1832" s="25">
        <f ca="1">f_return(A1832,1,参数!$B$4,参数!$B$1)</f>
        <v>0</v>
      </c>
      <c r="S1832" s="25">
        <f ca="1">f_return(A1832,1,参数!$B$6,参数!$B$1)</f>
        <v>0</v>
      </c>
      <c r="T1832" t="str">
        <f>f_info_investtype(A1832)</f>
        <v>偏股混合型基金</v>
      </c>
      <c r="U1832" t="str">
        <f>f_info_fundmanager(A1832)</f>
        <v>孙伟</v>
      </c>
      <c r="V1832">
        <f>f_info_manager_onthepostdays(A1832,1)</f>
        <v>888</v>
      </c>
      <c r="W1832" s="25">
        <f ca="1">f_return_1w(A1832,"0",参数!$B$2)</f>
        <v>1.5285239191609</v>
      </c>
      <c r="X1832" s="25">
        <f>f_return_1m(A1832,"0",参数!$B$1)</f>
        <v>18.8483180679345</v>
      </c>
      <c r="Y1832" s="25">
        <f>f_return_3m(A1832,0,参数!$B$1)</f>
        <v>26.3084377318958</v>
      </c>
      <c r="Z1832" s="25">
        <f>f_return_6m(A1832,0,参数!B1831)</f>
        <v>29.8174814271301</v>
      </c>
      <c r="AA1832" t="str">
        <f>f_dq_status(A1832,参数!$B$1)</f>
        <v>开放申购|开放赎回</v>
      </c>
      <c r="AB1832" s="17">
        <f ca="1">f_risk_maxdownside(A1832,参数!$B$6,参数!$B$1)</f>
        <v>-18.5966236988296</v>
      </c>
      <c r="AC1832" s="17">
        <f ca="1">f_risk_maxdownside(A1832,参数!$B$4,参数!$B$1)</f>
        <v>-18.5966236988296</v>
      </c>
      <c r="AD1832" t="str">
        <f ca="1">f_risk_maxdownside_date(A1832,参数!$B$6,参数!$B$1)</f>
        <v>20200226-20200330</v>
      </c>
    </row>
    <row r="1833" spans="1:30">
      <c r="A1833" s="15" t="s">
        <v>1861</v>
      </c>
      <c r="B1833" t="str">
        <f>f_info_name(A1833)</f>
        <v>鹏扬泓利A</v>
      </c>
      <c r="C1833" t="str">
        <f>f_info_setupdate(A1833)</f>
        <v>2018-12-12</v>
      </c>
      <c r="D1833" s="16">
        <f t="shared" si="28"/>
        <v>775</v>
      </c>
      <c r="F1833" s="17">
        <f>f_netasset_total(A1833,参数!$B$1,100000000)</f>
        <v>39.7329464342</v>
      </c>
      <c r="G1833" s="17">
        <f ca="1">f_nav_adjustedreturn(A1833,参数!$B$2,参数!$B$1)</f>
        <v>5.82837346148909</v>
      </c>
      <c r="H1833" s="17">
        <f ca="1">f_nav_periodreturnrankingper(A1833,参数!$B$2,参数!$B$1,3)</f>
        <v>74.3396226415094</v>
      </c>
      <c r="I1833" s="17">
        <f ca="1">f_nav_adjustedreturn(A1833,参数!$B$3,参数!$B$2)</f>
        <v>7.32139342649085</v>
      </c>
      <c r="J1833" s="17">
        <f ca="1">f_nav_periodreturnrankingper(A1833,参数!$B$3,参数!$B$2,3)</f>
        <v>58.7234042553191</v>
      </c>
      <c r="K1833" s="17">
        <f ca="1">f_nav_adjustedreturn(A1833,参数!$B$4,参数!$B$3)</f>
        <v>0</v>
      </c>
      <c r="L1833" s="17">
        <f ca="1">f_nav_periodreturnrankingper(A1833,参数!$B$4,参数!$B$3,3)</f>
        <v>0</v>
      </c>
      <c r="M1833" s="17">
        <f ca="1">f_nav_adjustedreturn(A1833,参数!$B$5,参数!$B$4)</f>
        <v>0</v>
      </c>
      <c r="N1833" s="17">
        <f ca="1">f_nav_periodreturnrankingper(A1833,参数!$B$5,参数!$B$4,3)</f>
        <v>0</v>
      </c>
      <c r="O1833" s="17">
        <f ca="1">f_nav_adjustedreturn(A1833,参数!$B$6,参数!$B$5)</f>
        <v>0</v>
      </c>
      <c r="P1833" s="17">
        <f ca="1">f_nav_periodreturnrankingper(A1833,参数!$B$6,参数!$B$5,3)</f>
        <v>0</v>
      </c>
      <c r="Q1833" s="25">
        <f>f_return(A1833,1,参数!$B$1-365/2,参数!$B$1)</f>
        <v>8.91726538123276</v>
      </c>
      <c r="R1833" s="25">
        <f ca="1">f_return(A1833,1,参数!$B$4,参数!$B$1)</f>
        <v>0</v>
      </c>
      <c r="S1833" s="25">
        <f ca="1">f_return(A1833,1,参数!$B$6,参数!$B$1)</f>
        <v>0</v>
      </c>
      <c r="T1833" t="str">
        <f>f_info_investtype(A1833)</f>
        <v>混合债券型二级基金</v>
      </c>
      <c r="U1833" t="str">
        <f>f_info_fundmanager(A1833)</f>
        <v>杨爱斌,焦翠</v>
      </c>
      <c r="V1833">
        <f>f_info_manager_onthepostdays(A1833,1)</f>
        <v>792</v>
      </c>
      <c r="W1833" s="25">
        <f ca="1">f_return_1w(A1833,"0",参数!$B$2)</f>
        <v>-0.237833882180748</v>
      </c>
      <c r="X1833" s="25">
        <f>f_return_1m(A1833,"0",参数!$B$1)</f>
        <v>1.95694716242661</v>
      </c>
      <c r="Y1833" s="25">
        <f>f_return_3m(A1833,0,参数!$B$1)</f>
        <v>2.85598651034249</v>
      </c>
      <c r="Z1833" s="25">
        <f>f_return_6m(A1833,0,参数!B1832)</f>
        <v>3.80665612949423</v>
      </c>
      <c r="AA1833" t="str">
        <f>f_dq_status(A1833,参数!$B$1)</f>
        <v>开放申购|开放赎回</v>
      </c>
      <c r="AB1833" s="17">
        <f ca="1">f_risk_maxdownside(A1833,参数!$B$6,参数!$B$1)</f>
        <v>-2.4236417695288</v>
      </c>
      <c r="AC1833" s="17">
        <f ca="1">f_risk_maxdownside(A1833,参数!$B$4,参数!$B$1)</f>
        <v>-2.4236417695288</v>
      </c>
      <c r="AD1833" t="str">
        <f ca="1">f_risk_maxdownside_date(A1833,参数!$B$6,参数!$B$1)</f>
        <v>20200707-20200716</v>
      </c>
    </row>
    <row r="1834" spans="1:30">
      <c r="A1834" s="15" t="s">
        <v>1862</v>
      </c>
      <c r="B1834" t="str">
        <f>f_info_name(A1834)</f>
        <v>红土创新增强收益A</v>
      </c>
      <c r="C1834" t="str">
        <f>f_info_setupdate(A1834)</f>
        <v>2018-07-25</v>
      </c>
      <c r="D1834" s="16">
        <f t="shared" si="28"/>
        <v>915</v>
      </c>
      <c r="F1834" s="17">
        <f>f_netasset_total(A1834,参数!$B$1,100000000)</f>
        <v>0.8523025061</v>
      </c>
      <c r="G1834" s="17">
        <f ca="1">f_nav_adjustedreturn(A1834,参数!$B$2,参数!$B$1)</f>
        <v>9.73578145991939</v>
      </c>
      <c r="H1834" s="17">
        <f ca="1">f_nav_periodreturnrankingper(A1834,参数!$B$2,参数!$B$1,3)</f>
        <v>49.0566037735849</v>
      </c>
      <c r="I1834" s="17">
        <f ca="1">f_nav_adjustedreturn(A1834,参数!$B$3,参数!$B$2)</f>
        <v>6.71955649015485</v>
      </c>
      <c r="J1834" s="17">
        <f ca="1">f_nav_periodreturnrankingper(A1834,参数!$B$3,参数!$B$2,3)</f>
        <v>63.6170212765957</v>
      </c>
      <c r="K1834" s="17">
        <f ca="1">f_nav_adjustedreturn(A1834,参数!$B$4,参数!$B$3)</f>
        <v>0</v>
      </c>
      <c r="L1834" s="17">
        <f ca="1">f_nav_periodreturnrankingper(A1834,参数!$B$4,参数!$B$3,3)</f>
        <v>0</v>
      </c>
      <c r="M1834" s="17">
        <f ca="1">f_nav_adjustedreturn(A1834,参数!$B$5,参数!$B$4)</f>
        <v>0</v>
      </c>
      <c r="N1834" s="17">
        <f ca="1">f_nav_periodreturnrankingper(A1834,参数!$B$5,参数!$B$4,3)</f>
        <v>0</v>
      </c>
      <c r="O1834" s="17">
        <f ca="1">f_nav_adjustedreturn(A1834,参数!$B$6,参数!$B$5)</f>
        <v>0</v>
      </c>
      <c r="P1834" s="17">
        <f ca="1">f_nav_periodreturnrankingper(A1834,参数!$B$6,参数!$B$5,3)</f>
        <v>0</v>
      </c>
      <c r="Q1834" s="25">
        <f>f_return(A1834,1,参数!$B$1-365/2,参数!$B$1)</f>
        <v>7.05671253137861</v>
      </c>
      <c r="R1834" s="25">
        <f ca="1">f_return(A1834,1,参数!$B$4,参数!$B$1)</f>
        <v>0</v>
      </c>
      <c r="S1834" s="25">
        <f ca="1">f_return(A1834,1,参数!$B$6,参数!$B$1)</f>
        <v>0</v>
      </c>
      <c r="T1834" t="str">
        <f>f_info_investtype(A1834)</f>
        <v>混合债券型二级基金</v>
      </c>
      <c r="U1834" t="str">
        <f>f_info_fundmanager(A1834)</f>
        <v>陈若劲,杨一</v>
      </c>
      <c r="V1834">
        <f>f_info_manager_onthepostdays(A1834,1)</f>
        <v>701</v>
      </c>
      <c r="W1834" s="25">
        <f ca="1">f_return_1w(A1834,"0",参数!$B$2)</f>
        <v>-0.507930850115847</v>
      </c>
      <c r="X1834" s="25">
        <f>f_return_1m(A1834,"0",参数!$B$1)</f>
        <v>2.2704507512521</v>
      </c>
      <c r="Y1834" s="25">
        <f>f_return_3m(A1834,0,参数!$B$1)</f>
        <v>3.89213940473162</v>
      </c>
      <c r="Z1834" s="25">
        <f>f_return_6m(A1834,0,参数!B1833)</f>
        <v>0.306824778173981</v>
      </c>
      <c r="AA1834" t="str">
        <f>f_dq_status(A1834,参数!$B$1)</f>
        <v>开放申购|开放赎回</v>
      </c>
      <c r="AB1834" s="17">
        <f ca="1">f_risk_maxdownside(A1834,参数!$B$6,参数!$B$1)</f>
        <v>-5.39559233302371</v>
      </c>
      <c r="AC1834" s="17">
        <f ca="1">f_risk_maxdownside(A1834,参数!$B$4,参数!$B$1)</f>
        <v>-5.39559233302371</v>
      </c>
      <c r="AD1834" t="str">
        <f ca="1">f_risk_maxdownside_date(A1834,参数!$B$6,参数!$B$1)</f>
        <v>20200226-20200323</v>
      </c>
    </row>
    <row r="1835" spans="1:30">
      <c r="A1835" s="15" t="s">
        <v>1863</v>
      </c>
      <c r="B1835" t="str">
        <f>f_info_name(A1835)</f>
        <v>民生加银创新成长</v>
      </c>
      <c r="C1835" t="str">
        <f>f_info_setupdate(A1835)</f>
        <v>2018-12-26</v>
      </c>
      <c r="D1835" s="16">
        <f t="shared" si="28"/>
        <v>761</v>
      </c>
      <c r="F1835" s="17">
        <f>f_netasset_total(A1835,参数!$B$1,100000000)</f>
        <v>5.8874010298</v>
      </c>
      <c r="G1835" s="17">
        <f ca="1">f_nav_adjustedreturn(A1835,参数!$B$2,参数!$B$1)</f>
        <v>81.0580912863071</v>
      </c>
      <c r="H1835" s="17">
        <f ca="1">f_nav_periodreturnrankingper(A1835,参数!$B$2,参数!$B$1,3)</f>
        <v>30.3238469087341</v>
      </c>
      <c r="I1835" s="17">
        <f ca="1">f_nav_adjustedreturn(A1835,参数!$B$3,参数!$B$2)</f>
        <v>44.2969763496657</v>
      </c>
      <c r="J1835" s="17">
        <f ca="1">f_nav_periodreturnrankingper(A1835,参数!$B$3,参数!$B$2,3)</f>
        <v>46.5564738292011</v>
      </c>
      <c r="K1835" s="17">
        <f ca="1">f_nav_adjustedreturn(A1835,参数!$B$4,参数!$B$3)</f>
        <v>0</v>
      </c>
      <c r="L1835" s="17">
        <f ca="1">f_nav_periodreturnrankingper(A1835,参数!$B$4,参数!$B$3,3)</f>
        <v>0</v>
      </c>
      <c r="M1835" s="17">
        <f ca="1">f_nav_adjustedreturn(A1835,参数!$B$5,参数!$B$4)</f>
        <v>0</v>
      </c>
      <c r="N1835" s="17">
        <f ca="1">f_nav_periodreturnrankingper(A1835,参数!$B$5,参数!$B$4,3)</f>
        <v>0</v>
      </c>
      <c r="O1835" s="17">
        <f ca="1">f_nav_adjustedreturn(A1835,参数!$B$6,参数!$B$5)</f>
        <v>0</v>
      </c>
      <c r="P1835" s="17">
        <f ca="1">f_nav_periodreturnrankingper(A1835,参数!$B$6,参数!$B$5,3)</f>
        <v>0</v>
      </c>
      <c r="Q1835" s="25">
        <f>f_return(A1835,1,参数!$B$1-365/2,参数!$B$1)</f>
        <v>101.558696350026</v>
      </c>
      <c r="R1835" s="25">
        <f ca="1">f_return(A1835,1,参数!$B$4,参数!$B$1)</f>
        <v>0</v>
      </c>
      <c r="S1835" s="25">
        <f ca="1">f_return(A1835,1,参数!$B$6,参数!$B$1)</f>
        <v>0</v>
      </c>
      <c r="T1835" t="str">
        <f>f_info_investtype(A1835)</f>
        <v>偏股混合型基金</v>
      </c>
      <c r="U1835" t="str">
        <f>f_info_fundmanager(A1835)</f>
        <v>孙伟,王晓岩</v>
      </c>
      <c r="V1835">
        <f>f_info_manager_onthepostdays(A1835,1)</f>
        <v>778</v>
      </c>
      <c r="W1835" s="25">
        <f ca="1">f_return_1w(A1835,"0",参数!$B$2)</f>
        <v>1.50217604941737</v>
      </c>
      <c r="X1835" s="25">
        <f>f_return_1m(A1835,"0",参数!$B$1)</f>
        <v>21.2700912501737</v>
      </c>
      <c r="Y1835" s="25">
        <f>f_return_3m(A1835,0,参数!$B$1)</f>
        <v>30.6371937528067</v>
      </c>
      <c r="Z1835" s="25">
        <f>f_return_6m(A1835,0,参数!B1834)</f>
        <v>37.0172533518509</v>
      </c>
      <c r="AA1835" t="str">
        <f>f_dq_status(A1835,参数!$B$1)</f>
        <v>暂停大额申购|开放赎回</v>
      </c>
      <c r="AB1835" s="17">
        <f ca="1">f_risk_maxdownside(A1835,参数!$B$6,参数!$B$1)</f>
        <v>-18.0894800483676</v>
      </c>
      <c r="AC1835" s="17">
        <f ca="1">f_risk_maxdownside(A1835,参数!$B$4,参数!$B$1)</f>
        <v>-18.0894800483676</v>
      </c>
      <c r="AD1835" t="str">
        <f ca="1">f_risk_maxdownside_date(A1835,参数!$B$6,参数!$B$1)</f>
        <v>20200226-20200323</v>
      </c>
    </row>
    <row r="1836" spans="1:30">
      <c r="A1836" s="15" t="s">
        <v>1864</v>
      </c>
      <c r="B1836" t="str">
        <f>f_info_name(A1836)</f>
        <v>海富通电子信息传媒产业A</v>
      </c>
      <c r="C1836" t="str">
        <f>f_info_setupdate(A1836)</f>
        <v>2018-12-26</v>
      </c>
      <c r="D1836" s="16">
        <f t="shared" si="28"/>
        <v>761</v>
      </c>
      <c r="F1836" s="17">
        <f>f_netasset_total(A1836,参数!$B$1,100000000)</f>
        <v>1.0551844261</v>
      </c>
      <c r="G1836" s="17">
        <f ca="1">f_nav_adjustedreturn(A1836,参数!$B$2,参数!$B$1)</f>
        <v>53.5147928994083</v>
      </c>
      <c r="H1836" s="17">
        <f ca="1">f_nav_periodreturnrankingper(A1836,参数!$B$2,参数!$B$1,3)</f>
        <v>66.6666666666667</v>
      </c>
      <c r="I1836" s="17">
        <f ca="1">f_nav_adjustedreturn(A1836,参数!$B$3,参数!$B$2)</f>
        <v>68.7131875811121</v>
      </c>
      <c r="J1836" s="17">
        <f ca="1">f_nav_periodreturnrankingper(A1836,参数!$B$3,参数!$B$2,3)</f>
        <v>15.3392330383481</v>
      </c>
      <c r="K1836" s="17">
        <f ca="1">f_nav_adjustedreturn(A1836,参数!$B$4,参数!$B$3)</f>
        <v>0</v>
      </c>
      <c r="L1836" s="17">
        <f ca="1">f_nav_periodreturnrankingper(A1836,参数!$B$4,参数!$B$3,3)</f>
        <v>0</v>
      </c>
      <c r="M1836" s="17">
        <f ca="1">f_nav_adjustedreturn(A1836,参数!$B$5,参数!$B$4)</f>
        <v>0</v>
      </c>
      <c r="N1836" s="17">
        <f ca="1">f_nav_periodreturnrankingper(A1836,参数!$B$5,参数!$B$4,3)</f>
        <v>0</v>
      </c>
      <c r="O1836" s="17">
        <f ca="1">f_nav_adjustedreturn(A1836,参数!$B$6,参数!$B$5)</f>
        <v>0</v>
      </c>
      <c r="P1836" s="17">
        <f ca="1">f_nav_periodreturnrankingper(A1836,参数!$B$6,参数!$B$5,3)</f>
        <v>0</v>
      </c>
      <c r="Q1836" s="25">
        <f>f_return(A1836,1,参数!$B$1-365/2,参数!$B$1)</f>
        <v>58.002663824959</v>
      </c>
      <c r="R1836" s="25">
        <f ca="1">f_return(A1836,1,参数!$B$4,参数!$B$1)</f>
        <v>0</v>
      </c>
      <c r="S1836" s="25">
        <f ca="1">f_return(A1836,1,参数!$B$6,参数!$B$1)</f>
        <v>0</v>
      </c>
      <c r="T1836" t="str">
        <f>f_info_investtype(A1836)</f>
        <v>普通股票型基金</v>
      </c>
      <c r="U1836" t="str">
        <f>f_info_fundmanager(A1836)</f>
        <v>范庭芳</v>
      </c>
      <c r="V1836">
        <f>f_info_manager_onthepostdays(A1836,1)</f>
        <v>23</v>
      </c>
      <c r="W1836" s="25">
        <f ca="1">f_return_1w(A1836,"0",参数!$B$2)</f>
        <v>6.06916462687504</v>
      </c>
      <c r="X1836" s="25">
        <f>f_return_1m(A1836,"0",参数!$B$1)</f>
        <v>17.3564934183743</v>
      </c>
      <c r="Y1836" s="25">
        <f>f_return_3m(A1836,0,参数!$B$1)</f>
        <v>34.9984389634717</v>
      </c>
      <c r="Z1836" s="25">
        <f>f_return_6m(A1836,0,参数!B1835)</f>
        <v>15.1201633107544</v>
      </c>
      <c r="AA1836" t="str">
        <f>f_dq_status(A1836,参数!$B$1)</f>
        <v>开放申购|开放赎回</v>
      </c>
      <c r="AB1836" s="17">
        <f ca="1">f_risk_maxdownside(A1836,参数!$B$6,参数!$B$1)</f>
        <v>-26.0243577732853</v>
      </c>
      <c r="AC1836" s="17">
        <f ca="1">f_risk_maxdownside(A1836,参数!$B$4,参数!$B$1)</f>
        <v>-26.0243577732853</v>
      </c>
      <c r="AD1836" t="str">
        <f ca="1">f_risk_maxdownside_date(A1836,参数!$B$6,参数!$B$1)</f>
        <v>20200226-20200331</v>
      </c>
    </row>
    <row r="1837" spans="1:30">
      <c r="A1837" s="15" t="s">
        <v>1865</v>
      </c>
      <c r="B1837" t="str">
        <f>f_info_name(A1837)</f>
        <v>融通研究优选</v>
      </c>
      <c r="C1837" t="str">
        <f>f_info_setupdate(A1837)</f>
        <v>2018-12-05</v>
      </c>
      <c r="D1837" s="16">
        <f t="shared" si="28"/>
        <v>782</v>
      </c>
      <c r="F1837" s="17">
        <f>f_netasset_total(A1837,参数!$B$1,100000000)</f>
        <v>4.9840892946</v>
      </c>
      <c r="G1837" s="17">
        <f ca="1">f_nav_adjustedreturn(A1837,参数!$B$2,参数!$B$1)</f>
        <v>70.0716547242126</v>
      </c>
      <c r="H1837" s="17">
        <f ca="1">f_nav_periodreturnrankingper(A1837,参数!$B$2,参数!$B$1,3)</f>
        <v>46.4180569185476</v>
      </c>
      <c r="I1837" s="17">
        <f ca="1">f_nav_adjustedreturn(A1837,参数!$B$3,参数!$B$2)</f>
        <v>23.8114890657673</v>
      </c>
      <c r="J1837" s="17">
        <f ca="1">f_nav_periodreturnrankingper(A1837,参数!$B$3,参数!$B$2,3)</f>
        <v>87.1900826446281</v>
      </c>
      <c r="K1837" s="17">
        <f ca="1">f_nav_adjustedreturn(A1837,参数!$B$4,参数!$B$3)</f>
        <v>0</v>
      </c>
      <c r="L1837" s="17">
        <f ca="1">f_nav_periodreturnrankingper(A1837,参数!$B$4,参数!$B$3,3)</f>
        <v>0</v>
      </c>
      <c r="M1837" s="17">
        <f ca="1">f_nav_adjustedreturn(A1837,参数!$B$5,参数!$B$4)</f>
        <v>0</v>
      </c>
      <c r="N1837" s="17">
        <f ca="1">f_nav_periodreturnrankingper(A1837,参数!$B$5,参数!$B$4,3)</f>
        <v>0</v>
      </c>
      <c r="O1837" s="17">
        <f ca="1">f_nav_adjustedreturn(A1837,参数!$B$6,参数!$B$5)</f>
        <v>0</v>
      </c>
      <c r="P1837" s="17">
        <f ca="1">f_nav_periodreturnrankingper(A1837,参数!$B$6,参数!$B$5,3)</f>
        <v>0</v>
      </c>
      <c r="Q1837" s="25">
        <f>f_return(A1837,1,参数!$B$1-365/2,参数!$B$1)</f>
        <v>80.8144066397865</v>
      </c>
      <c r="R1837" s="25">
        <f ca="1">f_return(A1837,1,参数!$B$4,参数!$B$1)</f>
        <v>0</v>
      </c>
      <c r="S1837" s="25">
        <f ca="1">f_return(A1837,1,参数!$B$6,参数!$B$1)</f>
        <v>0</v>
      </c>
      <c r="T1837" t="str">
        <f>f_info_investtype(A1837)</f>
        <v>偏股混合型基金</v>
      </c>
      <c r="U1837" t="str">
        <f>f_info_fundmanager(A1837)</f>
        <v>何龙</v>
      </c>
      <c r="V1837">
        <f>f_info_manager_onthepostdays(A1837,1)</f>
        <v>799</v>
      </c>
      <c r="W1837" s="25">
        <f ca="1">f_return_1w(A1837,"0",参数!$B$2)</f>
        <v>-1.59875379191605</v>
      </c>
      <c r="X1837" s="25">
        <f>f_return_1m(A1837,"0",参数!$B$1)</f>
        <v>14.3849817876156</v>
      </c>
      <c r="Y1837" s="25">
        <f>f_return_3m(A1837,0,参数!$B$1)</f>
        <v>29.4602651106742</v>
      </c>
      <c r="Z1837" s="25">
        <f>f_return_6m(A1837,0,参数!B1836)</f>
        <v>31.8411687581944</v>
      </c>
      <c r="AA1837" t="str">
        <f>f_dq_status(A1837,参数!$B$1)</f>
        <v>暂停大额申购|开放赎回</v>
      </c>
      <c r="AB1837" s="17">
        <f ca="1">f_risk_maxdownside(A1837,参数!$B$6,参数!$B$1)</f>
        <v>-16.9942108470445</v>
      </c>
      <c r="AC1837" s="17">
        <f ca="1">f_risk_maxdownside(A1837,参数!$B$4,参数!$B$1)</f>
        <v>-16.9942108470445</v>
      </c>
      <c r="AD1837" t="str">
        <f ca="1">f_risk_maxdownside_date(A1837,参数!$B$6,参数!$B$1)</f>
        <v>20200225-20200323</v>
      </c>
    </row>
    <row r="1838" spans="1:30">
      <c r="A1838" s="15" t="s">
        <v>1866</v>
      </c>
      <c r="B1838" t="str">
        <f>f_info_name(A1838)</f>
        <v>平安优势产业A</v>
      </c>
      <c r="C1838" t="str">
        <f>f_info_setupdate(A1838)</f>
        <v>2018-08-22</v>
      </c>
      <c r="D1838" s="16">
        <f t="shared" si="28"/>
        <v>887</v>
      </c>
      <c r="F1838" s="17">
        <f>f_netasset_total(A1838,参数!$B$1,100000000)</f>
        <v>6.4687876757</v>
      </c>
      <c r="G1838" s="17">
        <f ca="1">f_nav_adjustedreturn(A1838,参数!$B$2,参数!$B$1)</f>
        <v>78.2998409715195</v>
      </c>
      <c r="H1838" s="17">
        <f ca="1">f_nav_periodreturnrankingper(A1838,参数!$B$2,参数!$B$1,3)</f>
        <v>17.4166225516146</v>
      </c>
      <c r="I1838" s="17">
        <f ca="1">f_nav_adjustedreturn(A1838,参数!$B$3,参数!$B$2)</f>
        <v>60.5725535279515</v>
      </c>
      <c r="J1838" s="17">
        <f ca="1">f_nav_periodreturnrankingper(A1838,参数!$B$3,参数!$B$2,3)</f>
        <v>8.91861761426979</v>
      </c>
      <c r="K1838" s="17">
        <f ca="1">f_nav_adjustedreturn(A1838,参数!$B$4,参数!$B$3)</f>
        <v>0</v>
      </c>
      <c r="L1838" s="17">
        <f ca="1">f_nav_periodreturnrankingper(A1838,参数!$B$4,参数!$B$3,3)</f>
        <v>0</v>
      </c>
      <c r="M1838" s="17">
        <f ca="1">f_nav_adjustedreturn(A1838,参数!$B$5,参数!$B$4)</f>
        <v>0</v>
      </c>
      <c r="N1838" s="17">
        <f ca="1">f_nav_periodreturnrankingper(A1838,参数!$B$5,参数!$B$4,3)</f>
        <v>0</v>
      </c>
      <c r="O1838" s="17">
        <f ca="1">f_nav_adjustedreturn(A1838,参数!$B$6,参数!$B$5)</f>
        <v>0</v>
      </c>
      <c r="P1838" s="17">
        <f ca="1">f_nav_periodreturnrankingper(A1838,参数!$B$6,参数!$B$5,3)</f>
        <v>0</v>
      </c>
      <c r="Q1838" s="25">
        <f>f_return(A1838,1,参数!$B$1-365/2,参数!$B$1)</f>
        <v>66.1672477967656</v>
      </c>
      <c r="R1838" s="25">
        <f ca="1">f_return(A1838,1,参数!$B$4,参数!$B$1)</f>
        <v>0</v>
      </c>
      <c r="S1838" s="25">
        <f ca="1">f_return(A1838,1,参数!$B$6,参数!$B$1)</f>
        <v>0</v>
      </c>
      <c r="T1838" t="str">
        <f>f_info_investtype(A1838)</f>
        <v>灵活配置型基金</v>
      </c>
      <c r="U1838" t="str">
        <f>f_info_fundmanager(A1838)</f>
        <v>黄维</v>
      </c>
      <c r="V1838">
        <f>f_info_manager_onthepostdays(A1838,1)</f>
        <v>904</v>
      </c>
      <c r="W1838" s="25">
        <f ca="1">f_return_1w(A1838,"0",参数!$B$2)</f>
        <v>-0.187590187590188</v>
      </c>
      <c r="X1838" s="25">
        <f>f_return_1m(A1838,"0",参数!$B$1)</f>
        <v>17.2115567382627</v>
      </c>
      <c r="Y1838" s="25">
        <f>f_return_3m(A1838,0,参数!$B$1)</f>
        <v>31.8261984928652</v>
      </c>
      <c r="Z1838" s="25">
        <f>f_return_6m(A1838,0,参数!B1837)</f>
        <v>22.0215032932972</v>
      </c>
      <c r="AA1838" t="str">
        <f>f_dq_status(A1838,参数!$B$1)</f>
        <v>开放申购|开放赎回</v>
      </c>
      <c r="AB1838" s="17">
        <f ca="1">f_risk_maxdownside(A1838,参数!$B$6,参数!$B$1)</f>
        <v>-18.389872786231</v>
      </c>
      <c r="AC1838" s="17">
        <f ca="1">f_risk_maxdownside(A1838,参数!$B$4,参数!$B$1)</f>
        <v>-18.389872786231</v>
      </c>
      <c r="AD1838" t="str">
        <f ca="1">f_risk_maxdownside_date(A1838,参数!$B$6,参数!$B$1)</f>
        <v>20200226-20200323</v>
      </c>
    </row>
    <row r="1839" spans="1:30">
      <c r="A1839" s="15" t="s">
        <v>1867</v>
      </c>
      <c r="B1839" t="str">
        <f>f_info_name(A1839)</f>
        <v>浙商丰利增强</v>
      </c>
      <c r="C1839" t="str">
        <f>f_info_setupdate(A1839)</f>
        <v>2018-08-28</v>
      </c>
      <c r="D1839" s="16">
        <f t="shared" si="28"/>
        <v>881</v>
      </c>
      <c r="F1839" s="17">
        <f>f_netasset_total(A1839,参数!$B$1,100000000)</f>
        <v>2.1412677936</v>
      </c>
      <c r="G1839" s="17">
        <f ca="1">f_nav_adjustedreturn(A1839,参数!$B$2,参数!$B$1)</f>
        <v>34.9916936259509</v>
      </c>
      <c r="H1839" s="17">
        <f ca="1">f_nav_periodreturnrankingper(A1839,参数!$B$2,参数!$B$1,3)</f>
        <v>2.07547169811321</v>
      </c>
      <c r="I1839" s="17">
        <f ca="1">f_nav_adjustedreturn(A1839,参数!$B$3,参数!$B$2)</f>
        <v>12.6354146149301</v>
      </c>
      <c r="J1839" s="17">
        <f ca="1">f_nav_periodreturnrankingper(A1839,参数!$B$3,参数!$B$2,3)</f>
        <v>24.468085106383</v>
      </c>
      <c r="K1839" s="17">
        <f ca="1">f_nav_adjustedreturn(A1839,参数!$B$4,参数!$B$3)</f>
        <v>0</v>
      </c>
      <c r="L1839" s="17">
        <f ca="1">f_nav_periodreturnrankingper(A1839,参数!$B$4,参数!$B$3,3)</f>
        <v>0</v>
      </c>
      <c r="M1839" s="17">
        <f ca="1">f_nav_adjustedreturn(A1839,参数!$B$5,参数!$B$4)</f>
        <v>0</v>
      </c>
      <c r="N1839" s="17">
        <f ca="1">f_nav_periodreturnrankingper(A1839,参数!$B$5,参数!$B$4,3)</f>
        <v>0</v>
      </c>
      <c r="O1839" s="17">
        <f ca="1">f_nav_adjustedreturn(A1839,参数!$B$6,参数!$B$5)</f>
        <v>0</v>
      </c>
      <c r="P1839" s="17">
        <f ca="1">f_nav_periodreturnrankingper(A1839,参数!$B$6,参数!$B$5,3)</f>
        <v>0</v>
      </c>
      <c r="Q1839" s="25">
        <f>f_return(A1839,1,参数!$B$1-365/2,参数!$B$1)</f>
        <v>48.3330636811061</v>
      </c>
      <c r="R1839" s="25">
        <f ca="1">f_return(A1839,1,参数!$B$4,参数!$B$1)</f>
        <v>0</v>
      </c>
      <c r="S1839" s="25">
        <f ca="1">f_return(A1839,1,参数!$B$6,参数!$B$1)</f>
        <v>0</v>
      </c>
      <c r="T1839" t="str">
        <f>f_info_investtype(A1839)</f>
        <v>混合债券型二级基金</v>
      </c>
      <c r="U1839" t="str">
        <f>f_info_fundmanager(A1839)</f>
        <v>贾腾,周锦程,陈亚芳</v>
      </c>
      <c r="V1839">
        <f>f_info_manager_onthepostdays(A1839,1)</f>
        <v>898</v>
      </c>
      <c r="W1839" s="25">
        <f ca="1">f_return_1w(A1839,"0",参数!$B$2)</f>
        <v>-2.26457015894719</v>
      </c>
      <c r="X1839" s="25">
        <f>f_return_1m(A1839,"0",参数!$B$1)</f>
        <v>9.58972174900625</v>
      </c>
      <c r="Y1839" s="25">
        <f>f_return_3m(A1839,0,参数!$B$1)</f>
        <v>14.5921472574779</v>
      </c>
      <c r="Z1839" s="25">
        <f>f_return_6m(A1839,0,参数!B1838)</f>
        <v>12.8318911323127</v>
      </c>
      <c r="AA1839" t="str">
        <f>f_dq_status(A1839,参数!$B$1)</f>
        <v>开放申购|开放赎回</v>
      </c>
      <c r="AB1839" s="17">
        <f ca="1">f_risk_maxdownside(A1839,参数!$B$6,参数!$B$1)</f>
        <v>-12.7400646510744</v>
      </c>
      <c r="AC1839" s="17">
        <f ca="1">f_risk_maxdownside(A1839,参数!$B$4,参数!$B$1)</f>
        <v>-12.7400646510744</v>
      </c>
      <c r="AD1839" t="str">
        <f ca="1">f_risk_maxdownside_date(A1839,参数!$B$6,参数!$B$1)</f>
        <v>20190405-20190606</v>
      </c>
    </row>
    <row r="1840" spans="1:30">
      <c r="A1840" s="15" t="s">
        <v>1868</v>
      </c>
      <c r="B1840" t="str">
        <f>f_info_name(A1840)</f>
        <v>凯石淳行业精选A</v>
      </c>
      <c r="C1840" t="str">
        <f>f_info_setupdate(A1840)</f>
        <v>2018-07-19</v>
      </c>
      <c r="D1840" s="16">
        <f t="shared" si="28"/>
        <v>921</v>
      </c>
      <c r="F1840" s="17">
        <f>f_netasset_total(A1840,参数!$B$1,100000000)</f>
        <v>0.1119984871</v>
      </c>
      <c r="G1840" s="17">
        <f ca="1">f_nav_adjustedreturn(A1840,参数!$B$2,参数!$B$1)</f>
        <v>38.9069814777122</v>
      </c>
      <c r="H1840" s="17">
        <f ca="1">f_nav_periodreturnrankingper(A1840,参数!$B$2,参数!$B$1,3)</f>
        <v>88.6162904808636</v>
      </c>
      <c r="I1840" s="17">
        <f ca="1">f_nav_adjustedreturn(A1840,参数!$B$3,参数!$B$2)</f>
        <v>9.89822167542781</v>
      </c>
      <c r="J1840" s="17">
        <f ca="1">f_nav_periodreturnrankingper(A1840,参数!$B$3,参数!$B$2,3)</f>
        <v>97.7961432506887</v>
      </c>
      <c r="K1840" s="17">
        <f ca="1">f_nav_adjustedreturn(A1840,参数!$B$4,参数!$B$3)</f>
        <v>0</v>
      </c>
      <c r="L1840" s="17">
        <f ca="1">f_nav_periodreturnrankingper(A1840,参数!$B$4,参数!$B$3,3)</f>
        <v>0</v>
      </c>
      <c r="M1840" s="17">
        <f ca="1">f_nav_adjustedreturn(A1840,参数!$B$5,参数!$B$4)</f>
        <v>0</v>
      </c>
      <c r="N1840" s="17">
        <f ca="1">f_nav_periodreturnrankingper(A1840,参数!$B$5,参数!$B$4,3)</f>
        <v>0</v>
      </c>
      <c r="O1840" s="17">
        <f ca="1">f_nav_adjustedreturn(A1840,参数!$B$6,参数!$B$5)</f>
        <v>0</v>
      </c>
      <c r="P1840" s="17">
        <f ca="1">f_nav_periodreturnrankingper(A1840,参数!$B$6,参数!$B$5,3)</f>
        <v>0</v>
      </c>
      <c r="Q1840" s="25">
        <f>f_return(A1840,1,参数!$B$1-365/2,参数!$B$1)</f>
        <v>64.2582230367291</v>
      </c>
      <c r="R1840" s="25">
        <f ca="1">f_return(A1840,1,参数!$B$4,参数!$B$1)</f>
        <v>0</v>
      </c>
      <c r="S1840" s="25">
        <f ca="1">f_return(A1840,1,参数!$B$6,参数!$B$1)</f>
        <v>0</v>
      </c>
      <c r="T1840" t="str">
        <f>f_info_investtype(A1840)</f>
        <v>偏股混合型基金</v>
      </c>
      <c r="U1840" t="str">
        <f>f_info_fundmanager(A1840)</f>
        <v>周德生</v>
      </c>
      <c r="V1840">
        <f>f_info_manager_onthepostdays(A1840,1)</f>
        <v>337</v>
      </c>
      <c r="W1840" s="25">
        <f ca="1">f_return_1w(A1840,"0",参数!$B$2)</f>
        <v>0.306247447937934</v>
      </c>
      <c r="X1840" s="25">
        <f>f_return_1m(A1840,"0",参数!$B$1)</f>
        <v>7.94843403986081</v>
      </c>
      <c r="Y1840" s="25">
        <f>f_return_3m(A1840,0,参数!$B$1)</f>
        <v>25.1283461679501</v>
      </c>
      <c r="Z1840" s="25">
        <f>f_return_6m(A1840,0,参数!B1839)</f>
        <v>20.9774170783345</v>
      </c>
      <c r="AA1840" t="str">
        <f>f_dq_status(A1840,参数!$B$1)</f>
        <v>开放申购|开放赎回</v>
      </c>
      <c r="AB1840" s="17">
        <f ca="1">f_risk_maxdownside(A1840,参数!$B$6,参数!$B$1)</f>
        <v>-29.0487319311001</v>
      </c>
      <c r="AC1840" s="17">
        <f ca="1">f_risk_maxdownside(A1840,参数!$B$4,参数!$B$1)</f>
        <v>-29.0487319311001</v>
      </c>
      <c r="AD1840" t="str">
        <f ca="1">f_risk_maxdownside_date(A1840,参数!$B$6,参数!$B$1)</f>
        <v>20190313-20190606</v>
      </c>
    </row>
    <row r="1841" spans="1:30">
      <c r="A1841" s="15" t="s">
        <v>1869</v>
      </c>
      <c r="B1841" t="str">
        <f>f_info_name(A1841)</f>
        <v>景顺长城量化港股通</v>
      </c>
      <c r="C1841" t="str">
        <f>f_info_setupdate(A1841)</f>
        <v>2019-06-19</v>
      </c>
      <c r="D1841" s="16">
        <f t="shared" si="28"/>
        <v>586</v>
      </c>
      <c r="F1841" s="17">
        <f>f_netasset_total(A1841,参数!$B$1,100000000)</f>
        <v>0.5182171123</v>
      </c>
      <c r="G1841" s="17">
        <f ca="1">f_nav_adjustedreturn(A1841,参数!$B$2,参数!$B$1)</f>
        <v>8.33754421424962</v>
      </c>
      <c r="H1841" s="17">
        <f ca="1">f_nav_periodreturnrankingper(A1841,参数!$B$2,参数!$B$1,3)</f>
        <v>99.7549019607843</v>
      </c>
      <c r="I1841" s="17">
        <f ca="1">f_nav_adjustedreturn(A1841,参数!$B$3,参数!$B$2)</f>
        <v>0</v>
      </c>
      <c r="J1841" s="17">
        <f ca="1">f_nav_periodreturnrankingper(A1841,参数!$B$3,参数!$B$2,3)</f>
        <v>0</v>
      </c>
      <c r="K1841" s="17">
        <f ca="1">f_nav_adjustedreturn(A1841,参数!$B$4,参数!$B$3)</f>
        <v>0</v>
      </c>
      <c r="L1841" s="17">
        <f ca="1">f_nav_periodreturnrankingper(A1841,参数!$B$4,参数!$B$3,3)</f>
        <v>0</v>
      </c>
      <c r="M1841" s="17">
        <f ca="1">f_nav_adjustedreturn(A1841,参数!$B$5,参数!$B$4)</f>
        <v>0</v>
      </c>
      <c r="N1841" s="17">
        <f ca="1">f_nav_periodreturnrankingper(A1841,参数!$B$5,参数!$B$4,3)</f>
        <v>0</v>
      </c>
      <c r="O1841" s="17">
        <f ca="1">f_nav_adjustedreturn(A1841,参数!$B$6,参数!$B$5)</f>
        <v>0</v>
      </c>
      <c r="P1841" s="17">
        <f ca="1">f_nav_periodreturnrankingper(A1841,参数!$B$6,参数!$B$5,3)</f>
        <v>0</v>
      </c>
      <c r="Q1841" s="25">
        <f>f_return(A1841,1,参数!$B$1-365/2,参数!$B$1)</f>
        <v>23.3463165876904</v>
      </c>
      <c r="R1841" s="25">
        <f ca="1">f_return(A1841,1,参数!$B$4,参数!$B$1)</f>
        <v>0</v>
      </c>
      <c r="S1841" s="25">
        <f ca="1">f_return(A1841,1,参数!$B$6,参数!$B$1)</f>
        <v>0</v>
      </c>
      <c r="T1841" t="str">
        <f>f_info_investtype(A1841)</f>
        <v>普通股票型基金</v>
      </c>
      <c r="U1841" t="str">
        <f>f_info_fundmanager(A1841)</f>
        <v>黎海威,周春泉</v>
      </c>
      <c r="V1841">
        <f>f_info_manager_onthepostdays(A1841,1)</f>
        <v>603</v>
      </c>
      <c r="W1841" s="25">
        <f ca="1">f_return_1w(A1841,"0",参数!$B$2)</f>
        <v>-3.96001164709307</v>
      </c>
      <c r="X1841" s="25">
        <f>f_return_1m(A1841,"0",参数!$B$1)</f>
        <v>11.1802530595312</v>
      </c>
      <c r="Y1841" s="25">
        <f>f_return_3m(A1841,0,参数!$B$1)</f>
        <v>12.6168715201177</v>
      </c>
      <c r="Z1841" s="25">
        <f>f_return_6m(A1841,0,参数!B1840)</f>
        <v>8.89415644645985</v>
      </c>
      <c r="AA1841" t="str">
        <f>f_dq_status(A1841,参数!$B$1)</f>
        <v>开放申购|开放赎回</v>
      </c>
      <c r="AB1841" s="17">
        <f ca="1">f_risk_maxdownside(A1841,参数!$B$6,参数!$B$1)</f>
        <v>-20.9065320780355</v>
      </c>
      <c r="AC1841" s="17">
        <f ca="1">f_risk_maxdownside(A1841,参数!$B$4,参数!$B$1)</f>
        <v>-20.9065320780355</v>
      </c>
      <c r="AD1841" t="str">
        <f ca="1">f_risk_maxdownside_date(A1841,参数!$B$6,参数!$B$1)</f>
        <v>20200118-20200319</v>
      </c>
    </row>
    <row r="1842" spans="1:30">
      <c r="A1842" s="15" t="s">
        <v>1870</v>
      </c>
      <c r="B1842" t="str">
        <f>f_info_name(A1842)</f>
        <v>富荣价值精选A</v>
      </c>
      <c r="C1842" t="str">
        <f>f_info_setupdate(A1842)</f>
        <v>2018-08-10</v>
      </c>
      <c r="D1842" s="16">
        <f t="shared" si="28"/>
        <v>899</v>
      </c>
      <c r="F1842" s="17">
        <f>f_netasset_total(A1842,参数!$B$1,100000000)</f>
        <v>0.2870982457</v>
      </c>
      <c r="G1842" s="17">
        <f ca="1">f_nav_adjustedreturn(A1842,参数!$B$2,参数!$B$1)</f>
        <v>22.400690108885</v>
      </c>
      <c r="H1842" s="17">
        <f ca="1">f_nav_periodreturnrankingper(A1842,参数!$B$2,参数!$B$1,3)</f>
        <v>72.9486500794071</v>
      </c>
      <c r="I1842" s="17">
        <f ca="1">f_nav_adjustedreturn(A1842,参数!$B$3,参数!$B$2)</f>
        <v>18.7707437000615</v>
      </c>
      <c r="J1842" s="17">
        <f ca="1">f_nav_periodreturnrankingper(A1842,参数!$B$3,参数!$B$2,3)</f>
        <v>61.9286510590858</v>
      </c>
      <c r="K1842" s="17">
        <f ca="1">f_nav_adjustedreturn(A1842,参数!$B$4,参数!$B$3)</f>
        <v>0</v>
      </c>
      <c r="L1842" s="17">
        <f ca="1">f_nav_periodreturnrankingper(A1842,参数!$B$4,参数!$B$3,3)</f>
        <v>0</v>
      </c>
      <c r="M1842" s="17">
        <f ca="1">f_nav_adjustedreturn(A1842,参数!$B$5,参数!$B$4)</f>
        <v>0</v>
      </c>
      <c r="N1842" s="17">
        <f ca="1">f_nav_periodreturnrankingper(A1842,参数!$B$5,参数!$B$4,3)</f>
        <v>0</v>
      </c>
      <c r="O1842" s="17">
        <f ca="1">f_nav_adjustedreturn(A1842,参数!$B$6,参数!$B$5)</f>
        <v>0</v>
      </c>
      <c r="P1842" s="17">
        <f ca="1">f_nav_periodreturnrankingper(A1842,参数!$B$6,参数!$B$5,3)</f>
        <v>0</v>
      </c>
      <c r="Q1842" s="25">
        <f>f_return(A1842,1,参数!$B$1-365/2,参数!$B$1)</f>
        <v>27.6544767876858</v>
      </c>
      <c r="R1842" s="25">
        <f ca="1">f_return(A1842,1,参数!$B$4,参数!$B$1)</f>
        <v>0</v>
      </c>
      <c r="S1842" s="25">
        <f ca="1">f_return(A1842,1,参数!$B$6,参数!$B$1)</f>
        <v>0</v>
      </c>
      <c r="T1842" t="str">
        <f>f_info_investtype(A1842)</f>
        <v>灵活配置型基金</v>
      </c>
      <c r="U1842" t="str">
        <f>f_info_fundmanager(A1842)</f>
        <v>王丹,郎骋成</v>
      </c>
      <c r="V1842">
        <f>f_info_manager_onthepostdays(A1842,1)</f>
        <v>275</v>
      </c>
      <c r="W1842" s="25">
        <f ca="1">f_return_1w(A1842,"0",参数!$B$2)</f>
        <v>-0.108555182217641</v>
      </c>
      <c r="X1842" s="25">
        <f>f_return_1m(A1842,"0",参数!$B$1)</f>
        <v>3.46514472075011</v>
      </c>
      <c r="Y1842" s="25">
        <f>f_return_3m(A1842,0,参数!$B$1)</f>
        <v>5.94865372573575</v>
      </c>
      <c r="Z1842" s="25">
        <f>f_return_6m(A1842,0,参数!B1841)</f>
        <v>14.5856517545812</v>
      </c>
      <c r="AA1842" t="str">
        <f>f_dq_status(A1842,参数!$B$1)</f>
        <v>开放申购|开放赎回</v>
      </c>
      <c r="AB1842" s="17">
        <f ca="1">f_risk_maxdownside(A1842,参数!$B$6,参数!$B$1)</f>
        <v>-22.389162304</v>
      </c>
      <c r="AC1842" s="17">
        <f ca="1">f_risk_maxdownside(A1842,参数!$B$4,参数!$B$1)</f>
        <v>-22.389162304</v>
      </c>
      <c r="AD1842" t="str">
        <f ca="1">f_risk_maxdownside_date(A1842,参数!$B$6,参数!$B$1)</f>
        <v>20180811-20190524</v>
      </c>
    </row>
    <row r="1843" spans="1:30">
      <c r="A1843" s="15" t="s">
        <v>1871</v>
      </c>
      <c r="B1843" t="str">
        <f>f_info_name(A1843)</f>
        <v>泰康弘实3个月定开</v>
      </c>
      <c r="C1843" t="str">
        <f>f_info_setupdate(A1843)</f>
        <v>2018-08-23</v>
      </c>
      <c r="D1843" s="16">
        <f t="shared" si="28"/>
        <v>886</v>
      </c>
      <c r="F1843" s="17">
        <f>f_netasset_total(A1843,参数!$B$1,100000000)</f>
        <v>57.7370725671</v>
      </c>
      <c r="G1843" s="17">
        <f ca="1">f_nav_adjustedreturn(A1843,参数!$B$2,参数!$B$1)</f>
        <v>71.7750477367205</v>
      </c>
      <c r="H1843" s="17">
        <f ca="1">f_nav_periodreturnrankingper(A1843,参数!$B$2,参数!$B$1,3)</f>
        <v>44.5534838076546</v>
      </c>
      <c r="I1843" s="17">
        <f ca="1">f_nav_adjustedreturn(A1843,参数!$B$3,参数!$B$2)</f>
        <v>27.6781400101493</v>
      </c>
      <c r="J1843" s="17">
        <f ca="1">f_nav_periodreturnrankingper(A1843,参数!$B$3,参数!$B$2,3)</f>
        <v>80.1652892561983</v>
      </c>
      <c r="K1843" s="17">
        <f ca="1">f_nav_adjustedreturn(A1843,参数!$B$4,参数!$B$3)</f>
        <v>0</v>
      </c>
      <c r="L1843" s="17">
        <f ca="1">f_nav_periodreturnrankingper(A1843,参数!$B$4,参数!$B$3,3)</f>
        <v>0</v>
      </c>
      <c r="M1843" s="17">
        <f ca="1">f_nav_adjustedreturn(A1843,参数!$B$5,参数!$B$4)</f>
        <v>0</v>
      </c>
      <c r="N1843" s="17">
        <f ca="1">f_nav_periodreturnrankingper(A1843,参数!$B$5,参数!$B$4,3)</f>
        <v>0</v>
      </c>
      <c r="O1843" s="17">
        <f ca="1">f_nav_adjustedreturn(A1843,参数!$B$6,参数!$B$5)</f>
        <v>0</v>
      </c>
      <c r="P1843" s="17">
        <f ca="1">f_nav_periodreturnrankingper(A1843,参数!$B$6,参数!$B$5,3)</f>
        <v>0</v>
      </c>
      <c r="Q1843" s="25">
        <f>f_return(A1843,1,参数!$B$1-365/2,参数!$B$1)</f>
        <v>62.8373099030689</v>
      </c>
      <c r="R1843" s="25">
        <f ca="1">f_return(A1843,1,参数!$B$4,参数!$B$1)</f>
        <v>0</v>
      </c>
      <c r="S1843" s="25">
        <f ca="1">f_return(A1843,1,参数!$B$6,参数!$B$1)</f>
        <v>0</v>
      </c>
      <c r="T1843" t="str">
        <f>f_info_investtype(A1843)</f>
        <v>偏股混合型基金</v>
      </c>
      <c r="U1843" t="str">
        <f>f_info_fundmanager(A1843)</f>
        <v>桂跃强,陈怡</v>
      </c>
      <c r="V1843">
        <f>f_info_manager_onthepostdays(A1843,1)</f>
        <v>903</v>
      </c>
      <c r="W1843" s="25">
        <f ca="1">f_return_1w(A1843,"0",参数!$B$2)</f>
        <v>-3.23650780807509</v>
      </c>
      <c r="X1843" s="25">
        <f>f_return_1m(A1843,"0",参数!$B$1)</f>
        <v>11.3446970149156</v>
      </c>
      <c r="Y1843" s="25">
        <f>f_return_3m(A1843,0,参数!$B$1)</f>
        <v>21.2796445225489</v>
      </c>
      <c r="Z1843" s="25">
        <f>f_return_6m(A1843,0,参数!B1842)</f>
        <v>23.5353895312036</v>
      </c>
      <c r="AA1843" t="str">
        <f>f_dq_status(A1843,参数!$B$1)</f>
        <v>暂停申购|暂停赎回</v>
      </c>
      <c r="AB1843" s="17">
        <f ca="1">f_risk_maxdownside(A1843,参数!$B$6,参数!$B$1)</f>
        <v>-10.7529375386518</v>
      </c>
      <c r="AC1843" s="17">
        <f ca="1">f_risk_maxdownside(A1843,参数!$B$4,参数!$B$1)</f>
        <v>-10.7529375386518</v>
      </c>
      <c r="AD1843" t="str">
        <f ca="1">f_risk_maxdownside_date(A1843,参数!$B$6,参数!$B$1)</f>
        <v>20200307-20200320</v>
      </c>
    </row>
    <row r="1844" spans="1:30">
      <c r="A1844" s="15" t="s">
        <v>1872</v>
      </c>
      <c r="B1844" t="str">
        <f>f_info_name(A1844)</f>
        <v>汇添富创新医药</v>
      </c>
      <c r="C1844" t="str">
        <f>f_info_setupdate(A1844)</f>
        <v>2018-08-08</v>
      </c>
      <c r="D1844" s="16">
        <f t="shared" si="28"/>
        <v>901</v>
      </c>
      <c r="F1844" s="17">
        <f>f_netasset_total(A1844,参数!$B$1,100000000)</f>
        <v>105.5468158672</v>
      </c>
      <c r="G1844" s="17">
        <f ca="1">f_nav_adjustedreturn(A1844,参数!$B$2,参数!$B$1)</f>
        <v>98.5064095025285</v>
      </c>
      <c r="H1844" s="17">
        <f ca="1">f_nav_periodreturnrankingper(A1844,参数!$B$2,参数!$B$1,3)</f>
        <v>10.5986261040236</v>
      </c>
      <c r="I1844" s="17">
        <f ca="1">f_nav_adjustedreturn(A1844,参数!$B$3,参数!$B$2)</f>
        <v>78.4657361737853</v>
      </c>
      <c r="J1844" s="17">
        <f ca="1">f_nav_periodreturnrankingper(A1844,参数!$B$3,参数!$B$2,3)</f>
        <v>5.64738292011019</v>
      </c>
      <c r="K1844" s="17">
        <f ca="1">f_nav_adjustedreturn(A1844,参数!$B$4,参数!$B$3)</f>
        <v>0</v>
      </c>
      <c r="L1844" s="17">
        <f ca="1">f_nav_periodreturnrankingper(A1844,参数!$B$4,参数!$B$3,3)</f>
        <v>0</v>
      </c>
      <c r="M1844" s="17">
        <f ca="1">f_nav_adjustedreturn(A1844,参数!$B$5,参数!$B$4)</f>
        <v>0</v>
      </c>
      <c r="N1844" s="17">
        <f ca="1">f_nav_periodreturnrankingper(A1844,参数!$B$5,参数!$B$4,3)</f>
        <v>0</v>
      </c>
      <c r="O1844" s="17">
        <f ca="1">f_nav_adjustedreturn(A1844,参数!$B$6,参数!$B$5)</f>
        <v>0</v>
      </c>
      <c r="P1844" s="17">
        <f ca="1">f_nav_periodreturnrankingper(A1844,参数!$B$6,参数!$B$5,3)</f>
        <v>0</v>
      </c>
      <c r="Q1844" s="25">
        <f>f_return(A1844,1,参数!$B$1-365/2,参数!$B$1)</f>
        <v>61.9909971567937</v>
      </c>
      <c r="R1844" s="25">
        <f ca="1">f_return(A1844,1,参数!$B$4,参数!$B$1)</f>
        <v>0</v>
      </c>
      <c r="S1844" s="25">
        <f ca="1">f_return(A1844,1,参数!$B$6,参数!$B$1)</f>
        <v>0</v>
      </c>
      <c r="T1844" t="str">
        <f>f_info_investtype(A1844)</f>
        <v>偏股混合型基金</v>
      </c>
      <c r="U1844" t="str">
        <f>f_info_fundmanager(A1844)</f>
        <v>郑磊</v>
      </c>
      <c r="V1844">
        <f>f_info_manager_onthepostdays(A1844,1)</f>
        <v>918</v>
      </c>
      <c r="W1844" s="25">
        <f ca="1">f_return_1w(A1844,"0",参数!$B$2)</f>
        <v>-1.43734786136549</v>
      </c>
      <c r="X1844" s="25">
        <f>f_return_1m(A1844,"0",参数!$B$1)</f>
        <v>15.7165872553388</v>
      </c>
      <c r="Y1844" s="25">
        <f>f_return_3m(A1844,0,参数!$B$1)</f>
        <v>29.6390168970814</v>
      </c>
      <c r="Z1844" s="25">
        <f>f_return_6m(A1844,0,参数!B1843)</f>
        <v>24.3965580106468</v>
      </c>
      <c r="AA1844" t="str">
        <f>f_dq_status(A1844,参数!$B$1)</f>
        <v>开放申购|开放赎回</v>
      </c>
      <c r="AB1844" s="17">
        <f ca="1">f_risk_maxdownside(A1844,参数!$B$6,参数!$B$1)</f>
        <v>-14.2210192077456</v>
      </c>
      <c r="AC1844" s="17">
        <f ca="1">f_risk_maxdownside(A1844,参数!$B$4,参数!$B$1)</f>
        <v>-14.2210192077456</v>
      </c>
      <c r="AD1844" t="str">
        <f ca="1">f_risk_maxdownside_date(A1844,参数!$B$6,参数!$B$1)</f>
        <v>20200306-20200319</v>
      </c>
    </row>
    <row r="1845" spans="1:30">
      <c r="A1845" s="15" t="s">
        <v>1873</v>
      </c>
      <c r="B1845" t="str">
        <f>f_info_name(A1845)</f>
        <v>人保鑫利回报A</v>
      </c>
      <c r="C1845" t="str">
        <f>f_info_setupdate(A1845)</f>
        <v>2018-08-09</v>
      </c>
      <c r="D1845" s="16">
        <f t="shared" si="28"/>
        <v>900</v>
      </c>
      <c r="F1845" s="17">
        <f>f_netasset_total(A1845,参数!$B$1,100000000)</f>
        <v>1.7200034164</v>
      </c>
      <c r="G1845" s="17">
        <f ca="1">f_nav_adjustedreturn(A1845,参数!$B$2,参数!$B$1)</f>
        <v>7.8041103499352</v>
      </c>
      <c r="H1845" s="17">
        <f ca="1">f_nav_periodreturnrankingper(A1845,参数!$B$2,参数!$B$1,3)</f>
        <v>62.6415094339623</v>
      </c>
      <c r="I1845" s="17">
        <f ca="1">f_nav_adjustedreturn(A1845,参数!$B$3,参数!$B$2)</f>
        <v>4.7111283443195</v>
      </c>
      <c r="J1845" s="17">
        <f ca="1">f_nav_periodreturnrankingper(A1845,参数!$B$3,参数!$B$2,3)</f>
        <v>82.7659574468085</v>
      </c>
      <c r="K1845" s="17">
        <f ca="1">f_nav_adjustedreturn(A1845,参数!$B$4,参数!$B$3)</f>
        <v>0</v>
      </c>
      <c r="L1845" s="17">
        <f ca="1">f_nav_periodreturnrankingper(A1845,参数!$B$4,参数!$B$3,3)</f>
        <v>0</v>
      </c>
      <c r="M1845" s="17">
        <f ca="1">f_nav_adjustedreturn(A1845,参数!$B$5,参数!$B$4)</f>
        <v>0</v>
      </c>
      <c r="N1845" s="17">
        <f ca="1">f_nav_periodreturnrankingper(A1845,参数!$B$5,参数!$B$4,3)</f>
        <v>0</v>
      </c>
      <c r="O1845" s="17">
        <f ca="1">f_nav_adjustedreturn(A1845,参数!$B$6,参数!$B$5)</f>
        <v>0</v>
      </c>
      <c r="P1845" s="17">
        <f ca="1">f_nav_periodreturnrankingper(A1845,参数!$B$6,参数!$B$5,3)</f>
        <v>0</v>
      </c>
      <c r="Q1845" s="25">
        <f>f_return(A1845,1,参数!$B$1-365/2,参数!$B$1)</f>
        <v>9.62199963951531</v>
      </c>
      <c r="R1845" s="25">
        <f ca="1">f_return(A1845,1,参数!$B$4,参数!$B$1)</f>
        <v>0</v>
      </c>
      <c r="S1845" s="25">
        <f ca="1">f_return(A1845,1,参数!$B$6,参数!$B$1)</f>
        <v>0</v>
      </c>
      <c r="T1845" t="str">
        <f>f_info_investtype(A1845)</f>
        <v>混合债券型二级基金</v>
      </c>
      <c r="U1845" t="str">
        <f>f_info_fundmanager(A1845)</f>
        <v>张丽华</v>
      </c>
      <c r="V1845">
        <f>f_info_manager_onthepostdays(A1845,1)</f>
        <v>917</v>
      </c>
      <c r="W1845" s="25">
        <f ca="1">f_return_1w(A1845,"0",参数!$B$2)</f>
        <v>-0.962684514531948</v>
      </c>
      <c r="X1845" s="25">
        <f>f_return_1m(A1845,"0",参数!$B$1)</f>
        <v>2.73489192765771</v>
      </c>
      <c r="Y1845" s="25">
        <f>f_return_3m(A1845,0,参数!$B$1)</f>
        <v>4.2711318051576</v>
      </c>
      <c r="Z1845" s="25">
        <f>f_return_6m(A1845,0,参数!B1844)</f>
        <v>2.77753206545775</v>
      </c>
      <c r="AA1845" t="str">
        <f>f_dq_status(A1845,参数!$B$1)</f>
        <v>暂停大额申购|开放赎回</v>
      </c>
      <c r="AB1845" s="17">
        <f ca="1">f_risk_maxdownside(A1845,参数!$B$6,参数!$B$1)</f>
        <v>-5.25513406869339</v>
      </c>
      <c r="AC1845" s="17">
        <f ca="1">f_risk_maxdownside(A1845,参数!$B$4,参数!$B$1)</f>
        <v>-5.25513406869339</v>
      </c>
      <c r="AD1845" t="str">
        <f ca="1">f_risk_maxdownside_date(A1845,参数!$B$6,参数!$B$1)</f>
        <v>20200306-20200323</v>
      </c>
    </row>
    <row r="1846" spans="1:30">
      <c r="A1846" s="15" t="s">
        <v>1874</v>
      </c>
      <c r="B1846" t="str">
        <f>f_info_name(A1846)</f>
        <v>华安双核驱动</v>
      </c>
      <c r="C1846" t="str">
        <f>f_info_setupdate(A1846)</f>
        <v>2019-03-08</v>
      </c>
      <c r="D1846" s="16">
        <f t="shared" si="28"/>
        <v>689</v>
      </c>
      <c r="F1846" s="17">
        <f>f_netasset_total(A1846,参数!$B$1,100000000)</f>
        <v>7.7959519905</v>
      </c>
      <c r="G1846" s="17">
        <f ca="1">f_nav_adjustedreturn(A1846,参数!$B$2,参数!$B$1)</f>
        <v>116.794012162794</v>
      </c>
      <c r="H1846" s="17">
        <f ca="1">f_nav_periodreturnrankingper(A1846,参数!$B$2,参数!$B$1,3)</f>
        <v>2.94406280667321</v>
      </c>
      <c r="I1846" s="17">
        <f ca="1">f_nav_adjustedreturn(A1846,参数!$B$3,参数!$B$2)</f>
        <v>0</v>
      </c>
      <c r="J1846" s="17">
        <f ca="1">f_nav_periodreturnrankingper(A1846,参数!$B$3,参数!$B$2,3)</f>
        <v>0</v>
      </c>
      <c r="K1846" s="17">
        <f ca="1">f_nav_adjustedreturn(A1846,参数!$B$4,参数!$B$3)</f>
        <v>0</v>
      </c>
      <c r="L1846" s="17">
        <f ca="1">f_nav_periodreturnrankingper(A1846,参数!$B$4,参数!$B$3,3)</f>
        <v>0</v>
      </c>
      <c r="M1846" s="17">
        <f ca="1">f_nav_adjustedreturn(A1846,参数!$B$5,参数!$B$4)</f>
        <v>0</v>
      </c>
      <c r="N1846" s="17">
        <f ca="1">f_nav_periodreturnrankingper(A1846,参数!$B$5,参数!$B$4,3)</f>
        <v>0</v>
      </c>
      <c r="O1846" s="17">
        <f ca="1">f_nav_adjustedreturn(A1846,参数!$B$6,参数!$B$5)</f>
        <v>0</v>
      </c>
      <c r="P1846" s="17">
        <f ca="1">f_nav_periodreturnrankingper(A1846,参数!$B$6,参数!$B$5,3)</f>
        <v>0</v>
      </c>
      <c r="Q1846" s="25">
        <f>f_return(A1846,1,参数!$B$1-365/2,参数!$B$1)</f>
        <v>116.861449385273</v>
      </c>
      <c r="R1846" s="25">
        <f ca="1">f_return(A1846,1,参数!$B$4,参数!$B$1)</f>
        <v>0</v>
      </c>
      <c r="S1846" s="25">
        <f ca="1">f_return(A1846,1,参数!$B$6,参数!$B$1)</f>
        <v>0</v>
      </c>
      <c r="T1846" t="str">
        <f>f_info_investtype(A1846)</f>
        <v>偏股混合型基金</v>
      </c>
      <c r="U1846" t="str">
        <f>f_info_fundmanager(A1846)</f>
        <v>谢昌旭</v>
      </c>
      <c r="V1846">
        <f>f_info_manager_onthepostdays(A1846,1)</f>
        <v>706</v>
      </c>
      <c r="W1846" s="25">
        <f ca="1">f_return_1w(A1846,"0",参数!$B$2)</f>
        <v>-1.68634064080945</v>
      </c>
      <c r="X1846" s="25">
        <f>f_return_1m(A1846,"0",参数!$B$1)</f>
        <v>18.9001966988797</v>
      </c>
      <c r="Y1846" s="25">
        <f>f_return_3m(A1846,0,参数!$B$1)</f>
        <v>37.8103781533429</v>
      </c>
      <c r="Z1846" s="25">
        <f>f_return_6m(A1846,0,参数!B1845)</f>
        <v>47.6563289221133</v>
      </c>
      <c r="AA1846" t="str">
        <f>f_dq_status(A1846,参数!$B$1)</f>
        <v>开放申购|开放赎回</v>
      </c>
      <c r="AB1846" s="17">
        <f ca="1">f_risk_maxdownside(A1846,参数!$B$6,参数!$B$1)</f>
        <v>-15.8636559758378</v>
      </c>
      <c r="AC1846" s="17">
        <f ca="1">f_risk_maxdownside(A1846,参数!$B$4,参数!$B$1)</f>
        <v>-15.8636559758378</v>
      </c>
      <c r="AD1846" t="str">
        <f ca="1">f_risk_maxdownside_date(A1846,参数!$B$6,参数!$B$1)</f>
        <v>20200226-20200323</v>
      </c>
    </row>
    <row r="1847" spans="1:30">
      <c r="A1847" s="15" t="s">
        <v>1875</v>
      </c>
      <c r="B1847" t="str">
        <f>f_info_name(A1847)</f>
        <v>华安低碳生活</v>
      </c>
      <c r="C1847" t="str">
        <f>f_info_setupdate(A1847)</f>
        <v>2019-03-12</v>
      </c>
      <c r="D1847" s="16">
        <f t="shared" si="28"/>
        <v>685</v>
      </c>
      <c r="F1847" s="17">
        <f>f_netasset_total(A1847,参数!$B$1,100000000)</f>
        <v>5.9741905017</v>
      </c>
      <c r="G1847" s="17">
        <f ca="1">f_nav_adjustedreturn(A1847,参数!$B$2,参数!$B$1)</f>
        <v>94.2330383480826</v>
      </c>
      <c r="H1847" s="17">
        <f ca="1">f_nav_periodreturnrankingper(A1847,参数!$B$2,参数!$B$1,3)</f>
        <v>14.3277723258096</v>
      </c>
      <c r="I1847" s="17">
        <f ca="1">f_nav_adjustedreturn(A1847,参数!$B$3,参数!$B$2)</f>
        <v>0</v>
      </c>
      <c r="J1847" s="17">
        <f ca="1">f_nav_periodreturnrankingper(A1847,参数!$B$3,参数!$B$2,3)</f>
        <v>0</v>
      </c>
      <c r="K1847" s="17">
        <f ca="1">f_nav_adjustedreturn(A1847,参数!$B$4,参数!$B$3)</f>
        <v>0</v>
      </c>
      <c r="L1847" s="17">
        <f ca="1">f_nav_periodreturnrankingper(A1847,参数!$B$4,参数!$B$3,3)</f>
        <v>0</v>
      </c>
      <c r="M1847" s="17">
        <f ca="1">f_nav_adjustedreturn(A1847,参数!$B$5,参数!$B$4)</f>
        <v>0</v>
      </c>
      <c r="N1847" s="17">
        <f ca="1">f_nav_periodreturnrankingper(A1847,参数!$B$5,参数!$B$4,3)</f>
        <v>0</v>
      </c>
      <c r="O1847" s="17">
        <f ca="1">f_nav_adjustedreturn(A1847,参数!$B$6,参数!$B$5)</f>
        <v>0</v>
      </c>
      <c r="P1847" s="17">
        <f ca="1">f_nav_periodreturnrankingper(A1847,参数!$B$6,参数!$B$5,3)</f>
        <v>0</v>
      </c>
      <c r="Q1847" s="25">
        <f>f_return(A1847,1,参数!$B$1-365/2,参数!$B$1)</f>
        <v>107.394802149065</v>
      </c>
      <c r="R1847" s="25">
        <f ca="1">f_return(A1847,1,参数!$B$4,参数!$B$1)</f>
        <v>0</v>
      </c>
      <c r="S1847" s="25">
        <f ca="1">f_return(A1847,1,参数!$B$6,参数!$B$1)</f>
        <v>0</v>
      </c>
      <c r="T1847" t="str">
        <f>f_info_investtype(A1847)</f>
        <v>偏股混合型基金</v>
      </c>
      <c r="U1847" t="str">
        <f>f_info_fundmanager(A1847)</f>
        <v>李欣</v>
      </c>
      <c r="V1847">
        <f>f_info_manager_onthepostdays(A1847,1)</f>
        <v>702</v>
      </c>
      <c r="W1847" s="25">
        <f ca="1">f_return_1w(A1847,"0",参数!$B$2)</f>
        <v>-0.506273387629313</v>
      </c>
      <c r="X1847" s="25">
        <f>f_return_1m(A1847,"0",参数!$B$1)</f>
        <v>16.1594778160007</v>
      </c>
      <c r="Y1847" s="25">
        <f>f_return_3m(A1847,0,参数!$B$1)</f>
        <v>37.4634655532359</v>
      </c>
      <c r="Z1847" s="25">
        <f>f_return_6m(A1847,0,参数!B1846)</f>
        <v>30.3713460661634</v>
      </c>
      <c r="AA1847" t="str">
        <f>f_dq_status(A1847,参数!$B$1)</f>
        <v>开放申购|开放赎回</v>
      </c>
      <c r="AB1847" s="17">
        <f ca="1">f_risk_maxdownside(A1847,参数!$B$6,参数!$B$1)</f>
        <v>-21.8729620451285</v>
      </c>
      <c r="AC1847" s="17">
        <f ca="1">f_risk_maxdownside(A1847,参数!$B$4,参数!$B$1)</f>
        <v>-21.8729620451285</v>
      </c>
      <c r="AD1847" t="str">
        <f ca="1">f_risk_maxdownside_date(A1847,参数!$B$6,参数!$B$1)</f>
        <v>20200226-20200323</v>
      </c>
    </row>
    <row r="1848" spans="1:30">
      <c r="A1848" s="15" t="s">
        <v>1876</v>
      </c>
      <c r="B1848" t="str">
        <f>f_info_name(A1848)</f>
        <v>中融高股息精选A</v>
      </c>
      <c r="C1848" t="str">
        <f>f_info_setupdate(A1848)</f>
        <v>2019-09-26</v>
      </c>
      <c r="D1848" s="16">
        <f t="shared" si="28"/>
        <v>487</v>
      </c>
      <c r="F1848" s="17">
        <f>f_netasset_total(A1848,参数!$B$1,100000000)</f>
        <v>0.9425191356</v>
      </c>
      <c r="G1848" s="17">
        <f ca="1">f_nav_adjustedreturn(A1848,参数!$B$2,参数!$B$1)</f>
        <v>56.5039921906294</v>
      </c>
      <c r="H1848" s="17">
        <f ca="1">f_nav_periodreturnrankingper(A1848,参数!$B$2,参数!$B$1,3)</f>
        <v>68.4003925417076</v>
      </c>
      <c r="I1848" s="17">
        <f ca="1">f_nav_adjustedreturn(A1848,参数!$B$3,参数!$B$2)</f>
        <v>0</v>
      </c>
      <c r="J1848" s="17">
        <f ca="1">f_nav_periodreturnrankingper(A1848,参数!$B$3,参数!$B$2,3)</f>
        <v>0</v>
      </c>
      <c r="K1848" s="17">
        <f ca="1">f_nav_adjustedreturn(A1848,参数!$B$4,参数!$B$3)</f>
        <v>0</v>
      </c>
      <c r="L1848" s="17">
        <f ca="1">f_nav_periodreturnrankingper(A1848,参数!$B$4,参数!$B$3,3)</f>
        <v>0</v>
      </c>
      <c r="M1848" s="17">
        <f ca="1">f_nav_adjustedreturn(A1848,参数!$B$5,参数!$B$4)</f>
        <v>0</v>
      </c>
      <c r="N1848" s="17">
        <f ca="1">f_nav_periodreturnrankingper(A1848,参数!$B$5,参数!$B$4,3)</f>
        <v>0</v>
      </c>
      <c r="O1848" s="17">
        <f ca="1">f_nav_adjustedreturn(A1848,参数!$B$6,参数!$B$5)</f>
        <v>0</v>
      </c>
      <c r="P1848" s="17">
        <f ca="1">f_nav_periodreturnrankingper(A1848,参数!$B$6,参数!$B$5,3)</f>
        <v>0</v>
      </c>
      <c r="Q1848" s="25">
        <f>f_return(A1848,1,参数!$B$1-365/2,参数!$B$1)</f>
        <v>40.9941188330437</v>
      </c>
      <c r="R1848" s="25">
        <f ca="1">f_return(A1848,1,参数!$B$4,参数!$B$1)</f>
        <v>0</v>
      </c>
      <c r="S1848" s="25">
        <f ca="1">f_return(A1848,1,参数!$B$6,参数!$B$1)</f>
        <v>0</v>
      </c>
      <c r="T1848" t="str">
        <f>f_info_investtype(A1848)</f>
        <v>偏股混合型基金</v>
      </c>
      <c r="U1848" t="str">
        <f>f_info_fundmanager(A1848)</f>
        <v>柯海东,冯琪,骆尖</v>
      </c>
      <c r="V1848">
        <f>f_info_manager_onthepostdays(A1848,1)</f>
        <v>504</v>
      </c>
      <c r="W1848" s="25">
        <f ca="1">f_return_1w(A1848,"0",参数!$B$2)</f>
        <v>-4.19840406238665</v>
      </c>
      <c r="X1848" s="25">
        <f>f_return_1m(A1848,"0",参数!$B$1)</f>
        <v>13.3491823355666</v>
      </c>
      <c r="Y1848" s="25">
        <f>f_return_3m(A1848,0,参数!$B$1)</f>
        <v>14.7378400058339</v>
      </c>
      <c r="Z1848" s="25">
        <f>f_return_6m(A1848,0,参数!B1847)</f>
        <v>14.0129583677971</v>
      </c>
      <c r="AA1848" t="str">
        <f>f_dq_status(A1848,参数!$B$1)</f>
        <v>开放申购|开放赎回</v>
      </c>
      <c r="AB1848" s="17">
        <f ca="1">f_risk_maxdownside(A1848,参数!$B$6,参数!$B$1)</f>
        <v>-14.0322163838401</v>
      </c>
      <c r="AC1848" s="17">
        <f ca="1">f_risk_maxdownside(A1848,参数!$B$4,参数!$B$1)</f>
        <v>-14.0322163838401</v>
      </c>
      <c r="AD1848" t="str">
        <f ca="1">f_risk_maxdownside_date(A1848,参数!$B$6,参数!$B$1)</f>
        <v>20200306-20200323</v>
      </c>
    </row>
    <row r="1849" spans="1:30">
      <c r="A1849" s="15" t="s">
        <v>1877</v>
      </c>
      <c r="B1849" t="str">
        <f>f_info_name(A1849)</f>
        <v>银河和美生活</v>
      </c>
      <c r="C1849" t="str">
        <f>f_info_setupdate(A1849)</f>
        <v>2018-11-22</v>
      </c>
      <c r="D1849" s="16">
        <f t="shared" si="28"/>
        <v>795</v>
      </c>
      <c r="F1849" s="17">
        <f>f_netasset_total(A1849,参数!$B$1,100000000)</f>
        <v>11.0013584989</v>
      </c>
      <c r="G1849" s="17">
        <f ca="1">f_nav_adjustedreturn(A1849,参数!$B$2,参数!$B$1)</f>
        <v>38.7038850799869</v>
      </c>
      <c r="H1849" s="17">
        <f ca="1">f_nav_periodreturnrankingper(A1849,参数!$B$2,参数!$B$1,3)</f>
        <v>88.7144259077527</v>
      </c>
      <c r="I1849" s="17">
        <f ca="1">f_nav_adjustedreturn(A1849,参数!$B$3,参数!$B$2)</f>
        <v>21.1749579665711</v>
      </c>
      <c r="J1849" s="17">
        <f ca="1">f_nav_periodreturnrankingper(A1849,参数!$B$3,参数!$B$2,3)</f>
        <v>91.0468319559229</v>
      </c>
      <c r="K1849" s="17">
        <f ca="1">f_nav_adjustedreturn(A1849,参数!$B$4,参数!$B$3)</f>
        <v>0</v>
      </c>
      <c r="L1849" s="17">
        <f ca="1">f_nav_periodreturnrankingper(A1849,参数!$B$4,参数!$B$3,3)</f>
        <v>0</v>
      </c>
      <c r="M1849" s="17">
        <f ca="1">f_nav_adjustedreturn(A1849,参数!$B$5,参数!$B$4)</f>
        <v>0</v>
      </c>
      <c r="N1849" s="17">
        <f ca="1">f_nav_periodreturnrankingper(A1849,参数!$B$5,参数!$B$4,3)</f>
        <v>0</v>
      </c>
      <c r="O1849" s="17">
        <f ca="1">f_nav_adjustedreturn(A1849,参数!$B$6,参数!$B$5)</f>
        <v>0</v>
      </c>
      <c r="P1849" s="17">
        <f ca="1">f_nav_periodreturnrankingper(A1849,参数!$B$6,参数!$B$5,3)</f>
        <v>0</v>
      </c>
      <c r="Q1849" s="25">
        <f>f_return(A1849,1,参数!$B$1-365/2,参数!$B$1)</f>
        <v>60.7842688735672</v>
      </c>
      <c r="R1849" s="25">
        <f ca="1">f_return(A1849,1,参数!$B$4,参数!$B$1)</f>
        <v>0</v>
      </c>
      <c r="S1849" s="25">
        <f ca="1">f_return(A1849,1,参数!$B$6,参数!$B$1)</f>
        <v>0</v>
      </c>
      <c r="T1849" t="str">
        <f>f_info_investtype(A1849)</f>
        <v>偏股混合型基金</v>
      </c>
      <c r="U1849" t="str">
        <f>f_info_fundmanager(A1849)</f>
        <v>楼华锋,郑巍山</v>
      </c>
      <c r="V1849">
        <f>f_info_manager_onthepostdays(A1849,1)</f>
        <v>488</v>
      </c>
      <c r="W1849" s="25">
        <f ca="1">f_return_1w(A1849,"0",参数!$B$2)</f>
        <v>-3.55034243879398</v>
      </c>
      <c r="X1849" s="25">
        <f>f_return_1m(A1849,"0",参数!$B$1)</f>
        <v>8.72680742162509</v>
      </c>
      <c r="Y1849" s="25">
        <f>f_return_3m(A1849,0,参数!$B$1)</f>
        <v>34.6272676859701</v>
      </c>
      <c r="Z1849" s="25">
        <f>f_return_6m(A1849,0,参数!B1848)</f>
        <v>11.4096326070094</v>
      </c>
      <c r="AA1849" t="str">
        <f>f_dq_status(A1849,参数!$B$1)</f>
        <v>开放申购|开放赎回</v>
      </c>
      <c r="AB1849" s="17">
        <f ca="1">f_risk_maxdownside(A1849,参数!$B$6,参数!$B$1)</f>
        <v>-24.0597991123569</v>
      </c>
      <c r="AC1849" s="17">
        <f ca="1">f_risk_maxdownside(A1849,参数!$B$4,参数!$B$1)</f>
        <v>-24.0597991123569</v>
      </c>
      <c r="AD1849" t="str">
        <f ca="1">f_risk_maxdownside_date(A1849,参数!$B$6,参数!$B$1)</f>
        <v>20200114-20200331</v>
      </c>
    </row>
    <row r="1850" spans="1:30">
      <c r="A1850" s="15" t="s">
        <v>1878</v>
      </c>
      <c r="B1850" t="str">
        <f>f_info_name(A1850)</f>
        <v>万家智造优势A</v>
      </c>
      <c r="C1850" t="str">
        <f>f_info_setupdate(A1850)</f>
        <v>2018-08-28</v>
      </c>
      <c r="D1850" s="16">
        <f t="shared" si="28"/>
        <v>881</v>
      </c>
      <c r="F1850" s="17">
        <f>f_netasset_total(A1850,参数!$B$1,100000000)</f>
        <v>1.099642136</v>
      </c>
      <c r="G1850" s="17">
        <f ca="1">f_nav_adjustedreturn(A1850,参数!$B$2,参数!$B$1)</f>
        <v>75.9823974215942</v>
      </c>
      <c r="H1850" s="17">
        <f ca="1">f_nav_periodreturnrankingper(A1850,参数!$B$2,参数!$B$1,3)</f>
        <v>37.3895976447498</v>
      </c>
      <c r="I1850" s="17">
        <f ca="1">f_nav_adjustedreturn(A1850,参数!$B$3,参数!$B$2)</f>
        <v>53.8036224976168</v>
      </c>
      <c r="J1850" s="17">
        <f ca="1">f_nav_periodreturnrankingper(A1850,参数!$B$3,参数!$B$2,3)</f>
        <v>29.6143250688705</v>
      </c>
      <c r="K1850" s="17">
        <f ca="1">f_nav_adjustedreturn(A1850,参数!$B$4,参数!$B$3)</f>
        <v>0</v>
      </c>
      <c r="L1850" s="17">
        <f ca="1">f_nav_periodreturnrankingper(A1850,参数!$B$4,参数!$B$3,3)</f>
        <v>0</v>
      </c>
      <c r="M1850" s="17">
        <f ca="1">f_nav_adjustedreturn(A1850,参数!$B$5,参数!$B$4)</f>
        <v>0</v>
      </c>
      <c r="N1850" s="17">
        <f ca="1">f_nav_periodreturnrankingper(A1850,参数!$B$5,参数!$B$4,3)</f>
        <v>0</v>
      </c>
      <c r="O1850" s="17">
        <f ca="1">f_nav_adjustedreturn(A1850,参数!$B$6,参数!$B$5)</f>
        <v>0</v>
      </c>
      <c r="P1850" s="17">
        <f ca="1">f_nav_periodreturnrankingper(A1850,参数!$B$6,参数!$B$5,3)</f>
        <v>0</v>
      </c>
      <c r="Q1850" s="25">
        <f>f_return(A1850,1,参数!$B$1-365/2,参数!$B$1)</f>
        <v>81.0162714929465</v>
      </c>
      <c r="R1850" s="25">
        <f ca="1">f_return(A1850,1,参数!$B$4,参数!$B$1)</f>
        <v>0</v>
      </c>
      <c r="S1850" s="25">
        <f ca="1">f_return(A1850,1,参数!$B$6,参数!$B$1)</f>
        <v>0</v>
      </c>
      <c r="T1850" t="str">
        <f>f_info_investtype(A1850)</f>
        <v>偏股混合型基金</v>
      </c>
      <c r="U1850" t="str">
        <f>f_info_fundmanager(A1850)</f>
        <v>李文宾</v>
      </c>
      <c r="V1850">
        <f>f_info_manager_onthepostdays(A1850,1)</f>
        <v>898</v>
      </c>
      <c r="W1850" s="25">
        <f ca="1">f_return_1w(A1850,"0",参数!$B$2)</f>
        <v>-3.04086538461538</v>
      </c>
      <c r="X1850" s="25">
        <f>f_return_1m(A1850,"0",参数!$B$1)</f>
        <v>10.3197730893267</v>
      </c>
      <c r="Y1850" s="25">
        <f>f_return_3m(A1850,0,参数!$B$1)</f>
        <v>28.9008943569256</v>
      </c>
      <c r="Z1850" s="25">
        <f>f_return_6m(A1850,0,参数!B1849)</f>
        <v>13.5401069518717</v>
      </c>
      <c r="AA1850" t="str">
        <f>f_dq_status(A1850,参数!$B$1)</f>
        <v>开放申购|开放赎回</v>
      </c>
      <c r="AB1850" s="17">
        <f ca="1">f_risk_maxdownside(A1850,参数!$B$6,参数!$B$1)</f>
        <v>-20.4719645018152</v>
      </c>
      <c r="AC1850" s="17">
        <f ca="1">f_risk_maxdownside(A1850,参数!$B$4,参数!$B$1)</f>
        <v>-20.4719645018152</v>
      </c>
      <c r="AD1850" t="str">
        <f ca="1">f_risk_maxdownside_date(A1850,参数!$B$6,参数!$B$1)</f>
        <v>20190405-20190606</v>
      </c>
    </row>
    <row r="1851" spans="1:30">
      <c r="A1851" s="15" t="s">
        <v>1879</v>
      </c>
      <c r="B1851" t="str">
        <f>f_info_name(A1851)</f>
        <v>广发估值优势A</v>
      </c>
      <c r="C1851" t="str">
        <f>f_info_setupdate(A1851)</f>
        <v>2018-09-21</v>
      </c>
      <c r="D1851" s="16">
        <f t="shared" si="28"/>
        <v>857</v>
      </c>
      <c r="F1851" s="17">
        <f>f_netasset_total(A1851,参数!$B$1,100000000)</f>
        <v>5.0817847478</v>
      </c>
      <c r="G1851" s="17">
        <f ca="1">f_nav_adjustedreturn(A1851,参数!$B$2,参数!$B$1)</f>
        <v>91.6049231522871</v>
      </c>
      <c r="H1851" s="17">
        <f ca="1">f_nav_periodreturnrankingper(A1851,参数!$B$2,参数!$B$1,3)</f>
        <v>16.5848871442591</v>
      </c>
      <c r="I1851" s="17">
        <f ca="1">f_nav_adjustedreturn(A1851,参数!$B$3,参数!$B$2)</f>
        <v>61.0711115494625</v>
      </c>
      <c r="J1851" s="17">
        <f ca="1">f_nav_periodreturnrankingper(A1851,参数!$B$3,参数!$B$2,3)</f>
        <v>17.4931129476584</v>
      </c>
      <c r="K1851" s="17">
        <f ca="1">f_nav_adjustedreturn(A1851,参数!$B$4,参数!$B$3)</f>
        <v>0</v>
      </c>
      <c r="L1851" s="17">
        <f ca="1">f_nav_periodreturnrankingper(A1851,参数!$B$4,参数!$B$3,3)</f>
        <v>0</v>
      </c>
      <c r="M1851" s="17">
        <f ca="1">f_nav_adjustedreturn(A1851,参数!$B$5,参数!$B$4)</f>
        <v>0</v>
      </c>
      <c r="N1851" s="17">
        <f ca="1">f_nav_periodreturnrankingper(A1851,参数!$B$5,参数!$B$4,3)</f>
        <v>0</v>
      </c>
      <c r="O1851" s="17">
        <f ca="1">f_nav_adjustedreturn(A1851,参数!$B$6,参数!$B$5)</f>
        <v>0</v>
      </c>
      <c r="P1851" s="17">
        <f ca="1">f_nav_periodreturnrankingper(A1851,参数!$B$6,参数!$B$5,3)</f>
        <v>0</v>
      </c>
      <c r="Q1851" s="25">
        <f>f_return(A1851,1,参数!$B$1-365/2,参数!$B$1)</f>
        <v>107.186056178248</v>
      </c>
      <c r="R1851" s="25">
        <f ca="1">f_return(A1851,1,参数!$B$4,参数!$B$1)</f>
        <v>0</v>
      </c>
      <c r="S1851" s="25">
        <f ca="1">f_return(A1851,1,参数!$B$6,参数!$B$1)</f>
        <v>0</v>
      </c>
      <c r="T1851" t="str">
        <f>f_info_investtype(A1851)</f>
        <v>偏股混合型基金</v>
      </c>
      <c r="U1851" t="str">
        <f>f_info_fundmanager(A1851)</f>
        <v>张东一</v>
      </c>
      <c r="V1851">
        <f>f_info_manager_onthepostdays(A1851,1)</f>
        <v>874</v>
      </c>
      <c r="W1851" s="25">
        <f ca="1">f_return_1w(A1851,"0",参数!$B$2)</f>
        <v>-2.79166666666666</v>
      </c>
      <c r="X1851" s="25">
        <f>f_return_1m(A1851,"0",参数!$B$1)</f>
        <v>17.2298816124682</v>
      </c>
      <c r="Y1851" s="25">
        <f>f_return_3m(A1851,0,参数!$B$1)</f>
        <v>32.5777476485044</v>
      </c>
      <c r="Z1851" s="25">
        <f>f_return_6m(A1851,0,参数!B1850)</f>
        <v>43.609865470852</v>
      </c>
      <c r="AA1851" t="str">
        <f>f_dq_status(A1851,参数!$B$1)</f>
        <v>开放申购|开放赎回</v>
      </c>
      <c r="AB1851" s="17">
        <f ca="1">f_risk_maxdownside(A1851,参数!$B$6,参数!$B$1)</f>
        <v>-18.2526148249204</v>
      </c>
      <c r="AC1851" s="17">
        <f ca="1">f_risk_maxdownside(A1851,参数!$B$4,参数!$B$1)</f>
        <v>-18.2526148249204</v>
      </c>
      <c r="AD1851" t="str">
        <f ca="1">f_risk_maxdownside_date(A1851,参数!$B$6,参数!$B$1)</f>
        <v>20200306-20200319</v>
      </c>
    </row>
    <row r="1852" spans="1:30">
      <c r="A1852" s="15" t="s">
        <v>1880</v>
      </c>
      <c r="B1852" t="str">
        <f>f_info_name(A1852)</f>
        <v>国联安价值优选</v>
      </c>
      <c r="C1852" t="str">
        <f>f_info_setupdate(A1852)</f>
        <v>2018-09-20</v>
      </c>
      <c r="D1852" s="16">
        <f t="shared" si="28"/>
        <v>858</v>
      </c>
      <c r="F1852" s="17">
        <f>f_netasset_total(A1852,参数!$B$1,100000000)</f>
        <v>0.2583602851</v>
      </c>
      <c r="G1852" s="17">
        <f ca="1">f_nav_adjustedreturn(A1852,参数!$B$2,参数!$B$1)</f>
        <v>48.739179525781</v>
      </c>
      <c r="H1852" s="17">
        <f ca="1">f_nav_periodreturnrankingper(A1852,参数!$B$2,参数!$B$1,3)</f>
        <v>74.0196078431373</v>
      </c>
      <c r="I1852" s="17">
        <f ca="1">f_nav_adjustedreturn(A1852,参数!$B$3,参数!$B$2)</f>
        <v>32.5054857370836</v>
      </c>
      <c r="J1852" s="17">
        <f ca="1">f_nav_periodreturnrankingper(A1852,参数!$B$3,参数!$B$2,3)</f>
        <v>75.5162241887906</v>
      </c>
      <c r="K1852" s="17">
        <f ca="1">f_nav_adjustedreturn(A1852,参数!$B$4,参数!$B$3)</f>
        <v>0</v>
      </c>
      <c r="L1852" s="17">
        <f ca="1">f_nav_periodreturnrankingper(A1852,参数!$B$4,参数!$B$3,3)</f>
        <v>0</v>
      </c>
      <c r="M1852" s="17">
        <f ca="1">f_nav_adjustedreturn(A1852,参数!$B$5,参数!$B$4)</f>
        <v>0</v>
      </c>
      <c r="N1852" s="17">
        <f ca="1">f_nav_periodreturnrankingper(A1852,参数!$B$5,参数!$B$4,3)</f>
        <v>0</v>
      </c>
      <c r="O1852" s="17">
        <f ca="1">f_nav_adjustedreturn(A1852,参数!$B$6,参数!$B$5)</f>
        <v>0</v>
      </c>
      <c r="P1852" s="17">
        <f ca="1">f_nav_periodreturnrankingper(A1852,参数!$B$6,参数!$B$5,3)</f>
        <v>0</v>
      </c>
      <c r="Q1852" s="25">
        <f>f_return(A1852,1,参数!$B$1-365/2,参数!$B$1)</f>
        <v>34.4457830291253</v>
      </c>
      <c r="R1852" s="25">
        <f ca="1">f_return(A1852,1,参数!$B$4,参数!$B$1)</f>
        <v>0</v>
      </c>
      <c r="S1852" s="25">
        <f ca="1">f_return(A1852,1,参数!$B$6,参数!$B$1)</f>
        <v>0</v>
      </c>
      <c r="T1852" t="str">
        <f>f_info_investtype(A1852)</f>
        <v>普通股票型基金</v>
      </c>
      <c r="U1852" t="str">
        <f>f_info_fundmanager(A1852)</f>
        <v>邹新进</v>
      </c>
      <c r="V1852">
        <f>f_info_manager_onthepostdays(A1852,1)</f>
        <v>875</v>
      </c>
      <c r="W1852" s="25">
        <f ca="1">f_return_1w(A1852,"0",参数!$B$2)</f>
        <v>-3.65508738849808</v>
      </c>
      <c r="X1852" s="25">
        <f>f_return_1m(A1852,"0",参数!$B$1)</f>
        <v>4.73313192346425</v>
      </c>
      <c r="Y1852" s="25">
        <f>f_return_3m(A1852,0,参数!$B$1)</f>
        <v>9.49188230730869</v>
      </c>
      <c r="Z1852" s="25">
        <f>f_return_6m(A1852,0,参数!B1851)</f>
        <v>5.16509183565135</v>
      </c>
      <c r="AA1852" t="str">
        <f>f_dq_status(A1852,参数!$B$1)</f>
        <v>开放申购|开放赎回</v>
      </c>
      <c r="AB1852" s="17">
        <f ca="1">f_risk_maxdownside(A1852,参数!$B$6,参数!$B$1)</f>
        <v>-17.5564681724846</v>
      </c>
      <c r="AC1852" s="17">
        <f ca="1">f_risk_maxdownside(A1852,参数!$B$4,参数!$B$1)</f>
        <v>-17.5564681724846</v>
      </c>
      <c r="AD1852" t="str">
        <f ca="1">f_risk_maxdownside_date(A1852,参数!$B$6,参数!$B$1)</f>
        <v>20190409-20190606</v>
      </c>
    </row>
    <row r="1853" spans="1:30">
      <c r="A1853" s="15" t="s">
        <v>1881</v>
      </c>
      <c r="B1853" t="str">
        <f>f_info_name(A1853)</f>
        <v>广发集嘉A</v>
      </c>
      <c r="C1853" t="str">
        <f>f_info_setupdate(A1853)</f>
        <v>2018-12-25</v>
      </c>
      <c r="D1853" s="16">
        <f t="shared" si="28"/>
        <v>762</v>
      </c>
      <c r="F1853" s="17">
        <f>f_netasset_total(A1853,参数!$B$1,100000000)</f>
        <v>0.566238751</v>
      </c>
      <c r="G1853" s="17">
        <f ca="1">f_nav_adjustedreturn(A1853,参数!$B$2,参数!$B$1)</f>
        <v>16.7441044972385</v>
      </c>
      <c r="H1853" s="17">
        <f ca="1">f_nav_periodreturnrankingper(A1853,参数!$B$2,参数!$B$1,3)</f>
        <v>19.622641509434</v>
      </c>
      <c r="I1853" s="17">
        <f ca="1">f_nav_adjustedreturn(A1853,参数!$B$3,参数!$B$2)</f>
        <v>13.8877795527157</v>
      </c>
      <c r="J1853" s="17">
        <f ca="1">f_nav_periodreturnrankingper(A1853,参数!$B$3,参数!$B$2,3)</f>
        <v>19.7872340425532</v>
      </c>
      <c r="K1853" s="17">
        <f ca="1">f_nav_adjustedreturn(A1853,参数!$B$4,参数!$B$3)</f>
        <v>0</v>
      </c>
      <c r="L1853" s="17">
        <f ca="1">f_nav_periodreturnrankingper(A1853,参数!$B$4,参数!$B$3,3)</f>
        <v>0</v>
      </c>
      <c r="M1853" s="17">
        <f ca="1">f_nav_adjustedreturn(A1853,参数!$B$5,参数!$B$4)</f>
        <v>0</v>
      </c>
      <c r="N1853" s="17">
        <f ca="1">f_nav_periodreturnrankingper(A1853,参数!$B$5,参数!$B$4,3)</f>
        <v>0</v>
      </c>
      <c r="O1853" s="17">
        <f ca="1">f_nav_adjustedreturn(A1853,参数!$B$6,参数!$B$5)</f>
        <v>0</v>
      </c>
      <c r="P1853" s="17">
        <f ca="1">f_nav_periodreturnrankingper(A1853,参数!$B$6,参数!$B$5,3)</f>
        <v>0</v>
      </c>
      <c r="Q1853" s="25">
        <f>f_return(A1853,1,参数!$B$1-365/2,参数!$B$1)</f>
        <v>27.2634301536154</v>
      </c>
      <c r="R1853" s="25">
        <f ca="1">f_return(A1853,1,参数!$B$4,参数!$B$1)</f>
        <v>0</v>
      </c>
      <c r="S1853" s="25">
        <f ca="1">f_return(A1853,1,参数!$B$6,参数!$B$1)</f>
        <v>0</v>
      </c>
      <c r="T1853" t="str">
        <f>f_info_investtype(A1853)</f>
        <v>混合债券型二级基金</v>
      </c>
      <c r="U1853" t="str">
        <f>f_info_fundmanager(A1853)</f>
        <v>李晓博,毛深静,曾刚</v>
      </c>
      <c r="V1853">
        <f>f_info_manager_onthepostdays(A1853,1)</f>
        <v>42</v>
      </c>
      <c r="W1853" s="25">
        <f ca="1">f_return_1w(A1853,"0",参数!$B$2)</f>
        <v>-0.0963391136801435</v>
      </c>
      <c r="X1853" s="25">
        <f>f_return_1m(A1853,"0",参数!$B$1)</f>
        <v>5.08166969147006</v>
      </c>
      <c r="Y1853" s="25">
        <f>f_return_3m(A1853,0,参数!$B$1)</f>
        <v>12.2755248292724</v>
      </c>
      <c r="Z1853" s="25">
        <f>f_return_6m(A1853,0,参数!B1852)</f>
        <v>8.81862172534623</v>
      </c>
      <c r="AA1853" t="str">
        <f>f_dq_status(A1853,参数!$B$1)</f>
        <v>开放申购|开放赎回</v>
      </c>
      <c r="AB1853" s="17">
        <f ca="1">f_risk_maxdownside(A1853,参数!$B$6,参数!$B$1)</f>
        <v>-10.3734827264239</v>
      </c>
      <c r="AC1853" s="17">
        <f ca="1">f_risk_maxdownside(A1853,参数!$B$4,参数!$B$1)</f>
        <v>-10.3734827264239</v>
      </c>
      <c r="AD1853" t="str">
        <f ca="1">f_risk_maxdownside_date(A1853,参数!$B$6,参数!$B$1)</f>
        <v>20190405-20190606</v>
      </c>
    </row>
    <row r="1854" spans="1:30">
      <c r="A1854" s="15" t="s">
        <v>1882</v>
      </c>
      <c r="B1854" t="str">
        <f>f_info_name(A1854)</f>
        <v>宝盈融源可转债A</v>
      </c>
      <c r="C1854" t="str">
        <f>f_info_setupdate(A1854)</f>
        <v>2019-09-04</v>
      </c>
      <c r="D1854" s="16">
        <f t="shared" si="28"/>
        <v>509</v>
      </c>
      <c r="F1854" s="17">
        <f>f_netasset_total(A1854,参数!$B$1,100000000)</f>
        <v>0.7956519313</v>
      </c>
      <c r="G1854" s="17">
        <f ca="1">f_nav_adjustedreturn(A1854,参数!$B$2,参数!$B$1)</f>
        <v>18.5295486272685</v>
      </c>
      <c r="H1854" s="17">
        <f ca="1">f_nav_periodreturnrankingper(A1854,参数!$B$2,参数!$B$1,3)</f>
        <v>15.0943396226415</v>
      </c>
      <c r="I1854" s="17">
        <f ca="1">f_nav_adjustedreturn(A1854,参数!$B$3,参数!$B$2)</f>
        <v>0</v>
      </c>
      <c r="J1854" s="17">
        <f ca="1">f_nav_periodreturnrankingper(A1854,参数!$B$3,参数!$B$2,3)</f>
        <v>0</v>
      </c>
      <c r="K1854" s="17">
        <f ca="1">f_nav_adjustedreturn(A1854,参数!$B$4,参数!$B$3)</f>
        <v>0</v>
      </c>
      <c r="L1854" s="17">
        <f ca="1">f_nav_periodreturnrankingper(A1854,参数!$B$4,参数!$B$3,3)</f>
        <v>0</v>
      </c>
      <c r="M1854" s="17">
        <f ca="1">f_nav_adjustedreturn(A1854,参数!$B$5,参数!$B$4)</f>
        <v>0</v>
      </c>
      <c r="N1854" s="17">
        <f ca="1">f_nav_periodreturnrankingper(A1854,参数!$B$5,参数!$B$4,3)</f>
        <v>0</v>
      </c>
      <c r="O1854" s="17">
        <f ca="1">f_nav_adjustedreturn(A1854,参数!$B$6,参数!$B$5)</f>
        <v>0</v>
      </c>
      <c r="P1854" s="17">
        <f ca="1">f_nav_periodreturnrankingper(A1854,参数!$B$6,参数!$B$5,3)</f>
        <v>0</v>
      </c>
      <c r="Q1854" s="25">
        <f>f_return(A1854,1,参数!$B$1-365/2,参数!$B$1)</f>
        <v>3.33674636511292</v>
      </c>
      <c r="R1854" s="25">
        <f ca="1">f_return(A1854,1,参数!$B$4,参数!$B$1)</f>
        <v>0</v>
      </c>
      <c r="S1854" s="25">
        <f ca="1">f_return(A1854,1,参数!$B$6,参数!$B$1)</f>
        <v>0</v>
      </c>
      <c r="T1854" t="str">
        <f>f_info_investtype(A1854)</f>
        <v>混合债券型二级基金</v>
      </c>
      <c r="U1854" t="str">
        <f>f_info_fundmanager(A1854)</f>
        <v>邓栋</v>
      </c>
      <c r="V1854">
        <f>f_info_manager_onthepostdays(A1854,1)</f>
        <v>526</v>
      </c>
      <c r="W1854" s="25">
        <f ca="1">f_return_1w(A1854,"0",参数!$B$2)</f>
        <v>-0.176514306949091</v>
      </c>
      <c r="X1854" s="25">
        <f>f_return_1m(A1854,"0",参数!$B$1)</f>
        <v>9.16259535441844</v>
      </c>
      <c r="Y1854" s="25">
        <f>f_return_3m(A1854,0,参数!$B$1)</f>
        <v>11.2800349497597</v>
      </c>
      <c r="Z1854" s="25">
        <f>f_return_6m(A1854,0,参数!B1853)</f>
        <v>-9.94852941176472</v>
      </c>
      <c r="AA1854" t="str">
        <f>f_dq_status(A1854,参数!$B$1)</f>
        <v>开放申购|开放赎回</v>
      </c>
      <c r="AB1854" s="17">
        <f ca="1">f_risk_maxdownside(A1854,参数!$B$6,参数!$B$1)</f>
        <v>-17.6203843662276</v>
      </c>
      <c r="AC1854" s="17">
        <f ca="1">f_risk_maxdownside(A1854,参数!$B$4,参数!$B$1)</f>
        <v>-17.6203843662276</v>
      </c>
      <c r="AD1854" t="str">
        <f ca="1">f_risk_maxdownside_date(A1854,参数!$B$6,参数!$B$1)</f>
        <v>20200714-20201023</v>
      </c>
    </row>
    <row r="1855" spans="1:30">
      <c r="A1855" s="15" t="s">
        <v>1883</v>
      </c>
      <c r="B1855" t="str">
        <f>f_info_name(A1855)</f>
        <v>华安制造先锋</v>
      </c>
      <c r="C1855" t="str">
        <f>f_info_setupdate(A1855)</f>
        <v>2018-12-25</v>
      </c>
      <c r="D1855" s="16">
        <f t="shared" si="28"/>
        <v>762</v>
      </c>
      <c r="F1855" s="17">
        <f>f_netasset_total(A1855,参数!$B$1,100000000)</f>
        <v>1.3600392232</v>
      </c>
      <c r="G1855" s="17">
        <f ca="1">f_nav_adjustedreturn(A1855,参数!$B$2,参数!$B$1)</f>
        <v>53.9453597936516</v>
      </c>
      <c r="H1855" s="17">
        <f ca="1">f_nav_periodreturnrankingper(A1855,参数!$B$2,参数!$B$1,3)</f>
        <v>73.6015701668302</v>
      </c>
      <c r="I1855" s="17">
        <f ca="1">f_nav_adjustedreturn(A1855,参数!$B$3,参数!$B$2)</f>
        <v>88.1077334389543</v>
      </c>
      <c r="J1855" s="17">
        <f ca="1">f_nav_periodreturnrankingper(A1855,参数!$B$3,参数!$B$2,3)</f>
        <v>2.75482093663912</v>
      </c>
      <c r="K1855" s="17">
        <f ca="1">f_nav_adjustedreturn(A1855,参数!$B$4,参数!$B$3)</f>
        <v>0</v>
      </c>
      <c r="L1855" s="17">
        <f ca="1">f_nav_periodreturnrankingper(A1855,参数!$B$4,参数!$B$3,3)</f>
        <v>0</v>
      </c>
      <c r="M1855" s="17">
        <f ca="1">f_nav_adjustedreturn(A1855,参数!$B$5,参数!$B$4)</f>
        <v>0</v>
      </c>
      <c r="N1855" s="17">
        <f ca="1">f_nav_periodreturnrankingper(A1855,参数!$B$5,参数!$B$4,3)</f>
        <v>0</v>
      </c>
      <c r="O1855" s="17">
        <f ca="1">f_nav_adjustedreturn(A1855,参数!$B$6,参数!$B$5)</f>
        <v>0</v>
      </c>
      <c r="P1855" s="17">
        <f ca="1">f_nav_periodreturnrankingper(A1855,参数!$B$6,参数!$B$5,3)</f>
        <v>0</v>
      </c>
      <c r="Q1855" s="25">
        <f>f_return(A1855,1,参数!$B$1-365/2,参数!$B$1)</f>
        <v>65.0489241643983</v>
      </c>
      <c r="R1855" s="25">
        <f ca="1">f_return(A1855,1,参数!$B$4,参数!$B$1)</f>
        <v>0</v>
      </c>
      <c r="S1855" s="25">
        <f ca="1">f_return(A1855,1,参数!$B$6,参数!$B$1)</f>
        <v>0</v>
      </c>
      <c r="T1855" t="str">
        <f>f_info_investtype(A1855)</f>
        <v>偏股混合型基金</v>
      </c>
      <c r="U1855" t="str">
        <f>f_info_fundmanager(A1855)</f>
        <v>蒋璆</v>
      </c>
      <c r="V1855">
        <f>f_info_manager_onthepostdays(A1855,1)</f>
        <v>779</v>
      </c>
      <c r="W1855" s="25">
        <f ca="1">f_return_1w(A1855,"0",参数!$B$2)</f>
        <v>-1.62601626016261</v>
      </c>
      <c r="X1855" s="25">
        <f>f_return_1m(A1855,"0",参数!$B$1)</f>
        <v>10.4001510003775</v>
      </c>
      <c r="Y1855" s="25">
        <f>f_return_3m(A1855,0,参数!$B$1)</f>
        <v>31.2553296530676</v>
      </c>
      <c r="Z1855" s="25">
        <f>f_return_6m(A1855,0,参数!B1854)</f>
        <v>17.9421111397406</v>
      </c>
      <c r="AA1855" t="str">
        <f>f_dq_status(A1855,参数!$B$1)</f>
        <v>开放申购|开放赎回</v>
      </c>
      <c r="AB1855" s="17">
        <f ca="1">f_risk_maxdownside(A1855,参数!$B$6,参数!$B$1)</f>
        <v>-23.9064043833648</v>
      </c>
      <c r="AC1855" s="17">
        <f ca="1">f_risk_maxdownside(A1855,参数!$B$4,参数!$B$1)</f>
        <v>-23.9064043833648</v>
      </c>
      <c r="AD1855" t="str">
        <f ca="1">f_risk_maxdownside_date(A1855,参数!$B$6,参数!$B$1)</f>
        <v>20200226-20200331</v>
      </c>
    </row>
    <row r="1856" spans="1:30">
      <c r="A1856" s="15" t="s">
        <v>1884</v>
      </c>
      <c r="B1856" t="str">
        <f>f_info_name(A1856)</f>
        <v>财通量化核心优选</v>
      </c>
      <c r="C1856" t="str">
        <f>f_info_setupdate(A1856)</f>
        <v>2018-09-17</v>
      </c>
      <c r="D1856" s="16">
        <f t="shared" si="28"/>
        <v>861</v>
      </c>
      <c r="F1856" s="17">
        <f>f_netasset_total(A1856,参数!$B$1,100000000)</f>
        <v>0.2702749278</v>
      </c>
      <c r="G1856" s="17">
        <f ca="1">f_nav_adjustedreturn(A1856,参数!$B$2,参数!$B$1)</f>
        <v>36.7574348756549</v>
      </c>
      <c r="H1856" s="17">
        <f ca="1">f_nav_periodreturnrankingper(A1856,参数!$B$2,参数!$B$1,3)</f>
        <v>89.7939156035329</v>
      </c>
      <c r="I1856" s="17">
        <f ca="1">f_nav_adjustedreturn(A1856,参数!$B$3,参数!$B$2)</f>
        <v>36.2457269253971</v>
      </c>
      <c r="J1856" s="17">
        <f ca="1">f_nav_periodreturnrankingper(A1856,参数!$B$3,参数!$B$2,3)</f>
        <v>63.2231404958678</v>
      </c>
      <c r="K1856" s="17">
        <f ca="1">f_nav_adjustedreturn(A1856,参数!$B$4,参数!$B$3)</f>
        <v>0</v>
      </c>
      <c r="L1856" s="17">
        <f ca="1">f_nav_periodreturnrankingper(A1856,参数!$B$4,参数!$B$3,3)</f>
        <v>0</v>
      </c>
      <c r="M1856" s="17">
        <f ca="1">f_nav_adjustedreturn(A1856,参数!$B$5,参数!$B$4)</f>
        <v>0</v>
      </c>
      <c r="N1856" s="17">
        <f ca="1">f_nav_periodreturnrankingper(A1856,参数!$B$5,参数!$B$4,3)</f>
        <v>0</v>
      </c>
      <c r="O1856" s="17">
        <f ca="1">f_nav_adjustedreturn(A1856,参数!$B$6,参数!$B$5)</f>
        <v>0</v>
      </c>
      <c r="P1856" s="17">
        <f ca="1">f_nav_periodreturnrankingper(A1856,参数!$B$6,参数!$B$5,3)</f>
        <v>0</v>
      </c>
      <c r="Q1856" s="25">
        <f>f_return(A1856,1,参数!$B$1-365/2,参数!$B$1)</f>
        <v>31.1692857612536</v>
      </c>
      <c r="R1856" s="25">
        <f ca="1">f_return(A1856,1,参数!$B$4,参数!$B$1)</f>
        <v>0</v>
      </c>
      <c r="S1856" s="25">
        <f ca="1">f_return(A1856,1,参数!$B$6,参数!$B$1)</f>
        <v>0</v>
      </c>
      <c r="T1856" t="str">
        <f>f_info_investtype(A1856)</f>
        <v>偏股混合型基金</v>
      </c>
      <c r="U1856" t="str">
        <f>f_info_fundmanager(A1856)</f>
        <v>朱海东</v>
      </c>
      <c r="V1856">
        <f>f_info_manager_onthepostdays(A1856,1)</f>
        <v>576</v>
      </c>
      <c r="W1856" s="25">
        <f ca="1">f_return_1w(A1856,"0",参数!$B$2)</f>
        <v>-2.22943722943722</v>
      </c>
      <c r="X1856" s="25">
        <f>f_return_1m(A1856,"0",参数!$B$1)</f>
        <v>11.773220747889</v>
      </c>
      <c r="Y1856" s="25">
        <f>f_return_3m(A1856,0,参数!$B$1)</f>
        <v>14.2962871592451</v>
      </c>
      <c r="Z1856" s="25">
        <f>f_return_6m(A1856,0,参数!B1855)</f>
        <v>8.5561807529439</v>
      </c>
      <c r="AA1856" t="str">
        <f>f_dq_status(A1856,参数!$B$1)</f>
        <v>开放申购|开放赎回</v>
      </c>
      <c r="AB1856" s="17">
        <f ca="1">f_risk_maxdownside(A1856,参数!$B$6,参数!$B$1)</f>
        <v>-18.5277513014151</v>
      </c>
      <c r="AC1856" s="17">
        <f ca="1">f_risk_maxdownside(A1856,参数!$B$4,参数!$B$1)</f>
        <v>-18.5277513014151</v>
      </c>
      <c r="AD1856" t="str">
        <f ca="1">f_risk_maxdownside_date(A1856,参数!$B$6,参数!$B$1)</f>
        <v>20190411-20190807</v>
      </c>
    </row>
    <row r="1857" spans="1:30">
      <c r="A1857" s="15" t="s">
        <v>1885</v>
      </c>
      <c r="B1857" t="str">
        <f>f_info_name(A1857)</f>
        <v>博时荣享回报A</v>
      </c>
      <c r="C1857" t="str">
        <f>f_info_setupdate(A1857)</f>
        <v>2018-08-23</v>
      </c>
      <c r="D1857" s="16">
        <f t="shared" si="28"/>
        <v>886</v>
      </c>
      <c r="F1857" s="17">
        <f>f_netasset_total(A1857,参数!$B$1,100000000)</f>
        <v>27.1454295769</v>
      </c>
      <c r="G1857" s="17">
        <f ca="1">f_nav_adjustedreturn(A1857,参数!$B$2,参数!$B$1)</f>
        <v>64.022659587966</v>
      </c>
      <c r="H1857" s="17">
        <f ca="1">f_nav_periodreturnrankingper(A1857,参数!$B$2,参数!$B$1,3)</f>
        <v>30.8099523557438</v>
      </c>
      <c r="I1857" s="17">
        <f ca="1">f_nav_adjustedreturn(A1857,参数!$B$3,参数!$B$2)</f>
        <v>42.301231346169</v>
      </c>
      <c r="J1857" s="17">
        <f ca="1">f_nav_periodreturnrankingper(A1857,参数!$B$3,参数!$B$2,3)</f>
        <v>26.9230769230769</v>
      </c>
      <c r="K1857" s="17">
        <f ca="1">f_nav_adjustedreturn(A1857,参数!$B$4,参数!$B$3)</f>
        <v>0</v>
      </c>
      <c r="L1857" s="17">
        <f ca="1">f_nav_periodreturnrankingper(A1857,参数!$B$4,参数!$B$3,3)</f>
        <v>0</v>
      </c>
      <c r="M1857" s="17">
        <f ca="1">f_nav_adjustedreturn(A1857,参数!$B$5,参数!$B$4)</f>
        <v>0</v>
      </c>
      <c r="N1857" s="17">
        <f ca="1">f_nav_periodreturnrankingper(A1857,参数!$B$5,参数!$B$4,3)</f>
        <v>0</v>
      </c>
      <c r="O1857" s="17">
        <f ca="1">f_nav_adjustedreturn(A1857,参数!$B$6,参数!$B$5)</f>
        <v>0</v>
      </c>
      <c r="P1857" s="17">
        <f ca="1">f_nav_periodreturnrankingper(A1857,参数!$B$6,参数!$B$5,3)</f>
        <v>0</v>
      </c>
      <c r="Q1857" s="25">
        <f>f_return(A1857,1,参数!$B$1-365/2,参数!$B$1)</f>
        <v>56.5326743062028</v>
      </c>
      <c r="R1857" s="25">
        <f ca="1">f_return(A1857,1,参数!$B$4,参数!$B$1)</f>
        <v>0</v>
      </c>
      <c r="S1857" s="25">
        <f ca="1">f_return(A1857,1,参数!$B$6,参数!$B$1)</f>
        <v>0</v>
      </c>
      <c r="T1857" t="str">
        <f>f_info_investtype(A1857)</f>
        <v>灵活配置型基金</v>
      </c>
      <c r="U1857" t="str">
        <f>f_info_fundmanager(A1857)</f>
        <v>蔡滨</v>
      </c>
      <c r="V1857">
        <f>f_info_manager_onthepostdays(A1857,1)</f>
        <v>903</v>
      </c>
      <c r="W1857" s="25">
        <f ca="1">f_return_1w(A1857,"0",参数!$B$2)</f>
        <v>-0.520048236358154</v>
      </c>
      <c r="X1857" s="25">
        <f>f_return_1m(A1857,"0",参数!$B$1)</f>
        <v>11.5638316502248</v>
      </c>
      <c r="Y1857" s="25">
        <f>f_return_3m(A1857,0,参数!$B$1)</f>
        <v>19.0630451034139</v>
      </c>
      <c r="Z1857" s="25">
        <f>f_return_6m(A1857,0,参数!B1856)</f>
        <v>14.1937052237456</v>
      </c>
      <c r="AA1857" t="str">
        <f>f_dq_status(A1857,参数!$B$1)</f>
        <v>暂停申购|暂停赎回</v>
      </c>
      <c r="AB1857" s="17">
        <f ca="1">f_risk_maxdownside(A1857,参数!$B$6,参数!$B$1)</f>
        <v>-12.1746373290761</v>
      </c>
      <c r="AC1857" s="17">
        <f ca="1">f_risk_maxdownside(A1857,参数!$B$4,参数!$B$1)</f>
        <v>-12.1746373290761</v>
      </c>
      <c r="AD1857" t="str">
        <f ca="1">f_risk_maxdownside_date(A1857,参数!$B$6,参数!$B$1)</f>
        <v>20200222-20200320</v>
      </c>
    </row>
    <row r="1858" spans="1:30">
      <c r="A1858" s="15" t="s">
        <v>1886</v>
      </c>
      <c r="B1858" t="str">
        <f>f_info_name(A1858)</f>
        <v>博道启航A</v>
      </c>
      <c r="C1858" t="str">
        <f>f_info_setupdate(A1858)</f>
        <v>2018-08-10</v>
      </c>
      <c r="D1858" s="16">
        <f t="shared" si="28"/>
        <v>899</v>
      </c>
      <c r="F1858" s="17">
        <f>f_netasset_total(A1858,参数!$B$1,100000000)</f>
        <v>5.2171192077</v>
      </c>
      <c r="G1858" s="17">
        <f ca="1">f_nav_adjustedreturn(A1858,参数!$B$2,参数!$B$1)</f>
        <v>50.5223171889838</v>
      </c>
      <c r="H1858" s="17">
        <f ca="1">f_nav_periodreturnrankingper(A1858,参数!$B$2,参数!$B$1,3)</f>
        <v>78.7046123650638</v>
      </c>
      <c r="I1858" s="17">
        <f ca="1">f_nav_adjustedreturn(A1858,参数!$B$3,参数!$B$2)</f>
        <v>27.7783395692183</v>
      </c>
      <c r="J1858" s="17">
        <f ca="1">f_nav_periodreturnrankingper(A1858,参数!$B$3,参数!$B$2,3)</f>
        <v>79.7520661157025</v>
      </c>
      <c r="K1858" s="17">
        <f ca="1">f_nav_adjustedreturn(A1858,参数!$B$4,参数!$B$3)</f>
        <v>0</v>
      </c>
      <c r="L1858" s="17">
        <f ca="1">f_nav_periodreturnrankingper(A1858,参数!$B$4,参数!$B$3,3)</f>
        <v>0</v>
      </c>
      <c r="M1858" s="17">
        <f ca="1">f_nav_adjustedreturn(A1858,参数!$B$5,参数!$B$4)</f>
        <v>0</v>
      </c>
      <c r="N1858" s="17">
        <f ca="1">f_nav_periodreturnrankingper(A1858,参数!$B$5,参数!$B$4,3)</f>
        <v>0</v>
      </c>
      <c r="O1858" s="17">
        <f ca="1">f_nav_adjustedreturn(A1858,参数!$B$6,参数!$B$5)</f>
        <v>0</v>
      </c>
      <c r="P1858" s="17">
        <f ca="1">f_nav_periodreturnrankingper(A1858,参数!$B$6,参数!$B$5,3)</f>
        <v>0</v>
      </c>
      <c r="Q1858" s="25">
        <f>f_return(A1858,1,参数!$B$1-365/2,参数!$B$1)</f>
        <v>37.5184669035199</v>
      </c>
      <c r="R1858" s="25">
        <f ca="1">f_return(A1858,1,参数!$B$4,参数!$B$1)</f>
        <v>0</v>
      </c>
      <c r="S1858" s="25">
        <f ca="1">f_return(A1858,1,参数!$B$6,参数!$B$1)</f>
        <v>0</v>
      </c>
      <c r="T1858" t="str">
        <f>f_info_investtype(A1858)</f>
        <v>偏股混合型基金</v>
      </c>
      <c r="U1858" t="str">
        <f>f_info_fundmanager(A1858)</f>
        <v>杨梦</v>
      </c>
      <c r="V1858">
        <f>f_info_manager_onthepostdays(A1858,1)</f>
        <v>916</v>
      </c>
      <c r="W1858" s="25">
        <f ca="1">f_return_1w(A1858,"0",参数!$B$2)</f>
        <v>-3.15757204169221</v>
      </c>
      <c r="X1858" s="25">
        <f>f_return_1m(A1858,"0",参数!$B$1)</f>
        <v>11.5084715952395</v>
      </c>
      <c r="Y1858" s="25">
        <f>f_return_3m(A1858,0,参数!$B$1)</f>
        <v>12.4379285883187</v>
      </c>
      <c r="Z1858" s="25">
        <f>f_return_6m(A1858,0,参数!B1857)</f>
        <v>10.76646567718</v>
      </c>
      <c r="AA1858" t="str">
        <f>f_dq_status(A1858,参数!$B$1)</f>
        <v>开放申购|开放赎回</v>
      </c>
      <c r="AB1858" s="17">
        <f ca="1">f_risk_maxdownside(A1858,参数!$B$6,参数!$B$1)</f>
        <v>-13.0544196288141</v>
      </c>
      <c r="AC1858" s="17">
        <f ca="1">f_risk_maxdownside(A1858,参数!$B$4,参数!$B$1)</f>
        <v>-13.0544196288141</v>
      </c>
      <c r="AD1858" t="str">
        <f ca="1">f_risk_maxdownside_date(A1858,参数!$B$6,参数!$B$1)</f>
        <v>20190420-20190606</v>
      </c>
    </row>
    <row r="1859" spans="1:30">
      <c r="A1859" s="15" t="s">
        <v>1887</v>
      </c>
      <c r="B1859" t="str">
        <f>f_info_name(A1859)</f>
        <v>融通增辉定期开放</v>
      </c>
      <c r="C1859" t="str">
        <f>f_info_setupdate(A1859)</f>
        <v>2018-07-19</v>
      </c>
      <c r="D1859" s="16">
        <f t="shared" ref="D1859:D1922" si="29">DATEDIF(C1859,"2021-1-25","d")</f>
        <v>921</v>
      </c>
      <c r="F1859" s="17">
        <f>f_netasset_total(A1859,参数!$B$1,100000000)</f>
        <v>6.8920068752</v>
      </c>
      <c r="G1859" s="17">
        <f ca="1">f_nav_adjustedreturn(A1859,参数!$B$2,参数!$B$1)</f>
        <v>3.20850493247772</v>
      </c>
      <c r="H1859" s="17">
        <f ca="1">f_nav_periodreturnrankingper(A1859,参数!$B$2,参数!$B$1,3)</f>
        <v>85.0943396226415</v>
      </c>
      <c r="I1859" s="17">
        <f ca="1">f_nav_adjustedreturn(A1859,参数!$B$3,参数!$B$2)</f>
        <v>4.92690735093018</v>
      </c>
      <c r="J1859" s="17">
        <f ca="1">f_nav_periodreturnrankingper(A1859,参数!$B$3,参数!$B$2,3)</f>
        <v>79.7872340425532</v>
      </c>
      <c r="K1859" s="17">
        <f ca="1">f_nav_adjustedreturn(A1859,参数!$B$4,参数!$B$3)</f>
        <v>0</v>
      </c>
      <c r="L1859" s="17">
        <f ca="1">f_nav_periodreturnrankingper(A1859,参数!$B$4,参数!$B$3,3)</f>
        <v>0</v>
      </c>
      <c r="M1859" s="17">
        <f ca="1">f_nav_adjustedreturn(A1859,参数!$B$5,参数!$B$4)</f>
        <v>0</v>
      </c>
      <c r="N1859" s="17">
        <f ca="1">f_nav_periodreturnrankingper(A1859,参数!$B$5,参数!$B$4,3)</f>
        <v>0</v>
      </c>
      <c r="O1859" s="17">
        <f ca="1">f_nav_adjustedreturn(A1859,参数!$B$6,参数!$B$5)</f>
        <v>0</v>
      </c>
      <c r="P1859" s="17">
        <f ca="1">f_nav_periodreturnrankingper(A1859,参数!$B$6,参数!$B$5,3)</f>
        <v>0</v>
      </c>
      <c r="Q1859" s="25">
        <f>f_return(A1859,1,参数!$B$1-365/2,参数!$B$1)</f>
        <v>4.96416862253835</v>
      </c>
      <c r="R1859" s="25">
        <f ca="1">f_return(A1859,1,参数!$B$4,参数!$B$1)</f>
        <v>0</v>
      </c>
      <c r="S1859" s="25">
        <f ca="1">f_return(A1859,1,参数!$B$6,参数!$B$1)</f>
        <v>0</v>
      </c>
      <c r="T1859" t="str">
        <f>f_info_investtype(A1859)</f>
        <v>混合债券型二级基金</v>
      </c>
      <c r="U1859" t="str">
        <f>f_info_fundmanager(A1859)</f>
        <v>朱浩然</v>
      </c>
      <c r="V1859">
        <f>f_info_manager_onthepostdays(A1859,1)</f>
        <v>938</v>
      </c>
      <c r="W1859" s="25">
        <f ca="1">f_return_1w(A1859,"0",参数!$B$2)</f>
        <v>0.0670883649606944</v>
      </c>
      <c r="X1859" s="25">
        <f>f_return_1m(A1859,"0",参数!$B$1)</f>
        <v>1.74676612217921</v>
      </c>
      <c r="Y1859" s="25">
        <f>f_return_3m(A1859,0,参数!$B$1)</f>
        <v>2.4334600760456</v>
      </c>
      <c r="Z1859" s="25">
        <f>f_return_6m(A1859,0,参数!B1858)</f>
        <v>1.67915757518264</v>
      </c>
      <c r="AA1859" t="str">
        <f>f_dq_status(A1859,参数!$B$1)</f>
        <v>暂停申购|暂停赎回</v>
      </c>
      <c r="AB1859" s="17">
        <f ca="1">f_risk_maxdownside(A1859,参数!$B$6,参数!$B$1)</f>
        <v>-2.56791961295124</v>
      </c>
      <c r="AC1859" s="17">
        <f ca="1">f_risk_maxdownside(A1859,参数!$B$4,参数!$B$1)</f>
        <v>-2.56791961295124</v>
      </c>
      <c r="AD1859" t="str">
        <f ca="1">f_risk_maxdownside_date(A1859,参数!$B$6,参数!$B$1)</f>
        <v>20200501-20200716</v>
      </c>
    </row>
    <row r="1860" spans="1:30">
      <c r="A1860" s="15" t="s">
        <v>1888</v>
      </c>
      <c r="B1860" t="str">
        <f>f_info_name(A1860)</f>
        <v>德邦乐享生活A</v>
      </c>
      <c r="C1860" t="str">
        <f>f_info_setupdate(A1860)</f>
        <v>2019-03-13</v>
      </c>
      <c r="D1860" s="16">
        <f t="shared" si="29"/>
        <v>684</v>
      </c>
      <c r="F1860" s="17">
        <f>f_netasset_total(A1860,参数!$B$1,100000000)</f>
        <v>2.0646036754</v>
      </c>
      <c r="G1860" s="17">
        <f ca="1">f_nav_adjustedreturn(A1860,参数!$B$2,参数!$B$1)</f>
        <v>66.3920208152645</v>
      </c>
      <c r="H1860" s="17">
        <f ca="1">f_nav_periodreturnrankingper(A1860,参数!$B$2,参数!$B$1,3)</f>
        <v>51.9136408243376</v>
      </c>
      <c r="I1860" s="17">
        <f ca="1">f_nav_adjustedreturn(A1860,参数!$B$3,参数!$B$2)</f>
        <v>0</v>
      </c>
      <c r="J1860" s="17">
        <f ca="1">f_nav_periodreturnrankingper(A1860,参数!$B$3,参数!$B$2,3)</f>
        <v>0</v>
      </c>
      <c r="K1860" s="17">
        <f ca="1">f_nav_adjustedreturn(A1860,参数!$B$4,参数!$B$3)</f>
        <v>0</v>
      </c>
      <c r="L1860" s="17">
        <f ca="1">f_nav_periodreturnrankingper(A1860,参数!$B$4,参数!$B$3,3)</f>
        <v>0</v>
      </c>
      <c r="M1860" s="17">
        <f ca="1">f_nav_adjustedreturn(A1860,参数!$B$5,参数!$B$4)</f>
        <v>0</v>
      </c>
      <c r="N1860" s="17">
        <f ca="1">f_nav_periodreturnrankingper(A1860,参数!$B$5,参数!$B$4,3)</f>
        <v>0</v>
      </c>
      <c r="O1860" s="17">
        <f ca="1">f_nav_adjustedreturn(A1860,参数!$B$6,参数!$B$5)</f>
        <v>0</v>
      </c>
      <c r="P1860" s="17">
        <f ca="1">f_nav_periodreturnrankingper(A1860,参数!$B$6,参数!$B$5,3)</f>
        <v>0</v>
      </c>
      <c r="Q1860" s="25">
        <f>f_return(A1860,1,参数!$B$1-365/2,参数!$B$1)</f>
        <v>78.758816664332</v>
      </c>
      <c r="R1860" s="25">
        <f ca="1">f_return(A1860,1,参数!$B$4,参数!$B$1)</f>
        <v>0</v>
      </c>
      <c r="S1860" s="25">
        <f ca="1">f_return(A1860,1,参数!$B$6,参数!$B$1)</f>
        <v>0</v>
      </c>
      <c r="T1860" t="str">
        <f>f_info_investtype(A1860)</f>
        <v>偏股混合型基金</v>
      </c>
      <c r="U1860" t="str">
        <f>f_info_fundmanager(A1860)</f>
        <v>黎莹,房建威</v>
      </c>
      <c r="V1860">
        <f>f_info_manager_onthepostdays(A1860,1)</f>
        <v>701</v>
      </c>
      <c r="W1860" s="25">
        <f ca="1">f_return_1w(A1860,"0",参数!$B$2)</f>
        <v>-3.69194787838289</v>
      </c>
      <c r="X1860" s="25">
        <f>f_return_1m(A1860,"0",参数!$B$1)</f>
        <v>8.72768489657128</v>
      </c>
      <c r="Y1860" s="25">
        <f>f_return_3m(A1860,0,参数!$B$1)</f>
        <v>20.46339319352</v>
      </c>
      <c r="Z1860" s="25">
        <f>f_return_6m(A1860,0,参数!B1859)</f>
        <v>26.2747645339396</v>
      </c>
      <c r="AA1860" t="str">
        <f>f_dq_status(A1860,参数!$B$1)</f>
        <v>开放申购|开放赎回</v>
      </c>
      <c r="AB1860" s="17">
        <f ca="1">f_risk_maxdownside(A1860,参数!$B$6,参数!$B$1)</f>
        <v>-15.696244054453</v>
      </c>
      <c r="AC1860" s="17">
        <f ca="1">f_risk_maxdownside(A1860,参数!$B$4,参数!$B$1)</f>
        <v>-15.696244054453</v>
      </c>
      <c r="AD1860" t="str">
        <f ca="1">f_risk_maxdownside_date(A1860,参数!$B$6,参数!$B$1)</f>
        <v>20200306-20200323</v>
      </c>
    </row>
    <row r="1861" spans="1:30">
      <c r="A1861" s="15" t="s">
        <v>1889</v>
      </c>
      <c r="B1861" t="str">
        <f>f_info_name(A1861)</f>
        <v>富国品质生活</v>
      </c>
      <c r="C1861" t="str">
        <f>f_info_setupdate(A1861)</f>
        <v>2019-03-20</v>
      </c>
      <c r="D1861" s="16">
        <f t="shared" si="29"/>
        <v>677</v>
      </c>
      <c r="F1861" s="17">
        <f>f_netasset_total(A1861,参数!$B$1,100000000)</f>
        <v>16.5996747503</v>
      </c>
      <c r="G1861" s="17">
        <f ca="1">f_nav_adjustedreturn(A1861,参数!$B$2,参数!$B$1)</f>
        <v>109.755449229133</v>
      </c>
      <c r="H1861" s="17">
        <f ca="1">f_nav_periodreturnrankingper(A1861,参数!$B$2,参数!$B$1,3)</f>
        <v>5.20117762512267</v>
      </c>
      <c r="I1861" s="17">
        <f ca="1">f_nav_adjustedreturn(A1861,参数!$B$3,参数!$B$2)</f>
        <v>0</v>
      </c>
      <c r="J1861" s="17">
        <f ca="1">f_nav_periodreturnrankingper(A1861,参数!$B$3,参数!$B$2,3)</f>
        <v>0</v>
      </c>
      <c r="K1861" s="17">
        <f ca="1">f_nav_adjustedreturn(A1861,参数!$B$4,参数!$B$3)</f>
        <v>0</v>
      </c>
      <c r="L1861" s="17">
        <f ca="1">f_nav_periodreturnrankingper(A1861,参数!$B$4,参数!$B$3,3)</f>
        <v>0</v>
      </c>
      <c r="M1861" s="17">
        <f ca="1">f_nav_adjustedreturn(A1861,参数!$B$5,参数!$B$4)</f>
        <v>0</v>
      </c>
      <c r="N1861" s="17">
        <f ca="1">f_nav_periodreturnrankingper(A1861,参数!$B$5,参数!$B$4,3)</f>
        <v>0</v>
      </c>
      <c r="O1861" s="17">
        <f ca="1">f_nav_adjustedreturn(A1861,参数!$B$6,参数!$B$5)</f>
        <v>0</v>
      </c>
      <c r="P1861" s="17">
        <f ca="1">f_nav_periodreturnrankingper(A1861,参数!$B$6,参数!$B$5,3)</f>
        <v>0</v>
      </c>
      <c r="Q1861" s="25">
        <f>f_return(A1861,1,参数!$B$1-365/2,参数!$B$1)</f>
        <v>84.1319379655474</v>
      </c>
      <c r="R1861" s="25">
        <f ca="1">f_return(A1861,1,参数!$B$4,参数!$B$1)</f>
        <v>0</v>
      </c>
      <c r="S1861" s="25">
        <f ca="1">f_return(A1861,1,参数!$B$6,参数!$B$1)</f>
        <v>0</v>
      </c>
      <c r="T1861" t="str">
        <f>f_info_investtype(A1861)</f>
        <v>偏股混合型基金</v>
      </c>
      <c r="U1861" t="str">
        <f>f_info_fundmanager(A1861)</f>
        <v>王园园,刘莉莉</v>
      </c>
      <c r="V1861">
        <f>f_info_manager_onthepostdays(A1861,1)</f>
        <v>694</v>
      </c>
      <c r="W1861" s="25">
        <f ca="1">f_return_1w(A1861,"0",参数!$B$2)</f>
        <v>-3.29877474081055</v>
      </c>
      <c r="X1861" s="25">
        <f>f_return_1m(A1861,"0",参数!$B$1)</f>
        <v>15.1354506103789</v>
      </c>
      <c r="Y1861" s="25">
        <f>f_return_3m(A1861,0,参数!$B$1)</f>
        <v>26.5394483643361</v>
      </c>
      <c r="Z1861" s="25">
        <f>f_return_6m(A1861,0,参数!B1860)</f>
        <v>29.9371341859961</v>
      </c>
      <c r="AA1861" t="str">
        <f>f_dq_status(A1861,参数!$B$1)</f>
        <v>开放申购|开放赎回</v>
      </c>
      <c r="AB1861" s="17">
        <f ca="1">f_risk_maxdownside(A1861,参数!$B$6,参数!$B$1)</f>
        <v>-13.4153388920994</v>
      </c>
      <c r="AC1861" s="17">
        <f ca="1">f_risk_maxdownside(A1861,参数!$B$4,参数!$B$1)</f>
        <v>-13.4153388920994</v>
      </c>
      <c r="AD1861" t="str">
        <f ca="1">f_risk_maxdownside_date(A1861,参数!$B$6,参数!$B$1)</f>
        <v>20200306-20200319</v>
      </c>
    </row>
    <row r="1862" spans="1:30">
      <c r="A1862" s="15" t="s">
        <v>1890</v>
      </c>
      <c r="B1862" t="str">
        <f>f_info_name(A1862)</f>
        <v>格林伯锐A</v>
      </c>
      <c r="C1862" t="str">
        <f>f_info_setupdate(A1862)</f>
        <v>2018-11-16</v>
      </c>
      <c r="D1862" s="16">
        <f t="shared" si="29"/>
        <v>801</v>
      </c>
      <c r="F1862" s="17">
        <f>f_netasset_total(A1862,参数!$B$1,100000000)</f>
        <v>0.1374877157</v>
      </c>
      <c r="G1862" s="17">
        <f ca="1">f_nav_adjustedreturn(A1862,参数!$B$2,参数!$B$1)</f>
        <v>45.97935516758</v>
      </c>
      <c r="H1862" s="17">
        <f ca="1">f_nav_periodreturnrankingper(A1862,参数!$B$2,参数!$B$1,3)</f>
        <v>47.9089465325569</v>
      </c>
      <c r="I1862" s="17">
        <f ca="1">f_nav_adjustedreturn(A1862,参数!$B$3,参数!$B$2)</f>
        <v>-21.53</v>
      </c>
      <c r="J1862" s="17">
        <f ca="1">f_nav_periodreturnrankingper(A1862,参数!$B$3,参数!$B$2,3)</f>
        <v>99.9442586399108</v>
      </c>
      <c r="K1862" s="17">
        <f ca="1">f_nav_adjustedreturn(A1862,参数!$B$4,参数!$B$3)</f>
        <v>0</v>
      </c>
      <c r="L1862" s="17">
        <f ca="1">f_nav_periodreturnrankingper(A1862,参数!$B$4,参数!$B$3,3)</f>
        <v>0</v>
      </c>
      <c r="M1862" s="17">
        <f ca="1">f_nav_adjustedreturn(A1862,参数!$B$5,参数!$B$4)</f>
        <v>0</v>
      </c>
      <c r="N1862" s="17">
        <f ca="1">f_nav_periodreturnrankingper(A1862,参数!$B$5,参数!$B$4,3)</f>
        <v>0</v>
      </c>
      <c r="O1862" s="17">
        <f ca="1">f_nav_adjustedreturn(A1862,参数!$B$6,参数!$B$5)</f>
        <v>0</v>
      </c>
      <c r="P1862" s="17">
        <f ca="1">f_nav_periodreturnrankingper(A1862,参数!$B$6,参数!$B$5,3)</f>
        <v>0</v>
      </c>
      <c r="Q1862" s="25">
        <f>f_return(A1862,1,参数!$B$1-365/2,参数!$B$1)</f>
        <v>64.3535641972977</v>
      </c>
      <c r="R1862" s="25">
        <f ca="1">f_return(A1862,1,参数!$B$4,参数!$B$1)</f>
        <v>0</v>
      </c>
      <c r="S1862" s="25">
        <f ca="1">f_return(A1862,1,参数!$B$6,参数!$B$1)</f>
        <v>0</v>
      </c>
      <c r="T1862" t="str">
        <f>f_info_investtype(A1862)</f>
        <v>灵活配置型基金</v>
      </c>
      <c r="U1862" t="str">
        <f>f_info_fundmanager(A1862)</f>
        <v>宋绍峰</v>
      </c>
      <c r="V1862">
        <f>f_info_manager_onthepostdays(A1862,1)</f>
        <v>801</v>
      </c>
      <c r="W1862" s="25">
        <f ca="1">f_return_1w(A1862,"0",参数!$B$2)</f>
        <v>-4.44471505114468</v>
      </c>
      <c r="X1862" s="25">
        <f>f_return_1m(A1862,"0",参数!$B$1)</f>
        <v>10.9443099273608</v>
      </c>
      <c r="Y1862" s="25">
        <f>f_return_3m(A1862,0,参数!$B$1)</f>
        <v>20.7187269469913</v>
      </c>
      <c r="Z1862" s="25">
        <f>f_return_6m(A1862,0,参数!B1861)</f>
        <v>24</v>
      </c>
      <c r="AA1862" t="str">
        <f>f_dq_status(A1862,参数!$B$1)</f>
        <v>开放申购|开放赎回</v>
      </c>
      <c r="AB1862" s="17">
        <f ca="1">f_risk_maxdownside(A1862,参数!$B$6,参数!$B$1)</f>
        <v>-39.4034247836494</v>
      </c>
      <c r="AC1862" s="17">
        <f ca="1">f_risk_maxdownside(A1862,参数!$B$4,参数!$B$1)</f>
        <v>-39.4034247836494</v>
      </c>
      <c r="AD1862" t="str">
        <f ca="1">f_risk_maxdownside_date(A1862,参数!$B$6,参数!$B$1)</f>
        <v>20190404-20200323</v>
      </c>
    </row>
    <row r="1863" spans="1:30">
      <c r="A1863" s="15" t="s">
        <v>1891</v>
      </c>
      <c r="B1863" t="str">
        <f>f_info_name(A1863)</f>
        <v>国金量化添利定期开放</v>
      </c>
      <c r="C1863" t="str">
        <f>f_info_setupdate(A1863)</f>
        <v>2018-11-02</v>
      </c>
      <c r="D1863" s="16">
        <f t="shared" si="29"/>
        <v>815</v>
      </c>
      <c r="F1863" s="17">
        <f>f_netasset_total(A1863,参数!$B$1,100000000)</f>
        <v>1.0182332336</v>
      </c>
      <c r="G1863" s="17">
        <f ca="1">f_nav_adjustedreturn(A1863,参数!$B$2,参数!$B$1)</f>
        <v>2.81343109232494</v>
      </c>
      <c r="H1863" s="17">
        <f ca="1">f_nav_periodreturnrankingper(A1863,参数!$B$2,参数!$B$1,3)</f>
        <v>87.7358490566038</v>
      </c>
      <c r="I1863" s="17">
        <f ca="1">f_nav_adjustedreturn(A1863,参数!$B$3,参数!$B$2)</f>
        <v>5.34638763882065</v>
      </c>
      <c r="J1863" s="17">
        <f ca="1">f_nav_periodreturnrankingper(A1863,参数!$B$3,参数!$B$2,3)</f>
        <v>76.5957446808511</v>
      </c>
      <c r="K1863" s="17">
        <f ca="1">f_nav_adjustedreturn(A1863,参数!$B$4,参数!$B$3)</f>
        <v>0</v>
      </c>
      <c r="L1863" s="17">
        <f ca="1">f_nav_periodreturnrankingper(A1863,参数!$B$4,参数!$B$3,3)</f>
        <v>0</v>
      </c>
      <c r="M1863" s="17">
        <f ca="1">f_nav_adjustedreturn(A1863,参数!$B$5,参数!$B$4)</f>
        <v>0</v>
      </c>
      <c r="N1863" s="17">
        <f ca="1">f_nav_periodreturnrankingper(A1863,参数!$B$5,参数!$B$4,3)</f>
        <v>0</v>
      </c>
      <c r="O1863" s="17">
        <f ca="1">f_nav_adjustedreturn(A1863,参数!$B$6,参数!$B$5)</f>
        <v>0</v>
      </c>
      <c r="P1863" s="17">
        <f ca="1">f_nav_periodreturnrankingper(A1863,参数!$B$6,参数!$B$5,3)</f>
        <v>0</v>
      </c>
      <c r="Q1863" s="25">
        <f>f_return(A1863,1,参数!$B$1-365/2,参数!$B$1)</f>
        <v>3.13908805051513</v>
      </c>
      <c r="R1863" s="25">
        <f ca="1">f_return(A1863,1,参数!$B$4,参数!$B$1)</f>
        <v>0</v>
      </c>
      <c r="S1863" s="25">
        <f ca="1">f_return(A1863,1,参数!$B$6,参数!$B$1)</f>
        <v>0</v>
      </c>
      <c r="T1863" t="str">
        <f>f_info_investtype(A1863)</f>
        <v>混合债券型二级基金</v>
      </c>
      <c r="U1863" t="str">
        <f>f_info_fundmanager(A1863)</f>
        <v>尹海峰,宫雪,马芳</v>
      </c>
      <c r="V1863">
        <f>f_info_manager_onthepostdays(A1863,1)</f>
        <v>730</v>
      </c>
      <c r="W1863" s="25">
        <f ca="1">f_return_1w(A1863,"0",参数!$B$2)</f>
        <v>-0.126115638339131</v>
      </c>
      <c r="X1863" s="25">
        <f>f_return_1m(A1863,"0",参数!$B$1)</f>
        <v>1.25049231981094</v>
      </c>
      <c r="Y1863" s="25">
        <f>f_return_3m(A1863,0,参数!$B$1)</f>
        <v>0.394979900928134</v>
      </c>
      <c r="Z1863" s="25">
        <f>f_return_6m(A1863,0,参数!B1862)</f>
        <v>-1.13579847702337</v>
      </c>
      <c r="AA1863" t="str">
        <f>f_dq_status(A1863,参数!$B$1)</f>
        <v>暂停申购|暂停赎回</v>
      </c>
      <c r="AB1863" s="17">
        <f ca="1">f_risk_maxdownside(A1863,参数!$B$6,参数!$B$1)</f>
        <v>-2.88470544160347</v>
      </c>
      <c r="AC1863" s="17">
        <f ca="1">f_risk_maxdownside(A1863,参数!$B$4,参数!$B$1)</f>
        <v>-2.88470544160347</v>
      </c>
      <c r="AD1863" t="str">
        <f ca="1">f_risk_maxdownside_date(A1863,参数!$B$6,参数!$B$1)</f>
        <v>20200425-20200717</v>
      </c>
    </row>
    <row r="1864" spans="1:30">
      <c r="A1864" s="15" t="s">
        <v>1892</v>
      </c>
      <c r="B1864" t="str">
        <f>f_info_name(A1864)</f>
        <v>鑫元核心资产A</v>
      </c>
      <c r="C1864" t="str">
        <f>f_info_setupdate(A1864)</f>
        <v>2018-11-14</v>
      </c>
      <c r="D1864" s="16">
        <f t="shared" si="29"/>
        <v>803</v>
      </c>
      <c r="F1864" s="17">
        <f>f_netasset_total(A1864,参数!$B$1,100000000)</f>
        <v>0.1837784798</v>
      </c>
      <c r="G1864" s="17">
        <f ca="1">f_nav_adjustedreturn(A1864,参数!$B$2,参数!$B$1)</f>
        <v>53.9368682390495</v>
      </c>
      <c r="H1864" s="17">
        <f ca="1">f_nav_periodreturnrankingper(A1864,参数!$B$2,参数!$B$1,3)</f>
        <v>65.9313725490196</v>
      </c>
      <c r="I1864" s="17">
        <f ca="1">f_nav_adjustedreturn(A1864,参数!$B$3,参数!$B$2)</f>
        <v>12.8477086251751</v>
      </c>
      <c r="J1864" s="17">
        <f ca="1">f_nav_periodreturnrankingper(A1864,参数!$B$3,参数!$B$2,3)</f>
        <v>97.3451327433628</v>
      </c>
      <c r="K1864" s="17">
        <f ca="1">f_nav_adjustedreturn(A1864,参数!$B$4,参数!$B$3)</f>
        <v>0</v>
      </c>
      <c r="L1864" s="17">
        <f ca="1">f_nav_periodreturnrankingper(A1864,参数!$B$4,参数!$B$3,3)</f>
        <v>0</v>
      </c>
      <c r="M1864" s="17">
        <f ca="1">f_nav_adjustedreturn(A1864,参数!$B$5,参数!$B$4)</f>
        <v>0</v>
      </c>
      <c r="N1864" s="17">
        <f ca="1">f_nav_periodreturnrankingper(A1864,参数!$B$5,参数!$B$4,3)</f>
        <v>0</v>
      </c>
      <c r="O1864" s="17">
        <f ca="1">f_nav_adjustedreturn(A1864,参数!$B$6,参数!$B$5)</f>
        <v>0</v>
      </c>
      <c r="P1864" s="17">
        <f ca="1">f_nav_periodreturnrankingper(A1864,参数!$B$6,参数!$B$5,3)</f>
        <v>0</v>
      </c>
      <c r="Q1864" s="25">
        <f>f_return(A1864,1,参数!$B$1-365/2,参数!$B$1)</f>
        <v>65.5043150140801</v>
      </c>
      <c r="R1864" s="25">
        <f ca="1">f_return(A1864,1,参数!$B$4,参数!$B$1)</f>
        <v>0</v>
      </c>
      <c r="S1864" s="25">
        <f ca="1">f_return(A1864,1,参数!$B$6,参数!$B$1)</f>
        <v>0</v>
      </c>
      <c r="T1864" t="str">
        <f>f_info_investtype(A1864)</f>
        <v>普通股票型基金</v>
      </c>
      <c r="U1864" t="str">
        <f>f_info_fundmanager(A1864)</f>
        <v>丁玥,林启姜</v>
      </c>
      <c r="V1864">
        <f>f_info_manager_onthepostdays(A1864,1)</f>
        <v>820</v>
      </c>
      <c r="W1864" s="25">
        <f ca="1">f_return_1w(A1864,"0",参数!$B$2)</f>
        <v>-2.30422730422732</v>
      </c>
      <c r="X1864" s="25">
        <f>f_return_1m(A1864,"0",参数!$B$1)</f>
        <v>15.4475329166112</v>
      </c>
      <c r="Y1864" s="25">
        <f>f_return_3m(A1864,0,参数!$B$1)</f>
        <v>22.3122446103988</v>
      </c>
      <c r="Z1864" s="25">
        <f>f_return_6m(A1864,0,参数!B1863)</f>
        <v>19.983071171616</v>
      </c>
      <c r="AA1864" t="str">
        <f>f_dq_status(A1864,参数!$B$1)</f>
        <v>开放申购|开放赎回</v>
      </c>
      <c r="AB1864" s="17">
        <f ca="1">f_risk_maxdownside(A1864,参数!$B$6,参数!$B$1)</f>
        <v>-14.7655470568673</v>
      </c>
      <c r="AC1864" s="17">
        <f ca="1">f_risk_maxdownside(A1864,参数!$B$4,参数!$B$1)</f>
        <v>-14.7655470568673</v>
      </c>
      <c r="AD1864" t="str">
        <f ca="1">f_risk_maxdownside_date(A1864,参数!$B$6,参数!$B$1)</f>
        <v>20200306-20200323</v>
      </c>
    </row>
    <row r="1865" spans="1:30">
      <c r="A1865" s="15" t="s">
        <v>1893</v>
      </c>
      <c r="B1865" t="str">
        <f>f_info_name(A1865)</f>
        <v>国金量化多因子</v>
      </c>
      <c r="C1865" t="str">
        <f>f_info_setupdate(A1865)</f>
        <v>2018-10-31</v>
      </c>
      <c r="D1865" s="16">
        <f t="shared" si="29"/>
        <v>817</v>
      </c>
      <c r="F1865" s="17">
        <f>f_netasset_total(A1865,参数!$B$1,100000000)</f>
        <v>0.0211633063</v>
      </c>
      <c r="G1865" s="17">
        <f ca="1">f_nav_adjustedreturn(A1865,参数!$B$2,参数!$B$1)</f>
        <v>24.4802087864289</v>
      </c>
      <c r="H1865" s="17">
        <f ca="1">f_nav_periodreturnrankingper(A1865,参数!$B$2,参数!$B$1,3)</f>
        <v>96.3235294117647</v>
      </c>
      <c r="I1865" s="17">
        <f ca="1">f_nav_adjustedreturn(A1865,参数!$B$3,参数!$B$2)</f>
        <v>11.7864436448507</v>
      </c>
      <c r="J1865" s="17">
        <f ca="1">f_nav_periodreturnrankingper(A1865,参数!$B$3,参数!$B$2,3)</f>
        <v>98.5250737463127</v>
      </c>
      <c r="K1865" s="17">
        <f ca="1">f_nav_adjustedreturn(A1865,参数!$B$4,参数!$B$3)</f>
        <v>0</v>
      </c>
      <c r="L1865" s="17">
        <f ca="1">f_nav_periodreturnrankingper(A1865,参数!$B$4,参数!$B$3,3)</f>
        <v>0</v>
      </c>
      <c r="M1865" s="17">
        <f ca="1">f_nav_adjustedreturn(A1865,参数!$B$5,参数!$B$4)</f>
        <v>0</v>
      </c>
      <c r="N1865" s="17">
        <f ca="1">f_nav_periodreturnrankingper(A1865,参数!$B$5,参数!$B$4,3)</f>
        <v>0</v>
      </c>
      <c r="O1865" s="17">
        <f ca="1">f_nav_adjustedreturn(A1865,参数!$B$6,参数!$B$5)</f>
        <v>0</v>
      </c>
      <c r="P1865" s="17">
        <f ca="1">f_nav_periodreturnrankingper(A1865,参数!$B$6,参数!$B$5,3)</f>
        <v>0</v>
      </c>
      <c r="Q1865" s="25">
        <f>f_return(A1865,1,参数!$B$1-365/2,参数!$B$1)</f>
        <v>34.263808361197</v>
      </c>
      <c r="R1865" s="25">
        <f ca="1">f_return(A1865,1,参数!$B$4,参数!$B$1)</f>
        <v>0</v>
      </c>
      <c r="S1865" s="25">
        <f ca="1">f_return(A1865,1,参数!$B$6,参数!$B$1)</f>
        <v>0</v>
      </c>
      <c r="T1865" t="str">
        <f>f_info_investtype(A1865)</f>
        <v>普通股票型基金</v>
      </c>
      <c r="U1865" t="str">
        <f>f_info_fundmanager(A1865)</f>
        <v>宫雪,马芳</v>
      </c>
      <c r="V1865">
        <f>f_info_manager_onthepostdays(A1865,1)</f>
        <v>246</v>
      </c>
      <c r="W1865" s="25">
        <f ca="1">f_return_1w(A1865,"0",参数!$B$2)</f>
        <v>-2.63425376926987</v>
      </c>
      <c r="X1865" s="25">
        <f>f_return_1m(A1865,"0",参数!$B$1)</f>
        <v>5.02018348623853</v>
      </c>
      <c r="Y1865" s="25">
        <f>f_return_3m(A1865,0,参数!$B$1)</f>
        <v>8.5495372477621</v>
      </c>
      <c r="Z1865" s="25">
        <f>f_return_6m(A1865,0,参数!B1864)</f>
        <v>6.53006079711776</v>
      </c>
      <c r="AA1865" t="str">
        <f>f_dq_status(A1865,参数!$B$1)</f>
        <v>开放申购|开放赎回</v>
      </c>
      <c r="AB1865" s="17">
        <f ca="1">f_risk_maxdownside(A1865,参数!$B$6,参数!$B$1)</f>
        <v>-20.6671721000758</v>
      </c>
      <c r="AC1865" s="17">
        <f ca="1">f_risk_maxdownside(A1865,参数!$B$4,参数!$B$1)</f>
        <v>-20.6671721000758</v>
      </c>
      <c r="AD1865" t="str">
        <f ca="1">f_risk_maxdownside_date(A1865,参数!$B$6,参数!$B$1)</f>
        <v>20190411-20200204</v>
      </c>
    </row>
    <row r="1866" spans="1:30">
      <c r="A1866" s="15" t="s">
        <v>1894</v>
      </c>
      <c r="B1866" t="str">
        <f>f_info_name(A1866)</f>
        <v>长盛龙头双核驱动</v>
      </c>
      <c r="C1866" t="str">
        <f>f_info_setupdate(A1866)</f>
        <v>2019-11-04</v>
      </c>
      <c r="D1866" s="16">
        <f t="shared" si="29"/>
        <v>448</v>
      </c>
      <c r="F1866" s="17">
        <f>f_netasset_total(A1866,参数!$B$1,100000000)</f>
        <v>0.5392711336</v>
      </c>
      <c r="G1866" s="17">
        <f ca="1">f_nav_adjustedreturn(A1866,参数!$B$2,参数!$B$1)</f>
        <v>82.3483289228658</v>
      </c>
      <c r="H1866" s="17">
        <f ca="1">f_nav_periodreturnrankingper(A1866,参数!$B$2,参数!$B$1,3)</f>
        <v>27.6741903827282</v>
      </c>
      <c r="I1866" s="17">
        <f ca="1">f_nav_adjustedreturn(A1866,参数!$B$3,参数!$B$2)</f>
        <v>0</v>
      </c>
      <c r="J1866" s="17">
        <f ca="1">f_nav_periodreturnrankingper(A1866,参数!$B$3,参数!$B$2,3)</f>
        <v>0</v>
      </c>
      <c r="K1866" s="17">
        <f ca="1">f_nav_adjustedreturn(A1866,参数!$B$4,参数!$B$3)</f>
        <v>0</v>
      </c>
      <c r="L1866" s="17">
        <f ca="1">f_nav_periodreturnrankingper(A1866,参数!$B$4,参数!$B$3,3)</f>
        <v>0</v>
      </c>
      <c r="M1866" s="17">
        <f ca="1">f_nav_adjustedreturn(A1866,参数!$B$5,参数!$B$4)</f>
        <v>0</v>
      </c>
      <c r="N1866" s="17">
        <f ca="1">f_nav_periodreturnrankingper(A1866,参数!$B$5,参数!$B$4,3)</f>
        <v>0</v>
      </c>
      <c r="O1866" s="17">
        <f ca="1">f_nav_adjustedreturn(A1866,参数!$B$6,参数!$B$5)</f>
        <v>0</v>
      </c>
      <c r="P1866" s="17">
        <f ca="1">f_nav_periodreturnrankingper(A1866,参数!$B$6,参数!$B$5,3)</f>
        <v>0</v>
      </c>
      <c r="Q1866" s="25">
        <f>f_return(A1866,1,参数!$B$1-365/2,参数!$B$1)</f>
        <v>80.9299830426886</v>
      </c>
      <c r="R1866" s="25">
        <f ca="1">f_return(A1866,1,参数!$B$4,参数!$B$1)</f>
        <v>0</v>
      </c>
      <c r="S1866" s="25">
        <f ca="1">f_return(A1866,1,参数!$B$6,参数!$B$1)</f>
        <v>0</v>
      </c>
      <c r="T1866" t="str">
        <f>f_info_investtype(A1866)</f>
        <v>偏股混合型基金</v>
      </c>
      <c r="U1866" t="str">
        <f>f_info_fundmanager(A1866)</f>
        <v>吴达</v>
      </c>
      <c r="V1866">
        <f>f_info_manager_onthepostdays(A1866,1)</f>
        <v>465</v>
      </c>
      <c r="W1866" s="25">
        <f ca="1">f_return_1w(A1866,"0",参数!$B$2)</f>
        <v>-2.35429227677289</v>
      </c>
      <c r="X1866" s="25">
        <f>f_return_1m(A1866,"0",参数!$B$1)</f>
        <v>14.2883469500584</v>
      </c>
      <c r="Y1866" s="25">
        <f>f_return_3m(A1866,0,参数!$B$1)</f>
        <v>28.6474899737242</v>
      </c>
      <c r="Z1866" s="25">
        <f>f_return_6m(A1866,0,参数!B1865)</f>
        <v>28.446193138676</v>
      </c>
      <c r="AA1866" t="str">
        <f>f_dq_status(A1866,参数!$B$1)</f>
        <v>开放申购|开放赎回</v>
      </c>
      <c r="AB1866" s="17">
        <f ca="1">f_risk_maxdownside(A1866,参数!$B$6,参数!$B$1)</f>
        <v>-15.519303040656</v>
      </c>
      <c r="AC1866" s="17">
        <f ca="1">f_risk_maxdownside(A1866,参数!$B$4,参数!$B$1)</f>
        <v>-15.519303040656</v>
      </c>
      <c r="AD1866" t="str">
        <f ca="1">f_risk_maxdownside_date(A1866,参数!$B$6,参数!$B$1)</f>
        <v>20200226-20200323</v>
      </c>
    </row>
    <row r="1867" spans="1:30">
      <c r="A1867" s="15" t="s">
        <v>1895</v>
      </c>
      <c r="B1867" t="str">
        <f>f_info_name(A1867)</f>
        <v>长盛同锦研究精选</v>
      </c>
      <c r="C1867" t="str">
        <f>f_info_setupdate(A1867)</f>
        <v>2019-03-28</v>
      </c>
      <c r="D1867" s="16">
        <f t="shared" si="29"/>
        <v>669</v>
      </c>
      <c r="F1867" s="17">
        <f>f_netasset_total(A1867,参数!$B$1,100000000)</f>
        <v>1.7740029266</v>
      </c>
      <c r="G1867" s="17">
        <f ca="1">f_nav_adjustedreturn(A1867,参数!$B$2,参数!$B$1)</f>
        <v>44.624298721604</v>
      </c>
      <c r="H1867" s="17">
        <f ca="1">f_nav_periodreturnrankingper(A1867,参数!$B$2,参数!$B$1,3)</f>
        <v>84.2983316977429</v>
      </c>
      <c r="I1867" s="17">
        <f ca="1">f_nav_adjustedreturn(A1867,参数!$B$3,参数!$B$2)</f>
        <v>0</v>
      </c>
      <c r="J1867" s="17">
        <f ca="1">f_nav_periodreturnrankingper(A1867,参数!$B$3,参数!$B$2,3)</f>
        <v>0</v>
      </c>
      <c r="K1867" s="17">
        <f ca="1">f_nav_adjustedreturn(A1867,参数!$B$4,参数!$B$3)</f>
        <v>0</v>
      </c>
      <c r="L1867" s="17">
        <f ca="1">f_nav_periodreturnrankingper(A1867,参数!$B$4,参数!$B$3,3)</f>
        <v>0</v>
      </c>
      <c r="M1867" s="17">
        <f ca="1">f_nav_adjustedreturn(A1867,参数!$B$5,参数!$B$4)</f>
        <v>0</v>
      </c>
      <c r="N1867" s="17">
        <f ca="1">f_nav_periodreturnrankingper(A1867,参数!$B$5,参数!$B$4,3)</f>
        <v>0</v>
      </c>
      <c r="O1867" s="17">
        <f ca="1">f_nav_adjustedreturn(A1867,参数!$B$6,参数!$B$5)</f>
        <v>0</v>
      </c>
      <c r="P1867" s="17">
        <f ca="1">f_nav_periodreturnrankingper(A1867,参数!$B$6,参数!$B$5,3)</f>
        <v>0</v>
      </c>
      <c r="Q1867" s="25">
        <f>f_return(A1867,1,参数!$B$1-365/2,参数!$B$1)</f>
        <v>56.6196465042808</v>
      </c>
      <c r="R1867" s="25">
        <f ca="1">f_return(A1867,1,参数!$B$4,参数!$B$1)</f>
        <v>0</v>
      </c>
      <c r="S1867" s="25">
        <f ca="1">f_return(A1867,1,参数!$B$6,参数!$B$1)</f>
        <v>0</v>
      </c>
      <c r="T1867" t="str">
        <f>f_info_investtype(A1867)</f>
        <v>偏股混合型基金</v>
      </c>
      <c r="U1867" t="str">
        <f>f_info_fundmanager(A1867)</f>
        <v>赵楠</v>
      </c>
      <c r="V1867">
        <f>f_info_manager_onthepostdays(A1867,1)</f>
        <v>686</v>
      </c>
      <c r="W1867" s="25">
        <f ca="1">f_return_1w(A1867,"0",参数!$B$2)</f>
        <v>-4.02506840850914</v>
      </c>
      <c r="X1867" s="25">
        <f>f_return_1m(A1867,"0",参数!$B$1)</f>
        <v>15.5145816498935</v>
      </c>
      <c r="Y1867" s="25">
        <f>f_return_3m(A1867,0,参数!$B$1)</f>
        <v>17.8343949044586</v>
      </c>
      <c r="Z1867" s="25">
        <f>f_return_6m(A1867,0,参数!B1866)</f>
        <v>21.4944165480027</v>
      </c>
      <c r="AA1867" t="str">
        <f>f_dq_status(A1867,参数!$B$1)</f>
        <v>暂停大额申购|开放赎回</v>
      </c>
      <c r="AB1867" s="17">
        <f ca="1">f_risk_maxdownside(A1867,参数!$B$6,参数!$B$1)</f>
        <v>-17.0384351407001</v>
      </c>
      <c r="AC1867" s="17">
        <f ca="1">f_risk_maxdownside(A1867,参数!$B$4,参数!$B$1)</f>
        <v>-17.0384351407001</v>
      </c>
      <c r="AD1867" t="str">
        <f ca="1">f_risk_maxdownside_date(A1867,参数!$B$6,参数!$B$1)</f>
        <v>20200306-20200323</v>
      </c>
    </row>
    <row r="1868" spans="1:30">
      <c r="A1868" s="15" t="s">
        <v>1896</v>
      </c>
      <c r="B1868" t="str">
        <f>f_info_name(A1868)</f>
        <v>景顺长城量化先锋</v>
      </c>
      <c r="C1868" t="str">
        <f>f_info_setupdate(A1868)</f>
        <v>2018-09-12</v>
      </c>
      <c r="D1868" s="16">
        <f t="shared" si="29"/>
        <v>866</v>
      </c>
      <c r="F1868" s="17">
        <f>f_netasset_total(A1868,参数!$B$1,100000000)</f>
        <v>0.6617659949</v>
      </c>
      <c r="G1868" s="17">
        <f ca="1">f_nav_adjustedreturn(A1868,参数!$B$2,参数!$B$1)</f>
        <v>46.1829907295445</v>
      </c>
      <c r="H1868" s="17">
        <f ca="1">f_nav_periodreturnrankingper(A1868,参数!$B$2,参数!$B$1,3)</f>
        <v>82.7281648675172</v>
      </c>
      <c r="I1868" s="17">
        <f ca="1">f_nav_adjustedreturn(A1868,参数!$B$3,参数!$B$2)</f>
        <v>33.6601659303954</v>
      </c>
      <c r="J1868" s="17">
        <f ca="1">f_nav_periodreturnrankingper(A1868,参数!$B$3,参数!$B$2,3)</f>
        <v>68.1818181818182</v>
      </c>
      <c r="K1868" s="17">
        <f ca="1">f_nav_adjustedreturn(A1868,参数!$B$4,参数!$B$3)</f>
        <v>0</v>
      </c>
      <c r="L1868" s="17">
        <f ca="1">f_nav_periodreturnrankingper(A1868,参数!$B$4,参数!$B$3,3)</f>
        <v>0</v>
      </c>
      <c r="M1868" s="17">
        <f ca="1">f_nav_adjustedreturn(A1868,参数!$B$5,参数!$B$4)</f>
        <v>0</v>
      </c>
      <c r="N1868" s="17">
        <f ca="1">f_nav_periodreturnrankingper(A1868,参数!$B$5,参数!$B$4,3)</f>
        <v>0</v>
      </c>
      <c r="O1868" s="17">
        <f ca="1">f_nav_adjustedreturn(A1868,参数!$B$6,参数!$B$5)</f>
        <v>0</v>
      </c>
      <c r="P1868" s="17">
        <f ca="1">f_nav_periodreturnrankingper(A1868,参数!$B$6,参数!$B$5,3)</f>
        <v>0</v>
      </c>
      <c r="Q1868" s="25">
        <f>f_return(A1868,1,参数!$B$1-365/2,参数!$B$1)</f>
        <v>46.0093341556765</v>
      </c>
      <c r="R1868" s="25">
        <f ca="1">f_return(A1868,1,参数!$B$4,参数!$B$1)</f>
        <v>0</v>
      </c>
      <c r="S1868" s="25">
        <f ca="1">f_return(A1868,1,参数!$B$6,参数!$B$1)</f>
        <v>0</v>
      </c>
      <c r="T1868" t="str">
        <f>f_info_investtype(A1868)</f>
        <v>偏股混合型基金</v>
      </c>
      <c r="U1868" t="str">
        <f>f_info_fundmanager(A1868)</f>
        <v>徐喻军</v>
      </c>
      <c r="V1868">
        <f>f_info_manager_onthepostdays(A1868,1)</f>
        <v>576</v>
      </c>
      <c r="W1868" s="25">
        <f ca="1">f_return_1w(A1868,"0",参数!$B$2)</f>
        <v>-2.94946017837585</v>
      </c>
      <c r="X1868" s="25">
        <f>f_return_1m(A1868,"0",参数!$B$1)</f>
        <v>11.3950488359236</v>
      </c>
      <c r="Y1868" s="25">
        <f>f_return_3m(A1868,0,参数!$B$1)</f>
        <v>16.1468007429706</v>
      </c>
      <c r="Z1868" s="25">
        <f>f_return_6m(A1868,0,参数!B1867)</f>
        <v>15.2217741935484</v>
      </c>
      <c r="AA1868" t="str">
        <f>f_dq_status(A1868,参数!$B$1)</f>
        <v>开放申购|开放赎回</v>
      </c>
      <c r="AB1868" s="17">
        <f ca="1">f_risk_maxdownside(A1868,参数!$B$6,参数!$B$1)</f>
        <v>-14.671022640936</v>
      </c>
      <c r="AC1868" s="17">
        <f ca="1">f_risk_maxdownside(A1868,参数!$B$4,参数!$B$1)</f>
        <v>-14.671022640936</v>
      </c>
      <c r="AD1868" t="str">
        <f ca="1">f_risk_maxdownside_date(A1868,参数!$B$6,参数!$B$1)</f>
        <v>20200306-20200323</v>
      </c>
    </row>
    <row r="1869" spans="1:30">
      <c r="A1869" s="15" t="s">
        <v>1897</v>
      </c>
      <c r="B1869" t="str">
        <f>f_info_name(A1869)</f>
        <v>交银核心资产</v>
      </c>
      <c r="C1869" t="str">
        <f>f_info_setupdate(A1869)</f>
        <v>2019-01-18</v>
      </c>
      <c r="D1869" s="16">
        <f t="shared" si="29"/>
        <v>738</v>
      </c>
      <c r="F1869" s="17">
        <f>f_netasset_total(A1869,参数!$B$1,100000000)</f>
        <v>0.9593517287</v>
      </c>
      <c r="G1869" s="17">
        <f ca="1">f_nav_adjustedreturn(A1869,参数!$B$2,参数!$B$1)</f>
        <v>68.7396547647198</v>
      </c>
      <c r="H1869" s="17">
        <f ca="1">f_nav_periodreturnrankingper(A1869,参数!$B$2,参数!$B$1,3)</f>
        <v>49.0677134445535</v>
      </c>
      <c r="I1869" s="17">
        <f ca="1">f_nav_adjustedreturn(A1869,参数!$B$3,参数!$B$2)</f>
        <v>26.8573142685731</v>
      </c>
      <c r="J1869" s="17">
        <f ca="1">f_nav_periodreturnrankingper(A1869,参数!$B$3,参数!$B$2,3)</f>
        <v>81.8181818181818</v>
      </c>
      <c r="K1869" s="17">
        <f ca="1">f_nav_adjustedreturn(A1869,参数!$B$4,参数!$B$3)</f>
        <v>0</v>
      </c>
      <c r="L1869" s="17">
        <f ca="1">f_nav_periodreturnrankingper(A1869,参数!$B$4,参数!$B$3,3)</f>
        <v>0</v>
      </c>
      <c r="M1869" s="17">
        <f ca="1">f_nav_adjustedreturn(A1869,参数!$B$5,参数!$B$4)</f>
        <v>0</v>
      </c>
      <c r="N1869" s="17">
        <f ca="1">f_nav_periodreturnrankingper(A1869,参数!$B$5,参数!$B$4,3)</f>
        <v>0</v>
      </c>
      <c r="O1869" s="17">
        <f ca="1">f_nav_adjustedreturn(A1869,参数!$B$6,参数!$B$5)</f>
        <v>0</v>
      </c>
      <c r="P1869" s="17">
        <f ca="1">f_nav_periodreturnrankingper(A1869,参数!$B$6,参数!$B$5,3)</f>
        <v>0</v>
      </c>
      <c r="Q1869" s="25">
        <f>f_return(A1869,1,参数!$B$1-365/2,参数!$B$1)</f>
        <v>76.0095712263812</v>
      </c>
      <c r="R1869" s="25">
        <f ca="1">f_return(A1869,1,参数!$B$4,参数!$B$1)</f>
        <v>0</v>
      </c>
      <c r="S1869" s="25">
        <f ca="1">f_return(A1869,1,参数!$B$6,参数!$B$1)</f>
        <v>0</v>
      </c>
      <c r="T1869" t="str">
        <f>f_info_investtype(A1869)</f>
        <v>偏股混合型基金</v>
      </c>
      <c r="U1869" t="str">
        <f>f_info_fundmanager(A1869)</f>
        <v>陈俊华</v>
      </c>
      <c r="V1869">
        <f>f_info_manager_onthepostdays(A1869,1)</f>
        <v>755</v>
      </c>
      <c r="W1869" s="25">
        <f ca="1">f_return_1w(A1869,"0",参数!$B$2)</f>
        <v>-2.66226791468467</v>
      </c>
      <c r="X1869" s="25">
        <f>f_return_1m(A1869,"0",参数!$B$1)</f>
        <v>14.2857142857143</v>
      </c>
      <c r="Y1869" s="25">
        <f>f_return_3m(A1869,0,参数!$B$1)</f>
        <v>25.5969492519801</v>
      </c>
      <c r="Z1869" s="25">
        <f>f_return_6m(A1869,0,参数!B1868)</f>
        <v>28.1208459214502</v>
      </c>
      <c r="AA1869" t="str">
        <f>f_dq_status(A1869,参数!$B$1)</f>
        <v>开放申购|开放赎回</v>
      </c>
      <c r="AB1869" s="17">
        <f ca="1">f_risk_maxdownside(A1869,参数!$B$6,参数!$B$1)</f>
        <v>-17.0744288872513</v>
      </c>
      <c r="AC1869" s="17">
        <f ca="1">f_risk_maxdownside(A1869,参数!$B$4,参数!$B$1)</f>
        <v>-17.0744288872513</v>
      </c>
      <c r="AD1869" t="str">
        <f ca="1">f_risk_maxdownside_date(A1869,参数!$B$6,参数!$B$1)</f>
        <v>20200226-20200323</v>
      </c>
    </row>
    <row r="1870" spans="1:30">
      <c r="A1870" s="15" t="s">
        <v>1898</v>
      </c>
      <c r="B1870" t="str">
        <f>f_info_name(A1870)</f>
        <v>汇添富沪港深优势精选</v>
      </c>
      <c r="C1870" t="str">
        <f>f_info_setupdate(A1870)</f>
        <v>2018-09-21</v>
      </c>
      <c r="D1870" s="16">
        <f t="shared" si="29"/>
        <v>857</v>
      </c>
      <c r="F1870" s="17">
        <f>f_netasset_total(A1870,参数!$B$1,100000000)</f>
        <v>0.7819459304</v>
      </c>
      <c r="G1870" s="17">
        <f ca="1">f_nav_adjustedreturn(A1870,参数!$B$2,参数!$B$1)</f>
        <v>56.879820850958</v>
      </c>
      <c r="H1870" s="17">
        <f ca="1">f_nav_periodreturnrankingper(A1870,参数!$B$2,参数!$B$1,3)</f>
        <v>67.3209028459274</v>
      </c>
      <c r="I1870" s="17">
        <f ca="1">f_nav_adjustedreturn(A1870,参数!$B$3,参数!$B$2)</f>
        <v>19.6012300367027</v>
      </c>
      <c r="J1870" s="17">
        <f ca="1">f_nav_periodreturnrankingper(A1870,参数!$B$3,参数!$B$2,3)</f>
        <v>92.4242424242424</v>
      </c>
      <c r="K1870" s="17">
        <f ca="1">f_nav_adjustedreturn(A1870,参数!$B$4,参数!$B$3)</f>
        <v>0</v>
      </c>
      <c r="L1870" s="17">
        <f ca="1">f_nav_periodreturnrankingper(A1870,参数!$B$4,参数!$B$3,3)</f>
        <v>0</v>
      </c>
      <c r="M1870" s="17">
        <f ca="1">f_nav_adjustedreturn(A1870,参数!$B$5,参数!$B$4)</f>
        <v>0</v>
      </c>
      <c r="N1870" s="17">
        <f ca="1">f_nav_periodreturnrankingper(A1870,参数!$B$5,参数!$B$4,3)</f>
        <v>0</v>
      </c>
      <c r="O1870" s="17">
        <f ca="1">f_nav_adjustedreturn(A1870,参数!$B$6,参数!$B$5)</f>
        <v>0</v>
      </c>
      <c r="P1870" s="17">
        <f ca="1">f_nav_periodreturnrankingper(A1870,参数!$B$6,参数!$B$5,3)</f>
        <v>0</v>
      </c>
      <c r="Q1870" s="25">
        <f>f_return(A1870,1,参数!$B$1-365/2,参数!$B$1)</f>
        <v>82.058574944113</v>
      </c>
      <c r="R1870" s="25">
        <f ca="1">f_return(A1870,1,参数!$B$4,参数!$B$1)</f>
        <v>0</v>
      </c>
      <c r="S1870" s="25">
        <f ca="1">f_return(A1870,1,参数!$B$6,参数!$B$1)</f>
        <v>0</v>
      </c>
      <c r="T1870" t="str">
        <f>f_info_investtype(A1870)</f>
        <v>偏股混合型基金</v>
      </c>
      <c r="U1870" t="str">
        <f>f_info_fundmanager(A1870)</f>
        <v>陈健玮</v>
      </c>
      <c r="V1870">
        <f>f_info_manager_onthepostdays(A1870,1)</f>
        <v>874</v>
      </c>
      <c r="W1870" s="25">
        <f ca="1">f_return_1w(A1870,"0",参数!$B$2)</f>
        <v>-5.84882086521943</v>
      </c>
      <c r="X1870" s="25">
        <f>f_return_1m(A1870,"0",参数!$B$1)</f>
        <v>19.9961936179661</v>
      </c>
      <c r="Y1870" s="25">
        <f>f_return_3m(A1870,0,参数!$B$1)</f>
        <v>27.9856553217403</v>
      </c>
      <c r="Z1870" s="25">
        <f>f_return_6m(A1870,0,参数!B1869)</f>
        <v>24.8453958545702</v>
      </c>
      <c r="AA1870" t="str">
        <f>f_dq_status(A1870,参数!$B$1)</f>
        <v>暂停申购|暂停赎回</v>
      </c>
      <c r="AB1870" s="17">
        <f ca="1">f_risk_maxdownside(A1870,参数!$B$6,参数!$B$1)</f>
        <v>-27.4232413525068</v>
      </c>
      <c r="AC1870" s="17">
        <f ca="1">f_risk_maxdownside(A1870,参数!$B$4,参数!$B$1)</f>
        <v>-27.4232413525068</v>
      </c>
      <c r="AD1870" t="str">
        <f ca="1">f_risk_maxdownside_date(A1870,参数!$B$6,参数!$B$1)</f>
        <v>20200114-20200319</v>
      </c>
    </row>
    <row r="1871" spans="1:30">
      <c r="A1871" s="15" t="s">
        <v>1899</v>
      </c>
      <c r="B1871" t="str">
        <f>f_info_name(A1871)</f>
        <v>泰康裕泰A</v>
      </c>
      <c r="C1871" t="str">
        <f>f_info_setupdate(A1871)</f>
        <v>2019-03-14</v>
      </c>
      <c r="D1871" s="16">
        <f t="shared" si="29"/>
        <v>683</v>
      </c>
      <c r="F1871" s="17">
        <f>f_netasset_total(A1871,参数!$B$1,100000000)</f>
        <v>4.9306404379</v>
      </c>
      <c r="G1871" s="17">
        <f ca="1">f_nav_adjustedreturn(A1871,参数!$B$2,参数!$B$1)</f>
        <v>13.0201342281879</v>
      </c>
      <c r="H1871" s="17">
        <f ca="1">f_nav_periodreturnrankingper(A1871,参数!$B$2,参数!$B$1,3)</f>
        <v>31.1320754716981</v>
      </c>
      <c r="I1871" s="17">
        <f ca="1">f_nav_adjustedreturn(A1871,参数!$B$3,参数!$B$2)</f>
        <v>0</v>
      </c>
      <c r="J1871" s="17">
        <f ca="1">f_nav_periodreturnrankingper(A1871,参数!$B$3,参数!$B$2,3)</f>
        <v>0</v>
      </c>
      <c r="K1871" s="17">
        <f ca="1">f_nav_adjustedreturn(A1871,参数!$B$4,参数!$B$3)</f>
        <v>0</v>
      </c>
      <c r="L1871" s="17">
        <f ca="1">f_nav_periodreturnrankingper(A1871,参数!$B$4,参数!$B$3,3)</f>
        <v>0</v>
      </c>
      <c r="M1871" s="17">
        <f ca="1">f_nav_adjustedreturn(A1871,参数!$B$5,参数!$B$4)</f>
        <v>0</v>
      </c>
      <c r="N1871" s="17">
        <f ca="1">f_nav_periodreturnrankingper(A1871,参数!$B$5,参数!$B$4,3)</f>
        <v>0</v>
      </c>
      <c r="O1871" s="17">
        <f ca="1">f_nav_adjustedreturn(A1871,参数!$B$6,参数!$B$5)</f>
        <v>0</v>
      </c>
      <c r="P1871" s="17">
        <f ca="1">f_nav_periodreturnrankingper(A1871,参数!$B$6,参数!$B$5,3)</f>
        <v>0</v>
      </c>
      <c r="Q1871" s="25">
        <f>f_return(A1871,1,参数!$B$1-365/2,参数!$B$1)</f>
        <v>15.1674422100289</v>
      </c>
      <c r="R1871" s="25">
        <f ca="1">f_return(A1871,1,参数!$B$4,参数!$B$1)</f>
        <v>0</v>
      </c>
      <c r="S1871" s="25">
        <f ca="1">f_return(A1871,1,参数!$B$6,参数!$B$1)</f>
        <v>0</v>
      </c>
      <c r="T1871" t="str">
        <f>f_info_investtype(A1871)</f>
        <v>混合债券型二级基金</v>
      </c>
      <c r="U1871" t="str">
        <f>f_info_fundmanager(A1871)</f>
        <v>任翀,陈怡</v>
      </c>
      <c r="V1871">
        <f>f_info_manager_onthepostdays(A1871,1)</f>
        <v>700</v>
      </c>
      <c r="W1871" s="25">
        <f ca="1">f_return_1w(A1871,"0",参数!$B$2)</f>
        <v>-0.723396154578341</v>
      </c>
      <c r="X1871" s="25">
        <f>f_return_1m(A1871,"0",参数!$B$1)</f>
        <v>4.10668550737437</v>
      </c>
      <c r="Y1871" s="25">
        <f>f_return_3m(A1871,0,参数!$B$1)</f>
        <v>6.28437471824002</v>
      </c>
      <c r="Z1871" s="25">
        <f>f_return_6m(A1871,0,参数!B1870)</f>
        <v>7.26322429485447</v>
      </c>
      <c r="AA1871" t="str">
        <f>f_dq_status(A1871,参数!$B$1)</f>
        <v>开放申购|开放赎回</v>
      </c>
      <c r="AB1871" s="17">
        <f ca="1">f_risk_maxdownside(A1871,参数!$B$6,参数!$B$1)</f>
        <v>-3.76339077782953</v>
      </c>
      <c r="AC1871" s="17">
        <f ca="1">f_risk_maxdownside(A1871,参数!$B$4,参数!$B$1)</f>
        <v>-3.76339077782953</v>
      </c>
      <c r="AD1871" t="str">
        <f ca="1">f_risk_maxdownside_date(A1871,参数!$B$6,参数!$B$1)</f>
        <v>20200226-20200323</v>
      </c>
    </row>
    <row r="1872" spans="1:30">
      <c r="A1872" s="15" t="s">
        <v>1900</v>
      </c>
      <c r="B1872" t="str">
        <f>f_info_name(A1872)</f>
        <v>中信保诚新蓝筹</v>
      </c>
      <c r="C1872" t="str">
        <f>f_info_setupdate(A1872)</f>
        <v>2018-09-04</v>
      </c>
      <c r="D1872" s="16">
        <f t="shared" si="29"/>
        <v>874</v>
      </c>
      <c r="F1872" s="17">
        <f>f_netasset_total(A1872,参数!$B$1,100000000)</f>
        <v>2.8035142667</v>
      </c>
      <c r="G1872" s="17">
        <f ca="1">f_nav_adjustedreturn(A1872,参数!$B$2,参数!$B$1)</f>
        <v>64.4449176604202</v>
      </c>
      <c r="H1872" s="17">
        <f ca="1">f_nav_periodreturnrankingper(A1872,参数!$B$2,参数!$B$1,3)</f>
        <v>29.9629433562732</v>
      </c>
      <c r="I1872" s="17">
        <f ca="1">f_nav_adjustedreturn(A1872,参数!$B$3,参数!$B$2)</f>
        <v>38.470611362296</v>
      </c>
      <c r="J1872" s="17">
        <f ca="1">f_nav_periodreturnrankingper(A1872,参数!$B$3,参数!$B$2,3)</f>
        <v>31.6610925306577</v>
      </c>
      <c r="K1872" s="17">
        <f ca="1">f_nav_adjustedreturn(A1872,参数!$B$4,参数!$B$3)</f>
        <v>0</v>
      </c>
      <c r="L1872" s="17">
        <f ca="1">f_nav_periodreturnrankingper(A1872,参数!$B$4,参数!$B$3,3)</f>
        <v>0</v>
      </c>
      <c r="M1872" s="17">
        <f ca="1">f_nav_adjustedreturn(A1872,参数!$B$5,参数!$B$4)</f>
        <v>0</v>
      </c>
      <c r="N1872" s="17">
        <f ca="1">f_nav_periodreturnrankingper(A1872,参数!$B$5,参数!$B$4,3)</f>
        <v>0</v>
      </c>
      <c r="O1872" s="17">
        <f ca="1">f_nav_adjustedreturn(A1872,参数!$B$6,参数!$B$5)</f>
        <v>0</v>
      </c>
      <c r="P1872" s="17">
        <f ca="1">f_nav_periodreturnrankingper(A1872,参数!$B$6,参数!$B$5,3)</f>
        <v>0</v>
      </c>
      <c r="Q1872" s="25">
        <f>f_return(A1872,1,参数!$B$1-365/2,参数!$B$1)</f>
        <v>63.6159036920328</v>
      </c>
      <c r="R1872" s="25">
        <f ca="1">f_return(A1872,1,参数!$B$4,参数!$B$1)</f>
        <v>0</v>
      </c>
      <c r="S1872" s="25">
        <f ca="1">f_return(A1872,1,参数!$B$6,参数!$B$1)</f>
        <v>0</v>
      </c>
      <c r="T1872" t="str">
        <f>f_info_investtype(A1872)</f>
        <v>灵活配置型基金</v>
      </c>
      <c r="U1872" t="str">
        <f>f_info_fundmanager(A1872)</f>
        <v>吴昊</v>
      </c>
      <c r="V1872">
        <f>f_info_manager_onthepostdays(A1872,1)</f>
        <v>891</v>
      </c>
      <c r="W1872" s="25">
        <f ca="1">f_return_1w(A1872,"0",参数!$B$2)</f>
        <v>-0.67681895093063</v>
      </c>
      <c r="X1872" s="25">
        <f>f_return_1m(A1872,"0",参数!$B$1)</f>
        <v>15.2587064676617</v>
      </c>
      <c r="Y1872" s="25">
        <f>f_return_3m(A1872,0,参数!$B$1)</f>
        <v>25.2879779352117</v>
      </c>
      <c r="Z1872" s="25">
        <f>f_return_6m(A1872,0,参数!B1871)</f>
        <v>21.9622440840202</v>
      </c>
      <c r="AA1872" t="str">
        <f>f_dq_status(A1872,参数!$B$1)</f>
        <v>开放申购|开放赎回</v>
      </c>
      <c r="AB1872" s="17">
        <f ca="1">f_risk_maxdownside(A1872,参数!$B$6,参数!$B$1)</f>
        <v>-17.694021537319</v>
      </c>
      <c r="AC1872" s="17">
        <f ca="1">f_risk_maxdownside(A1872,参数!$B$4,参数!$B$1)</f>
        <v>-17.694021537319</v>
      </c>
      <c r="AD1872" t="str">
        <f ca="1">f_risk_maxdownside_date(A1872,参数!$B$6,参数!$B$1)</f>
        <v>20200226-20200323</v>
      </c>
    </row>
    <row r="1873" spans="1:30">
      <c r="A1873" s="15" t="s">
        <v>1901</v>
      </c>
      <c r="B1873" t="str">
        <f>f_info_name(A1873)</f>
        <v>前海开源价值成长A</v>
      </c>
      <c r="C1873" t="str">
        <f>f_info_setupdate(A1873)</f>
        <v>2018-09-19</v>
      </c>
      <c r="D1873" s="16">
        <f t="shared" si="29"/>
        <v>859</v>
      </c>
      <c r="F1873" s="17">
        <f>f_netasset_total(A1873,参数!$B$1,100000000)</f>
        <v>5.1897218552</v>
      </c>
      <c r="G1873" s="17">
        <f ca="1">f_nav_adjustedreturn(A1873,参数!$B$2,参数!$B$1)</f>
        <v>16.7723313602097</v>
      </c>
      <c r="H1873" s="17">
        <f ca="1">f_nav_periodreturnrankingper(A1873,参数!$B$2,参数!$B$1,3)</f>
        <v>83.7480148226575</v>
      </c>
      <c r="I1873" s="17">
        <f ca="1">f_nav_adjustedreturn(A1873,参数!$B$3,参数!$B$2)</f>
        <v>56.0880240065472</v>
      </c>
      <c r="J1873" s="17">
        <f ca="1">f_nav_periodreturnrankingper(A1873,参数!$B$3,参数!$B$2,3)</f>
        <v>11.371237458194</v>
      </c>
      <c r="K1873" s="17">
        <f ca="1">f_nav_adjustedreturn(A1873,参数!$B$4,参数!$B$3)</f>
        <v>0</v>
      </c>
      <c r="L1873" s="17">
        <f ca="1">f_nav_periodreturnrankingper(A1873,参数!$B$4,参数!$B$3,3)</f>
        <v>0</v>
      </c>
      <c r="M1873" s="17">
        <f ca="1">f_nav_adjustedreturn(A1873,参数!$B$5,参数!$B$4)</f>
        <v>0</v>
      </c>
      <c r="N1873" s="17">
        <f ca="1">f_nav_periodreturnrankingper(A1873,参数!$B$5,参数!$B$4,3)</f>
        <v>0</v>
      </c>
      <c r="O1873" s="17">
        <f ca="1">f_nav_adjustedreturn(A1873,参数!$B$6,参数!$B$5)</f>
        <v>0</v>
      </c>
      <c r="P1873" s="17">
        <f ca="1">f_nav_periodreturnrankingper(A1873,参数!$B$6,参数!$B$5,3)</f>
        <v>0</v>
      </c>
      <c r="Q1873" s="25">
        <f>f_return(A1873,1,参数!$B$1-365/2,参数!$B$1)</f>
        <v>9.96390383372547</v>
      </c>
      <c r="R1873" s="25">
        <f ca="1">f_return(A1873,1,参数!$B$4,参数!$B$1)</f>
        <v>0</v>
      </c>
      <c r="S1873" s="25">
        <f ca="1">f_return(A1873,1,参数!$B$6,参数!$B$1)</f>
        <v>0</v>
      </c>
      <c r="T1873" t="str">
        <f>f_info_investtype(A1873)</f>
        <v>灵活配置型基金</v>
      </c>
      <c r="U1873" t="str">
        <f>f_info_fundmanager(A1873)</f>
        <v>邱杰</v>
      </c>
      <c r="V1873">
        <f>f_info_manager_onthepostdays(A1873,1)</f>
        <v>876</v>
      </c>
      <c r="W1873" s="25">
        <f ca="1">f_return_1w(A1873,"0",参数!$B$2)</f>
        <v>-3.59991014264855</v>
      </c>
      <c r="X1873" s="25">
        <f>f_return_1m(A1873,"0",参数!$B$1)</f>
        <v>3.80587017415661</v>
      </c>
      <c r="Y1873" s="25">
        <f>f_return_3m(A1873,0,参数!$B$1)</f>
        <v>6.39745350143552</v>
      </c>
      <c r="Z1873" s="25">
        <f>f_return_6m(A1873,0,参数!B1872)</f>
        <v>0.692702734981478</v>
      </c>
      <c r="AA1873" t="str">
        <f>f_dq_status(A1873,参数!$B$1)</f>
        <v>开放申购|开放赎回</v>
      </c>
      <c r="AB1873" s="17">
        <f ca="1">f_risk_maxdownside(A1873,参数!$B$6,参数!$B$1)</f>
        <v>-13.1173988582775</v>
      </c>
      <c r="AC1873" s="17">
        <f ca="1">f_risk_maxdownside(A1873,参数!$B$4,参数!$B$1)</f>
        <v>-13.1173988582775</v>
      </c>
      <c r="AD1873" t="str">
        <f ca="1">f_risk_maxdownside_date(A1873,参数!$B$6,参数!$B$1)</f>
        <v>20190405-20190523</v>
      </c>
    </row>
    <row r="1874" spans="1:30">
      <c r="A1874" s="15" t="s">
        <v>1902</v>
      </c>
      <c r="B1874" t="str">
        <f>f_info_name(A1874)</f>
        <v>富国生物医药科技A</v>
      </c>
      <c r="C1874" t="str">
        <f>f_info_setupdate(A1874)</f>
        <v>2019-03-12</v>
      </c>
      <c r="D1874" s="16">
        <f t="shared" si="29"/>
        <v>685</v>
      </c>
      <c r="F1874" s="17">
        <f>f_netasset_total(A1874,参数!$B$1,100000000)</f>
        <v>14.7245937262</v>
      </c>
      <c r="G1874" s="17">
        <f ca="1">f_nav_adjustedreturn(A1874,参数!$B$2,参数!$B$1)</f>
        <v>100.576413771616</v>
      </c>
      <c r="H1874" s="17">
        <f ca="1">f_nav_periodreturnrankingper(A1874,参数!$B$2,参数!$B$1,3)</f>
        <v>9.61727183513248</v>
      </c>
      <c r="I1874" s="17">
        <f ca="1">f_nav_adjustedreturn(A1874,参数!$B$3,参数!$B$2)</f>
        <v>0</v>
      </c>
      <c r="J1874" s="17">
        <f ca="1">f_nav_periodreturnrankingper(A1874,参数!$B$3,参数!$B$2,3)</f>
        <v>0</v>
      </c>
      <c r="K1874" s="17">
        <f ca="1">f_nav_adjustedreturn(A1874,参数!$B$4,参数!$B$3)</f>
        <v>0</v>
      </c>
      <c r="L1874" s="17">
        <f ca="1">f_nav_periodreturnrankingper(A1874,参数!$B$4,参数!$B$3,3)</f>
        <v>0</v>
      </c>
      <c r="M1874" s="17">
        <f ca="1">f_nav_adjustedreturn(A1874,参数!$B$5,参数!$B$4)</f>
        <v>0</v>
      </c>
      <c r="N1874" s="17">
        <f ca="1">f_nav_periodreturnrankingper(A1874,参数!$B$5,参数!$B$4,3)</f>
        <v>0</v>
      </c>
      <c r="O1874" s="17">
        <f ca="1">f_nav_adjustedreturn(A1874,参数!$B$6,参数!$B$5)</f>
        <v>0</v>
      </c>
      <c r="P1874" s="17">
        <f ca="1">f_nav_periodreturnrankingper(A1874,参数!$B$6,参数!$B$5,3)</f>
        <v>0</v>
      </c>
      <c r="Q1874" s="25">
        <f>f_return(A1874,1,参数!$B$1-365/2,参数!$B$1)</f>
        <v>43.1796380684386</v>
      </c>
      <c r="R1874" s="25">
        <f ca="1">f_return(A1874,1,参数!$B$4,参数!$B$1)</f>
        <v>0</v>
      </c>
      <c r="S1874" s="25">
        <f ca="1">f_return(A1874,1,参数!$B$6,参数!$B$1)</f>
        <v>0</v>
      </c>
      <c r="T1874" t="str">
        <f>f_info_investtype(A1874)</f>
        <v>偏股混合型基金</v>
      </c>
      <c r="U1874" t="str">
        <f>f_info_fundmanager(A1874)</f>
        <v>曾新杰</v>
      </c>
      <c r="V1874">
        <f>f_info_manager_onthepostdays(A1874,1)</f>
        <v>274</v>
      </c>
      <c r="W1874" s="25">
        <f ca="1">f_return_1w(A1874,"0",参数!$B$2)</f>
        <v>-1.11684510513748</v>
      </c>
      <c r="X1874" s="25">
        <f>f_return_1m(A1874,"0",参数!$B$1)</f>
        <v>16.8595416383027</v>
      </c>
      <c r="Y1874" s="25">
        <f>f_return_3m(A1874,0,参数!$B$1)</f>
        <v>26.2007449519702</v>
      </c>
      <c r="Z1874" s="25">
        <f>f_return_6m(A1874,0,参数!B1873)</f>
        <v>15.1757979561518</v>
      </c>
      <c r="AA1874" t="str">
        <f>f_dq_status(A1874,参数!$B$1)</f>
        <v>开放申购|开放赎回</v>
      </c>
      <c r="AB1874" s="17">
        <f ca="1">f_risk_maxdownside(A1874,参数!$B$6,参数!$B$1)</f>
        <v>-18.5697709398771</v>
      </c>
      <c r="AC1874" s="17">
        <f ca="1">f_risk_maxdownside(A1874,参数!$B$4,参数!$B$1)</f>
        <v>-18.5697709398771</v>
      </c>
      <c r="AD1874" t="str">
        <f ca="1">f_risk_maxdownside_date(A1874,参数!$B$6,参数!$B$1)</f>
        <v>20200806-20201126</v>
      </c>
    </row>
    <row r="1875" spans="1:30">
      <c r="A1875" s="15" t="s">
        <v>1903</v>
      </c>
      <c r="B1875" t="str">
        <f>f_info_name(A1875)</f>
        <v>交银创新成长</v>
      </c>
      <c r="C1875" t="str">
        <f>f_info_setupdate(A1875)</f>
        <v>2018-09-27</v>
      </c>
      <c r="D1875" s="16">
        <f t="shared" si="29"/>
        <v>851</v>
      </c>
      <c r="F1875" s="17">
        <f>f_netasset_total(A1875,参数!$B$1,100000000)</f>
        <v>10.1382204001</v>
      </c>
      <c r="G1875" s="17">
        <f ca="1">f_nav_adjustedreturn(A1875,参数!$B$2,参数!$B$1)</f>
        <v>77.3032719964831</v>
      </c>
      <c r="H1875" s="17">
        <f ca="1">f_nav_periodreturnrankingper(A1875,参数!$B$2,参数!$B$1,3)</f>
        <v>35.819430814524</v>
      </c>
      <c r="I1875" s="17">
        <f ca="1">f_nav_adjustedreturn(A1875,参数!$B$3,参数!$B$2)</f>
        <v>57.2797313314895</v>
      </c>
      <c r="J1875" s="17">
        <f ca="1">f_nav_periodreturnrankingper(A1875,参数!$B$3,参数!$B$2,3)</f>
        <v>23.5537190082645</v>
      </c>
      <c r="K1875" s="17">
        <f ca="1">f_nav_adjustedreturn(A1875,参数!$B$4,参数!$B$3)</f>
        <v>0</v>
      </c>
      <c r="L1875" s="17">
        <f ca="1">f_nav_periodreturnrankingper(A1875,参数!$B$4,参数!$B$3,3)</f>
        <v>0</v>
      </c>
      <c r="M1875" s="17">
        <f ca="1">f_nav_adjustedreturn(A1875,参数!$B$5,参数!$B$4)</f>
        <v>0</v>
      </c>
      <c r="N1875" s="17">
        <f ca="1">f_nav_periodreturnrankingper(A1875,参数!$B$5,参数!$B$4,3)</f>
        <v>0</v>
      </c>
      <c r="O1875" s="17">
        <f ca="1">f_nav_adjustedreturn(A1875,参数!$B$6,参数!$B$5)</f>
        <v>0</v>
      </c>
      <c r="P1875" s="17">
        <f ca="1">f_nav_periodreturnrankingper(A1875,参数!$B$6,参数!$B$5,3)</f>
        <v>0</v>
      </c>
      <c r="Q1875" s="25">
        <f>f_return(A1875,1,参数!$B$1-365/2,参数!$B$1)</f>
        <v>68.6161069597466</v>
      </c>
      <c r="R1875" s="25">
        <f ca="1">f_return(A1875,1,参数!$B$4,参数!$B$1)</f>
        <v>0</v>
      </c>
      <c r="S1875" s="25">
        <f ca="1">f_return(A1875,1,参数!$B$6,参数!$B$1)</f>
        <v>0</v>
      </c>
      <c r="T1875" t="str">
        <f>f_info_investtype(A1875)</f>
        <v>偏股混合型基金</v>
      </c>
      <c r="U1875" t="str">
        <f>f_info_fundmanager(A1875)</f>
        <v>周中</v>
      </c>
      <c r="V1875">
        <f>f_info_manager_onthepostdays(A1875,1)</f>
        <v>868</v>
      </c>
      <c r="W1875" s="25">
        <f ca="1">f_return_1w(A1875,"0",参数!$B$2)</f>
        <v>-2.26491529585072</v>
      </c>
      <c r="X1875" s="25">
        <f>f_return_1m(A1875,"0",参数!$B$1)</f>
        <v>19.2834206523576</v>
      </c>
      <c r="Y1875" s="25">
        <f>f_return_3m(A1875,0,参数!$B$1)</f>
        <v>26.6633765534569</v>
      </c>
      <c r="Z1875" s="25">
        <f>f_return_6m(A1875,0,参数!B1874)</f>
        <v>23.2702207486258</v>
      </c>
      <c r="AA1875" t="str">
        <f>f_dq_status(A1875,参数!$B$1)</f>
        <v>开放申购|开放赎回</v>
      </c>
      <c r="AB1875" s="17">
        <f ca="1">f_risk_maxdownside(A1875,参数!$B$6,参数!$B$1)</f>
        <v>-16.3969911791764</v>
      </c>
      <c r="AC1875" s="17">
        <f ca="1">f_risk_maxdownside(A1875,参数!$B$4,参数!$B$1)</f>
        <v>-16.3969911791764</v>
      </c>
      <c r="AD1875" t="str">
        <f ca="1">f_risk_maxdownside_date(A1875,参数!$B$6,参数!$B$1)</f>
        <v>20200226-20200323</v>
      </c>
    </row>
    <row r="1876" spans="1:30">
      <c r="A1876" s="15" t="s">
        <v>1904</v>
      </c>
      <c r="B1876" t="str">
        <f>f_info_name(A1876)</f>
        <v>人保量化基本面A</v>
      </c>
      <c r="C1876" t="str">
        <f>f_info_setupdate(A1876)</f>
        <v>2018-09-27</v>
      </c>
      <c r="D1876" s="16">
        <f t="shared" si="29"/>
        <v>851</v>
      </c>
      <c r="F1876" s="17">
        <f>f_netasset_total(A1876,参数!$B$1,100000000)</f>
        <v>0.782855786</v>
      </c>
      <c r="G1876" s="17">
        <f ca="1">f_nav_adjustedreturn(A1876,参数!$B$2,参数!$B$1)</f>
        <v>42.1399933177414</v>
      </c>
      <c r="H1876" s="17">
        <f ca="1">f_nav_periodreturnrankingper(A1876,参数!$B$2,参数!$B$1,3)</f>
        <v>86.1629048086359</v>
      </c>
      <c r="I1876" s="17">
        <f ca="1">f_nav_adjustedreturn(A1876,参数!$B$3,参数!$B$2)</f>
        <v>20.6611570247934</v>
      </c>
      <c r="J1876" s="17">
        <f ca="1">f_nav_periodreturnrankingper(A1876,参数!$B$3,参数!$B$2,3)</f>
        <v>91.7355371900827</v>
      </c>
      <c r="K1876" s="17">
        <f ca="1">f_nav_adjustedreturn(A1876,参数!$B$4,参数!$B$3)</f>
        <v>0</v>
      </c>
      <c r="L1876" s="17">
        <f ca="1">f_nav_periodreturnrankingper(A1876,参数!$B$4,参数!$B$3,3)</f>
        <v>0</v>
      </c>
      <c r="M1876" s="17">
        <f ca="1">f_nav_adjustedreturn(A1876,参数!$B$5,参数!$B$4)</f>
        <v>0</v>
      </c>
      <c r="N1876" s="17">
        <f ca="1">f_nav_periodreturnrankingper(A1876,参数!$B$5,参数!$B$4,3)</f>
        <v>0</v>
      </c>
      <c r="O1876" s="17">
        <f ca="1">f_nav_adjustedreturn(A1876,参数!$B$6,参数!$B$5)</f>
        <v>0</v>
      </c>
      <c r="P1876" s="17">
        <f ca="1">f_nav_periodreturnrankingper(A1876,参数!$B$6,参数!$B$5,3)</f>
        <v>0</v>
      </c>
      <c r="Q1876" s="25">
        <f>f_return(A1876,1,参数!$B$1-365/2,参数!$B$1)</f>
        <v>41.0132545784073</v>
      </c>
      <c r="R1876" s="25">
        <f ca="1">f_return(A1876,1,参数!$B$4,参数!$B$1)</f>
        <v>0</v>
      </c>
      <c r="S1876" s="25">
        <f ca="1">f_return(A1876,1,参数!$B$6,参数!$B$1)</f>
        <v>0</v>
      </c>
      <c r="T1876" t="str">
        <f>f_info_investtype(A1876)</f>
        <v>偏股混合型基金</v>
      </c>
      <c r="U1876" t="str">
        <f>f_info_fundmanager(A1876)</f>
        <v>彬彬,石晓冉</v>
      </c>
      <c r="V1876">
        <f>f_info_manager_onthepostdays(A1876,1)</f>
        <v>315</v>
      </c>
      <c r="W1876" s="25">
        <f ca="1">f_return_1w(A1876,"0",参数!$B$2)</f>
        <v>-1.46502057613169</v>
      </c>
      <c r="X1876" s="25">
        <f>f_return_1m(A1876,"0",参数!$B$1)</f>
        <v>12.3456790123457</v>
      </c>
      <c r="Y1876" s="25">
        <f>f_return_3m(A1876,0,参数!$B$1)</f>
        <v>20.9366782744652</v>
      </c>
      <c r="Z1876" s="25">
        <f>f_return_6m(A1876,0,参数!B1875)</f>
        <v>11.8980541178012</v>
      </c>
      <c r="AA1876" t="str">
        <f>f_dq_status(A1876,参数!$B$1)</f>
        <v>开放申购|开放赎回</v>
      </c>
      <c r="AB1876" s="17">
        <f ca="1">f_risk_maxdownside(A1876,参数!$B$6,参数!$B$1)</f>
        <v>-14.0606364948842</v>
      </c>
      <c r="AC1876" s="17">
        <f ca="1">f_risk_maxdownside(A1876,参数!$B$4,参数!$B$1)</f>
        <v>-14.0606364948842</v>
      </c>
      <c r="AD1876" t="str">
        <f ca="1">f_risk_maxdownside_date(A1876,参数!$B$6,参数!$B$1)</f>
        <v>20200714-20200910</v>
      </c>
    </row>
    <row r="1877" spans="1:30">
      <c r="A1877" s="15" t="s">
        <v>1905</v>
      </c>
      <c r="B1877" t="str">
        <f>f_info_name(A1877)</f>
        <v>华宝科技先锋A</v>
      </c>
      <c r="C1877" t="str">
        <f>f_info_setupdate(A1877)</f>
        <v>2019-02-13</v>
      </c>
      <c r="D1877" s="16">
        <f t="shared" si="29"/>
        <v>712</v>
      </c>
      <c r="F1877" s="17">
        <f>f_netasset_total(A1877,参数!$B$1,100000000)</f>
        <v>1.2134160766</v>
      </c>
      <c r="G1877" s="17">
        <f ca="1">f_nav_adjustedreturn(A1877,参数!$B$2,参数!$B$1)</f>
        <v>60.8231383919101</v>
      </c>
      <c r="H1877" s="17">
        <f ca="1">f_nav_periodreturnrankingper(A1877,参数!$B$2,参数!$B$1,3)</f>
        <v>59.9607458292444</v>
      </c>
      <c r="I1877" s="17">
        <f ca="1">f_nav_adjustedreturn(A1877,参数!$B$3,参数!$B$2)</f>
        <v>0</v>
      </c>
      <c r="J1877" s="17">
        <f ca="1">f_nav_periodreturnrankingper(A1877,参数!$B$3,参数!$B$2,3)</f>
        <v>0</v>
      </c>
      <c r="K1877" s="17">
        <f ca="1">f_nav_adjustedreturn(A1877,参数!$B$4,参数!$B$3)</f>
        <v>0</v>
      </c>
      <c r="L1877" s="17">
        <f ca="1">f_nav_periodreturnrankingper(A1877,参数!$B$4,参数!$B$3,3)</f>
        <v>0</v>
      </c>
      <c r="M1877" s="17">
        <f ca="1">f_nav_adjustedreturn(A1877,参数!$B$5,参数!$B$4)</f>
        <v>0</v>
      </c>
      <c r="N1877" s="17">
        <f ca="1">f_nav_periodreturnrankingper(A1877,参数!$B$5,参数!$B$4,3)</f>
        <v>0</v>
      </c>
      <c r="O1877" s="17">
        <f ca="1">f_nav_adjustedreturn(A1877,参数!$B$6,参数!$B$5)</f>
        <v>0</v>
      </c>
      <c r="P1877" s="17">
        <f ca="1">f_nav_periodreturnrankingper(A1877,参数!$B$6,参数!$B$5,3)</f>
        <v>0</v>
      </c>
      <c r="Q1877" s="25">
        <f>f_return(A1877,1,参数!$B$1-365/2,参数!$B$1)</f>
        <v>74.351011637722</v>
      </c>
      <c r="R1877" s="25">
        <f ca="1">f_return(A1877,1,参数!$B$4,参数!$B$1)</f>
        <v>0</v>
      </c>
      <c r="S1877" s="25">
        <f ca="1">f_return(A1877,1,参数!$B$6,参数!$B$1)</f>
        <v>0</v>
      </c>
      <c r="T1877" t="str">
        <f>f_info_investtype(A1877)</f>
        <v>偏股混合型基金</v>
      </c>
      <c r="U1877" t="str">
        <f>f_info_fundmanager(A1877)</f>
        <v>徐林明</v>
      </c>
      <c r="V1877">
        <f>f_info_manager_onthepostdays(A1877,1)</f>
        <v>729</v>
      </c>
      <c r="W1877" s="25">
        <f ca="1">f_return_1w(A1877,"0",参数!$B$2)</f>
        <v>3.20391183768792</v>
      </c>
      <c r="X1877" s="25">
        <f>f_return_1m(A1877,"0",参数!$B$1)</f>
        <v>18.0544019933555</v>
      </c>
      <c r="Y1877" s="25">
        <f>f_return_3m(A1877,0,参数!$B$1)</f>
        <v>31.4794473030005</v>
      </c>
      <c r="Z1877" s="25">
        <f>f_return_6m(A1877,0,参数!B1876)</f>
        <v>22.7392351195476</v>
      </c>
      <c r="AA1877" t="str">
        <f>f_dq_status(A1877,参数!$B$1)</f>
        <v>开放申购|开放赎回</v>
      </c>
      <c r="AB1877" s="17">
        <f ca="1">f_risk_maxdownside(A1877,参数!$B$6,参数!$B$1)</f>
        <v>-25.0030754090294</v>
      </c>
      <c r="AC1877" s="17">
        <f ca="1">f_risk_maxdownside(A1877,参数!$B$4,参数!$B$1)</f>
        <v>-25.0030754090294</v>
      </c>
      <c r="AD1877" t="str">
        <f ca="1">f_risk_maxdownside_date(A1877,参数!$B$6,参数!$B$1)</f>
        <v>20200226-20200323</v>
      </c>
    </row>
    <row r="1878" spans="1:30">
      <c r="A1878" s="15" t="s">
        <v>1906</v>
      </c>
      <c r="B1878" t="str">
        <f>f_info_name(A1878)</f>
        <v>中欧医疗创新A</v>
      </c>
      <c r="C1878" t="str">
        <f>f_info_setupdate(A1878)</f>
        <v>2019-02-28</v>
      </c>
      <c r="D1878" s="16">
        <f t="shared" si="29"/>
        <v>697</v>
      </c>
      <c r="F1878" s="17">
        <f>f_netasset_total(A1878,参数!$B$1,100000000)</f>
        <v>40.6257825127</v>
      </c>
      <c r="G1878" s="17">
        <f ca="1">f_nav_adjustedreturn(A1878,参数!$B$2,参数!$B$1)</f>
        <v>118.060373459296</v>
      </c>
      <c r="H1878" s="17">
        <f ca="1">f_nav_periodreturnrankingper(A1878,参数!$B$2,参数!$B$1,3)</f>
        <v>5.63725490196078</v>
      </c>
      <c r="I1878" s="17">
        <f ca="1">f_nav_adjustedreturn(A1878,参数!$B$3,参数!$B$2)</f>
        <v>0</v>
      </c>
      <c r="J1878" s="17">
        <f ca="1">f_nav_periodreturnrankingper(A1878,参数!$B$3,参数!$B$2,3)</f>
        <v>0</v>
      </c>
      <c r="K1878" s="17">
        <f ca="1">f_nav_adjustedreturn(A1878,参数!$B$4,参数!$B$3)</f>
        <v>0</v>
      </c>
      <c r="L1878" s="17">
        <f ca="1">f_nav_periodreturnrankingper(A1878,参数!$B$4,参数!$B$3,3)</f>
        <v>0</v>
      </c>
      <c r="M1878" s="17">
        <f ca="1">f_nav_adjustedreturn(A1878,参数!$B$5,参数!$B$4)</f>
        <v>0</v>
      </c>
      <c r="N1878" s="17">
        <f ca="1">f_nav_periodreturnrankingper(A1878,参数!$B$5,参数!$B$4,3)</f>
        <v>0</v>
      </c>
      <c r="O1878" s="17">
        <f ca="1">f_nav_adjustedreturn(A1878,参数!$B$6,参数!$B$5)</f>
        <v>0</v>
      </c>
      <c r="P1878" s="17">
        <f ca="1">f_nav_periodreturnrankingper(A1878,参数!$B$6,参数!$B$5,3)</f>
        <v>0</v>
      </c>
      <c r="Q1878" s="25">
        <f>f_return(A1878,1,参数!$B$1-365/2,参数!$B$1)</f>
        <v>71.1937771947727</v>
      </c>
      <c r="R1878" s="25">
        <f ca="1">f_return(A1878,1,参数!$B$4,参数!$B$1)</f>
        <v>0</v>
      </c>
      <c r="S1878" s="25">
        <f ca="1">f_return(A1878,1,参数!$B$6,参数!$B$1)</f>
        <v>0</v>
      </c>
      <c r="T1878" t="str">
        <f>f_info_investtype(A1878)</f>
        <v>普通股票型基金</v>
      </c>
      <c r="U1878" t="str">
        <f>f_info_fundmanager(A1878)</f>
        <v>葛兰</v>
      </c>
      <c r="V1878">
        <f>f_info_manager_onthepostdays(A1878,1)</f>
        <v>714</v>
      </c>
      <c r="W1878" s="25">
        <f ca="1">f_return_1w(A1878,"0",参数!$B$2)</f>
        <v>-0.892399970740984</v>
      </c>
      <c r="X1878" s="25">
        <f>f_return_1m(A1878,"0",参数!$B$1)</f>
        <v>17.92998842454</v>
      </c>
      <c r="Y1878" s="25">
        <f>f_return_3m(A1878,0,参数!$B$1)</f>
        <v>36.1897298792293</v>
      </c>
      <c r="Z1878" s="25">
        <f>f_return_6m(A1878,0,参数!B1877)</f>
        <v>27.0121090240041</v>
      </c>
      <c r="AA1878" t="str">
        <f>f_dq_status(A1878,参数!$B$1)</f>
        <v>开放申购|开放赎回</v>
      </c>
      <c r="AB1878" s="17">
        <f ca="1">f_risk_maxdownside(A1878,参数!$B$6,参数!$B$1)</f>
        <v>-15.3129764701034</v>
      </c>
      <c r="AC1878" s="17">
        <f ca="1">f_risk_maxdownside(A1878,参数!$B$4,参数!$B$1)</f>
        <v>-15.3129764701034</v>
      </c>
      <c r="AD1878" t="str">
        <f ca="1">f_risk_maxdownside_date(A1878,参数!$B$6,参数!$B$1)</f>
        <v>20200804-20200917</v>
      </c>
    </row>
    <row r="1879" spans="1:30">
      <c r="A1879" s="15" t="s">
        <v>1907</v>
      </c>
      <c r="B1879" t="str">
        <f>f_info_name(A1879)</f>
        <v>鹏华研究驱动</v>
      </c>
      <c r="C1879" t="str">
        <f>f_info_setupdate(A1879)</f>
        <v>2018-09-14</v>
      </c>
      <c r="D1879" s="16">
        <f t="shared" si="29"/>
        <v>864</v>
      </c>
      <c r="F1879" s="17">
        <f>f_netasset_total(A1879,参数!$B$1,100000000)</f>
        <v>0.4727792299</v>
      </c>
      <c r="G1879" s="17">
        <f ca="1">f_nav_adjustedreturn(A1879,参数!$B$2,参数!$B$1)</f>
        <v>47.6000853302993</v>
      </c>
      <c r="H1879" s="17">
        <f ca="1">f_nav_periodreturnrankingper(A1879,参数!$B$2,参数!$B$1,3)</f>
        <v>81.4524043179588</v>
      </c>
      <c r="I1879" s="17">
        <f ca="1">f_nav_adjustedreturn(A1879,参数!$B$3,参数!$B$2)</f>
        <v>39.5692735212386</v>
      </c>
      <c r="J1879" s="17">
        <f ca="1">f_nav_periodreturnrankingper(A1879,参数!$B$3,参数!$B$2,3)</f>
        <v>56.8870523415978</v>
      </c>
      <c r="K1879" s="17">
        <f ca="1">f_nav_adjustedreturn(A1879,参数!$B$4,参数!$B$3)</f>
        <v>0</v>
      </c>
      <c r="L1879" s="17">
        <f ca="1">f_nav_periodreturnrankingper(A1879,参数!$B$4,参数!$B$3,3)</f>
        <v>0</v>
      </c>
      <c r="M1879" s="17">
        <f ca="1">f_nav_adjustedreturn(A1879,参数!$B$5,参数!$B$4)</f>
        <v>0</v>
      </c>
      <c r="N1879" s="17">
        <f ca="1">f_nav_periodreturnrankingper(A1879,参数!$B$5,参数!$B$4,3)</f>
        <v>0</v>
      </c>
      <c r="O1879" s="17">
        <f ca="1">f_nav_adjustedreturn(A1879,参数!$B$6,参数!$B$5)</f>
        <v>0</v>
      </c>
      <c r="P1879" s="17">
        <f ca="1">f_nav_periodreturnrankingper(A1879,参数!$B$6,参数!$B$5,3)</f>
        <v>0</v>
      </c>
      <c r="Q1879" s="25">
        <f>f_return(A1879,1,参数!$B$1-365/2,参数!$B$1)</f>
        <v>42.6957437476996</v>
      </c>
      <c r="R1879" s="25">
        <f ca="1">f_return(A1879,1,参数!$B$4,参数!$B$1)</f>
        <v>0</v>
      </c>
      <c r="S1879" s="25">
        <f ca="1">f_return(A1879,1,参数!$B$6,参数!$B$1)</f>
        <v>0</v>
      </c>
      <c r="T1879" t="str">
        <f>f_info_investtype(A1879)</f>
        <v>偏股混合型基金</v>
      </c>
      <c r="U1879" t="str">
        <f>f_info_fundmanager(A1879)</f>
        <v>聂毅翔,包兵华</v>
      </c>
      <c r="V1879">
        <f>f_info_manager_onthepostdays(A1879,1)</f>
        <v>881</v>
      </c>
      <c r="W1879" s="25">
        <f ca="1">f_return_1w(A1879,"0",参数!$B$2)</f>
        <v>-0.467124354165188</v>
      </c>
      <c r="X1879" s="25">
        <f>f_return_1m(A1879,"0",参数!$B$1)</f>
        <v>10.9347442680776</v>
      </c>
      <c r="Y1879" s="25">
        <f>f_return_3m(A1879,0,参数!$B$1)</f>
        <v>18.2263484649997</v>
      </c>
      <c r="Z1879" s="25">
        <f>f_return_6m(A1879,0,参数!B1878)</f>
        <v>7.50040066242857</v>
      </c>
      <c r="AA1879" t="str">
        <f>f_dq_status(A1879,参数!$B$1)</f>
        <v>开放申购|开放赎回</v>
      </c>
      <c r="AB1879" s="17">
        <f ca="1">f_risk_maxdownside(A1879,参数!$B$6,参数!$B$1)</f>
        <v>-15.0484783194183</v>
      </c>
      <c r="AC1879" s="17">
        <f ca="1">f_risk_maxdownside(A1879,参数!$B$4,参数!$B$1)</f>
        <v>-15.0484783194183</v>
      </c>
      <c r="AD1879" t="str">
        <f ca="1">f_risk_maxdownside_date(A1879,参数!$B$6,参数!$B$1)</f>
        <v>20200226-20200323</v>
      </c>
    </row>
    <row r="1880" spans="1:30">
      <c r="A1880" s="15" t="s">
        <v>1908</v>
      </c>
      <c r="B1880" t="str">
        <f>f_info_name(A1880)</f>
        <v>国融融君A</v>
      </c>
      <c r="C1880" t="str">
        <f>f_info_setupdate(A1880)</f>
        <v>2018-09-12</v>
      </c>
      <c r="D1880" s="16">
        <f t="shared" si="29"/>
        <v>866</v>
      </c>
      <c r="F1880" s="17">
        <f>f_netasset_total(A1880,参数!$B$1,100000000)</f>
        <v>0.197685635</v>
      </c>
      <c r="G1880" s="17">
        <f ca="1">f_nav_adjustedreturn(A1880,参数!$B$2,参数!$B$1)</f>
        <v>55.0430100527383</v>
      </c>
      <c r="H1880" s="17">
        <f ca="1">f_nav_periodreturnrankingper(A1880,参数!$B$2,参数!$B$1,3)</f>
        <v>39.3859184753838</v>
      </c>
      <c r="I1880" s="17">
        <f ca="1">f_nav_adjustedreturn(A1880,参数!$B$3,参数!$B$2)</f>
        <v>18.0420250900557</v>
      </c>
      <c r="J1880" s="17">
        <f ca="1">f_nav_periodreturnrankingper(A1880,参数!$B$3,参数!$B$2,3)</f>
        <v>62.9877369007804</v>
      </c>
      <c r="K1880" s="17">
        <f ca="1">f_nav_adjustedreturn(A1880,参数!$B$4,参数!$B$3)</f>
        <v>0</v>
      </c>
      <c r="L1880" s="17">
        <f ca="1">f_nav_periodreturnrankingper(A1880,参数!$B$4,参数!$B$3,3)</f>
        <v>0</v>
      </c>
      <c r="M1880" s="17">
        <f ca="1">f_nav_adjustedreturn(A1880,参数!$B$5,参数!$B$4)</f>
        <v>0</v>
      </c>
      <c r="N1880" s="17">
        <f ca="1">f_nav_periodreturnrankingper(A1880,参数!$B$5,参数!$B$4,3)</f>
        <v>0</v>
      </c>
      <c r="O1880" s="17">
        <f ca="1">f_nav_adjustedreturn(A1880,参数!$B$6,参数!$B$5)</f>
        <v>0</v>
      </c>
      <c r="P1880" s="17">
        <f ca="1">f_nav_periodreturnrankingper(A1880,参数!$B$6,参数!$B$5,3)</f>
        <v>0</v>
      </c>
      <c r="Q1880" s="25">
        <f>f_return(A1880,1,参数!$B$1-365/2,参数!$B$1)</f>
        <v>71.5122133470173</v>
      </c>
      <c r="R1880" s="25">
        <f ca="1">f_return(A1880,1,参数!$B$4,参数!$B$1)</f>
        <v>0</v>
      </c>
      <c r="S1880" s="25">
        <f ca="1">f_return(A1880,1,参数!$B$6,参数!$B$1)</f>
        <v>0</v>
      </c>
      <c r="T1880" t="str">
        <f>f_info_investtype(A1880)</f>
        <v>灵活配置型基金</v>
      </c>
      <c r="U1880" t="str">
        <f>f_info_fundmanager(A1880)</f>
        <v>冯赟</v>
      </c>
      <c r="V1880">
        <f>f_info_manager_onthepostdays(A1880,1)</f>
        <v>219</v>
      </c>
      <c r="W1880" s="25">
        <f ca="1">f_return_1w(A1880,"0",参数!$B$2)</f>
        <v>-2.68971332209107</v>
      </c>
      <c r="X1880" s="25">
        <f>f_return_1m(A1880,"0",参数!$B$1)</f>
        <v>12.2196796338673</v>
      </c>
      <c r="Y1880" s="25">
        <f>f_return_3m(A1880,0,参数!$B$1)</f>
        <v>25.1932895696572</v>
      </c>
      <c r="Z1880" s="25">
        <f>f_return_6m(A1880,0,参数!B1879)</f>
        <v>30.8226772119151</v>
      </c>
      <c r="AA1880" t="str">
        <f>f_dq_status(A1880,参数!$B$1)</f>
        <v>开放申购|开放赎回</v>
      </c>
      <c r="AB1880" s="17">
        <f ca="1">f_risk_maxdownside(A1880,参数!$B$6,参数!$B$1)</f>
        <v>-11.2488710074719</v>
      </c>
      <c r="AC1880" s="17">
        <f ca="1">f_risk_maxdownside(A1880,参数!$B$4,参数!$B$1)</f>
        <v>-11.2488710074719</v>
      </c>
      <c r="AD1880" t="str">
        <f ca="1">f_risk_maxdownside_date(A1880,参数!$B$6,参数!$B$1)</f>
        <v>20200306-20200319</v>
      </c>
    </row>
    <row r="1881" spans="1:30">
      <c r="A1881" s="15" t="s">
        <v>1909</v>
      </c>
      <c r="B1881" t="str">
        <f>f_info_name(A1881)</f>
        <v>万家汽车新趋势A</v>
      </c>
      <c r="C1881" t="str">
        <f>f_info_setupdate(A1881)</f>
        <v>2019-10-23</v>
      </c>
      <c r="D1881" s="16">
        <f t="shared" si="29"/>
        <v>460</v>
      </c>
      <c r="F1881" s="17">
        <f>f_netasset_total(A1881,参数!$B$1,100000000)</f>
        <v>1.3202494536</v>
      </c>
      <c r="G1881" s="17">
        <f ca="1">f_nav_adjustedreturn(A1881,参数!$B$2,参数!$B$1)</f>
        <v>80.6292935289627</v>
      </c>
      <c r="H1881" s="17">
        <f ca="1">f_nav_periodreturnrankingper(A1881,参数!$B$2,参数!$B$1,3)</f>
        <v>30.6182531894014</v>
      </c>
      <c r="I1881" s="17">
        <f ca="1">f_nav_adjustedreturn(A1881,参数!$B$3,参数!$B$2)</f>
        <v>0</v>
      </c>
      <c r="J1881" s="17">
        <f ca="1">f_nav_periodreturnrankingper(A1881,参数!$B$3,参数!$B$2,3)</f>
        <v>0</v>
      </c>
      <c r="K1881" s="17">
        <f ca="1">f_nav_adjustedreturn(A1881,参数!$B$4,参数!$B$3)</f>
        <v>0</v>
      </c>
      <c r="L1881" s="17">
        <f ca="1">f_nav_periodreturnrankingper(A1881,参数!$B$4,参数!$B$3,3)</f>
        <v>0</v>
      </c>
      <c r="M1881" s="17">
        <f ca="1">f_nav_adjustedreturn(A1881,参数!$B$5,参数!$B$4)</f>
        <v>0</v>
      </c>
      <c r="N1881" s="17">
        <f ca="1">f_nav_periodreturnrankingper(A1881,参数!$B$5,参数!$B$4,3)</f>
        <v>0</v>
      </c>
      <c r="O1881" s="17">
        <f ca="1">f_nav_adjustedreturn(A1881,参数!$B$6,参数!$B$5)</f>
        <v>0</v>
      </c>
      <c r="P1881" s="17">
        <f ca="1">f_nav_periodreturnrankingper(A1881,参数!$B$6,参数!$B$5,3)</f>
        <v>0</v>
      </c>
      <c r="Q1881" s="25">
        <f>f_return(A1881,1,参数!$B$1-365/2,参数!$B$1)</f>
        <v>91.9343655403358</v>
      </c>
      <c r="R1881" s="25">
        <f ca="1">f_return(A1881,1,参数!$B$4,参数!$B$1)</f>
        <v>0</v>
      </c>
      <c r="S1881" s="25">
        <f ca="1">f_return(A1881,1,参数!$B$6,参数!$B$1)</f>
        <v>0</v>
      </c>
      <c r="T1881" t="str">
        <f>f_info_investtype(A1881)</f>
        <v>偏股混合型基金</v>
      </c>
      <c r="U1881" t="str">
        <f>f_info_fundmanager(A1881)</f>
        <v>李文宾</v>
      </c>
      <c r="V1881">
        <f>f_info_manager_onthepostdays(A1881,1)</f>
        <v>477</v>
      </c>
      <c r="W1881" s="25">
        <f ca="1">f_return_1w(A1881,"0",参数!$B$2)</f>
        <v>-2.40854163218009</v>
      </c>
      <c r="X1881" s="25">
        <f>f_return_1m(A1881,"0",参数!$B$1)</f>
        <v>7.86528234996202</v>
      </c>
      <c r="Y1881" s="25">
        <f>f_return_3m(A1881,0,参数!$B$1)</f>
        <v>28.2780220442089</v>
      </c>
      <c r="Z1881" s="25">
        <f>f_return_6m(A1881,0,参数!B1880)</f>
        <v>16.5642749507361</v>
      </c>
      <c r="AA1881" t="str">
        <f>f_dq_status(A1881,参数!$B$1)</f>
        <v>开放申购|开放赎回</v>
      </c>
      <c r="AB1881" s="17">
        <f ca="1">f_risk_maxdownside(A1881,参数!$B$6,参数!$B$1)</f>
        <v>-18.7433059621564</v>
      </c>
      <c r="AC1881" s="17">
        <f ca="1">f_risk_maxdownside(A1881,参数!$B$4,参数!$B$1)</f>
        <v>-18.7433059621564</v>
      </c>
      <c r="AD1881" t="str">
        <f ca="1">f_risk_maxdownside_date(A1881,参数!$B$6,参数!$B$1)</f>
        <v>20200226-20200401</v>
      </c>
    </row>
    <row r="1882" spans="1:30">
      <c r="A1882" s="15" t="s">
        <v>1910</v>
      </c>
      <c r="B1882" t="str">
        <f>f_info_name(A1882)</f>
        <v>东方城镇消费主题</v>
      </c>
      <c r="C1882" t="str">
        <f>f_info_setupdate(A1882)</f>
        <v>2019-05-27</v>
      </c>
      <c r="D1882" s="16">
        <f t="shared" si="29"/>
        <v>609</v>
      </c>
      <c r="F1882" s="17">
        <f>f_netasset_total(A1882,参数!$B$1,100000000)</f>
        <v>0.1351218349</v>
      </c>
      <c r="G1882" s="17">
        <f ca="1">f_nav_adjustedreturn(A1882,参数!$B$2,参数!$B$1)</f>
        <v>83.2671530150522</v>
      </c>
      <c r="H1882" s="17">
        <f ca="1">f_nav_periodreturnrankingper(A1882,参数!$B$2,参数!$B$1,3)</f>
        <v>26.8891069676153</v>
      </c>
      <c r="I1882" s="17">
        <f ca="1">f_nav_adjustedreturn(A1882,参数!$B$3,参数!$B$2)</f>
        <v>0</v>
      </c>
      <c r="J1882" s="17">
        <f ca="1">f_nav_periodreturnrankingper(A1882,参数!$B$3,参数!$B$2,3)</f>
        <v>0</v>
      </c>
      <c r="K1882" s="17">
        <f ca="1">f_nav_adjustedreturn(A1882,参数!$B$4,参数!$B$3)</f>
        <v>0</v>
      </c>
      <c r="L1882" s="17">
        <f ca="1">f_nav_periodreturnrankingper(A1882,参数!$B$4,参数!$B$3,3)</f>
        <v>0</v>
      </c>
      <c r="M1882" s="17">
        <f ca="1">f_nav_adjustedreturn(A1882,参数!$B$5,参数!$B$4)</f>
        <v>0</v>
      </c>
      <c r="N1882" s="17">
        <f ca="1">f_nav_periodreturnrankingper(A1882,参数!$B$5,参数!$B$4,3)</f>
        <v>0</v>
      </c>
      <c r="O1882" s="17">
        <f ca="1">f_nav_adjustedreturn(A1882,参数!$B$6,参数!$B$5)</f>
        <v>0</v>
      </c>
      <c r="P1882" s="17">
        <f ca="1">f_nav_periodreturnrankingper(A1882,参数!$B$6,参数!$B$5,3)</f>
        <v>0</v>
      </c>
      <c r="Q1882" s="25">
        <f>f_return(A1882,1,参数!$B$1-365/2,参数!$B$1)</f>
        <v>84.2265124739933</v>
      </c>
      <c r="R1882" s="25">
        <f ca="1">f_return(A1882,1,参数!$B$4,参数!$B$1)</f>
        <v>0</v>
      </c>
      <c r="S1882" s="25">
        <f ca="1">f_return(A1882,1,参数!$B$6,参数!$B$1)</f>
        <v>0</v>
      </c>
      <c r="T1882" t="str">
        <f>f_info_investtype(A1882)</f>
        <v>偏股混合型基金</v>
      </c>
      <c r="U1882" t="str">
        <f>f_info_fundmanager(A1882)</f>
        <v>王然</v>
      </c>
      <c r="V1882">
        <f>f_info_manager_onthepostdays(A1882,1)</f>
        <v>626</v>
      </c>
      <c r="W1882" s="25">
        <f ca="1">f_return_1w(A1882,"0",参数!$B$2)</f>
        <v>-3.85332504661281</v>
      </c>
      <c r="X1882" s="25">
        <f>f_return_1m(A1882,"0",参数!$B$1)</f>
        <v>12.0546552989667</v>
      </c>
      <c r="Y1882" s="25">
        <f>f_return_3m(A1882,0,参数!$B$1)</f>
        <v>28.3699870633894</v>
      </c>
      <c r="Z1882" s="25">
        <f>f_return_6m(A1882,0,参数!B1881)</f>
        <v>35.2872215709261</v>
      </c>
      <c r="AA1882" t="str">
        <f>f_dq_status(A1882,参数!$B$1)</f>
        <v>开放申购|开放赎回</v>
      </c>
      <c r="AB1882" s="17">
        <f ca="1">f_risk_maxdownside(A1882,参数!$B$6,参数!$B$1)</f>
        <v>-11.5584988962472</v>
      </c>
      <c r="AC1882" s="17">
        <f ca="1">f_risk_maxdownside(A1882,参数!$B$4,参数!$B$1)</f>
        <v>-11.5584988962472</v>
      </c>
      <c r="AD1882" t="str">
        <f ca="1">f_risk_maxdownside_date(A1882,参数!$B$6,参数!$B$1)</f>
        <v>20200121-20200319</v>
      </c>
    </row>
    <row r="1883" spans="1:30">
      <c r="A1883" s="15" t="s">
        <v>1911</v>
      </c>
      <c r="B1883" t="str">
        <f>f_info_name(A1883)</f>
        <v>中融医疗健康精选A</v>
      </c>
      <c r="C1883" t="str">
        <f>f_info_setupdate(A1883)</f>
        <v>2018-09-19</v>
      </c>
      <c r="D1883" s="16">
        <f t="shared" si="29"/>
        <v>859</v>
      </c>
      <c r="F1883" s="17">
        <f>f_netasset_total(A1883,参数!$B$1,100000000)</f>
        <v>0.1835281664</v>
      </c>
      <c r="G1883" s="17">
        <f ca="1">f_nav_adjustedreturn(A1883,参数!$B$2,参数!$B$1)</f>
        <v>63.5567531155271</v>
      </c>
      <c r="H1883" s="17">
        <f ca="1">f_nav_periodreturnrankingper(A1883,参数!$B$2,参数!$B$1,3)</f>
        <v>56.4278704612365</v>
      </c>
      <c r="I1883" s="17">
        <f ca="1">f_nav_adjustedreturn(A1883,参数!$B$3,参数!$B$2)</f>
        <v>48.4796959391878</v>
      </c>
      <c r="J1883" s="17">
        <f ca="1">f_nav_periodreturnrankingper(A1883,参数!$B$3,参数!$B$2,3)</f>
        <v>37.603305785124</v>
      </c>
      <c r="K1883" s="17">
        <f ca="1">f_nav_adjustedreturn(A1883,参数!$B$4,参数!$B$3)</f>
        <v>0</v>
      </c>
      <c r="L1883" s="17">
        <f ca="1">f_nav_periodreturnrankingper(A1883,参数!$B$4,参数!$B$3,3)</f>
        <v>0</v>
      </c>
      <c r="M1883" s="17">
        <f ca="1">f_nav_adjustedreturn(A1883,参数!$B$5,参数!$B$4)</f>
        <v>0</v>
      </c>
      <c r="N1883" s="17">
        <f ca="1">f_nav_periodreturnrankingper(A1883,参数!$B$5,参数!$B$4,3)</f>
        <v>0</v>
      </c>
      <c r="O1883" s="17">
        <f ca="1">f_nav_adjustedreturn(A1883,参数!$B$6,参数!$B$5)</f>
        <v>0</v>
      </c>
      <c r="P1883" s="17">
        <f ca="1">f_nav_periodreturnrankingper(A1883,参数!$B$6,参数!$B$5,3)</f>
        <v>0</v>
      </c>
      <c r="Q1883" s="25">
        <f>f_return(A1883,1,参数!$B$1-365/2,参数!$B$1)</f>
        <v>39.3650734514001</v>
      </c>
      <c r="R1883" s="25">
        <f ca="1">f_return(A1883,1,参数!$B$4,参数!$B$1)</f>
        <v>0</v>
      </c>
      <c r="S1883" s="25">
        <f ca="1">f_return(A1883,1,参数!$B$6,参数!$B$1)</f>
        <v>0</v>
      </c>
      <c r="T1883" t="str">
        <f>f_info_investtype(A1883)</f>
        <v>偏股混合型基金</v>
      </c>
      <c r="U1883" t="str">
        <f>f_info_fundmanager(A1883)</f>
        <v>冯琪</v>
      </c>
      <c r="V1883">
        <f>f_info_manager_onthepostdays(A1883,1)</f>
        <v>178</v>
      </c>
      <c r="W1883" s="25">
        <f ca="1">f_return_1w(A1883,"0",参数!$B$2)</f>
        <v>0.134907251264756</v>
      </c>
      <c r="X1883" s="25">
        <f>f_return_1m(A1883,"0",参数!$B$1)</f>
        <v>17.079756967885</v>
      </c>
      <c r="Y1883" s="25">
        <f>f_return_3m(A1883,0,参数!$B$1)</f>
        <v>23.4869291018208</v>
      </c>
      <c r="Z1883" s="25">
        <f>f_return_6m(A1883,0,参数!B1882)</f>
        <v>5.71143647160146</v>
      </c>
      <c r="AA1883" t="str">
        <f>f_dq_status(A1883,参数!$B$1)</f>
        <v>开放申购|开放赎回</v>
      </c>
      <c r="AB1883" s="17">
        <f ca="1">f_risk_maxdownside(A1883,参数!$B$6,参数!$B$1)</f>
        <v>-16.6318410172053</v>
      </c>
      <c r="AC1883" s="17">
        <f ca="1">f_risk_maxdownside(A1883,参数!$B$4,参数!$B$1)</f>
        <v>-16.6318410172053</v>
      </c>
      <c r="AD1883" t="str">
        <f ca="1">f_risk_maxdownside_date(A1883,参数!$B$6,参数!$B$1)</f>
        <v>20200806-20201125</v>
      </c>
    </row>
    <row r="1884" spans="1:30">
      <c r="A1884" s="15" t="s">
        <v>1912</v>
      </c>
      <c r="B1884" t="str">
        <f>f_info_name(A1884)</f>
        <v>中银双息回报</v>
      </c>
      <c r="C1884" t="str">
        <f>f_info_setupdate(A1884)</f>
        <v>2018-09-27</v>
      </c>
      <c r="D1884" s="16">
        <f t="shared" si="29"/>
        <v>851</v>
      </c>
      <c r="F1884" s="17">
        <f>f_netasset_total(A1884,参数!$B$1,100000000)</f>
        <v>4.6587308806</v>
      </c>
      <c r="G1884" s="17">
        <f ca="1">f_nav_adjustedreturn(A1884,参数!$B$2,参数!$B$1)</f>
        <v>75.7329686297974</v>
      </c>
      <c r="H1884" s="17">
        <f ca="1">f_nav_periodreturnrankingper(A1884,参数!$B$2,参数!$B$1,3)</f>
        <v>37.9784102060844</v>
      </c>
      <c r="I1884" s="17">
        <f ca="1">f_nav_adjustedreturn(A1884,参数!$B$3,参数!$B$2)</f>
        <v>19.3823469808923</v>
      </c>
      <c r="J1884" s="17">
        <f ca="1">f_nav_periodreturnrankingper(A1884,参数!$B$3,参数!$B$2,3)</f>
        <v>92.8374655647383</v>
      </c>
      <c r="K1884" s="17">
        <f ca="1">f_nav_adjustedreturn(A1884,参数!$B$4,参数!$B$3)</f>
        <v>0</v>
      </c>
      <c r="L1884" s="17">
        <f ca="1">f_nav_periodreturnrankingper(A1884,参数!$B$4,参数!$B$3,3)</f>
        <v>0</v>
      </c>
      <c r="M1884" s="17">
        <f ca="1">f_nav_adjustedreturn(A1884,参数!$B$5,参数!$B$4)</f>
        <v>0</v>
      </c>
      <c r="N1884" s="17">
        <f ca="1">f_nav_periodreturnrankingper(A1884,参数!$B$5,参数!$B$4,3)</f>
        <v>0</v>
      </c>
      <c r="O1884" s="17">
        <f ca="1">f_nav_adjustedreturn(A1884,参数!$B$6,参数!$B$5)</f>
        <v>0</v>
      </c>
      <c r="P1884" s="17">
        <f ca="1">f_nav_periodreturnrankingper(A1884,参数!$B$6,参数!$B$5,3)</f>
        <v>0</v>
      </c>
      <c r="Q1884" s="25">
        <f>f_return(A1884,1,参数!$B$1-365/2,参数!$B$1)</f>
        <v>79.4128990172626</v>
      </c>
      <c r="R1884" s="25">
        <f ca="1">f_return(A1884,1,参数!$B$4,参数!$B$1)</f>
        <v>0</v>
      </c>
      <c r="S1884" s="25">
        <f ca="1">f_return(A1884,1,参数!$B$6,参数!$B$1)</f>
        <v>0</v>
      </c>
      <c r="T1884" t="str">
        <f>f_info_investtype(A1884)</f>
        <v>偏股混合型基金</v>
      </c>
      <c r="U1884" t="str">
        <f>f_info_fundmanager(A1884)</f>
        <v>李建,刘腾</v>
      </c>
      <c r="V1884">
        <f>f_info_manager_onthepostdays(A1884,1)</f>
        <v>868</v>
      </c>
      <c r="W1884" s="25">
        <f ca="1">f_return_1w(A1884,"0",参数!$B$2)</f>
        <v>-1.86225987752705</v>
      </c>
      <c r="X1884" s="25">
        <f>f_return_1m(A1884,"0",参数!$B$1)</f>
        <v>13.1418193825326</v>
      </c>
      <c r="Y1884" s="25">
        <f>f_return_3m(A1884,0,参数!$B$1)</f>
        <v>25.2452025586354</v>
      </c>
      <c r="Z1884" s="25">
        <f>f_return_6m(A1884,0,参数!B1883)</f>
        <v>27.5541416860394</v>
      </c>
      <c r="AA1884" t="str">
        <f>f_dq_status(A1884,参数!$B$1)</f>
        <v>开放申购|开放赎回</v>
      </c>
      <c r="AB1884" s="17">
        <f ca="1">f_risk_maxdownside(A1884,参数!$B$6,参数!$B$1)</f>
        <v>-9.78949839580562</v>
      </c>
      <c r="AC1884" s="17">
        <f ca="1">f_risk_maxdownside(A1884,参数!$B$4,参数!$B$1)</f>
        <v>-9.78949839580562</v>
      </c>
      <c r="AD1884" t="str">
        <f ca="1">f_risk_maxdownside_date(A1884,参数!$B$6,参数!$B$1)</f>
        <v>20200226-20200323</v>
      </c>
    </row>
    <row r="1885" spans="1:30">
      <c r="A1885" s="15" t="s">
        <v>1913</v>
      </c>
      <c r="B1885" t="str">
        <f>f_info_name(A1885)</f>
        <v>嘉实养老2030三年</v>
      </c>
      <c r="C1885" t="str">
        <f>f_info_setupdate(A1885)</f>
        <v>2019-08-05</v>
      </c>
      <c r="D1885" s="16">
        <f t="shared" si="29"/>
        <v>539</v>
      </c>
      <c r="F1885" s="17">
        <f>f_netasset_total(A1885,参数!$B$1,100000000)</f>
        <v>3.2910665587</v>
      </c>
      <c r="G1885" s="17">
        <f ca="1">f_nav_adjustedreturn(A1885,参数!$B$2,参数!$B$1)</f>
        <v>32.1066907775768</v>
      </c>
      <c r="H1885" s="17">
        <f ca="1">f_nav_periodreturnrankingper(A1885,参数!$B$2,参数!$B$1,3)</f>
        <v>60</v>
      </c>
      <c r="I1885" s="17">
        <f ca="1">f_nav_adjustedreturn(A1885,参数!$B$3,参数!$B$2)</f>
        <v>0</v>
      </c>
      <c r="J1885" s="17">
        <f ca="1">f_nav_periodreturnrankingper(A1885,参数!$B$3,参数!$B$2,3)</f>
        <v>0</v>
      </c>
      <c r="K1885" s="17">
        <f ca="1">f_nav_adjustedreturn(A1885,参数!$B$4,参数!$B$3)</f>
        <v>0</v>
      </c>
      <c r="L1885" s="17">
        <f ca="1">f_nav_periodreturnrankingper(A1885,参数!$B$4,参数!$B$3,3)</f>
        <v>0</v>
      </c>
      <c r="M1885" s="17">
        <f ca="1">f_nav_adjustedreturn(A1885,参数!$B$5,参数!$B$4)</f>
        <v>0</v>
      </c>
      <c r="N1885" s="17">
        <f ca="1">f_nav_periodreturnrankingper(A1885,参数!$B$5,参数!$B$4,3)</f>
        <v>0</v>
      </c>
      <c r="O1885" s="17">
        <f ca="1">f_nav_adjustedreturn(A1885,参数!$B$6,参数!$B$5)</f>
        <v>0</v>
      </c>
      <c r="P1885" s="17">
        <f ca="1">f_nav_periodreturnrankingper(A1885,参数!$B$6,参数!$B$5,3)</f>
        <v>0</v>
      </c>
      <c r="Q1885" s="25">
        <f>f_return(A1885,1,参数!$B$1-365/2,参数!$B$1)</f>
        <v>32.4078899891985</v>
      </c>
      <c r="R1885" s="25">
        <f ca="1">f_return(A1885,1,参数!$B$4,参数!$B$1)</f>
        <v>0</v>
      </c>
      <c r="S1885" s="25">
        <f ca="1">f_return(A1885,1,参数!$B$6,参数!$B$1)</f>
        <v>0</v>
      </c>
      <c r="T1885" t="str">
        <f>f_info_investtype(A1885)</f>
        <v>平衡混合型基金</v>
      </c>
      <c r="U1885" t="str">
        <f>f_info_fundmanager(A1885)</f>
        <v>郑科</v>
      </c>
      <c r="V1885">
        <f>f_info_manager_onthepostdays(A1885,1)</f>
        <v>556</v>
      </c>
      <c r="W1885" s="25">
        <f ca="1">f_return_1w(A1885,"0",参数!$B$2)</f>
        <v>-0.922691032876465</v>
      </c>
      <c r="X1885" s="25">
        <f>f_return_1m(A1885,"0",参数!$B$1)</f>
        <v>6.78213841993715</v>
      </c>
      <c r="Y1885" s="25">
        <f>f_return_3m(A1885,0,参数!$B$1)</f>
        <v>11.611030478955</v>
      </c>
      <c r="Z1885" s="25">
        <f>f_return_6m(A1885,0,参数!B1884)</f>
        <v>7.93818318884281</v>
      </c>
      <c r="AA1885" t="str">
        <f>f_dq_status(A1885,参数!$B$1)</f>
        <v>开放申购|暂停赎回</v>
      </c>
      <c r="AB1885" s="17">
        <f ca="1">f_risk_maxdownside(A1885,参数!$B$6,参数!$B$1)</f>
        <v>-10.2407076635196</v>
      </c>
      <c r="AC1885" s="17">
        <f ca="1">f_risk_maxdownside(A1885,参数!$B$4,参数!$B$1)</f>
        <v>-10.2407076635196</v>
      </c>
      <c r="AD1885" t="str">
        <f ca="1">f_risk_maxdownside_date(A1885,参数!$B$6,参数!$B$1)</f>
        <v>20200226-20200323</v>
      </c>
    </row>
    <row r="1886" spans="1:30">
      <c r="A1886" s="15" t="s">
        <v>1914</v>
      </c>
      <c r="B1886" t="str">
        <f>f_info_name(A1886)</f>
        <v>上投摩根动力精选</v>
      </c>
      <c r="C1886" t="str">
        <f>f_info_setupdate(A1886)</f>
        <v>2019-01-29</v>
      </c>
      <c r="D1886" s="16">
        <f t="shared" si="29"/>
        <v>727</v>
      </c>
      <c r="F1886" s="17">
        <f>f_netasset_total(A1886,参数!$B$1,100000000)</f>
        <v>5.3732733289</v>
      </c>
      <c r="G1886" s="17">
        <f ca="1">f_nav_adjustedreturn(A1886,参数!$B$2,参数!$B$1)</f>
        <v>115.954905181425</v>
      </c>
      <c r="H1886" s="17">
        <f ca="1">f_nav_periodreturnrankingper(A1886,参数!$B$2,参数!$B$1,3)</f>
        <v>3.14033366045142</v>
      </c>
      <c r="I1886" s="17">
        <f ca="1">f_nav_adjustedreturn(A1886,参数!$B$3,参数!$B$2)</f>
        <v>0</v>
      </c>
      <c r="J1886" s="17">
        <f ca="1">f_nav_periodreturnrankingper(A1886,参数!$B$3,参数!$B$2,3)</f>
        <v>0</v>
      </c>
      <c r="K1886" s="17">
        <f ca="1">f_nav_adjustedreturn(A1886,参数!$B$4,参数!$B$3)</f>
        <v>0</v>
      </c>
      <c r="L1886" s="17">
        <f ca="1">f_nav_periodreturnrankingper(A1886,参数!$B$4,参数!$B$3,3)</f>
        <v>0</v>
      </c>
      <c r="M1886" s="17">
        <f ca="1">f_nav_adjustedreturn(A1886,参数!$B$5,参数!$B$4)</f>
        <v>0</v>
      </c>
      <c r="N1886" s="17">
        <f ca="1">f_nav_periodreturnrankingper(A1886,参数!$B$5,参数!$B$4,3)</f>
        <v>0</v>
      </c>
      <c r="O1886" s="17">
        <f ca="1">f_nav_adjustedreturn(A1886,参数!$B$6,参数!$B$5)</f>
        <v>0</v>
      </c>
      <c r="P1886" s="17">
        <f ca="1">f_nav_periodreturnrankingper(A1886,参数!$B$6,参数!$B$5,3)</f>
        <v>0</v>
      </c>
      <c r="Q1886" s="25">
        <f>f_return(A1886,1,参数!$B$1-365/2,参数!$B$1)</f>
        <v>186.233636685098</v>
      </c>
      <c r="R1886" s="25">
        <f ca="1">f_return(A1886,1,参数!$B$4,参数!$B$1)</f>
        <v>0</v>
      </c>
      <c r="S1886" s="25">
        <f ca="1">f_return(A1886,1,参数!$B$6,参数!$B$1)</f>
        <v>0</v>
      </c>
      <c r="T1886" t="str">
        <f>f_info_investtype(A1886)</f>
        <v>偏股混合型基金</v>
      </c>
      <c r="U1886" t="str">
        <f>f_info_fundmanager(A1886)</f>
        <v>张富盛</v>
      </c>
      <c r="V1886">
        <f>f_info_manager_onthepostdays(A1886,1)</f>
        <v>744</v>
      </c>
      <c r="W1886" s="25">
        <f ca="1">f_return_1w(A1886,"0",参数!$B$2)</f>
        <v>1.45432510225722</v>
      </c>
      <c r="X1886" s="25">
        <f>f_return_1m(A1886,"0",参数!$B$1)</f>
        <v>14.2828921374951</v>
      </c>
      <c r="Y1886" s="25">
        <f>f_return_3m(A1886,0,参数!$B$1)</f>
        <v>51.0917258671124</v>
      </c>
      <c r="Z1886" s="25">
        <f>f_return_6m(A1886,0,参数!B1885)</f>
        <v>56.4800974367491</v>
      </c>
      <c r="AA1886" t="str">
        <f>f_dq_status(A1886,参数!$B$1)</f>
        <v>开放申购|开放赎回</v>
      </c>
      <c r="AB1886" s="17">
        <f ca="1">f_risk_maxdownside(A1886,参数!$B$6,参数!$B$1)</f>
        <v>-29.9811234784873</v>
      </c>
      <c r="AC1886" s="17">
        <f ca="1">f_risk_maxdownside(A1886,参数!$B$4,参数!$B$1)</f>
        <v>-29.9811234784873</v>
      </c>
      <c r="AD1886" t="str">
        <f ca="1">f_risk_maxdownside_date(A1886,参数!$B$6,参数!$B$1)</f>
        <v>20200226-20200323</v>
      </c>
    </row>
    <row r="1887" spans="1:30">
      <c r="A1887" s="15" t="s">
        <v>1915</v>
      </c>
      <c r="B1887" t="str">
        <f>f_info_name(A1887)</f>
        <v>银华兴盛</v>
      </c>
      <c r="C1887" t="str">
        <f>f_info_setupdate(A1887)</f>
        <v>2019-08-01</v>
      </c>
      <c r="D1887" s="16">
        <f t="shared" si="29"/>
        <v>543</v>
      </c>
      <c r="F1887" s="17">
        <f>f_netasset_total(A1887,参数!$B$1,100000000)</f>
        <v>1.3639895726</v>
      </c>
      <c r="G1887" s="17">
        <f ca="1">f_nav_adjustedreturn(A1887,参数!$B$2,参数!$B$1)</f>
        <v>96.0766084046114</v>
      </c>
      <c r="H1887" s="17">
        <f ca="1">f_nav_periodreturnrankingper(A1887,参数!$B$2,参数!$B$1,3)</f>
        <v>21.5686274509804</v>
      </c>
      <c r="I1887" s="17">
        <f ca="1">f_nav_adjustedreturn(A1887,参数!$B$3,参数!$B$2)</f>
        <v>0</v>
      </c>
      <c r="J1887" s="17">
        <f ca="1">f_nav_periodreturnrankingper(A1887,参数!$B$3,参数!$B$2,3)</f>
        <v>0</v>
      </c>
      <c r="K1887" s="17">
        <f ca="1">f_nav_adjustedreturn(A1887,参数!$B$4,参数!$B$3)</f>
        <v>0</v>
      </c>
      <c r="L1887" s="17">
        <f ca="1">f_nav_periodreturnrankingper(A1887,参数!$B$4,参数!$B$3,3)</f>
        <v>0</v>
      </c>
      <c r="M1887" s="17">
        <f ca="1">f_nav_adjustedreturn(A1887,参数!$B$5,参数!$B$4)</f>
        <v>0</v>
      </c>
      <c r="N1887" s="17">
        <f ca="1">f_nav_periodreturnrankingper(A1887,参数!$B$5,参数!$B$4,3)</f>
        <v>0</v>
      </c>
      <c r="O1887" s="17">
        <f ca="1">f_nav_adjustedreturn(A1887,参数!$B$6,参数!$B$5)</f>
        <v>0</v>
      </c>
      <c r="P1887" s="17">
        <f ca="1">f_nav_periodreturnrankingper(A1887,参数!$B$6,参数!$B$5,3)</f>
        <v>0</v>
      </c>
      <c r="Q1887" s="25">
        <f>f_return(A1887,1,参数!$B$1-365/2,参数!$B$1)</f>
        <v>102.055747487258</v>
      </c>
      <c r="R1887" s="25">
        <f ca="1">f_return(A1887,1,参数!$B$4,参数!$B$1)</f>
        <v>0</v>
      </c>
      <c r="S1887" s="25">
        <f ca="1">f_return(A1887,1,参数!$B$6,参数!$B$1)</f>
        <v>0</v>
      </c>
      <c r="T1887" t="str">
        <f>f_info_investtype(A1887)</f>
        <v>普通股票型基金</v>
      </c>
      <c r="U1887" t="str">
        <f>f_info_fundmanager(A1887)</f>
        <v>薄官辉,王浩</v>
      </c>
      <c r="V1887">
        <f>f_info_manager_onthepostdays(A1887,1)</f>
        <v>560</v>
      </c>
      <c r="W1887" s="25">
        <f ca="1">f_return_1w(A1887,"0",参数!$B$2)</f>
        <v>-1.66392393490585</v>
      </c>
      <c r="X1887" s="25">
        <f>f_return_1m(A1887,"0",参数!$B$1)</f>
        <v>8.23155085702555</v>
      </c>
      <c r="Y1887" s="25">
        <f>f_return_3m(A1887,0,参数!$B$1)</f>
        <v>35.6444558785696</v>
      </c>
      <c r="Z1887" s="25">
        <f>f_return_6m(A1887,0,参数!B1886)</f>
        <v>26.5015673981191</v>
      </c>
      <c r="AA1887" t="str">
        <f>f_dq_status(A1887,参数!$B$1)</f>
        <v>开放申购|开放赎回</v>
      </c>
      <c r="AB1887" s="17">
        <f ca="1">f_risk_maxdownside(A1887,参数!$B$6,参数!$B$1)</f>
        <v>-17.0044685604852</v>
      </c>
      <c r="AC1887" s="17">
        <f ca="1">f_risk_maxdownside(A1887,参数!$B$4,参数!$B$1)</f>
        <v>-17.0044685604852</v>
      </c>
      <c r="AD1887" t="str">
        <f ca="1">f_risk_maxdownside_date(A1887,参数!$B$6,参数!$B$1)</f>
        <v>20200226-20200323</v>
      </c>
    </row>
    <row r="1888" spans="1:30">
      <c r="A1888" s="15" t="s">
        <v>1916</v>
      </c>
      <c r="B1888" t="str">
        <f>f_info_name(A1888)</f>
        <v>永赢消费主题A</v>
      </c>
      <c r="C1888" t="str">
        <f>f_info_setupdate(A1888)</f>
        <v>2018-11-06</v>
      </c>
      <c r="D1888" s="16">
        <f t="shared" si="29"/>
        <v>811</v>
      </c>
      <c r="F1888" s="17">
        <f>f_netasset_total(A1888,参数!$B$1,100000000)</f>
        <v>14.218138101</v>
      </c>
      <c r="G1888" s="17">
        <f ca="1">f_nav_adjustedreturn(A1888,参数!$B$2,参数!$B$1)</f>
        <v>116.780045351474</v>
      </c>
      <c r="H1888" s="17">
        <f ca="1">f_nav_periodreturnrankingper(A1888,参数!$B$2,参数!$B$1,3)</f>
        <v>1.37638962413976</v>
      </c>
      <c r="I1888" s="17">
        <f ca="1">f_nav_adjustedreturn(A1888,参数!$B$3,参数!$B$2)</f>
        <v>70.0009884353069</v>
      </c>
      <c r="J1888" s="17">
        <f ca="1">f_nav_periodreturnrankingper(A1888,参数!$B$3,参数!$B$2,3)</f>
        <v>4.68227424749164</v>
      </c>
      <c r="K1888" s="17">
        <f ca="1">f_nav_adjustedreturn(A1888,参数!$B$4,参数!$B$3)</f>
        <v>0</v>
      </c>
      <c r="L1888" s="17">
        <f ca="1">f_nav_periodreturnrankingper(A1888,参数!$B$4,参数!$B$3,3)</f>
        <v>0</v>
      </c>
      <c r="M1888" s="17">
        <f ca="1">f_nav_adjustedreturn(A1888,参数!$B$5,参数!$B$4)</f>
        <v>0</v>
      </c>
      <c r="N1888" s="17">
        <f ca="1">f_nav_periodreturnrankingper(A1888,参数!$B$5,参数!$B$4,3)</f>
        <v>0</v>
      </c>
      <c r="O1888" s="17">
        <f ca="1">f_nav_adjustedreturn(A1888,参数!$B$6,参数!$B$5)</f>
        <v>0</v>
      </c>
      <c r="P1888" s="17">
        <f ca="1">f_nav_periodreturnrankingper(A1888,参数!$B$6,参数!$B$5,3)</f>
        <v>0</v>
      </c>
      <c r="Q1888" s="25">
        <f>f_return(A1888,1,参数!$B$1-365/2,参数!$B$1)</f>
        <v>167.152330786753</v>
      </c>
      <c r="R1888" s="25">
        <f ca="1">f_return(A1888,1,参数!$B$4,参数!$B$1)</f>
        <v>0</v>
      </c>
      <c r="S1888" s="25">
        <f ca="1">f_return(A1888,1,参数!$B$6,参数!$B$1)</f>
        <v>0</v>
      </c>
      <c r="T1888" t="str">
        <f>f_info_investtype(A1888)</f>
        <v>灵活配置型基金</v>
      </c>
      <c r="U1888" t="str">
        <f>f_info_fundmanager(A1888)</f>
        <v>常远</v>
      </c>
      <c r="V1888">
        <f>f_info_manager_onthepostdays(A1888,1)</f>
        <v>427</v>
      </c>
      <c r="W1888" s="25">
        <f ca="1">f_return_1w(A1888,"0",参数!$B$2)</f>
        <v>-1.40449438202247</v>
      </c>
      <c r="X1888" s="25">
        <f>f_return_1m(A1888,"0",参数!$B$1)</f>
        <v>17.2157947686117</v>
      </c>
      <c r="Y1888" s="25">
        <f>f_return_3m(A1888,0,参数!$B$1)</f>
        <v>43.6707641324034</v>
      </c>
      <c r="Z1888" s="25">
        <f>f_return_6m(A1888,0,参数!B1887)</f>
        <v>59.9595007851889</v>
      </c>
      <c r="AA1888" t="str">
        <f>f_dq_status(A1888,参数!$B$1)</f>
        <v>开放申购|开放赎回</v>
      </c>
      <c r="AB1888" s="17">
        <f ca="1">f_risk_maxdownside(A1888,参数!$B$6,参数!$B$1)</f>
        <v>-17.854382439326</v>
      </c>
      <c r="AC1888" s="17">
        <f ca="1">f_risk_maxdownside(A1888,参数!$B$4,参数!$B$1)</f>
        <v>-17.854382439326</v>
      </c>
      <c r="AD1888" t="str">
        <f ca="1">f_risk_maxdownside_date(A1888,参数!$B$6,参数!$B$1)</f>
        <v>20200226-20200323</v>
      </c>
    </row>
    <row r="1889" spans="1:30">
      <c r="A1889" s="15" t="s">
        <v>1917</v>
      </c>
      <c r="B1889" t="str">
        <f>f_info_name(A1889)</f>
        <v>长城久悦</v>
      </c>
      <c r="C1889" t="str">
        <f>f_info_setupdate(A1889)</f>
        <v>2019-02-12</v>
      </c>
      <c r="D1889" s="16">
        <f t="shared" si="29"/>
        <v>713</v>
      </c>
      <c r="F1889" s="17">
        <f>f_netasset_total(A1889,参数!$B$1,100000000)</f>
        <v>0.2521735278</v>
      </c>
      <c r="G1889" s="17">
        <f ca="1">f_nav_adjustedreturn(A1889,参数!$B$2,参数!$B$1)</f>
        <v>10.6250598257873</v>
      </c>
      <c r="H1889" s="17">
        <f ca="1">f_nav_periodreturnrankingper(A1889,参数!$B$2,参数!$B$1,3)</f>
        <v>43.0188679245283</v>
      </c>
      <c r="I1889" s="17">
        <f ca="1">f_nav_adjustedreturn(A1889,参数!$B$3,参数!$B$2)</f>
        <v>0</v>
      </c>
      <c r="J1889" s="17">
        <f ca="1">f_nav_periodreturnrankingper(A1889,参数!$B$3,参数!$B$2,3)</f>
        <v>0</v>
      </c>
      <c r="K1889" s="17">
        <f ca="1">f_nav_adjustedreturn(A1889,参数!$B$4,参数!$B$3)</f>
        <v>0</v>
      </c>
      <c r="L1889" s="17">
        <f ca="1">f_nav_periodreturnrankingper(A1889,参数!$B$4,参数!$B$3,3)</f>
        <v>0</v>
      </c>
      <c r="M1889" s="17">
        <f ca="1">f_nav_adjustedreturn(A1889,参数!$B$5,参数!$B$4)</f>
        <v>0</v>
      </c>
      <c r="N1889" s="17">
        <f ca="1">f_nav_periodreturnrankingper(A1889,参数!$B$5,参数!$B$4,3)</f>
        <v>0</v>
      </c>
      <c r="O1889" s="17">
        <f ca="1">f_nav_adjustedreturn(A1889,参数!$B$6,参数!$B$5)</f>
        <v>0</v>
      </c>
      <c r="P1889" s="17">
        <f ca="1">f_nav_periodreturnrankingper(A1889,参数!$B$6,参数!$B$5,3)</f>
        <v>0</v>
      </c>
      <c r="Q1889" s="25">
        <f>f_return(A1889,1,参数!$B$1-365/2,参数!$B$1)</f>
        <v>12.4133977006893</v>
      </c>
      <c r="R1889" s="25">
        <f ca="1">f_return(A1889,1,参数!$B$4,参数!$B$1)</f>
        <v>0</v>
      </c>
      <c r="S1889" s="25">
        <f ca="1">f_return(A1889,1,参数!$B$6,参数!$B$1)</f>
        <v>0</v>
      </c>
      <c r="T1889" t="str">
        <f>f_info_investtype(A1889)</f>
        <v>混合债券型二级基金</v>
      </c>
      <c r="U1889" t="str">
        <f>f_info_fundmanager(A1889)</f>
        <v>张棪,张勇</v>
      </c>
      <c r="V1889">
        <f>f_info_manager_onthepostdays(A1889,1)</f>
        <v>209</v>
      </c>
      <c r="W1889" s="25">
        <f ca="1">f_return_1w(A1889,"0",参数!$B$2)</f>
        <v>-0.267303102625311</v>
      </c>
      <c r="X1889" s="25">
        <f>f_return_1m(A1889,"0",参数!$B$1)</f>
        <v>4.64505613908003</v>
      </c>
      <c r="Y1889" s="25">
        <f>f_return_3m(A1889,0,参数!$B$1)</f>
        <v>5.08274231678485</v>
      </c>
      <c r="Z1889" s="25">
        <f>f_return_6m(A1889,0,参数!B1888)</f>
        <v>2.40757439134355</v>
      </c>
      <c r="AA1889" t="str">
        <f>f_dq_status(A1889,参数!$B$1)</f>
        <v>开放申购|开放赎回</v>
      </c>
      <c r="AB1889" s="17">
        <f ca="1">f_risk_maxdownside(A1889,参数!$B$6,参数!$B$1)</f>
        <v>-7.68436451252043</v>
      </c>
      <c r="AC1889" s="17">
        <f ca="1">f_risk_maxdownside(A1889,参数!$B$4,参数!$B$1)</f>
        <v>-7.68436451252043</v>
      </c>
      <c r="AD1889" t="str">
        <f ca="1">f_risk_maxdownside_date(A1889,参数!$B$6,参数!$B$1)</f>
        <v>20200710-20200925</v>
      </c>
    </row>
    <row r="1890" spans="1:30">
      <c r="A1890" s="15" t="s">
        <v>1918</v>
      </c>
      <c r="B1890" t="str">
        <f>f_info_name(A1890)</f>
        <v>信达澳银先进智造</v>
      </c>
      <c r="C1890" t="str">
        <f>f_info_setupdate(A1890)</f>
        <v>2019-01-17</v>
      </c>
      <c r="D1890" s="16">
        <f t="shared" si="29"/>
        <v>739</v>
      </c>
      <c r="F1890" s="17">
        <f>f_netasset_total(A1890,参数!$B$1,100000000)</f>
        <v>15.2364487466</v>
      </c>
      <c r="G1890" s="17">
        <f ca="1">f_nav_adjustedreturn(A1890,参数!$B$2,参数!$B$1)</f>
        <v>53.0703434188689</v>
      </c>
      <c r="H1890" s="17">
        <f ca="1">f_nav_periodreturnrankingper(A1890,参数!$B$2,参数!$B$1,3)</f>
        <v>67.4019607843137</v>
      </c>
      <c r="I1890" s="17">
        <f ca="1">f_nav_adjustedreturn(A1890,参数!$B$3,参数!$B$2)</f>
        <v>56.6913382676535</v>
      </c>
      <c r="J1890" s="17">
        <f ca="1">f_nav_periodreturnrankingper(A1890,参数!$B$3,参数!$B$2,3)</f>
        <v>31.858407079646</v>
      </c>
      <c r="K1890" s="17">
        <f ca="1">f_nav_adjustedreturn(A1890,参数!$B$4,参数!$B$3)</f>
        <v>0</v>
      </c>
      <c r="L1890" s="17">
        <f ca="1">f_nav_periodreturnrankingper(A1890,参数!$B$4,参数!$B$3,3)</f>
        <v>0</v>
      </c>
      <c r="M1890" s="17">
        <f ca="1">f_nav_adjustedreturn(A1890,参数!$B$5,参数!$B$4)</f>
        <v>0</v>
      </c>
      <c r="N1890" s="17">
        <f ca="1">f_nav_periodreturnrankingper(A1890,参数!$B$5,参数!$B$4,3)</f>
        <v>0</v>
      </c>
      <c r="O1890" s="17">
        <f ca="1">f_nav_adjustedreturn(A1890,参数!$B$6,参数!$B$5)</f>
        <v>0</v>
      </c>
      <c r="P1890" s="17">
        <f ca="1">f_nav_periodreturnrankingper(A1890,参数!$B$6,参数!$B$5,3)</f>
        <v>0</v>
      </c>
      <c r="Q1890" s="25">
        <f>f_return(A1890,1,参数!$B$1-365/2,参数!$B$1)</f>
        <v>43.2784868862701</v>
      </c>
      <c r="R1890" s="25">
        <f ca="1">f_return(A1890,1,参数!$B$4,参数!$B$1)</f>
        <v>0</v>
      </c>
      <c r="S1890" s="25">
        <f ca="1">f_return(A1890,1,参数!$B$6,参数!$B$1)</f>
        <v>0</v>
      </c>
      <c r="T1890" t="str">
        <f>f_info_investtype(A1890)</f>
        <v>普通股票型基金</v>
      </c>
      <c r="U1890" t="str">
        <f>f_info_fundmanager(A1890)</f>
        <v>冯明远</v>
      </c>
      <c r="V1890">
        <f>f_info_manager_onthepostdays(A1890,1)</f>
        <v>756</v>
      </c>
      <c r="W1890" s="25">
        <f ca="1">f_return_1w(A1890,"0",参数!$B$2)</f>
        <v>2.06528112580625</v>
      </c>
      <c r="X1890" s="25">
        <f>f_return_1m(A1890,"0",参数!$B$1)</f>
        <v>7.4420896993593</v>
      </c>
      <c r="Y1890" s="25">
        <f>f_return_3m(A1890,0,参数!$B$1)</f>
        <v>15.7559374396602</v>
      </c>
      <c r="Z1890" s="25">
        <f>f_return_6m(A1890,0,参数!B1889)</f>
        <v>3.4074074074074</v>
      </c>
      <c r="AA1890" t="str">
        <f>f_dq_status(A1890,参数!$B$1)</f>
        <v>开放申购|开放赎回</v>
      </c>
      <c r="AB1890" s="17">
        <f ca="1">f_risk_maxdownside(A1890,参数!$B$6,参数!$B$1)</f>
        <v>-21.4997985495568</v>
      </c>
      <c r="AC1890" s="17">
        <f ca="1">f_risk_maxdownside(A1890,参数!$B$4,参数!$B$1)</f>
        <v>-21.4997985495568</v>
      </c>
      <c r="AD1890" t="str">
        <f ca="1">f_risk_maxdownside_date(A1890,参数!$B$6,参数!$B$1)</f>
        <v>20200226-20200331</v>
      </c>
    </row>
    <row r="1891" spans="1:30">
      <c r="A1891" s="15" t="s">
        <v>1919</v>
      </c>
      <c r="B1891" t="str">
        <f>f_info_name(A1891)</f>
        <v>汇添富红利增长A</v>
      </c>
      <c r="C1891" t="str">
        <f>f_info_setupdate(A1891)</f>
        <v>2019-04-26</v>
      </c>
      <c r="D1891" s="16">
        <f t="shared" si="29"/>
        <v>640</v>
      </c>
      <c r="F1891" s="17">
        <f>f_netasset_total(A1891,参数!$B$1,100000000)</f>
        <v>26.4740855679</v>
      </c>
      <c r="G1891" s="17">
        <f ca="1">f_nav_adjustedreturn(A1891,参数!$B$2,参数!$B$1)</f>
        <v>86.237385013843</v>
      </c>
      <c r="H1891" s="17">
        <f ca="1">f_nav_periodreturnrankingper(A1891,参数!$B$2,参数!$B$1,3)</f>
        <v>23.0618253189401</v>
      </c>
      <c r="I1891" s="17">
        <f ca="1">f_nav_adjustedreturn(A1891,参数!$B$3,参数!$B$2)</f>
        <v>0</v>
      </c>
      <c r="J1891" s="17">
        <f ca="1">f_nav_periodreturnrankingper(A1891,参数!$B$3,参数!$B$2,3)</f>
        <v>0</v>
      </c>
      <c r="K1891" s="17">
        <f ca="1">f_nav_adjustedreturn(A1891,参数!$B$4,参数!$B$3)</f>
        <v>0</v>
      </c>
      <c r="L1891" s="17">
        <f ca="1">f_nav_periodreturnrankingper(A1891,参数!$B$4,参数!$B$3,3)</f>
        <v>0</v>
      </c>
      <c r="M1891" s="17">
        <f ca="1">f_nav_adjustedreturn(A1891,参数!$B$5,参数!$B$4)</f>
        <v>0</v>
      </c>
      <c r="N1891" s="17">
        <f ca="1">f_nav_periodreturnrankingper(A1891,参数!$B$5,参数!$B$4,3)</f>
        <v>0</v>
      </c>
      <c r="O1891" s="17">
        <f ca="1">f_nav_adjustedreturn(A1891,参数!$B$6,参数!$B$5)</f>
        <v>0</v>
      </c>
      <c r="P1891" s="17">
        <f ca="1">f_nav_periodreturnrankingper(A1891,参数!$B$6,参数!$B$5,3)</f>
        <v>0</v>
      </c>
      <c r="Q1891" s="25">
        <f>f_return(A1891,1,参数!$B$1-365/2,参数!$B$1)</f>
        <v>85.9568577998408</v>
      </c>
      <c r="R1891" s="25">
        <f ca="1">f_return(A1891,1,参数!$B$4,参数!$B$1)</f>
        <v>0</v>
      </c>
      <c r="S1891" s="25">
        <f ca="1">f_return(A1891,1,参数!$B$6,参数!$B$1)</f>
        <v>0</v>
      </c>
      <c r="T1891" t="str">
        <f>f_info_investtype(A1891)</f>
        <v>偏股混合型基金</v>
      </c>
      <c r="U1891" t="str">
        <f>f_info_fundmanager(A1891)</f>
        <v>劳杰男,黄耀锋</v>
      </c>
      <c r="V1891">
        <f>f_info_manager_onthepostdays(A1891,1)</f>
        <v>657</v>
      </c>
      <c r="W1891" s="25">
        <f ca="1">f_return_1w(A1891,"0",参数!$B$2)</f>
        <v>-3.65685768370332</v>
      </c>
      <c r="X1891" s="25">
        <f>f_return_1m(A1891,"0",参数!$B$1)</f>
        <v>18.7596104561763</v>
      </c>
      <c r="Y1891" s="25">
        <f>f_return_3m(A1891,0,参数!$B$1)</f>
        <v>27.3854612095296</v>
      </c>
      <c r="Z1891" s="25">
        <f>f_return_6m(A1891,0,参数!B1890)</f>
        <v>31.6625916870416</v>
      </c>
      <c r="AA1891" t="str">
        <f>f_dq_status(A1891,参数!$B$1)</f>
        <v>开放申购|开放赎回</v>
      </c>
      <c r="AB1891" s="17">
        <f ca="1">f_risk_maxdownside(A1891,参数!$B$6,参数!$B$1)</f>
        <v>-15.3846153846154</v>
      </c>
      <c r="AC1891" s="17">
        <f ca="1">f_risk_maxdownside(A1891,参数!$B$4,参数!$B$1)</f>
        <v>-15.3846153846154</v>
      </c>
      <c r="AD1891" t="str">
        <f ca="1">f_risk_maxdownside_date(A1891,参数!$B$6,参数!$B$1)</f>
        <v>20200306-20200323</v>
      </c>
    </row>
    <row r="1892" spans="1:30">
      <c r="A1892" s="15" t="s">
        <v>1920</v>
      </c>
      <c r="B1892" t="str">
        <f>f_info_name(A1892)</f>
        <v>红土创新新科技</v>
      </c>
      <c r="C1892" t="str">
        <f>f_info_setupdate(A1892)</f>
        <v>2018-09-14</v>
      </c>
      <c r="D1892" s="16">
        <f t="shared" si="29"/>
        <v>864</v>
      </c>
      <c r="F1892" s="17">
        <f>f_netasset_total(A1892,参数!$B$1,100000000)</f>
        <v>3.6154965894</v>
      </c>
      <c r="G1892" s="17">
        <f ca="1">f_nav_adjustedreturn(A1892,参数!$B$2,参数!$B$1)</f>
        <v>109.148368680127</v>
      </c>
      <c r="H1892" s="17">
        <f ca="1">f_nav_periodreturnrankingper(A1892,参数!$B$2,参数!$B$1,3)</f>
        <v>11.2745098039216</v>
      </c>
      <c r="I1892" s="17">
        <f ca="1">f_nav_adjustedreturn(A1892,参数!$B$3,参数!$B$2)</f>
        <v>75.8392675483215</v>
      </c>
      <c r="J1892" s="17">
        <f ca="1">f_nav_periodreturnrankingper(A1892,参数!$B$3,参数!$B$2,3)</f>
        <v>10.6194690265487</v>
      </c>
      <c r="K1892" s="17">
        <f ca="1">f_nav_adjustedreturn(A1892,参数!$B$4,参数!$B$3)</f>
        <v>0</v>
      </c>
      <c r="L1892" s="17">
        <f ca="1">f_nav_periodreturnrankingper(A1892,参数!$B$4,参数!$B$3,3)</f>
        <v>0</v>
      </c>
      <c r="M1892" s="17">
        <f ca="1">f_nav_adjustedreturn(A1892,参数!$B$5,参数!$B$4)</f>
        <v>0</v>
      </c>
      <c r="N1892" s="17">
        <f ca="1">f_nav_periodreturnrankingper(A1892,参数!$B$5,参数!$B$4,3)</f>
        <v>0</v>
      </c>
      <c r="O1892" s="17">
        <f ca="1">f_nav_adjustedreturn(A1892,参数!$B$6,参数!$B$5)</f>
        <v>0</v>
      </c>
      <c r="P1892" s="17">
        <f ca="1">f_nav_periodreturnrankingper(A1892,参数!$B$6,参数!$B$5,3)</f>
        <v>0</v>
      </c>
      <c r="Q1892" s="25">
        <f>f_return(A1892,1,参数!$B$1-365/2,参数!$B$1)</f>
        <v>178.875384276024</v>
      </c>
      <c r="R1892" s="25">
        <f ca="1">f_return(A1892,1,参数!$B$4,参数!$B$1)</f>
        <v>0</v>
      </c>
      <c r="S1892" s="25">
        <f ca="1">f_return(A1892,1,参数!$B$6,参数!$B$1)</f>
        <v>0</v>
      </c>
      <c r="T1892" t="str">
        <f>f_info_investtype(A1892)</f>
        <v>普通股票型基金</v>
      </c>
      <c r="U1892" t="str">
        <f>f_info_fundmanager(A1892)</f>
        <v>朱然</v>
      </c>
      <c r="V1892">
        <f>f_info_manager_onthepostdays(A1892,1)</f>
        <v>881</v>
      </c>
      <c r="W1892" s="25">
        <f ca="1">f_return_1w(A1892,"0",参数!$B$2)</f>
        <v>1.20615961121845</v>
      </c>
      <c r="X1892" s="25">
        <f>f_return_1m(A1892,"0",参数!$B$1)</f>
        <v>12.0692402701965</v>
      </c>
      <c r="Y1892" s="25">
        <f>f_return_3m(A1892,0,参数!$B$1)</f>
        <v>49.9929280821509</v>
      </c>
      <c r="Z1892" s="25">
        <f>f_return_6m(A1892,0,参数!B1891)</f>
        <v>46.1163523151922</v>
      </c>
      <c r="AA1892" t="str">
        <f>f_dq_status(A1892,参数!$B$1)</f>
        <v>开放申购|开放赎回</v>
      </c>
      <c r="AB1892" s="17">
        <f ca="1">f_risk_maxdownside(A1892,参数!$B$6,参数!$B$1)</f>
        <v>-26.8066707844348</v>
      </c>
      <c r="AC1892" s="17">
        <f ca="1">f_risk_maxdownside(A1892,参数!$B$4,参数!$B$1)</f>
        <v>-26.8066707844348</v>
      </c>
      <c r="AD1892" t="str">
        <f ca="1">f_risk_maxdownside_date(A1892,参数!$B$6,参数!$B$1)</f>
        <v>20200226-20200413</v>
      </c>
    </row>
    <row r="1893" spans="1:30">
      <c r="A1893" s="15" t="s">
        <v>1921</v>
      </c>
      <c r="B1893" t="str">
        <f>f_info_name(A1893)</f>
        <v>永赢智能领先A</v>
      </c>
      <c r="C1893" t="str">
        <f>f_info_setupdate(A1893)</f>
        <v>2019-03-26</v>
      </c>
      <c r="D1893" s="16">
        <f t="shared" si="29"/>
        <v>671</v>
      </c>
      <c r="F1893" s="17">
        <f>f_netasset_total(A1893,参数!$B$1,100000000)</f>
        <v>10.2716168701</v>
      </c>
      <c r="G1893" s="17">
        <f ca="1">f_nav_adjustedreturn(A1893,参数!$B$2,参数!$B$1)</f>
        <v>111.624349954114</v>
      </c>
      <c r="H1893" s="17">
        <f ca="1">f_nav_periodreturnrankingper(A1893,参数!$B$2,参数!$B$1,3)</f>
        <v>4.41609421000981</v>
      </c>
      <c r="I1893" s="17">
        <f ca="1">f_nav_adjustedreturn(A1893,参数!$B$3,参数!$B$2)</f>
        <v>0</v>
      </c>
      <c r="J1893" s="17">
        <f ca="1">f_nav_periodreturnrankingper(A1893,参数!$B$3,参数!$B$2,3)</f>
        <v>0</v>
      </c>
      <c r="K1893" s="17">
        <f ca="1">f_nav_adjustedreturn(A1893,参数!$B$4,参数!$B$3)</f>
        <v>0</v>
      </c>
      <c r="L1893" s="17">
        <f ca="1">f_nav_periodreturnrankingper(A1893,参数!$B$4,参数!$B$3,3)</f>
        <v>0</v>
      </c>
      <c r="M1893" s="17">
        <f ca="1">f_nav_adjustedreturn(A1893,参数!$B$5,参数!$B$4)</f>
        <v>0</v>
      </c>
      <c r="N1893" s="17">
        <f ca="1">f_nav_periodreturnrankingper(A1893,参数!$B$5,参数!$B$4,3)</f>
        <v>0</v>
      </c>
      <c r="O1893" s="17">
        <f ca="1">f_nav_adjustedreturn(A1893,参数!$B$6,参数!$B$5)</f>
        <v>0</v>
      </c>
      <c r="P1893" s="17">
        <f ca="1">f_nav_periodreturnrankingper(A1893,参数!$B$6,参数!$B$5,3)</f>
        <v>0</v>
      </c>
      <c r="Q1893" s="25">
        <f>f_return(A1893,1,参数!$B$1-365/2,参数!$B$1)</f>
        <v>154.366570418823</v>
      </c>
      <c r="R1893" s="25">
        <f ca="1">f_return(A1893,1,参数!$B$4,参数!$B$1)</f>
        <v>0</v>
      </c>
      <c r="S1893" s="25">
        <f ca="1">f_return(A1893,1,参数!$B$6,参数!$B$1)</f>
        <v>0</v>
      </c>
      <c r="T1893" t="str">
        <f>f_info_investtype(A1893)</f>
        <v>偏股混合型基金</v>
      </c>
      <c r="U1893" t="str">
        <f>f_info_fundmanager(A1893)</f>
        <v>于航</v>
      </c>
      <c r="V1893">
        <f>f_info_manager_onthepostdays(A1893,1)</f>
        <v>226</v>
      </c>
      <c r="W1893" s="25">
        <f ca="1">f_return_1w(A1893,"0",参数!$B$2)</f>
        <v>-1.42480211081794</v>
      </c>
      <c r="X1893" s="25">
        <f>f_return_1m(A1893,"0",参数!$B$1)</f>
        <v>18.7333733802454</v>
      </c>
      <c r="Y1893" s="25">
        <f>f_return_3m(A1893,0,参数!$B$1)</f>
        <v>51.1883297820029</v>
      </c>
      <c r="Z1893" s="25">
        <f>f_return_6m(A1893,0,参数!B1892)</f>
        <v>48.938250149351</v>
      </c>
      <c r="AA1893" t="str">
        <f>f_dq_status(A1893,参数!$B$1)</f>
        <v>开放申购|开放赎回</v>
      </c>
      <c r="AB1893" s="17">
        <f ca="1">f_risk_maxdownside(A1893,参数!$B$6,参数!$B$1)</f>
        <v>-18.4040558372109</v>
      </c>
      <c r="AC1893" s="17">
        <f ca="1">f_risk_maxdownside(A1893,参数!$B$4,参数!$B$1)</f>
        <v>-18.4040558372109</v>
      </c>
      <c r="AD1893" t="str">
        <f ca="1">f_risk_maxdownside_date(A1893,参数!$B$6,参数!$B$1)</f>
        <v>20200306-20200323</v>
      </c>
    </row>
    <row r="1894" spans="1:30">
      <c r="A1894" s="15" t="s">
        <v>1922</v>
      </c>
      <c r="B1894" t="str">
        <f>f_info_name(A1894)</f>
        <v>诺德量化核心A</v>
      </c>
      <c r="C1894" t="str">
        <f>f_info_setupdate(A1894)</f>
        <v>2018-11-22</v>
      </c>
      <c r="D1894" s="16">
        <f t="shared" si="29"/>
        <v>795</v>
      </c>
      <c r="F1894" s="17">
        <f>f_netasset_total(A1894,参数!$B$1,100000000)</f>
        <v>4.1225946212</v>
      </c>
      <c r="G1894" s="17">
        <f ca="1">f_nav_adjustedreturn(A1894,参数!$B$2,参数!$B$1)</f>
        <v>68.4819277108434</v>
      </c>
      <c r="H1894" s="17">
        <f ca="1">f_nav_periodreturnrankingper(A1894,参数!$B$2,参数!$B$1,3)</f>
        <v>26.2572789835892</v>
      </c>
      <c r="I1894" s="17">
        <f ca="1">f_nav_adjustedreturn(A1894,参数!$B$3,参数!$B$2)</f>
        <v>30.2317068438406</v>
      </c>
      <c r="J1894" s="17">
        <f ca="1">f_nav_periodreturnrankingper(A1894,参数!$B$3,参数!$B$2,3)</f>
        <v>44.2028985507246</v>
      </c>
      <c r="K1894" s="17">
        <f ca="1">f_nav_adjustedreturn(A1894,参数!$B$4,参数!$B$3)</f>
        <v>0</v>
      </c>
      <c r="L1894" s="17">
        <f ca="1">f_nav_periodreturnrankingper(A1894,参数!$B$4,参数!$B$3,3)</f>
        <v>0</v>
      </c>
      <c r="M1894" s="17">
        <f ca="1">f_nav_adjustedreturn(A1894,参数!$B$5,参数!$B$4)</f>
        <v>0</v>
      </c>
      <c r="N1894" s="17">
        <f ca="1">f_nav_periodreturnrankingper(A1894,参数!$B$5,参数!$B$4,3)</f>
        <v>0</v>
      </c>
      <c r="O1894" s="17">
        <f ca="1">f_nav_adjustedreturn(A1894,参数!$B$6,参数!$B$5)</f>
        <v>0</v>
      </c>
      <c r="P1894" s="17">
        <f ca="1">f_nav_periodreturnrankingper(A1894,参数!$B$6,参数!$B$5,3)</f>
        <v>0</v>
      </c>
      <c r="Q1894" s="25">
        <f>f_return(A1894,1,参数!$B$1-365/2,参数!$B$1)</f>
        <v>61.3505785451185</v>
      </c>
      <c r="R1894" s="25">
        <f ca="1">f_return(A1894,1,参数!$B$4,参数!$B$1)</f>
        <v>0</v>
      </c>
      <c r="S1894" s="25">
        <f ca="1">f_return(A1894,1,参数!$B$6,参数!$B$1)</f>
        <v>0</v>
      </c>
      <c r="T1894" t="str">
        <f>f_info_investtype(A1894)</f>
        <v>灵活配置型基金</v>
      </c>
      <c r="U1894" t="str">
        <f>f_info_fundmanager(A1894)</f>
        <v>王恒楠</v>
      </c>
      <c r="V1894">
        <f>f_info_manager_onthepostdays(A1894,1)</f>
        <v>812</v>
      </c>
      <c r="W1894" s="25">
        <f ca="1">f_return_1w(A1894,"0",参数!$B$2)</f>
        <v>-0.487570937574922</v>
      </c>
      <c r="X1894" s="25">
        <f>f_return_1m(A1894,"0",参数!$B$1)</f>
        <v>17.8956834532374</v>
      </c>
      <c r="Y1894" s="25">
        <f>f_return_3m(A1894,0,参数!$B$1)</f>
        <v>29.8260815745497</v>
      </c>
      <c r="Z1894" s="25">
        <f>f_return_6m(A1894,0,参数!B1893)</f>
        <v>20.704018773834</v>
      </c>
      <c r="AA1894" t="str">
        <f>f_dq_status(A1894,参数!$B$1)</f>
        <v>开放申购|开放赎回</v>
      </c>
      <c r="AB1894" s="17">
        <f ca="1">f_risk_maxdownside(A1894,参数!$B$6,参数!$B$1)</f>
        <v>-14.7327515680393</v>
      </c>
      <c r="AC1894" s="17">
        <f ca="1">f_risk_maxdownside(A1894,参数!$B$4,参数!$B$1)</f>
        <v>-14.7327515680393</v>
      </c>
      <c r="AD1894" t="str">
        <f ca="1">f_risk_maxdownside_date(A1894,参数!$B$6,参数!$B$1)</f>
        <v>20200226-20200323</v>
      </c>
    </row>
    <row r="1895" spans="1:30">
      <c r="A1895" s="15" t="s">
        <v>1923</v>
      </c>
      <c r="B1895" t="str">
        <f>f_info_name(A1895)</f>
        <v>汇安核心成长A</v>
      </c>
      <c r="C1895" t="str">
        <f>f_info_setupdate(A1895)</f>
        <v>2019-01-25</v>
      </c>
      <c r="D1895" s="16">
        <f t="shared" si="29"/>
        <v>731</v>
      </c>
      <c r="F1895" s="17">
        <f>f_netasset_total(A1895,参数!$B$1,100000000)</f>
        <v>0.1720662429</v>
      </c>
      <c r="G1895" s="17">
        <f ca="1">f_nav_adjustedreturn(A1895,参数!$B$2,参数!$B$1)</f>
        <v>54.881417277836</v>
      </c>
      <c r="H1895" s="17">
        <f ca="1">f_nav_periodreturnrankingper(A1895,参数!$B$2,参数!$B$1,3)</f>
        <v>71.540726202159</v>
      </c>
      <c r="I1895" s="17">
        <f ca="1">f_nav_adjustedreturn(A1895,参数!$B$3,参数!$B$2)</f>
        <v>4.99000000000001</v>
      </c>
      <c r="J1895" s="17">
        <f ca="1">f_nav_periodreturnrankingper(A1895,参数!$B$3,参数!$B$2,3)</f>
        <v>99.5867768595041</v>
      </c>
      <c r="K1895" s="17">
        <f ca="1">f_nav_adjustedreturn(A1895,参数!$B$4,参数!$B$3)</f>
        <v>0</v>
      </c>
      <c r="L1895" s="17">
        <f ca="1">f_nav_periodreturnrankingper(A1895,参数!$B$4,参数!$B$3,3)</f>
        <v>0</v>
      </c>
      <c r="M1895" s="17">
        <f ca="1">f_nav_adjustedreturn(A1895,参数!$B$5,参数!$B$4)</f>
        <v>0</v>
      </c>
      <c r="N1895" s="17">
        <f ca="1">f_nav_periodreturnrankingper(A1895,参数!$B$5,参数!$B$4,3)</f>
        <v>0</v>
      </c>
      <c r="O1895" s="17">
        <f ca="1">f_nav_adjustedreturn(A1895,参数!$B$6,参数!$B$5)</f>
        <v>0</v>
      </c>
      <c r="P1895" s="17">
        <f ca="1">f_nav_periodreturnrankingper(A1895,参数!$B$6,参数!$B$5,3)</f>
        <v>0</v>
      </c>
      <c r="Q1895" s="25">
        <f>f_return(A1895,1,参数!$B$1-365/2,参数!$B$1)</f>
        <v>74.6022320249139</v>
      </c>
      <c r="R1895" s="25">
        <f ca="1">f_return(A1895,1,参数!$B$4,参数!$B$1)</f>
        <v>0</v>
      </c>
      <c r="S1895" s="25">
        <f ca="1">f_return(A1895,1,参数!$B$6,参数!$B$1)</f>
        <v>0</v>
      </c>
      <c r="T1895" t="str">
        <f>f_info_investtype(A1895)</f>
        <v>偏股混合型基金</v>
      </c>
      <c r="U1895" t="str">
        <f>f_info_fundmanager(A1895)</f>
        <v>刘田</v>
      </c>
      <c r="V1895">
        <f>f_info_manager_onthepostdays(A1895,1)</f>
        <v>195</v>
      </c>
      <c r="W1895" s="25">
        <f ca="1">f_return_1w(A1895,"0",参数!$B$2)</f>
        <v>1.70493073718881</v>
      </c>
      <c r="X1895" s="25">
        <f>f_return_1m(A1895,"0",参数!$B$1)</f>
        <v>13.5306849123787</v>
      </c>
      <c r="Y1895" s="25">
        <f>f_return_3m(A1895,0,参数!$B$1)</f>
        <v>28.1301709873139</v>
      </c>
      <c r="Z1895" s="25">
        <f>f_return_6m(A1895,0,参数!B1894)</f>
        <v>16.3217031342401</v>
      </c>
      <c r="AA1895" t="str">
        <f>f_dq_status(A1895,参数!$B$1)</f>
        <v>开放申购|开放赎回</v>
      </c>
      <c r="AB1895" s="17">
        <f ca="1">f_risk_maxdownside(A1895,参数!$B$6,参数!$B$1)</f>
        <v>-16.0907504363002</v>
      </c>
      <c r="AC1895" s="17">
        <f ca="1">f_risk_maxdownside(A1895,参数!$B$4,参数!$B$1)</f>
        <v>-16.0907504363002</v>
      </c>
      <c r="AD1895" t="str">
        <f ca="1">f_risk_maxdownside_date(A1895,参数!$B$6,参数!$B$1)</f>
        <v>20200226-20200323</v>
      </c>
    </row>
    <row r="1896" spans="1:30">
      <c r="A1896" s="15" t="s">
        <v>1924</v>
      </c>
      <c r="B1896" t="str">
        <f>f_info_name(A1896)</f>
        <v>圆信永丰医药健康</v>
      </c>
      <c r="C1896" t="str">
        <f>f_info_setupdate(A1896)</f>
        <v>2018-11-29</v>
      </c>
      <c r="D1896" s="16">
        <f t="shared" si="29"/>
        <v>788</v>
      </c>
      <c r="F1896" s="17">
        <f>f_netasset_total(A1896,参数!$B$1,100000000)</f>
        <v>0.1962086935</v>
      </c>
      <c r="G1896" s="17">
        <f ca="1">f_nav_adjustedreturn(A1896,参数!$B$2,参数!$B$1)</f>
        <v>25.3633060853769</v>
      </c>
      <c r="H1896" s="17">
        <f ca="1">f_nav_periodreturnrankingper(A1896,参数!$B$2,参数!$B$1,3)</f>
        <v>95.387634936212</v>
      </c>
      <c r="I1896" s="17">
        <f ca="1">f_nav_adjustedreturn(A1896,参数!$B$3,参数!$B$2)</f>
        <v>27.1607314725698</v>
      </c>
      <c r="J1896" s="17">
        <f ca="1">f_nav_periodreturnrankingper(A1896,参数!$B$3,参数!$B$2,3)</f>
        <v>80.9917355371901</v>
      </c>
      <c r="K1896" s="17">
        <f ca="1">f_nav_adjustedreturn(A1896,参数!$B$4,参数!$B$3)</f>
        <v>0</v>
      </c>
      <c r="L1896" s="17">
        <f ca="1">f_nav_periodreturnrankingper(A1896,参数!$B$4,参数!$B$3,3)</f>
        <v>0</v>
      </c>
      <c r="M1896" s="17">
        <f ca="1">f_nav_adjustedreturn(A1896,参数!$B$5,参数!$B$4)</f>
        <v>0</v>
      </c>
      <c r="N1896" s="17">
        <f ca="1">f_nav_periodreturnrankingper(A1896,参数!$B$5,参数!$B$4,3)</f>
        <v>0</v>
      </c>
      <c r="O1896" s="17">
        <f ca="1">f_nav_adjustedreturn(A1896,参数!$B$6,参数!$B$5)</f>
        <v>0</v>
      </c>
      <c r="P1896" s="17">
        <f ca="1">f_nav_periodreturnrankingper(A1896,参数!$B$6,参数!$B$5,3)</f>
        <v>0</v>
      </c>
      <c r="Q1896" s="25">
        <f>f_return(A1896,1,参数!$B$1-365/2,参数!$B$1)</f>
        <v>-13.3817736284245</v>
      </c>
      <c r="R1896" s="25">
        <f ca="1">f_return(A1896,1,参数!$B$4,参数!$B$1)</f>
        <v>0</v>
      </c>
      <c r="S1896" s="25">
        <f ca="1">f_return(A1896,1,参数!$B$6,参数!$B$1)</f>
        <v>0</v>
      </c>
      <c r="T1896" t="str">
        <f>f_info_investtype(A1896)</f>
        <v>偏股混合型基金</v>
      </c>
      <c r="U1896" t="str">
        <f>f_info_fundmanager(A1896)</f>
        <v>肖世源</v>
      </c>
      <c r="V1896">
        <f>f_info_manager_onthepostdays(A1896,1)</f>
        <v>805</v>
      </c>
      <c r="W1896" s="25">
        <f ca="1">f_return_1w(A1896,"0",参数!$B$2)</f>
        <v>0.862661271852803</v>
      </c>
      <c r="X1896" s="25">
        <f>f_return_1m(A1896,"0",参数!$B$1)</f>
        <v>7.24553224553225</v>
      </c>
      <c r="Y1896" s="25">
        <f>f_return_3m(A1896,0,参数!$B$1)</f>
        <v>-1.55135520684735</v>
      </c>
      <c r="Z1896" s="25">
        <f>f_return_6m(A1896,0,参数!B1895)</f>
        <v>-18.6902362123327</v>
      </c>
      <c r="AA1896" t="str">
        <f>f_dq_status(A1896,参数!$B$1)</f>
        <v>开放申购|开放赎回</v>
      </c>
      <c r="AB1896" s="17">
        <f ca="1">f_risk_maxdownside(A1896,参数!$B$6,参数!$B$1)</f>
        <v>-22.2769989215837</v>
      </c>
      <c r="AC1896" s="17">
        <f ca="1">f_risk_maxdownside(A1896,参数!$B$4,参数!$B$1)</f>
        <v>-22.2769989215837</v>
      </c>
      <c r="AD1896" t="str">
        <f ca="1">f_risk_maxdownside_date(A1896,参数!$B$6,参数!$B$1)</f>
        <v>20200806-20201228</v>
      </c>
    </row>
    <row r="1897" spans="1:30">
      <c r="A1897" s="15" t="s">
        <v>1925</v>
      </c>
      <c r="B1897" t="str">
        <f>f_info_name(A1897)</f>
        <v>中金瑞和A</v>
      </c>
      <c r="C1897" t="str">
        <f>f_info_setupdate(A1897)</f>
        <v>2018-11-13</v>
      </c>
      <c r="D1897" s="16">
        <f t="shared" si="29"/>
        <v>804</v>
      </c>
      <c r="F1897" s="17">
        <f>f_netasset_total(A1897,参数!$B$1,100000000)</f>
        <v>5.6685405136</v>
      </c>
      <c r="G1897" s="17">
        <f ca="1">f_nav_adjustedreturn(A1897,参数!$B$2,参数!$B$1)</f>
        <v>67.7384987893463</v>
      </c>
      <c r="H1897" s="17">
        <f ca="1">f_nav_periodreturnrankingper(A1897,参数!$B$2,参数!$B$1,3)</f>
        <v>26.8925357331922</v>
      </c>
      <c r="I1897" s="17">
        <f ca="1">f_nav_adjustedreturn(A1897,参数!$B$3,参数!$B$2)</f>
        <v>2.70566000198944</v>
      </c>
      <c r="J1897" s="17">
        <f ca="1">f_nav_periodreturnrankingper(A1897,参数!$B$3,参数!$B$2,3)</f>
        <v>97.7703455964325</v>
      </c>
      <c r="K1897" s="17">
        <f ca="1">f_nav_adjustedreturn(A1897,参数!$B$4,参数!$B$3)</f>
        <v>0</v>
      </c>
      <c r="L1897" s="17">
        <f ca="1">f_nav_periodreturnrankingper(A1897,参数!$B$4,参数!$B$3,3)</f>
        <v>0</v>
      </c>
      <c r="M1897" s="17">
        <f ca="1">f_nav_adjustedreturn(A1897,参数!$B$5,参数!$B$4)</f>
        <v>0</v>
      </c>
      <c r="N1897" s="17">
        <f ca="1">f_nav_periodreturnrankingper(A1897,参数!$B$5,参数!$B$4,3)</f>
        <v>0</v>
      </c>
      <c r="O1897" s="17">
        <f ca="1">f_nav_adjustedreturn(A1897,参数!$B$6,参数!$B$5)</f>
        <v>0</v>
      </c>
      <c r="P1897" s="17">
        <f ca="1">f_nav_periodreturnrankingper(A1897,参数!$B$6,参数!$B$5,3)</f>
        <v>0</v>
      </c>
      <c r="Q1897" s="25">
        <f>f_return(A1897,1,参数!$B$1-365/2,参数!$B$1)</f>
        <v>39.5262323519651</v>
      </c>
      <c r="R1897" s="25">
        <f ca="1">f_return(A1897,1,参数!$B$4,参数!$B$1)</f>
        <v>0</v>
      </c>
      <c r="S1897" s="25">
        <f ca="1">f_return(A1897,1,参数!$B$6,参数!$B$1)</f>
        <v>0</v>
      </c>
      <c r="T1897" t="str">
        <f>f_info_investtype(A1897)</f>
        <v>灵活配置型基金</v>
      </c>
      <c r="U1897" t="str">
        <f>f_info_fundmanager(A1897)</f>
        <v>邱延冰</v>
      </c>
      <c r="V1897">
        <f>f_info_manager_onthepostdays(A1897,1)</f>
        <v>216</v>
      </c>
      <c r="W1897" s="25">
        <f ca="1">f_return_1w(A1897,"0",参数!$B$2)</f>
        <v>-1.10153256704981</v>
      </c>
      <c r="X1897" s="25">
        <f>f_return_1m(A1897,"0",参数!$B$1)</f>
        <v>11.5771163509857</v>
      </c>
      <c r="Y1897" s="25">
        <f>f_return_3m(A1897,0,参数!$B$1)</f>
        <v>17.6402662681701</v>
      </c>
      <c r="Z1897" s="25">
        <f>f_return_6m(A1897,0,参数!B1896)</f>
        <v>15.4372474912029</v>
      </c>
      <c r="AA1897" t="str">
        <f>f_dq_status(A1897,参数!$B$1)</f>
        <v>开放申购|开放赎回</v>
      </c>
      <c r="AB1897" s="17">
        <f ca="1">f_risk_maxdownside(A1897,参数!$B$6,参数!$B$1)</f>
        <v>-12.0323129251701</v>
      </c>
      <c r="AC1897" s="17">
        <f ca="1">f_risk_maxdownside(A1897,参数!$B$4,参数!$B$1)</f>
        <v>-12.0323129251701</v>
      </c>
      <c r="AD1897" t="str">
        <f ca="1">f_risk_maxdownside_date(A1897,参数!$B$6,参数!$B$1)</f>
        <v>20200306-20200319</v>
      </c>
    </row>
    <row r="1898" spans="1:30">
      <c r="A1898" s="15" t="s">
        <v>1926</v>
      </c>
      <c r="B1898" t="str">
        <f>f_info_name(A1898)</f>
        <v>中金瑞祥A</v>
      </c>
      <c r="C1898" t="str">
        <f>f_info_setupdate(A1898)</f>
        <v>2018-11-13</v>
      </c>
      <c r="D1898" s="16">
        <f t="shared" si="29"/>
        <v>804</v>
      </c>
      <c r="F1898" s="17">
        <f>f_netasset_total(A1898,参数!$B$1,100000000)</f>
        <v>0.2023284483</v>
      </c>
      <c r="G1898" s="17">
        <f ca="1">f_nav_adjustedreturn(A1898,参数!$B$2,参数!$B$1)</f>
        <v>34.9163998577019</v>
      </c>
      <c r="H1898" s="17">
        <f ca="1">f_nav_periodreturnrankingper(A1898,参数!$B$2,参数!$B$1,3)</f>
        <v>58.7612493382742</v>
      </c>
      <c r="I1898" s="17">
        <f ca="1">f_nav_adjustedreturn(A1898,参数!$B$3,参数!$B$2)</f>
        <v>3.0600742582722</v>
      </c>
      <c r="J1898" s="17">
        <f ca="1">f_nav_periodreturnrankingper(A1898,参数!$B$3,参数!$B$2,3)</f>
        <v>97.1014492753623</v>
      </c>
      <c r="K1898" s="17">
        <f ca="1">f_nav_adjustedreturn(A1898,参数!$B$4,参数!$B$3)</f>
        <v>0</v>
      </c>
      <c r="L1898" s="17">
        <f ca="1">f_nav_periodreturnrankingper(A1898,参数!$B$4,参数!$B$3,3)</f>
        <v>0</v>
      </c>
      <c r="M1898" s="17">
        <f ca="1">f_nav_adjustedreturn(A1898,参数!$B$5,参数!$B$4)</f>
        <v>0</v>
      </c>
      <c r="N1898" s="17">
        <f ca="1">f_nav_periodreturnrankingper(A1898,参数!$B$5,参数!$B$4,3)</f>
        <v>0</v>
      </c>
      <c r="O1898" s="17">
        <f ca="1">f_nav_adjustedreturn(A1898,参数!$B$6,参数!$B$5)</f>
        <v>0</v>
      </c>
      <c r="P1898" s="17">
        <f ca="1">f_nav_periodreturnrankingper(A1898,参数!$B$6,参数!$B$5,3)</f>
        <v>0</v>
      </c>
      <c r="Q1898" s="25">
        <f>f_return(A1898,1,参数!$B$1-365/2,参数!$B$1)</f>
        <v>44.5159212542739</v>
      </c>
      <c r="R1898" s="25">
        <f ca="1">f_return(A1898,1,参数!$B$4,参数!$B$1)</f>
        <v>0</v>
      </c>
      <c r="S1898" s="25">
        <f ca="1">f_return(A1898,1,参数!$B$6,参数!$B$1)</f>
        <v>0</v>
      </c>
      <c r="T1898" t="str">
        <f>f_info_investtype(A1898)</f>
        <v>灵活配置型基金</v>
      </c>
      <c r="U1898" t="str">
        <f>f_info_fundmanager(A1898)</f>
        <v>魏孛</v>
      </c>
      <c r="V1898">
        <f>f_info_manager_onthepostdays(A1898,1)</f>
        <v>821</v>
      </c>
      <c r="W1898" s="25">
        <f ca="1">f_return_1w(A1898,"0",参数!$B$2)</f>
        <v>-1.3387484957882</v>
      </c>
      <c r="X1898" s="25">
        <f>f_return_1m(A1898,"0",参数!$B$1)</f>
        <v>9.61887852010901</v>
      </c>
      <c r="Y1898" s="25">
        <f>f_return_3m(A1898,0,参数!$B$1)</f>
        <v>11.579279184617</v>
      </c>
      <c r="Z1898" s="25">
        <f>f_return_6m(A1898,0,参数!B1897)</f>
        <v>16.0818713450292</v>
      </c>
      <c r="AA1898" t="str">
        <f>f_dq_status(A1898,参数!$B$1)</f>
        <v>开放申购|开放赎回</v>
      </c>
      <c r="AB1898" s="17">
        <f ca="1">f_risk_maxdownside(A1898,参数!$B$6,参数!$B$1)</f>
        <v>-12.1835443037975</v>
      </c>
      <c r="AC1898" s="17">
        <f ca="1">f_risk_maxdownside(A1898,参数!$B$4,参数!$B$1)</f>
        <v>-12.1835443037975</v>
      </c>
      <c r="AD1898" t="str">
        <f ca="1">f_risk_maxdownside_date(A1898,参数!$B$6,参数!$B$1)</f>
        <v>20200306-20200323</v>
      </c>
    </row>
    <row r="1899" spans="1:30">
      <c r="A1899" s="15" t="s">
        <v>1927</v>
      </c>
      <c r="B1899" t="str">
        <f>f_info_name(A1899)</f>
        <v>万家人工智能</v>
      </c>
      <c r="C1899" t="str">
        <f>f_info_setupdate(A1899)</f>
        <v>2019-01-25</v>
      </c>
      <c r="D1899" s="16">
        <f t="shared" si="29"/>
        <v>731</v>
      </c>
      <c r="F1899" s="17">
        <f>f_netasset_total(A1899,参数!$B$1,100000000)</f>
        <v>1.2819303945</v>
      </c>
      <c r="G1899" s="17">
        <f ca="1">f_nav_adjustedreturn(A1899,参数!$B$2,参数!$B$1)</f>
        <v>97.2490648379052</v>
      </c>
      <c r="H1899" s="17">
        <f ca="1">f_nav_periodreturnrankingper(A1899,参数!$B$2,参数!$B$1,3)</f>
        <v>11.4818449460255</v>
      </c>
      <c r="I1899" s="17">
        <f ca="1">f_nav_adjustedreturn(A1899,参数!$B$3,参数!$B$2)</f>
        <v>28.32</v>
      </c>
      <c r="J1899" s="17">
        <f ca="1">f_nav_periodreturnrankingper(A1899,参数!$B$3,参数!$B$2,3)</f>
        <v>78.7878787878788</v>
      </c>
      <c r="K1899" s="17">
        <f ca="1">f_nav_adjustedreturn(A1899,参数!$B$4,参数!$B$3)</f>
        <v>0</v>
      </c>
      <c r="L1899" s="17">
        <f ca="1">f_nav_periodreturnrankingper(A1899,参数!$B$4,参数!$B$3,3)</f>
        <v>0</v>
      </c>
      <c r="M1899" s="17">
        <f ca="1">f_nav_adjustedreturn(A1899,参数!$B$5,参数!$B$4)</f>
        <v>0</v>
      </c>
      <c r="N1899" s="17">
        <f ca="1">f_nav_periodreturnrankingper(A1899,参数!$B$5,参数!$B$4,3)</f>
        <v>0</v>
      </c>
      <c r="O1899" s="17">
        <f ca="1">f_nav_adjustedreturn(A1899,参数!$B$6,参数!$B$5)</f>
        <v>0</v>
      </c>
      <c r="P1899" s="17">
        <f ca="1">f_nav_periodreturnrankingper(A1899,参数!$B$6,参数!$B$5,3)</f>
        <v>0</v>
      </c>
      <c r="Q1899" s="25">
        <f>f_return(A1899,1,参数!$B$1-365/2,参数!$B$1)</f>
        <v>138.096035824138</v>
      </c>
      <c r="R1899" s="25">
        <f ca="1">f_return(A1899,1,参数!$B$4,参数!$B$1)</f>
        <v>0</v>
      </c>
      <c r="S1899" s="25">
        <f ca="1">f_return(A1899,1,参数!$B$6,参数!$B$1)</f>
        <v>0</v>
      </c>
      <c r="T1899" t="str">
        <f>f_info_investtype(A1899)</f>
        <v>偏股混合型基金</v>
      </c>
      <c r="U1899" t="str">
        <f>f_info_fundmanager(A1899)</f>
        <v>耿嘉洲</v>
      </c>
      <c r="V1899">
        <f>f_info_manager_onthepostdays(A1899,1)</f>
        <v>273</v>
      </c>
      <c r="W1899" s="25">
        <f ca="1">f_return_1w(A1899,"0",参数!$B$2)</f>
        <v>0.745858522414999</v>
      </c>
      <c r="X1899" s="25">
        <f>f_return_1m(A1899,"0",参数!$B$1)</f>
        <v>18.1321758611033</v>
      </c>
      <c r="Y1899" s="25">
        <f>f_return_3m(A1899,0,参数!$B$1)</f>
        <v>39.9402886050755</v>
      </c>
      <c r="Z1899" s="25">
        <f>f_return_6m(A1899,0,参数!B1898)</f>
        <v>45.937124205463</v>
      </c>
      <c r="AA1899" t="str">
        <f>f_dq_status(A1899,参数!$B$1)</f>
        <v>开放申购|开放赎回</v>
      </c>
      <c r="AB1899" s="17">
        <f ca="1">f_risk_maxdownside(A1899,参数!$B$6,参数!$B$1)</f>
        <v>-20.0013464386697</v>
      </c>
      <c r="AC1899" s="17">
        <f ca="1">f_risk_maxdownside(A1899,参数!$B$4,参数!$B$1)</f>
        <v>-20.0013464386697</v>
      </c>
      <c r="AD1899" t="str">
        <f ca="1">f_risk_maxdownside_date(A1899,参数!$B$6,参数!$B$1)</f>
        <v>20200226-20200323</v>
      </c>
    </row>
    <row r="1900" spans="1:30">
      <c r="A1900" s="15" t="s">
        <v>1928</v>
      </c>
      <c r="B1900" t="str">
        <f>f_info_name(A1900)</f>
        <v>华夏养老2040三年</v>
      </c>
      <c r="C1900" t="str">
        <f>f_info_setupdate(A1900)</f>
        <v>2018-09-13</v>
      </c>
      <c r="D1900" s="16">
        <f t="shared" si="29"/>
        <v>865</v>
      </c>
      <c r="F1900" s="17">
        <f>f_netasset_total(A1900,参数!$B$1,100000000)</f>
        <v>9.5697405109</v>
      </c>
      <c r="G1900" s="17">
        <f ca="1">f_nav_adjustedreturn(A1900,参数!$B$2,参数!$B$1)</f>
        <v>43.3838295793265</v>
      </c>
      <c r="H1900" s="17">
        <f ca="1">f_nav_periodreturnrankingper(A1900,参数!$B$2,参数!$B$1,3)</f>
        <v>85.1815505397448</v>
      </c>
      <c r="I1900" s="17">
        <f ca="1">f_nav_adjustedreturn(A1900,参数!$B$3,参数!$B$2)</f>
        <v>14.705073435877</v>
      </c>
      <c r="J1900" s="17">
        <f ca="1">f_nav_periodreturnrankingper(A1900,参数!$B$3,参数!$B$2,3)</f>
        <v>95.4545454545455</v>
      </c>
      <c r="K1900" s="17">
        <f ca="1">f_nav_adjustedreturn(A1900,参数!$B$4,参数!$B$3)</f>
        <v>0</v>
      </c>
      <c r="L1900" s="17">
        <f ca="1">f_nav_periodreturnrankingper(A1900,参数!$B$4,参数!$B$3,3)</f>
        <v>0</v>
      </c>
      <c r="M1900" s="17">
        <f ca="1">f_nav_adjustedreturn(A1900,参数!$B$5,参数!$B$4)</f>
        <v>0</v>
      </c>
      <c r="N1900" s="17">
        <f ca="1">f_nav_periodreturnrankingper(A1900,参数!$B$5,参数!$B$4,3)</f>
        <v>0</v>
      </c>
      <c r="O1900" s="17">
        <f ca="1">f_nav_adjustedreturn(A1900,参数!$B$6,参数!$B$5)</f>
        <v>0</v>
      </c>
      <c r="P1900" s="17">
        <f ca="1">f_nav_periodreturnrankingper(A1900,参数!$B$6,参数!$B$5,3)</f>
        <v>0</v>
      </c>
      <c r="Q1900" s="25">
        <f>f_return(A1900,1,参数!$B$1-365/2,参数!$B$1)</f>
        <v>51.9574073912124</v>
      </c>
      <c r="R1900" s="25">
        <f ca="1">f_return(A1900,1,参数!$B$4,参数!$B$1)</f>
        <v>0</v>
      </c>
      <c r="S1900" s="25">
        <f ca="1">f_return(A1900,1,参数!$B$6,参数!$B$1)</f>
        <v>0</v>
      </c>
      <c r="T1900" t="str">
        <f>f_info_investtype(A1900)</f>
        <v>偏股混合型基金</v>
      </c>
      <c r="U1900" t="str">
        <f>f_info_fundmanager(A1900)</f>
        <v>许利明</v>
      </c>
      <c r="V1900">
        <f>f_info_manager_onthepostdays(A1900,1)</f>
        <v>882</v>
      </c>
      <c r="W1900" s="25">
        <f ca="1">f_return_1w(A1900,"0",参数!$B$2)</f>
        <v>-0.701055911372686</v>
      </c>
      <c r="X1900" s="25">
        <f>f_return_1m(A1900,"0",参数!$B$1)</f>
        <v>11.7369569809195</v>
      </c>
      <c r="Y1900" s="25">
        <f>f_return_3m(A1900,0,参数!$B$1)</f>
        <v>21.4860554437348</v>
      </c>
      <c r="Z1900" s="25">
        <f>f_return_6m(A1900,0,参数!B1899)</f>
        <v>14.590175413332</v>
      </c>
      <c r="AA1900" t="str">
        <f>f_dq_status(A1900,参数!$B$1)</f>
        <v>开放申购|暂停赎回</v>
      </c>
      <c r="AB1900" s="17">
        <f ca="1">f_risk_maxdownside(A1900,参数!$B$6,参数!$B$1)</f>
        <v>-10.3235747303544</v>
      </c>
      <c r="AC1900" s="17">
        <f ca="1">f_risk_maxdownside(A1900,参数!$B$4,参数!$B$1)</f>
        <v>-10.3235747303544</v>
      </c>
      <c r="AD1900" t="str">
        <f ca="1">f_risk_maxdownside_date(A1900,参数!$B$6,参数!$B$1)</f>
        <v>20200226-20200323</v>
      </c>
    </row>
    <row r="1901" spans="1:30">
      <c r="A1901" s="15" t="s">
        <v>1929</v>
      </c>
      <c r="B1901" t="str">
        <f>f_info_name(A1901)</f>
        <v>南方养老2035三年A</v>
      </c>
      <c r="C1901" t="str">
        <f>f_info_setupdate(A1901)</f>
        <v>2018-11-06</v>
      </c>
      <c r="D1901" s="16">
        <f t="shared" si="29"/>
        <v>811</v>
      </c>
      <c r="F1901" s="17">
        <f>f_netasset_total(A1901,参数!$B$1,100000000)</f>
        <v>10.4950417375</v>
      </c>
      <c r="G1901" s="17">
        <f ca="1">f_nav_adjustedreturn(A1901,参数!$B$2,参数!$B$1)</f>
        <v>40.8201784488675</v>
      </c>
      <c r="H1901" s="17">
        <f ca="1">f_nav_periodreturnrankingper(A1901,参数!$B$2,参数!$B$1,3)</f>
        <v>40</v>
      </c>
      <c r="I1901" s="17">
        <f ca="1">f_nav_adjustedreturn(A1901,参数!$B$3,参数!$B$2)</f>
        <v>15.2234084618426</v>
      </c>
      <c r="J1901" s="17">
        <f ca="1">f_nav_periodreturnrankingper(A1901,参数!$B$3,参数!$B$2,3)</f>
        <v>73.8095238095238</v>
      </c>
      <c r="K1901" s="17">
        <f ca="1">f_nav_adjustedreturn(A1901,参数!$B$4,参数!$B$3)</f>
        <v>0</v>
      </c>
      <c r="L1901" s="17">
        <f ca="1">f_nav_periodreturnrankingper(A1901,参数!$B$4,参数!$B$3,3)</f>
        <v>0</v>
      </c>
      <c r="M1901" s="17">
        <f ca="1">f_nav_adjustedreturn(A1901,参数!$B$5,参数!$B$4)</f>
        <v>0</v>
      </c>
      <c r="N1901" s="17">
        <f ca="1">f_nav_periodreturnrankingper(A1901,参数!$B$5,参数!$B$4,3)</f>
        <v>0</v>
      </c>
      <c r="O1901" s="17">
        <f ca="1">f_nav_adjustedreturn(A1901,参数!$B$6,参数!$B$5)</f>
        <v>0</v>
      </c>
      <c r="P1901" s="17">
        <f ca="1">f_nav_periodreturnrankingper(A1901,参数!$B$6,参数!$B$5,3)</f>
        <v>0</v>
      </c>
      <c r="Q1901" s="25">
        <f>f_return(A1901,1,参数!$B$1-365/2,参数!$B$1)</f>
        <v>48.1636980943108</v>
      </c>
      <c r="R1901" s="25">
        <f ca="1">f_return(A1901,1,参数!$B$4,参数!$B$1)</f>
        <v>0</v>
      </c>
      <c r="S1901" s="25">
        <f ca="1">f_return(A1901,1,参数!$B$6,参数!$B$1)</f>
        <v>0</v>
      </c>
      <c r="T1901" t="str">
        <f>f_info_investtype(A1901)</f>
        <v>平衡混合型基金</v>
      </c>
      <c r="U1901" t="str">
        <f>f_info_fundmanager(A1901)</f>
        <v>黄俊,鲁炳良</v>
      </c>
      <c r="V1901">
        <f>f_info_manager_onthepostdays(A1901,1)</f>
        <v>828</v>
      </c>
      <c r="W1901" s="25">
        <f ca="1">f_return_1w(A1901,"0",参数!$B$2)</f>
        <v>-1.18684299762632</v>
      </c>
      <c r="X1901" s="25">
        <f>f_return_1m(A1901,"0",参数!$B$1)</f>
        <v>7.51997903838596</v>
      </c>
      <c r="Y1901" s="25">
        <f>f_return_3m(A1901,0,参数!$B$1)</f>
        <v>13.8596004439512</v>
      </c>
      <c r="Z1901" s="25">
        <f>f_return_6m(A1901,0,参数!B1900)</f>
        <v>16.4549695012558</v>
      </c>
      <c r="AA1901" t="str">
        <f>f_dq_status(A1901,参数!$B$1)</f>
        <v>开放申购|暂停赎回</v>
      </c>
      <c r="AB1901" s="17">
        <f ca="1">f_risk_maxdownside(A1901,参数!$B$6,参数!$B$1)</f>
        <v>-8.85815427677615</v>
      </c>
      <c r="AC1901" s="17">
        <f ca="1">f_risk_maxdownside(A1901,参数!$B$4,参数!$B$1)</f>
        <v>-8.85815427677615</v>
      </c>
      <c r="AD1901" t="str">
        <f ca="1">f_risk_maxdownside_date(A1901,参数!$B$6,参数!$B$1)</f>
        <v>20200306-20200323</v>
      </c>
    </row>
    <row r="1902" spans="1:30">
      <c r="A1902" s="15" t="s">
        <v>1930</v>
      </c>
      <c r="B1902" t="str">
        <f>f_info_name(A1902)</f>
        <v>易方达汇诚养老三年(FOF)</v>
      </c>
      <c r="C1902" t="str">
        <f>f_info_setupdate(A1902)</f>
        <v>2018-12-26</v>
      </c>
      <c r="D1902" s="16">
        <f t="shared" si="29"/>
        <v>761</v>
      </c>
      <c r="F1902" s="17">
        <f>f_netasset_total(A1902,参数!$B$1,100000000)</f>
        <v>5.1504690737</v>
      </c>
      <c r="G1902" s="17">
        <f ca="1">f_nav_adjustedreturn(A1902,参数!$B$2,参数!$B$1)</f>
        <v>30.2292263610315</v>
      </c>
      <c r="H1902" s="17">
        <f ca="1">f_nav_periodreturnrankingper(A1902,参数!$B$2,参数!$B$1,3)</f>
        <v>65.3333333333333</v>
      </c>
      <c r="I1902" s="17">
        <f ca="1">f_nav_adjustedreturn(A1902,参数!$B$3,参数!$B$2)</f>
        <v>10.8596386738138</v>
      </c>
      <c r="J1902" s="17">
        <f ca="1">f_nav_periodreturnrankingper(A1902,参数!$B$3,参数!$B$2,3)</f>
        <v>83.3333333333333</v>
      </c>
      <c r="K1902" s="17">
        <f ca="1">f_nav_adjustedreturn(A1902,参数!$B$4,参数!$B$3)</f>
        <v>0</v>
      </c>
      <c r="L1902" s="17">
        <f ca="1">f_nav_periodreturnrankingper(A1902,参数!$B$4,参数!$B$3,3)</f>
        <v>0</v>
      </c>
      <c r="M1902" s="17">
        <f ca="1">f_nav_adjustedreturn(A1902,参数!$B$5,参数!$B$4)</f>
        <v>0</v>
      </c>
      <c r="N1902" s="17">
        <f ca="1">f_nav_periodreturnrankingper(A1902,参数!$B$5,参数!$B$4,3)</f>
        <v>0</v>
      </c>
      <c r="O1902" s="17">
        <f ca="1">f_nav_adjustedreturn(A1902,参数!$B$6,参数!$B$5)</f>
        <v>0</v>
      </c>
      <c r="P1902" s="17">
        <f ca="1">f_nav_periodreturnrankingper(A1902,参数!$B$6,参数!$B$5,3)</f>
        <v>0</v>
      </c>
      <c r="Q1902" s="25">
        <f>f_return(A1902,1,参数!$B$1-365/2,参数!$B$1)</f>
        <v>36.5132178617787</v>
      </c>
      <c r="R1902" s="25">
        <f ca="1">f_return(A1902,1,参数!$B$4,参数!$B$1)</f>
        <v>0</v>
      </c>
      <c r="S1902" s="25">
        <f ca="1">f_return(A1902,1,参数!$B$6,参数!$B$1)</f>
        <v>0</v>
      </c>
      <c r="T1902" t="str">
        <f>f_info_investtype(A1902)</f>
        <v>平衡混合型基金</v>
      </c>
      <c r="U1902" t="str">
        <f>f_info_fundmanager(A1902)</f>
        <v>汪玲</v>
      </c>
      <c r="V1902">
        <f>f_info_manager_onthepostdays(A1902,1)</f>
        <v>778</v>
      </c>
      <c r="W1902" s="25">
        <f ca="1">f_return_1w(A1902,"0",参数!$B$2)</f>
        <v>-0.790619170294031</v>
      </c>
      <c r="X1902" s="25">
        <f>f_return_1m(A1902,"0",参数!$B$1)</f>
        <v>6.87830687830687</v>
      </c>
      <c r="Y1902" s="25">
        <f>f_return_3m(A1902,0,参数!$B$1)</f>
        <v>12.3435810288892</v>
      </c>
      <c r="Z1902" s="25">
        <f>f_return_6m(A1902,0,参数!B1901)</f>
        <v>11.3085496064219</v>
      </c>
      <c r="AA1902" t="str">
        <f>f_dq_status(A1902,参数!$B$1)</f>
        <v>开放申购|暂停赎回</v>
      </c>
      <c r="AB1902" s="17">
        <f ca="1">f_risk_maxdownside(A1902,参数!$B$6,参数!$B$1)</f>
        <v>-7.06136560069145</v>
      </c>
      <c r="AC1902" s="17">
        <f ca="1">f_risk_maxdownside(A1902,参数!$B$4,参数!$B$1)</f>
        <v>-7.06136560069145</v>
      </c>
      <c r="AD1902" t="str">
        <f ca="1">f_risk_maxdownside_date(A1902,参数!$B$6,参数!$B$1)</f>
        <v>20200226-20200323</v>
      </c>
    </row>
    <row r="1903" spans="1:30">
      <c r="A1903" s="15" t="s">
        <v>1931</v>
      </c>
      <c r="B1903" t="str">
        <f>f_info_name(A1903)</f>
        <v>万家稳健养老(FOF)</v>
      </c>
      <c r="C1903" t="str">
        <f>f_info_setupdate(A1903)</f>
        <v>2018-12-13</v>
      </c>
      <c r="D1903" s="16">
        <f t="shared" si="29"/>
        <v>774</v>
      </c>
      <c r="F1903" s="17">
        <f>f_netasset_total(A1903,参数!$B$1,100000000)</f>
        <v>4.6314952538</v>
      </c>
      <c r="G1903" s="17">
        <f ca="1">f_nav_adjustedreturn(A1903,参数!$B$2,参数!$B$1)</f>
        <v>12.8941966784848</v>
      </c>
      <c r="H1903" s="17">
        <f ca="1">f_nav_periodreturnrankingper(A1903,参数!$B$2,参数!$B$1,3)</f>
        <v>100</v>
      </c>
      <c r="I1903" s="17">
        <f ca="1">f_nav_adjustedreturn(A1903,参数!$B$3,参数!$B$2)</f>
        <v>6.82746935114123</v>
      </c>
      <c r="J1903" s="17">
        <f ca="1">f_nav_periodreturnrankingper(A1903,参数!$B$3,参数!$B$2,3)</f>
        <v>95.2380952380952</v>
      </c>
      <c r="K1903" s="17">
        <f ca="1">f_nav_adjustedreturn(A1903,参数!$B$4,参数!$B$3)</f>
        <v>0</v>
      </c>
      <c r="L1903" s="17">
        <f ca="1">f_nav_periodreturnrankingper(A1903,参数!$B$4,参数!$B$3,3)</f>
        <v>0</v>
      </c>
      <c r="M1903" s="17">
        <f ca="1">f_nav_adjustedreturn(A1903,参数!$B$5,参数!$B$4)</f>
        <v>0</v>
      </c>
      <c r="N1903" s="17">
        <f ca="1">f_nav_periodreturnrankingper(A1903,参数!$B$5,参数!$B$4,3)</f>
        <v>0</v>
      </c>
      <c r="O1903" s="17">
        <f ca="1">f_nav_adjustedreturn(A1903,参数!$B$6,参数!$B$5)</f>
        <v>0</v>
      </c>
      <c r="P1903" s="17">
        <f ca="1">f_nav_periodreturnrankingper(A1903,参数!$B$6,参数!$B$5,3)</f>
        <v>0</v>
      </c>
      <c r="Q1903" s="25">
        <f>f_return(A1903,1,参数!$B$1-365/2,参数!$B$1)</f>
        <v>15.6262155054306</v>
      </c>
      <c r="R1903" s="25">
        <f ca="1">f_return(A1903,1,参数!$B$4,参数!$B$1)</f>
        <v>0</v>
      </c>
      <c r="S1903" s="25">
        <f ca="1">f_return(A1903,1,参数!$B$6,参数!$B$1)</f>
        <v>0</v>
      </c>
      <c r="T1903" t="str">
        <f>f_info_investtype(A1903)</f>
        <v>平衡混合型基金</v>
      </c>
      <c r="U1903" t="str">
        <f>f_info_fundmanager(A1903)</f>
        <v>徐朝贞</v>
      </c>
      <c r="V1903">
        <f>f_info_manager_onthepostdays(A1903,1)</f>
        <v>791</v>
      </c>
      <c r="W1903" s="25">
        <f ca="1">f_return_1w(A1903,"0",参数!$B$2)</f>
        <v>-0.371816322736568</v>
      </c>
      <c r="X1903" s="25">
        <f>f_return_1m(A1903,"0",参数!$B$1)</f>
        <v>3.18949343339586</v>
      </c>
      <c r="Y1903" s="25">
        <f>f_return_3m(A1903,0,参数!$B$1)</f>
        <v>5.29063696484511</v>
      </c>
      <c r="Z1903" s="25">
        <f>f_return_6m(A1903,0,参数!B1902)</f>
        <v>5.05342441758627</v>
      </c>
      <c r="AA1903" t="str">
        <f>f_dq_status(A1903,参数!$B$1)</f>
        <v>开放申购|暂停赎回</v>
      </c>
      <c r="AB1903" s="17">
        <f ca="1">f_risk_maxdownside(A1903,参数!$B$6,参数!$B$1)</f>
        <v>-3.56522534052474</v>
      </c>
      <c r="AC1903" s="17">
        <f ca="1">f_risk_maxdownside(A1903,参数!$B$4,参数!$B$1)</f>
        <v>-3.56522534052474</v>
      </c>
      <c r="AD1903" t="str">
        <f ca="1">f_risk_maxdownside_date(A1903,参数!$B$6,参数!$B$1)</f>
        <v>20200306-20200323</v>
      </c>
    </row>
    <row r="1904" spans="1:30">
      <c r="A1904" s="15" t="s">
        <v>1932</v>
      </c>
      <c r="B1904" t="str">
        <f>f_info_name(A1904)</f>
        <v>工银养老2035三年</v>
      </c>
      <c r="C1904" t="str">
        <f>f_info_setupdate(A1904)</f>
        <v>2018-10-31</v>
      </c>
      <c r="D1904" s="16">
        <f t="shared" si="29"/>
        <v>817</v>
      </c>
      <c r="F1904" s="17">
        <f>f_netasset_total(A1904,参数!$B$1,100000000)</f>
        <v>5.5645869858</v>
      </c>
      <c r="G1904" s="17">
        <f ca="1">f_nav_adjustedreturn(A1904,参数!$B$2,参数!$B$1)</f>
        <v>42.0594886067142</v>
      </c>
      <c r="H1904" s="17">
        <f ca="1">f_nav_periodreturnrankingper(A1904,参数!$B$2,参数!$B$1,3)</f>
        <v>37.3333333333333</v>
      </c>
      <c r="I1904" s="17">
        <f ca="1">f_nav_adjustedreturn(A1904,参数!$B$3,参数!$B$2)</f>
        <v>14.022213407378</v>
      </c>
      <c r="J1904" s="17">
        <f ca="1">f_nav_periodreturnrankingper(A1904,参数!$B$3,参数!$B$2,3)</f>
        <v>78.5714285714286</v>
      </c>
      <c r="K1904" s="17">
        <f ca="1">f_nav_adjustedreturn(A1904,参数!$B$4,参数!$B$3)</f>
        <v>0</v>
      </c>
      <c r="L1904" s="17">
        <f ca="1">f_nav_periodreturnrankingper(A1904,参数!$B$4,参数!$B$3,3)</f>
        <v>0</v>
      </c>
      <c r="M1904" s="17">
        <f ca="1">f_nav_adjustedreturn(A1904,参数!$B$5,参数!$B$4)</f>
        <v>0</v>
      </c>
      <c r="N1904" s="17">
        <f ca="1">f_nav_periodreturnrankingper(A1904,参数!$B$5,参数!$B$4,3)</f>
        <v>0</v>
      </c>
      <c r="O1904" s="17">
        <f ca="1">f_nav_adjustedreturn(A1904,参数!$B$6,参数!$B$5)</f>
        <v>0</v>
      </c>
      <c r="P1904" s="17">
        <f ca="1">f_nav_periodreturnrankingper(A1904,参数!$B$6,参数!$B$5,3)</f>
        <v>0</v>
      </c>
      <c r="Q1904" s="25">
        <f>f_return(A1904,1,参数!$B$1-365/2,参数!$B$1)</f>
        <v>54.9806659192752</v>
      </c>
      <c r="R1904" s="25">
        <f ca="1">f_return(A1904,1,参数!$B$4,参数!$B$1)</f>
        <v>0</v>
      </c>
      <c r="S1904" s="25">
        <f ca="1">f_return(A1904,1,参数!$B$6,参数!$B$1)</f>
        <v>0</v>
      </c>
      <c r="T1904" t="str">
        <f>f_info_investtype(A1904)</f>
        <v>平衡混合型基金</v>
      </c>
      <c r="U1904" t="str">
        <f>f_info_fundmanager(A1904)</f>
        <v>蒋华安</v>
      </c>
      <c r="V1904">
        <f>f_info_manager_onthepostdays(A1904,1)</f>
        <v>834</v>
      </c>
      <c r="W1904" s="25">
        <f ca="1">f_return_1w(A1904,"0",参数!$B$2)</f>
        <v>-0.156304272316779</v>
      </c>
      <c r="X1904" s="25">
        <f>f_return_1m(A1904,"0",参数!$B$1)</f>
        <v>9.70515145409363</v>
      </c>
      <c r="Y1904" s="25">
        <f>f_return_3m(A1904,0,参数!$B$1)</f>
        <v>19.2610981308411</v>
      </c>
      <c r="Z1904" s="25">
        <f>f_return_6m(A1904,0,参数!B1903)</f>
        <v>18.1294751605522</v>
      </c>
      <c r="AA1904" t="str">
        <f>f_dq_status(A1904,参数!$B$1)</f>
        <v>开放申购|暂停赎回</v>
      </c>
      <c r="AB1904" s="17">
        <f ca="1">f_risk_maxdownside(A1904,参数!$B$6,参数!$B$1)</f>
        <v>-10.5693744318651</v>
      </c>
      <c r="AC1904" s="17">
        <f ca="1">f_risk_maxdownside(A1904,参数!$B$4,参数!$B$1)</f>
        <v>-10.5693744318651</v>
      </c>
      <c r="AD1904" t="str">
        <f ca="1">f_risk_maxdownside_date(A1904,参数!$B$6,参数!$B$1)</f>
        <v>20200226-20200323</v>
      </c>
    </row>
    <row r="1905" spans="1:30">
      <c r="A1905" s="15" t="s">
        <v>1933</v>
      </c>
      <c r="B1905" t="str">
        <f>f_info_name(A1905)</f>
        <v>鹏华养老2035三年</v>
      </c>
      <c r="C1905" t="str">
        <f>f_info_setupdate(A1905)</f>
        <v>2018-12-05</v>
      </c>
      <c r="D1905" s="16">
        <f t="shared" si="29"/>
        <v>782</v>
      </c>
      <c r="F1905" s="17">
        <f>f_netasset_total(A1905,参数!$B$1,100000000)</f>
        <v>5.5062995321</v>
      </c>
      <c r="G1905" s="17">
        <f ca="1">f_nav_adjustedreturn(A1905,参数!$B$2,参数!$B$1)</f>
        <v>29.8785852542671</v>
      </c>
      <c r="H1905" s="17">
        <f ca="1">f_nav_periodreturnrankingper(A1905,参数!$B$2,参数!$B$1,3)</f>
        <v>93.0323846908734</v>
      </c>
      <c r="I1905" s="17">
        <f ca="1">f_nav_adjustedreturn(A1905,参数!$B$3,参数!$B$2)</f>
        <v>13.2635774788241</v>
      </c>
      <c r="J1905" s="17">
        <f ca="1">f_nav_periodreturnrankingper(A1905,参数!$B$3,参数!$B$2,3)</f>
        <v>96.831955922865</v>
      </c>
      <c r="K1905" s="17">
        <f ca="1">f_nav_adjustedreturn(A1905,参数!$B$4,参数!$B$3)</f>
        <v>0</v>
      </c>
      <c r="L1905" s="17">
        <f ca="1">f_nav_periodreturnrankingper(A1905,参数!$B$4,参数!$B$3,3)</f>
        <v>0</v>
      </c>
      <c r="M1905" s="17">
        <f ca="1">f_nav_adjustedreturn(A1905,参数!$B$5,参数!$B$4)</f>
        <v>0</v>
      </c>
      <c r="N1905" s="17">
        <f ca="1">f_nav_periodreturnrankingper(A1905,参数!$B$5,参数!$B$4,3)</f>
        <v>0</v>
      </c>
      <c r="O1905" s="17">
        <f ca="1">f_nav_adjustedreturn(A1905,参数!$B$6,参数!$B$5)</f>
        <v>0</v>
      </c>
      <c r="P1905" s="17">
        <f ca="1">f_nav_periodreturnrankingper(A1905,参数!$B$6,参数!$B$5,3)</f>
        <v>0</v>
      </c>
      <c r="Q1905" s="25">
        <f>f_return(A1905,1,参数!$B$1-365/2,参数!$B$1)</f>
        <v>26.3918589553192</v>
      </c>
      <c r="R1905" s="25">
        <f ca="1">f_return(A1905,1,参数!$B$4,参数!$B$1)</f>
        <v>0</v>
      </c>
      <c r="S1905" s="25">
        <f ca="1">f_return(A1905,1,参数!$B$6,参数!$B$1)</f>
        <v>0</v>
      </c>
      <c r="T1905" t="str">
        <f>f_info_investtype(A1905)</f>
        <v>偏股混合型基金</v>
      </c>
      <c r="U1905" t="str">
        <f>f_info_fundmanager(A1905)</f>
        <v>赵强</v>
      </c>
      <c r="V1905">
        <f>f_info_manager_onthepostdays(A1905,1)</f>
        <v>40</v>
      </c>
      <c r="W1905" s="25">
        <f ca="1">f_return_1w(A1905,"0",参数!$B$2)</f>
        <v>-0.21947151259766</v>
      </c>
      <c r="X1905" s="25">
        <f>f_return_1m(A1905,"0",参数!$B$1)</f>
        <v>7.58691057503096</v>
      </c>
      <c r="Y1905" s="25">
        <f>f_return_3m(A1905,0,参数!$B$1)</f>
        <v>9.828137787367</v>
      </c>
      <c r="Z1905" s="25">
        <f>f_return_6m(A1905,0,参数!B1904)</f>
        <v>5.84812550637108</v>
      </c>
      <c r="AA1905" t="str">
        <f>f_dq_status(A1905,参数!$B$1)</f>
        <v>开放申购|暂停赎回</v>
      </c>
      <c r="AB1905" s="17">
        <f ca="1">f_risk_maxdownside(A1905,参数!$B$6,参数!$B$1)</f>
        <v>-8.88869804191001</v>
      </c>
      <c r="AC1905" s="17">
        <f ca="1">f_risk_maxdownside(A1905,参数!$B$4,参数!$B$1)</f>
        <v>-8.88869804191001</v>
      </c>
      <c r="AD1905" t="str">
        <f ca="1">f_risk_maxdownside_date(A1905,参数!$B$6,参数!$B$1)</f>
        <v>20200221-20200323</v>
      </c>
    </row>
    <row r="1906" spans="1:30">
      <c r="A1906" s="15" t="s">
        <v>1934</v>
      </c>
      <c r="B1906" t="str">
        <f>f_info_name(A1906)</f>
        <v>富国鑫旺稳健养老一年</v>
      </c>
      <c r="C1906" t="str">
        <f>f_info_setupdate(A1906)</f>
        <v>2018-12-13</v>
      </c>
      <c r="D1906" s="16">
        <f t="shared" si="29"/>
        <v>774</v>
      </c>
      <c r="F1906" s="17">
        <f>f_netasset_total(A1906,参数!$B$1,100000000)</f>
        <v>15.4543451669</v>
      </c>
      <c r="G1906" s="17">
        <f ca="1">f_nav_adjustedreturn(A1906,参数!$B$2,参数!$B$1)</f>
        <v>8.87005294030191</v>
      </c>
      <c r="H1906" s="17">
        <f ca="1">f_nav_periodreturnrankingper(A1906,参数!$B$2,参数!$B$1,3)</f>
        <v>80.2139037433155</v>
      </c>
      <c r="I1906" s="17">
        <f ca="1">f_nav_adjustedreturn(A1906,参数!$B$3,参数!$B$2)</f>
        <v>6.58731041290708</v>
      </c>
      <c r="J1906" s="17">
        <f ca="1">f_nav_periodreturnrankingper(A1906,参数!$B$3,参数!$B$2,3)</f>
        <v>71.5789473684211</v>
      </c>
      <c r="K1906" s="17">
        <f ca="1">f_nav_adjustedreturn(A1906,参数!$B$4,参数!$B$3)</f>
        <v>0</v>
      </c>
      <c r="L1906" s="17">
        <f ca="1">f_nav_periodreturnrankingper(A1906,参数!$B$4,参数!$B$3,3)</f>
        <v>0</v>
      </c>
      <c r="M1906" s="17">
        <f ca="1">f_nav_adjustedreturn(A1906,参数!$B$5,参数!$B$4)</f>
        <v>0</v>
      </c>
      <c r="N1906" s="17">
        <f ca="1">f_nav_periodreturnrankingper(A1906,参数!$B$5,参数!$B$4,3)</f>
        <v>0</v>
      </c>
      <c r="O1906" s="17">
        <f ca="1">f_nav_adjustedreturn(A1906,参数!$B$6,参数!$B$5)</f>
        <v>0</v>
      </c>
      <c r="P1906" s="17">
        <f ca="1">f_nav_periodreturnrankingper(A1906,参数!$B$6,参数!$B$5,3)</f>
        <v>0</v>
      </c>
      <c r="Q1906" s="25">
        <f>f_return(A1906,1,参数!$B$1-365/2,参数!$B$1)</f>
        <v>8.67561729535065</v>
      </c>
      <c r="R1906" s="25">
        <f ca="1">f_return(A1906,1,参数!$B$4,参数!$B$1)</f>
        <v>0</v>
      </c>
      <c r="S1906" s="25">
        <f ca="1">f_return(A1906,1,参数!$B$6,参数!$B$1)</f>
        <v>0</v>
      </c>
      <c r="T1906" t="str">
        <f>f_info_investtype(A1906)</f>
        <v>偏债混合型基金</v>
      </c>
      <c r="U1906" t="str">
        <f>f_info_fundmanager(A1906)</f>
        <v>张子炎</v>
      </c>
      <c r="V1906">
        <f>f_info_manager_onthepostdays(A1906,1)</f>
        <v>622</v>
      </c>
      <c r="W1906" s="25">
        <f ca="1">f_return_1w(A1906,"0",参数!$B$2)</f>
        <v>-0.113378684807247</v>
      </c>
      <c r="X1906" s="25">
        <f>f_return_1m(A1906,"0",参数!$B$1)</f>
        <v>2.44541163194232</v>
      </c>
      <c r="Y1906" s="25">
        <f>f_return_3m(A1906,0,参数!$B$1)</f>
        <v>3.3005025744814</v>
      </c>
      <c r="Z1906" s="25">
        <f>f_return_6m(A1906,0,参数!B1905)</f>
        <v>2.55302794107866</v>
      </c>
      <c r="AA1906" t="str">
        <f>f_dq_status(A1906,参数!$B$1)</f>
        <v>开放申购|开放赎回</v>
      </c>
      <c r="AB1906" s="17">
        <f ca="1">f_risk_maxdownside(A1906,参数!$B$6,参数!$B$1)</f>
        <v>-2.12469845982559</v>
      </c>
      <c r="AC1906" s="17">
        <f ca="1">f_risk_maxdownside(A1906,参数!$B$4,参数!$B$1)</f>
        <v>-2.12469845982559</v>
      </c>
      <c r="AD1906" t="str">
        <f ca="1">f_risk_maxdownside_date(A1906,参数!$B$6,参数!$B$1)</f>
        <v>20200306-20200323</v>
      </c>
    </row>
    <row r="1907" spans="1:30">
      <c r="A1907" s="15" t="s">
        <v>1935</v>
      </c>
      <c r="B1907" t="str">
        <f>f_info_name(A1907)</f>
        <v>广发稳健养老目标一年</v>
      </c>
      <c r="C1907" t="str">
        <f>f_info_setupdate(A1907)</f>
        <v>2018-12-25</v>
      </c>
      <c r="D1907" s="16">
        <f t="shared" si="29"/>
        <v>762</v>
      </c>
      <c r="F1907" s="17">
        <f>f_netasset_total(A1907,参数!$B$1,100000000)</f>
        <v>3.7345981868</v>
      </c>
      <c r="G1907" s="17">
        <f ca="1">f_nav_adjustedreturn(A1907,参数!$B$2,参数!$B$1)</f>
        <v>14.7277108433735</v>
      </c>
      <c r="H1907" s="17">
        <f ca="1">f_nav_periodreturnrankingper(A1907,参数!$B$2,参数!$B$1,3)</f>
        <v>57.7540106951872</v>
      </c>
      <c r="I1907" s="17">
        <f ca="1">f_nav_adjustedreturn(A1907,参数!$B$3,参数!$B$2)</f>
        <v>7.95477080435216</v>
      </c>
      <c r="J1907" s="17">
        <f ca="1">f_nav_periodreturnrankingper(A1907,参数!$B$3,参数!$B$2,3)</f>
        <v>64.2105263157895</v>
      </c>
      <c r="K1907" s="17">
        <f ca="1">f_nav_adjustedreturn(A1907,参数!$B$4,参数!$B$3)</f>
        <v>0</v>
      </c>
      <c r="L1907" s="17">
        <f ca="1">f_nav_periodreturnrankingper(A1907,参数!$B$4,参数!$B$3,3)</f>
        <v>0</v>
      </c>
      <c r="M1907" s="17">
        <f ca="1">f_nav_adjustedreturn(A1907,参数!$B$5,参数!$B$4)</f>
        <v>0</v>
      </c>
      <c r="N1907" s="17">
        <f ca="1">f_nav_periodreturnrankingper(A1907,参数!$B$5,参数!$B$4,3)</f>
        <v>0</v>
      </c>
      <c r="O1907" s="17">
        <f ca="1">f_nav_adjustedreturn(A1907,参数!$B$6,参数!$B$5)</f>
        <v>0</v>
      </c>
      <c r="P1907" s="17">
        <f ca="1">f_nav_periodreturnrankingper(A1907,参数!$B$6,参数!$B$5,3)</f>
        <v>0</v>
      </c>
      <c r="Q1907" s="25">
        <f>f_return(A1907,1,参数!$B$1-365/2,参数!$B$1)</f>
        <v>14.8609337270643</v>
      </c>
      <c r="R1907" s="25">
        <f ca="1">f_return(A1907,1,参数!$B$4,参数!$B$1)</f>
        <v>0</v>
      </c>
      <c r="S1907" s="25">
        <f ca="1">f_return(A1907,1,参数!$B$6,参数!$B$1)</f>
        <v>0</v>
      </c>
      <c r="T1907" t="str">
        <f>f_info_investtype(A1907)</f>
        <v>偏债混合型基金</v>
      </c>
      <c r="U1907" t="str">
        <f>f_info_fundmanager(A1907)</f>
        <v>陆靖昶,金亚</v>
      </c>
      <c r="V1907">
        <f>f_info_manager_onthepostdays(A1907,1)</f>
        <v>779</v>
      </c>
      <c r="W1907" s="25">
        <f ca="1">f_return_1w(A1907,"0",参数!$B$2)</f>
        <v>-0.812619502868078</v>
      </c>
      <c r="X1907" s="25">
        <f>f_return_1m(A1907,"0",参数!$B$1)</f>
        <v>3.2529493407356</v>
      </c>
      <c r="Y1907" s="25">
        <f>f_return_3m(A1907,0,参数!$B$1)</f>
        <v>5.42024621379859</v>
      </c>
      <c r="Z1907" s="25">
        <f>f_return_6m(A1907,0,参数!B1906)</f>
        <v>4.16040985778642</v>
      </c>
      <c r="AA1907" t="str">
        <f>f_dq_status(A1907,参数!$B$1)</f>
        <v>开放申购|开放赎回</v>
      </c>
      <c r="AB1907" s="17">
        <f ca="1">f_risk_maxdownside(A1907,参数!$B$6,参数!$B$1)</f>
        <v>-4.33629994319259</v>
      </c>
      <c r="AC1907" s="17">
        <f ca="1">f_risk_maxdownside(A1907,参数!$B$4,参数!$B$1)</f>
        <v>-4.33629994319259</v>
      </c>
      <c r="AD1907" t="str">
        <f ca="1">f_risk_maxdownside_date(A1907,参数!$B$6,参数!$B$1)</f>
        <v>20200306-20200323</v>
      </c>
    </row>
    <row r="1908" spans="1:30">
      <c r="A1908" s="15" t="s">
        <v>1936</v>
      </c>
      <c r="B1908" t="str">
        <f>f_info_name(A1908)</f>
        <v>恒越核心精选A</v>
      </c>
      <c r="C1908" t="str">
        <f>f_info_setupdate(A1908)</f>
        <v>2018-11-15</v>
      </c>
      <c r="D1908" s="16">
        <f t="shared" si="29"/>
        <v>802</v>
      </c>
      <c r="F1908" s="17">
        <f>f_netasset_total(A1908,参数!$B$1,100000000)</f>
        <v>8.4351138516</v>
      </c>
      <c r="G1908" s="17">
        <f ca="1">f_nav_adjustedreturn(A1908,参数!$B$2,参数!$B$1)</f>
        <v>119.681374742683</v>
      </c>
      <c r="H1908" s="17">
        <f ca="1">f_nav_periodreturnrankingper(A1908,参数!$B$2,参数!$B$1,3)</f>
        <v>2.35525024533857</v>
      </c>
      <c r="I1908" s="17">
        <f ca="1">f_nav_adjustedreturn(A1908,参数!$B$3,参数!$B$2)</f>
        <v>10.6237623762376</v>
      </c>
      <c r="J1908" s="17">
        <f ca="1">f_nav_periodreturnrankingper(A1908,参数!$B$3,参数!$B$2,3)</f>
        <v>97.5206611570248</v>
      </c>
      <c r="K1908" s="17">
        <f ca="1">f_nav_adjustedreturn(A1908,参数!$B$4,参数!$B$3)</f>
        <v>0</v>
      </c>
      <c r="L1908" s="17">
        <f ca="1">f_nav_periodreturnrankingper(A1908,参数!$B$4,参数!$B$3,3)</f>
        <v>0</v>
      </c>
      <c r="M1908" s="17">
        <f ca="1">f_nav_adjustedreturn(A1908,参数!$B$5,参数!$B$4)</f>
        <v>0</v>
      </c>
      <c r="N1908" s="17">
        <f ca="1">f_nav_periodreturnrankingper(A1908,参数!$B$5,参数!$B$4,3)</f>
        <v>0</v>
      </c>
      <c r="O1908" s="17">
        <f ca="1">f_nav_adjustedreturn(A1908,参数!$B$6,参数!$B$5)</f>
        <v>0</v>
      </c>
      <c r="P1908" s="17">
        <f ca="1">f_nav_periodreturnrankingper(A1908,参数!$B$6,参数!$B$5,3)</f>
        <v>0</v>
      </c>
      <c r="Q1908" s="25">
        <f>f_return(A1908,1,参数!$B$1-365/2,参数!$B$1)</f>
        <v>182.353691376545</v>
      </c>
      <c r="R1908" s="25">
        <f ca="1">f_return(A1908,1,参数!$B$4,参数!$B$1)</f>
        <v>0</v>
      </c>
      <c r="S1908" s="25">
        <f ca="1">f_return(A1908,1,参数!$B$6,参数!$B$1)</f>
        <v>0</v>
      </c>
      <c r="T1908" t="str">
        <f>f_info_investtype(A1908)</f>
        <v>偏股混合型基金</v>
      </c>
      <c r="U1908" t="str">
        <f>f_info_fundmanager(A1908)</f>
        <v>高楠,叶佳</v>
      </c>
      <c r="V1908">
        <f>f_info_manager_onthepostdays(A1908,1)</f>
        <v>196</v>
      </c>
      <c r="W1908" s="25">
        <f ca="1">f_return_1w(A1908,"0",参数!$B$2)</f>
        <v>-1.71534130893737</v>
      </c>
      <c r="X1908" s="25">
        <f>f_return_1m(A1908,"0",参数!$B$1)</f>
        <v>20.7210308872713</v>
      </c>
      <c r="Y1908" s="25">
        <f>f_return_3m(A1908,0,参数!$B$1)</f>
        <v>51.4749444581585</v>
      </c>
      <c r="Z1908" s="25">
        <f>f_return_6m(A1908,0,参数!B1907)</f>
        <v>51.9960632342991</v>
      </c>
      <c r="AA1908" t="str">
        <f>f_dq_status(A1908,参数!$B$1)</f>
        <v>开放申购|开放赎回</v>
      </c>
      <c r="AB1908" s="17">
        <f ca="1">f_risk_maxdownside(A1908,参数!$B$6,参数!$B$1)</f>
        <v>-16.7283431455004</v>
      </c>
      <c r="AC1908" s="17">
        <f ca="1">f_risk_maxdownside(A1908,参数!$B$4,参数!$B$1)</f>
        <v>-16.7283431455004</v>
      </c>
      <c r="AD1908" t="str">
        <f ca="1">f_risk_maxdownside_date(A1908,参数!$B$6,参数!$B$1)</f>
        <v>20200222-20200323</v>
      </c>
    </row>
    <row r="1909" spans="1:30">
      <c r="A1909" s="15" t="s">
        <v>1937</v>
      </c>
      <c r="B1909" t="str">
        <f>f_info_name(A1909)</f>
        <v>银华行业轮动</v>
      </c>
      <c r="C1909" t="str">
        <f>f_info_setupdate(A1909)</f>
        <v>2018-12-03</v>
      </c>
      <c r="D1909" s="16">
        <f t="shared" si="29"/>
        <v>784</v>
      </c>
      <c r="F1909" s="17">
        <f>f_netasset_total(A1909,参数!$B$1,100000000)</f>
        <v>7.4890390065</v>
      </c>
      <c r="G1909" s="17">
        <f ca="1">f_nav_adjustedreturn(A1909,参数!$B$2,参数!$B$1)</f>
        <v>77.1647200966572</v>
      </c>
      <c r="H1909" s="17">
        <f ca="1">f_nav_periodreturnrankingper(A1909,参数!$B$2,参数!$B$1,3)</f>
        <v>36.0157016683023</v>
      </c>
      <c r="I1909" s="17">
        <f ca="1">f_nav_adjustedreturn(A1909,参数!$B$3,参数!$B$2)</f>
        <v>45.1917201355408</v>
      </c>
      <c r="J1909" s="17">
        <f ca="1">f_nav_periodreturnrankingper(A1909,参数!$B$3,参数!$B$2,3)</f>
        <v>44.6280991735537</v>
      </c>
      <c r="K1909" s="17">
        <f ca="1">f_nav_adjustedreturn(A1909,参数!$B$4,参数!$B$3)</f>
        <v>0</v>
      </c>
      <c r="L1909" s="17">
        <f ca="1">f_nav_periodreturnrankingper(A1909,参数!$B$4,参数!$B$3,3)</f>
        <v>0</v>
      </c>
      <c r="M1909" s="17">
        <f ca="1">f_nav_adjustedreturn(A1909,参数!$B$5,参数!$B$4)</f>
        <v>0</v>
      </c>
      <c r="N1909" s="17">
        <f ca="1">f_nav_periodreturnrankingper(A1909,参数!$B$5,参数!$B$4,3)</f>
        <v>0</v>
      </c>
      <c r="O1909" s="17">
        <f ca="1">f_nav_adjustedreturn(A1909,参数!$B$6,参数!$B$5)</f>
        <v>0</v>
      </c>
      <c r="P1909" s="17">
        <f ca="1">f_nav_periodreturnrankingper(A1909,参数!$B$6,参数!$B$5,3)</f>
        <v>0</v>
      </c>
      <c r="Q1909" s="25">
        <f>f_return(A1909,1,参数!$B$1-365/2,参数!$B$1)</f>
        <v>64.7872379713622</v>
      </c>
      <c r="R1909" s="25">
        <f ca="1">f_return(A1909,1,参数!$B$4,参数!$B$1)</f>
        <v>0</v>
      </c>
      <c r="S1909" s="25">
        <f ca="1">f_return(A1909,1,参数!$B$6,参数!$B$1)</f>
        <v>0</v>
      </c>
      <c r="T1909" t="str">
        <f>f_info_investtype(A1909)</f>
        <v>偏股混合型基金</v>
      </c>
      <c r="U1909" t="str">
        <f>f_info_fundmanager(A1909)</f>
        <v>贲兴振</v>
      </c>
      <c r="V1909">
        <f>f_info_manager_onthepostdays(A1909,1)</f>
        <v>801</v>
      </c>
      <c r="W1909" s="25">
        <f ca="1">f_return_1w(A1909,"0",参数!$B$2)</f>
        <v>-2.34405726421774</v>
      </c>
      <c r="X1909" s="25">
        <f>f_return_1m(A1909,"0",参数!$B$1)</f>
        <v>10.8618951612903</v>
      </c>
      <c r="Y1909" s="25">
        <f>f_return_3m(A1909,0,参数!$B$1)</f>
        <v>22.932036664431</v>
      </c>
      <c r="Z1909" s="25">
        <f>f_return_6m(A1909,0,参数!B1908)</f>
        <v>25.9162449251988</v>
      </c>
      <c r="AA1909" t="str">
        <f>f_dq_status(A1909,参数!$B$1)</f>
        <v>开放申购|开放赎回</v>
      </c>
      <c r="AB1909" s="17">
        <f ca="1">f_risk_maxdownside(A1909,参数!$B$6,参数!$B$1)</f>
        <v>-14.820952518193</v>
      </c>
      <c r="AC1909" s="17">
        <f ca="1">f_risk_maxdownside(A1909,参数!$B$4,参数!$B$1)</f>
        <v>-14.820952518193</v>
      </c>
      <c r="AD1909" t="str">
        <f ca="1">f_risk_maxdownside_date(A1909,参数!$B$6,参数!$B$1)</f>
        <v>20200225-20200323</v>
      </c>
    </row>
    <row r="1910" spans="1:30">
      <c r="A1910" s="15" t="s">
        <v>1938</v>
      </c>
      <c r="B1910" t="str">
        <f>f_info_name(A1910)</f>
        <v>中银安康稳健养老一年</v>
      </c>
      <c r="C1910" t="str">
        <f>f_info_setupdate(A1910)</f>
        <v>2019-05-08</v>
      </c>
      <c r="D1910" s="16">
        <f t="shared" si="29"/>
        <v>628</v>
      </c>
      <c r="F1910" s="17">
        <f>f_netasset_total(A1910,参数!$B$1,100000000)</f>
        <v>2.5507168784</v>
      </c>
      <c r="G1910" s="17">
        <f ca="1">f_nav_adjustedreturn(A1910,参数!$B$2,参数!$B$1)</f>
        <v>14.7327207212258</v>
      </c>
      <c r="H1910" s="17">
        <f ca="1">f_nav_periodreturnrankingper(A1910,参数!$B$2,参数!$B$1,3)</f>
        <v>57.4866310160428</v>
      </c>
      <c r="I1910" s="17">
        <f ca="1">f_nav_adjustedreturn(A1910,参数!$B$3,参数!$B$2)</f>
        <v>0</v>
      </c>
      <c r="J1910" s="17">
        <f ca="1">f_nav_periodreturnrankingper(A1910,参数!$B$3,参数!$B$2,3)</f>
        <v>0</v>
      </c>
      <c r="K1910" s="17">
        <f ca="1">f_nav_adjustedreturn(A1910,参数!$B$4,参数!$B$3)</f>
        <v>0</v>
      </c>
      <c r="L1910" s="17">
        <f ca="1">f_nav_periodreturnrankingper(A1910,参数!$B$4,参数!$B$3,3)</f>
        <v>0</v>
      </c>
      <c r="M1910" s="17">
        <f ca="1">f_nav_adjustedreturn(A1910,参数!$B$5,参数!$B$4)</f>
        <v>0</v>
      </c>
      <c r="N1910" s="17">
        <f ca="1">f_nav_periodreturnrankingper(A1910,参数!$B$5,参数!$B$4,3)</f>
        <v>0</v>
      </c>
      <c r="O1910" s="17">
        <f ca="1">f_nav_adjustedreturn(A1910,参数!$B$6,参数!$B$5)</f>
        <v>0</v>
      </c>
      <c r="P1910" s="17">
        <f ca="1">f_nav_periodreturnrankingper(A1910,参数!$B$6,参数!$B$5,3)</f>
        <v>0</v>
      </c>
      <c r="Q1910" s="25">
        <f>f_return(A1910,1,参数!$B$1-365/2,参数!$B$1)</f>
        <v>15.0357932816878</v>
      </c>
      <c r="R1910" s="25">
        <f ca="1">f_return(A1910,1,参数!$B$4,参数!$B$1)</f>
        <v>0</v>
      </c>
      <c r="S1910" s="25">
        <f ca="1">f_return(A1910,1,参数!$B$6,参数!$B$1)</f>
        <v>0</v>
      </c>
      <c r="T1910" t="str">
        <f>f_info_investtype(A1910)</f>
        <v>偏债混合型基金</v>
      </c>
      <c r="U1910" t="str">
        <f>f_info_fundmanager(A1910)</f>
        <v>石婧</v>
      </c>
      <c r="V1910">
        <f>f_info_manager_onthepostdays(A1910,1)</f>
        <v>645</v>
      </c>
      <c r="W1910" s="25">
        <f ca="1">f_return_1w(A1910,"0",参数!$B$2)</f>
        <v>-0.274153904329745</v>
      </c>
      <c r="X1910" s="25">
        <f>f_return_1m(A1910,"0",参数!$B$1)</f>
        <v>3.86299415499963</v>
      </c>
      <c r="Y1910" s="25">
        <f>f_return_3m(A1910,0,参数!$B$1)</f>
        <v>6.08427302026564</v>
      </c>
      <c r="Z1910" s="25">
        <f>f_return_6m(A1910,0,参数!B1909)</f>
        <v>5.6933638852529</v>
      </c>
      <c r="AA1910" t="str">
        <f>f_dq_status(A1910,参数!$B$1)</f>
        <v>暂停申购|暂停赎回</v>
      </c>
      <c r="AB1910" s="17">
        <f ca="1">f_risk_maxdownside(A1910,参数!$B$6,参数!$B$1)</f>
        <v>-2.41616903996325</v>
      </c>
      <c r="AC1910" s="17">
        <f ca="1">f_risk_maxdownside(A1910,参数!$B$4,参数!$B$1)</f>
        <v>-2.41616903996325</v>
      </c>
      <c r="AD1910" t="str">
        <f ca="1">f_risk_maxdownside_date(A1910,参数!$B$6,参数!$B$1)</f>
        <v>20200307-20200320</v>
      </c>
    </row>
    <row r="1911" spans="1:30">
      <c r="A1911" s="15" t="s">
        <v>1939</v>
      </c>
      <c r="B1911" t="str">
        <f>f_info_name(A1911)</f>
        <v>银华养老2035三年</v>
      </c>
      <c r="C1911" t="str">
        <f>f_info_setupdate(A1911)</f>
        <v>2018-12-13</v>
      </c>
      <c r="D1911" s="16">
        <f t="shared" si="29"/>
        <v>774</v>
      </c>
      <c r="F1911" s="17">
        <f>f_netasset_total(A1911,参数!$B$1,100000000)</f>
        <v>4.0974522549</v>
      </c>
      <c r="G1911" s="17">
        <f ca="1">f_nav_adjustedreturn(A1911,参数!$B$2,参数!$B$1)</f>
        <v>40.2986385595081</v>
      </c>
      <c r="H1911" s="17">
        <f ca="1">f_nav_periodreturnrankingper(A1911,参数!$B$2,参数!$B$1,3)</f>
        <v>88.125613346418</v>
      </c>
      <c r="I1911" s="17">
        <f ca="1">f_nav_adjustedreturn(A1911,参数!$B$3,参数!$B$2)</f>
        <v>13.2272501243163</v>
      </c>
      <c r="J1911" s="17">
        <f ca="1">f_nav_periodreturnrankingper(A1911,参数!$B$3,参数!$B$2,3)</f>
        <v>96.969696969697</v>
      </c>
      <c r="K1911" s="17">
        <f ca="1">f_nav_adjustedreturn(A1911,参数!$B$4,参数!$B$3)</f>
        <v>0</v>
      </c>
      <c r="L1911" s="17">
        <f ca="1">f_nav_periodreturnrankingper(A1911,参数!$B$4,参数!$B$3,3)</f>
        <v>0</v>
      </c>
      <c r="M1911" s="17">
        <f ca="1">f_nav_adjustedreturn(A1911,参数!$B$5,参数!$B$4)</f>
        <v>0</v>
      </c>
      <c r="N1911" s="17">
        <f ca="1">f_nav_periodreturnrankingper(A1911,参数!$B$5,参数!$B$4,3)</f>
        <v>0</v>
      </c>
      <c r="O1911" s="17">
        <f ca="1">f_nav_adjustedreturn(A1911,参数!$B$6,参数!$B$5)</f>
        <v>0</v>
      </c>
      <c r="P1911" s="17">
        <f ca="1">f_nav_periodreturnrankingper(A1911,参数!$B$6,参数!$B$5,3)</f>
        <v>0</v>
      </c>
      <c r="Q1911" s="25">
        <f>f_return(A1911,1,参数!$B$1-365/2,参数!$B$1)</f>
        <v>36.8209334557603</v>
      </c>
      <c r="R1911" s="25">
        <f ca="1">f_return(A1911,1,参数!$B$4,参数!$B$1)</f>
        <v>0</v>
      </c>
      <c r="S1911" s="25">
        <f ca="1">f_return(A1911,1,参数!$B$6,参数!$B$1)</f>
        <v>0</v>
      </c>
      <c r="T1911" t="str">
        <f>f_info_investtype(A1911)</f>
        <v>偏股混合型基金</v>
      </c>
      <c r="U1911" t="str">
        <f>f_info_fundmanager(A1911)</f>
        <v>肖侃宁,熊侃</v>
      </c>
      <c r="V1911">
        <f>f_info_manager_onthepostdays(A1911,1)</f>
        <v>791</v>
      </c>
      <c r="W1911" s="25">
        <f ca="1">f_return_1w(A1911,"0",参数!$B$2)</f>
        <v>-0.965553235908132</v>
      </c>
      <c r="X1911" s="25">
        <f>f_return_1m(A1911,"0",参数!$B$1)</f>
        <v>8.59337820382078</v>
      </c>
      <c r="Y1911" s="25">
        <f>f_return_3m(A1911,0,参数!$B$1)</f>
        <v>15.2286827297648</v>
      </c>
      <c r="Z1911" s="25">
        <f>f_return_6m(A1911,0,参数!B1910)</f>
        <v>8.65317515701325</v>
      </c>
      <c r="AA1911" t="str">
        <f>f_dq_status(A1911,参数!$B$1)</f>
        <v>开放申购|暂停赎回</v>
      </c>
      <c r="AB1911" s="17">
        <f ca="1">f_risk_maxdownside(A1911,参数!$B$6,参数!$B$1)</f>
        <v>-10.3208733046642</v>
      </c>
      <c r="AC1911" s="17">
        <f ca="1">f_risk_maxdownside(A1911,参数!$B$4,参数!$B$1)</f>
        <v>-10.3208733046642</v>
      </c>
      <c r="AD1911" t="str">
        <f ca="1">f_risk_maxdownside_date(A1911,参数!$B$6,参数!$B$1)</f>
        <v>20200226-20200323</v>
      </c>
    </row>
    <row r="1912" spans="1:30">
      <c r="A1912" s="15" t="s">
        <v>1940</v>
      </c>
      <c r="B1912" t="str">
        <f>f_info_name(A1912)</f>
        <v>泰达宏利泰和养老(FOF)</v>
      </c>
      <c r="C1912" t="str">
        <f>f_info_setupdate(A1912)</f>
        <v>2018-10-25</v>
      </c>
      <c r="D1912" s="16">
        <f t="shared" si="29"/>
        <v>823</v>
      </c>
      <c r="F1912" s="17">
        <f>f_netasset_total(A1912,参数!$B$1,100000000)</f>
        <v>3.9266185125</v>
      </c>
      <c r="G1912" s="17">
        <f ca="1">f_nav_adjustedreturn(A1912,参数!$B$2,参数!$B$1)</f>
        <v>33.5377574370709</v>
      </c>
      <c r="H1912" s="17">
        <f ca="1">f_nav_periodreturnrankingper(A1912,参数!$B$2,参数!$B$1,3)</f>
        <v>54.6666666666667</v>
      </c>
      <c r="I1912" s="17">
        <f ca="1">f_nav_adjustedreturn(A1912,参数!$B$3,参数!$B$2)</f>
        <v>8.26479040729362</v>
      </c>
      <c r="J1912" s="17">
        <f ca="1">f_nav_periodreturnrankingper(A1912,参数!$B$3,参数!$B$2,3)</f>
        <v>90.4761904761905</v>
      </c>
      <c r="K1912" s="17">
        <f ca="1">f_nav_adjustedreturn(A1912,参数!$B$4,参数!$B$3)</f>
        <v>0</v>
      </c>
      <c r="L1912" s="17">
        <f ca="1">f_nav_periodreturnrankingper(A1912,参数!$B$4,参数!$B$3,3)</f>
        <v>0</v>
      </c>
      <c r="M1912" s="17">
        <f ca="1">f_nav_adjustedreturn(A1912,参数!$B$5,参数!$B$4)</f>
        <v>0</v>
      </c>
      <c r="N1912" s="17">
        <f ca="1">f_nav_periodreturnrankingper(A1912,参数!$B$5,参数!$B$4,3)</f>
        <v>0</v>
      </c>
      <c r="O1912" s="17">
        <f ca="1">f_nav_adjustedreturn(A1912,参数!$B$6,参数!$B$5)</f>
        <v>0</v>
      </c>
      <c r="P1912" s="17">
        <f ca="1">f_nav_periodreturnrankingper(A1912,参数!$B$6,参数!$B$5,3)</f>
        <v>0</v>
      </c>
      <c r="Q1912" s="25">
        <f>f_return(A1912,1,参数!$B$1-365/2,参数!$B$1)</f>
        <v>35.4438956670809</v>
      </c>
      <c r="R1912" s="25">
        <f ca="1">f_return(A1912,1,参数!$B$4,参数!$B$1)</f>
        <v>0</v>
      </c>
      <c r="S1912" s="25">
        <f ca="1">f_return(A1912,1,参数!$B$6,参数!$B$1)</f>
        <v>0</v>
      </c>
      <c r="T1912" t="str">
        <f>f_info_investtype(A1912)</f>
        <v>平衡混合型基金</v>
      </c>
      <c r="U1912" t="str">
        <f>f_info_fundmanager(A1912)</f>
        <v>张晓龙</v>
      </c>
      <c r="V1912">
        <f>f_info_manager_onthepostdays(A1912,1)</f>
        <v>346</v>
      </c>
      <c r="W1912" s="25">
        <f ca="1">f_return_1w(A1912,"0",参数!$B$2)</f>
        <v>-1.17593848937132</v>
      </c>
      <c r="X1912" s="25">
        <f>f_return_1m(A1912,"0",参数!$B$1)</f>
        <v>6.52792990142389</v>
      </c>
      <c r="Y1912" s="25">
        <f>f_return_3m(A1912,0,参数!$B$1)</f>
        <v>13.9231610182727</v>
      </c>
      <c r="Z1912" s="25">
        <f>f_return_6m(A1912,0,参数!B1911)</f>
        <v>10.7758954127021</v>
      </c>
      <c r="AA1912" t="str">
        <f>f_dq_status(A1912,参数!$B$1)</f>
        <v>开放申购|暂停赎回</v>
      </c>
      <c r="AB1912" s="17">
        <f ca="1">f_risk_maxdownside(A1912,参数!$B$6,参数!$B$1)</f>
        <v>-8.42572062084257</v>
      </c>
      <c r="AC1912" s="17">
        <f ca="1">f_risk_maxdownside(A1912,参数!$B$4,参数!$B$1)</f>
        <v>-8.42572062084257</v>
      </c>
      <c r="AD1912" t="str">
        <f ca="1">f_risk_maxdownside_date(A1912,参数!$B$6,参数!$B$1)</f>
        <v>20200306-20200323</v>
      </c>
    </row>
    <row r="1913" spans="1:30">
      <c r="A1913" s="15" t="s">
        <v>1941</v>
      </c>
      <c r="B1913" t="str">
        <f>f_info_name(A1913)</f>
        <v>嘉实养老2040五年</v>
      </c>
      <c r="C1913" t="str">
        <f>f_info_setupdate(A1913)</f>
        <v>2019-03-06</v>
      </c>
      <c r="D1913" s="16">
        <f t="shared" si="29"/>
        <v>691</v>
      </c>
      <c r="F1913" s="17">
        <f>f_netasset_total(A1913,参数!$B$1,100000000)</f>
        <v>1.387163516</v>
      </c>
      <c r="G1913" s="17">
        <f ca="1">f_nav_adjustedreturn(A1913,参数!$B$2,参数!$B$1)</f>
        <v>40.4189225170853</v>
      </c>
      <c r="H1913" s="17">
        <f ca="1">f_nav_periodreturnrankingper(A1913,参数!$B$2,参数!$B$1,3)</f>
        <v>87.8312070657507</v>
      </c>
      <c r="I1913" s="17">
        <f ca="1">f_nav_adjustedreturn(A1913,参数!$B$3,参数!$B$2)</f>
        <v>0</v>
      </c>
      <c r="J1913" s="17">
        <f ca="1">f_nav_periodreturnrankingper(A1913,参数!$B$3,参数!$B$2,3)</f>
        <v>0</v>
      </c>
      <c r="K1913" s="17">
        <f ca="1">f_nav_adjustedreturn(A1913,参数!$B$4,参数!$B$3)</f>
        <v>0</v>
      </c>
      <c r="L1913" s="17">
        <f ca="1">f_nav_periodreturnrankingper(A1913,参数!$B$4,参数!$B$3,3)</f>
        <v>0</v>
      </c>
      <c r="M1913" s="17">
        <f ca="1">f_nav_adjustedreturn(A1913,参数!$B$5,参数!$B$4)</f>
        <v>0</v>
      </c>
      <c r="N1913" s="17">
        <f ca="1">f_nav_periodreturnrankingper(A1913,参数!$B$5,参数!$B$4,3)</f>
        <v>0</v>
      </c>
      <c r="O1913" s="17">
        <f ca="1">f_nav_adjustedreturn(A1913,参数!$B$6,参数!$B$5)</f>
        <v>0</v>
      </c>
      <c r="P1913" s="17">
        <f ca="1">f_nav_periodreturnrankingper(A1913,参数!$B$6,参数!$B$5,3)</f>
        <v>0</v>
      </c>
      <c r="Q1913" s="25">
        <f>f_return(A1913,1,参数!$B$1-365/2,参数!$B$1)</f>
        <v>38.0186264465792</v>
      </c>
      <c r="R1913" s="25">
        <f ca="1">f_return(A1913,1,参数!$B$4,参数!$B$1)</f>
        <v>0</v>
      </c>
      <c r="S1913" s="25">
        <f ca="1">f_return(A1913,1,参数!$B$6,参数!$B$1)</f>
        <v>0</v>
      </c>
      <c r="T1913" t="str">
        <f>f_info_investtype(A1913)</f>
        <v>偏股混合型基金</v>
      </c>
      <c r="U1913" t="str">
        <f>f_info_fundmanager(A1913)</f>
        <v>郑科</v>
      </c>
      <c r="V1913">
        <f>f_info_manager_onthepostdays(A1913,1)</f>
        <v>708</v>
      </c>
      <c r="W1913" s="25">
        <f ca="1">f_return_1w(A1913,"0",参数!$B$2)</f>
        <v>-1.18400280652518</v>
      </c>
      <c r="X1913" s="25">
        <f>f_return_1m(A1913,"0",参数!$B$1)</f>
        <v>8.0447995629311</v>
      </c>
      <c r="Y1913" s="25">
        <f>f_return_3m(A1913,0,参数!$B$1)</f>
        <v>13.6892785283127</v>
      </c>
      <c r="Z1913" s="25">
        <f>f_return_6m(A1913,0,参数!B1912)</f>
        <v>9.09603325583034</v>
      </c>
      <c r="AA1913" t="str">
        <f>f_dq_status(A1913,参数!$B$1)</f>
        <v>开放申购|暂停赎回</v>
      </c>
      <c r="AB1913" s="17">
        <f ca="1">f_risk_maxdownside(A1913,参数!$B$6,参数!$B$1)</f>
        <v>-12.5453945196434</v>
      </c>
      <c r="AC1913" s="17">
        <f ca="1">f_risk_maxdownside(A1913,参数!$B$4,参数!$B$1)</f>
        <v>-12.5453945196434</v>
      </c>
      <c r="AD1913" t="str">
        <f ca="1">f_risk_maxdownside_date(A1913,参数!$B$6,参数!$B$1)</f>
        <v>20200226-20200323</v>
      </c>
    </row>
    <row r="1914" spans="1:30">
      <c r="A1914" s="15" t="s">
        <v>1942</v>
      </c>
      <c r="B1914" t="str">
        <f>f_info_name(A1914)</f>
        <v>中融策略优选A</v>
      </c>
      <c r="C1914" t="str">
        <f>f_info_setupdate(A1914)</f>
        <v>2019-05-08</v>
      </c>
      <c r="D1914" s="16">
        <f t="shared" si="29"/>
        <v>628</v>
      </c>
      <c r="F1914" s="17">
        <f>f_netasset_total(A1914,参数!$B$1,100000000)</f>
        <v>12.5051875328</v>
      </c>
      <c r="G1914" s="17">
        <f ca="1">f_nav_adjustedreturn(A1914,参数!$B$2,参数!$B$1)</f>
        <v>78.4426172873627</v>
      </c>
      <c r="H1914" s="17">
        <f ca="1">f_nav_periodreturnrankingper(A1914,参数!$B$2,参数!$B$1,3)</f>
        <v>33.6604514229637</v>
      </c>
      <c r="I1914" s="17">
        <f ca="1">f_nav_adjustedreturn(A1914,参数!$B$3,参数!$B$2)</f>
        <v>0</v>
      </c>
      <c r="J1914" s="17">
        <f ca="1">f_nav_periodreturnrankingper(A1914,参数!$B$3,参数!$B$2,3)</f>
        <v>0</v>
      </c>
      <c r="K1914" s="17">
        <f ca="1">f_nav_adjustedreturn(A1914,参数!$B$4,参数!$B$3)</f>
        <v>0</v>
      </c>
      <c r="L1914" s="17">
        <f ca="1">f_nav_periodreturnrankingper(A1914,参数!$B$4,参数!$B$3,3)</f>
        <v>0</v>
      </c>
      <c r="M1914" s="17">
        <f ca="1">f_nav_adjustedreturn(A1914,参数!$B$5,参数!$B$4)</f>
        <v>0</v>
      </c>
      <c r="N1914" s="17">
        <f ca="1">f_nav_periodreturnrankingper(A1914,参数!$B$5,参数!$B$4,3)</f>
        <v>0</v>
      </c>
      <c r="O1914" s="17">
        <f ca="1">f_nav_adjustedreturn(A1914,参数!$B$6,参数!$B$5)</f>
        <v>0</v>
      </c>
      <c r="P1914" s="17">
        <f ca="1">f_nav_periodreturnrankingper(A1914,参数!$B$6,参数!$B$5,3)</f>
        <v>0</v>
      </c>
      <c r="Q1914" s="25">
        <f>f_return(A1914,1,参数!$B$1-365/2,参数!$B$1)</f>
        <v>51.6062389056236</v>
      </c>
      <c r="R1914" s="25">
        <f ca="1">f_return(A1914,1,参数!$B$4,参数!$B$1)</f>
        <v>0</v>
      </c>
      <c r="S1914" s="25">
        <f ca="1">f_return(A1914,1,参数!$B$6,参数!$B$1)</f>
        <v>0</v>
      </c>
      <c r="T1914" t="str">
        <f>f_info_investtype(A1914)</f>
        <v>偏股混合型基金</v>
      </c>
      <c r="U1914" t="str">
        <f>f_info_fundmanager(A1914)</f>
        <v>柯海东</v>
      </c>
      <c r="V1914">
        <f>f_info_manager_onthepostdays(A1914,1)</f>
        <v>639</v>
      </c>
      <c r="W1914" s="25">
        <f ca="1">f_return_1w(A1914,"0",参数!$B$2)</f>
        <v>-1.45707087900864</v>
      </c>
      <c r="X1914" s="25">
        <f>f_return_1m(A1914,"0",参数!$B$1)</f>
        <v>11.2614165087024</v>
      </c>
      <c r="Y1914" s="25">
        <f>f_return_3m(A1914,0,参数!$B$1)</f>
        <v>22.5723777883246</v>
      </c>
      <c r="Z1914" s="25">
        <f>f_return_6m(A1914,0,参数!B1913)</f>
        <v>12.3683083511777</v>
      </c>
      <c r="AA1914" t="str">
        <f>f_dq_status(A1914,参数!$B$1)</f>
        <v>开放申购|开放赎回</v>
      </c>
      <c r="AB1914" s="17">
        <f ca="1">f_risk_maxdownside(A1914,参数!$B$6,参数!$B$1)</f>
        <v>-16.9864832247164</v>
      </c>
      <c r="AC1914" s="17">
        <f ca="1">f_risk_maxdownside(A1914,参数!$B$4,参数!$B$1)</f>
        <v>-16.9864832247164</v>
      </c>
      <c r="AD1914" t="str">
        <f ca="1">f_risk_maxdownside_date(A1914,参数!$B$6,参数!$B$1)</f>
        <v>20200226-20200323</v>
      </c>
    </row>
    <row r="1915" spans="1:30">
      <c r="A1915" s="15" t="s">
        <v>1943</v>
      </c>
      <c r="B1915" t="str">
        <f>f_info_name(A1915)</f>
        <v>中欧预见养老2035三年A</v>
      </c>
      <c r="C1915" t="str">
        <f>f_info_setupdate(A1915)</f>
        <v>2018-10-10</v>
      </c>
      <c r="D1915" s="16">
        <f t="shared" si="29"/>
        <v>838</v>
      </c>
      <c r="F1915" s="17">
        <f>f_netasset_total(A1915,参数!$B$1,100000000)</f>
        <v>11.2916596951</v>
      </c>
      <c r="G1915" s="17">
        <f ca="1">f_nav_adjustedreturn(A1915,参数!$B$2,参数!$B$1)</f>
        <v>35.6452811493683</v>
      </c>
      <c r="H1915" s="17">
        <f ca="1">f_nav_periodreturnrankingper(A1915,参数!$B$2,参数!$B$1,3)</f>
        <v>90.3827281648675</v>
      </c>
      <c r="I1915" s="17">
        <f ca="1">f_nav_adjustedreturn(A1915,参数!$B$3,参数!$B$2)</f>
        <v>18.8401530762438</v>
      </c>
      <c r="J1915" s="17">
        <f ca="1">f_nav_periodreturnrankingper(A1915,参数!$B$3,参数!$B$2,3)</f>
        <v>93.801652892562</v>
      </c>
      <c r="K1915" s="17">
        <f ca="1">f_nav_adjustedreturn(A1915,参数!$B$4,参数!$B$3)</f>
        <v>0</v>
      </c>
      <c r="L1915" s="17">
        <f ca="1">f_nav_periodreturnrankingper(A1915,参数!$B$4,参数!$B$3,3)</f>
        <v>0</v>
      </c>
      <c r="M1915" s="17">
        <f ca="1">f_nav_adjustedreturn(A1915,参数!$B$5,参数!$B$4)</f>
        <v>0</v>
      </c>
      <c r="N1915" s="17">
        <f ca="1">f_nav_periodreturnrankingper(A1915,参数!$B$5,参数!$B$4,3)</f>
        <v>0</v>
      </c>
      <c r="O1915" s="17">
        <f ca="1">f_nav_adjustedreturn(A1915,参数!$B$6,参数!$B$5)</f>
        <v>0</v>
      </c>
      <c r="P1915" s="17">
        <f ca="1">f_nav_periodreturnrankingper(A1915,参数!$B$6,参数!$B$5,3)</f>
        <v>0</v>
      </c>
      <c r="Q1915" s="25">
        <f>f_return(A1915,1,参数!$B$1-365/2,参数!$B$1)</f>
        <v>38.588828456364</v>
      </c>
      <c r="R1915" s="25">
        <f ca="1">f_return(A1915,1,参数!$B$4,参数!$B$1)</f>
        <v>0</v>
      </c>
      <c r="S1915" s="25">
        <f ca="1">f_return(A1915,1,参数!$B$6,参数!$B$1)</f>
        <v>0</v>
      </c>
      <c r="T1915" t="str">
        <f>f_info_investtype(A1915)</f>
        <v>偏股混合型基金</v>
      </c>
      <c r="U1915" t="str">
        <f>f_info_fundmanager(A1915)</f>
        <v>桑磊</v>
      </c>
      <c r="V1915">
        <f>f_info_manager_onthepostdays(A1915,1)</f>
        <v>855</v>
      </c>
      <c r="W1915" s="25">
        <f ca="1">f_return_1w(A1915,"0",参数!$B$2)</f>
        <v>-0.964919453757464</v>
      </c>
      <c r="X1915" s="25">
        <f>f_return_1m(A1915,"0",参数!$B$1)</f>
        <v>6.99491989058225</v>
      </c>
      <c r="Y1915" s="25">
        <f>f_return_3m(A1915,0,参数!$B$1)</f>
        <v>12.9227385207589</v>
      </c>
      <c r="Z1915" s="25">
        <f>f_return_6m(A1915,0,参数!B1914)</f>
        <v>11.5082945790241</v>
      </c>
      <c r="AA1915" t="str">
        <f>f_dq_status(A1915,参数!$B$1)</f>
        <v>开放申购|暂停赎回</v>
      </c>
      <c r="AB1915" s="17">
        <f ca="1">f_risk_maxdownside(A1915,参数!$B$6,参数!$B$1)</f>
        <v>-7.94619114656655</v>
      </c>
      <c r="AC1915" s="17">
        <f ca="1">f_risk_maxdownside(A1915,参数!$B$4,参数!$B$1)</f>
        <v>-7.94619114656655</v>
      </c>
      <c r="AD1915" t="str">
        <f ca="1">f_risk_maxdownside_date(A1915,参数!$B$6,参数!$B$1)</f>
        <v>20200306-20200323</v>
      </c>
    </row>
    <row r="1916" spans="1:30">
      <c r="A1916" s="15" t="s">
        <v>1944</v>
      </c>
      <c r="B1916" t="str">
        <f>f_info_name(A1916)</f>
        <v>合煦智远嘉选A</v>
      </c>
      <c r="C1916" t="str">
        <f>f_info_setupdate(A1916)</f>
        <v>2018-09-18</v>
      </c>
      <c r="D1916" s="16">
        <f t="shared" si="29"/>
        <v>860</v>
      </c>
      <c r="F1916" s="17">
        <f>f_netasset_total(A1916,参数!$B$1,100000000)</f>
        <v>1.1540095257</v>
      </c>
      <c r="G1916" s="17">
        <f ca="1">f_nav_adjustedreturn(A1916,参数!$B$2,参数!$B$1)</f>
        <v>72.3013549397673</v>
      </c>
      <c r="H1916" s="17">
        <f ca="1">f_nav_periodreturnrankingper(A1916,参数!$B$2,参数!$B$1,3)</f>
        <v>22.3398623610376</v>
      </c>
      <c r="I1916" s="17">
        <f ca="1">f_nav_adjustedreturn(A1916,参数!$B$3,参数!$B$2)</f>
        <v>19.2950218997348</v>
      </c>
      <c r="J1916" s="17">
        <f ca="1">f_nav_periodreturnrankingper(A1916,参数!$B$3,参数!$B$2,3)</f>
        <v>60.7023411371238</v>
      </c>
      <c r="K1916" s="17">
        <f ca="1">f_nav_adjustedreturn(A1916,参数!$B$4,参数!$B$3)</f>
        <v>0</v>
      </c>
      <c r="L1916" s="17">
        <f ca="1">f_nav_periodreturnrankingper(A1916,参数!$B$4,参数!$B$3,3)</f>
        <v>0</v>
      </c>
      <c r="M1916" s="17">
        <f ca="1">f_nav_adjustedreturn(A1916,参数!$B$5,参数!$B$4)</f>
        <v>0</v>
      </c>
      <c r="N1916" s="17">
        <f ca="1">f_nav_periodreturnrankingper(A1916,参数!$B$5,参数!$B$4,3)</f>
        <v>0</v>
      </c>
      <c r="O1916" s="17">
        <f ca="1">f_nav_adjustedreturn(A1916,参数!$B$6,参数!$B$5)</f>
        <v>0</v>
      </c>
      <c r="P1916" s="17">
        <f ca="1">f_nav_periodreturnrankingper(A1916,参数!$B$6,参数!$B$5,3)</f>
        <v>0</v>
      </c>
      <c r="Q1916" s="25">
        <f>f_return(A1916,1,参数!$B$1-365/2,参数!$B$1)</f>
        <v>100.865067657618</v>
      </c>
      <c r="R1916" s="25">
        <f ca="1">f_return(A1916,1,参数!$B$4,参数!$B$1)</f>
        <v>0</v>
      </c>
      <c r="S1916" s="25">
        <f ca="1">f_return(A1916,1,参数!$B$6,参数!$B$1)</f>
        <v>0</v>
      </c>
      <c r="T1916" t="str">
        <f>f_info_investtype(A1916)</f>
        <v>灵活配置型基金</v>
      </c>
      <c r="U1916" t="str">
        <f>f_info_fundmanager(A1916)</f>
        <v>朱伟东</v>
      </c>
      <c r="V1916">
        <f>f_info_manager_onthepostdays(A1916,1)</f>
        <v>877</v>
      </c>
      <c r="W1916" s="25">
        <f ca="1">f_return_1w(A1916,"0",参数!$B$2)</f>
        <v>-3.17693905817175</v>
      </c>
      <c r="X1916" s="25">
        <f>f_return_1m(A1916,"0",参数!$B$1)</f>
        <v>6.93171996542783</v>
      </c>
      <c r="Y1916" s="25">
        <f>f_return_3m(A1916,0,参数!$B$1)</f>
        <v>29.1163509983449</v>
      </c>
      <c r="Z1916" s="25">
        <f>f_return_6m(A1916,0,参数!B1915)</f>
        <v>28.5627145295993</v>
      </c>
      <c r="AA1916" t="str">
        <f>f_dq_status(A1916,参数!$B$1)</f>
        <v>开放申购|开放赎回</v>
      </c>
      <c r="AB1916" s="17">
        <f ca="1">f_risk_maxdownside(A1916,参数!$B$6,参数!$B$1)</f>
        <v>-14.6091915464609</v>
      </c>
      <c r="AC1916" s="17">
        <f ca="1">f_risk_maxdownside(A1916,参数!$B$4,参数!$B$1)</f>
        <v>-14.6091915464609</v>
      </c>
      <c r="AD1916" t="str">
        <f ca="1">f_risk_maxdownside_date(A1916,参数!$B$6,参数!$B$1)</f>
        <v>20200226-20200323</v>
      </c>
    </row>
    <row r="1917" spans="1:30">
      <c r="A1917" s="15" t="s">
        <v>1945</v>
      </c>
      <c r="B1917" t="str">
        <f>f_info_name(A1917)</f>
        <v>泓德量化精选</v>
      </c>
      <c r="C1917" t="str">
        <f>f_info_setupdate(A1917)</f>
        <v>2019-09-06</v>
      </c>
      <c r="D1917" s="16">
        <f t="shared" si="29"/>
        <v>507</v>
      </c>
      <c r="F1917" s="17">
        <f>f_netasset_total(A1917,参数!$B$1,100000000)</f>
        <v>6.3335226847</v>
      </c>
      <c r="G1917" s="17">
        <f ca="1">f_nav_adjustedreturn(A1917,参数!$B$2,参数!$B$1)</f>
        <v>88.0082208917881</v>
      </c>
      <c r="H1917" s="17">
        <f ca="1">f_nav_periodreturnrankingper(A1917,参数!$B$2,参数!$B$1,3)</f>
        <v>21.0009813542689</v>
      </c>
      <c r="I1917" s="17">
        <f ca="1">f_nav_adjustedreturn(A1917,参数!$B$3,参数!$B$2)</f>
        <v>0</v>
      </c>
      <c r="J1917" s="17">
        <f ca="1">f_nav_periodreturnrankingper(A1917,参数!$B$3,参数!$B$2,3)</f>
        <v>0</v>
      </c>
      <c r="K1917" s="17">
        <f ca="1">f_nav_adjustedreturn(A1917,参数!$B$4,参数!$B$3)</f>
        <v>0</v>
      </c>
      <c r="L1917" s="17">
        <f ca="1">f_nav_periodreturnrankingper(A1917,参数!$B$4,参数!$B$3,3)</f>
        <v>0</v>
      </c>
      <c r="M1917" s="17">
        <f ca="1">f_nav_adjustedreturn(A1917,参数!$B$5,参数!$B$4)</f>
        <v>0</v>
      </c>
      <c r="N1917" s="17">
        <f ca="1">f_nav_periodreturnrankingper(A1917,参数!$B$5,参数!$B$4,3)</f>
        <v>0</v>
      </c>
      <c r="O1917" s="17">
        <f ca="1">f_nav_adjustedreturn(A1917,参数!$B$6,参数!$B$5)</f>
        <v>0</v>
      </c>
      <c r="P1917" s="17">
        <f ca="1">f_nav_periodreturnrankingper(A1917,参数!$B$6,参数!$B$5,3)</f>
        <v>0</v>
      </c>
      <c r="Q1917" s="25">
        <f>f_return(A1917,1,参数!$B$1-365/2,参数!$B$1)</f>
        <v>98.4369572546423</v>
      </c>
      <c r="R1917" s="25">
        <f ca="1">f_return(A1917,1,参数!$B$4,参数!$B$1)</f>
        <v>0</v>
      </c>
      <c r="S1917" s="25">
        <f ca="1">f_return(A1917,1,参数!$B$6,参数!$B$1)</f>
        <v>0</v>
      </c>
      <c r="T1917" t="str">
        <f>f_info_investtype(A1917)</f>
        <v>偏股混合型基金</v>
      </c>
      <c r="U1917" t="str">
        <f>f_info_fundmanager(A1917)</f>
        <v>苏昌景</v>
      </c>
      <c r="V1917">
        <f>f_info_manager_onthepostdays(A1917,1)</f>
        <v>524</v>
      </c>
      <c r="W1917" s="25">
        <f ca="1">f_return_1w(A1917,"0",参数!$B$2)</f>
        <v>-1.72126108720471</v>
      </c>
      <c r="X1917" s="25">
        <f>f_return_1m(A1917,"0",参数!$B$1)</f>
        <v>12.5916412479264</v>
      </c>
      <c r="Y1917" s="25">
        <f>f_return_3m(A1917,0,参数!$B$1)</f>
        <v>28.2457637449714</v>
      </c>
      <c r="Z1917" s="25">
        <f>f_return_6m(A1917,0,参数!B1916)</f>
        <v>36.0504362223779</v>
      </c>
      <c r="AA1917" t="str">
        <f>f_dq_status(A1917,参数!$B$1)</f>
        <v>开放申购|开放赎回</v>
      </c>
      <c r="AB1917" s="17">
        <f ca="1">f_risk_maxdownside(A1917,参数!$B$6,参数!$B$1)</f>
        <v>-17.9945712917132</v>
      </c>
      <c r="AC1917" s="17">
        <f ca="1">f_risk_maxdownside(A1917,参数!$B$4,参数!$B$1)</f>
        <v>-17.9945712917132</v>
      </c>
      <c r="AD1917" t="str">
        <f ca="1">f_risk_maxdownside_date(A1917,参数!$B$6,参数!$B$1)</f>
        <v>20200226-20200323</v>
      </c>
    </row>
    <row r="1918" spans="1:30">
      <c r="A1918" s="15" t="s">
        <v>1946</v>
      </c>
      <c r="B1918" t="str">
        <f>f_info_name(A1918)</f>
        <v>景顺长城集英成长两年</v>
      </c>
      <c r="C1918" t="str">
        <f>f_info_setupdate(A1918)</f>
        <v>2019-04-16</v>
      </c>
      <c r="D1918" s="16">
        <f t="shared" si="29"/>
        <v>650</v>
      </c>
      <c r="F1918" s="17">
        <f>f_netasset_total(A1918,参数!$B$1,100000000)</f>
        <v>81.016728849</v>
      </c>
      <c r="G1918" s="17">
        <f ca="1">f_nav_adjustedreturn(A1918,参数!$B$2,参数!$B$1)</f>
        <v>122.301557863501</v>
      </c>
      <c r="H1918" s="17">
        <f ca="1">f_nav_periodreturnrankingper(A1918,参数!$B$2,参数!$B$1,3)</f>
        <v>1.86457311089303</v>
      </c>
      <c r="I1918" s="17">
        <f ca="1">f_nav_adjustedreturn(A1918,参数!$B$3,参数!$B$2)</f>
        <v>0</v>
      </c>
      <c r="J1918" s="17">
        <f ca="1">f_nav_periodreturnrankingper(A1918,参数!$B$3,参数!$B$2,3)</f>
        <v>0</v>
      </c>
      <c r="K1918" s="17">
        <f ca="1">f_nav_adjustedreturn(A1918,参数!$B$4,参数!$B$3)</f>
        <v>0</v>
      </c>
      <c r="L1918" s="17">
        <f ca="1">f_nav_periodreturnrankingper(A1918,参数!$B$4,参数!$B$3,3)</f>
        <v>0</v>
      </c>
      <c r="M1918" s="17">
        <f ca="1">f_nav_adjustedreturn(A1918,参数!$B$5,参数!$B$4)</f>
        <v>0</v>
      </c>
      <c r="N1918" s="17">
        <f ca="1">f_nav_periodreturnrankingper(A1918,参数!$B$5,参数!$B$4,3)</f>
        <v>0</v>
      </c>
      <c r="O1918" s="17">
        <f ca="1">f_nav_adjustedreturn(A1918,参数!$B$6,参数!$B$5)</f>
        <v>0</v>
      </c>
      <c r="P1918" s="17">
        <f ca="1">f_nav_periodreturnrankingper(A1918,参数!$B$6,参数!$B$5,3)</f>
        <v>0</v>
      </c>
      <c r="Q1918" s="25">
        <f>f_return(A1918,1,参数!$B$1-365/2,参数!$B$1)</f>
        <v>143.809709119795</v>
      </c>
      <c r="R1918" s="25">
        <f ca="1">f_return(A1918,1,参数!$B$4,参数!$B$1)</f>
        <v>0</v>
      </c>
      <c r="S1918" s="25">
        <f ca="1">f_return(A1918,1,参数!$B$6,参数!$B$1)</f>
        <v>0</v>
      </c>
      <c r="T1918" t="str">
        <f>f_info_investtype(A1918)</f>
        <v>偏股混合型基金</v>
      </c>
      <c r="U1918" t="str">
        <f>f_info_fundmanager(A1918)</f>
        <v>刘彦春</v>
      </c>
      <c r="V1918">
        <f>f_info_manager_onthepostdays(A1918,1)</f>
        <v>667</v>
      </c>
      <c r="W1918" s="25">
        <f ca="1">f_return_1w(A1918,"0",参数!$B$2)</f>
        <v>-5.91519804571629</v>
      </c>
      <c r="X1918" s="25">
        <f>f_return_1m(A1918,"0",参数!$B$1)</f>
        <v>18.5491049352191</v>
      </c>
      <c r="Y1918" s="25">
        <f>f_return_3m(A1918,0,参数!$B$1)</f>
        <v>38.300449982693</v>
      </c>
      <c r="Z1918" s="25">
        <f>f_return_6m(A1918,0,参数!B1917)</f>
        <v>53.5172925818227</v>
      </c>
      <c r="AA1918" t="str">
        <f>f_dq_status(A1918,参数!$B$1)</f>
        <v>封闭期</v>
      </c>
      <c r="AB1918" s="17">
        <f ca="1">f_risk_maxdownside(A1918,参数!$B$6,参数!$B$1)</f>
        <v>-16.1747039643041</v>
      </c>
      <c r="AC1918" s="17">
        <f ca="1">f_risk_maxdownside(A1918,参数!$B$4,参数!$B$1)</f>
        <v>-16.1747039643041</v>
      </c>
      <c r="AD1918" t="str">
        <f ca="1">f_risk_maxdownside_date(A1918,参数!$B$6,参数!$B$1)</f>
        <v>20200114-20200319</v>
      </c>
    </row>
    <row r="1919" spans="1:30">
      <c r="A1919" s="15" t="s">
        <v>1947</v>
      </c>
      <c r="B1919" t="str">
        <f>f_info_name(A1919)</f>
        <v>安信量化优选A</v>
      </c>
      <c r="C1919" t="str">
        <f>f_info_setupdate(A1919)</f>
        <v>2018-09-03</v>
      </c>
      <c r="D1919" s="16">
        <f t="shared" si="29"/>
        <v>875</v>
      </c>
      <c r="F1919" s="17">
        <f>f_netasset_total(A1919,参数!$B$1,100000000)</f>
        <v>0.3349567624</v>
      </c>
      <c r="G1919" s="17">
        <f ca="1">f_nav_adjustedreturn(A1919,参数!$B$2,参数!$B$1)</f>
        <v>55.6191430002146</v>
      </c>
      <c r="H1919" s="17">
        <f ca="1">f_nav_periodreturnrankingper(A1919,参数!$B$2,参数!$B$1,3)</f>
        <v>63.2352941176471</v>
      </c>
      <c r="I1919" s="17">
        <f ca="1">f_nav_adjustedreturn(A1919,参数!$B$3,参数!$B$2)</f>
        <v>37.4938526605685</v>
      </c>
      <c r="J1919" s="17">
        <f ca="1">f_nav_periodreturnrankingper(A1919,参数!$B$3,参数!$B$2,3)</f>
        <v>62.5368731563422</v>
      </c>
      <c r="K1919" s="17">
        <f ca="1">f_nav_adjustedreturn(A1919,参数!$B$4,参数!$B$3)</f>
        <v>0</v>
      </c>
      <c r="L1919" s="17">
        <f ca="1">f_nav_periodreturnrankingper(A1919,参数!$B$4,参数!$B$3,3)</f>
        <v>0</v>
      </c>
      <c r="M1919" s="17">
        <f ca="1">f_nav_adjustedreturn(A1919,参数!$B$5,参数!$B$4)</f>
        <v>0</v>
      </c>
      <c r="N1919" s="17">
        <f ca="1">f_nav_periodreturnrankingper(A1919,参数!$B$5,参数!$B$4,3)</f>
        <v>0</v>
      </c>
      <c r="O1919" s="17">
        <f ca="1">f_nav_adjustedreturn(A1919,参数!$B$6,参数!$B$5)</f>
        <v>0</v>
      </c>
      <c r="P1919" s="17">
        <f ca="1">f_nav_periodreturnrankingper(A1919,参数!$B$6,参数!$B$5,3)</f>
        <v>0</v>
      </c>
      <c r="Q1919" s="25">
        <f>f_return(A1919,1,参数!$B$1-365/2,参数!$B$1)</f>
        <v>33.042246899688</v>
      </c>
      <c r="R1919" s="25">
        <f ca="1">f_return(A1919,1,参数!$B$4,参数!$B$1)</f>
        <v>0</v>
      </c>
      <c r="S1919" s="25">
        <f ca="1">f_return(A1919,1,参数!$B$6,参数!$B$1)</f>
        <v>0</v>
      </c>
      <c r="T1919" t="str">
        <f>f_info_investtype(A1919)</f>
        <v>普通股票型基金</v>
      </c>
      <c r="U1919" t="str">
        <f>f_info_fundmanager(A1919)</f>
        <v>施荣盛</v>
      </c>
      <c r="V1919">
        <f>f_info_manager_onthepostdays(A1919,1)</f>
        <v>395</v>
      </c>
      <c r="W1919" s="25">
        <f ca="1">f_return_1w(A1919,"0",参数!$B$2)</f>
        <v>-4.04310818231742</v>
      </c>
      <c r="X1919" s="25">
        <f>f_return_1m(A1919,"0",参数!$B$1)</f>
        <v>11.6391255260187</v>
      </c>
      <c r="Y1919" s="25">
        <f>f_return_3m(A1919,0,参数!$B$1)</f>
        <v>10.6229341469616</v>
      </c>
      <c r="Z1919" s="25">
        <f>f_return_6m(A1919,0,参数!B1918)</f>
        <v>10.277819193877</v>
      </c>
      <c r="AA1919" t="str">
        <f>f_dq_status(A1919,参数!$B$1)</f>
        <v>开放申购|开放赎回</v>
      </c>
      <c r="AB1919" s="17">
        <f ca="1">f_risk_maxdownside(A1919,参数!$B$6,参数!$B$1)</f>
        <v>-15.026285046729</v>
      </c>
      <c r="AC1919" s="17">
        <f ca="1">f_risk_maxdownside(A1919,参数!$B$4,参数!$B$1)</f>
        <v>-15.026285046729</v>
      </c>
      <c r="AD1919" t="str">
        <f ca="1">f_risk_maxdownside_date(A1919,参数!$B$6,参数!$B$1)</f>
        <v>20190409-20190809</v>
      </c>
    </row>
    <row r="1920" spans="1:30">
      <c r="A1920" s="15" t="s">
        <v>1948</v>
      </c>
      <c r="B1920" t="str">
        <f>f_info_name(A1920)</f>
        <v>银华盛利</v>
      </c>
      <c r="C1920" t="str">
        <f>f_info_setupdate(A1920)</f>
        <v>2018-12-13</v>
      </c>
      <c r="D1920" s="16">
        <f t="shared" si="29"/>
        <v>774</v>
      </c>
      <c r="F1920" s="17">
        <f>f_netasset_total(A1920,参数!$B$1,100000000)</f>
        <v>5.5848131767</v>
      </c>
      <c r="G1920" s="17">
        <f ca="1">f_nav_adjustedreturn(A1920,参数!$B$2,参数!$B$1)</f>
        <v>71.5113715113715</v>
      </c>
      <c r="H1920" s="17">
        <f ca="1">f_nav_periodreturnrankingper(A1920,参数!$B$2,参数!$B$1,3)</f>
        <v>45.4367026496565</v>
      </c>
      <c r="I1920" s="17">
        <f ca="1">f_nav_adjustedreturn(A1920,参数!$B$3,参数!$B$2)</f>
        <v>56.7394094993582</v>
      </c>
      <c r="J1920" s="17">
        <f ca="1">f_nav_periodreturnrankingper(A1920,参数!$B$3,参数!$B$2,3)</f>
        <v>24.6556473829201</v>
      </c>
      <c r="K1920" s="17">
        <f ca="1">f_nav_adjustedreturn(A1920,参数!$B$4,参数!$B$3)</f>
        <v>0</v>
      </c>
      <c r="L1920" s="17">
        <f ca="1">f_nav_periodreturnrankingper(A1920,参数!$B$4,参数!$B$3,3)</f>
        <v>0</v>
      </c>
      <c r="M1920" s="17">
        <f ca="1">f_nav_adjustedreturn(A1920,参数!$B$5,参数!$B$4)</f>
        <v>0</v>
      </c>
      <c r="N1920" s="17">
        <f ca="1">f_nav_periodreturnrankingper(A1920,参数!$B$5,参数!$B$4,3)</f>
        <v>0</v>
      </c>
      <c r="O1920" s="17">
        <f ca="1">f_nav_adjustedreturn(A1920,参数!$B$6,参数!$B$5)</f>
        <v>0</v>
      </c>
      <c r="P1920" s="17">
        <f ca="1">f_nav_periodreturnrankingper(A1920,参数!$B$6,参数!$B$5,3)</f>
        <v>0</v>
      </c>
      <c r="Q1920" s="25">
        <f>f_return(A1920,1,参数!$B$1-365/2,参数!$B$1)</f>
        <v>85.8474314642336</v>
      </c>
      <c r="R1920" s="25">
        <f ca="1">f_return(A1920,1,参数!$B$4,参数!$B$1)</f>
        <v>0</v>
      </c>
      <c r="S1920" s="25">
        <f ca="1">f_return(A1920,1,参数!$B$6,参数!$B$1)</f>
        <v>0</v>
      </c>
      <c r="T1920" t="str">
        <f>f_info_investtype(A1920)</f>
        <v>偏股混合型基金</v>
      </c>
      <c r="U1920" t="str">
        <f>f_info_fundmanager(A1920)</f>
        <v>向伊达</v>
      </c>
      <c r="V1920">
        <f>f_info_manager_onthepostdays(A1920,1)</f>
        <v>428</v>
      </c>
      <c r="W1920" s="25">
        <f ca="1">f_return_1w(A1920,"0",参数!$B$2)</f>
        <v>-1.90346702923182</v>
      </c>
      <c r="X1920" s="25">
        <f>f_return_1m(A1920,"0",参数!$B$1)</f>
        <v>13.4475142726174</v>
      </c>
      <c r="Y1920" s="25">
        <f>f_return_3m(A1920,0,参数!$B$1)</f>
        <v>35.5709377023056</v>
      </c>
      <c r="Z1920" s="25">
        <f>f_return_6m(A1920,0,参数!B1919)</f>
        <v>21.315119240565</v>
      </c>
      <c r="AA1920" t="str">
        <f>f_dq_status(A1920,参数!$B$1)</f>
        <v>暂停大额申购|开放赎回</v>
      </c>
      <c r="AB1920" s="17">
        <f ca="1">f_risk_maxdownside(A1920,参数!$B$6,参数!$B$1)</f>
        <v>-22.7103582338239</v>
      </c>
      <c r="AC1920" s="17">
        <f ca="1">f_risk_maxdownside(A1920,参数!$B$4,参数!$B$1)</f>
        <v>-22.7103582338239</v>
      </c>
      <c r="AD1920" t="str">
        <f ca="1">f_risk_maxdownside_date(A1920,参数!$B$6,参数!$B$1)</f>
        <v>20200226-20200323</v>
      </c>
    </row>
    <row r="1921" spans="1:30">
      <c r="A1921" s="15" t="s">
        <v>1949</v>
      </c>
      <c r="B1921" t="str">
        <f>f_info_name(A1921)</f>
        <v>东方红核心优选一年A</v>
      </c>
      <c r="C1921" t="str">
        <f>f_info_setupdate(A1921)</f>
        <v>2018-10-09</v>
      </c>
      <c r="D1921" s="16">
        <f t="shared" si="29"/>
        <v>839</v>
      </c>
      <c r="F1921" s="17">
        <f>f_netasset_total(A1921,参数!$B$1,100000000)</f>
        <v>17.8364266076</v>
      </c>
      <c r="G1921" s="17">
        <f ca="1">f_nav_adjustedreturn(A1921,参数!$B$2,参数!$B$1)</f>
        <v>8.95738893925657</v>
      </c>
      <c r="H1921" s="17">
        <f ca="1">f_nav_periodreturnrankingper(A1921,参数!$B$2,参数!$B$1,3)</f>
        <v>79.9465240641711</v>
      </c>
      <c r="I1921" s="17">
        <f ca="1">f_nav_adjustedreturn(A1921,参数!$B$3,参数!$B$2)</f>
        <v>7.12898212898212</v>
      </c>
      <c r="J1921" s="17">
        <f ca="1">f_nav_periodreturnrankingper(A1921,参数!$B$3,参数!$B$2,3)</f>
        <v>68.7719298245614</v>
      </c>
      <c r="K1921" s="17">
        <f ca="1">f_nav_adjustedreturn(A1921,参数!$B$4,参数!$B$3)</f>
        <v>0</v>
      </c>
      <c r="L1921" s="17">
        <f ca="1">f_nav_periodreturnrankingper(A1921,参数!$B$4,参数!$B$3,3)</f>
        <v>0</v>
      </c>
      <c r="M1921" s="17">
        <f ca="1">f_nav_adjustedreturn(A1921,参数!$B$5,参数!$B$4)</f>
        <v>0</v>
      </c>
      <c r="N1921" s="17">
        <f ca="1">f_nav_periodreturnrankingper(A1921,参数!$B$5,参数!$B$4,3)</f>
        <v>0</v>
      </c>
      <c r="O1921" s="17">
        <f ca="1">f_nav_adjustedreturn(A1921,参数!$B$6,参数!$B$5)</f>
        <v>0</v>
      </c>
      <c r="P1921" s="17">
        <f ca="1">f_nav_periodreturnrankingper(A1921,参数!$B$6,参数!$B$5,3)</f>
        <v>0</v>
      </c>
      <c r="Q1921" s="25">
        <f>f_return(A1921,1,参数!$B$1-365/2,参数!$B$1)</f>
        <v>12.0128212811571</v>
      </c>
      <c r="R1921" s="25">
        <f ca="1">f_return(A1921,1,参数!$B$4,参数!$B$1)</f>
        <v>0</v>
      </c>
      <c r="S1921" s="25">
        <f ca="1">f_return(A1921,1,参数!$B$6,参数!$B$1)</f>
        <v>0</v>
      </c>
      <c r="T1921" t="str">
        <f>f_info_investtype(A1921)</f>
        <v>偏债混合型基金</v>
      </c>
      <c r="U1921" t="str">
        <f>f_info_fundmanager(A1921)</f>
        <v>徐觅,王佳骏</v>
      </c>
      <c r="V1921">
        <f>f_info_manager_onthepostdays(A1921,1)</f>
        <v>856</v>
      </c>
      <c r="W1921" s="25">
        <f ca="1">f_return_1w(A1921,"0",参数!$B$2)</f>
        <v>-0.54999549184023</v>
      </c>
      <c r="X1921" s="25">
        <f>f_return_1m(A1921,"0",参数!$B$1)</f>
        <v>2.14176440591534</v>
      </c>
      <c r="Y1921" s="25">
        <f>f_return_3m(A1921,0,参数!$B$1)</f>
        <v>3.5855886916049</v>
      </c>
      <c r="Z1921" s="25">
        <f>f_return_6m(A1921,0,参数!B1920)</f>
        <v>4.51844083202236</v>
      </c>
      <c r="AA1921" t="str">
        <f>f_dq_status(A1921,参数!$B$1)</f>
        <v>暂停申购|暂停赎回</v>
      </c>
      <c r="AB1921" s="17">
        <f ca="1">f_risk_maxdownside(A1921,参数!$B$6,参数!$B$1)</f>
        <v>-0.977578475336315</v>
      </c>
      <c r="AC1921" s="17">
        <f ca="1">f_risk_maxdownside(A1921,参数!$B$4,参数!$B$1)</f>
        <v>-0.977578475336315</v>
      </c>
      <c r="AD1921" t="str">
        <f ca="1">f_risk_maxdownside_date(A1921,参数!$B$6,参数!$B$1)</f>
        <v>20200307-20200320</v>
      </c>
    </row>
    <row r="1922" spans="1:30">
      <c r="A1922" s="15" t="s">
        <v>1950</v>
      </c>
      <c r="B1922" t="str">
        <f>f_info_name(A1922)</f>
        <v>国泰民裕进取</v>
      </c>
      <c r="C1922" t="str">
        <f>f_info_setupdate(A1922)</f>
        <v>2020-09-29</v>
      </c>
      <c r="D1922" s="16">
        <f t="shared" si="29"/>
        <v>118</v>
      </c>
      <c r="F1922" s="17">
        <f>f_netasset_total(A1922,参数!$B$1,100000000)</f>
        <v>0.5268894455</v>
      </c>
      <c r="G1922" s="17">
        <f ca="1">f_nav_adjustedreturn(A1922,参数!$B$2,参数!$B$1)</f>
        <v>0</v>
      </c>
      <c r="H1922" s="17">
        <f ca="1">f_nav_periodreturnrankingper(A1922,参数!$B$2,参数!$B$1,3)</f>
        <v>0</v>
      </c>
      <c r="I1922" s="17">
        <f ca="1">f_nav_adjustedreturn(A1922,参数!$B$3,参数!$B$2)</f>
        <v>0</v>
      </c>
      <c r="J1922" s="17">
        <f ca="1">f_nav_periodreturnrankingper(A1922,参数!$B$3,参数!$B$2,3)</f>
        <v>0</v>
      </c>
      <c r="K1922" s="17">
        <f ca="1">f_nav_adjustedreturn(A1922,参数!$B$4,参数!$B$3)</f>
        <v>0</v>
      </c>
      <c r="L1922" s="17">
        <f ca="1">f_nav_periodreturnrankingper(A1922,参数!$B$4,参数!$B$3,3)</f>
        <v>0</v>
      </c>
      <c r="M1922" s="17">
        <f ca="1">f_nav_adjustedreturn(A1922,参数!$B$5,参数!$B$4)</f>
        <v>0</v>
      </c>
      <c r="N1922" s="17">
        <f ca="1">f_nav_periodreturnrankingper(A1922,参数!$B$5,参数!$B$4,3)</f>
        <v>0</v>
      </c>
      <c r="O1922" s="17">
        <f ca="1">f_nav_adjustedreturn(A1922,参数!$B$6,参数!$B$5)</f>
        <v>0</v>
      </c>
      <c r="P1922" s="17">
        <f ca="1">f_nav_periodreturnrankingper(A1922,参数!$B$6,参数!$B$5,3)</f>
        <v>0</v>
      </c>
      <c r="Q1922" s="25">
        <f>f_return(A1922,1,参数!$B$1-365/2,参数!$B$1)</f>
        <v>0</v>
      </c>
      <c r="R1922" s="25">
        <f ca="1">f_return(A1922,1,参数!$B$4,参数!$B$1)</f>
        <v>0</v>
      </c>
      <c r="S1922" s="25">
        <f ca="1">f_return(A1922,1,参数!$B$6,参数!$B$1)</f>
        <v>0</v>
      </c>
      <c r="T1922" t="str">
        <f>f_info_investtype(A1922)</f>
        <v>灵活配置型基金</v>
      </c>
      <c r="U1922" t="str">
        <f>f_info_fundmanager(A1922)</f>
        <v>饶玉涵</v>
      </c>
      <c r="V1922">
        <f>f_info_manager_onthepostdays(A1922,1)</f>
        <v>135</v>
      </c>
      <c r="W1922" s="25">
        <f ca="1">f_return_1w(A1922,"0",参数!$B$2)</f>
        <v>0</v>
      </c>
      <c r="X1922" s="25">
        <f>f_return_1m(A1922,"0",参数!$B$1)</f>
        <v>4.21794362842398</v>
      </c>
      <c r="Y1922" s="25">
        <f>f_return_3m(A1922,0,参数!$B$1)</f>
        <v>5.11511511511512</v>
      </c>
      <c r="Z1922" s="25">
        <f>f_return_6m(A1922,0,参数!B1921)</f>
        <v>0</v>
      </c>
      <c r="AA1922" t="str">
        <f>f_dq_status(A1922,参数!$B$1)</f>
        <v>开放申购|开放赎回</v>
      </c>
      <c r="AB1922" s="17">
        <f ca="1">f_risk_maxdownside(A1922,参数!$B$6,参数!$B$1)</f>
        <v>-1.58760520275442</v>
      </c>
      <c r="AC1922" s="17">
        <f ca="1">f_risk_maxdownside(A1922,参数!$B$4,参数!$B$1)</f>
        <v>-1.58760520275442</v>
      </c>
      <c r="AD1922" t="str">
        <f ca="1">f_risk_maxdownside_date(A1922,参数!$B$6,参数!$B$1)</f>
        <v>20210113-20210119</v>
      </c>
    </row>
    <row r="1923" spans="1:30">
      <c r="A1923" s="15" t="s">
        <v>1951</v>
      </c>
      <c r="B1923" t="str">
        <f>f_info_name(A1923)</f>
        <v>凯石涵行业精选A</v>
      </c>
      <c r="C1923" t="str">
        <f>f_info_setupdate(A1923)</f>
        <v>2018-10-25</v>
      </c>
      <c r="D1923" s="16">
        <f t="shared" ref="D1923:D1986" si="30">DATEDIF(C1923,"2021-1-25","d")</f>
        <v>823</v>
      </c>
      <c r="F1923" s="17">
        <f>f_netasset_total(A1923,参数!$B$1,100000000)</f>
        <v>0.1459475511</v>
      </c>
      <c r="G1923" s="17">
        <f ca="1">f_nav_adjustedreturn(A1923,参数!$B$2,参数!$B$1)</f>
        <v>37.1939910979229</v>
      </c>
      <c r="H1923" s="17">
        <f ca="1">f_nav_periodreturnrankingper(A1923,参数!$B$2,参数!$B$1,3)</f>
        <v>89.5976447497547</v>
      </c>
      <c r="I1923" s="17">
        <f ca="1">f_nav_adjustedreturn(A1923,参数!$B$3,参数!$B$2)</f>
        <v>24.5265362518313</v>
      </c>
      <c r="J1923" s="17">
        <f ca="1">f_nav_periodreturnrankingper(A1923,参数!$B$3,参数!$B$2,3)</f>
        <v>85.8126721763085</v>
      </c>
      <c r="K1923" s="17">
        <f ca="1">f_nav_adjustedreturn(A1923,参数!$B$4,参数!$B$3)</f>
        <v>0</v>
      </c>
      <c r="L1923" s="17">
        <f ca="1">f_nav_periodreturnrankingper(A1923,参数!$B$4,参数!$B$3,3)</f>
        <v>0</v>
      </c>
      <c r="M1923" s="17">
        <f ca="1">f_nav_adjustedreturn(A1923,参数!$B$5,参数!$B$4)</f>
        <v>0</v>
      </c>
      <c r="N1923" s="17">
        <f ca="1">f_nav_periodreturnrankingper(A1923,参数!$B$5,参数!$B$4,3)</f>
        <v>0</v>
      </c>
      <c r="O1923" s="17">
        <f ca="1">f_nav_adjustedreturn(A1923,参数!$B$6,参数!$B$5)</f>
        <v>0</v>
      </c>
      <c r="P1923" s="17">
        <f ca="1">f_nav_periodreturnrankingper(A1923,参数!$B$6,参数!$B$5,3)</f>
        <v>0</v>
      </c>
      <c r="Q1923" s="25">
        <f>f_return(A1923,1,参数!$B$1-365/2,参数!$B$1)</f>
        <v>58.3518035075488</v>
      </c>
      <c r="R1923" s="25">
        <f ca="1">f_return(A1923,1,参数!$B$4,参数!$B$1)</f>
        <v>0</v>
      </c>
      <c r="S1923" s="25">
        <f ca="1">f_return(A1923,1,参数!$B$6,参数!$B$1)</f>
        <v>0</v>
      </c>
      <c r="T1923" t="str">
        <f>f_info_investtype(A1923)</f>
        <v>偏股混合型基金</v>
      </c>
      <c r="U1923" t="str">
        <f>f_info_fundmanager(A1923)</f>
        <v>周德生</v>
      </c>
      <c r="V1923">
        <f>f_info_manager_onthepostdays(A1923,1)</f>
        <v>28</v>
      </c>
      <c r="W1923" s="25">
        <f ca="1">f_return_1w(A1923,"0",参数!$B$2)</f>
        <v>-3.13482439593999</v>
      </c>
      <c r="X1923" s="25">
        <f>f_return_1m(A1923,"0",参数!$B$1)</f>
        <v>11.9561104805146</v>
      </c>
      <c r="Y1923" s="25">
        <f>f_return_3m(A1923,0,参数!$B$1)</f>
        <v>16.5694925937598</v>
      </c>
      <c r="Z1923" s="25">
        <f>f_return_6m(A1923,0,参数!B1922)</f>
        <v>20.9906617945595</v>
      </c>
      <c r="AA1923" t="str">
        <f>f_dq_status(A1923,参数!$B$1)</f>
        <v>开放申购|开放赎回</v>
      </c>
      <c r="AB1923" s="17">
        <f ca="1">f_risk_maxdownside(A1923,参数!$B$6,参数!$B$1)</f>
        <v>-16.5420529008289</v>
      </c>
      <c r="AC1923" s="17">
        <f ca="1">f_risk_maxdownside(A1923,参数!$B$4,参数!$B$1)</f>
        <v>-16.5420529008289</v>
      </c>
      <c r="AD1923" t="str">
        <f ca="1">f_risk_maxdownside_date(A1923,参数!$B$6,参数!$B$1)</f>
        <v>20190313-20190606</v>
      </c>
    </row>
    <row r="1924" spans="1:30">
      <c r="A1924" s="15" t="s">
        <v>1952</v>
      </c>
      <c r="B1924" t="str">
        <f>f_info_name(A1924)</f>
        <v>招商丰韵A</v>
      </c>
      <c r="C1924" t="str">
        <f>f_info_setupdate(A1924)</f>
        <v>2019-03-19</v>
      </c>
      <c r="D1924" s="16">
        <f t="shared" si="30"/>
        <v>678</v>
      </c>
      <c r="F1924" s="17">
        <f>f_netasset_total(A1924,参数!$B$1,100000000)</f>
        <v>4.0784817004</v>
      </c>
      <c r="G1924" s="17">
        <f ca="1">f_nav_adjustedreturn(A1924,参数!$B$2,参数!$B$1)</f>
        <v>95.6997941781829</v>
      </c>
      <c r="H1924" s="17">
        <f ca="1">f_nav_periodreturnrankingper(A1924,参数!$B$2,参数!$B$1,3)</f>
        <v>12.855740922473</v>
      </c>
      <c r="I1924" s="17">
        <f ca="1">f_nav_adjustedreturn(A1924,参数!$B$3,参数!$B$2)</f>
        <v>0</v>
      </c>
      <c r="J1924" s="17">
        <f ca="1">f_nav_periodreturnrankingper(A1924,参数!$B$3,参数!$B$2,3)</f>
        <v>0</v>
      </c>
      <c r="K1924" s="17">
        <f ca="1">f_nav_adjustedreturn(A1924,参数!$B$4,参数!$B$3)</f>
        <v>0</v>
      </c>
      <c r="L1924" s="17">
        <f ca="1">f_nav_periodreturnrankingper(A1924,参数!$B$4,参数!$B$3,3)</f>
        <v>0</v>
      </c>
      <c r="M1924" s="17">
        <f ca="1">f_nav_adjustedreturn(A1924,参数!$B$5,参数!$B$4)</f>
        <v>0</v>
      </c>
      <c r="N1924" s="17">
        <f ca="1">f_nav_periodreturnrankingper(A1924,参数!$B$5,参数!$B$4,3)</f>
        <v>0</v>
      </c>
      <c r="O1924" s="17">
        <f ca="1">f_nav_adjustedreturn(A1924,参数!$B$6,参数!$B$5)</f>
        <v>0</v>
      </c>
      <c r="P1924" s="17">
        <f ca="1">f_nav_periodreturnrankingper(A1924,参数!$B$6,参数!$B$5,3)</f>
        <v>0</v>
      </c>
      <c r="Q1924" s="25">
        <f>f_return(A1924,1,参数!$B$1-365/2,参数!$B$1)</f>
        <v>110.038319833479</v>
      </c>
      <c r="R1924" s="25">
        <f ca="1">f_return(A1924,1,参数!$B$4,参数!$B$1)</f>
        <v>0</v>
      </c>
      <c r="S1924" s="25">
        <f ca="1">f_return(A1924,1,参数!$B$6,参数!$B$1)</f>
        <v>0</v>
      </c>
      <c r="T1924" t="str">
        <f>f_info_investtype(A1924)</f>
        <v>偏股混合型基金</v>
      </c>
      <c r="U1924" t="str">
        <f>f_info_fundmanager(A1924)</f>
        <v>付斌</v>
      </c>
      <c r="V1924">
        <f>f_info_manager_onthepostdays(A1924,1)</f>
        <v>695</v>
      </c>
      <c r="W1924" s="25">
        <f ca="1">f_return_1w(A1924,"0",参数!$B$2)</f>
        <v>0.987306064880119</v>
      </c>
      <c r="X1924" s="25">
        <f>f_return_1m(A1924,"0",参数!$B$1)</f>
        <v>22.6131810436144</v>
      </c>
      <c r="Y1924" s="25">
        <f>f_return_3m(A1924,0,参数!$B$1)</f>
        <v>36.984821198868</v>
      </c>
      <c r="Z1924" s="25">
        <f>f_return_6m(A1924,0,参数!B1923)</f>
        <v>34.3870741131015</v>
      </c>
      <c r="AA1924" t="str">
        <f>f_dq_status(A1924,参数!$B$1)</f>
        <v>开放申购|开放赎回</v>
      </c>
      <c r="AB1924" s="17">
        <f ca="1">f_risk_maxdownside(A1924,参数!$B$6,参数!$B$1)</f>
        <v>-17.1642747309072</v>
      </c>
      <c r="AC1924" s="17">
        <f ca="1">f_risk_maxdownside(A1924,参数!$B$4,参数!$B$1)</f>
        <v>-17.1642747309072</v>
      </c>
      <c r="AD1924" t="str">
        <f ca="1">f_risk_maxdownside_date(A1924,参数!$B$6,参数!$B$1)</f>
        <v>20200226-20200323</v>
      </c>
    </row>
    <row r="1925" spans="1:30">
      <c r="A1925" s="15" t="s">
        <v>1953</v>
      </c>
      <c r="B1925" t="str">
        <f>f_info_name(A1925)</f>
        <v>兴业安保优选</v>
      </c>
      <c r="C1925" t="str">
        <f>f_info_setupdate(A1925)</f>
        <v>2018-12-07</v>
      </c>
      <c r="D1925" s="16">
        <f t="shared" si="30"/>
        <v>780</v>
      </c>
      <c r="F1925" s="17">
        <f>f_netasset_total(A1925,参数!$B$1,100000000)</f>
        <v>1.8127319235</v>
      </c>
      <c r="G1925" s="17">
        <f ca="1">f_nav_adjustedreturn(A1925,参数!$B$2,参数!$B$1)</f>
        <v>83.5558027437894</v>
      </c>
      <c r="H1925" s="17">
        <f ca="1">f_nav_periodreturnrankingper(A1925,参数!$B$2,参数!$B$1,3)</f>
        <v>26.4965652600589</v>
      </c>
      <c r="I1925" s="17">
        <f ca="1">f_nav_adjustedreturn(A1925,参数!$B$3,参数!$B$2)</f>
        <v>59.8222222222222</v>
      </c>
      <c r="J1925" s="17">
        <f ca="1">f_nav_periodreturnrankingper(A1925,参数!$B$3,参数!$B$2,3)</f>
        <v>19.5592286501377</v>
      </c>
      <c r="K1925" s="17">
        <f ca="1">f_nav_adjustedreturn(A1925,参数!$B$4,参数!$B$3)</f>
        <v>0</v>
      </c>
      <c r="L1925" s="17">
        <f ca="1">f_nav_periodreturnrankingper(A1925,参数!$B$4,参数!$B$3,3)</f>
        <v>0</v>
      </c>
      <c r="M1925" s="17">
        <f ca="1">f_nav_adjustedreturn(A1925,参数!$B$5,参数!$B$4)</f>
        <v>0</v>
      </c>
      <c r="N1925" s="17">
        <f ca="1">f_nav_periodreturnrankingper(A1925,参数!$B$5,参数!$B$4,3)</f>
        <v>0</v>
      </c>
      <c r="O1925" s="17">
        <f ca="1">f_nav_adjustedreturn(A1925,参数!$B$6,参数!$B$5)</f>
        <v>0</v>
      </c>
      <c r="P1925" s="17">
        <f ca="1">f_nav_periodreturnrankingper(A1925,参数!$B$6,参数!$B$5,3)</f>
        <v>0</v>
      </c>
      <c r="Q1925" s="25">
        <f>f_return(A1925,1,参数!$B$1-365/2,参数!$B$1)</f>
        <v>101.878118596434</v>
      </c>
      <c r="R1925" s="25">
        <f ca="1">f_return(A1925,1,参数!$B$4,参数!$B$1)</f>
        <v>0</v>
      </c>
      <c r="S1925" s="25">
        <f ca="1">f_return(A1925,1,参数!$B$6,参数!$B$1)</f>
        <v>0</v>
      </c>
      <c r="T1925" t="str">
        <f>f_info_investtype(A1925)</f>
        <v>偏股混合型基金</v>
      </c>
      <c r="U1925" t="str">
        <f>f_info_fundmanager(A1925)</f>
        <v>刘方旭,廖欢欢</v>
      </c>
      <c r="V1925">
        <f>f_info_manager_onthepostdays(A1925,1)</f>
        <v>797</v>
      </c>
      <c r="W1925" s="25">
        <f ca="1">f_return_1w(A1925,"0",参数!$B$2)</f>
        <v>2.94547999236593</v>
      </c>
      <c r="X1925" s="25">
        <f>f_return_1m(A1925,"0",参数!$B$1)</f>
        <v>19.5484182564598</v>
      </c>
      <c r="Y1925" s="25">
        <f>f_return_3m(A1925,0,参数!$B$1)</f>
        <v>34.2144503185577</v>
      </c>
      <c r="Z1925" s="25">
        <f>f_return_6m(A1925,0,参数!B1924)</f>
        <v>33.1631024577083</v>
      </c>
      <c r="AA1925" t="str">
        <f>f_dq_status(A1925,参数!$B$1)</f>
        <v>开放申购|开放赎回</v>
      </c>
      <c r="AB1925" s="17">
        <f ca="1">f_risk_maxdownside(A1925,参数!$B$6,参数!$B$1)</f>
        <v>-23.6300650850304</v>
      </c>
      <c r="AC1925" s="17">
        <f ca="1">f_risk_maxdownside(A1925,参数!$B$4,参数!$B$1)</f>
        <v>-23.6300650850304</v>
      </c>
      <c r="AD1925" t="str">
        <f ca="1">f_risk_maxdownside_date(A1925,参数!$B$6,参数!$B$1)</f>
        <v>20200226-20200323</v>
      </c>
    </row>
    <row r="1926" spans="1:30">
      <c r="A1926" s="15" t="s">
        <v>1954</v>
      </c>
      <c r="B1926" t="str">
        <f>f_info_name(A1926)</f>
        <v>弘毅远方国企转型</v>
      </c>
      <c r="C1926" t="str">
        <f>f_info_setupdate(A1926)</f>
        <v>2018-10-31</v>
      </c>
      <c r="D1926" s="16">
        <f t="shared" si="30"/>
        <v>817</v>
      </c>
      <c r="F1926" s="17">
        <f>f_netasset_total(A1926,参数!$B$1,100000000)</f>
        <v>0.9114495324</v>
      </c>
      <c r="G1926" s="17">
        <f ca="1">f_nav_adjustedreturn(A1926,参数!$B$2,参数!$B$1)</f>
        <v>76.7898574743122</v>
      </c>
      <c r="H1926" s="17">
        <f ca="1">f_nav_periodreturnrankingper(A1926,参数!$B$2,参数!$B$1,3)</f>
        <v>36.5063788027478</v>
      </c>
      <c r="I1926" s="17">
        <f ca="1">f_nav_adjustedreturn(A1926,参数!$B$3,参数!$B$2)</f>
        <v>22.4128053308463</v>
      </c>
      <c r="J1926" s="17">
        <f ca="1">f_nav_periodreturnrankingper(A1926,参数!$B$3,参数!$B$2,3)</f>
        <v>88.8429752066116</v>
      </c>
      <c r="K1926" s="17">
        <f ca="1">f_nav_adjustedreturn(A1926,参数!$B$4,参数!$B$3)</f>
        <v>0</v>
      </c>
      <c r="L1926" s="17">
        <f ca="1">f_nav_periodreturnrankingper(A1926,参数!$B$4,参数!$B$3,3)</f>
        <v>0</v>
      </c>
      <c r="M1926" s="17">
        <f ca="1">f_nav_adjustedreturn(A1926,参数!$B$5,参数!$B$4)</f>
        <v>0</v>
      </c>
      <c r="N1926" s="17">
        <f ca="1">f_nav_periodreturnrankingper(A1926,参数!$B$5,参数!$B$4,3)</f>
        <v>0</v>
      </c>
      <c r="O1926" s="17">
        <f ca="1">f_nav_adjustedreturn(A1926,参数!$B$6,参数!$B$5)</f>
        <v>0</v>
      </c>
      <c r="P1926" s="17">
        <f ca="1">f_nav_periodreturnrankingper(A1926,参数!$B$6,参数!$B$5,3)</f>
        <v>0</v>
      </c>
      <c r="Q1926" s="25">
        <f>f_return(A1926,1,参数!$B$1-365/2,参数!$B$1)</f>
        <v>83.6516777132361</v>
      </c>
      <c r="R1926" s="25">
        <f ca="1">f_return(A1926,1,参数!$B$4,参数!$B$1)</f>
        <v>0</v>
      </c>
      <c r="S1926" s="25">
        <f ca="1">f_return(A1926,1,参数!$B$6,参数!$B$1)</f>
        <v>0</v>
      </c>
      <c r="T1926" t="str">
        <f>f_info_investtype(A1926)</f>
        <v>偏股混合型基金</v>
      </c>
      <c r="U1926" t="str">
        <f>f_info_fundmanager(A1926)</f>
        <v>周鹏</v>
      </c>
      <c r="V1926">
        <f>f_info_manager_onthepostdays(A1926,1)</f>
        <v>834</v>
      </c>
      <c r="W1926" s="25">
        <f ca="1">f_return_1w(A1926,"0",参数!$B$2)</f>
        <v>-3.13829360301789</v>
      </c>
      <c r="X1926" s="25">
        <f>f_return_1m(A1926,"0",参数!$B$1)</f>
        <v>10.6128162588138</v>
      </c>
      <c r="Y1926" s="25">
        <f>f_return_3m(A1926,0,参数!$B$1)</f>
        <v>22.3056638385691</v>
      </c>
      <c r="Z1926" s="25">
        <f>f_return_6m(A1926,0,参数!B1925)</f>
        <v>21.4001499336832</v>
      </c>
      <c r="AA1926" t="str">
        <f>f_dq_status(A1926,参数!$B$1)</f>
        <v>开放申购|开放赎回</v>
      </c>
      <c r="AB1926" s="17">
        <f ca="1">f_risk_maxdownside(A1926,参数!$B$6,参数!$B$1)</f>
        <v>-16.2893591918</v>
      </c>
      <c r="AC1926" s="17">
        <f ca="1">f_risk_maxdownside(A1926,参数!$B$4,参数!$B$1)</f>
        <v>-16.2893591918</v>
      </c>
      <c r="AD1926" t="str">
        <f ca="1">f_risk_maxdownside_date(A1926,参数!$B$6,参数!$B$1)</f>
        <v>20200226-20200323</v>
      </c>
    </row>
    <row r="1927" spans="1:30">
      <c r="A1927" s="15" t="s">
        <v>1955</v>
      </c>
      <c r="B1927" t="str">
        <f>f_info_name(A1927)</f>
        <v>长安鑫盈A</v>
      </c>
      <c r="C1927" t="str">
        <f>f_info_setupdate(A1927)</f>
        <v>2019-07-18</v>
      </c>
      <c r="D1927" s="16">
        <f t="shared" si="30"/>
        <v>557</v>
      </c>
      <c r="F1927" s="17">
        <f>f_netasset_total(A1927,参数!$B$1,100000000)</f>
        <v>11.393281706</v>
      </c>
      <c r="G1927" s="17">
        <f ca="1">f_nav_adjustedreturn(A1927,参数!$B$2,参数!$B$1)</f>
        <v>110.312204351939</v>
      </c>
      <c r="H1927" s="17">
        <f ca="1">f_nav_periodreturnrankingper(A1927,参数!$B$2,参数!$B$1,3)</f>
        <v>2.64690312334569</v>
      </c>
      <c r="I1927" s="17">
        <f ca="1">f_nav_adjustedreturn(A1927,参数!$B$3,参数!$B$2)</f>
        <v>0</v>
      </c>
      <c r="J1927" s="17">
        <f ca="1">f_nav_periodreturnrankingper(A1927,参数!$B$3,参数!$B$2,3)</f>
        <v>0</v>
      </c>
      <c r="K1927" s="17">
        <f ca="1">f_nav_adjustedreturn(A1927,参数!$B$4,参数!$B$3)</f>
        <v>0</v>
      </c>
      <c r="L1927" s="17">
        <f ca="1">f_nav_periodreturnrankingper(A1927,参数!$B$4,参数!$B$3,3)</f>
        <v>0</v>
      </c>
      <c r="M1927" s="17">
        <f ca="1">f_nav_adjustedreturn(A1927,参数!$B$5,参数!$B$4)</f>
        <v>0</v>
      </c>
      <c r="N1927" s="17">
        <f ca="1">f_nav_periodreturnrankingper(A1927,参数!$B$5,参数!$B$4,3)</f>
        <v>0</v>
      </c>
      <c r="O1927" s="17">
        <f ca="1">f_nav_adjustedreturn(A1927,参数!$B$6,参数!$B$5)</f>
        <v>0</v>
      </c>
      <c r="P1927" s="17">
        <f ca="1">f_nav_periodreturnrankingper(A1927,参数!$B$6,参数!$B$5,3)</f>
        <v>0</v>
      </c>
      <c r="Q1927" s="25">
        <f>f_return(A1927,1,参数!$B$1-365/2,参数!$B$1)</f>
        <v>159.559786650569</v>
      </c>
      <c r="R1927" s="25">
        <f ca="1">f_return(A1927,1,参数!$B$4,参数!$B$1)</f>
        <v>0</v>
      </c>
      <c r="S1927" s="25">
        <f ca="1">f_return(A1927,1,参数!$B$6,参数!$B$1)</f>
        <v>0</v>
      </c>
      <c r="T1927" t="str">
        <f>f_info_investtype(A1927)</f>
        <v>灵活配置型基金</v>
      </c>
      <c r="U1927" t="str">
        <f>f_info_fundmanager(A1927)</f>
        <v>林忠晶,徐小勇</v>
      </c>
      <c r="V1927">
        <f>f_info_manager_onthepostdays(A1927,1)</f>
        <v>574</v>
      </c>
      <c r="W1927" s="25">
        <f ca="1">f_return_1w(A1927,"0",参数!$B$2)</f>
        <v>3.52595494613124</v>
      </c>
      <c r="X1927" s="25">
        <f>f_return_1m(A1927,"0",参数!$B$1)</f>
        <v>17.8372647760403</v>
      </c>
      <c r="Y1927" s="25">
        <f>f_return_3m(A1927,0,参数!$B$1)</f>
        <v>44.7265625</v>
      </c>
      <c r="Z1927" s="25">
        <f>f_return_6m(A1927,0,参数!B1926)</f>
        <v>53.9252873563218</v>
      </c>
      <c r="AA1927" t="str">
        <f>f_dq_status(A1927,参数!$B$1)</f>
        <v>开放申购|开放赎回</v>
      </c>
      <c r="AB1927" s="17">
        <f ca="1">f_risk_maxdownside(A1927,参数!$B$6,参数!$B$1)</f>
        <v>-20.2484639794747</v>
      </c>
      <c r="AC1927" s="17">
        <f ca="1">f_risk_maxdownside(A1927,参数!$B$4,参数!$B$1)</f>
        <v>-20.2484639794747</v>
      </c>
      <c r="AD1927" t="str">
        <f ca="1">f_risk_maxdownside_date(A1927,参数!$B$6,参数!$B$1)</f>
        <v>20200226-20200323</v>
      </c>
    </row>
    <row r="1928" spans="1:30">
      <c r="A1928" s="15" t="s">
        <v>1956</v>
      </c>
      <c r="B1928" t="str">
        <f>f_info_name(A1928)</f>
        <v>广发趋势动力</v>
      </c>
      <c r="C1928" t="str">
        <f>f_info_setupdate(A1928)</f>
        <v>2018-12-25</v>
      </c>
      <c r="D1928" s="16">
        <f t="shared" si="30"/>
        <v>762</v>
      </c>
      <c r="F1928" s="17">
        <f>f_netasset_total(A1928,参数!$B$1,100000000)</f>
        <v>0.3439518935</v>
      </c>
      <c r="G1928" s="17">
        <f ca="1">f_nav_adjustedreturn(A1928,参数!$B$2,参数!$B$1)</f>
        <v>71.1083980116857</v>
      </c>
      <c r="H1928" s="17">
        <f ca="1">f_nav_periodreturnrankingper(A1928,参数!$B$2,参数!$B$1,3)</f>
        <v>24.0338803599788</v>
      </c>
      <c r="I1928" s="17">
        <f ca="1">f_nav_adjustedreturn(A1928,参数!$B$3,参数!$B$2)</f>
        <v>14.1562966650075</v>
      </c>
      <c r="J1928" s="17">
        <f ca="1">f_nav_periodreturnrankingper(A1928,参数!$B$3,参数!$B$2,3)</f>
        <v>71.1259754738016</v>
      </c>
      <c r="K1928" s="17">
        <f ca="1">f_nav_adjustedreturn(A1928,参数!$B$4,参数!$B$3)</f>
        <v>0</v>
      </c>
      <c r="L1928" s="17">
        <f ca="1">f_nav_periodreturnrankingper(A1928,参数!$B$4,参数!$B$3,3)</f>
        <v>0</v>
      </c>
      <c r="M1928" s="17">
        <f ca="1">f_nav_adjustedreturn(A1928,参数!$B$5,参数!$B$4)</f>
        <v>0</v>
      </c>
      <c r="N1928" s="17">
        <f ca="1">f_nav_periodreturnrankingper(A1928,参数!$B$5,参数!$B$4,3)</f>
        <v>0</v>
      </c>
      <c r="O1928" s="17">
        <f ca="1">f_nav_adjustedreturn(A1928,参数!$B$6,参数!$B$5)</f>
        <v>0</v>
      </c>
      <c r="P1928" s="17">
        <f ca="1">f_nav_periodreturnrankingper(A1928,参数!$B$6,参数!$B$5,3)</f>
        <v>0</v>
      </c>
      <c r="Q1928" s="25">
        <f>f_return(A1928,1,参数!$B$1-365/2,参数!$B$1)</f>
        <v>75.6117810854046</v>
      </c>
      <c r="R1928" s="25">
        <f ca="1">f_return(A1928,1,参数!$B$4,参数!$B$1)</f>
        <v>0</v>
      </c>
      <c r="S1928" s="25">
        <f ca="1">f_return(A1928,1,参数!$B$6,参数!$B$1)</f>
        <v>0</v>
      </c>
      <c r="T1928" t="str">
        <f>f_info_investtype(A1928)</f>
        <v>灵活配置型基金</v>
      </c>
      <c r="U1928" t="str">
        <f>f_info_fundmanager(A1928)</f>
        <v>蒋科</v>
      </c>
      <c r="V1928">
        <f>f_info_manager_onthepostdays(A1928,1)</f>
        <v>287</v>
      </c>
      <c r="W1928" s="25">
        <f ca="1">f_return_1w(A1928,"0",参数!$B$2)</f>
        <v>-2.18374136313229</v>
      </c>
      <c r="X1928" s="25">
        <f>f_return_1m(A1928,"0",参数!$B$1)</f>
        <v>18.9223589308443</v>
      </c>
      <c r="Y1928" s="25">
        <f>f_return_3m(A1928,0,参数!$B$1)</f>
        <v>26.4647115694489</v>
      </c>
      <c r="Z1928" s="25">
        <f>f_return_6m(A1928,0,参数!B1927)</f>
        <v>27.9638523761375</v>
      </c>
      <c r="AA1928" t="str">
        <f>f_dq_status(A1928,参数!$B$1)</f>
        <v>开放申购|开放赎回</v>
      </c>
      <c r="AB1928" s="17">
        <f ca="1">f_risk_maxdownside(A1928,参数!$B$6,参数!$B$1)</f>
        <v>-17.5734581853407</v>
      </c>
      <c r="AC1928" s="17">
        <f ca="1">f_risk_maxdownside(A1928,参数!$B$4,参数!$B$1)</f>
        <v>-17.5734581853407</v>
      </c>
      <c r="AD1928" t="str">
        <f ca="1">f_risk_maxdownside_date(A1928,参数!$B$6,参数!$B$1)</f>
        <v>20190703-20200323</v>
      </c>
    </row>
    <row r="1929" spans="1:30">
      <c r="A1929" s="15" t="s">
        <v>1957</v>
      </c>
      <c r="B1929" t="str">
        <f>f_info_name(A1929)</f>
        <v>华泰保兴研究智选A</v>
      </c>
      <c r="C1929" t="str">
        <f>f_info_setupdate(A1929)</f>
        <v>2018-11-16</v>
      </c>
      <c r="D1929" s="16">
        <f t="shared" si="30"/>
        <v>801</v>
      </c>
      <c r="F1929" s="17">
        <f>f_netasset_total(A1929,参数!$B$1,100000000)</f>
        <v>3.2423221154</v>
      </c>
      <c r="G1929" s="17">
        <f ca="1">f_nav_adjustedreturn(A1929,参数!$B$2,参数!$B$1)</f>
        <v>90.973146480858</v>
      </c>
      <c r="H1929" s="17">
        <f ca="1">f_nav_periodreturnrankingper(A1929,参数!$B$2,参数!$B$1,3)</f>
        <v>9.05240868184224</v>
      </c>
      <c r="I1929" s="17">
        <f ca="1">f_nav_adjustedreturn(A1929,参数!$B$3,参数!$B$2)</f>
        <v>27.0818823997612</v>
      </c>
      <c r="J1929" s="17">
        <f ca="1">f_nav_periodreturnrankingper(A1929,参数!$B$3,参数!$B$2,3)</f>
        <v>48.1047937569677</v>
      </c>
      <c r="K1929" s="17">
        <f ca="1">f_nav_adjustedreturn(A1929,参数!$B$4,参数!$B$3)</f>
        <v>0</v>
      </c>
      <c r="L1929" s="17">
        <f ca="1">f_nav_periodreturnrankingper(A1929,参数!$B$4,参数!$B$3,3)</f>
        <v>0</v>
      </c>
      <c r="M1929" s="17">
        <f ca="1">f_nav_adjustedreturn(A1929,参数!$B$5,参数!$B$4)</f>
        <v>0</v>
      </c>
      <c r="N1929" s="17">
        <f ca="1">f_nav_periodreturnrankingper(A1929,参数!$B$5,参数!$B$4,3)</f>
        <v>0</v>
      </c>
      <c r="O1929" s="17">
        <f ca="1">f_nav_adjustedreturn(A1929,参数!$B$6,参数!$B$5)</f>
        <v>0</v>
      </c>
      <c r="P1929" s="17">
        <f ca="1">f_nav_periodreturnrankingper(A1929,参数!$B$6,参数!$B$5,3)</f>
        <v>0</v>
      </c>
      <c r="Q1929" s="25">
        <f>f_return(A1929,1,参数!$B$1-365/2,参数!$B$1)</f>
        <v>98.3584304748907</v>
      </c>
      <c r="R1929" s="25">
        <f ca="1">f_return(A1929,1,参数!$B$4,参数!$B$1)</f>
        <v>0</v>
      </c>
      <c r="S1929" s="25">
        <f ca="1">f_return(A1929,1,参数!$B$6,参数!$B$1)</f>
        <v>0</v>
      </c>
      <c r="T1929" t="str">
        <f>f_info_investtype(A1929)</f>
        <v>灵活配置型基金</v>
      </c>
      <c r="U1929" t="str">
        <f>f_info_fundmanager(A1929)</f>
        <v>赵健</v>
      </c>
      <c r="V1929">
        <f>f_info_manager_onthepostdays(A1929,1)</f>
        <v>818</v>
      </c>
      <c r="W1929" s="25">
        <f ca="1">f_return_1w(A1929,"0",参数!$B$2)</f>
        <v>-1.69321942584467</v>
      </c>
      <c r="X1929" s="25">
        <f>f_return_1m(A1929,"0",参数!$B$1)</f>
        <v>13.970004205018</v>
      </c>
      <c r="Y1929" s="25">
        <f>f_return_3m(A1929,0,参数!$B$1)</f>
        <v>27.3652882205514</v>
      </c>
      <c r="Z1929" s="25">
        <f>f_return_6m(A1929,0,参数!B1928)</f>
        <v>37.9098585371203</v>
      </c>
      <c r="AA1929" t="str">
        <f>f_dq_status(A1929,参数!$B$1)</f>
        <v>开放申购|开放赎回</v>
      </c>
      <c r="AB1929" s="17">
        <f ca="1">f_risk_maxdownside(A1929,参数!$B$6,参数!$B$1)</f>
        <v>-14.608509116911</v>
      </c>
      <c r="AC1929" s="17">
        <f ca="1">f_risk_maxdownside(A1929,参数!$B$4,参数!$B$1)</f>
        <v>-14.608509116911</v>
      </c>
      <c r="AD1929" t="str">
        <f ca="1">f_risk_maxdownside_date(A1929,参数!$B$6,参数!$B$1)</f>
        <v>20200225-20200323</v>
      </c>
    </row>
    <row r="1930" spans="1:30">
      <c r="A1930" s="15" t="s">
        <v>1958</v>
      </c>
      <c r="B1930" t="str">
        <f>f_info_name(A1930)</f>
        <v>中信保诚创新成长</v>
      </c>
      <c r="C1930" t="str">
        <f>f_info_setupdate(A1930)</f>
        <v>2019-01-30</v>
      </c>
      <c r="D1930" s="16">
        <f t="shared" si="30"/>
        <v>726</v>
      </c>
      <c r="F1930" s="17">
        <f>f_netasset_total(A1930,参数!$B$1,100000000)</f>
        <v>2.4006081171</v>
      </c>
      <c r="G1930" s="17">
        <f ca="1">f_nav_adjustedreturn(A1930,参数!$B$2,参数!$B$1)</f>
        <v>106.880540312368</v>
      </c>
      <c r="H1930" s="17">
        <f ca="1">f_nav_periodreturnrankingper(A1930,参数!$B$2,参数!$B$1,3)</f>
        <v>3.38803599788248</v>
      </c>
      <c r="I1930" s="17">
        <f ca="1">f_nav_adjustedreturn(A1930,参数!$B$3,参数!$B$2)</f>
        <v>0</v>
      </c>
      <c r="J1930" s="17">
        <f ca="1">f_nav_periodreturnrankingper(A1930,参数!$B$3,参数!$B$2,3)</f>
        <v>0</v>
      </c>
      <c r="K1930" s="17">
        <f ca="1">f_nav_adjustedreturn(A1930,参数!$B$4,参数!$B$3)</f>
        <v>0</v>
      </c>
      <c r="L1930" s="17">
        <f ca="1">f_nav_periodreturnrankingper(A1930,参数!$B$4,参数!$B$3,3)</f>
        <v>0</v>
      </c>
      <c r="M1930" s="17">
        <f ca="1">f_nav_adjustedreturn(A1930,参数!$B$5,参数!$B$4)</f>
        <v>0</v>
      </c>
      <c r="N1930" s="17">
        <f ca="1">f_nav_periodreturnrankingper(A1930,参数!$B$5,参数!$B$4,3)</f>
        <v>0</v>
      </c>
      <c r="O1930" s="17">
        <f ca="1">f_nav_adjustedreturn(A1930,参数!$B$6,参数!$B$5)</f>
        <v>0</v>
      </c>
      <c r="P1930" s="17">
        <f ca="1">f_nav_periodreturnrankingper(A1930,参数!$B$6,参数!$B$5,3)</f>
        <v>0</v>
      </c>
      <c r="Q1930" s="25">
        <f>f_return(A1930,1,参数!$B$1-365/2,参数!$B$1)</f>
        <v>121.696691020411</v>
      </c>
      <c r="R1930" s="25">
        <f ca="1">f_return(A1930,1,参数!$B$4,参数!$B$1)</f>
        <v>0</v>
      </c>
      <c r="S1930" s="25">
        <f ca="1">f_return(A1930,1,参数!$B$6,参数!$B$1)</f>
        <v>0</v>
      </c>
      <c r="T1930" t="str">
        <f>f_info_investtype(A1930)</f>
        <v>灵活配置型基金</v>
      </c>
      <c r="U1930" t="str">
        <f>f_info_fundmanager(A1930)</f>
        <v>王睿</v>
      </c>
      <c r="V1930">
        <f>f_info_manager_onthepostdays(A1930,1)</f>
        <v>743</v>
      </c>
      <c r="W1930" s="25">
        <f ca="1">f_return_1w(A1930,"0",参数!$B$2)</f>
        <v>-0.455213950556758</v>
      </c>
      <c r="X1930" s="25">
        <f>f_return_1m(A1930,"0",参数!$B$1)</f>
        <v>21.107038425106</v>
      </c>
      <c r="Y1930" s="25">
        <f>f_return_3m(A1930,0,参数!$B$1)</f>
        <v>39.0354609929078</v>
      </c>
      <c r="Z1930" s="25">
        <f>f_return_6m(A1930,0,参数!B1929)</f>
        <v>37.220680246507</v>
      </c>
      <c r="AA1930" t="str">
        <f>f_dq_status(A1930,参数!$B$1)</f>
        <v>开放申购|开放赎回</v>
      </c>
      <c r="AB1930" s="17">
        <f ca="1">f_risk_maxdownside(A1930,参数!$B$6,参数!$B$1)</f>
        <v>-17.802519777322</v>
      </c>
      <c r="AC1930" s="17">
        <f ca="1">f_risk_maxdownside(A1930,参数!$B$4,参数!$B$1)</f>
        <v>-17.802519777322</v>
      </c>
      <c r="AD1930" t="str">
        <f ca="1">f_risk_maxdownside_date(A1930,参数!$B$6,参数!$B$1)</f>
        <v>20200226-20200331</v>
      </c>
    </row>
    <row r="1931" spans="1:30">
      <c r="A1931" s="15" t="s">
        <v>1959</v>
      </c>
      <c r="B1931" t="str">
        <f>f_info_name(A1931)</f>
        <v>宝盈祥颐定开A</v>
      </c>
      <c r="C1931" t="str">
        <f>f_info_setupdate(A1931)</f>
        <v>2019-03-20</v>
      </c>
      <c r="D1931" s="16">
        <f t="shared" si="30"/>
        <v>677</v>
      </c>
      <c r="F1931" s="17">
        <f>f_netasset_total(A1931,参数!$B$1,100000000)</f>
        <v>20.2689923646</v>
      </c>
      <c r="G1931" s="17">
        <f ca="1">f_nav_adjustedreturn(A1931,参数!$B$2,参数!$B$1)</f>
        <v>10.9970126960418</v>
      </c>
      <c r="H1931" s="17">
        <f ca="1">f_nav_periodreturnrankingper(A1931,参数!$B$2,参数!$B$1,3)</f>
        <v>73.7967914438503</v>
      </c>
      <c r="I1931" s="17">
        <f ca="1">f_nav_adjustedreturn(A1931,参数!$B$3,参数!$B$2)</f>
        <v>0</v>
      </c>
      <c r="J1931" s="17">
        <f ca="1">f_nav_periodreturnrankingper(A1931,参数!$B$3,参数!$B$2,3)</f>
        <v>0</v>
      </c>
      <c r="K1931" s="17">
        <f ca="1">f_nav_adjustedreturn(A1931,参数!$B$4,参数!$B$3)</f>
        <v>0</v>
      </c>
      <c r="L1931" s="17">
        <f ca="1">f_nav_periodreturnrankingper(A1931,参数!$B$4,参数!$B$3,3)</f>
        <v>0</v>
      </c>
      <c r="M1931" s="17">
        <f ca="1">f_nav_adjustedreturn(A1931,参数!$B$5,参数!$B$4)</f>
        <v>0</v>
      </c>
      <c r="N1931" s="17">
        <f ca="1">f_nav_periodreturnrankingper(A1931,参数!$B$5,参数!$B$4,3)</f>
        <v>0</v>
      </c>
      <c r="O1931" s="17">
        <f ca="1">f_nav_adjustedreturn(A1931,参数!$B$6,参数!$B$5)</f>
        <v>0</v>
      </c>
      <c r="P1931" s="17">
        <f ca="1">f_nav_periodreturnrankingper(A1931,参数!$B$6,参数!$B$5,3)</f>
        <v>0</v>
      </c>
      <c r="Q1931" s="25">
        <f>f_return(A1931,1,参数!$B$1-365/2,参数!$B$1)</f>
        <v>8.76339474977905</v>
      </c>
      <c r="R1931" s="25">
        <f ca="1">f_return(A1931,1,参数!$B$4,参数!$B$1)</f>
        <v>0</v>
      </c>
      <c r="S1931" s="25">
        <f ca="1">f_return(A1931,1,参数!$B$6,参数!$B$1)</f>
        <v>0</v>
      </c>
      <c r="T1931" t="str">
        <f>f_info_investtype(A1931)</f>
        <v>偏债混合型基金</v>
      </c>
      <c r="U1931" t="str">
        <f>f_info_fundmanager(A1931)</f>
        <v>邓栋,李宇昂</v>
      </c>
      <c r="V1931">
        <f>f_info_manager_onthepostdays(A1931,1)</f>
        <v>684</v>
      </c>
      <c r="W1931" s="25">
        <f ca="1">f_return_1w(A1931,"0",参数!$B$2)</f>
        <v>-0.121212121212129</v>
      </c>
      <c r="X1931" s="25">
        <f>f_return_1m(A1931,"0",参数!$B$1)</f>
        <v>2.17409985391425</v>
      </c>
      <c r="Y1931" s="25">
        <f>f_return_3m(A1931,0,参数!$B$1)</f>
        <v>3.98810564981634</v>
      </c>
      <c r="Z1931" s="25">
        <f>f_return_6m(A1931,0,参数!B1930)</f>
        <v>2.99886670734897</v>
      </c>
      <c r="AA1931" t="str">
        <f>f_dq_status(A1931,参数!$B$1)</f>
        <v>暂停申购|暂停赎回</v>
      </c>
      <c r="AB1931" s="17">
        <f ca="1">f_risk_maxdownside(A1931,参数!$B$6,参数!$B$1)</f>
        <v>-1.96060633566305</v>
      </c>
      <c r="AC1931" s="17">
        <f ca="1">f_risk_maxdownside(A1931,参数!$B$4,参数!$B$1)</f>
        <v>-1.96060633566305</v>
      </c>
      <c r="AD1931" t="str">
        <f ca="1">f_risk_maxdownside_date(A1931,参数!$B$6,参数!$B$1)</f>
        <v>20200307-20200320</v>
      </c>
    </row>
    <row r="1932" spans="1:30">
      <c r="A1932" s="15" t="s">
        <v>1960</v>
      </c>
      <c r="B1932" t="str">
        <f>f_info_name(A1932)</f>
        <v>先锋量化优选A</v>
      </c>
      <c r="C1932" t="str">
        <f>f_info_setupdate(A1932)</f>
        <v>2019-05-15</v>
      </c>
      <c r="D1932" s="16">
        <f t="shared" si="30"/>
        <v>621</v>
      </c>
      <c r="F1932" s="17">
        <f>f_netasset_total(A1932,参数!$B$1,100000000)</f>
        <v>0.2492152611</v>
      </c>
      <c r="G1932" s="17">
        <f ca="1">f_nav_adjustedreturn(A1932,参数!$B$2,参数!$B$1)</f>
        <v>42.9616595665864</v>
      </c>
      <c r="H1932" s="17">
        <f ca="1">f_nav_periodreturnrankingper(A1932,参数!$B$2,参数!$B$1,3)</f>
        <v>50.7676019057703</v>
      </c>
      <c r="I1932" s="17">
        <f ca="1">f_nav_adjustedreturn(A1932,参数!$B$3,参数!$B$2)</f>
        <v>0</v>
      </c>
      <c r="J1932" s="17">
        <f ca="1">f_nav_periodreturnrankingper(A1932,参数!$B$3,参数!$B$2,3)</f>
        <v>0</v>
      </c>
      <c r="K1932" s="17">
        <f ca="1">f_nav_adjustedreturn(A1932,参数!$B$4,参数!$B$3)</f>
        <v>0</v>
      </c>
      <c r="L1932" s="17">
        <f ca="1">f_nav_periodreturnrankingper(A1932,参数!$B$4,参数!$B$3,3)</f>
        <v>0</v>
      </c>
      <c r="M1932" s="17">
        <f ca="1">f_nav_adjustedreturn(A1932,参数!$B$5,参数!$B$4)</f>
        <v>0</v>
      </c>
      <c r="N1932" s="17">
        <f ca="1">f_nav_periodreturnrankingper(A1932,参数!$B$5,参数!$B$4,3)</f>
        <v>0</v>
      </c>
      <c r="O1932" s="17">
        <f ca="1">f_nav_adjustedreturn(A1932,参数!$B$6,参数!$B$5)</f>
        <v>0</v>
      </c>
      <c r="P1932" s="17">
        <f ca="1">f_nav_periodreturnrankingper(A1932,参数!$B$6,参数!$B$5,3)</f>
        <v>0</v>
      </c>
      <c r="Q1932" s="25">
        <f>f_return(A1932,1,参数!$B$1-365/2,参数!$B$1)</f>
        <v>48.1323770389786</v>
      </c>
      <c r="R1932" s="25">
        <f ca="1">f_return(A1932,1,参数!$B$4,参数!$B$1)</f>
        <v>0</v>
      </c>
      <c r="S1932" s="25">
        <f ca="1">f_return(A1932,1,参数!$B$6,参数!$B$1)</f>
        <v>0</v>
      </c>
      <c r="T1932" t="str">
        <f>f_info_investtype(A1932)</f>
        <v>灵活配置型基金</v>
      </c>
      <c r="U1932" t="str">
        <f>f_info_fundmanager(A1932)</f>
        <v>孙欣炎</v>
      </c>
      <c r="V1932">
        <f>f_info_manager_onthepostdays(A1932,1)</f>
        <v>218</v>
      </c>
      <c r="W1932" s="25">
        <f ca="1">f_return_1w(A1932,"0",参数!$B$2)</f>
        <v>-1.18960468521228</v>
      </c>
      <c r="X1932" s="25">
        <f>f_return_1m(A1932,"0",参数!$B$1)</f>
        <v>12.5966447848286</v>
      </c>
      <c r="Y1932" s="25">
        <f>f_return_3m(A1932,0,参数!$B$1)</f>
        <v>20.8470330358541</v>
      </c>
      <c r="Z1932" s="25">
        <f>f_return_6m(A1932,0,参数!B1931)</f>
        <v>17.6964149504195</v>
      </c>
      <c r="AA1932" t="str">
        <f>f_dq_status(A1932,参数!$B$1)</f>
        <v>开放申购|开放赎回</v>
      </c>
      <c r="AB1932" s="17">
        <f ca="1">f_risk_maxdownside(A1932,参数!$B$6,参数!$B$1)</f>
        <v>-12.9445112523621</v>
      </c>
      <c r="AC1932" s="17">
        <f ca="1">f_risk_maxdownside(A1932,参数!$B$4,参数!$B$1)</f>
        <v>-12.9445112523621</v>
      </c>
      <c r="AD1932" t="str">
        <f ca="1">f_risk_maxdownside_date(A1932,参数!$B$6,参数!$B$1)</f>
        <v>20200306-20200323</v>
      </c>
    </row>
    <row r="1933" spans="1:30">
      <c r="A1933" s="15" t="s">
        <v>1961</v>
      </c>
      <c r="B1933" t="str">
        <f>f_info_name(A1933)</f>
        <v>汇添富消费升级</v>
      </c>
      <c r="C1933" t="str">
        <f>f_info_setupdate(A1933)</f>
        <v>2018-12-21</v>
      </c>
      <c r="D1933" s="16">
        <f t="shared" si="30"/>
        <v>766</v>
      </c>
      <c r="F1933" s="17">
        <f>f_netasset_total(A1933,参数!$B$1,100000000)</f>
        <v>37.4627026721</v>
      </c>
      <c r="G1933" s="17">
        <f ca="1">f_nav_adjustedreturn(A1933,参数!$B$2,参数!$B$1)</f>
        <v>100.760563380282</v>
      </c>
      <c r="H1933" s="17">
        <f ca="1">f_nav_periodreturnrankingper(A1933,参数!$B$2,参数!$B$1,3)</f>
        <v>9.51913640824337</v>
      </c>
      <c r="I1933" s="17">
        <f ca="1">f_nav_adjustedreturn(A1933,参数!$B$3,参数!$B$2)</f>
        <v>41.5188359577437</v>
      </c>
      <c r="J1933" s="17">
        <f ca="1">f_nav_periodreturnrankingper(A1933,参数!$B$3,参数!$B$2,3)</f>
        <v>52.6170798898072</v>
      </c>
      <c r="K1933" s="17">
        <f ca="1">f_nav_adjustedreturn(A1933,参数!$B$4,参数!$B$3)</f>
        <v>0</v>
      </c>
      <c r="L1933" s="17">
        <f ca="1">f_nav_periodreturnrankingper(A1933,参数!$B$4,参数!$B$3,3)</f>
        <v>0</v>
      </c>
      <c r="M1933" s="17">
        <f ca="1">f_nav_adjustedreturn(A1933,参数!$B$5,参数!$B$4)</f>
        <v>0</v>
      </c>
      <c r="N1933" s="17">
        <f ca="1">f_nav_periodreturnrankingper(A1933,参数!$B$5,参数!$B$4,3)</f>
        <v>0</v>
      </c>
      <c r="O1933" s="17">
        <f ca="1">f_nav_adjustedreturn(A1933,参数!$B$6,参数!$B$5)</f>
        <v>0</v>
      </c>
      <c r="P1933" s="17">
        <f ca="1">f_nav_periodreturnrankingper(A1933,参数!$B$6,参数!$B$5,3)</f>
        <v>0</v>
      </c>
      <c r="Q1933" s="25">
        <f>f_return(A1933,1,参数!$B$1-365/2,参数!$B$1)</f>
        <v>89.0243193666495</v>
      </c>
      <c r="R1933" s="25">
        <f ca="1">f_return(A1933,1,参数!$B$4,参数!$B$1)</f>
        <v>0</v>
      </c>
      <c r="S1933" s="25">
        <f ca="1">f_return(A1933,1,参数!$B$6,参数!$B$1)</f>
        <v>0</v>
      </c>
      <c r="T1933" t="str">
        <f>f_info_investtype(A1933)</f>
        <v>偏股混合型基金</v>
      </c>
      <c r="U1933" t="str">
        <f>f_info_fundmanager(A1933)</f>
        <v>胡昕炜,郑慧莲</v>
      </c>
      <c r="V1933">
        <f>f_info_manager_onthepostdays(A1933,1)</f>
        <v>783</v>
      </c>
      <c r="W1933" s="25">
        <f ca="1">f_return_1w(A1933,"0",参数!$B$2)</f>
        <v>-4.48644649223112</v>
      </c>
      <c r="X1933" s="25">
        <f>f_return_1m(A1933,"0",参数!$B$1)</f>
        <v>20.6228315139206</v>
      </c>
      <c r="Y1933" s="25">
        <f>f_return_3m(A1933,0,参数!$B$1)</f>
        <v>33.1465134743823</v>
      </c>
      <c r="Z1933" s="25">
        <f>f_return_6m(A1933,0,参数!B1932)</f>
        <v>36.3327205882353</v>
      </c>
      <c r="AA1933" t="str">
        <f>f_dq_status(A1933,参数!$B$1)</f>
        <v>开放申购|开放赎回</v>
      </c>
      <c r="AB1933" s="17">
        <f ca="1">f_risk_maxdownside(A1933,参数!$B$6,参数!$B$1)</f>
        <v>-16.076629344379</v>
      </c>
      <c r="AC1933" s="17">
        <f ca="1">f_risk_maxdownside(A1933,参数!$B$4,参数!$B$1)</f>
        <v>-16.076629344379</v>
      </c>
      <c r="AD1933" t="str">
        <f ca="1">f_risk_maxdownside_date(A1933,参数!$B$6,参数!$B$1)</f>
        <v>20200306-20200319</v>
      </c>
    </row>
    <row r="1934" spans="1:30">
      <c r="A1934" s="15" t="s">
        <v>1962</v>
      </c>
      <c r="B1934" t="str">
        <f>f_info_name(A1934)</f>
        <v>方正富邦丰利A</v>
      </c>
      <c r="C1934" t="str">
        <f>f_info_setupdate(A1934)</f>
        <v>2018-12-07</v>
      </c>
      <c r="D1934" s="16">
        <f t="shared" si="30"/>
        <v>780</v>
      </c>
      <c r="F1934" s="17">
        <f>f_netasset_total(A1934,参数!$B$1,100000000)</f>
        <v>0.0897662573</v>
      </c>
      <c r="G1934" s="17">
        <f ca="1">f_nav_adjustedreturn(A1934,参数!$B$2,参数!$B$1)</f>
        <v>13.8938806393644</v>
      </c>
      <c r="H1934" s="17">
        <f ca="1">f_nav_periodreturnrankingper(A1934,参数!$B$2,参数!$B$1,3)</f>
        <v>28.8679245283019</v>
      </c>
      <c r="I1934" s="17">
        <f ca="1">f_nav_adjustedreturn(A1934,参数!$B$3,参数!$B$2)</f>
        <v>5.25634644101543</v>
      </c>
      <c r="J1934" s="17">
        <f ca="1">f_nav_periodreturnrankingper(A1934,参数!$B$3,参数!$B$2,3)</f>
        <v>77.6595744680851</v>
      </c>
      <c r="K1934" s="17">
        <f ca="1">f_nav_adjustedreturn(A1934,参数!$B$4,参数!$B$3)</f>
        <v>0</v>
      </c>
      <c r="L1934" s="17">
        <f ca="1">f_nav_periodreturnrankingper(A1934,参数!$B$4,参数!$B$3,3)</f>
        <v>0</v>
      </c>
      <c r="M1934" s="17">
        <f ca="1">f_nav_adjustedreturn(A1934,参数!$B$5,参数!$B$4)</f>
        <v>0</v>
      </c>
      <c r="N1934" s="17">
        <f ca="1">f_nav_periodreturnrankingper(A1934,参数!$B$5,参数!$B$4,3)</f>
        <v>0</v>
      </c>
      <c r="O1934" s="17">
        <f ca="1">f_nav_adjustedreturn(A1934,参数!$B$6,参数!$B$5)</f>
        <v>0</v>
      </c>
      <c r="P1934" s="17">
        <f ca="1">f_nav_periodreturnrankingper(A1934,参数!$B$6,参数!$B$5,3)</f>
        <v>0</v>
      </c>
      <c r="Q1934" s="25">
        <f>f_return(A1934,1,参数!$B$1-365/2,参数!$B$1)</f>
        <v>10.2876546759746</v>
      </c>
      <c r="R1934" s="25">
        <f ca="1">f_return(A1934,1,参数!$B$4,参数!$B$1)</f>
        <v>0</v>
      </c>
      <c r="S1934" s="25">
        <f ca="1">f_return(A1934,1,参数!$B$6,参数!$B$1)</f>
        <v>0</v>
      </c>
      <c r="T1934" t="str">
        <f>f_info_investtype(A1934)</f>
        <v>混合债券型二级基金</v>
      </c>
      <c r="U1934" t="str">
        <f>f_info_fundmanager(A1934)</f>
        <v>程同朦,区德成</v>
      </c>
      <c r="V1934">
        <f>f_info_manager_onthepostdays(A1934,1)</f>
        <v>598</v>
      </c>
      <c r="W1934" s="25">
        <f ca="1">f_return_1w(A1934,"0",参数!$B$2)</f>
        <v>0.218009478672983</v>
      </c>
      <c r="X1934" s="25">
        <f>f_return_1m(A1934,"0",参数!$B$1)</f>
        <v>1.93854228392448</v>
      </c>
      <c r="Y1934" s="25">
        <f>f_return_3m(A1934,0,参数!$B$1)</f>
        <v>4.94117647058823</v>
      </c>
      <c r="Z1934" s="25">
        <f>f_return_6m(A1934,0,参数!B1933)</f>
        <v>2.069431539826</v>
      </c>
      <c r="AA1934" t="str">
        <f>f_dq_status(A1934,参数!$B$1)</f>
        <v>开放申购|开放赎回</v>
      </c>
      <c r="AB1934" s="17">
        <f ca="1">f_risk_maxdownside(A1934,参数!$B$6,参数!$B$1)</f>
        <v>-8.65779530146213</v>
      </c>
      <c r="AC1934" s="17">
        <f ca="1">f_risk_maxdownside(A1934,参数!$B$4,参数!$B$1)</f>
        <v>-8.65779530146213</v>
      </c>
      <c r="AD1934" t="str">
        <f ca="1">f_risk_maxdownside_date(A1934,参数!$B$6,参数!$B$1)</f>
        <v>20200714-20200928</v>
      </c>
    </row>
    <row r="1935" spans="1:30">
      <c r="A1935" s="15" t="s">
        <v>1963</v>
      </c>
      <c r="B1935" t="str">
        <f>f_info_name(A1935)</f>
        <v>人保优势产业A</v>
      </c>
      <c r="C1935" t="str">
        <f>f_info_setupdate(A1935)</f>
        <v>2018-12-25</v>
      </c>
      <c r="D1935" s="16">
        <f t="shared" si="30"/>
        <v>762</v>
      </c>
      <c r="F1935" s="17">
        <f>f_netasset_total(A1935,参数!$B$1,100000000)</f>
        <v>0.5711015559</v>
      </c>
      <c r="G1935" s="17">
        <f ca="1">f_nav_adjustedreturn(A1935,参数!$B$2,参数!$B$1)</f>
        <v>54.2589512387289</v>
      </c>
      <c r="H1935" s="17">
        <f ca="1">f_nav_periodreturnrankingper(A1935,参数!$B$2,参数!$B$1,3)</f>
        <v>73.0127576054956</v>
      </c>
      <c r="I1935" s="17">
        <f ca="1">f_nav_adjustedreturn(A1935,参数!$B$3,参数!$B$2)</f>
        <v>14.0361385644405</v>
      </c>
      <c r="J1935" s="17">
        <f ca="1">f_nav_periodreturnrankingper(A1935,参数!$B$3,参数!$B$2,3)</f>
        <v>96.2809917355372</v>
      </c>
      <c r="K1935" s="17">
        <f ca="1">f_nav_adjustedreturn(A1935,参数!$B$4,参数!$B$3)</f>
        <v>0</v>
      </c>
      <c r="L1935" s="17">
        <f ca="1">f_nav_periodreturnrankingper(A1935,参数!$B$4,参数!$B$3,3)</f>
        <v>0</v>
      </c>
      <c r="M1935" s="17">
        <f ca="1">f_nav_adjustedreturn(A1935,参数!$B$5,参数!$B$4)</f>
        <v>0</v>
      </c>
      <c r="N1935" s="17">
        <f ca="1">f_nav_periodreturnrankingper(A1935,参数!$B$5,参数!$B$4,3)</f>
        <v>0</v>
      </c>
      <c r="O1935" s="17">
        <f ca="1">f_nav_adjustedreturn(A1935,参数!$B$6,参数!$B$5)</f>
        <v>0</v>
      </c>
      <c r="P1935" s="17">
        <f ca="1">f_nav_periodreturnrankingper(A1935,参数!$B$6,参数!$B$5,3)</f>
        <v>0</v>
      </c>
      <c r="Q1935" s="25">
        <f>f_return(A1935,1,参数!$B$1-365/2,参数!$B$1)</f>
        <v>70.3318612022728</v>
      </c>
      <c r="R1935" s="25">
        <f ca="1">f_return(A1935,1,参数!$B$4,参数!$B$1)</f>
        <v>0</v>
      </c>
      <c r="S1935" s="25">
        <f ca="1">f_return(A1935,1,参数!$B$6,参数!$B$1)</f>
        <v>0</v>
      </c>
      <c r="T1935" t="str">
        <f>f_info_investtype(A1935)</f>
        <v>偏股混合型基金</v>
      </c>
      <c r="U1935" t="str">
        <f>f_info_fundmanager(A1935)</f>
        <v>彬彬</v>
      </c>
      <c r="V1935">
        <f>f_info_manager_onthepostdays(A1935,1)</f>
        <v>758</v>
      </c>
      <c r="W1935" s="25">
        <f ca="1">f_return_1w(A1935,"0",参数!$B$2)</f>
        <v>-3.39957716701903</v>
      </c>
      <c r="X1935" s="25">
        <f>f_return_1m(A1935,"0",参数!$B$1)</f>
        <v>13.8528138528138</v>
      </c>
      <c r="Y1935" s="25">
        <f>f_return_3m(A1935,0,参数!$B$1)</f>
        <v>25.8103669855776</v>
      </c>
      <c r="Z1935" s="25">
        <f>f_return_6m(A1935,0,参数!B1934)</f>
        <v>24.6419339062391</v>
      </c>
      <c r="AA1935" t="str">
        <f>f_dq_status(A1935,参数!$B$1)</f>
        <v>开放申购|开放赎回</v>
      </c>
      <c r="AB1935" s="17">
        <f ca="1">f_risk_maxdownside(A1935,参数!$B$6,参数!$B$1)</f>
        <v>-11.8860016764459</v>
      </c>
      <c r="AC1935" s="17">
        <f ca="1">f_risk_maxdownside(A1935,参数!$B$4,参数!$B$1)</f>
        <v>-11.8860016764459</v>
      </c>
      <c r="AD1935" t="str">
        <f ca="1">f_risk_maxdownside_date(A1935,参数!$B$6,参数!$B$1)</f>
        <v>20200306-20200323</v>
      </c>
    </row>
    <row r="1936" spans="1:30">
      <c r="A1936" s="15" t="s">
        <v>1964</v>
      </c>
      <c r="B1936" t="str">
        <f>f_info_name(A1936)</f>
        <v>嘉合锦程价值精选A</v>
      </c>
      <c r="C1936" t="str">
        <f>f_info_setupdate(A1936)</f>
        <v>2018-12-20</v>
      </c>
      <c r="D1936" s="16">
        <f t="shared" si="30"/>
        <v>767</v>
      </c>
      <c r="F1936" s="17">
        <f>f_netasset_total(A1936,参数!$B$1,100000000)</f>
        <v>2.0002861162</v>
      </c>
      <c r="G1936" s="17">
        <f ca="1">f_nav_adjustedreturn(A1936,参数!$B$2,参数!$B$1)</f>
        <v>122.578289053227</v>
      </c>
      <c r="H1936" s="17">
        <f ca="1">f_nav_periodreturnrankingper(A1936,参数!$B$2,参数!$B$1,3)</f>
        <v>1.76643768400393</v>
      </c>
      <c r="I1936" s="17">
        <f ca="1">f_nav_adjustedreturn(A1936,参数!$B$3,参数!$B$2)</f>
        <v>19.8517253041613</v>
      </c>
      <c r="J1936" s="17">
        <f ca="1">f_nav_periodreturnrankingper(A1936,参数!$B$3,参数!$B$2,3)</f>
        <v>92.0110192837465</v>
      </c>
      <c r="K1936" s="17">
        <f ca="1">f_nav_adjustedreturn(A1936,参数!$B$4,参数!$B$3)</f>
        <v>0</v>
      </c>
      <c r="L1936" s="17">
        <f ca="1">f_nav_periodreturnrankingper(A1936,参数!$B$4,参数!$B$3,3)</f>
        <v>0</v>
      </c>
      <c r="M1936" s="17">
        <f ca="1">f_nav_adjustedreturn(A1936,参数!$B$5,参数!$B$4)</f>
        <v>0</v>
      </c>
      <c r="N1936" s="17">
        <f ca="1">f_nav_periodreturnrankingper(A1936,参数!$B$5,参数!$B$4,3)</f>
        <v>0</v>
      </c>
      <c r="O1936" s="17">
        <f ca="1">f_nav_adjustedreturn(A1936,参数!$B$6,参数!$B$5)</f>
        <v>0</v>
      </c>
      <c r="P1936" s="17">
        <f ca="1">f_nav_periodreturnrankingper(A1936,参数!$B$6,参数!$B$5,3)</f>
        <v>0</v>
      </c>
      <c r="Q1936" s="25">
        <f>f_return(A1936,1,参数!$B$1-365/2,参数!$B$1)</f>
        <v>178.350440663733</v>
      </c>
      <c r="R1936" s="25">
        <f ca="1">f_return(A1936,1,参数!$B$4,参数!$B$1)</f>
        <v>0</v>
      </c>
      <c r="S1936" s="25">
        <f ca="1">f_return(A1936,1,参数!$B$6,参数!$B$1)</f>
        <v>0</v>
      </c>
      <c r="T1936" t="str">
        <f>f_info_investtype(A1936)</f>
        <v>偏股混合型基金</v>
      </c>
      <c r="U1936" t="str">
        <f>f_info_fundmanager(A1936)</f>
        <v>李国林</v>
      </c>
      <c r="V1936">
        <f>f_info_manager_onthepostdays(A1936,1)</f>
        <v>758</v>
      </c>
      <c r="W1936" s="25">
        <f ca="1">f_return_1w(A1936,"0",参数!$B$2)</f>
        <v>-2.83864100062096</v>
      </c>
      <c r="X1936" s="25">
        <f>f_return_1m(A1936,"0",参数!$B$1)</f>
        <v>21.3972711881287</v>
      </c>
      <c r="Y1936" s="25">
        <f>f_return_3m(A1936,0,参数!$B$1)</f>
        <v>57.3955710504229</v>
      </c>
      <c r="Z1936" s="25">
        <f>f_return_6m(A1936,0,参数!B1935)</f>
        <v>57.6471355865849</v>
      </c>
      <c r="AA1936" t="str">
        <f>f_dq_status(A1936,参数!$B$1)</f>
        <v>开放申购|开放赎回</v>
      </c>
      <c r="AB1936" s="17">
        <f ca="1">f_risk_maxdownside(A1936,参数!$B$6,参数!$B$1)</f>
        <v>-13.3710281118101</v>
      </c>
      <c r="AC1936" s="17">
        <f ca="1">f_risk_maxdownside(A1936,参数!$B$4,参数!$B$1)</f>
        <v>-13.3710281118101</v>
      </c>
      <c r="AD1936" t="str">
        <f ca="1">f_risk_maxdownside_date(A1936,参数!$B$6,参数!$B$1)</f>
        <v>20200306-20200323</v>
      </c>
    </row>
    <row r="1937" spans="1:30">
      <c r="A1937" s="15" t="s">
        <v>1965</v>
      </c>
      <c r="B1937" t="str">
        <f>f_info_name(A1937)</f>
        <v>诺安恒鑫</v>
      </c>
      <c r="C1937" t="str">
        <f>f_info_setupdate(A1937)</f>
        <v>2019-04-30</v>
      </c>
      <c r="D1937" s="16">
        <f t="shared" si="30"/>
        <v>636</v>
      </c>
      <c r="F1937" s="17">
        <f>f_netasset_total(A1937,参数!$B$1,100000000)</f>
        <v>1.825631965</v>
      </c>
      <c r="G1937" s="17">
        <f ca="1">f_nav_adjustedreturn(A1937,参数!$B$2,参数!$B$1)</f>
        <v>60.3578867638705</v>
      </c>
      <c r="H1937" s="17">
        <f ca="1">f_nav_periodreturnrankingper(A1937,参数!$B$2,参数!$B$1,3)</f>
        <v>60.7458292443572</v>
      </c>
      <c r="I1937" s="17">
        <f ca="1">f_nav_adjustedreturn(A1937,参数!$B$3,参数!$B$2)</f>
        <v>0</v>
      </c>
      <c r="J1937" s="17">
        <f ca="1">f_nav_periodreturnrankingper(A1937,参数!$B$3,参数!$B$2,3)</f>
        <v>0</v>
      </c>
      <c r="K1937" s="17">
        <f ca="1">f_nav_adjustedreturn(A1937,参数!$B$4,参数!$B$3)</f>
        <v>0</v>
      </c>
      <c r="L1937" s="17">
        <f ca="1">f_nav_periodreturnrankingper(A1937,参数!$B$4,参数!$B$3,3)</f>
        <v>0</v>
      </c>
      <c r="M1937" s="17">
        <f ca="1">f_nav_adjustedreturn(A1937,参数!$B$5,参数!$B$4)</f>
        <v>0</v>
      </c>
      <c r="N1937" s="17">
        <f ca="1">f_nav_periodreturnrankingper(A1937,参数!$B$5,参数!$B$4,3)</f>
        <v>0</v>
      </c>
      <c r="O1937" s="17">
        <f ca="1">f_nav_adjustedreturn(A1937,参数!$B$6,参数!$B$5)</f>
        <v>0</v>
      </c>
      <c r="P1937" s="17">
        <f ca="1">f_nav_periodreturnrankingper(A1937,参数!$B$6,参数!$B$5,3)</f>
        <v>0</v>
      </c>
      <c r="Q1937" s="25">
        <f>f_return(A1937,1,参数!$B$1-365/2,参数!$B$1)</f>
        <v>87.8055939658814</v>
      </c>
      <c r="R1937" s="25">
        <f ca="1">f_return(A1937,1,参数!$B$4,参数!$B$1)</f>
        <v>0</v>
      </c>
      <c r="S1937" s="25">
        <f ca="1">f_return(A1937,1,参数!$B$6,参数!$B$1)</f>
        <v>0</v>
      </c>
      <c r="T1937" t="str">
        <f>f_info_investtype(A1937)</f>
        <v>偏股混合型基金</v>
      </c>
      <c r="U1937" t="str">
        <f>f_info_fundmanager(A1937)</f>
        <v>韩冬燕</v>
      </c>
      <c r="V1937">
        <f>f_info_manager_onthepostdays(A1937,1)</f>
        <v>653</v>
      </c>
      <c r="W1937" s="25">
        <f ca="1">f_return_1w(A1937,"0",参数!$B$2)</f>
        <v>-2.92279411764706</v>
      </c>
      <c r="X1937" s="25">
        <f>f_return_1m(A1937,"0",参数!$B$1)</f>
        <v>14.1307277628032</v>
      </c>
      <c r="Y1937" s="25">
        <f>f_return_3m(A1937,0,参数!$B$1)</f>
        <v>22.3506465361554</v>
      </c>
      <c r="Z1937" s="25">
        <f>f_return_6m(A1937,0,参数!B1936)</f>
        <v>26.727058476948</v>
      </c>
      <c r="AA1937" t="str">
        <f>f_dq_status(A1937,参数!$B$1)</f>
        <v>开放申购|开放赎回</v>
      </c>
      <c r="AB1937" s="17">
        <f ca="1">f_risk_maxdownside(A1937,参数!$B$6,参数!$B$1)</f>
        <v>-15.0682487287002</v>
      </c>
      <c r="AC1937" s="17">
        <f ca="1">f_risk_maxdownside(A1937,参数!$B$4,参数!$B$1)</f>
        <v>-15.0682487287002</v>
      </c>
      <c r="AD1937" t="str">
        <f ca="1">f_risk_maxdownside_date(A1937,参数!$B$6,参数!$B$1)</f>
        <v>20200226-20200323</v>
      </c>
    </row>
    <row r="1938" spans="1:30">
      <c r="A1938" s="15" t="s">
        <v>1966</v>
      </c>
      <c r="B1938" t="str">
        <f>f_info_name(A1938)</f>
        <v>凯石澜龙头经济定开</v>
      </c>
      <c r="C1938" t="str">
        <f>f_info_setupdate(A1938)</f>
        <v>2018-12-05</v>
      </c>
      <c r="D1938" s="16">
        <f t="shared" si="30"/>
        <v>782</v>
      </c>
      <c r="F1938" s="17">
        <f>f_netasset_total(A1938,参数!$B$1,100000000)</f>
        <v>7.9785645802</v>
      </c>
      <c r="G1938" s="17">
        <f ca="1">f_nav_adjustedreturn(A1938,参数!$B$2,参数!$B$1)</f>
        <v>50.3312439539037</v>
      </c>
      <c r="H1938" s="17">
        <f ca="1">f_nav_periodreturnrankingper(A1938,参数!$B$2,参数!$B$1,3)</f>
        <v>78.900883218842</v>
      </c>
      <c r="I1938" s="17">
        <f ca="1">f_nav_adjustedreturn(A1938,参数!$B$3,参数!$B$2)</f>
        <v>39.7592503300278</v>
      </c>
      <c r="J1938" s="17">
        <f ca="1">f_nav_periodreturnrankingper(A1938,参数!$B$3,参数!$B$2,3)</f>
        <v>56.6115702479339</v>
      </c>
      <c r="K1938" s="17">
        <f ca="1">f_nav_adjustedreturn(A1938,参数!$B$4,参数!$B$3)</f>
        <v>0</v>
      </c>
      <c r="L1938" s="17">
        <f ca="1">f_nav_periodreturnrankingper(A1938,参数!$B$4,参数!$B$3,3)</f>
        <v>0</v>
      </c>
      <c r="M1938" s="17">
        <f ca="1">f_nav_adjustedreturn(A1938,参数!$B$5,参数!$B$4)</f>
        <v>0</v>
      </c>
      <c r="N1938" s="17">
        <f ca="1">f_nav_periodreturnrankingper(A1938,参数!$B$5,参数!$B$4,3)</f>
        <v>0</v>
      </c>
      <c r="O1938" s="17">
        <f ca="1">f_nav_adjustedreturn(A1938,参数!$B$6,参数!$B$5)</f>
        <v>0</v>
      </c>
      <c r="P1938" s="17">
        <f ca="1">f_nav_periodreturnrankingper(A1938,参数!$B$6,参数!$B$5,3)</f>
        <v>0</v>
      </c>
      <c r="Q1938" s="25">
        <f>f_return(A1938,1,参数!$B$1-365/2,参数!$B$1)</f>
        <v>53.8844695523877</v>
      </c>
      <c r="R1938" s="25">
        <f ca="1">f_return(A1938,1,参数!$B$4,参数!$B$1)</f>
        <v>0</v>
      </c>
      <c r="S1938" s="25">
        <f ca="1">f_return(A1938,1,参数!$B$6,参数!$B$1)</f>
        <v>0</v>
      </c>
      <c r="T1938" t="str">
        <f>f_info_investtype(A1938)</f>
        <v>偏股混合型基金</v>
      </c>
      <c r="U1938" t="str">
        <f>f_info_fundmanager(A1938)</f>
        <v>梁福涛</v>
      </c>
      <c r="V1938">
        <f>f_info_manager_onthepostdays(A1938,1)</f>
        <v>799</v>
      </c>
      <c r="W1938" s="25">
        <f ca="1">f_return_1w(A1938,"0",参数!$B$2)</f>
        <v>0.686180839051509</v>
      </c>
      <c r="X1938" s="25">
        <f>f_return_1m(A1938,"0",参数!$B$1)</f>
        <v>10.0148044935992</v>
      </c>
      <c r="Y1938" s="25">
        <f>f_return_3m(A1938,0,参数!$B$1)</f>
        <v>26.986794426412</v>
      </c>
      <c r="Z1938" s="25">
        <f>f_return_6m(A1938,0,参数!B1937)</f>
        <v>13.7015284796834</v>
      </c>
      <c r="AA1938" t="str">
        <f>f_dq_status(A1938,参数!$B$1)</f>
        <v>暂停申购|暂停赎回</v>
      </c>
      <c r="AB1938" s="17">
        <f ca="1">f_risk_maxdownside(A1938,参数!$B$6,参数!$B$1)</f>
        <v>-15.8222017503455</v>
      </c>
      <c r="AC1938" s="17">
        <f ca="1">f_risk_maxdownside(A1938,参数!$B$4,参数!$B$1)</f>
        <v>-15.8222017503455</v>
      </c>
      <c r="AD1938" t="str">
        <f ca="1">f_risk_maxdownside_date(A1938,参数!$B$6,参数!$B$1)</f>
        <v>20190405-20190606</v>
      </c>
    </row>
    <row r="1939" spans="1:30">
      <c r="A1939" s="15" t="s">
        <v>1967</v>
      </c>
      <c r="B1939" t="str">
        <f>f_info_name(A1939)</f>
        <v>景顺长城创新成长</v>
      </c>
      <c r="C1939" t="str">
        <f>f_info_setupdate(A1939)</f>
        <v>2019-10-17</v>
      </c>
      <c r="D1939" s="16">
        <f t="shared" si="30"/>
        <v>466</v>
      </c>
      <c r="F1939" s="17">
        <f>f_netasset_total(A1939,参数!$B$1,100000000)</f>
        <v>43.1117729231</v>
      </c>
      <c r="G1939" s="17">
        <f ca="1">f_nav_adjustedreturn(A1939,参数!$B$2,参数!$B$1)</f>
        <v>61.5143056524773</v>
      </c>
      <c r="H1939" s="17">
        <f ca="1">f_nav_periodreturnrankingper(A1939,参数!$B$2,参数!$B$1,3)</f>
        <v>59.3719332679097</v>
      </c>
      <c r="I1939" s="17">
        <f ca="1">f_nav_adjustedreturn(A1939,参数!$B$3,参数!$B$2)</f>
        <v>0</v>
      </c>
      <c r="J1939" s="17">
        <f ca="1">f_nav_periodreturnrankingper(A1939,参数!$B$3,参数!$B$2,3)</f>
        <v>0</v>
      </c>
      <c r="K1939" s="17">
        <f ca="1">f_nav_adjustedreturn(A1939,参数!$B$4,参数!$B$3)</f>
        <v>0</v>
      </c>
      <c r="L1939" s="17">
        <f ca="1">f_nav_periodreturnrankingper(A1939,参数!$B$4,参数!$B$3,3)</f>
        <v>0</v>
      </c>
      <c r="M1939" s="17">
        <f ca="1">f_nav_adjustedreturn(A1939,参数!$B$5,参数!$B$4)</f>
        <v>0</v>
      </c>
      <c r="N1939" s="17">
        <f ca="1">f_nav_periodreturnrankingper(A1939,参数!$B$5,参数!$B$4,3)</f>
        <v>0</v>
      </c>
      <c r="O1939" s="17">
        <f ca="1">f_nav_adjustedreturn(A1939,参数!$B$6,参数!$B$5)</f>
        <v>0</v>
      </c>
      <c r="P1939" s="17">
        <f ca="1">f_nav_periodreturnrankingper(A1939,参数!$B$6,参数!$B$5,3)</f>
        <v>0</v>
      </c>
      <c r="Q1939" s="25">
        <f>f_return(A1939,1,参数!$B$1-365/2,参数!$B$1)</f>
        <v>81.8744694193939</v>
      </c>
      <c r="R1939" s="25">
        <f ca="1">f_return(A1939,1,参数!$B$4,参数!$B$1)</f>
        <v>0</v>
      </c>
      <c r="S1939" s="25">
        <f ca="1">f_return(A1939,1,参数!$B$6,参数!$B$1)</f>
        <v>0</v>
      </c>
      <c r="T1939" t="str">
        <f>f_info_investtype(A1939)</f>
        <v>偏股混合型基金</v>
      </c>
      <c r="U1939" t="str">
        <f>f_info_fundmanager(A1939)</f>
        <v>杨锐文</v>
      </c>
      <c r="V1939">
        <f>f_info_manager_onthepostdays(A1939,1)</f>
        <v>483</v>
      </c>
      <c r="W1939" s="25">
        <f ca="1">f_return_1w(A1939,"0",参数!$B$2)</f>
        <v>2.87150035893755</v>
      </c>
      <c r="X1939" s="25">
        <f>f_return_1m(A1939,"0",参数!$B$1)</f>
        <v>5.19259175093739</v>
      </c>
      <c r="Y1939" s="25">
        <f>f_return_3m(A1939,0,参数!$B$1)</f>
        <v>21.1621515508441</v>
      </c>
      <c r="Z1939" s="25">
        <f>f_return_6m(A1939,0,参数!B1938)</f>
        <v>21.6809933142311</v>
      </c>
      <c r="AA1939" t="str">
        <f>f_dq_status(A1939,参数!$B$1)</f>
        <v>开放申购|开放赎回</v>
      </c>
      <c r="AB1939" s="17">
        <f ca="1">f_risk_maxdownside(A1939,参数!$B$6,参数!$B$1)</f>
        <v>-19.0002350544543</v>
      </c>
      <c r="AC1939" s="17">
        <f ca="1">f_risk_maxdownside(A1939,参数!$B$4,参数!$B$1)</f>
        <v>-19.0002350544543</v>
      </c>
      <c r="AD1939" t="str">
        <f ca="1">f_risk_maxdownside_date(A1939,参数!$B$6,参数!$B$1)</f>
        <v>20200226-20200323</v>
      </c>
    </row>
    <row r="1940" spans="1:30">
      <c r="A1940" s="15" t="s">
        <v>1968</v>
      </c>
      <c r="B1940" t="str">
        <f>f_info_name(A1940)</f>
        <v>浙商汇金量化精选灵活</v>
      </c>
      <c r="C1940" t="str">
        <f>f_info_setupdate(A1940)</f>
        <v>2019-03-25</v>
      </c>
      <c r="D1940" s="16">
        <f t="shared" si="30"/>
        <v>672</v>
      </c>
      <c r="F1940" s="17">
        <f>f_netasset_total(A1940,参数!$B$1,100000000)</f>
        <v>11.9026584143</v>
      </c>
      <c r="G1940" s="17">
        <f ca="1">f_nav_adjustedreturn(A1940,参数!$B$2,参数!$B$1)</f>
        <v>63.6223138062997</v>
      </c>
      <c r="H1940" s="17">
        <f ca="1">f_nav_periodreturnrankingper(A1940,参数!$B$2,参数!$B$1,3)</f>
        <v>31.4452091053467</v>
      </c>
      <c r="I1940" s="17">
        <f ca="1">f_nav_adjustedreturn(A1940,参数!$B$3,参数!$B$2)</f>
        <v>0</v>
      </c>
      <c r="J1940" s="17">
        <f ca="1">f_nav_periodreturnrankingper(A1940,参数!$B$3,参数!$B$2,3)</f>
        <v>0</v>
      </c>
      <c r="K1940" s="17">
        <f ca="1">f_nav_adjustedreturn(A1940,参数!$B$4,参数!$B$3)</f>
        <v>0</v>
      </c>
      <c r="L1940" s="17">
        <f ca="1">f_nav_periodreturnrankingper(A1940,参数!$B$4,参数!$B$3,3)</f>
        <v>0</v>
      </c>
      <c r="M1940" s="17">
        <f ca="1">f_nav_adjustedreturn(A1940,参数!$B$5,参数!$B$4)</f>
        <v>0</v>
      </c>
      <c r="N1940" s="17">
        <f ca="1">f_nav_periodreturnrankingper(A1940,参数!$B$5,参数!$B$4,3)</f>
        <v>0</v>
      </c>
      <c r="O1940" s="17">
        <f ca="1">f_nav_adjustedreturn(A1940,参数!$B$6,参数!$B$5)</f>
        <v>0</v>
      </c>
      <c r="P1940" s="17">
        <f ca="1">f_nav_periodreturnrankingper(A1940,参数!$B$6,参数!$B$5,3)</f>
        <v>0</v>
      </c>
      <c r="Q1940" s="25">
        <f>f_return(A1940,1,参数!$B$1-365/2,参数!$B$1)</f>
        <v>55.9851217509062</v>
      </c>
      <c r="R1940" s="25">
        <f ca="1">f_return(A1940,1,参数!$B$4,参数!$B$1)</f>
        <v>0</v>
      </c>
      <c r="S1940" s="25">
        <f ca="1">f_return(A1940,1,参数!$B$6,参数!$B$1)</f>
        <v>0</v>
      </c>
      <c r="T1940" t="str">
        <f>f_info_investtype(A1940)</f>
        <v>灵活配置型基金</v>
      </c>
      <c r="U1940" t="str">
        <f>f_info_fundmanager(A1940)</f>
        <v>周涛</v>
      </c>
      <c r="V1940">
        <f>f_info_manager_onthepostdays(A1940,1)</f>
        <v>673</v>
      </c>
      <c r="W1940" s="25">
        <f ca="1">f_return_1w(A1940,"0",参数!$B$2)</f>
        <v>-1.62177816391543</v>
      </c>
      <c r="X1940" s="25">
        <f>f_return_1m(A1940,"0",参数!$B$1)</f>
        <v>10.113416868902</v>
      </c>
      <c r="Y1940" s="25">
        <f>f_return_3m(A1940,0,参数!$B$1)</f>
        <v>21.6446900476008</v>
      </c>
      <c r="Z1940" s="25">
        <f>f_return_6m(A1940,0,参数!B1939)</f>
        <v>18.586040595686</v>
      </c>
      <c r="AA1940" t="str">
        <f>f_dq_status(A1940,参数!$B$1)</f>
        <v>开放申购|开放赎回</v>
      </c>
      <c r="AB1940" s="17">
        <f ca="1">f_risk_maxdownside(A1940,参数!$B$6,参数!$B$1)</f>
        <v>-18.010770560468</v>
      </c>
      <c r="AC1940" s="17">
        <f ca="1">f_risk_maxdownside(A1940,参数!$B$4,参数!$B$1)</f>
        <v>-18.010770560468</v>
      </c>
      <c r="AD1940" t="str">
        <f ca="1">f_risk_maxdownside_date(A1940,参数!$B$6,参数!$B$1)</f>
        <v>20200226-20200323</v>
      </c>
    </row>
    <row r="1941" spans="1:30">
      <c r="A1941" s="15" t="s">
        <v>1969</v>
      </c>
      <c r="B1941" t="str">
        <f>f_info_name(A1941)</f>
        <v>平安估值优势A</v>
      </c>
      <c r="C1941" t="str">
        <f>f_info_setupdate(A1941)</f>
        <v>2018-12-05</v>
      </c>
      <c r="D1941" s="16">
        <f t="shared" si="30"/>
        <v>782</v>
      </c>
      <c r="F1941" s="17">
        <f>f_netasset_total(A1941,参数!$B$1,100000000)</f>
        <v>6.664317432</v>
      </c>
      <c r="G1941" s="17">
        <f ca="1">f_nav_adjustedreturn(A1941,参数!$B$2,参数!$B$1)</f>
        <v>32.5174295240982</v>
      </c>
      <c r="H1941" s="17">
        <f ca="1">f_nav_periodreturnrankingper(A1941,参数!$B$2,参数!$B$1,3)</f>
        <v>60.8787718369508</v>
      </c>
      <c r="I1941" s="17">
        <f ca="1">f_nav_adjustedreturn(A1941,参数!$B$3,参数!$B$2)</f>
        <v>29.6649307261472</v>
      </c>
      <c r="J1941" s="17">
        <f ca="1">f_nav_periodreturnrankingper(A1941,参数!$B$3,参数!$B$2,3)</f>
        <v>45.1505016722408</v>
      </c>
      <c r="K1941" s="17">
        <f ca="1">f_nav_adjustedreturn(A1941,参数!$B$4,参数!$B$3)</f>
        <v>0</v>
      </c>
      <c r="L1941" s="17">
        <f ca="1">f_nav_periodreturnrankingper(A1941,参数!$B$4,参数!$B$3,3)</f>
        <v>0</v>
      </c>
      <c r="M1941" s="17">
        <f ca="1">f_nav_adjustedreturn(A1941,参数!$B$5,参数!$B$4)</f>
        <v>0</v>
      </c>
      <c r="N1941" s="17">
        <f ca="1">f_nav_periodreturnrankingper(A1941,参数!$B$5,参数!$B$4,3)</f>
        <v>0</v>
      </c>
      <c r="O1941" s="17">
        <f ca="1">f_nav_adjustedreturn(A1941,参数!$B$6,参数!$B$5)</f>
        <v>0</v>
      </c>
      <c r="P1941" s="17">
        <f ca="1">f_nav_periodreturnrankingper(A1941,参数!$B$6,参数!$B$5,3)</f>
        <v>0</v>
      </c>
      <c r="Q1941" s="25">
        <f>f_return(A1941,1,参数!$B$1-365/2,参数!$B$1)</f>
        <v>22.784826633074</v>
      </c>
      <c r="R1941" s="25">
        <f ca="1">f_return(A1941,1,参数!$B$4,参数!$B$1)</f>
        <v>0</v>
      </c>
      <c r="S1941" s="25">
        <f ca="1">f_return(A1941,1,参数!$B$6,参数!$B$1)</f>
        <v>0</v>
      </c>
      <c r="T1941" t="str">
        <f>f_info_investtype(A1941)</f>
        <v>灵活配置型基金</v>
      </c>
      <c r="U1941" t="str">
        <f>f_info_fundmanager(A1941)</f>
        <v>张晓泉,毛时超</v>
      </c>
      <c r="V1941">
        <f>f_info_manager_onthepostdays(A1941,1)</f>
        <v>302</v>
      </c>
      <c r="W1941" s="25">
        <f ca="1">f_return_1w(A1941,"0",参数!$B$2)</f>
        <v>-0.662451068955128</v>
      </c>
      <c r="X1941" s="25">
        <f>f_return_1m(A1941,"0",参数!$B$1)</f>
        <v>3.16205533596837</v>
      </c>
      <c r="Y1941" s="25">
        <f>f_return_3m(A1941,0,参数!$B$1)</f>
        <v>5.87914749333979</v>
      </c>
      <c r="Z1941" s="25">
        <f>f_return_6m(A1941,0,参数!B1940)</f>
        <v>4.57947255880256</v>
      </c>
      <c r="AA1941" t="str">
        <f>f_dq_status(A1941,参数!$B$1)</f>
        <v>暂停大额申购|开放赎回</v>
      </c>
      <c r="AB1941" s="17">
        <f ca="1">f_risk_maxdownside(A1941,参数!$B$6,参数!$B$1)</f>
        <v>-9.55607476635514</v>
      </c>
      <c r="AC1941" s="17">
        <f ca="1">f_risk_maxdownside(A1941,参数!$B$4,参数!$B$1)</f>
        <v>-9.55607476635514</v>
      </c>
      <c r="AD1941" t="str">
        <f ca="1">f_risk_maxdownside_date(A1941,参数!$B$6,参数!$B$1)</f>
        <v>20200714-20200716</v>
      </c>
    </row>
    <row r="1942" spans="1:30">
      <c r="A1942" s="15" t="s">
        <v>1970</v>
      </c>
      <c r="B1942" t="str">
        <f>f_info_name(A1942)</f>
        <v>人保鑫裕增强A</v>
      </c>
      <c r="C1942" t="str">
        <f>f_info_setupdate(A1942)</f>
        <v>2018-11-13</v>
      </c>
      <c r="D1942" s="16">
        <f t="shared" si="30"/>
        <v>804</v>
      </c>
      <c r="F1942" s="17">
        <f>f_netasset_total(A1942,参数!$B$1,100000000)</f>
        <v>2.3598243793</v>
      </c>
      <c r="G1942" s="17">
        <f ca="1">f_nav_adjustedreturn(A1942,参数!$B$2,参数!$B$1)</f>
        <v>8.95805655722149</v>
      </c>
      <c r="H1942" s="17">
        <f ca="1">f_nav_periodreturnrankingper(A1942,参数!$B$2,参数!$B$1,3)</f>
        <v>52.8301886792453</v>
      </c>
      <c r="I1942" s="17">
        <f ca="1">f_nav_adjustedreturn(A1942,参数!$B$3,参数!$B$2)</f>
        <v>3.48620249435334</v>
      </c>
      <c r="J1942" s="17">
        <f ca="1">f_nav_periodreturnrankingper(A1942,参数!$B$3,参数!$B$2,3)</f>
        <v>92.1276595744681</v>
      </c>
      <c r="K1942" s="17">
        <f ca="1">f_nav_adjustedreturn(A1942,参数!$B$4,参数!$B$3)</f>
        <v>0</v>
      </c>
      <c r="L1942" s="17">
        <f ca="1">f_nav_periodreturnrankingper(A1942,参数!$B$4,参数!$B$3,3)</f>
        <v>0</v>
      </c>
      <c r="M1942" s="17">
        <f ca="1">f_nav_adjustedreturn(A1942,参数!$B$5,参数!$B$4)</f>
        <v>0</v>
      </c>
      <c r="N1942" s="17">
        <f ca="1">f_nav_periodreturnrankingper(A1942,参数!$B$5,参数!$B$4,3)</f>
        <v>0</v>
      </c>
      <c r="O1942" s="17">
        <f ca="1">f_nav_adjustedreturn(A1942,参数!$B$6,参数!$B$5)</f>
        <v>0</v>
      </c>
      <c r="P1942" s="17">
        <f ca="1">f_nav_periodreturnrankingper(A1942,参数!$B$6,参数!$B$5,3)</f>
        <v>0</v>
      </c>
      <c r="Q1942" s="25">
        <f>f_return(A1942,1,参数!$B$1-365/2,参数!$B$1)</f>
        <v>12.5019550888349</v>
      </c>
      <c r="R1942" s="25">
        <f ca="1">f_return(A1942,1,参数!$B$4,参数!$B$1)</f>
        <v>0</v>
      </c>
      <c r="S1942" s="25">
        <f ca="1">f_return(A1942,1,参数!$B$6,参数!$B$1)</f>
        <v>0</v>
      </c>
      <c r="T1942" t="str">
        <f>f_info_investtype(A1942)</f>
        <v>混合债券型二级基金</v>
      </c>
      <c r="U1942" t="str">
        <f>f_info_fundmanager(A1942)</f>
        <v>张丽华</v>
      </c>
      <c r="V1942">
        <f>f_info_manager_onthepostdays(A1942,1)</f>
        <v>821</v>
      </c>
      <c r="W1942" s="25">
        <f ca="1">f_return_1w(A1942,"0",参数!$B$2)</f>
        <v>-0.697323784395011</v>
      </c>
      <c r="X1942" s="25">
        <f>f_return_1m(A1942,"0",参数!$B$1)</f>
        <v>2.60947274352101</v>
      </c>
      <c r="Y1942" s="25">
        <f>f_return_3m(A1942,0,参数!$B$1)</f>
        <v>5.49430356486586</v>
      </c>
      <c r="Z1942" s="25">
        <f>f_return_6m(A1942,0,参数!B1941)</f>
        <v>3.95716100925759</v>
      </c>
      <c r="AA1942" t="str">
        <f>f_dq_status(A1942,参数!$B$1)</f>
        <v>暂停大额申购|开放赎回</v>
      </c>
      <c r="AB1942" s="17">
        <f ca="1">f_risk_maxdownside(A1942,参数!$B$6,参数!$B$1)</f>
        <v>-6.48044692737431</v>
      </c>
      <c r="AC1942" s="17">
        <f ca="1">f_risk_maxdownside(A1942,参数!$B$4,参数!$B$1)</f>
        <v>-6.48044692737431</v>
      </c>
      <c r="AD1942" t="str">
        <f ca="1">f_risk_maxdownside_date(A1942,参数!$B$6,参数!$B$1)</f>
        <v>20191128-20191204</v>
      </c>
    </row>
    <row r="1943" spans="1:30">
      <c r="A1943" s="15" t="s">
        <v>1971</v>
      </c>
      <c r="B1943" t="str">
        <f>f_info_name(A1943)</f>
        <v>浦银安盛双债增强A</v>
      </c>
      <c r="C1943" t="str">
        <f>f_info_setupdate(A1943)</f>
        <v>2019-05-21</v>
      </c>
      <c r="D1943" s="16">
        <f t="shared" si="30"/>
        <v>615</v>
      </c>
      <c r="F1943" s="17">
        <f>f_netasset_total(A1943,参数!$B$1,100000000)</f>
        <v>6.0038771102</v>
      </c>
      <c r="G1943" s="17">
        <f ca="1">f_nav_adjustedreturn(A1943,参数!$B$2,参数!$B$1)</f>
        <v>5.29794979881202</v>
      </c>
      <c r="H1943" s="17">
        <f ca="1">f_nav_periodreturnrankingper(A1943,参数!$B$2,参数!$B$1,3)</f>
        <v>76.2264150943396</v>
      </c>
      <c r="I1943" s="17">
        <f ca="1">f_nav_adjustedreturn(A1943,参数!$B$3,参数!$B$2)</f>
        <v>0</v>
      </c>
      <c r="J1943" s="17">
        <f ca="1">f_nav_periodreturnrankingper(A1943,参数!$B$3,参数!$B$2,3)</f>
        <v>0</v>
      </c>
      <c r="K1943" s="17">
        <f ca="1">f_nav_adjustedreturn(A1943,参数!$B$4,参数!$B$3)</f>
        <v>0</v>
      </c>
      <c r="L1943" s="17">
        <f ca="1">f_nav_periodreturnrankingper(A1943,参数!$B$4,参数!$B$3,3)</f>
        <v>0</v>
      </c>
      <c r="M1943" s="17">
        <f ca="1">f_nav_adjustedreturn(A1943,参数!$B$5,参数!$B$4)</f>
        <v>0</v>
      </c>
      <c r="N1943" s="17">
        <f ca="1">f_nav_periodreturnrankingper(A1943,参数!$B$5,参数!$B$4,3)</f>
        <v>0</v>
      </c>
      <c r="O1943" s="17">
        <f ca="1">f_nav_adjustedreturn(A1943,参数!$B$6,参数!$B$5)</f>
        <v>0</v>
      </c>
      <c r="P1943" s="17">
        <f ca="1">f_nav_periodreturnrankingper(A1943,参数!$B$6,参数!$B$5,3)</f>
        <v>0</v>
      </c>
      <c r="Q1943" s="25">
        <f>f_return(A1943,1,参数!$B$1-365/2,参数!$B$1)</f>
        <v>3.86277414974239</v>
      </c>
      <c r="R1943" s="25">
        <f ca="1">f_return(A1943,1,参数!$B$4,参数!$B$1)</f>
        <v>0</v>
      </c>
      <c r="S1943" s="25">
        <f ca="1">f_return(A1943,1,参数!$B$6,参数!$B$1)</f>
        <v>0</v>
      </c>
      <c r="T1943" t="str">
        <f>f_info_investtype(A1943)</f>
        <v>混合债券型二级基金</v>
      </c>
      <c r="U1943" t="str">
        <f>f_info_fundmanager(A1943)</f>
        <v>李羿</v>
      </c>
      <c r="V1943">
        <f>f_info_manager_onthepostdays(A1943,1)</f>
        <v>577</v>
      </c>
      <c r="W1943" s="25">
        <f ca="1">f_return_1w(A1943,"0",参数!$B$2)</f>
        <v>0.0862978233771333</v>
      </c>
      <c r="X1943" s="25">
        <f>f_return_1m(A1943,"0",参数!$B$1)</f>
        <v>1.08525705876943</v>
      </c>
      <c r="Y1943" s="25">
        <f>f_return_3m(A1943,0,参数!$B$1)</f>
        <v>1.41169957556744</v>
      </c>
      <c r="Z1943" s="25">
        <f>f_return_6m(A1943,0,参数!B1942)</f>
        <v>0.719026548672569</v>
      </c>
      <c r="AA1943" t="str">
        <f>f_dq_status(A1943,参数!$B$1)</f>
        <v>开放申购|开放赎回</v>
      </c>
      <c r="AB1943" s="17">
        <f ca="1">f_risk_maxdownside(A1943,参数!$B$6,参数!$B$1)</f>
        <v>-1.13732493655419</v>
      </c>
      <c r="AC1943" s="17">
        <f ca="1">f_risk_maxdownside(A1943,参数!$B$4,参数!$B$1)</f>
        <v>-1.13732493655419</v>
      </c>
      <c r="AD1943" t="str">
        <f ca="1">f_risk_maxdownside_date(A1943,参数!$B$6,参数!$B$1)</f>
        <v>20200225-20200319</v>
      </c>
    </row>
    <row r="1944" spans="1:30">
      <c r="A1944" s="15" t="s">
        <v>1972</v>
      </c>
      <c r="B1944" t="str">
        <f>f_info_name(A1944)</f>
        <v>中邮沪港深精选</v>
      </c>
      <c r="C1944" t="str">
        <f>f_info_setupdate(A1944)</f>
        <v>2019-03-28</v>
      </c>
      <c r="D1944" s="16">
        <f t="shared" si="30"/>
        <v>669</v>
      </c>
      <c r="F1944" s="17">
        <f>f_netasset_total(A1944,参数!$B$1,100000000)</f>
        <v>0.0556581045</v>
      </c>
      <c r="G1944" s="17">
        <f ca="1">f_nav_adjustedreturn(A1944,参数!$B$2,参数!$B$1)</f>
        <v>16.0572186434255</v>
      </c>
      <c r="H1944" s="17">
        <f ca="1">f_nav_periodreturnrankingper(A1944,参数!$B$2,参数!$B$1,3)</f>
        <v>98.9205103042198</v>
      </c>
      <c r="I1944" s="17">
        <f ca="1">f_nav_adjustedreturn(A1944,参数!$B$3,参数!$B$2)</f>
        <v>0</v>
      </c>
      <c r="J1944" s="17">
        <f ca="1">f_nav_periodreturnrankingper(A1944,参数!$B$3,参数!$B$2,3)</f>
        <v>0</v>
      </c>
      <c r="K1944" s="17">
        <f ca="1">f_nav_adjustedreturn(A1944,参数!$B$4,参数!$B$3)</f>
        <v>0</v>
      </c>
      <c r="L1944" s="17">
        <f ca="1">f_nav_periodreturnrankingper(A1944,参数!$B$4,参数!$B$3,3)</f>
        <v>0</v>
      </c>
      <c r="M1944" s="17">
        <f ca="1">f_nav_adjustedreturn(A1944,参数!$B$5,参数!$B$4)</f>
        <v>0</v>
      </c>
      <c r="N1944" s="17">
        <f ca="1">f_nav_periodreturnrankingper(A1944,参数!$B$5,参数!$B$4,3)</f>
        <v>0</v>
      </c>
      <c r="O1944" s="17">
        <f ca="1">f_nav_adjustedreturn(A1944,参数!$B$6,参数!$B$5)</f>
        <v>0</v>
      </c>
      <c r="P1944" s="17">
        <f ca="1">f_nav_periodreturnrankingper(A1944,参数!$B$6,参数!$B$5,3)</f>
        <v>0</v>
      </c>
      <c r="Q1944" s="25">
        <f>f_return(A1944,1,参数!$B$1-365/2,参数!$B$1)</f>
        <v>23.2648522260164</v>
      </c>
      <c r="R1944" s="25">
        <f ca="1">f_return(A1944,1,参数!$B$4,参数!$B$1)</f>
        <v>0</v>
      </c>
      <c r="S1944" s="25">
        <f ca="1">f_return(A1944,1,参数!$B$6,参数!$B$1)</f>
        <v>0</v>
      </c>
      <c r="T1944" t="str">
        <f>f_info_investtype(A1944)</f>
        <v>偏股混合型基金</v>
      </c>
      <c r="U1944" t="str">
        <f>f_info_fundmanager(A1944)</f>
        <v>陈鸿平,武志骁</v>
      </c>
      <c r="V1944">
        <f>f_info_manager_onthepostdays(A1944,1)</f>
        <v>686</v>
      </c>
      <c r="W1944" s="25">
        <f ca="1">f_return_1w(A1944,"0",参数!$B$2)</f>
        <v>-2.30448866265617</v>
      </c>
      <c r="X1944" s="25">
        <f>f_return_1m(A1944,"0",参数!$B$1)</f>
        <v>9.42300821722045</v>
      </c>
      <c r="Y1944" s="25">
        <f>f_return_3m(A1944,0,参数!$B$1)</f>
        <v>10.5087497744904</v>
      </c>
      <c r="Z1944" s="25">
        <f>f_return_6m(A1944,0,参数!B1943)</f>
        <v>9.70630372492837</v>
      </c>
      <c r="AA1944" t="str">
        <f>f_dq_status(A1944,参数!$B$1)</f>
        <v>开放申购|开放赎回</v>
      </c>
      <c r="AB1944" s="17">
        <f ca="1">f_risk_maxdownside(A1944,参数!$B$6,参数!$B$1)</f>
        <v>-17.121702915317</v>
      </c>
      <c r="AC1944" s="17">
        <f ca="1">f_risk_maxdownside(A1944,参数!$B$4,参数!$B$1)</f>
        <v>-17.121702915317</v>
      </c>
      <c r="AD1944" t="str">
        <f ca="1">f_risk_maxdownside_date(A1944,参数!$B$6,参数!$B$1)</f>
        <v>20200118-20200319</v>
      </c>
    </row>
    <row r="1945" spans="1:30">
      <c r="A1945" s="15" t="s">
        <v>1973</v>
      </c>
      <c r="B1945" t="str">
        <f>f_info_name(A1945)</f>
        <v>长盛多因子策略优选</v>
      </c>
      <c r="C1945" t="str">
        <f>f_info_setupdate(A1945)</f>
        <v>2018-11-23</v>
      </c>
      <c r="D1945" s="16">
        <f t="shared" si="30"/>
        <v>794</v>
      </c>
      <c r="F1945" s="17">
        <f>f_netasset_total(A1945,参数!$B$1,100000000)</f>
        <v>1.7965582155</v>
      </c>
      <c r="G1945" s="17">
        <f ca="1">f_nav_adjustedreturn(A1945,参数!$B$2,参数!$B$1)</f>
        <v>89.2045747661475</v>
      </c>
      <c r="H1945" s="17">
        <f ca="1">f_nav_periodreturnrankingper(A1945,参数!$B$2,参数!$B$1,3)</f>
        <v>28.1862745098039</v>
      </c>
      <c r="I1945" s="17">
        <f ca="1">f_nav_adjustedreturn(A1945,参数!$B$3,参数!$B$2)</f>
        <v>12.4465227340563</v>
      </c>
      <c r="J1945" s="17">
        <f ca="1">f_nav_periodreturnrankingper(A1945,参数!$B$3,参数!$B$2,3)</f>
        <v>98.2300884955752</v>
      </c>
      <c r="K1945" s="17">
        <f ca="1">f_nav_adjustedreturn(A1945,参数!$B$4,参数!$B$3)</f>
        <v>0</v>
      </c>
      <c r="L1945" s="17">
        <f ca="1">f_nav_periodreturnrankingper(A1945,参数!$B$4,参数!$B$3,3)</f>
        <v>0</v>
      </c>
      <c r="M1945" s="17">
        <f ca="1">f_nav_adjustedreturn(A1945,参数!$B$5,参数!$B$4)</f>
        <v>0</v>
      </c>
      <c r="N1945" s="17">
        <f ca="1">f_nav_periodreturnrankingper(A1945,参数!$B$5,参数!$B$4,3)</f>
        <v>0</v>
      </c>
      <c r="O1945" s="17">
        <f ca="1">f_nav_adjustedreturn(A1945,参数!$B$6,参数!$B$5)</f>
        <v>0</v>
      </c>
      <c r="P1945" s="17">
        <f ca="1">f_nav_periodreturnrankingper(A1945,参数!$B$6,参数!$B$5,3)</f>
        <v>0</v>
      </c>
      <c r="Q1945" s="25">
        <f>f_return(A1945,1,参数!$B$1-365/2,参数!$B$1)</f>
        <v>119.617372619608</v>
      </c>
      <c r="R1945" s="25">
        <f ca="1">f_return(A1945,1,参数!$B$4,参数!$B$1)</f>
        <v>0</v>
      </c>
      <c r="S1945" s="25">
        <f ca="1">f_return(A1945,1,参数!$B$6,参数!$B$1)</f>
        <v>0</v>
      </c>
      <c r="T1945" t="str">
        <f>f_info_investtype(A1945)</f>
        <v>普通股票型基金</v>
      </c>
      <c r="U1945" t="str">
        <f>f_info_fundmanager(A1945)</f>
        <v>冯雨生</v>
      </c>
      <c r="V1945">
        <f>f_info_manager_onthepostdays(A1945,1)</f>
        <v>696</v>
      </c>
      <c r="W1945" s="25">
        <f ca="1">f_return_1w(A1945,"0",参数!$B$2)</f>
        <v>-2.87874881842398</v>
      </c>
      <c r="X1945" s="25">
        <f>f_return_1m(A1945,"0",参数!$B$1)</f>
        <v>12.5794371311847</v>
      </c>
      <c r="Y1945" s="25">
        <f>f_return_3m(A1945,0,参数!$B$1)</f>
        <v>26.017449702811</v>
      </c>
      <c r="Z1945" s="25">
        <f>f_return_6m(A1945,0,参数!B1944)</f>
        <v>41.6484813932969</v>
      </c>
      <c r="AA1945" t="str">
        <f>f_dq_status(A1945,参数!$B$1)</f>
        <v>暂停大额申购|开放赎回</v>
      </c>
      <c r="AB1945" s="17">
        <f ca="1">f_risk_maxdownside(A1945,参数!$B$6,参数!$B$1)</f>
        <v>-15.2944876936384</v>
      </c>
      <c r="AC1945" s="17">
        <f ca="1">f_risk_maxdownside(A1945,参数!$B$4,参数!$B$1)</f>
        <v>-15.2944876936384</v>
      </c>
      <c r="AD1945" t="str">
        <f ca="1">f_risk_maxdownside_date(A1945,参数!$B$6,参数!$B$1)</f>
        <v>20200226-20200323</v>
      </c>
    </row>
    <row r="1946" spans="1:30">
      <c r="A1946" s="15" t="s">
        <v>1974</v>
      </c>
      <c r="B1946" t="str">
        <f>f_info_name(A1946)</f>
        <v>广发可转债A</v>
      </c>
      <c r="C1946" t="str">
        <f>f_info_setupdate(A1946)</f>
        <v>2018-11-02</v>
      </c>
      <c r="D1946" s="16">
        <f t="shared" si="30"/>
        <v>815</v>
      </c>
      <c r="F1946" s="17">
        <f>f_netasset_total(A1946,参数!$B$1,100000000)</f>
        <v>1.3546564161</v>
      </c>
      <c r="G1946" s="17">
        <f ca="1">f_nav_adjustedreturn(A1946,参数!$B$2,参数!$B$1)</f>
        <v>39.7469458987784</v>
      </c>
      <c r="H1946" s="17">
        <f ca="1">f_nav_periodreturnrankingper(A1946,参数!$B$2,参数!$B$1,3)</f>
        <v>1.32075471698113</v>
      </c>
      <c r="I1946" s="17">
        <f ca="1">f_nav_adjustedreturn(A1946,参数!$B$3,参数!$B$2)</f>
        <v>12.9731861198738</v>
      </c>
      <c r="J1946" s="17">
        <f ca="1">f_nav_periodreturnrankingper(A1946,参数!$B$3,参数!$B$2,3)</f>
        <v>23.1914893617021</v>
      </c>
      <c r="K1946" s="17">
        <f ca="1">f_nav_adjustedreturn(A1946,参数!$B$4,参数!$B$3)</f>
        <v>0</v>
      </c>
      <c r="L1946" s="17">
        <f ca="1">f_nav_periodreturnrankingper(A1946,参数!$B$4,参数!$B$3,3)</f>
        <v>0</v>
      </c>
      <c r="M1946" s="17">
        <f ca="1">f_nav_adjustedreturn(A1946,参数!$B$5,参数!$B$4)</f>
        <v>0</v>
      </c>
      <c r="N1946" s="17">
        <f ca="1">f_nav_periodreturnrankingper(A1946,参数!$B$5,参数!$B$4,3)</f>
        <v>0</v>
      </c>
      <c r="O1946" s="17">
        <f ca="1">f_nav_adjustedreturn(A1946,参数!$B$6,参数!$B$5)</f>
        <v>0</v>
      </c>
      <c r="P1946" s="17">
        <f ca="1">f_nav_periodreturnrankingper(A1946,参数!$B$6,参数!$B$5,3)</f>
        <v>0</v>
      </c>
      <c r="Q1946" s="25">
        <f>f_return(A1946,1,参数!$B$1-365/2,参数!$B$1)</f>
        <v>49.1697381755441</v>
      </c>
      <c r="R1946" s="25">
        <f ca="1">f_return(A1946,1,参数!$B$4,参数!$B$1)</f>
        <v>0</v>
      </c>
      <c r="S1946" s="25">
        <f ca="1">f_return(A1946,1,参数!$B$6,参数!$B$1)</f>
        <v>0</v>
      </c>
      <c r="T1946" t="str">
        <f>f_info_investtype(A1946)</f>
        <v>混合债券型二级基金</v>
      </c>
      <c r="U1946" t="str">
        <f>f_info_fundmanager(A1946)</f>
        <v>吴敌</v>
      </c>
      <c r="V1946">
        <f>f_info_manager_onthepostdays(A1946,1)</f>
        <v>287</v>
      </c>
      <c r="W1946" s="25">
        <f ca="1">f_return_1w(A1946,"0",参数!$B$2)</f>
        <v>0.201101687505462</v>
      </c>
      <c r="X1946" s="25">
        <f>f_return_1m(A1946,"0",参数!$B$1)</f>
        <v>11.9225662170662</v>
      </c>
      <c r="Y1946" s="25">
        <f>f_return_3m(A1946,0,参数!$B$1)</f>
        <v>19.9625468164794</v>
      </c>
      <c r="Z1946" s="25">
        <f>f_return_6m(A1946,0,参数!B1945)</f>
        <v>10.9447818104787</v>
      </c>
      <c r="AA1946" t="str">
        <f>f_dq_status(A1946,参数!$B$1)</f>
        <v>开放申购|开放赎回</v>
      </c>
      <c r="AB1946" s="17">
        <f ca="1">f_risk_maxdownside(A1946,参数!$B$6,参数!$B$1)</f>
        <v>-7.90109421628535</v>
      </c>
      <c r="AC1946" s="17">
        <f ca="1">f_risk_maxdownside(A1946,参数!$B$4,参数!$B$1)</f>
        <v>-7.90109421628535</v>
      </c>
      <c r="AD1946" t="str">
        <f ca="1">f_risk_maxdownside_date(A1946,参数!$B$6,参数!$B$1)</f>
        <v>20200714-20200716</v>
      </c>
    </row>
    <row r="1947" spans="1:30">
      <c r="A1947" s="15" t="s">
        <v>1975</v>
      </c>
      <c r="B1947" t="str">
        <f>f_info_name(A1947)</f>
        <v>建信润利增强A</v>
      </c>
      <c r="C1947" t="str">
        <f>f_info_setupdate(A1947)</f>
        <v>2019-03-26</v>
      </c>
      <c r="D1947" s="16">
        <f t="shared" si="30"/>
        <v>671</v>
      </c>
      <c r="F1947" s="17">
        <f>f_netasset_total(A1947,参数!$B$1,100000000)</f>
        <v>0.2311202153</v>
      </c>
      <c r="G1947" s="17">
        <f ca="1">f_nav_adjustedreturn(A1947,参数!$B$2,参数!$B$1)</f>
        <v>8.71490389453557</v>
      </c>
      <c r="H1947" s="17">
        <f ca="1">f_nav_periodreturnrankingper(A1947,参数!$B$2,参数!$B$1,3)</f>
        <v>54.5283018867924</v>
      </c>
      <c r="I1947" s="17">
        <f ca="1">f_nav_adjustedreturn(A1947,参数!$B$3,参数!$B$2)</f>
        <v>0</v>
      </c>
      <c r="J1947" s="17">
        <f ca="1">f_nav_periodreturnrankingper(A1947,参数!$B$3,参数!$B$2,3)</f>
        <v>0</v>
      </c>
      <c r="K1947" s="17">
        <f ca="1">f_nav_adjustedreturn(A1947,参数!$B$4,参数!$B$3)</f>
        <v>0</v>
      </c>
      <c r="L1947" s="17">
        <f ca="1">f_nav_periodreturnrankingper(A1947,参数!$B$4,参数!$B$3,3)</f>
        <v>0</v>
      </c>
      <c r="M1947" s="17">
        <f ca="1">f_nav_adjustedreturn(A1947,参数!$B$5,参数!$B$4)</f>
        <v>0</v>
      </c>
      <c r="N1947" s="17">
        <f ca="1">f_nav_periodreturnrankingper(A1947,参数!$B$5,参数!$B$4,3)</f>
        <v>0</v>
      </c>
      <c r="O1947" s="17">
        <f ca="1">f_nav_adjustedreturn(A1947,参数!$B$6,参数!$B$5)</f>
        <v>0</v>
      </c>
      <c r="P1947" s="17">
        <f ca="1">f_nav_periodreturnrankingper(A1947,参数!$B$6,参数!$B$5,3)</f>
        <v>0</v>
      </c>
      <c r="Q1947" s="25">
        <f>f_return(A1947,1,参数!$B$1-365/2,参数!$B$1)</f>
        <v>11.525133998796</v>
      </c>
      <c r="R1947" s="25">
        <f ca="1">f_return(A1947,1,参数!$B$4,参数!$B$1)</f>
        <v>0</v>
      </c>
      <c r="S1947" s="25">
        <f ca="1">f_return(A1947,1,参数!$B$6,参数!$B$1)</f>
        <v>0</v>
      </c>
      <c r="T1947" t="str">
        <f>f_info_investtype(A1947)</f>
        <v>混合债券型二级基金</v>
      </c>
      <c r="U1947" t="str">
        <f>f_info_fundmanager(A1947)</f>
        <v>牛兴华</v>
      </c>
      <c r="V1947">
        <f>f_info_manager_onthepostdays(A1947,1)</f>
        <v>688</v>
      </c>
      <c r="W1947" s="25">
        <f ca="1">f_return_1w(A1947,"0",参数!$B$2)</f>
        <v>0.09065269943594</v>
      </c>
      <c r="X1947" s="25">
        <f>f_return_1m(A1947,"0",参数!$B$1)</f>
        <v>3.37799043062202</v>
      </c>
      <c r="Y1947" s="25">
        <f>f_return_3m(A1947,0,参数!$B$1)</f>
        <v>4.79192938209333</v>
      </c>
      <c r="Z1947" s="25">
        <f>f_return_6m(A1947,0,参数!B1946)</f>
        <v>3.05893813930834</v>
      </c>
      <c r="AA1947" t="str">
        <f>f_dq_status(A1947,参数!$B$1)</f>
        <v>开放申购|开放赎回</v>
      </c>
      <c r="AB1947" s="17">
        <f ca="1">f_risk_maxdownside(A1947,参数!$B$6,参数!$B$1)</f>
        <v>-3.09683604985618</v>
      </c>
      <c r="AC1947" s="17">
        <f ca="1">f_risk_maxdownside(A1947,参数!$B$4,参数!$B$1)</f>
        <v>-3.09683604985618</v>
      </c>
      <c r="AD1947" t="str">
        <f ca="1">f_risk_maxdownside_date(A1947,参数!$B$6,参数!$B$1)</f>
        <v>20200904-20200928</v>
      </c>
    </row>
    <row r="1948" spans="1:30">
      <c r="A1948" s="15" t="s">
        <v>1976</v>
      </c>
      <c r="B1948" t="str">
        <f>f_info_name(A1948)</f>
        <v>财通集成电路产业A</v>
      </c>
      <c r="C1948" t="str">
        <f>f_info_setupdate(A1948)</f>
        <v>2018-11-29</v>
      </c>
      <c r="D1948" s="16">
        <f t="shared" si="30"/>
        <v>788</v>
      </c>
      <c r="F1948" s="17">
        <f>f_netasset_total(A1948,参数!$B$1,100000000)</f>
        <v>2.8916243777</v>
      </c>
      <c r="G1948" s="17">
        <f ca="1">f_nav_adjustedreturn(A1948,参数!$B$2,参数!$B$1)</f>
        <v>32.6300541629928</v>
      </c>
      <c r="H1948" s="17">
        <f ca="1">f_nav_periodreturnrankingper(A1948,参数!$B$2,参数!$B$1,3)</f>
        <v>90.9313725490196</v>
      </c>
      <c r="I1948" s="17">
        <f ca="1">f_nav_adjustedreturn(A1948,参数!$B$3,参数!$B$2)</f>
        <v>57.8016298946532</v>
      </c>
      <c r="J1948" s="17">
        <f ca="1">f_nav_periodreturnrankingper(A1948,参数!$B$3,参数!$B$2,3)</f>
        <v>28.9085545722714</v>
      </c>
      <c r="K1948" s="17">
        <f ca="1">f_nav_adjustedreturn(A1948,参数!$B$4,参数!$B$3)</f>
        <v>0</v>
      </c>
      <c r="L1948" s="17">
        <f ca="1">f_nav_periodreturnrankingper(A1948,参数!$B$4,参数!$B$3,3)</f>
        <v>0</v>
      </c>
      <c r="M1948" s="17">
        <f ca="1">f_nav_adjustedreturn(A1948,参数!$B$5,参数!$B$4)</f>
        <v>0</v>
      </c>
      <c r="N1948" s="17">
        <f ca="1">f_nav_periodreturnrankingper(A1948,参数!$B$5,参数!$B$4,3)</f>
        <v>0</v>
      </c>
      <c r="O1948" s="17">
        <f ca="1">f_nav_adjustedreturn(A1948,参数!$B$6,参数!$B$5)</f>
        <v>0</v>
      </c>
      <c r="P1948" s="17">
        <f ca="1">f_nav_periodreturnrankingper(A1948,参数!$B$6,参数!$B$5,3)</f>
        <v>0</v>
      </c>
      <c r="Q1948" s="25">
        <f>f_return(A1948,1,参数!$B$1-365/2,参数!$B$1)</f>
        <v>34.4743284221063</v>
      </c>
      <c r="R1948" s="25">
        <f ca="1">f_return(A1948,1,参数!$B$4,参数!$B$1)</f>
        <v>0</v>
      </c>
      <c r="S1948" s="25">
        <f ca="1">f_return(A1948,1,参数!$B$6,参数!$B$1)</f>
        <v>0</v>
      </c>
      <c r="T1948" t="str">
        <f>f_info_investtype(A1948)</f>
        <v>普通股票型基金</v>
      </c>
      <c r="U1948" t="str">
        <f>f_info_fundmanager(A1948)</f>
        <v>金梓才</v>
      </c>
      <c r="V1948">
        <f>f_info_manager_onthepostdays(A1948,1)</f>
        <v>805</v>
      </c>
      <c r="W1948" s="25">
        <f ca="1">f_return_1w(A1948,"0",参数!$B$2)</f>
        <v>5.33368714342577</v>
      </c>
      <c r="X1948" s="25">
        <f>f_return_1m(A1948,"0",参数!$B$1)</f>
        <v>10.7144734766837</v>
      </c>
      <c r="Y1948" s="25">
        <f>f_return_3m(A1948,0,参数!$B$1)</f>
        <v>15.9253550589012</v>
      </c>
      <c r="Z1948" s="25">
        <f>f_return_6m(A1948,0,参数!B1947)</f>
        <v>7.96033092914722</v>
      </c>
      <c r="AA1948" t="str">
        <f>f_dq_status(A1948,参数!$B$1)</f>
        <v>开放申购|开放赎回</v>
      </c>
      <c r="AB1948" s="17">
        <f ca="1">f_risk_maxdownside(A1948,参数!$B$6,参数!$B$1)</f>
        <v>-29.5459236326109</v>
      </c>
      <c r="AC1948" s="17">
        <f ca="1">f_risk_maxdownside(A1948,参数!$B$4,参数!$B$1)</f>
        <v>-29.5459236326109</v>
      </c>
      <c r="AD1948" t="str">
        <f ca="1">f_risk_maxdownside_date(A1948,参数!$B$6,参数!$B$1)</f>
        <v>20200226-20200331</v>
      </c>
    </row>
    <row r="1949" spans="1:30">
      <c r="A1949" s="15" t="s">
        <v>1977</v>
      </c>
      <c r="B1949" t="str">
        <f>f_info_name(A1949)</f>
        <v>前海开源裕泽定开</v>
      </c>
      <c r="C1949" t="str">
        <f>f_info_setupdate(A1949)</f>
        <v>2018-11-22</v>
      </c>
      <c r="D1949" s="16">
        <f t="shared" si="30"/>
        <v>795</v>
      </c>
      <c r="F1949" s="17">
        <f>f_netasset_total(A1949,参数!$B$1,100000000)</f>
        <v>0.4964120102</v>
      </c>
      <c r="G1949" s="17">
        <f ca="1">f_nav_adjustedreturn(A1949,参数!$B$2,参数!$B$1)</f>
        <v>16.4004856635846</v>
      </c>
      <c r="H1949" s="17">
        <f ca="1">f_nav_periodreturnrankingper(A1949,参数!$B$2,参数!$B$1,3)</f>
        <v>50</v>
      </c>
      <c r="I1949" s="17">
        <f ca="1">f_nav_adjustedreturn(A1949,参数!$B$3,参数!$B$2)</f>
        <v>6.77104108496211</v>
      </c>
      <c r="J1949" s="17">
        <f ca="1">f_nav_periodreturnrankingper(A1949,参数!$B$3,参数!$B$2,3)</f>
        <v>70.5263157894737</v>
      </c>
      <c r="K1949" s="17">
        <f ca="1">f_nav_adjustedreturn(A1949,参数!$B$4,参数!$B$3)</f>
        <v>0</v>
      </c>
      <c r="L1949" s="17">
        <f ca="1">f_nav_periodreturnrankingper(A1949,参数!$B$4,参数!$B$3,3)</f>
        <v>0</v>
      </c>
      <c r="M1949" s="17">
        <f ca="1">f_nav_adjustedreturn(A1949,参数!$B$5,参数!$B$4)</f>
        <v>0</v>
      </c>
      <c r="N1949" s="17">
        <f ca="1">f_nav_periodreturnrankingper(A1949,参数!$B$5,参数!$B$4,3)</f>
        <v>0</v>
      </c>
      <c r="O1949" s="17">
        <f ca="1">f_nav_adjustedreturn(A1949,参数!$B$6,参数!$B$5)</f>
        <v>0</v>
      </c>
      <c r="P1949" s="17">
        <f ca="1">f_nav_periodreturnrankingper(A1949,参数!$B$6,参数!$B$5,3)</f>
        <v>0</v>
      </c>
      <c r="Q1949" s="25">
        <f>f_return(A1949,1,参数!$B$1-365/2,参数!$B$1)</f>
        <v>10.8192887753319</v>
      </c>
      <c r="R1949" s="25">
        <f ca="1">f_return(A1949,1,参数!$B$4,参数!$B$1)</f>
        <v>0</v>
      </c>
      <c r="S1949" s="25">
        <f ca="1">f_return(A1949,1,参数!$B$6,参数!$B$1)</f>
        <v>0</v>
      </c>
      <c r="T1949" t="str">
        <f>f_info_investtype(A1949)</f>
        <v>偏债混合型基金</v>
      </c>
      <c r="U1949" t="str">
        <f>f_info_fundmanager(A1949)</f>
        <v>覃璇</v>
      </c>
      <c r="V1949">
        <f>f_info_manager_onthepostdays(A1949,1)</f>
        <v>280</v>
      </c>
      <c r="W1949" s="25">
        <f ca="1">f_return_1w(A1949,"0",参数!$B$2)</f>
        <v>-1.93258838615132</v>
      </c>
      <c r="X1949" s="25">
        <f>f_return_1m(A1949,"0",参数!$B$1)</f>
        <v>5.7889822595705</v>
      </c>
      <c r="Y1949" s="25">
        <f>f_return_3m(A1949,0,参数!$B$1)</f>
        <v>6.67636737139434</v>
      </c>
      <c r="Z1949" s="25">
        <f>f_return_6m(A1949,0,参数!B1948)</f>
        <v>1.92003989693291</v>
      </c>
      <c r="AA1949" t="str">
        <f>f_dq_status(A1949,参数!$B$1)</f>
        <v>暂停申购|暂停赎回</v>
      </c>
      <c r="AB1949" s="17">
        <f ca="1">f_risk_maxdownside(A1949,参数!$B$6,参数!$B$1)</f>
        <v>-8.07381776239907</v>
      </c>
      <c r="AC1949" s="17">
        <f ca="1">f_risk_maxdownside(A1949,参数!$B$4,参数!$B$1)</f>
        <v>-8.07381776239907</v>
      </c>
      <c r="AD1949" t="str">
        <f ca="1">f_risk_maxdownside_date(A1949,参数!$B$6,参数!$B$1)</f>
        <v>20200225-20200319</v>
      </c>
    </row>
    <row r="1950" spans="1:30">
      <c r="A1950" s="15" t="s">
        <v>1978</v>
      </c>
      <c r="B1950" t="str">
        <f>f_info_name(A1950)</f>
        <v>博道卓远A</v>
      </c>
      <c r="C1950" t="str">
        <f>f_info_setupdate(A1950)</f>
        <v>2018-11-07</v>
      </c>
      <c r="D1950" s="16">
        <f t="shared" si="30"/>
        <v>810</v>
      </c>
      <c r="F1950" s="17">
        <f>f_netasset_total(A1950,参数!$B$1,100000000)</f>
        <v>3.3801931895</v>
      </c>
      <c r="G1950" s="17">
        <f ca="1">f_nav_adjustedreturn(A1950,参数!$B$2,参数!$B$1)</f>
        <v>43.0541263634493</v>
      </c>
      <c r="H1950" s="17">
        <f ca="1">f_nav_periodreturnrankingper(A1950,参数!$B$2,参数!$B$1,3)</f>
        <v>85.279685966634</v>
      </c>
      <c r="I1950" s="17">
        <f ca="1">f_nav_adjustedreturn(A1950,参数!$B$3,参数!$B$2)</f>
        <v>42.8277483833039</v>
      </c>
      <c r="J1950" s="17">
        <f ca="1">f_nav_periodreturnrankingper(A1950,参数!$B$3,参数!$B$2,3)</f>
        <v>49.5867768595041</v>
      </c>
      <c r="K1950" s="17">
        <f ca="1">f_nav_adjustedreturn(A1950,参数!$B$4,参数!$B$3)</f>
        <v>0</v>
      </c>
      <c r="L1950" s="17">
        <f ca="1">f_nav_periodreturnrankingper(A1950,参数!$B$4,参数!$B$3,3)</f>
        <v>0</v>
      </c>
      <c r="M1950" s="17">
        <f ca="1">f_nav_adjustedreturn(A1950,参数!$B$5,参数!$B$4)</f>
        <v>0</v>
      </c>
      <c r="N1950" s="17">
        <f ca="1">f_nav_periodreturnrankingper(A1950,参数!$B$5,参数!$B$4,3)</f>
        <v>0</v>
      </c>
      <c r="O1950" s="17">
        <f ca="1">f_nav_adjustedreturn(A1950,参数!$B$6,参数!$B$5)</f>
        <v>0</v>
      </c>
      <c r="P1950" s="17">
        <f ca="1">f_nav_periodreturnrankingper(A1950,参数!$B$6,参数!$B$5,3)</f>
        <v>0</v>
      </c>
      <c r="Q1950" s="25">
        <f>f_return(A1950,1,参数!$B$1-365/2,参数!$B$1)</f>
        <v>53.6915019680921</v>
      </c>
      <c r="R1950" s="25">
        <f ca="1">f_return(A1950,1,参数!$B$4,参数!$B$1)</f>
        <v>0</v>
      </c>
      <c r="S1950" s="25">
        <f ca="1">f_return(A1950,1,参数!$B$6,参数!$B$1)</f>
        <v>0</v>
      </c>
      <c r="T1950" t="str">
        <f>f_info_investtype(A1950)</f>
        <v>偏股混合型基金</v>
      </c>
      <c r="U1950" t="str">
        <f>f_info_fundmanager(A1950)</f>
        <v>袁争光</v>
      </c>
      <c r="V1950">
        <f>f_info_manager_onthepostdays(A1950,1)</f>
        <v>827</v>
      </c>
      <c r="W1950" s="25">
        <f ca="1">f_return_1w(A1950,"0",参数!$B$2)</f>
        <v>-0.314572933050669</v>
      </c>
      <c r="X1950" s="25">
        <f>f_return_1m(A1950,"0",参数!$B$1)</f>
        <v>9.37844217151849</v>
      </c>
      <c r="Y1950" s="25">
        <f>f_return_3m(A1950,0,参数!$B$1)</f>
        <v>14.3883708173341</v>
      </c>
      <c r="Z1950" s="25">
        <f>f_return_6m(A1950,0,参数!B1949)</f>
        <v>14.2500969582802</v>
      </c>
      <c r="AA1950" t="str">
        <f>f_dq_status(A1950,参数!$B$1)</f>
        <v>开放申购|开放赎回</v>
      </c>
      <c r="AB1950" s="17">
        <f ca="1">f_risk_maxdownside(A1950,参数!$B$6,参数!$B$1)</f>
        <v>-17.6448805776708</v>
      </c>
      <c r="AC1950" s="17">
        <f ca="1">f_risk_maxdownside(A1950,参数!$B$4,参数!$B$1)</f>
        <v>-17.6448805776708</v>
      </c>
      <c r="AD1950" t="str">
        <f ca="1">f_risk_maxdownside_date(A1950,参数!$B$6,参数!$B$1)</f>
        <v>20200226-20200323</v>
      </c>
    </row>
    <row r="1951" spans="1:30">
      <c r="A1951" s="15" t="s">
        <v>1979</v>
      </c>
      <c r="B1951" t="str">
        <f>f_info_name(A1951)</f>
        <v>财通新兴蓝筹A</v>
      </c>
      <c r="C1951" t="str">
        <f>f_info_setupdate(A1951)</f>
        <v>2019-02-28</v>
      </c>
      <c r="D1951" s="16">
        <f t="shared" si="30"/>
        <v>697</v>
      </c>
      <c r="F1951" s="17">
        <f>f_netasset_total(A1951,参数!$B$1,100000000)</f>
        <v>0.3167899605</v>
      </c>
      <c r="G1951" s="17">
        <f ca="1">f_nav_adjustedreturn(A1951,参数!$B$2,参数!$B$1)</f>
        <v>58.0497326657048</v>
      </c>
      <c r="H1951" s="17">
        <f ca="1">f_nav_periodreturnrankingper(A1951,参数!$B$2,参数!$B$1,3)</f>
        <v>64.8675171736997</v>
      </c>
      <c r="I1951" s="17">
        <f ca="1">f_nav_adjustedreturn(A1951,参数!$B$3,参数!$B$2)</f>
        <v>0</v>
      </c>
      <c r="J1951" s="17">
        <f ca="1">f_nav_periodreturnrankingper(A1951,参数!$B$3,参数!$B$2,3)</f>
        <v>0</v>
      </c>
      <c r="K1951" s="17">
        <f ca="1">f_nav_adjustedreturn(A1951,参数!$B$4,参数!$B$3)</f>
        <v>0</v>
      </c>
      <c r="L1951" s="17">
        <f ca="1">f_nav_periodreturnrankingper(A1951,参数!$B$4,参数!$B$3,3)</f>
        <v>0</v>
      </c>
      <c r="M1951" s="17">
        <f ca="1">f_nav_adjustedreturn(A1951,参数!$B$5,参数!$B$4)</f>
        <v>0</v>
      </c>
      <c r="N1951" s="17">
        <f ca="1">f_nav_periodreturnrankingper(A1951,参数!$B$5,参数!$B$4,3)</f>
        <v>0</v>
      </c>
      <c r="O1951" s="17">
        <f ca="1">f_nav_adjustedreturn(A1951,参数!$B$6,参数!$B$5)</f>
        <v>0</v>
      </c>
      <c r="P1951" s="17">
        <f ca="1">f_nav_periodreturnrankingper(A1951,参数!$B$6,参数!$B$5,3)</f>
        <v>0</v>
      </c>
      <c r="Q1951" s="25">
        <f>f_return(A1951,1,参数!$B$1-365/2,参数!$B$1)</f>
        <v>62.3445432852831</v>
      </c>
      <c r="R1951" s="25">
        <f ca="1">f_return(A1951,1,参数!$B$4,参数!$B$1)</f>
        <v>0</v>
      </c>
      <c r="S1951" s="25">
        <f ca="1">f_return(A1951,1,参数!$B$6,参数!$B$1)</f>
        <v>0</v>
      </c>
      <c r="T1951" t="str">
        <f>f_info_investtype(A1951)</f>
        <v>偏股混合型基金</v>
      </c>
      <c r="U1951" t="str">
        <f>f_info_fundmanager(A1951)</f>
        <v>夏钦</v>
      </c>
      <c r="V1951">
        <f>f_info_manager_onthepostdays(A1951,1)</f>
        <v>714</v>
      </c>
      <c r="W1951" s="25">
        <f ca="1">f_return_1w(A1951,"0",参数!$B$2)</f>
        <v>-3.06046894282189</v>
      </c>
      <c r="X1951" s="25">
        <f>f_return_1m(A1951,"0",参数!$B$1)</f>
        <v>13.2166089123959</v>
      </c>
      <c r="Y1951" s="25">
        <f>f_return_3m(A1951,0,参数!$B$1)</f>
        <v>25.1293422025129</v>
      </c>
      <c r="Z1951" s="25">
        <f>f_return_6m(A1951,0,参数!B1950)</f>
        <v>22.6760932181199</v>
      </c>
      <c r="AA1951" t="str">
        <f>f_dq_status(A1951,参数!$B$1)</f>
        <v>开放申购|开放赎回</v>
      </c>
      <c r="AB1951" s="17">
        <f ca="1">f_risk_maxdownside(A1951,参数!$B$6,参数!$B$1)</f>
        <v>-21.2087207438282</v>
      </c>
      <c r="AC1951" s="17">
        <f ca="1">f_risk_maxdownside(A1951,参数!$B$4,参数!$B$1)</f>
        <v>-21.2087207438282</v>
      </c>
      <c r="AD1951" t="str">
        <f ca="1">f_risk_maxdownside_date(A1951,参数!$B$6,参数!$B$1)</f>
        <v>20200222-20200323</v>
      </c>
    </row>
    <row r="1952" spans="1:30">
      <c r="A1952" s="15" t="s">
        <v>1980</v>
      </c>
      <c r="B1952" t="str">
        <f>f_info_name(A1952)</f>
        <v>鹏华优选回报</v>
      </c>
      <c r="C1952" t="str">
        <f>f_info_setupdate(A1952)</f>
        <v>2019-01-15</v>
      </c>
      <c r="D1952" s="16">
        <f t="shared" si="30"/>
        <v>741</v>
      </c>
      <c r="F1952" s="17">
        <f>f_netasset_total(A1952,参数!$B$1,100000000)</f>
        <v>5.407201483</v>
      </c>
      <c r="G1952" s="17">
        <f ca="1">f_nav_adjustedreturn(A1952,参数!$B$2,参数!$B$1)</f>
        <v>66.9376443418014</v>
      </c>
      <c r="H1952" s="17">
        <f ca="1">f_nav_periodreturnrankingper(A1952,参数!$B$2,参数!$B$1,3)</f>
        <v>27.6866066701959</v>
      </c>
      <c r="I1952" s="17">
        <f ca="1">f_nav_adjustedreturn(A1952,参数!$B$3,参数!$B$2)</f>
        <v>8.25</v>
      </c>
      <c r="J1952" s="17">
        <f ca="1">f_nav_periodreturnrankingper(A1952,参数!$B$3,参数!$B$2,3)</f>
        <v>86.9565217391304</v>
      </c>
      <c r="K1952" s="17">
        <f ca="1">f_nav_adjustedreturn(A1952,参数!$B$4,参数!$B$3)</f>
        <v>0</v>
      </c>
      <c r="L1952" s="17">
        <f ca="1">f_nav_periodreturnrankingper(A1952,参数!$B$4,参数!$B$3,3)</f>
        <v>0</v>
      </c>
      <c r="M1952" s="17">
        <f ca="1">f_nav_adjustedreturn(A1952,参数!$B$5,参数!$B$4)</f>
        <v>0</v>
      </c>
      <c r="N1952" s="17">
        <f ca="1">f_nav_periodreturnrankingper(A1952,参数!$B$5,参数!$B$4,3)</f>
        <v>0</v>
      </c>
      <c r="O1952" s="17">
        <f ca="1">f_nav_adjustedreturn(A1952,参数!$B$6,参数!$B$5)</f>
        <v>0</v>
      </c>
      <c r="P1952" s="17">
        <f ca="1">f_nav_periodreturnrankingper(A1952,参数!$B$6,参数!$B$5,3)</f>
        <v>0</v>
      </c>
      <c r="Q1952" s="25">
        <f>f_return(A1952,1,参数!$B$1-365/2,参数!$B$1)</f>
        <v>89.5840411639578</v>
      </c>
      <c r="R1952" s="25">
        <f ca="1">f_return(A1952,1,参数!$B$4,参数!$B$1)</f>
        <v>0</v>
      </c>
      <c r="S1952" s="25">
        <f ca="1">f_return(A1952,1,参数!$B$6,参数!$B$1)</f>
        <v>0</v>
      </c>
      <c r="T1952" t="str">
        <f>f_info_investtype(A1952)</f>
        <v>灵活配置型基金</v>
      </c>
      <c r="U1952" t="str">
        <f>f_info_fundmanager(A1952)</f>
        <v>孟昊</v>
      </c>
      <c r="V1952">
        <f>f_info_manager_onthepostdays(A1952,1)</f>
        <v>348</v>
      </c>
      <c r="W1952" s="25">
        <f ca="1">f_return_1w(A1952,"0",参数!$B$2)</f>
        <v>-0.624254108142836</v>
      </c>
      <c r="X1952" s="25">
        <f>f_return_1m(A1952,"0",参数!$B$1)</f>
        <v>16.1748633879781</v>
      </c>
      <c r="Y1952" s="25">
        <f>f_return_3m(A1952,0,参数!$B$1)</f>
        <v>31.1583684134127</v>
      </c>
      <c r="Z1952" s="25">
        <f>f_return_6m(A1952,0,参数!B1951)</f>
        <v>29.395268569785</v>
      </c>
      <c r="AA1952" t="str">
        <f>f_dq_status(A1952,参数!$B$1)</f>
        <v>暂停大额申购|开放赎回</v>
      </c>
      <c r="AB1952" s="17">
        <f ca="1">f_risk_maxdownside(A1952,参数!$B$6,参数!$B$1)</f>
        <v>-15.3102189781022</v>
      </c>
      <c r="AC1952" s="17">
        <f ca="1">f_risk_maxdownside(A1952,参数!$B$4,参数!$B$1)</f>
        <v>-15.3102189781022</v>
      </c>
      <c r="AD1952" t="str">
        <f ca="1">f_risk_maxdownside_date(A1952,参数!$B$6,参数!$B$1)</f>
        <v>20200121-20200323</v>
      </c>
    </row>
    <row r="1953" spans="1:30">
      <c r="A1953" s="15" t="s">
        <v>1981</v>
      </c>
      <c r="B1953" t="str">
        <f>f_info_name(A1953)</f>
        <v>富国优质发展A</v>
      </c>
      <c r="C1953" t="str">
        <f>f_info_setupdate(A1953)</f>
        <v>2019-01-25</v>
      </c>
      <c r="D1953" s="16">
        <f t="shared" si="30"/>
        <v>731</v>
      </c>
      <c r="F1953" s="17">
        <f>f_netasset_total(A1953,参数!$B$1,100000000)</f>
        <v>3.3224686384</v>
      </c>
      <c r="G1953" s="17">
        <f ca="1">f_nav_adjustedreturn(A1953,参数!$B$2,参数!$B$1)</f>
        <v>84.9372726107766</v>
      </c>
      <c r="H1953" s="17">
        <f ca="1">f_nav_periodreturnrankingper(A1953,参数!$B$2,参数!$B$1,3)</f>
        <v>24.1413150147203</v>
      </c>
      <c r="I1953" s="17">
        <f ca="1">f_nav_adjustedreturn(A1953,参数!$B$3,参数!$B$2)</f>
        <v>31.21</v>
      </c>
      <c r="J1953" s="17">
        <f ca="1">f_nav_periodreturnrankingper(A1953,参数!$B$3,参数!$B$2,3)</f>
        <v>73.0027548209366</v>
      </c>
      <c r="K1953" s="17">
        <f ca="1">f_nav_adjustedreturn(A1953,参数!$B$4,参数!$B$3)</f>
        <v>0</v>
      </c>
      <c r="L1953" s="17">
        <f ca="1">f_nav_periodreturnrankingper(A1953,参数!$B$4,参数!$B$3,3)</f>
        <v>0</v>
      </c>
      <c r="M1953" s="17">
        <f ca="1">f_nav_adjustedreturn(A1953,参数!$B$5,参数!$B$4)</f>
        <v>0</v>
      </c>
      <c r="N1953" s="17">
        <f ca="1">f_nav_periodreturnrankingper(A1953,参数!$B$5,参数!$B$4,3)</f>
        <v>0</v>
      </c>
      <c r="O1953" s="17">
        <f ca="1">f_nav_adjustedreturn(A1953,参数!$B$6,参数!$B$5)</f>
        <v>0</v>
      </c>
      <c r="P1953" s="17">
        <f ca="1">f_nav_periodreturnrankingper(A1953,参数!$B$6,参数!$B$5,3)</f>
        <v>0</v>
      </c>
      <c r="Q1953" s="25">
        <f>f_return(A1953,1,参数!$B$1-365/2,参数!$B$1)</f>
        <v>87.5290988640371</v>
      </c>
      <c r="R1953" s="25">
        <f ca="1">f_return(A1953,1,参数!$B$4,参数!$B$1)</f>
        <v>0</v>
      </c>
      <c r="S1953" s="25">
        <f ca="1">f_return(A1953,1,参数!$B$6,参数!$B$1)</f>
        <v>0</v>
      </c>
      <c r="T1953" t="str">
        <f>f_info_investtype(A1953)</f>
        <v>偏股混合型基金</v>
      </c>
      <c r="U1953" t="str">
        <f>f_info_fundmanager(A1953)</f>
        <v>曹文俊</v>
      </c>
      <c r="V1953">
        <f>f_info_manager_onthepostdays(A1953,1)</f>
        <v>748</v>
      </c>
      <c r="W1953" s="25">
        <f ca="1">f_return_1w(A1953,"0",参数!$B$2)</f>
        <v>-1.67116306954436</v>
      </c>
      <c r="X1953" s="25">
        <f>f_return_1m(A1953,"0",参数!$B$1)</f>
        <v>14.0443855581318</v>
      </c>
      <c r="Y1953" s="25">
        <f>f_return_3m(A1953,0,参数!$B$1)</f>
        <v>25.2225180062958</v>
      </c>
      <c r="Z1953" s="25">
        <f>f_return_6m(A1953,0,参数!B1952)</f>
        <v>30.3672711938919</v>
      </c>
      <c r="AA1953" t="str">
        <f>f_dq_status(A1953,参数!$B$1)</f>
        <v>暂停大额申购|开放赎回</v>
      </c>
      <c r="AB1953" s="17">
        <f ca="1">f_risk_maxdownside(A1953,参数!$B$6,参数!$B$1)</f>
        <v>-12.398215676556</v>
      </c>
      <c r="AC1953" s="17">
        <f ca="1">f_risk_maxdownside(A1953,参数!$B$4,参数!$B$1)</f>
        <v>-12.398215676556</v>
      </c>
      <c r="AD1953" t="str">
        <f ca="1">f_risk_maxdownside_date(A1953,参数!$B$6,参数!$B$1)</f>
        <v>20200306-20200323</v>
      </c>
    </row>
    <row r="1954" spans="1:30">
      <c r="A1954" s="15" t="s">
        <v>1982</v>
      </c>
      <c r="B1954" t="str">
        <f>f_info_name(A1954)</f>
        <v>中欧匠心两年A</v>
      </c>
      <c r="C1954" t="str">
        <f>f_info_setupdate(A1954)</f>
        <v>2019-06-11</v>
      </c>
      <c r="D1954" s="16">
        <f t="shared" si="30"/>
        <v>594</v>
      </c>
      <c r="F1954" s="17">
        <f>f_netasset_total(A1954,参数!$B$1,100000000)</f>
        <v>37.1252435095</v>
      </c>
      <c r="G1954" s="17">
        <f ca="1">f_nav_adjustedreturn(A1954,参数!$B$2,参数!$B$1)</f>
        <v>85.4075087162662</v>
      </c>
      <c r="H1954" s="17">
        <f ca="1">f_nav_periodreturnrankingper(A1954,参数!$B$2,参数!$B$1,3)</f>
        <v>23.7487733071639</v>
      </c>
      <c r="I1954" s="17">
        <f ca="1">f_nav_adjustedreturn(A1954,参数!$B$3,参数!$B$2)</f>
        <v>0</v>
      </c>
      <c r="J1954" s="17">
        <f ca="1">f_nav_periodreturnrankingper(A1954,参数!$B$3,参数!$B$2,3)</f>
        <v>0</v>
      </c>
      <c r="K1954" s="17">
        <f ca="1">f_nav_adjustedreturn(A1954,参数!$B$4,参数!$B$3)</f>
        <v>0</v>
      </c>
      <c r="L1954" s="17">
        <f ca="1">f_nav_periodreturnrankingper(A1954,参数!$B$4,参数!$B$3,3)</f>
        <v>0</v>
      </c>
      <c r="M1954" s="17">
        <f ca="1">f_nav_adjustedreturn(A1954,参数!$B$5,参数!$B$4)</f>
        <v>0</v>
      </c>
      <c r="N1954" s="17">
        <f ca="1">f_nav_periodreturnrankingper(A1954,参数!$B$5,参数!$B$4,3)</f>
        <v>0</v>
      </c>
      <c r="O1954" s="17">
        <f ca="1">f_nav_adjustedreturn(A1954,参数!$B$6,参数!$B$5)</f>
        <v>0</v>
      </c>
      <c r="P1954" s="17">
        <f ca="1">f_nav_periodreturnrankingper(A1954,参数!$B$6,参数!$B$5,3)</f>
        <v>0</v>
      </c>
      <c r="Q1954" s="25">
        <f>f_return(A1954,1,参数!$B$1-365/2,参数!$B$1)</f>
        <v>111.002441872109</v>
      </c>
      <c r="R1954" s="25">
        <f ca="1">f_return(A1954,1,参数!$B$4,参数!$B$1)</f>
        <v>0</v>
      </c>
      <c r="S1954" s="25">
        <f ca="1">f_return(A1954,1,参数!$B$6,参数!$B$1)</f>
        <v>0</v>
      </c>
      <c r="T1954" t="str">
        <f>f_info_investtype(A1954)</f>
        <v>偏股混合型基金</v>
      </c>
      <c r="U1954" t="str">
        <f>f_info_fundmanager(A1954)</f>
        <v>周蔚文</v>
      </c>
      <c r="V1954">
        <f>f_info_manager_onthepostdays(A1954,1)</f>
        <v>611</v>
      </c>
      <c r="W1954" s="25">
        <f ca="1">f_return_1w(A1954,"0",参数!$B$2)</f>
        <v>-3.88202895975836</v>
      </c>
      <c r="X1954" s="25">
        <f>f_return_1m(A1954,"0",参数!$B$1)</f>
        <v>16.9530304270709</v>
      </c>
      <c r="Y1954" s="25">
        <f>f_return_3m(A1954,0,参数!$B$1)</f>
        <v>34.0972440308138</v>
      </c>
      <c r="Z1954" s="25">
        <f>f_return_6m(A1954,0,参数!B1953)</f>
        <v>37.8375036920736</v>
      </c>
      <c r="AA1954" t="str">
        <f>f_dq_status(A1954,参数!$B$1)</f>
        <v>开放申购|暂停赎回</v>
      </c>
      <c r="AB1954" s="17">
        <f ca="1">f_risk_maxdownside(A1954,参数!$B$6,参数!$B$1)</f>
        <v>-17.9384431750362</v>
      </c>
      <c r="AC1954" s="17">
        <f ca="1">f_risk_maxdownside(A1954,参数!$B$4,参数!$B$1)</f>
        <v>-17.9384431750362</v>
      </c>
      <c r="AD1954" t="str">
        <f ca="1">f_risk_maxdownside_date(A1954,参数!$B$6,参数!$B$1)</f>
        <v>20200226-20200319</v>
      </c>
    </row>
    <row r="1955" spans="1:30">
      <c r="A1955" s="15" t="s">
        <v>1983</v>
      </c>
      <c r="B1955" t="str">
        <f>f_info_name(A1955)</f>
        <v>易方达科融</v>
      </c>
      <c r="C1955" t="str">
        <f>f_info_setupdate(A1955)</f>
        <v>2019-03-26</v>
      </c>
      <c r="D1955" s="16">
        <f t="shared" si="30"/>
        <v>671</v>
      </c>
      <c r="F1955" s="17">
        <f>f_netasset_total(A1955,参数!$B$1,100000000)</f>
        <v>5.8142345123</v>
      </c>
      <c r="G1955" s="17">
        <f ca="1">f_nav_adjustedreturn(A1955,参数!$B$2,参数!$B$1)</f>
        <v>82.2642096260011</v>
      </c>
      <c r="H1955" s="17">
        <f ca="1">f_nav_periodreturnrankingper(A1955,参数!$B$2,参数!$B$1,3)</f>
        <v>27.8704612365064</v>
      </c>
      <c r="I1955" s="17">
        <f ca="1">f_nav_adjustedreturn(A1955,参数!$B$3,参数!$B$2)</f>
        <v>0</v>
      </c>
      <c r="J1955" s="17">
        <f ca="1">f_nav_periodreturnrankingper(A1955,参数!$B$3,参数!$B$2,3)</f>
        <v>0</v>
      </c>
      <c r="K1955" s="17">
        <f ca="1">f_nav_adjustedreturn(A1955,参数!$B$4,参数!$B$3)</f>
        <v>0</v>
      </c>
      <c r="L1955" s="17">
        <f ca="1">f_nav_periodreturnrankingper(A1955,参数!$B$4,参数!$B$3,3)</f>
        <v>0</v>
      </c>
      <c r="M1955" s="17">
        <f ca="1">f_nav_adjustedreturn(A1955,参数!$B$5,参数!$B$4)</f>
        <v>0</v>
      </c>
      <c r="N1955" s="17">
        <f ca="1">f_nav_periodreturnrankingper(A1955,参数!$B$5,参数!$B$4,3)</f>
        <v>0</v>
      </c>
      <c r="O1955" s="17">
        <f ca="1">f_nav_adjustedreturn(A1955,参数!$B$6,参数!$B$5)</f>
        <v>0</v>
      </c>
      <c r="P1955" s="17">
        <f ca="1">f_nav_periodreturnrankingper(A1955,参数!$B$6,参数!$B$5,3)</f>
        <v>0</v>
      </c>
      <c r="Q1955" s="25">
        <f>f_return(A1955,1,参数!$B$1-365/2,参数!$B$1)</f>
        <v>70.7972960287109</v>
      </c>
      <c r="R1955" s="25">
        <f ca="1">f_return(A1955,1,参数!$B$4,参数!$B$1)</f>
        <v>0</v>
      </c>
      <c r="S1955" s="25">
        <f ca="1">f_return(A1955,1,参数!$B$6,参数!$B$1)</f>
        <v>0</v>
      </c>
      <c r="T1955" t="str">
        <f>f_info_investtype(A1955)</f>
        <v>偏股混合型基金</v>
      </c>
      <c r="U1955" t="str">
        <f>f_info_fundmanager(A1955)</f>
        <v>刘健维</v>
      </c>
      <c r="V1955">
        <f>f_info_manager_onthepostdays(A1955,1)</f>
        <v>250</v>
      </c>
      <c r="W1955" s="25">
        <f ca="1">f_return_1w(A1955,"0",参数!$B$2)</f>
        <v>-0.248196695881476</v>
      </c>
      <c r="X1955" s="25">
        <f>f_return_1m(A1955,"0",参数!$B$1)</f>
        <v>15.8781946710169</v>
      </c>
      <c r="Y1955" s="25">
        <f>f_return_3m(A1955,0,参数!$B$1)</f>
        <v>31.4031055552441</v>
      </c>
      <c r="Z1955" s="25">
        <f>f_return_6m(A1955,0,参数!B1954)</f>
        <v>20.7795670257012</v>
      </c>
      <c r="AA1955" t="str">
        <f>f_dq_status(A1955,参数!$B$1)</f>
        <v>开放申购|开放赎回</v>
      </c>
      <c r="AB1955" s="17">
        <f ca="1">f_risk_maxdownside(A1955,参数!$B$6,参数!$B$1)</f>
        <v>-16.6944019170605</v>
      </c>
      <c r="AC1955" s="17">
        <f ca="1">f_risk_maxdownside(A1955,参数!$B$4,参数!$B$1)</f>
        <v>-16.6944019170605</v>
      </c>
      <c r="AD1955" t="str">
        <f ca="1">f_risk_maxdownside_date(A1955,参数!$B$6,参数!$B$1)</f>
        <v>20200226-20200323</v>
      </c>
    </row>
    <row r="1956" spans="1:30">
      <c r="A1956" s="15" t="s">
        <v>1984</v>
      </c>
      <c r="B1956" t="str">
        <f>f_info_name(A1956)</f>
        <v>农银汇理永盛定期开放</v>
      </c>
      <c r="C1956" t="str">
        <f>f_info_setupdate(A1956)</f>
        <v>2019-03-12</v>
      </c>
      <c r="D1956" s="16">
        <f t="shared" si="30"/>
        <v>685</v>
      </c>
      <c r="F1956" s="17">
        <f>f_netasset_total(A1956,参数!$B$1,100000000)</f>
        <v>0.8600952542</v>
      </c>
      <c r="G1956" s="17">
        <f ca="1">f_nav_adjustedreturn(A1956,参数!$B$2,参数!$B$1)</f>
        <v>21.6888543387426</v>
      </c>
      <c r="H1956" s="17">
        <f ca="1">f_nav_periodreturnrankingper(A1956,参数!$B$2,参数!$B$1,3)</f>
        <v>92</v>
      </c>
      <c r="I1956" s="17">
        <f ca="1">f_nav_adjustedreturn(A1956,参数!$B$3,参数!$B$2)</f>
        <v>0</v>
      </c>
      <c r="J1956" s="17">
        <f ca="1">f_nav_periodreturnrankingper(A1956,参数!$B$3,参数!$B$2,3)</f>
        <v>0</v>
      </c>
      <c r="K1956" s="17">
        <f ca="1">f_nav_adjustedreturn(A1956,参数!$B$4,参数!$B$3)</f>
        <v>0</v>
      </c>
      <c r="L1956" s="17">
        <f ca="1">f_nav_periodreturnrankingper(A1956,参数!$B$4,参数!$B$3,3)</f>
        <v>0</v>
      </c>
      <c r="M1956" s="17">
        <f ca="1">f_nav_adjustedreturn(A1956,参数!$B$5,参数!$B$4)</f>
        <v>0</v>
      </c>
      <c r="N1956" s="17">
        <f ca="1">f_nav_periodreturnrankingper(A1956,参数!$B$5,参数!$B$4,3)</f>
        <v>0</v>
      </c>
      <c r="O1956" s="17">
        <f ca="1">f_nav_adjustedreturn(A1956,参数!$B$6,参数!$B$5)</f>
        <v>0</v>
      </c>
      <c r="P1956" s="17">
        <f ca="1">f_nav_periodreturnrankingper(A1956,参数!$B$6,参数!$B$5,3)</f>
        <v>0</v>
      </c>
      <c r="Q1956" s="25">
        <f>f_return(A1956,1,参数!$B$1-365/2,参数!$B$1)</f>
        <v>34.2271186026441</v>
      </c>
      <c r="R1956" s="25">
        <f ca="1">f_return(A1956,1,参数!$B$4,参数!$B$1)</f>
        <v>0</v>
      </c>
      <c r="S1956" s="25">
        <f ca="1">f_return(A1956,1,参数!$B$6,参数!$B$1)</f>
        <v>0</v>
      </c>
      <c r="T1956" t="str">
        <f>f_info_investtype(A1956)</f>
        <v>平衡混合型基金</v>
      </c>
      <c r="U1956" t="str">
        <f>f_info_fundmanager(A1956)</f>
        <v>姚臻,魏刚</v>
      </c>
      <c r="V1956">
        <f>f_info_manager_onthepostdays(A1956,1)</f>
        <v>702</v>
      </c>
      <c r="W1956" s="25">
        <f ca="1">f_return_1w(A1956,"0",参数!$B$2)</f>
        <v>-0.0388538125303718</v>
      </c>
      <c r="X1956" s="25">
        <f>f_return_1m(A1956,"0",参数!$B$1)</f>
        <v>3.71873447076362</v>
      </c>
      <c r="Y1956" s="25">
        <f>f_return_3m(A1956,0,参数!$B$1)</f>
        <v>10.8033976287383</v>
      </c>
      <c r="Z1956" s="25">
        <f>f_return_6m(A1956,0,参数!B1955)</f>
        <v>9.27743086529885</v>
      </c>
      <c r="AA1956" t="str">
        <f>f_dq_status(A1956,参数!$B$1)</f>
        <v>暂停申购|暂停赎回</v>
      </c>
      <c r="AB1956" s="17">
        <f ca="1">f_risk_maxdownside(A1956,参数!$B$6,参数!$B$1)</f>
        <v>-3.12825860271115</v>
      </c>
      <c r="AC1956" s="17">
        <f ca="1">f_risk_maxdownside(A1956,参数!$B$4,参数!$B$1)</f>
        <v>-3.12825860271115</v>
      </c>
      <c r="AD1956" t="str">
        <f ca="1">f_risk_maxdownside_date(A1956,参数!$B$6,参数!$B$1)</f>
        <v>20200222-20200331</v>
      </c>
    </row>
    <row r="1957" spans="1:30">
      <c r="A1957" s="15" t="s">
        <v>1985</v>
      </c>
      <c r="B1957" t="str">
        <f>f_info_name(A1957)</f>
        <v>恒生前海恒锦裕利A</v>
      </c>
      <c r="C1957" t="str">
        <f>f_info_setupdate(A1957)</f>
        <v>2019-03-20</v>
      </c>
      <c r="D1957" s="16">
        <f t="shared" si="30"/>
        <v>677</v>
      </c>
      <c r="F1957" s="17">
        <f>f_netasset_total(A1957,参数!$B$1,100000000)</f>
        <v>1.315649271</v>
      </c>
      <c r="G1957" s="17">
        <f ca="1">f_nav_adjustedreturn(A1957,参数!$B$2,参数!$B$1)</f>
        <v>10.1334364726359</v>
      </c>
      <c r="H1957" s="17">
        <f ca="1">f_nav_periodreturnrankingper(A1957,参数!$B$2,参数!$B$1,3)</f>
        <v>76.4705882352941</v>
      </c>
      <c r="I1957" s="17">
        <f ca="1">f_nav_adjustedreturn(A1957,参数!$B$3,参数!$B$2)</f>
        <v>0</v>
      </c>
      <c r="J1957" s="17">
        <f ca="1">f_nav_periodreturnrankingper(A1957,参数!$B$3,参数!$B$2,3)</f>
        <v>0</v>
      </c>
      <c r="K1957" s="17">
        <f ca="1">f_nav_adjustedreturn(A1957,参数!$B$4,参数!$B$3)</f>
        <v>0</v>
      </c>
      <c r="L1957" s="17">
        <f ca="1">f_nav_periodreturnrankingper(A1957,参数!$B$4,参数!$B$3,3)</f>
        <v>0</v>
      </c>
      <c r="M1957" s="17">
        <f ca="1">f_nav_adjustedreturn(A1957,参数!$B$5,参数!$B$4)</f>
        <v>0</v>
      </c>
      <c r="N1957" s="17">
        <f ca="1">f_nav_periodreturnrankingper(A1957,参数!$B$5,参数!$B$4,3)</f>
        <v>0</v>
      </c>
      <c r="O1957" s="17">
        <f ca="1">f_nav_adjustedreturn(A1957,参数!$B$6,参数!$B$5)</f>
        <v>0</v>
      </c>
      <c r="P1957" s="17">
        <f ca="1">f_nav_periodreturnrankingper(A1957,参数!$B$6,参数!$B$5,3)</f>
        <v>0</v>
      </c>
      <c r="Q1957" s="25">
        <f>f_return(A1957,1,参数!$B$1-365/2,参数!$B$1)</f>
        <v>20.2940848953711</v>
      </c>
      <c r="R1957" s="25">
        <f ca="1">f_return(A1957,1,参数!$B$4,参数!$B$1)</f>
        <v>0</v>
      </c>
      <c r="S1957" s="25">
        <f ca="1">f_return(A1957,1,参数!$B$6,参数!$B$1)</f>
        <v>0</v>
      </c>
      <c r="T1957" t="str">
        <f>f_info_investtype(A1957)</f>
        <v>偏债混合型基金</v>
      </c>
      <c r="U1957" t="str">
        <f>f_info_fundmanager(A1957)</f>
        <v>李维康</v>
      </c>
      <c r="V1957">
        <f>f_info_manager_onthepostdays(A1957,1)</f>
        <v>694</v>
      </c>
      <c r="W1957" s="25">
        <f ca="1">f_return_1w(A1957,"0",参数!$B$2)</f>
        <v>0.339575046085191</v>
      </c>
      <c r="X1957" s="25">
        <f>f_return_1m(A1957,"0",参数!$B$1)</f>
        <v>4.61058045554739</v>
      </c>
      <c r="Y1957" s="25">
        <f>f_return_3m(A1957,0,参数!$B$1)</f>
        <v>8.1055429005315</v>
      </c>
      <c r="Z1957" s="25">
        <f>f_return_6m(A1957,0,参数!B1956)</f>
        <v>6.42600642600643</v>
      </c>
      <c r="AA1957" t="str">
        <f>f_dq_status(A1957,参数!$B$1)</f>
        <v>开放申购|开放赎回</v>
      </c>
      <c r="AB1957" s="17">
        <f ca="1">f_risk_maxdownside(A1957,参数!$B$6,参数!$B$1)</f>
        <v>-3.52697095435686</v>
      </c>
      <c r="AC1957" s="17">
        <f ca="1">f_risk_maxdownside(A1957,参数!$B$4,参数!$B$1)</f>
        <v>-3.52697095435686</v>
      </c>
      <c r="AD1957" t="str">
        <f ca="1">f_risk_maxdownside_date(A1957,参数!$B$6,参数!$B$1)</f>
        <v>20200226-20200323</v>
      </c>
    </row>
    <row r="1958" spans="1:30">
      <c r="A1958" s="15" t="s">
        <v>1986</v>
      </c>
      <c r="B1958" t="str">
        <f>f_info_name(A1958)</f>
        <v>恒生前海港股通精选</v>
      </c>
      <c r="C1958" t="str">
        <f>f_info_setupdate(A1958)</f>
        <v>2019-09-18</v>
      </c>
      <c r="D1958" s="16">
        <f t="shared" si="30"/>
        <v>495</v>
      </c>
      <c r="F1958" s="17">
        <f>f_netasset_total(A1958,参数!$B$1,100000000)</f>
        <v>1.1517914295</v>
      </c>
      <c r="G1958" s="17">
        <f ca="1">f_nav_adjustedreturn(A1958,参数!$B$2,参数!$B$1)</f>
        <v>47.5283670448939</v>
      </c>
      <c r="H1958" s="17">
        <f ca="1">f_nav_periodreturnrankingper(A1958,参数!$B$2,参数!$B$1,3)</f>
        <v>81.5505397448479</v>
      </c>
      <c r="I1958" s="17">
        <f ca="1">f_nav_adjustedreturn(A1958,参数!$B$3,参数!$B$2)</f>
        <v>0</v>
      </c>
      <c r="J1958" s="17">
        <f ca="1">f_nav_periodreturnrankingper(A1958,参数!$B$3,参数!$B$2,3)</f>
        <v>0</v>
      </c>
      <c r="K1958" s="17">
        <f ca="1">f_nav_adjustedreturn(A1958,参数!$B$4,参数!$B$3)</f>
        <v>0</v>
      </c>
      <c r="L1958" s="17">
        <f ca="1">f_nav_periodreturnrankingper(A1958,参数!$B$4,参数!$B$3,3)</f>
        <v>0</v>
      </c>
      <c r="M1958" s="17">
        <f ca="1">f_nav_adjustedreturn(A1958,参数!$B$5,参数!$B$4)</f>
        <v>0</v>
      </c>
      <c r="N1958" s="17">
        <f ca="1">f_nav_periodreturnrankingper(A1958,参数!$B$5,参数!$B$4,3)</f>
        <v>0</v>
      </c>
      <c r="O1958" s="17">
        <f ca="1">f_nav_adjustedreturn(A1958,参数!$B$6,参数!$B$5)</f>
        <v>0</v>
      </c>
      <c r="P1958" s="17">
        <f ca="1">f_nav_periodreturnrankingper(A1958,参数!$B$6,参数!$B$5,3)</f>
        <v>0</v>
      </c>
      <c r="Q1958" s="25">
        <f>f_return(A1958,1,参数!$B$1-365/2,参数!$B$1)</f>
        <v>92.4533737677977</v>
      </c>
      <c r="R1958" s="25">
        <f ca="1">f_return(A1958,1,参数!$B$4,参数!$B$1)</f>
        <v>0</v>
      </c>
      <c r="S1958" s="25">
        <f ca="1">f_return(A1958,1,参数!$B$6,参数!$B$1)</f>
        <v>0</v>
      </c>
      <c r="T1958" t="str">
        <f>f_info_investtype(A1958)</f>
        <v>偏股混合型基金</v>
      </c>
      <c r="U1958" t="str">
        <f>f_info_fundmanager(A1958)</f>
        <v>江俊晨</v>
      </c>
      <c r="V1958">
        <f>f_info_manager_onthepostdays(A1958,1)</f>
        <v>121</v>
      </c>
      <c r="W1958" s="25">
        <f ca="1">f_return_1w(A1958,"0",参数!$B$2)</f>
        <v>-4.16075650118204</v>
      </c>
      <c r="X1958" s="25">
        <f>f_return_1m(A1958,"0",参数!$B$1)</f>
        <v>19.6447147315356</v>
      </c>
      <c r="Y1958" s="25">
        <f>f_return_3m(A1958,0,参数!$B$1)</f>
        <v>37.0988446726573</v>
      </c>
      <c r="Z1958" s="25">
        <f>f_return_6m(A1958,0,参数!B1957)</f>
        <v>34.3272727272727</v>
      </c>
      <c r="AA1958" t="str">
        <f>f_dq_status(A1958,参数!$B$1)</f>
        <v>开放申购|开放赎回</v>
      </c>
      <c r="AB1958" s="17">
        <f ca="1">f_risk_maxdownside(A1958,参数!$B$6,参数!$B$1)</f>
        <v>-21.5697399527187</v>
      </c>
      <c r="AC1958" s="17">
        <f ca="1">f_risk_maxdownside(A1958,参数!$B$4,参数!$B$1)</f>
        <v>-21.5697399527187</v>
      </c>
      <c r="AD1958" t="str">
        <f ca="1">f_risk_maxdownside_date(A1958,参数!$B$6,参数!$B$1)</f>
        <v>20200118-20200319</v>
      </c>
    </row>
    <row r="1959" spans="1:30">
      <c r="A1959" s="15" t="s">
        <v>1987</v>
      </c>
      <c r="B1959" t="str">
        <f>f_info_name(A1959)</f>
        <v>东海核心价值</v>
      </c>
      <c r="C1959" t="str">
        <f>f_info_setupdate(A1959)</f>
        <v>2018-11-23</v>
      </c>
      <c r="D1959" s="16">
        <f t="shared" si="30"/>
        <v>794</v>
      </c>
      <c r="F1959" s="17">
        <f>f_netasset_total(A1959,参数!$B$1,100000000)</f>
        <v>0.0381846349</v>
      </c>
      <c r="G1959" s="17">
        <f ca="1">f_nav_adjustedreturn(A1959,参数!$B$2,参数!$B$1)</f>
        <v>77.8213228825082</v>
      </c>
      <c r="H1959" s="17">
        <f ca="1">f_nav_periodreturnrankingper(A1959,参数!$B$2,参数!$B$1,3)</f>
        <v>34.4455348380765</v>
      </c>
      <c r="I1959" s="17">
        <f ca="1">f_nav_adjustedreturn(A1959,参数!$B$3,参数!$B$2)</f>
        <v>22.7107665129061</v>
      </c>
      <c r="J1959" s="17">
        <f ca="1">f_nav_periodreturnrankingper(A1959,参数!$B$3,参数!$B$2,3)</f>
        <v>88.4297520661157</v>
      </c>
      <c r="K1959" s="17">
        <f ca="1">f_nav_adjustedreturn(A1959,参数!$B$4,参数!$B$3)</f>
        <v>0</v>
      </c>
      <c r="L1959" s="17">
        <f ca="1">f_nav_periodreturnrankingper(A1959,参数!$B$4,参数!$B$3,3)</f>
        <v>0</v>
      </c>
      <c r="M1959" s="17">
        <f ca="1">f_nav_adjustedreturn(A1959,参数!$B$5,参数!$B$4)</f>
        <v>0</v>
      </c>
      <c r="N1959" s="17">
        <f ca="1">f_nav_periodreturnrankingper(A1959,参数!$B$5,参数!$B$4,3)</f>
        <v>0</v>
      </c>
      <c r="O1959" s="17">
        <f ca="1">f_nav_adjustedreturn(A1959,参数!$B$6,参数!$B$5)</f>
        <v>0</v>
      </c>
      <c r="P1959" s="17">
        <f ca="1">f_nav_periodreturnrankingper(A1959,参数!$B$6,参数!$B$5,3)</f>
        <v>0</v>
      </c>
      <c r="Q1959" s="25">
        <f>f_return(A1959,1,参数!$B$1-365/2,参数!$B$1)</f>
        <v>81.8614749344339</v>
      </c>
      <c r="R1959" s="25">
        <f ca="1">f_return(A1959,1,参数!$B$4,参数!$B$1)</f>
        <v>0</v>
      </c>
      <c r="S1959" s="25">
        <f ca="1">f_return(A1959,1,参数!$B$6,参数!$B$1)</f>
        <v>0</v>
      </c>
      <c r="T1959" t="str">
        <f>f_info_investtype(A1959)</f>
        <v>偏股混合型基金</v>
      </c>
      <c r="U1959" t="str">
        <f>f_info_fundmanager(A1959)</f>
        <v>胡德军</v>
      </c>
      <c r="V1959">
        <f>f_info_manager_onthepostdays(A1959,1)</f>
        <v>811</v>
      </c>
      <c r="W1959" s="25">
        <f ca="1">f_return_1w(A1959,"0",参数!$B$2)</f>
        <v>0.952765442067019</v>
      </c>
      <c r="X1959" s="25">
        <f>f_return_1m(A1959,"0",参数!$B$1)</f>
        <v>20.2108678021087</v>
      </c>
      <c r="Y1959" s="25">
        <f>f_return_3m(A1959,0,参数!$B$1)</f>
        <v>31.3851790568491</v>
      </c>
      <c r="Z1959" s="25">
        <f>f_return_6m(A1959,0,参数!B1958)</f>
        <v>27.2409244709526</v>
      </c>
      <c r="AA1959" t="str">
        <f>f_dq_status(A1959,参数!$B$1)</f>
        <v>开放申购|开放赎回</v>
      </c>
      <c r="AB1959" s="17">
        <f ca="1">f_risk_maxdownside(A1959,参数!$B$6,参数!$B$1)</f>
        <v>-20.4825809949844</v>
      </c>
      <c r="AC1959" s="17">
        <f ca="1">f_risk_maxdownside(A1959,参数!$B$4,参数!$B$1)</f>
        <v>-20.4825809949844</v>
      </c>
      <c r="AD1959" t="str">
        <f ca="1">f_risk_maxdownside_date(A1959,参数!$B$6,参数!$B$1)</f>
        <v>20200225-20200323</v>
      </c>
    </row>
    <row r="1960" spans="1:30">
      <c r="A1960" s="15" t="s">
        <v>1988</v>
      </c>
      <c r="B1960" t="str">
        <f>f_info_name(A1960)</f>
        <v>红塔红土盛弘A</v>
      </c>
      <c r="C1960" t="str">
        <f>f_info_setupdate(A1960)</f>
        <v>2018-11-06</v>
      </c>
      <c r="D1960" s="16">
        <f t="shared" si="30"/>
        <v>811</v>
      </c>
      <c r="F1960" s="17">
        <f>f_netasset_total(A1960,参数!$B$1,100000000)</f>
        <v>2.3615570954</v>
      </c>
      <c r="G1960" s="17">
        <f ca="1">f_nav_adjustedreturn(A1960,参数!$B$2,参数!$B$1)</f>
        <v>32.5102156305074</v>
      </c>
      <c r="H1960" s="17">
        <f ca="1">f_nav_periodreturnrankingper(A1960,参数!$B$2,参数!$B$1,3)</f>
        <v>60.9317098994177</v>
      </c>
      <c r="I1960" s="17">
        <f ca="1">f_nav_adjustedreturn(A1960,参数!$B$3,参数!$B$2)</f>
        <v>17.4211248285322</v>
      </c>
      <c r="J1960" s="17">
        <f ca="1">f_nav_periodreturnrankingper(A1960,参数!$B$3,参数!$B$2,3)</f>
        <v>64.0468227424749</v>
      </c>
      <c r="K1960" s="17">
        <f ca="1">f_nav_adjustedreturn(A1960,参数!$B$4,参数!$B$3)</f>
        <v>0</v>
      </c>
      <c r="L1960" s="17">
        <f ca="1">f_nav_periodreturnrankingper(A1960,参数!$B$4,参数!$B$3,3)</f>
        <v>0</v>
      </c>
      <c r="M1960" s="17">
        <f ca="1">f_nav_adjustedreturn(A1960,参数!$B$5,参数!$B$4)</f>
        <v>0</v>
      </c>
      <c r="N1960" s="17">
        <f ca="1">f_nav_periodreturnrankingper(A1960,参数!$B$5,参数!$B$4,3)</f>
        <v>0</v>
      </c>
      <c r="O1960" s="17">
        <f ca="1">f_nav_adjustedreturn(A1960,参数!$B$6,参数!$B$5)</f>
        <v>0</v>
      </c>
      <c r="P1960" s="17">
        <f ca="1">f_nav_periodreturnrankingper(A1960,参数!$B$6,参数!$B$5,3)</f>
        <v>0</v>
      </c>
      <c r="Q1960" s="25">
        <f>f_return(A1960,1,参数!$B$1-365/2,参数!$B$1)</f>
        <v>44.2931092677763</v>
      </c>
      <c r="R1960" s="25">
        <f ca="1">f_return(A1960,1,参数!$B$4,参数!$B$1)</f>
        <v>0</v>
      </c>
      <c r="S1960" s="25">
        <f ca="1">f_return(A1960,1,参数!$B$6,参数!$B$1)</f>
        <v>0</v>
      </c>
      <c r="T1960" t="str">
        <f>f_info_investtype(A1960)</f>
        <v>灵活配置型基金</v>
      </c>
      <c r="U1960" t="str">
        <f>f_info_fundmanager(A1960)</f>
        <v>赵耀</v>
      </c>
      <c r="V1960">
        <f>f_info_manager_onthepostdays(A1960,1)</f>
        <v>828</v>
      </c>
      <c r="W1960" s="25">
        <f ca="1">f_return_1w(A1960,"0",参数!$B$2)</f>
        <v>-0.868558193398972</v>
      </c>
      <c r="X1960" s="25">
        <f>f_return_1m(A1960,"0",参数!$B$1)</f>
        <v>0.728013977868378</v>
      </c>
      <c r="Y1960" s="25">
        <f>f_return_3m(A1960,0,参数!$B$1)</f>
        <v>5.81039606316632</v>
      </c>
      <c r="Z1960" s="25">
        <f>f_return_6m(A1960,0,参数!B1959)</f>
        <v>17.7474403829787</v>
      </c>
      <c r="AA1960" t="str">
        <f>f_dq_status(A1960,参数!$B$1)</f>
        <v>开放申购|开放赎回</v>
      </c>
      <c r="AB1960" s="17">
        <f ca="1">f_risk_maxdownside(A1960,参数!$B$6,参数!$B$1)</f>
        <v>-15.2811639795517</v>
      </c>
      <c r="AC1960" s="17">
        <f ca="1">f_risk_maxdownside(A1960,参数!$B$4,参数!$B$1)</f>
        <v>-15.2811639795517</v>
      </c>
      <c r="AD1960" t="str">
        <f ca="1">f_risk_maxdownside_date(A1960,参数!$B$6,参数!$B$1)</f>
        <v>20200226-20200323</v>
      </c>
    </row>
    <row r="1961" spans="1:30">
      <c r="A1961" s="15" t="s">
        <v>1989</v>
      </c>
      <c r="B1961" t="str">
        <f>f_info_name(A1961)</f>
        <v>中庚价值领航</v>
      </c>
      <c r="C1961" t="str">
        <f>f_info_setupdate(A1961)</f>
        <v>2018-12-19</v>
      </c>
      <c r="D1961" s="16">
        <f t="shared" si="30"/>
        <v>768</v>
      </c>
      <c r="F1961" s="17">
        <f>f_netasset_total(A1961,参数!$B$1,100000000)</f>
        <v>23.3806964651</v>
      </c>
      <c r="G1961" s="17">
        <f ca="1">f_nav_adjustedreturn(A1961,参数!$B$2,参数!$B$1)</f>
        <v>22.858431018936</v>
      </c>
      <c r="H1961" s="17">
        <f ca="1">f_nav_periodreturnrankingper(A1961,参数!$B$2,参数!$B$1,3)</f>
        <v>96.368989205103</v>
      </c>
      <c r="I1961" s="17">
        <f ca="1">f_nav_adjustedreturn(A1961,参数!$B$3,参数!$B$2)</f>
        <v>27.6914219919401</v>
      </c>
      <c r="J1961" s="17">
        <f ca="1">f_nav_periodreturnrankingper(A1961,参数!$B$3,参数!$B$2,3)</f>
        <v>80.0275482093664</v>
      </c>
      <c r="K1961" s="17">
        <f ca="1">f_nav_adjustedreturn(A1961,参数!$B$4,参数!$B$3)</f>
        <v>0</v>
      </c>
      <c r="L1961" s="17">
        <f ca="1">f_nav_periodreturnrankingper(A1961,参数!$B$4,参数!$B$3,3)</f>
        <v>0</v>
      </c>
      <c r="M1961" s="17">
        <f ca="1">f_nav_adjustedreturn(A1961,参数!$B$5,参数!$B$4)</f>
        <v>0</v>
      </c>
      <c r="N1961" s="17">
        <f ca="1">f_nav_periodreturnrankingper(A1961,参数!$B$5,参数!$B$4,3)</f>
        <v>0</v>
      </c>
      <c r="O1961" s="17">
        <f ca="1">f_nav_adjustedreturn(A1961,参数!$B$6,参数!$B$5)</f>
        <v>0</v>
      </c>
      <c r="P1961" s="17">
        <f ca="1">f_nav_periodreturnrankingper(A1961,参数!$B$6,参数!$B$5,3)</f>
        <v>0</v>
      </c>
      <c r="Q1961" s="25">
        <f>f_return(A1961,1,参数!$B$1-365/2,参数!$B$1)</f>
        <v>1.05165702751038</v>
      </c>
      <c r="R1961" s="25">
        <f ca="1">f_return(A1961,1,参数!$B$4,参数!$B$1)</f>
        <v>0</v>
      </c>
      <c r="S1961" s="25">
        <f ca="1">f_return(A1961,1,参数!$B$6,参数!$B$1)</f>
        <v>0</v>
      </c>
      <c r="T1961" t="str">
        <f>f_info_investtype(A1961)</f>
        <v>偏股混合型基金</v>
      </c>
      <c r="U1961" t="str">
        <f>f_info_fundmanager(A1961)</f>
        <v>丘栋荣</v>
      </c>
      <c r="V1961">
        <f>f_info_manager_onthepostdays(A1961,1)</f>
        <v>785</v>
      </c>
      <c r="W1961" s="25">
        <f ca="1">f_return_1w(A1961,"0",参数!$B$2)</f>
        <v>-2.97462817147856</v>
      </c>
      <c r="X1961" s="25">
        <f>f_return_1m(A1961,"0",参数!$B$1)</f>
        <v>-0.122174709835064</v>
      </c>
      <c r="Y1961" s="25">
        <f>f_return_3m(A1961,0,参数!$B$1)</f>
        <v>-3.04216331613591</v>
      </c>
      <c r="Z1961" s="25">
        <f>f_return_6m(A1961,0,参数!B1960)</f>
        <v>-9.99776461383704</v>
      </c>
      <c r="AA1961" t="str">
        <f>f_dq_status(A1961,参数!$B$1)</f>
        <v>开放申购|开放赎回</v>
      </c>
      <c r="AB1961" s="17">
        <f ca="1">f_risk_maxdownside(A1961,参数!$B$6,参数!$B$1)</f>
        <v>-14.5098039215686</v>
      </c>
      <c r="AC1961" s="17">
        <f ca="1">f_risk_maxdownside(A1961,参数!$B$4,参数!$B$1)</f>
        <v>-14.5098039215686</v>
      </c>
      <c r="AD1961" t="str">
        <f ca="1">f_risk_maxdownside_date(A1961,参数!$B$6,参数!$B$1)</f>
        <v>20190423-20190606</v>
      </c>
    </row>
    <row r="1962" spans="1:30">
      <c r="A1962" s="15" t="s">
        <v>1990</v>
      </c>
      <c r="B1962" t="str">
        <f>f_info_name(A1962)</f>
        <v>海富通研究精选A</v>
      </c>
      <c r="C1962" t="str">
        <f>f_info_setupdate(A1962)</f>
        <v>2019-01-29</v>
      </c>
      <c r="D1962" s="16">
        <f t="shared" si="30"/>
        <v>727</v>
      </c>
      <c r="F1962" s="17">
        <f>f_netasset_total(A1962,参数!$B$1,100000000)</f>
        <v>0.2130035594</v>
      </c>
      <c r="G1962" s="17">
        <f ca="1">f_nav_adjustedreturn(A1962,参数!$B$2,参数!$B$1)</f>
        <v>47.2267327578839</v>
      </c>
      <c r="H1962" s="17">
        <f ca="1">f_nav_periodreturnrankingper(A1962,参数!$B$2,参数!$B$1,3)</f>
        <v>81.8449460255152</v>
      </c>
      <c r="I1962" s="17">
        <f ca="1">f_nav_adjustedreturn(A1962,参数!$B$3,参数!$B$2)</f>
        <v>0</v>
      </c>
      <c r="J1962" s="17">
        <f ca="1">f_nav_periodreturnrankingper(A1962,参数!$B$3,参数!$B$2,3)</f>
        <v>0</v>
      </c>
      <c r="K1962" s="17">
        <f ca="1">f_nav_adjustedreturn(A1962,参数!$B$4,参数!$B$3)</f>
        <v>0</v>
      </c>
      <c r="L1962" s="17">
        <f ca="1">f_nav_periodreturnrankingper(A1962,参数!$B$4,参数!$B$3,3)</f>
        <v>0</v>
      </c>
      <c r="M1962" s="17">
        <f ca="1">f_nav_adjustedreturn(A1962,参数!$B$5,参数!$B$4)</f>
        <v>0</v>
      </c>
      <c r="N1962" s="17">
        <f ca="1">f_nav_periodreturnrankingper(A1962,参数!$B$5,参数!$B$4,3)</f>
        <v>0</v>
      </c>
      <c r="O1962" s="17">
        <f ca="1">f_nav_adjustedreturn(A1962,参数!$B$6,参数!$B$5)</f>
        <v>0</v>
      </c>
      <c r="P1962" s="17">
        <f ca="1">f_nav_periodreturnrankingper(A1962,参数!$B$6,参数!$B$5,3)</f>
        <v>0</v>
      </c>
      <c r="Q1962" s="25">
        <f>f_return(A1962,1,参数!$B$1-365/2,参数!$B$1)</f>
        <v>53.2816753883979</v>
      </c>
      <c r="R1962" s="25">
        <f ca="1">f_return(A1962,1,参数!$B$4,参数!$B$1)</f>
        <v>0</v>
      </c>
      <c r="S1962" s="25">
        <f ca="1">f_return(A1962,1,参数!$B$6,参数!$B$1)</f>
        <v>0</v>
      </c>
      <c r="T1962" t="str">
        <f>f_info_investtype(A1962)</f>
        <v>偏股混合型基金</v>
      </c>
      <c r="U1962" t="str">
        <f>f_info_fundmanager(A1962)</f>
        <v>王金祥</v>
      </c>
      <c r="V1962">
        <f>f_info_manager_onthepostdays(A1962,1)</f>
        <v>744</v>
      </c>
      <c r="W1962" s="25">
        <f ca="1">f_return_1w(A1962,"0",参数!$B$2)</f>
        <v>-1.44866503832225</v>
      </c>
      <c r="X1962" s="25">
        <f>f_return_1m(A1962,"0",参数!$B$1)</f>
        <v>14.8849616538846</v>
      </c>
      <c r="Y1962" s="25">
        <f>f_return_3m(A1962,0,参数!$B$1)</f>
        <v>24.5085284764383</v>
      </c>
      <c r="Z1962" s="25">
        <f>f_return_6m(A1962,0,参数!B1961)</f>
        <v>21.511190199165</v>
      </c>
      <c r="AA1962" t="str">
        <f>f_dq_status(A1962,参数!$B$1)</f>
        <v>开放申购|开放赎回</v>
      </c>
      <c r="AB1962" s="17">
        <f ca="1">f_risk_maxdownside(A1962,参数!$B$6,参数!$B$1)</f>
        <v>-23.2646948708349</v>
      </c>
      <c r="AC1962" s="17">
        <f ca="1">f_risk_maxdownside(A1962,参数!$B$4,参数!$B$1)</f>
        <v>-23.2646948708349</v>
      </c>
      <c r="AD1962" t="str">
        <f ca="1">f_risk_maxdownside_date(A1962,参数!$B$6,参数!$B$1)</f>
        <v>20200226-20200323</v>
      </c>
    </row>
    <row r="1963" spans="1:30">
      <c r="A1963" s="15" t="s">
        <v>1991</v>
      </c>
      <c r="B1963" t="str">
        <f>f_info_name(A1963)</f>
        <v>圆信永丰精选回报</v>
      </c>
      <c r="C1963" t="str">
        <f>f_info_setupdate(A1963)</f>
        <v>2019-05-15</v>
      </c>
      <c r="D1963" s="16">
        <f t="shared" si="30"/>
        <v>621</v>
      </c>
      <c r="F1963" s="17">
        <f>f_netasset_total(A1963,参数!$B$1,100000000)</f>
        <v>0.435238456</v>
      </c>
      <c r="G1963" s="17">
        <f ca="1">f_nav_adjustedreturn(A1963,参数!$B$2,参数!$B$1)</f>
        <v>78.7940499380202</v>
      </c>
      <c r="H1963" s="17">
        <f ca="1">f_nav_periodreturnrankingper(A1963,参数!$B$2,参数!$B$1,3)</f>
        <v>32.6790971540726</v>
      </c>
      <c r="I1963" s="17">
        <f ca="1">f_nav_adjustedreturn(A1963,参数!$B$3,参数!$B$2)</f>
        <v>0</v>
      </c>
      <c r="J1963" s="17">
        <f ca="1">f_nav_periodreturnrankingper(A1963,参数!$B$3,参数!$B$2,3)</f>
        <v>0</v>
      </c>
      <c r="K1963" s="17">
        <f ca="1">f_nav_adjustedreturn(A1963,参数!$B$4,参数!$B$3)</f>
        <v>0</v>
      </c>
      <c r="L1963" s="17">
        <f ca="1">f_nav_periodreturnrankingper(A1963,参数!$B$4,参数!$B$3,3)</f>
        <v>0</v>
      </c>
      <c r="M1963" s="17">
        <f ca="1">f_nav_adjustedreturn(A1963,参数!$B$5,参数!$B$4)</f>
        <v>0</v>
      </c>
      <c r="N1963" s="17">
        <f ca="1">f_nav_periodreturnrankingper(A1963,参数!$B$5,参数!$B$4,3)</f>
        <v>0</v>
      </c>
      <c r="O1963" s="17">
        <f ca="1">f_nav_adjustedreturn(A1963,参数!$B$6,参数!$B$5)</f>
        <v>0</v>
      </c>
      <c r="P1963" s="17">
        <f ca="1">f_nav_periodreturnrankingper(A1963,参数!$B$6,参数!$B$5,3)</f>
        <v>0</v>
      </c>
      <c r="Q1963" s="25">
        <f>f_return(A1963,1,参数!$B$1-365/2,参数!$B$1)</f>
        <v>114.480820024024</v>
      </c>
      <c r="R1963" s="25">
        <f ca="1">f_return(A1963,1,参数!$B$4,参数!$B$1)</f>
        <v>0</v>
      </c>
      <c r="S1963" s="25">
        <f ca="1">f_return(A1963,1,参数!$B$6,参数!$B$1)</f>
        <v>0</v>
      </c>
      <c r="T1963" t="str">
        <f>f_info_investtype(A1963)</f>
        <v>偏股混合型基金</v>
      </c>
      <c r="U1963" t="str">
        <f>f_info_fundmanager(A1963)</f>
        <v>邹维</v>
      </c>
      <c r="V1963">
        <f>f_info_manager_onthepostdays(A1963,1)</f>
        <v>575</v>
      </c>
      <c r="W1963" s="25">
        <f ca="1">f_return_1w(A1963,"0",参数!$B$2)</f>
        <v>-2.08929345470308</v>
      </c>
      <c r="X1963" s="25">
        <f>f_return_1m(A1963,"0",参数!$B$1)</f>
        <v>12.9551938244672</v>
      </c>
      <c r="Y1963" s="25">
        <f>f_return_3m(A1963,0,参数!$B$1)</f>
        <v>32.2743351238045</v>
      </c>
      <c r="Z1963" s="25">
        <f>f_return_6m(A1963,0,参数!B1962)</f>
        <v>36.9632107023411</v>
      </c>
      <c r="AA1963" t="str">
        <f>f_dq_status(A1963,参数!$B$1)</f>
        <v>开放申购|开放赎回</v>
      </c>
      <c r="AB1963" s="17">
        <f ca="1">f_risk_maxdownside(A1963,参数!$B$6,参数!$B$1)</f>
        <v>-15.1389901936948</v>
      </c>
      <c r="AC1963" s="17">
        <f ca="1">f_risk_maxdownside(A1963,参数!$B$4,参数!$B$1)</f>
        <v>-15.1389901936948</v>
      </c>
      <c r="AD1963" t="str">
        <f ca="1">f_risk_maxdownside_date(A1963,参数!$B$6,参数!$B$1)</f>
        <v>20200226-20200323</v>
      </c>
    </row>
    <row r="1964" spans="1:30">
      <c r="A1964" s="15" t="s">
        <v>1992</v>
      </c>
      <c r="B1964" t="str">
        <f>f_info_name(A1964)</f>
        <v>中泰星元价值优选</v>
      </c>
      <c r="C1964" t="str">
        <f>f_info_setupdate(A1964)</f>
        <v>2018-12-05</v>
      </c>
      <c r="D1964" s="16">
        <f t="shared" si="30"/>
        <v>782</v>
      </c>
      <c r="F1964" s="17">
        <f>f_netasset_total(A1964,参数!$B$1,100000000)</f>
        <v>3.6384122795</v>
      </c>
      <c r="G1964" s="17">
        <f ca="1">f_nav_adjustedreturn(A1964,参数!$B$2,参数!$B$1)</f>
        <v>54.2165709598031</v>
      </c>
      <c r="H1964" s="17">
        <f ca="1">f_nav_periodreturnrankingper(A1964,参数!$B$2,参数!$B$1,3)</f>
        <v>40.4446797247221</v>
      </c>
      <c r="I1964" s="17">
        <f ca="1">f_nav_adjustedreturn(A1964,参数!$B$3,参数!$B$2)</f>
        <v>22.4510296333501</v>
      </c>
      <c r="J1964" s="17">
        <f ca="1">f_nav_periodreturnrankingper(A1964,参数!$B$3,参数!$B$2,3)</f>
        <v>54.3478260869565</v>
      </c>
      <c r="K1964" s="17">
        <f ca="1">f_nav_adjustedreturn(A1964,参数!$B$4,参数!$B$3)</f>
        <v>0</v>
      </c>
      <c r="L1964" s="17">
        <f ca="1">f_nav_periodreturnrankingper(A1964,参数!$B$4,参数!$B$3,3)</f>
        <v>0</v>
      </c>
      <c r="M1964" s="17">
        <f ca="1">f_nav_adjustedreturn(A1964,参数!$B$5,参数!$B$4)</f>
        <v>0</v>
      </c>
      <c r="N1964" s="17">
        <f ca="1">f_nav_periodreturnrankingper(A1964,参数!$B$5,参数!$B$4,3)</f>
        <v>0</v>
      </c>
      <c r="O1964" s="17">
        <f ca="1">f_nav_adjustedreturn(A1964,参数!$B$6,参数!$B$5)</f>
        <v>0</v>
      </c>
      <c r="P1964" s="17">
        <f ca="1">f_nav_periodreturnrankingper(A1964,参数!$B$6,参数!$B$5,3)</f>
        <v>0</v>
      </c>
      <c r="Q1964" s="25">
        <f>f_return(A1964,1,参数!$B$1-365/2,参数!$B$1)</f>
        <v>65.7626871726918</v>
      </c>
      <c r="R1964" s="25">
        <f ca="1">f_return(A1964,1,参数!$B$4,参数!$B$1)</f>
        <v>0</v>
      </c>
      <c r="S1964" s="25">
        <f ca="1">f_return(A1964,1,参数!$B$6,参数!$B$1)</f>
        <v>0</v>
      </c>
      <c r="T1964" t="str">
        <f>f_info_investtype(A1964)</f>
        <v>灵活配置型基金</v>
      </c>
      <c r="U1964" t="str">
        <f>f_info_fundmanager(A1964)</f>
        <v>姜诚</v>
      </c>
      <c r="V1964">
        <f>f_info_manager_onthepostdays(A1964,1)</f>
        <v>799</v>
      </c>
      <c r="W1964" s="25">
        <f ca="1">f_return_1w(A1964,"0",参数!$B$2)</f>
        <v>-5.18783542039356</v>
      </c>
      <c r="X1964" s="25">
        <f>f_return_1m(A1964,"0",参数!$B$1)</f>
        <v>5.65984712230216</v>
      </c>
      <c r="Y1964" s="25">
        <f>f_return_3m(A1964,0,参数!$B$1)</f>
        <v>16.3016580054442</v>
      </c>
      <c r="Z1964" s="25">
        <f>f_return_6m(A1964,0,参数!B1963)</f>
        <v>21.3987077156975</v>
      </c>
      <c r="AA1964" t="str">
        <f>f_dq_status(A1964,参数!$B$1)</f>
        <v>开放申购|开放赎回</v>
      </c>
      <c r="AB1964" s="17">
        <f ca="1">f_risk_maxdownside(A1964,参数!$B$6,参数!$B$1)</f>
        <v>-16.2670572816282</v>
      </c>
      <c r="AC1964" s="17">
        <f ca="1">f_risk_maxdownside(A1964,参数!$B$4,参数!$B$1)</f>
        <v>-16.2670572816282</v>
      </c>
      <c r="AD1964" t="str">
        <f ca="1">f_risk_maxdownside_date(A1964,参数!$B$6,参数!$B$1)</f>
        <v>20200114-20200323</v>
      </c>
    </row>
    <row r="1965" spans="1:30">
      <c r="A1965" s="15" t="s">
        <v>1993</v>
      </c>
      <c r="B1965" t="str">
        <f>f_info_name(A1965)</f>
        <v>国联安行业领先</v>
      </c>
      <c r="C1965" t="str">
        <f>f_info_setupdate(A1965)</f>
        <v>2018-12-13</v>
      </c>
      <c r="D1965" s="16">
        <f t="shared" si="30"/>
        <v>774</v>
      </c>
      <c r="F1965" s="17">
        <f>f_netasset_total(A1965,参数!$B$1,100000000)</f>
        <v>1.6853732278</v>
      </c>
      <c r="G1965" s="17">
        <f ca="1">f_nav_adjustedreturn(A1965,参数!$B$2,参数!$B$1)</f>
        <v>89.6347310609363</v>
      </c>
      <c r="H1965" s="17">
        <f ca="1">f_nav_periodreturnrankingper(A1965,参数!$B$2,参数!$B$1,3)</f>
        <v>18.8420019627085</v>
      </c>
      <c r="I1965" s="17">
        <f ca="1">f_nav_adjustedreturn(A1965,参数!$B$3,参数!$B$2)</f>
        <v>14.2302330213105</v>
      </c>
      <c r="J1965" s="17">
        <f ca="1">f_nav_periodreturnrankingper(A1965,参数!$B$3,参数!$B$2,3)</f>
        <v>96.0055096418733</v>
      </c>
      <c r="K1965" s="17">
        <f ca="1">f_nav_adjustedreturn(A1965,参数!$B$4,参数!$B$3)</f>
        <v>0</v>
      </c>
      <c r="L1965" s="17">
        <f ca="1">f_nav_periodreturnrankingper(A1965,参数!$B$4,参数!$B$3,3)</f>
        <v>0</v>
      </c>
      <c r="M1965" s="17">
        <f ca="1">f_nav_adjustedreturn(A1965,参数!$B$5,参数!$B$4)</f>
        <v>0</v>
      </c>
      <c r="N1965" s="17">
        <f ca="1">f_nav_periodreturnrankingper(A1965,参数!$B$5,参数!$B$4,3)</f>
        <v>0</v>
      </c>
      <c r="O1965" s="17">
        <f ca="1">f_nav_adjustedreturn(A1965,参数!$B$6,参数!$B$5)</f>
        <v>0</v>
      </c>
      <c r="P1965" s="17">
        <f ca="1">f_nav_periodreturnrankingper(A1965,参数!$B$6,参数!$B$5,3)</f>
        <v>0</v>
      </c>
      <c r="Q1965" s="25">
        <f>f_return(A1965,1,参数!$B$1-365/2,参数!$B$1)</f>
        <v>81.25627900896</v>
      </c>
      <c r="R1965" s="25">
        <f ca="1">f_return(A1965,1,参数!$B$4,参数!$B$1)</f>
        <v>0</v>
      </c>
      <c r="S1965" s="25">
        <f ca="1">f_return(A1965,1,参数!$B$6,参数!$B$1)</f>
        <v>0</v>
      </c>
      <c r="T1965" t="str">
        <f>f_info_investtype(A1965)</f>
        <v>偏股混合型基金</v>
      </c>
      <c r="U1965" t="str">
        <f>f_info_fundmanager(A1965)</f>
        <v>高兰君</v>
      </c>
      <c r="V1965">
        <f>f_info_manager_onthepostdays(A1965,1)</f>
        <v>583</v>
      </c>
      <c r="W1965" s="25">
        <f ca="1">f_return_1w(A1965,"0",参数!$B$2)</f>
        <v>1.69326241134753</v>
      </c>
      <c r="X1965" s="25">
        <f>f_return_1m(A1965,"0",参数!$B$1)</f>
        <v>14.9553453469323</v>
      </c>
      <c r="Y1965" s="25">
        <f>f_return_3m(A1965,0,参数!$B$1)</f>
        <v>26.9062481768858</v>
      </c>
      <c r="Z1965" s="25">
        <f>f_return_6m(A1965,0,参数!B1964)</f>
        <v>27.722602739726</v>
      </c>
      <c r="AA1965" t="str">
        <f>f_dq_status(A1965,参数!$B$1)</f>
        <v>开放申购|开放赎回</v>
      </c>
      <c r="AB1965" s="17">
        <f ca="1">f_risk_maxdownside(A1965,参数!$B$6,参数!$B$1)</f>
        <v>-17.6802507836991</v>
      </c>
      <c r="AC1965" s="17">
        <f ca="1">f_risk_maxdownside(A1965,参数!$B$4,参数!$B$1)</f>
        <v>-17.6802507836991</v>
      </c>
      <c r="AD1965" t="str">
        <f ca="1">f_risk_maxdownside_date(A1965,参数!$B$6,参数!$B$1)</f>
        <v>20200226-20200323</v>
      </c>
    </row>
    <row r="1966" spans="1:30">
      <c r="A1966" s="15" t="s">
        <v>1994</v>
      </c>
      <c r="B1966" t="str">
        <f>f_info_name(A1966)</f>
        <v>人保行业轮动A</v>
      </c>
      <c r="C1966" t="str">
        <f>f_info_setupdate(A1966)</f>
        <v>2019-04-24</v>
      </c>
      <c r="D1966" s="16">
        <f t="shared" si="30"/>
        <v>642</v>
      </c>
      <c r="F1966" s="17">
        <f>f_netasset_total(A1966,参数!$B$1,100000000)</f>
        <v>0.8296488989</v>
      </c>
      <c r="G1966" s="17">
        <f ca="1">f_nav_adjustedreturn(A1966,参数!$B$2,参数!$B$1)</f>
        <v>47.9966400671987</v>
      </c>
      <c r="H1966" s="17">
        <f ca="1">f_nav_periodreturnrankingper(A1966,参数!$B$2,参数!$B$1,3)</f>
        <v>80.9617271835132</v>
      </c>
      <c r="I1966" s="17">
        <f ca="1">f_nav_adjustedreturn(A1966,参数!$B$3,参数!$B$2)</f>
        <v>0</v>
      </c>
      <c r="J1966" s="17">
        <f ca="1">f_nav_periodreturnrankingper(A1966,参数!$B$3,参数!$B$2,3)</f>
        <v>0</v>
      </c>
      <c r="K1966" s="17">
        <f ca="1">f_nav_adjustedreturn(A1966,参数!$B$4,参数!$B$3)</f>
        <v>0</v>
      </c>
      <c r="L1966" s="17">
        <f ca="1">f_nav_periodreturnrankingper(A1966,参数!$B$4,参数!$B$3,3)</f>
        <v>0</v>
      </c>
      <c r="M1966" s="17">
        <f ca="1">f_nav_adjustedreturn(A1966,参数!$B$5,参数!$B$4)</f>
        <v>0</v>
      </c>
      <c r="N1966" s="17">
        <f ca="1">f_nav_periodreturnrankingper(A1966,参数!$B$5,参数!$B$4,3)</f>
        <v>0</v>
      </c>
      <c r="O1966" s="17">
        <f ca="1">f_nav_adjustedreturn(A1966,参数!$B$6,参数!$B$5)</f>
        <v>0</v>
      </c>
      <c r="P1966" s="17">
        <f ca="1">f_nav_periodreturnrankingper(A1966,参数!$B$6,参数!$B$5,3)</f>
        <v>0</v>
      </c>
      <c r="Q1966" s="25">
        <f>f_return(A1966,1,参数!$B$1-365/2,参数!$B$1)</f>
        <v>45.1075148908967</v>
      </c>
      <c r="R1966" s="25">
        <f ca="1">f_return(A1966,1,参数!$B$4,参数!$B$1)</f>
        <v>0</v>
      </c>
      <c r="S1966" s="25">
        <f ca="1">f_return(A1966,1,参数!$B$6,参数!$B$1)</f>
        <v>0</v>
      </c>
      <c r="T1966" t="str">
        <f>f_info_investtype(A1966)</f>
        <v>偏股混合型基金</v>
      </c>
      <c r="U1966" t="str">
        <f>f_info_fundmanager(A1966)</f>
        <v>郁琦</v>
      </c>
      <c r="V1966">
        <f>f_info_manager_onthepostdays(A1966,1)</f>
        <v>253</v>
      </c>
      <c r="W1966" s="25">
        <f ca="1">f_return_1w(A1966,"0",参数!$B$2)</f>
        <v>-3.32927324401138</v>
      </c>
      <c r="X1966" s="25">
        <f>f_return_1m(A1966,"0",参数!$B$1)</f>
        <v>11.9306270249666</v>
      </c>
      <c r="Y1966" s="25">
        <f>f_return_3m(A1966,0,参数!$B$1)</f>
        <v>18.9669142471303</v>
      </c>
      <c r="Z1966" s="25">
        <f>f_return_6m(A1966,0,参数!B1965)</f>
        <v>15.5524970507275</v>
      </c>
      <c r="AA1966" t="str">
        <f>f_dq_status(A1966,参数!$B$1)</f>
        <v>开放申购|开放赎回</v>
      </c>
      <c r="AB1966" s="17">
        <f ca="1">f_risk_maxdownside(A1966,参数!$B$6,参数!$B$1)</f>
        <v>-13.7275269676388</v>
      </c>
      <c r="AC1966" s="17">
        <f ca="1">f_risk_maxdownside(A1966,参数!$B$4,参数!$B$1)</f>
        <v>-13.7275269676388</v>
      </c>
      <c r="AD1966" t="str">
        <f ca="1">f_risk_maxdownside_date(A1966,参数!$B$6,参数!$B$1)</f>
        <v>20200306-20200323</v>
      </c>
    </row>
    <row r="1967" spans="1:30">
      <c r="A1967" s="15" t="s">
        <v>1995</v>
      </c>
      <c r="B1967" t="str">
        <f>f_info_name(A1967)</f>
        <v>华安养老2030三年</v>
      </c>
      <c r="C1967" t="str">
        <f>f_info_setupdate(A1967)</f>
        <v>2019-04-26</v>
      </c>
      <c r="D1967" s="16">
        <f t="shared" si="30"/>
        <v>640</v>
      </c>
      <c r="F1967" s="17">
        <f>f_netasset_total(A1967,参数!$B$1,100000000)</f>
        <v>3.3203637194</v>
      </c>
      <c r="G1967" s="17">
        <f ca="1">f_nav_adjustedreturn(A1967,参数!$B$2,参数!$B$1)</f>
        <v>23.4441602728048</v>
      </c>
      <c r="H1967" s="17">
        <f ca="1">f_nav_periodreturnrankingper(A1967,参数!$B$2,参数!$B$1,3)</f>
        <v>95.9764474975466</v>
      </c>
      <c r="I1967" s="17">
        <f ca="1">f_nav_adjustedreturn(A1967,参数!$B$3,参数!$B$2)</f>
        <v>0</v>
      </c>
      <c r="J1967" s="17">
        <f ca="1">f_nav_periodreturnrankingper(A1967,参数!$B$3,参数!$B$2,3)</f>
        <v>0</v>
      </c>
      <c r="K1967" s="17">
        <f ca="1">f_nav_adjustedreturn(A1967,参数!$B$4,参数!$B$3)</f>
        <v>0</v>
      </c>
      <c r="L1967" s="17">
        <f ca="1">f_nav_periodreturnrankingper(A1967,参数!$B$4,参数!$B$3,3)</f>
        <v>0</v>
      </c>
      <c r="M1967" s="17">
        <f ca="1">f_nav_adjustedreturn(A1967,参数!$B$5,参数!$B$4)</f>
        <v>0</v>
      </c>
      <c r="N1967" s="17">
        <f ca="1">f_nav_periodreturnrankingper(A1967,参数!$B$5,参数!$B$4,3)</f>
        <v>0</v>
      </c>
      <c r="O1967" s="17">
        <f ca="1">f_nav_adjustedreturn(A1967,参数!$B$6,参数!$B$5)</f>
        <v>0</v>
      </c>
      <c r="P1967" s="17">
        <f ca="1">f_nav_periodreturnrankingper(A1967,参数!$B$6,参数!$B$5,3)</f>
        <v>0</v>
      </c>
      <c r="Q1967" s="25">
        <f>f_return(A1967,1,参数!$B$1-365/2,参数!$B$1)</f>
        <v>27.430182976437</v>
      </c>
      <c r="R1967" s="25">
        <f ca="1">f_return(A1967,1,参数!$B$4,参数!$B$1)</f>
        <v>0</v>
      </c>
      <c r="S1967" s="25">
        <f ca="1">f_return(A1967,1,参数!$B$6,参数!$B$1)</f>
        <v>0</v>
      </c>
      <c r="T1967" t="str">
        <f>f_info_investtype(A1967)</f>
        <v>偏股混合型基金</v>
      </c>
      <c r="U1967" t="str">
        <f>f_info_fundmanager(A1967)</f>
        <v>何移直,杨志远</v>
      </c>
      <c r="V1967">
        <f>f_info_manager_onthepostdays(A1967,1)</f>
        <v>657</v>
      </c>
      <c r="W1967" s="25">
        <f ca="1">f_return_1w(A1967,"0",参数!$B$2)</f>
        <v>-1.2256736526946</v>
      </c>
      <c r="X1967" s="25">
        <f>f_return_1m(A1967,"0",参数!$B$1)</f>
        <v>6.37498979675127</v>
      </c>
      <c r="Y1967" s="25">
        <f>f_return_3m(A1967,0,参数!$B$1)</f>
        <v>11.4608279165241</v>
      </c>
      <c r="Z1967" s="25">
        <f>f_return_6m(A1967,0,参数!B1966)</f>
        <v>8.43991921911815</v>
      </c>
      <c r="AA1967" t="str">
        <f>f_dq_status(A1967,参数!$B$1)</f>
        <v>开放申购|暂停赎回</v>
      </c>
      <c r="AB1967" s="17">
        <f ca="1">f_risk_maxdownside(A1967,参数!$B$6,参数!$B$1)</f>
        <v>-7.67326732673266</v>
      </c>
      <c r="AC1967" s="17">
        <f ca="1">f_risk_maxdownside(A1967,参数!$B$4,参数!$B$1)</f>
        <v>-7.67326732673266</v>
      </c>
      <c r="AD1967" t="str">
        <f ca="1">f_risk_maxdownside_date(A1967,参数!$B$6,参数!$B$1)</f>
        <v>20200306-20200323</v>
      </c>
    </row>
    <row r="1968" spans="1:30">
      <c r="A1968" s="15" t="s">
        <v>1996</v>
      </c>
      <c r="B1968" t="str">
        <f>f_info_name(A1968)</f>
        <v>兴全安泰平衡养老(FOF)</v>
      </c>
      <c r="C1968" t="str">
        <f>f_info_setupdate(A1968)</f>
        <v>2019-01-25</v>
      </c>
      <c r="D1968" s="16">
        <f t="shared" si="30"/>
        <v>731</v>
      </c>
      <c r="F1968" s="17">
        <f>f_netasset_total(A1968,参数!$B$1,100000000)</f>
        <v>17.5127483801</v>
      </c>
      <c r="G1968" s="17">
        <f ca="1">f_nav_adjustedreturn(A1968,参数!$B$2,参数!$B$1)</f>
        <v>31.1793611793612</v>
      </c>
      <c r="H1968" s="17">
        <f ca="1">f_nav_periodreturnrankingper(A1968,参数!$B$2,参数!$B$1,3)</f>
        <v>62.6666666666667</v>
      </c>
      <c r="I1968" s="17">
        <f ca="1">f_nav_adjustedreturn(A1968,参数!$B$3,参数!$B$2)</f>
        <v>22.1</v>
      </c>
      <c r="J1968" s="17">
        <f ca="1">f_nav_periodreturnrankingper(A1968,参数!$B$3,参数!$B$2,3)</f>
        <v>59.5238095238095</v>
      </c>
      <c r="K1968" s="17">
        <f ca="1">f_nav_adjustedreturn(A1968,参数!$B$4,参数!$B$3)</f>
        <v>0</v>
      </c>
      <c r="L1968" s="17">
        <f ca="1">f_nav_periodreturnrankingper(A1968,参数!$B$4,参数!$B$3,3)</f>
        <v>0</v>
      </c>
      <c r="M1968" s="17">
        <f ca="1">f_nav_adjustedreturn(A1968,参数!$B$5,参数!$B$4)</f>
        <v>0</v>
      </c>
      <c r="N1968" s="17">
        <f ca="1">f_nav_periodreturnrankingper(A1968,参数!$B$5,参数!$B$4,3)</f>
        <v>0</v>
      </c>
      <c r="O1968" s="17">
        <f ca="1">f_nav_adjustedreturn(A1968,参数!$B$6,参数!$B$5)</f>
        <v>0</v>
      </c>
      <c r="P1968" s="17">
        <f ca="1">f_nav_periodreturnrankingper(A1968,参数!$B$6,参数!$B$5,3)</f>
        <v>0</v>
      </c>
      <c r="Q1968" s="25">
        <f>f_return(A1968,1,参数!$B$1-365/2,参数!$B$1)</f>
        <v>29.902655226037</v>
      </c>
      <c r="R1968" s="25">
        <f ca="1">f_return(A1968,1,参数!$B$4,参数!$B$1)</f>
        <v>0</v>
      </c>
      <c r="S1968" s="25">
        <f ca="1">f_return(A1968,1,参数!$B$6,参数!$B$1)</f>
        <v>0</v>
      </c>
      <c r="T1968" t="str">
        <f>f_info_investtype(A1968)</f>
        <v>平衡混合型基金</v>
      </c>
      <c r="U1968" t="str">
        <f>f_info_fundmanager(A1968)</f>
        <v>林国怀</v>
      </c>
      <c r="V1968">
        <f>f_info_manager_onthepostdays(A1968,1)</f>
        <v>748</v>
      </c>
      <c r="W1968" s="25">
        <f ca="1">f_return_1w(A1968,"0",参数!$B$2)</f>
        <v>-1.06150230937524</v>
      </c>
      <c r="X1968" s="25">
        <f>f_return_1m(A1968,"0",参数!$B$1)</f>
        <v>5.78561521696056</v>
      </c>
      <c r="Y1968" s="25">
        <f>f_return_3m(A1968,0,参数!$B$1)</f>
        <v>10.1051763250155</v>
      </c>
      <c r="Z1968" s="25">
        <f>f_return_6m(A1968,0,参数!B1967)</f>
        <v>8.90993295085365</v>
      </c>
      <c r="AA1968" t="str">
        <f>f_dq_status(A1968,参数!$B$1)</f>
        <v>开放申购|暂停赎回</v>
      </c>
      <c r="AB1968" s="17">
        <f ca="1">f_risk_maxdownside(A1968,参数!$B$6,参数!$B$1)</f>
        <v>-7.78765201122544</v>
      </c>
      <c r="AC1968" s="17">
        <f ca="1">f_risk_maxdownside(A1968,参数!$B$4,参数!$B$1)</f>
        <v>-7.78765201122544</v>
      </c>
      <c r="AD1968" t="str">
        <f ca="1">f_risk_maxdownside_date(A1968,参数!$B$6,参数!$B$1)</f>
        <v>20200306-20200323</v>
      </c>
    </row>
    <row r="1969" spans="1:30">
      <c r="A1969" s="15" t="s">
        <v>1997</v>
      </c>
      <c r="B1969" t="str">
        <f>f_info_name(A1969)</f>
        <v>建信优享稳健养老一年</v>
      </c>
      <c r="C1969" t="str">
        <f>f_info_setupdate(A1969)</f>
        <v>2019-01-31</v>
      </c>
      <c r="D1969" s="16">
        <f t="shared" si="30"/>
        <v>725</v>
      </c>
      <c r="F1969" s="17">
        <f>f_netasset_total(A1969,参数!$B$1,100000000)</f>
        <v>11.6132667299</v>
      </c>
      <c r="G1969" s="17">
        <f ca="1">f_nav_adjustedreturn(A1969,参数!$B$2,参数!$B$1)</f>
        <v>14.5641431285152</v>
      </c>
      <c r="H1969" s="17">
        <f ca="1">f_nav_periodreturnrankingper(A1969,参数!$B$2,参数!$B$1,3)</f>
        <v>59.3582887700535</v>
      </c>
      <c r="I1969" s="17">
        <f ca="1">f_nav_adjustedreturn(A1969,参数!$B$3,参数!$B$2)</f>
        <v>0</v>
      </c>
      <c r="J1969" s="17">
        <f ca="1">f_nav_periodreturnrankingper(A1969,参数!$B$3,参数!$B$2,3)</f>
        <v>0</v>
      </c>
      <c r="K1969" s="17">
        <f ca="1">f_nav_adjustedreturn(A1969,参数!$B$4,参数!$B$3)</f>
        <v>0</v>
      </c>
      <c r="L1969" s="17">
        <f ca="1">f_nav_periodreturnrankingper(A1969,参数!$B$4,参数!$B$3,3)</f>
        <v>0</v>
      </c>
      <c r="M1969" s="17">
        <f ca="1">f_nav_adjustedreturn(A1969,参数!$B$5,参数!$B$4)</f>
        <v>0</v>
      </c>
      <c r="N1969" s="17">
        <f ca="1">f_nav_periodreturnrankingper(A1969,参数!$B$5,参数!$B$4,3)</f>
        <v>0</v>
      </c>
      <c r="O1969" s="17">
        <f ca="1">f_nav_adjustedreturn(A1969,参数!$B$6,参数!$B$5)</f>
        <v>0</v>
      </c>
      <c r="P1969" s="17">
        <f ca="1">f_nav_periodreturnrankingper(A1969,参数!$B$6,参数!$B$5,3)</f>
        <v>0</v>
      </c>
      <c r="Q1969" s="25">
        <f>f_return(A1969,1,参数!$B$1-365/2,参数!$B$1)</f>
        <v>14.8937291115827</v>
      </c>
      <c r="R1969" s="25">
        <f ca="1">f_return(A1969,1,参数!$B$4,参数!$B$1)</f>
        <v>0</v>
      </c>
      <c r="S1969" s="25">
        <f ca="1">f_return(A1969,1,参数!$B$6,参数!$B$1)</f>
        <v>0</v>
      </c>
      <c r="T1969" t="str">
        <f>f_info_investtype(A1969)</f>
        <v>偏债混合型基金</v>
      </c>
      <c r="U1969" t="str">
        <f>f_info_fundmanager(A1969)</f>
        <v>梁珉</v>
      </c>
      <c r="V1969">
        <f>f_info_manager_onthepostdays(A1969,1)</f>
        <v>742</v>
      </c>
      <c r="W1969" s="25">
        <f ca="1">f_return_1w(A1969,"0",参数!$B$2)</f>
        <v>-0.382855542067419</v>
      </c>
      <c r="X1969" s="25">
        <f>f_return_1m(A1969,"0",参数!$B$1)</f>
        <v>3.06808452508896</v>
      </c>
      <c r="Y1969" s="25">
        <f>f_return_3m(A1969,0,参数!$B$1)</f>
        <v>5.33382110361449</v>
      </c>
      <c r="Z1969" s="25">
        <f>f_return_6m(A1969,0,参数!B1968)</f>
        <v>4.77690344689508</v>
      </c>
      <c r="AA1969" t="str">
        <f>f_dq_status(A1969,参数!$B$1)</f>
        <v>开放申购|开放赎回</v>
      </c>
      <c r="AB1969" s="17">
        <f ca="1">f_risk_maxdownside(A1969,参数!$B$6,参数!$B$1)</f>
        <v>-4.15364822642898</v>
      </c>
      <c r="AC1969" s="17">
        <f ca="1">f_risk_maxdownside(A1969,参数!$B$4,参数!$B$1)</f>
        <v>-4.15364822642898</v>
      </c>
      <c r="AD1969" t="str">
        <f ca="1">f_risk_maxdownside_date(A1969,参数!$B$6,参数!$B$1)</f>
        <v>20200226-20200323</v>
      </c>
    </row>
    <row r="1970" spans="1:30">
      <c r="A1970" s="15" t="s">
        <v>1998</v>
      </c>
      <c r="B1970" t="str">
        <f>f_info_name(A1970)</f>
        <v>广发港股通优质增长</v>
      </c>
      <c r="C1970" t="str">
        <f>f_info_setupdate(A1970)</f>
        <v>2019-05-06</v>
      </c>
      <c r="D1970" s="16">
        <f t="shared" si="30"/>
        <v>630</v>
      </c>
      <c r="F1970" s="17">
        <f>f_netasset_total(A1970,参数!$B$1,100000000)</f>
        <v>1.5517146648</v>
      </c>
      <c r="G1970" s="17">
        <f ca="1">f_nav_adjustedreturn(A1970,参数!$B$2,参数!$B$1)</f>
        <v>67.9491613349472</v>
      </c>
      <c r="H1970" s="17">
        <f ca="1">f_nav_periodreturnrankingper(A1970,参数!$B$2,参数!$B$1,3)</f>
        <v>50.2453385672228</v>
      </c>
      <c r="I1970" s="17">
        <f ca="1">f_nav_adjustedreturn(A1970,参数!$B$3,参数!$B$2)</f>
        <v>0</v>
      </c>
      <c r="J1970" s="17">
        <f ca="1">f_nav_periodreturnrankingper(A1970,参数!$B$3,参数!$B$2,3)</f>
        <v>0</v>
      </c>
      <c r="K1970" s="17">
        <f ca="1">f_nav_adjustedreturn(A1970,参数!$B$4,参数!$B$3)</f>
        <v>0</v>
      </c>
      <c r="L1970" s="17">
        <f ca="1">f_nav_periodreturnrankingper(A1970,参数!$B$4,参数!$B$3,3)</f>
        <v>0</v>
      </c>
      <c r="M1970" s="17">
        <f ca="1">f_nav_adjustedreturn(A1970,参数!$B$5,参数!$B$4)</f>
        <v>0</v>
      </c>
      <c r="N1970" s="17">
        <f ca="1">f_nav_periodreturnrankingper(A1970,参数!$B$5,参数!$B$4,3)</f>
        <v>0</v>
      </c>
      <c r="O1970" s="17">
        <f ca="1">f_nav_adjustedreturn(A1970,参数!$B$6,参数!$B$5)</f>
        <v>0</v>
      </c>
      <c r="P1970" s="17">
        <f ca="1">f_nav_periodreturnrankingper(A1970,参数!$B$6,参数!$B$5,3)</f>
        <v>0</v>
      </c>
      <c r="Q1970" s="25">
        <f>f_return(A1970,1,参数!$B$1-365/2,参数!$B$1)</f>
        <v>74.5551035764904</v>
      </c>
      <c r="R1970" s="25">
        <f ca="1">f_return(A1970,1,参数!$B$4,参数!$B$1)</f>
        <v>0</v>
      </c>
      <c r="S1970" s="25">
        <f ca="1">f_return(A1970,1,参数!$B$6,参数!$B$1)</f>
        <v>0</v>
      </c>
      <c r="T1970" t="str">
        <f>f_info_investtype(A1970)</f>
        <v>偏股混合型基金</v>
      </c>
      <c r="U1970" t="str">
        <f>f_info_fundmanager(A1970)</f>
        <v>余昊</v>
      </c>
      <c r="V1970">
        <f>f_info_manager_onthepostdays(A1970,1)</f>
        <v>185</v>
      </c>
      <c r="W1970" s="25">
        <f ca="1">f_return_1w(A1970,"0",参数!$B$2)</f>
        <v>-5.67607241885499</v>
      </c>
      <c r="X1970" s="25">
        <f>f_return_1m(A1970,"0",参数!$B$1)</f>
        <v>24.415551143278</v>
      </c>
      <c r="Y1970" s="25">
        <f>f_return_3m(A1970,0,参数!$B$1)</f>
        <v>37.7073585708209</v>
      </c>
      <c r="Z1970" s="25">
        <f>f_return_6m(A1970,0,参数!B1969)</f>
        <v>29.0394188080183</v>
      </c>
      <c r="AA1970" t="str">
        <f>f_dq_status(A1970,参数!$B$1)</f>
        <v>开放申购|开放赎回</v>
      </c>
      <c r="AB1970" s="17">
        <f ca="1">f_risk_maxdownside(A1970,参数!$B$6,参数!$B$1)</f>
        <v>-21.3941148094549</v>
      </c>
      <c r="AC1970" s="17">
        <f ca="1">f_risk_maxdownside(A1970,参数!$B$4,参数!$B$1)</f>
        <v>-21.3941148094549</v>
      </c>
      <c r="AD1970" t="str">
        <f ca="1">f_risk_maxdownside_date(A1970,参数!$B$6,参数!$B$1)</f>
        <v>20200218-20200319</v>
      </c>
    </row>
    <row r="1971" spans="1:30">
      <c r="A1971" s="15" t="s">
        <v>1999</v>
      </c>
      <c r="B1971" t="str">
        <f>f_info_name(A1971)</f>
        <v>国融融泰A</v>
      </c>
      <c r="C1971" t="str">
        <f>f_info_setupdate(A1971)</f>
        <v>2019-01-30</v>
      </c>
      <c r="D1971" s="16">
        <f t="shared" si="30"/>
        <v>726</v>
      </c>
      <c r="F1971" s="17">
        <f>f_netasset_total(A1971,参数!$B$1,100000000)</f>
        <v>0.0489892871</v>
      </c>
      <c r="G1971" s="17">
        <f ca="1">f_nav_adjustedreturn(A1971,参数!$B$2,参数!$B$1)</f>
        <v>14.5175311503912</v>
      </c>
      <c r="H1971" s="17">
        <f ca="1">f_nav_periodreturnrankingper(A1971,参数!$B$2,参数!$B$1,3)</f>
        <v>87.8771836950768</v>
      </c>
      <c r="I1971" s="17">
        <f ca="1">f_nav_adjustedreturn(A1971,参数!$B$3,参数!$B$2)</f>
        <v>0</v>
      </c>
      <c r="J1971" s="17">
        <f ca="1">f_nav_periodreturnrankingper(A1971,参数!$B$3,参数!$B$2,3)</f>
        <v>0</v>
      </c>
      <c r="K1971" s="17">
        <f ca="1">f_nav_adjustedreturn(A1971,参数!$B$4,参数!$B$3)</f>
        <v>0</v>
      </c>
      <c r="L1971" s="17">
        <f ca="1">f_nav_periodreturnrankingper(A1971,参数!$B$4,参数!$B$3,3)</f>
        <v>0</v>
      </c>
      <c r="M1971" s="17">
        <f ca="1">f_nav_adjustedreturn(A1971,参数!$B$5,参数!$B$4)</f>
        <v>0</v>
      </c>
      <c r="N1971" s="17">
        <f ca="1">f_nav_periodreturnrankingper(A1971,参数!$B$5,参数!$B$4,3)</f>
        <v>0</v>
      </c>
      <c r="O1971" s="17">
        <f ca="1">f_nav_adjustedreturn(A1971,参数!$B$6,参数!$B$5)</f>
        <v>0</v>
      </c>
      <c r="P1971" s="17">
        <f ca="1">f_nav_periodreturnrankingper(A1971,参数!$B$6,参数!$B$5,3)</f>
        <v>0</v>
      </c>
      <c r="Q1971" s="25">
        <f>f_return(A1971,1,参数!$B$1-365/2,参数!$B$1)</f>
        <v>39.8420163706233</v>
      </c>
      <c r="R1971" s="25">
        <f ca="1">f_return(A1971,1,参数!$B$4,参数!$B$1)</f>
        <v>0</v>
      </c>
      <c r="S1971" s="25">
        <f ca="1">f_return(A1971,1,参数!$B$6,参数!$B$1)</f>
        <v>0</v>
      </c>
      <c r="T1971" t="str">
        <f>f_info_investtype(A1971)</f>
        <v>灵活配置型基金</v>
      </c>
      <c r="U1971" t="str">
        <f>f_info_fundmanager(A1971)</f>
        <v>梁国桓,冯赟</v>
      </c>
      <c r="V1971">
        <f>f_info_manager_onthepostdays(A1971,1)</f>
        <v>743</v>
      </c>
      <c r="W1971" s="25">
        <f ca="1">f_return_1w(A1971,"0",参数!$B$2)</f>
        <v>-2.24719101123594</v>
      </c>
      <c r="X1971" s="25">
        <f>f_return_1m(A1971,"0",参数!$B$1)</f>
        <v>9.43326564519107</v>
      </c>
      <c r="Y1971" s="25">
        <f>f_return_3m(A1971,0,参数!$B$1)</f>
        <v>12.8712871287129</v>
      </c>
      <c r="Z1971" s="25">
        <f>f_return_6m(A1971,0,参数!B1970)</f>
        <v>19.2741778556139</v>
      </c>
      <c r="AA1971" t="str">
        <f>f_dq_status(A1971,参数!$B$1)</f>
        <v>开放申购|开放赎回</v>
      </c>
      <c r="AB1971" s="17">
        <f ca="1">f_risk_maxdownside(A1971,参数!$B$6,参数!$B$1)</f>
        <v>-10.0200766563242</v>
      </c>
      <c r="AC1971" s="17">
        <f ca="1">f_risk_maxdownside(A1971,参数!$B$4,参数!$B$1)</f>
        <v>-10.0200766563242</v>
      </c>
      <c r="AD1971" t="str">
        <f ca="1">f_risk_maxdownside_date(A1971,参数!$B$6,参数!$B$1)</f>
        <v>20200306-20200323</v>
      </c>
    </row>
    <row r="1972" spans="1:30">
      <c r="A1972" s="15" t="s">
        <v>2000</v>
      </c>
      <c r="B1972" t="str">
        <f>f_info_name(A1972)</f>
        <v>嘉实互融精选</v>
      </c>
      <c r="C1972" t="str">
        <f>f_info_setupdate(A1972)</f>
        <v>2019-02-28</v>
      </c>
      <c r="D1972" s="16">
        <f t="shared" si="30"/>
        <v>697</v>
      </c>
      <c r="F1972" s="17">
        <f>f_netasset_total(A1972,参数!$B$1,100000000)</f>
        <v>0.1951296999</v>
      </c>
      <c r="G1972" s="17">
        <f ca="1">f_nav_adjustedreturn(A1972,参数!$B$2,参数!$B$1)</f>
        <v>42.9891092959938</v>
      </c>
      <c r="H1972" s="17">
        <f ca="1">f_nav_periodreturnrankingper(A1972,参数!$B$2,参数!$B$1,3)</f>
        <v>80.1470588235294</v>
      </c>
      <c r="I1972" s="17">
        <f ca="1">f_nav_adjustedreturn(A1972,参数!$B$3,参数!$B$2)</f>
        <v>0</v>
      </c>
      <c r="J1972" s="17">
        <f ca="1">f_nav_periodreturnrankingper(A1972,参数!$B$3,参数!$B$2,3)</f>
        <v>0</v>
      </c>
      <c r="K1972" s="17">
        <f ca="1">f_nav_adjustedreturn(A1972,参数!$B$4,参数!$B$3)</f>
        <v>0</v>
      </c>
      <c r="L1972" s="17">
        <f ca="1">f_nav_periodreturnrankingper(A1972,参数!$B$4,参数!$B$3,3)</f>
        <v>0</v>
      </c>
      <c r="M1972" s="17">
        <f ca="1">f_nav_adjustedreturn(A1972,参数!$B$5,参数!$B$4)</f>
        <v>0</v>
      </c>
      <c r="N1972" s="17">
        <f ca="1">f_nav_periodreturnrankingper(A1972,参数!$B$5,参数!$B$4,3)</f>
        <v>0</v>
      </c>
      <c r="O1972" s="17">
        <f ca="1">f_nav_adjustedreturn(A1972,参数!$B$6,参数!$B$5)</f>
        <v>0</v>
      </c>
      <c r="P1972" s="17">
        <f ca="1">f_nav_periodreturnrankingper(A1972,参数!$B$6,参数!$B$5,3)</f>
        <v>0</v>
      </c>
      <c r="Q1972" s="25">
        <f>f_return(A1972,1,参数!$B$1-365/2,参数!$B$1)</f>
        <v>39.0609057141851</v>
      </c>
      <c r="R1972" s="25">
        <f ca="1">f_return(A1972,1,参数!$B$4,参数!$B$1)</f>
        <v>0</v>
      </c>
      <c r="S1972" s="25">
        <f ca="1">f_return(A1972,1,参数!$B$6,参数!$B$1)</f>
        <v>0</v>
      </c>
      <c r="T1972" t="str">
        <f>f_info_investtype(A1972)</f>
        <v>普通股票型基金</v>
      </c>
      <c r="U1972" t="str">
        <f>f_info_fundmanager(A1972)</f>
        <v>蒋一茜,冯正彦</v>
      </c>
      <c r="V1972">
        <f>f_info_manager_onthepostdays(A1972,1)</f>
        <v>714</v>
      </c>
      <c r="W1972" s="25">
        <f ca="1">f_return_1w(A1972,"0",参数!$B$2)</f>
        <v>-3.57243319268636</v>
      </c>
      <c r="X1972" s="25">
        <f>f_return_1m(A1972,"0",参数!$B$1)</f>
        <v>13.6310949694768</v>
      </c>
      <c r="Y1972" s="25">
        <f>f_return_3m(A1972,0,参数!$B$1)</f>
        <v>19.5236934081118</v>
      </c>
      <c r="Z1972" s="25">
        <f>f_return_6m(A1972,0,参数!B1971)</f>
        <v>19.1128968722918</v>
      </c>
      <c r="AA1972" t="str">
        <f>f_dq_status(A1972,参数!$B$1)</f>
        <v>开放申购|开放赎回</v>
      </c>
      <c r="AB1972" s="17">
        <f ca="1">f_risk_maxdownside(A1972,参数!$B$6,参数!$B$1)</f>
        <v>-15.7215098428752</v>
      </c>
      <c r="AC1972" s="17">
        <f ca="1">f_risk_maxdownside(A1972,参数!$B$4,参数!$B$1)</f>
        <v>-15.7215098428752</v>
      </c>
      <c r="AD1972" t="str">
        <f ca="1">f_risk_maxdownside_date(A1972,参数!$B$6,参数!$B$1)</f>
        <v>20200306-20200323</v>
      </c>
    </row>
    <row r="1973" spans="1:30">
      <c r="A1973" s="15" t="s">
        <v>2001</v>
      </c>
      <c r="B1973" t="str">
        <f>f_info_name(A1973)</f>
        <v>嘉实消费精选A</v>
      </c>
      <c r="C1973" t="str">
        <f>f_info_setupdate(A1973)</f>
        <v>2019-04-03</v>
      </c>
      <c r="D1973" s="16">
        <f t="shared" si="30"/>
        <v>663</v>
      </c>
      <c r="F1973" s="17">
        <f>f_netasset_total(A1973,参数!$B$1,100000000)</f>
        <v>5.3526707189</v>
      </c>
      <c r="G1973" s="17">
        <f ca="1">f_nav_adjustedreturn(A1973,参数!$B$2,参数!$B$1)</f>
        <v>124.691245913549</v>
      </c>
      <c r="H1973" s="17">
        <f ca="1">f_nav_periodreturnrankingper(A1973,参数!$B$2,参数!$B$1,3)</f>
        <v>2.94117647058823</v>
      </c>
      <c r="I1973" s="17">
        <f ca="1">f_nav_adjustedreturn(A1973,参数!$B$3,参数!$B$2)</f>
        <v>0</v>
      </c>
      <c r="J1973" s="17">
        <f ca="1">f_nav_periodreturnrankingper(A1973,参数!$B$3,参数!$B$2,3)</f>
        <v>0</v>
      </c>
      <c r="K1973" s="17">
        <f ca="1">f_nav_adjustedreturn(A1973,参数!$B$4,参数!$B$3)</f>
        <v>0</v>
      </c>
      <c r="L1973" s="17">
        <f ca="1">f_nav_periodreturnrankingper(A1973,参数!$B$4,参数!$B$3,3)</f>
        <v>0</v>
      </c>
      <c r="M1973" s="17">
        <f ca="1">f_nav_adjustedreturn(A1973,参数!$B$5,参数!$B$4)</f>
        <v>0</v>
      </c>
      <c r="N1973" s="17">
        <f ca="1">f_nav_periodreturnrankingper(A1973,参数!$B$5,参数!$B$4,3)</f>
        <v>0</v>
      </c>
      <c r="O1973" s="17">
        <f ca="1">f_nav_adjustedreturn(A1973,参数!$B$6,参数!$B$5)</f>
        <v>0</v>
      </c>
      <c r="P1973" s="17">
        <f ca="1">f_nav_periodreturnrankingper(A1973,参数!$B$6,参数!$B$5,3)</f>
        <v>0</v>
      </c>
      <c r="Q1973" s="25">
        <f>f_return(A1973,1,参数!$B$1-365/2,参数!$B$1)</f>
        <v>143.45266138875</v>
      </c>
      <c r="R1973" s="25">
        <f ca="1">f_return(A1973,1,参数!$B$4,参数!$B$1)</f>
        <v>0</v>
      </c>
      <c r="S1973" s="25">
        <f ca="1">f_return(A1973,1,参数!$B$6,参数!$B$1)</f>
        <v>0</v>
      </c>
      <c r="T1973" t="str">
        <f>f_info_investtype(A1973)</f>
        <v>普通股票型基金</v>
      </c>
      <c r="U1973" t="str">
        <f>f_info_fundmanager(A1973)</f>
        <v>常蓁,吴越</v>
      </c>
      <c r="V1973">
        <f>f_info_manager_onthepostdays(A1973,1)</f>
        <v>204</v>
      </c>
      <c r="W1973" s="25">
        <f ca="1">f_return_1w(A1973,"0",参数!$B$2)</f>
        <v>-6.16105666808692</v>
      </c>
      <c r="X1973" s="25">
        <f>f_return_1m(A1973,"0",参数!$B$1)</f>
        <v>17.1488092419867</v>
      </c>
      <c r="Y1973" s="25">
        <f>f_return_3m(A1973,0,参数!$B$1)</f>
        <v>39.6410632654213</v>
      </c>
      <c r="Z1973" s="25">
        <f>f_return_6m(A1973,0,参数!B1972)</f>
        <v>52.396449704142</v>
      </c>
      <c r="AA1973" t="str">
        <f>f_dq_status(A1973,参数!$B$1)</f>
        <v>开放申购|开放赎回</v>
      </c>
      <c r="AB1973" s="17">
        <f ca="1">f_risk_maxdownside(A1973,参数!$B$6,参数!$B$1)</f>
        <v>-14.7654404319946</v>
      </c>
      <c r="AC1973" s="17">
        <f ca="1">f_risk_maxdownside(A1973,参数!$B$4,参数!$B$1)</f>
        <v>-14.7654404319946</v>
      </c>
      <c r="AD1973" t="str">
        <f ca="1">f_risk_maxdownside_date(A1973,参数!$B$6,参数!$B$1)</f>
        <v>20200306-20200323</v>
      </c>
    </row>
    <row r="1974" spans="1:30">
      <c r="A1974" s="15" t="s">
        <v>2002</v>
      </c>
      <c r="B1974" t="str">
        <f>f_info_name(A1974)</f>
        <v>泓德研究优选</v>
      </c>
      <c r="C1974" t="str">
        <f>f_info_setupdate(A1974)</f>
        <v>2019-05-27</v>
      </c>
      <c r="D1974" s="16">
        <f t="shared" si="30"/>
        <v>609</v>
      </c>
      <c r="F1974" s="17">
        <f>f_netasset_total(A1974,参数!$B$1,100000000)</f>
        <v>18.4931052335</v>
      </c>
      <c r="G1974" s="17">
        <f ca="1">f_nav_adjustedreturn(A1974,参数!$B$2,参数!$B$1)</f>
        <v>69.712878441599</v>
      </c>
      <c r="H1974" s="17">
        <f ca="1">f_nav_periodreturnrankingper(A1974,参数!$B$2,参数!$B$1,3)</f>
        <v>46.810598626104</v>
      </c>
      <c r="I1974" s="17">
        <f ca="1">f_nav_adjustedreturn(A1974,参数!$B$3,参数!$B$2)</f>
        <v>0</v>
      </c>
      <c r="J1974" s="17">
        <f ca="1">f_nav_periodreturnrankingper(A1974,参数!$B$3,参数!$B$2,3)</f>
        <v>0</v>
      </c>
      <c r="K1974" s="17">
        <f ca="1">f_nav_adjustedreturn(A1974,参数!$B$4,参数!$B$3)</f>
        <v>0</v>
      </c>
      <c r="L1974" s="17">
        <f ca="1">f_nav_periodreturnrankingper(A1974,参数!$B$4,参数!$B$3,3)</f>
        <v>0</v>
      </c>
      <c r="M1974" s="17">
        <f ca="1">f_nav_adjustedreturn(A1974,参数!$B$5,参数!$B$4)</f>
        <v>0</v>
      </c>
      <c r="N1974" s="17">
        <f ca="1">f_nav_periodreturnrankingper(A1974,参数!$B$5,参数!$B$4,3)</f>
        <v>0</v>
      </c>
      <c r="O1974" s="17">
        <f ca="1">f_nav_adjustedreturn(A1974,参数!$B$6,参数!$B$5)</f>
        <v>0</v>
      </c>
      <c r="P1974" s="17">
        <f ca="1">f_nav_periodreturnrankingper(A1974,参数!$B$6,参数!$B$5,3)</f>
        <v>0</v>
      </c>
      <c r="Q1974" s="25">
        <f>f_return(A1974,1,参数!$B$1-365/2,参数!$B$1)</f>
        <v>79.6259246683303</v>
      </c>
      <c r="R1974" s="25">
        <f ca="1">f_return(A1974,1,参数!$B$4,参数!$B$1)</f>
        <v>0</v>
      </c>
      <c r="S1974" s="25">
        <f ca="1">f_return(A1974,1,参数!$B$6,参数!$B$1)</f>
        <v>0</v>
      </c>
      <c r="T1974" t="str">
        <f>f_info_investtype(A1974)</f>
        <v>偏股混合型基金</v>
      </c>
      <c r="U1974" t="str">
        <f>f_info_fundmanager(A1974)</f>
        <v>王克玉</v>
      </c>
      <c r="V1974">
        <f>f_info_manager_onthepostdays(A1974,1)</f>
        <v>626</v>
      </c>
      <c r="W1974" s="25">
        <f ca="1">f_return_1w(A1974,"0",参数!$B$2)</f>
        <v>-1.65092528603241</v>
      </c>
      <c r="X1974" s="25">
        <f>f_return_1m(A1974,"0",参数!$B$1)</f>
        <v>14.5035902913774</v>
      </c>
      <c r="Y1974" s="25">
        <f>f_return_3m(A1974,0,参数!$B$1)</f>
        <v>24.6849757673667</v>
      </c>
      <c r="Z1974" s="25">
        <f>f_return_6m(A1974,0,参数!B1973)</f>
        <v>30.9720372836218</v>
      </c>
      <c r="AA1974" t="str">
        <f>f_dq_status(A1974,参数!$B$1)</f>
        <v>开放申购|开放赎回</v>
      </c>
      <c r="AB1974" s="17">
        <f ca="1">f_risk_maxdownside(A1974,参数!$B$6,参数!$B$1)</f>
        <v>-16.045804764261</v>
      </c>
      <c r="AC1974" s="17">
        <f ca="1">f_risk_maxdownside(A1974,参数!$B$4,参数!$B$1)</f>
        <v>-16.045804764261</v>
      </c>
      <c r="AD1974" t="str">
        <f ca="1">f_risk_maxdownside_date(A1974,参数!$B$6,参数!$B$1)</f>
        <v>20200226-20200323</v>
      </c>
    </row>
    <row r="1975" spans="1:30">
      <c r="A1975" s="15" t="s">
        <v>2003</v>
      </c>
      <c r="B1975" t="str">
        <f>f_info_name(A1975)</f>
        <v>银华远见</v>
      </c>
      <c r="C1975" t="str">
        <f>f_info_setupdate(A1975)</f>
        <v>2019-02-28</v>
      </c>
      <c r="D1975" s="16">
        <f t="shared" si="30"/>
        <v>697</v>
      </c>
      <c r="F1975" s="17">
        <f>f_netasset_total(A1975,参数!$B$1,100000000)</f>
        <v>0.1740753912</v>
      </c>
      <c r="G1975" s="17">
        <f ca="1">f_nav_adjustedreturn(A1975,参数!$B$2,参数!$B$1)</f>
        <v>46.4373464373464</v>
      </c>
      <c r="H1975" s="17">
        <f ca="1">f_nav_periodreturnrankingper(A1975,参数!$B$2,参数!$B$1,3)</f>
        <v>82.4337585868498</v>
      </c>
      <c r="I1975" s="17">
        <f ca="1">f_nav_adjustedreturn(A1975,参数!$B$3,参数!$B$2)</f>
        <v>0</v>
      </c>
      <c r="J1975" s="17">
        <f ca="1">f_nav_periodreturnrankingper(A1975,参数!$B$3,参数!$B$2,3)</f>
        <v>0</v>
      </c>
      <c r="K1975" s="17">
        <f ca="1">f_nav_adjustedreturn(A1975,参数!$B$4,参数!$B$3)</f>
        <v>0</v>
      </c>
      <c r="L1975" s="17">
        <f ca="1">f_nav_periodreturnrankingper(A1975,参数!$B$4,参数!$B$3,3)</f>
        <v>0</v>
      </c>
      <c r="M1975" s="17">
        <f ca="1">f_nav_adjustedreturn(A1975,参数!$B$5,参数!$B$4)</f>
        <v>0</v>
      </c>
      <c r="N1975" s="17">
        <f ca="1">f_nav_periodreturnrankingper(A1975,参数!$B$5,参数!$B$4,3)</f>
        <v>0</v>
      </c>
      <c r="O1975" s="17">
        <f ca="1">f_nav_adjustedreturn(A1975,参数!$B$6,参数!$B$5)</f>
        <v>0</v>
      </c>
      <c r="P1975" s="17">
        <f ca="1">f_nav_periodreturnrankingper(A1975,参数!$B$6,参数!$B$5,3)</f>
        <v>0</v>
      </c>
      <c r="Q1975" s="25">
        <f>f_return(A1975,1,参数!$B$1-365/2,参数!$B$1)</f>
        <v>43.2968784497074</v>
      </c>
      <c r="R1975" s="25">
        <f ca="1">f_return(A1975,1,参数!$B$4,参数!$B$1)</f>
        <v>0</v>
      </c>
      <c r="S1975" s="25">
        <f ca="1">f_return(A1975,1,参数!$B$6,参数!$B$1)</f>
        <v>0</v>
      </c>
      <c r="T1975" t="str">
        <f>f_info_investtype(A1975)</f>
        <v>偏股混合型基金</v>
      </c>
      <c r="U1975" t="str">
        <f>f_info_fundmanager(A1975)</f>
        <v>王斌</v>
      </c>
      <c r="V1975">
        <f>f_info_manager_onthepostdays(A1975,1)</f>
        <v>714</v>
      </c>
      <c r="W1975" s="25">
        <f ca="1">f_return_1w(A1975,"0",参数!$B$2)</f>
        <v>-2.67469666105748</v>
      </c>
      <c r="X1975" s="25">
        <f>f_return_1m(A1975,"0",参数!$B$1)</f>
        <v>13.0770852364556</v>
      </c>
      <c r="Y1975" s="25">
        <f>f_return_3m(A1975,0,参数!$B$1)</f>
        <v>19.5631176164648</v>
      </c>
      <c r="Z1975" s="25">
        <f>f_return_6m(A1975,0,参数!B1974)</f>
        <v>14.9989838086851</v>
      </c>
      <c r="AA1975" t="str">
        <f>f_dq_status(A1975,参数!$B$1)</f>
        <v>开放申购|开放赎回</v>
      </c>
      <c r="AB1975" s="17">
        <f ca="1">f_risk_maxdownside(A1975,参数!$B$6,参数!$B$1)</f>
        <v>-17.0509905813576</v>
      </c>
      <c r="AC1975" s="17">
        <f ca="1">f_risk_maxdownside(A1975,参数!$B$4,参数!$B$1)</f>
        <v>-17.0509905813576</v>
      </c>
      <c r="AD1975" t="str">
        <f ca="1">f_risk_maxdownside_date(A1975,参数!$B$6,参数!$B$1)</f>
        <v>20200226-20200323</v>
      </c>
    </row>
    <row r="1976" spans="1:30">
      <c r="A1976" s="15" t="s">
        <v>2004</v>
      </c>
      <c r="B1976" t="str">
        <f>f_info_name(A1976)</f>
        <v>工银战略新兴产业A</v>
      </c>
      <c r="C1976" t="str">
        <f>f_info_setupdate(A1976)</f>
        <v>2019-04-24</v>
      </c>
      <c r="D1976" s="16">
        <f t="shared" si="30"/>
        <v>642</v>
      </c>
      <c r="F1976" s="17">
        <f>f_netasset_total(A1976,参数!$B$1,100000000)</f>
        <v>9.4096386209</v>
      </c>
      <c r="G1976" s="17">
        <f ca="1">f_nav_adjustedreturn(A1976,参数!$B$2,参数!$B$1)</f>
        <v>125.97591839865</v>
      </c>
      <c r="H1976" s="17">
        <f ca="1">f_nav_periodreturnrankingper(A1976,参数!$B$2,参数!$B$1,3)</f>
        <v>0.98135426889107</v>
      </c>
      <c r="I1976" s="17">
        <f ca="1">f_nav_adjustedreturn(A1976,参数!$B$3,参数!$B$2)</f>
        <v>0</v>
      </c>
      <c r="J1976" s="17">
        <f ca="1">f_nav_periodreturnrankingper(A1976,参数!$B$3,参数!$B$2,3)</f>
        <v>0</v>
      </c>
      <c r="K1976" s="17">
        <f ca="1">f_nav_adjustedreturn(A1976,参数!$B$4,参数!$B$3)</f>
        <v>0</v>
      </c>
      <c r="L1976" s="17">
        <f ca="1">f_nav_periodreturnrankingper(A1976,参数!$B$4,参数!$B$3,3)</f>
        <v>0</v>
      </c>
      <c r="M1976" s="17">
        <f ca="1">f_nav_adjustedreturn(A1976,参数!$B$5,参数!$B$4)</f>
        <v>0</v>
      </c>
      <c r="N1976" s="17">
        <f ca="1">f_nav_periodreturnrankingper(A1976,参数!$B$5,参数!$B$4,3)</f>
        <v>0</v>
      </c>
      <c r="O1976" s="17">
        <f ca="1">f_nav_adjustedreturn(A1976,参数!$B$6,参数!$B$5)</f>
        <v>0</v>
      </c>
      <c r="P1976" s="17">
        <f ca="1">f_nav_periodreturnrankingper(A1976,参数!$B$6,参数!$B$5,3)</f>
        <v>0</v>
      </c>
      <c r="Q1976" s="25">
        <f>f_return(A1976,1,参数!$B$1-365/2,参数!$B$1)</f>
        <v>121.707746968365</v>
      </c>
      <c r="R1976" s="25">
        <f ca="1">f_return(A1976,1,参数!$B$4,参数!$B$1)</f>
        <v>0</v>
      </c>
      <c r="S1976" s="25">
        <f ca="1">f_return(A1976,1,参数!$B$6,参数!$B$1)</f>
        <v>0</v>
      </c>
      <c r="T1976" t="str">
        <f>f_info_investtype(A1976)</f>
        <v>偏股混合型基金</v>
      </c>
      <c r="U1976" t="str">
        <f>f_info_fundmanager(A1976)</f>
        <v>杜洋,夏雨</v>
      </c>
      <c r="V1976">
        <f>f_info_manager_onthepostdays(A1976,1)</f>
        <v>659</v>
      </c>
      <c r="W1976" s="25">
        <f ca="1">f_return_1w(A1976,"0",参数!$B$2)</f>
        <v>0.0844335277863142</v>
      </c>
      <c r="X1976" s="25">
        <f>f_return_1m(A1976,"0",参数!$B$1)</f>
        <v>12.0171836982968</v>
      </c>
      <c r="Y1976" s="25">
        <f>f_return_3m(A1976,0,参数!$B$1)</f>
        <v>33.0608742774566</v>
      </c>
      <c r="Z1976" s="25">
        <f>f_return_6m(A1976,0,参数!B1975)</f>
        <v>36.2906944572535</v>
      </c>
      <c r="AA1976" t="str">
        <f>f_dq_status(A1976,参数!$B$1)</f>
        <v>开放申购|开放赎回</v>
      </c>
      <c r="AB1976" s="17">
        <f ca="1">f_risk_maxdownside(A1976,参数!$B$6,参数!$B$1)</f>
        <v>-15.0200040686241</v>
      </c>
      <c r="AC1976" s="17">
        <f ca="1">f_risk_maxdownside(A1976,参数!$B$4,参数!$B$1)</f>
        <v>-15.0200040686241</v>
      </c>
      <c r="AD1976" t="str">
        <f ca="1">f_risk_maxdownside_date(A1976,参数!$B$6,参数!$B$1)</f>
        <v>20200226-20200323</v>
      </c>
    </row>
    <row r="1977" spans="1:30">
      <c r="A1977" s="15" t="s">
        <v>2005</v>
      </c>
      <c r="B1977" t="str">
        <f>f_info_name(A1977)</f>
        <v>长江可转债A</v>
      </c>
      <c r="C1977" t="str">
        <f>f_info_setupdate(A1977)</f>
        <v>2018-12-25</v>
      </c>
      <c r="D1977" s="16">
        <f t="shared" si="30"/>
        <v>762</v>
      </c>
      <c r="F1977" s="17">
        <f>f_netasset_total(A1977,参数!$B$1,100000000)</f>
        <v>0.0672617834</v>
      </c>
      <c r="G1977" s="17">
        <f ca="1">f_nav_adjustedreturn(A1977,参数!$B$2,参数!$B$1)</f>
        <v>18.5341048570928</v>
      </c>
      <c r="H1977" s="17">
        <f ca="1">f_nav_periodreturnrankingper(A1977,参数!$B$2,参数!$B$1,3)</f>
        <v>14.9056603773585</v>
      </c>
      <c r="I1977" s="17">
        <f ca="1">f_nav_adjustedreturn(A1977,参数!$B$3,参数!$B$2)</f>
        <v>13.7982639928165</v>
      </c>
      <c r="J1977" s="17">
        <f ca="1">f_nav_periodreturnrankingper(A1977,参数!$B$3,参数!$B$2,3)</f>
        <v>20.4255319148936</v>
      </c>
      <c r="K1977" s="17">
        <f ca="1">f_nav_adjustedreturn(A1977,参数!$B$4,参数!$B$3)</f>
        <v>0</v>
      </c>
      <c r="L1977" s="17">
        <f ca="1">f_nav_periodreturnrankingper(A1977,参数!$B$4,参数!$B$3,3)</f>
        <v>0</v>
      </c>
      <c r="M1977" s="17">
        <f ca="1">f_nav_adjustedreturn(A1977,参数!$B$5,参数!$B$4)</f>
        <v>0</v>
      </c>
      <c r="N1977" s="17">
        <f ca="1">f_nav_periodreturnrankingper(A1977,参数!$B$5,参数!$B$4,3)</f>
        <v>0</v>
      </c>
      <c r="O1977" s="17">
        <f ca="1">f_nav_adjustedreturn(A1977,参数!$B$6,参数!$B$5)</f>
        <v>0</v>
      </c>
      <c r="P1977" s="17">
        <f ca="1">f_nav_periodreturnrankingper(A1977,参数!$B$6,参数!$B$5,3)</f>
        <v>0</v>
      </c>
      <c r="Q1977" s="25">
        <f>f_return(A1977,1,参数!$B$1-365/2,参数!$B$1)</f>
        <v>20.8493486762881</v>
      </c>
      <c r="R1977" s="25">
        <f ca="1">f_return(A1977,1,参数!$B$4,参数!$B$1)</f>
        <v>0</v>
      </c>
      <c r="S1977" s="25">
        <f ca="1">f_return(A1977,1,参数!$B$6,参数!$B$1)</f>
        <v>0</v>
      </c>
      <c r="T1977" t="str">
        <f>f_info_investtype(A1977)</f>
        <v>混合债券型二级基金</v>
      </c>
      <c r="U1977" t="str">
        <f>f_info_fundmanager(A1977)</f>
        <v>漆志伟</v>
      </c>
      <c r="V1977">
        <f>f_info_manager_onthepostdays(A1977,1)</f>
        <v>779</v>
      </c>
      <c r="W1977" s="25">
        <f ca="1">f_return_1w(A1977,"0",参数!$B$2)</f>
        <v>0.0701877522372464</v>
      </c>
      <c r="X1977" s="25">
        <f>f_return_1m(A1977,"0",参数!$B$1)</f>
        <v>4.92006829116872</v>
      </c>
      <c r="Y1977" s="25">
        <f>f_return_3m(A1977,0,参数!$B$1)</f>
        <v>9.46482066229455</v>
      </c>
      <c r="Z1977" s="25">
        <f>f_return_6m(A1977,0,参数!B1976)</f>
        <v>-1.05037184696773</v>
      </c>
      <c r="AA1977" t="str">
        <f>f_dq_status(A1977,参数!$B$1)</f>
        <v>开放申购|开放赎回</v>
      </c>
      <c r="AB1977" s="17">
        <f ca="1">f_risk_maxdownside(A1977,参数!$B$6,参数!$B$1)</f>
        <v>-10.2645150557312</v>
      </c>
      <c r="AC1977" s="17">
        <f ca="1">f_risk_maxdownside(A1977,参数!$B$4,参数!$B$1)</f>
        <v>-10.2645150557312</v>
      </c>
      <c r="AD1977" t="str">
        <f ca="1">f_risk_maxdownside_date(A1977,参数!$B$6,参数!$B$1)</f>
        <v>20200225-20200525</v>
      </c>
    </row>
    <row r="1978" spans="1:30">
      <c r="A1978" s="15" t="s">
        <v>2006</v>
      </c>
      <c r="B1978" t="str">
        <f>f_info_name(A1978)</f>
        <v>华夏养老2045三年A</v>
      </c>
      <c r="C1978" t="str">
        <f>f_info_setupdate(A1978)</f>
        <v>2019-04-09</v>
      </c>
      <c r="D1978" s="16">
        <f t="shared" si="30"/>
        <v>657</v>
      </c>
      <c r="F1978" s="17">
        <f>f_netasset_total(A1978,参数!$B$1,100000000)</f>
        <v>10.7649432625</v>
      </c>
      <c r="G1978" s="17">
        <f ca="1">f_nav_adjustedreturn(A1978,参数!$B$2,参数!$B$1)</f>
        <v>55.3068280034572</v>
      </c>
      <c r="H1978" s="17">
        <f ca="1">f_nav_periodreturnrankingper(A1978,参数!$B$2,参数!$B$1,3)</f>
        <v>71.1481844946025</v>
      </c>
      <c r="I1978" s="17">
        <f ca="1">f_nav_adjustedreturn(A1978,参数!$B$3,参数!$B$2)</f>
        <v>0</v>
      </c>
      <c r="J1978" s="17">
        <f ca="1">f_nav_periodreturnrankingper(A1978,参数!$B$3,参数!$B$2,3)</f>
        <v>0</v>
      </c>
      <c r="K1978" s="17">
        <f ca="1">f_nav_adjustedreturn(A1978,参数!$B$4,参数!$B$3)</f>
        <v>0</v>
      </c>
      <c r="L1978" s="17">
        <f ca="1">f_nav_periodreturnrankingper(A1978,参数!$B$4,参数!$B$3,3)</f>
        <v>0</v>
      </c>
      <c r="M1978" s="17">
        <f ca="1">f_nav_adjustedreturn(A1978,参数!$B$5,参数!$B$4)</f>
        <v>0</v>
      </c>
      <c r="N1978" s="17">
        <f ca="1">f_nav_periodreturnrankingper(A1978,参数!$B$5,参数!$B$4,3)</f>
        <v>0</v>
      </c>
      <c r="O1978" s="17">
        <f ca="1">f_nav_adjustedreturn(A1978,参数!$B$6,参数!$B$5)</f>
        <v>0</v>
      </c>
      <c r="P1978" s="17">
        <f ca="1">f_nav_periodreturnrankingper(A1978,参数!$B$6,参数!$B$5,3)</f>
        <v>0</v>
      </c>
      <c r="Q1978" s="25">
        <f>f_return(A1978,1,参数!$B$1-365/2,参数!$B$1)</f>
        <v>49.0537851779579</v>
      </c>
      <c r="R1978" s="25">
        <f ca="1">f_return(A1978,1,参数!$B$4,参数!$B$1)</f>
        <v>0</v>
      </c>
      <c r="S1978" s="25">
        <f ca="1">f_return(A1978,1,参数!$B$6,参数!$B$1)</f>
        <v>0</v>
      </c>
      <c r="T1978" t="str">
        <f>f_info_investtype(A1978)</f>
        <v>偏股混合型基金</v>
      </c>
      <c r="U1978" t="str">
        <f>f_info_fundmanager(A1978)</f>
        <v>许利明</v>
      </c>
      <c r="V1978">
        <f>f_info_manager_onthepostdays(A1978,1)</f>
        <v>674</v>
      </c>
      <c r="W1978" s="25">
        <f ca="1">f_return_1w(A1978,"0",参数!$B$2)</f>
        <v>0.48636442591628</v>
      </c>
      <c r="X1978" s="25">
        <f>f_return_1m(A1978,"0",参数!$B$1)</f>
        <v>11.3045094152626</v>
      </c>
      <c r="Y1978" s="25">
        <f>f_return_3m(A1978,0,参数!$B$1)</f>
        <v>22.1217887725975</v>
      </c>
      <c r="Z1978" s="25">
        <f>f_return_6m(A1978,0,参数!B1977)</f>
        <v>13.5584278554471</v>
      </c>
      <c r="AA1978" t="str">
        <f>f_dq_status(A1978,参数!$B$1)</f>
        <v>开放申购|暂停赎回</v>
      </c>
      <c r="AB1978" s="17">
        <f ca="1">f_risk_maxdownside(A1978,参数!$B$6,参数!$B$1)</f>
        <v>-13.4249803613511</v>
      </c>
      <c r="AC1978" s="17">
        <f ca="1">f_risk_maxdownside(A1978,参数!$B$4,参数!$B$1)</f>
        <v>-13.4249803613511</v>
      </c>
      <c r="AD1978" t="str">
        <f ca="1">f_risk_maxdownside_date(A1978,参数!$B$6,参数!$B$1)</f>
        <v>20200226-20200323</v>
      </c>
    </row>
    <row r="1979" spans="1:30">
      <c r="A1979" s="15" t="s">
        <v>2007</v>
      </c>
      <c r="B1979" t="str">
        <f>f_info_name(A1979)</f>
        <v>华夏养老2035三年A</v>
      </c>
      <c r="C1979" t="str">
        <f>f_info_setupdate(A1979)</f>
        <v>2019-04-24</v>
      </c>
      <c r="D1979" s="16">
        <f t="shared" si="30"/>
        <v>642</v>
      </c>
      <c r="F1979" s="17">
        <f>f_netasset_total(A1979,参数!$B$1,100000000)</f>
        <v>3.9352346804</v>
      </c>
      <c r="G1979" s="17">
        <f ca="1">f_nav_adjustedreturn(A1979,参数!$B$2,参数!$B$1)</f>
        <v>35.687984496124</v>
      </c>
      <c r="H1979" s="17">
        <f ca="1">f_nav_periodreturnrankingper(A1979,参数!$B$2,参数!$B$1,3)</f>
        <v>90.2845927379784</v>
      </c>
      <c r="I1979" s="17">
        <f ca="1">f_nav_adjustedreturn(A1979,参数!$B$3,参数!$B$2)</f>
        <v>0</v>
      </c>
      <c r="J1979" s="17">
        <f ca="1">f_nav_periodreturnrankingper(A1979,参数!$B$3,参数!$B$2,3)</f>
        <v>0</v>
      </c>
      <c r="K1979" s="17">
        <f ca="1">f_nav_adjustedreturn(A1979,参数!$B$4,参数!$B$3)</f>
        <v>0</v>
      </c>
      <c r="L1979" s="17">
        <f ca="1">f_nav_periodreturnrankingper(A1979,参数!$B$4,参数!$B$3,3)</f>
        <v>0</v>
      </c>
      <c r="M1979" s="17">
        <f ca="1">f_nav_adjustedreturn(A1979,参数!$B$5,参数!$B$4)</f>
        <v>0</v>
      </c>
      <c r="N1979" s="17">
        <f ca="1">f_nav_periodreturnrankingper(A1979,参数!$B$5,参数!$B$4,3)</f>
        <v>0</v>
      </c>
      <c r="O1979" s="17">
        <f ca="1">f_nav_adjustedreturn(A1979,参数!$B$6,参数!$B$5)</f>
        <v>0</v>
      </c>
      <c r="P1979" s="17">
        <f ca="1">f_nav_periodreturnrankingper(A1979,参数!$B$6,参数!$B$5,3)</f>
        <v>0</v>
      </c>
      <c r="Q1979" s="25">
        <f>f_return(A1979,1,参数!$B$1-365/2,参数!$B$1)</f>
        <v>36.0744922699538</v>
      </c>
      <c r="R1979" s="25">
        <f ca="1">f_return(A1979,1,参数!$B$4,参数!$B$1)</f>
        <v>0</v>
      </c>
      <c r="S1979" s="25">
        <f ca="1">f_return(A1979,1,参数!$B$6,参数!$B$1)</f>
        <v>0</v>
      </c>
      <c r="T1979" t="str">
        <f>f_info_investtype(A1979)</f>
        <v>偏股混合型基金</v>
      </c>
      <c r="U1979" t="str">
        <f>f_info_fundmanager(A1979)</f>
        <v>许利明</v>
      </c>
      <c r="V1979">
        <f>f_info_manager_onthepostdays(A1979,1)</f>
        <v>659</v>
      </c>
      <c r="W1979" s="25">
        <f ca="1">f_return_1w(A1979,"0",参数!$B$2)</f>
        <v>-1.13995593447648</v>
      </c>
      <c r="X1979" s="25">
        <f>f_return_1m(A1979,"0",参数!$B$1)</f>
        <v>8.40752496709763</v>
      </c>
      <c r="Y1979" s="25">
        <f>f_return_3m(A1979,0,参数!$B$1)</f>
        <v>13.283714909797</v>
      </c>
      <c r="Z1979" s="25">
        <f>f_return_6m(A1979,0,参数!B1978)</f>
        <v>11.1111111111111</v>
      </c>
      <c r="AA1979" t="str">
        <f>f_dq_status(A1979,参数!$B$1)</f>
        <v>开放申购|暂停赎回</v>
      </c>
      <c r="AB1979" s="17">
        <f ca="1">f_risk_maxdownside(A1979,参数!$B$6,参数!$B$1)</f>
        <v>-9.84606976956008</v>
      </c>
      <c r="AC1979" s="17">
        <f ca="1">f_risk_maxdownside(A1979,参数!$B$4,参数!$B$1)</f>
        <v>-9.84606976956008</v>
      </c>
      <c r="AD1979" t="str">
        <f ca="1">f_risk_maxdownside_date(A1979,参数!$B$6,参数!$B$1)</f>
        <v>20200226-20200323</v>
      </c>
    </row>
    <row r="1980" spans="1:30">
      <c r="A1980" s="15" t="s">
        <v>2008</v>
      </c>
      <c r="B1980" t="str">
        <f>f_info_name(A1980)</f>
        <v>中泰玉衡价值优选</v>
      </c>
      <c r="C1980" t="str">
        <f>f_info_setupdate(A1980)</f>
        <v>2019-03-20</v>
      </c>
      <c r="D1980" s="16">
        <f t="shared" si="30"/>
        <v>677</v>
      </c>
      <c r="F1980" s="17">
        <f>f_netasset_total(A1980,参数!$B$1,100000000)</f>
        <v>1.6372120884</v>
      </c>
      <c r="G1980" s="17">
        <f ca="1">f_nav_adjustedreturn(A1980,参数!$B$2,参数!$B$1)</f>
        <v>57.4002698015032</v>
      </c>
      <c r="H1980" s="17">
        <f ca="1">f_nav_periodreturnrankingper(A1980,参数!$B$2,参数!$B$1,3)</f>
        <v>37.427210164108</v>
      </c>
      <c r="I1980" s="17">
        <f ca="1">f_nav_adjustedreturn(A1980,参数!$B$3,参数!$B$2)</f>
        <v>0</v>
      </c>
      <c r="J1980" s="17">
        <f ca="1">f_nav_periodreturnrankingper(A1980,参数!$B$3,参数!$B$2,3)</f>
        <v>0</v>
      </c>
      <c r="K1980" s="17">
        <f ca="1">f_nav_adjustedreturn(A1980,参数!$B$4,参数!$B$3)</f>
        <v>0</v>
      </c>
      <c r="L1980" s="17">
        <f ca="1">f_nav_periodreturnrankingper(A1980,参数!$B$4,参数!$B$3,3)</f>
        <v>0</v>
      </c>
      <c r="M1980" s="17">
        <f ca="1">f_nav_adjustedreturn(A1980,参数!$B$5,参数!$B$4)</f>
        <v>0</v>
      </c>
      <c r="N1980" s="17">
        <f ca="1">f_nav_periodreturnrankingper(A1980,参数!$B$5,参数!$B$4,3)</f>
        <v>0</v>
      </c>
      <c r="O1980" s="17">
        <f ca="1">f_nav_adjustedreturn(A1980,参数!$B$6,参数!$B$5)</f>
        <v>0</v>
      </c>
      <c r="P1980" s="17">
        <f ca="1">f_nav_periodreturnrankingper(A1980,参数!$B$6,参数!$B$5,3)</f>
        <v>0</v>
      </c>
      <c r="Q1980" s="25">
        <f>f_return(A1980,1,参数!$B$1-365/2,参数!$B$1)</f>
        <v>69.9482905275636</v>
      </c>
      <c r="R1980" s="25">
        <f ca="1">f_return(A1980,1,参数!$B$4,参数!$B$1)</f>
        <v>0</v>
      </c>
      <c r="S1980" s="25">
        <f ca="1">f_return(A1980,1,参数!$B$6,参数!$B$1)</f>
        <v>0</v>
      </c>
      <c r="T1980" t="str">
        <f>f_info_investtype(A1980)</f>
        <v>灵活配置型基金</v>
      </c>
      <c r="U1980" t="str">
        <f>f_info_fundmanager(A1980)</f>
        <v>姜诚,田瑀</v>
      </c>
      <c r="V1980">
        <f>f_info_manager_onthepostdays(A1980,1)</f>
        <v>694</v>
      </c>
      <c r="W1980" s="25">
        <f ca="1">f_return_1w(A1980,"0",参数!$B$2)</f>
        <v>-5.56869881710645</v>
      </c>
      <c r="X1980" s="25">
        <f>f_return_1m(A1980,"0",参数!$B$1)</f>
        <v>5.51643950649182</v>
      </c>
      <c r="Y1980" s="25">
        <f>f_return_3m(A1980,0,参数!$B$1)</f>
        <v>17.0296604098008</v>
      </c>
      <c r="Z1980" s="25">
        <f>f_return_6m(A1980,0,参数!B1979)</f>
        <v>22.8367331909566</v>
      </c>
      <c r="AA1980" t="str">
        <f>f_dq_status(A1980,参数!$B$1)</f>
        <v>开放申购|开放赎回</v>
      </c>
      <c r="AB1980" s="17">
        <f ca="1">f_risk_maxdownside(A1980,参数!$B$6,参数!$B$1)</f>
        <v>-17.1346292296616</v>
      </c>
      <c r="AC1980" s="17">
        <f ca="1">f_risk_maxdownside(A1980,参数!$B$4,参数!$B$1)</f>
        <v>-17.1346292296616</v>
      </c>
      <c r="AD1980" t="str">
        <f ca="1">f_risk_maxdownside_date(A1980,参数!$B$6,参数!$B$1)</f>
        <v>20200114-20200323</v>
      </c>
    </row>
    <row r="1981" spans="1:30">
      <c r="A1981" s="15" t="s">
        <v>2009</v>
      </c>
      <c r="B1981" t="str">
        <f>f_info_name(A1981)</f>
        <v>华泰保兴吉年利</v>
      </c>
      <c r="C1981" t="str">
        <f>f_info_setupdate(A1981)</f>
        <v>2018-12-25</v>
      </c>
      <c r="D1981" s="16">
        <f t="shared" si="30"/>
        <v>762</v>
      </c>
      <c r="F1981" s="17">
        <f>f_netasset_total(A1981,参数!$B$1,100000000)</f>
        <v>6.4752612077</v>
      </c>
      <c r="G1981" s="17">
        <f ca="1">f_nav_adjustedreturn(A1981,参数!$B$2,参数!$B$1)</f>
        <v>83.9299844575391</v>
      </c>
      <c r="H1981" s="17">
        <f ca="1">f_nav_periodreturnrankingper(A1981,参数!$B$2,参数!$B$1,3)</f>
        <v>26.0058881256133</v>
      </c>
      <c r="I1981" s="17">
        <f ca="1">f_nav_adjustedreturn(A1981,参数!$B$3,参数!$B$2)</f>
        <v>63.4792577675902</v>
      </c>
      <c r="J1981" s="17">
        <f ca="1">f_nav_periodreturnrankingper(A1981,参数!$B$3,参数!$B$2,3)</f>
        <v>15.8402203856749</v>
      </c>
      <c r="K1981" s="17">
        <f ca="1">f_nav_adjustedreturn(A1981,参数!$B$4,参数!$B$3)</f>
        <v>0</v>
      </c>
      <c r="L1981" s="17">
        <f ca="1">f_nav_periodreturnrankingper(A1981,参数!$B$4,参数!$B$3,3)</f>
        <v>0</v>
      </c>
      <c r="M1981" s="17">
        <f ca="1">f_nav_adjustedreturn(A1981,参数!$B$5,参数!$B$4)</f>
        <v>0</v>
      </c>
      <c r="N1981" s="17">
        <f ca="1">f_nav_periodreturnrankingper(A1981,参数!$B$5,参数!$B$4,3)</f>
        <v>0</v>
      </c>
      <c r="O1981" s="17">
        <f ca="1">f_nav_adjustedreturn(A1981,参数!$B$6,参数!$B$5)</f>
        <v>0</v>
      </c>
      <c r="P1981" s="17">
        <f ca="1">f_nav_periodreturnrankingper(A1981,参数!$B$6,参数!$B$5,3)</f>
        <v>0</v>
      </c>
      <c r="Q1981" s="25">
        <f>f_return(A1981,1,参数!$B$1-365/2,参数!$B$1)</f>
        <v>89.6727341494459</v>
      </c>
      <c r="R1981" s="25">
        <f ca="1">f_return(A1981,1,参数!$B$4,参数!$B$1)</f>
        <v>0</v>
      </c>
      <c r="S1981" s="25">
        <f ca="1">f_return(A1981,1,参数!$B$6,参数!$B$1)</f>
        <v>0</v>
      </c>
      <c r="T1981" t="str">
        <f>f_info_investtype(A1981)</f>
        <v>偏股混合型基金</v>
      </c>
      <c r="U1981" t="str">
        <f>f_info_fundmanager(A1981)</f>
        <v>尚烁徽</v>
      </c>
      <c r="V1981">
        <f>f_info_manager_onthepostdays(A1981,1)</f>
        <v>779</v>
      </c>
      <c r="W1981" s="25">
        <f ca="1">f_return_1w(A1981,"0",参数!$B$2)</f>
        <v>-2.92363159619797</v>
      </c>
      <c r="X1981" s="25">
        <f>f_return_1m(A1981,"0",参数!$B$1)</f>
        <v>17.4965876345988</v>
      </c>
      <c r="Y1981" s="25">
        <f>f_return_3m(A1981,0,参数!$B$1)</f>
        <v>36.0932193465277</v>
      </c>
      <c r="Z1981" s="25">
        <f>f_return_6m(A1981,0,参数!B1980)</f>
        <v>29.5623864682406</v>
      </c>
      <c r="AA1981" t="str">
        <f>f_dq_status(A1981,参数!$B$1)</f>
        <v>开放申购|开放赎回</v>
      </c>
      <c r="AB1981" s="17">
        <f ca="1">f_risk_maxdownside(A1981,参数!$B$6,参数!$B$1)</f>
        <v>-16.1854768153981</v>
      </c>
      <c r="AC1981" s="17">
        <f ca="1">f_risk_maxdownside(A1981,参数!$B$4,参数!$B$1)</f>
        <v>-16.1854768153981</v>
      </c>
      <c r="AD1981" t="str">
        <f ca="1">f_risk_maxdownside_date(A1981,参数!$B$6,参数!$B$1)</f>
        <v>20200226-20200331</v>
      </c>
    </row>
    <row r="1982" spans="1:30">
      <c r="A1982" s="15" t="s">
        <v>2010</v>
      </c>
      <c r="B1982" t="str">
        <f>f_info_name(A1982)</f>
        <v>弘毅远方消费升级</v>
      </c>
      <c r="C1982" t="str">
        <f>f_info_setupdate(A1982)</f>
        <v>2019-01-30</v>
      </c>
      <c r="D1982" s="16">
        <f t="shared" si="30"/>
        <v>726</v>
      </c>
      <c r="F1982" s="17">
        <f>f_netasset_total(A1982,参数!$B$1,100000000)</f>
        <v>1.037139435</v>
      </c>
      <c r="G1982" s="17">
        <f ca="1">f_nav_adjustedreturn(A1982,参数!$B$2,参数!$B$1)</f>
        <v>68.340149485263</v>
      </c>
      <c r="H1982" s="17">
        <f ca="1">f_nav_periodreturnrankingper(A1982,参数!$B$2,参数!$B$1,3)</f>
        <v>49.4602551521099</v>
      </c>
      <c r="I1982" s="17">
        <f ca="1">f_nav_adjustedreturn(A1982,参数!$B$3,参数!$B$2)</f>
        <v>0</v>
      </c>
      <c r="J1982" s="17">
        <f ca="1">f_nav_periodreturnrankingper(A1982,参数!$B$3,参数!$B$2,3)</f>
        <v>0</v>
      </c>
      <c r="K1982" s="17">
        <f ca="1">f_nav_adjustedreturn(A1982,参数!$B$4,参数!$B$3)</f>
        <v>0</v>
      </c>
      <c r="L1982" s="17">
        <f ca="1">f_nav_periodreturnrankingper(A1982,参数!$B$4,参数!$B$3,3)</f>
        <v>0</v>
      </c>
      <c r="M1982" s="17">
        <f ca="1">f_nav_adjustedreturn(A1982,参数!$B$5,参数!$B$4)</f>
        <v>0</v>
      </c>
      <c r="N1982" s="17">
        <f ca="1">f_nav_periodreturnrankingper(A1982,参数!$B$5,参数!$B$4,3)</f>
        <v>0</v>
      </c>
      <c r="O1982" s="17">
        <f ca="1">f_nav_adjustedreturn(A1982,参数!$B$6,参数!$B$5)</f>
        <v>0</v>
      </c>
      <c r="P1982" s="17">
        <f ca="1">f_nav_periodreturnrankingper(A1982,参数!$B$6,参数!$B$5,3)</f>
        <v>0</v>
      </c>
      <c r="Q1982" s="25">
        <f>f_return(A1982,1,参数!$B$1-365/2,参数!$B$1)</f>
        <v>66.4865833237292</v>
      </c>
      <c r="R1982" s="25">
        <f ca="1">f_return(A1982,1,参数!$B$4,参数!$B$1)</f>
        <v>0</v>
      </c>
      <c r="S1982" s="25">
        <f ca="1">f_return(A1982,1,参数!$B$6,参数!$B$1)</f>
        <v>0</v>
      </c>
      <c r="T1982" t="str">
        <f>f_info_investtype(A1982)</f>
        <v>偏股混合型基金</v>
      </c>
      <c r="U1982" t="str">
        <f>f_info_fundmanager(A1982)</f>
        <v>周鹏</v>
      </c>
      <c r="V1982">
        <f>f_info_manager_onthepostdays(A1982,1)</f>
        <v>153</v>
      </c>
      <c r="W1982" s="25">
        <f ca="1">f_return_1w(A1982,"0",参数!$B$2)</f>
        <v>0.417758266657211</v>
      </c>
      <c r="X1982" s="25">
        <f>f_return_1m(A1982,"0",参数!$B$1)</f>
        <v>15.8707047175306</v>
      </c>
      <c r="Y1982" s="25">
        <f>f_return_3m(A1982,0,参数!$B$1)</f>
        <v>23.872775385254</v>
      </c>
      <c r="Z1982" s="25">
        <f>f_return_6m(A1982,0,参数!B1981)</f>
        <v>23.4417977061602</v>
      </c>
      <c r="AA1982" t="str">
        <f>f_dq_status(A1982,参数!$B$1)</f>
        <v>开放申购|开放赎回</v>
      </c>
      <c r="AB1982" s="17">
        <f ca="1">f_risk_maxdownside(A1982,参数!$B$6,参数!$B$1)</f>
        <v>-16.919555264879</v>
      </c>
      <c r="AC1982" s="17">
        <f ca="1">f_risk_maxdownside(A1982,参数!$B$4,参数!$B$1)</f>
        <v>-16.919555264879</v>
      </c>
      <c r="AD1982" t="str">
        <f ca="1">f_risk_maxdownside_date(A1982,参数!$B$6,参数!$B$1)</f>
        <v>20200225-20200323</v>
      </c>
    </row>
    <row r="1983" spans="1:30">
      <c r="A1983" s="15" t="s">
        <v>2011</v>
      </c>
      <c r="B1983" t="str">
        <f>f_info_name(A1983)</f>
        <v>汇安多因子A</v>
      </c>
      <c r="C1983" t="str">
        <f>f_info_setupdate(A1983)</f>
        <v>2019-04-30</v>
      </c>
      <c r="D1983" s="16">
        <f t="shared" si="30"/>
        <v>636</v>
      </c>
      <c r="F1983" s="17">
        <f>f_netasset_total(A1983,参数!$B$1,100000000)</f>
        <v>15.3514419757</v>
      </c>
      <c r="G1983" s="17">
        <f ca="1">f_nav_adjustedreturn(A1983,参数!$B$2,参数!$B$1)</f>
        <v>63.1188314251875</v>
      </c>
      <c r="H1983" s="17">
        <f ca="1">f_nav_periodreturnrankingper(A1983,参数!$B$2,参数!$B$1,3)</f>
        <v>56.918547595682</v>
      </c>
      <c r="I1983" s="17">
        <f ca="1">f_nav_adjustedreturn(A1983,参数!$B$3,参数!$B$2)</f>
        <v>0</v>
      </c>
      <c r="J1983" s="17">
        <f ca="1">f_nav_periodreturnrankingper(A1983,参数!$B$3,参数!$B$2,3)</f>
        <v>0</v>
      </c>
      <c r="K1983" s="17">
        <f ca="1">f_nav_adjustedreturn(A1983,参数!$B$4,参数!$B$3)</f>
        <v>0</v>
      </c>
      <c r="L1983" s="17">
        <f ca="1">f_nav_periodreturnrankingper(A1983,参数!$B$4,参数!$B$3,3)</f>
        <v>0</v>
      </c>
      <c r="M1983" s="17">
        <f ca="1">f_nav_adjustedreturn(A1983,参数!$B$5,参数!$B$4)</f>
        <v>0</v>
      </c>
      <c r="N1983" s="17">
        <f ca="1">f_nav_periodreturnrankingper(A1983,参数!$B$5,参数!$B$4,3)</f>
        <v>0</v>
      </c>
      <c r="O1983" s="17">
        <f ca="1">f_nav_adjustedreturn(A1983,参数!$B$6,参数!$B$5)</f>
        <v>0</v>
      </c>
      <c r="P1983" s="17">
        <f ca="1">f_nav_periodreturnrankingper(A1983,参数!$B$6,参数!$B$5,3)</f>
        <v>0</v>
      </c>
      <c r="Q1983" s="25">
        <f>f_return(A1983,1,参数!$B$1-365/2,参数!$B$1)</f>
        <v>42.2228974178322</v>
      </c>
      <c r="R1983" s="25">
        <f ca="1">f_return(A1983,1,参数!$B$4,参数!$B$1)</f>
        <v>0</v>
      </c>
      <c r="S1983" s="25">
        <f ca="1">f_return(A1983,1,参数!$B$6,参数!$B$1)</f>
        <v>0</v>
      </c>
      <c r="T1983" t="str">
        <f>f_info_investtype(A1983)</f>
        <v>偏股混合型基金</v>
      </c>
      <c r="U1983" t="str">
        <f>f_info_fundmanager(A1983)</f>
        <v>戴杰,陈欣</v>
      </c>
      <c r="V1983">
        <f>f_info_manager_onthepostdays(A1983,1)</f>
        <v>653</v>
      </c>
      <c r="W1983" s="25">
        <f ca="1">f_return_1w(A1983,"0",参数!$B$2)</f>
        <v>-2.11006337919308</v>
      </c>
      <c r="X1983" s="25">
        <f>f_return_1m(A1983,"0",参数!$B$1)</f>
        <v>10.4286936070131</v>
      </c>
      <c r="Y1983" s="25">
        <f>f_return_3m(A1983,0,参数!$B$1)</f>
        <v>16.3625098569337</v>
      </c>
      <c r="Z1983" s="25">
        <f>f_return_6m(A1983,0,参数!B1982)</f>
        <v>12.7878490935816</v>
      </c>
      <c r="AA1983" t="str">
        <f>f_dq_status(A1983,参数!$B$1)</f>
        <v>开放申购|开放赎回</v>
      </c>
      <c r="AB1983" s="17">
        <f ca="1">f_risk_maxdownside(A1983,参数!$B$6,参数!$B$1)</f>
        <v>-15.3736654804271</v>
      </c>
      <c r="AC1983" s="17">
        <f ca="1">f_risk_maxdownside(A1983,参数!$B$4,参数!$B$1)</f>
        <v>-15.3736654804271</v>
      </c>
      <c r="AD1983" t="str">
        <f ca="1">f_risk_maxdownside_date(A1983,参数!$B$6,参数!$B$1)</f>
        <v>20200306-20200323</v>
      </c>
    </row>
    <row r="1984" spans="1:30">
      <c r="A1984" s="15" t="s">
        <v>2012</v>
      </c>
      <c r="B1984" t="str">
        <f>f_info_name(A1984)</f>
        <v>招商安庆</v>
      </c>
      <c r="C1984" t="str">
        <f>f_info_setupdate(A1984)</f>
        <v>2019-01-31</v>
      </c>
      <c r="D1984" s="16">
        <f t="shared" si="30"/>
        <v>725</v>
      </c>
      <c r="F1984" s="17">
        <f>f_netasset_total(A1984,参数!$B$1,100000000)</f>
        <v>1.4631345734</v>
      </c>
      <c r="G1984" s="17">
        <f ca="1">f_nav_adjustedreturn(A1984,参数!$B$2,参数!$B$1)</f>
        <v>6.34132633945297</v>
      </c>
      <c r="H1984" s="17">
        <f ca="1">f_nav_periodreturnrankingper(A1984,参数!$B$2,参数!$B$1,3)</f>
        <v>73.0188679245283</v>
      </c>
      <c r="I1984" s="17">
        <f ca="1">f_nav_adjustedreturn(A1984,参数!$B$3,参数!$B$2)</f>
        <v>0</v>
      </c>
      <c r="J1984" s="17">
        <f ca="1">f_nav_periodreturnrankingper(A1984,参数!$B$3,参数!$B$2,3)</f>
        <v>0</v>
      </c>
      <c r="K1984" s="17">
        <f ca="1">f_nav_adjustedreturn(A1984,参数!$B$4,参数!$B$3)</f>
        <v>0</v>
      </c>
      <c r="L1984" s="17">
        <f ca="1">f_nav_periodreturnrankingper(A1984,参数!$B$4,参数!$B$3,3)</f>
        <v>0</v>
      </c>
      <c r="M1984" s="17">
        <f ca="1">f_nav_adjustedreturn(A1984,参数!$B$5,参数!$B$4)</f>
        <v>0</v>
      </c>
      <c r="N1984" s="17">
        <f ca="1">f_nav_periodreturnrankingper(A1984,参数!$B$5,参数!$B$4,3)</f>
        <v>0</v>
      </c>
      <c r="O1984" s="17">
        <f ca="1">f_nav_adjustedreturn(A1984,参数!$B$6,参数!$B$5)</f>
        <v>0</v>
      </c>
      <c r="P1984" s="17">
        <f ca="1">f_nav_periodreturnrankingper(A1984,参数!$B$6,参数!$B$5,3)</f>
        <v>0</v>
      </c>
      <c r="Q1984" s="25">
        <f>f_return(A1984,1,参数!$B$1-365/2,参数!$B$1)</f>
        <v>4.21790625859828</v>
      </c>
      <c r="R1984" s="25">
        <f ca="1">f_return(A1984,1,参数!$B$4,参数!$B$1)</f>
        <v>0</v>
      </c>
      <c r="S1984" s="25">
        <f ca="1">f_return(A1984,1,参数!$B$6,参数!$B$1)</f>
        <v>0</v>
      </c>
      <c r="T1984" t="str">
        <f>f_info_investtype(A1984)</f>
        <v>混合债券型二级基金</v>
      </c>
      <c r="U1984" t="str">
        <f>f_info_fundmanager(A1984)</f>
        <v>尹晓红,姚爽</v>
      </c>
      <c r="V1984">
        <f>f_info_manager_onthepostdays(A1984,1)</f>
        <v>742</v>
      </c>
      <c r="W1984" s="25">
        <f ca="1">f_return_1w(A1984,"0",参数!$B$2)</f>
        <v>-0.214973361996445</v>
      </c>
      <c r="X1984" s="25">
        <f>f_return_1m(A1984,"0",参数!$B$1)</f>
        <v>0.531302576817498</v>
      </c>
      <c r="Y1984" s="25">
        <f>f_return_3m(A1984,0,参数!$B$1)</f>
        <v>0.079337094499286</v>
      </c>
      <c r="Z1984" s="25">
        <f>f_return_6m(A1984,0,参数!B1983)</f>
        <v>-0.353232073472272</v>
      </c>
      <c r="AA1984" t="str">
        <f>f_dq_status(A1984,参数!$B$1)</f>
        <v>开放申购|开放赎回</v>
      </c>
      <c r="AB1984" s="17">
        <f ca="1">f_risk_maxdownside(A1984,参数!$B$6,参数!$B$1)</f>
        <v>-2.91041382446567</v>
      </c>
      <c r="AC1984" s="17">
        <f ca="1">f_risk_maxdownside(A1984,参数!$B$4,参数!$B$1)</f>
        <v>-2.91041382446567</v>
      </c>
      <c r="AD1984" t="str">
        <f ca="1">f_risk_maxdownside_date(A1984,参数!$B$6,参数!$B$1)</f>
        <v>20200306-20200323</v>
      </c>
    </row>
    <row r="1985" spans="1:30">
      <c r="A1985" s="15" t="s">
        <v>2013</v>
      </c>
      <c r="B1985" t="str">
        <f>f_info_name(A1985)</f>
        <v>富国金融地产行业A</v>
      </c>
      <c r="C1985" t="str">
        <f>f_info_setupdate(A1985)</f>
        <v>2018-12-27</v>
      </c>
      <c r="D1985" s="16">
        <f t="shared" si="30"/>
        <v>760</v>
      </c>
      <c r="F1985" s="17">
        <f>f_netasset_total(A1985,参数!$B$1,100000000)</f>
        <v>1.3793273739</v>
      </c>
      <c r="G1985" s="17">
        <f ca="1">f_nav_adjustedreturn(A1985,参数!$B$2,参数!$B$1)</f>
        <v>24.5532551365819</v>
      </c>
      <c r="H1985" s="17">
        <f ca="1">f_nav_periodreturnrankingper(A1985,参数!$B$2,参数!$B$1,3)</f>
        <v>95.4857703631011</v>
      </c>
      <c r="I1985" s="17">
        <f ca="1">f_nav_adjustedreturn(A1985,参数!$B$3,参数!$B$2)</f>
        <v>21.0155282461656</v>
      </c>
      <c r="J1985" s="17">
        <f ca="1">f_nav_periodreturnrankingper(A1985,参数!$B$3,参数!$B$2,3)</f>
        <v>91.1845730027548</v>
      </c>
      <c r="K1985" s="17">
        <f ca="1">f_nav_adjustedreturn(A1985,参数!$B$4,参数!$B$3)</f>
        <v>0</v>
      </c>
      <c r="L1985" s="17">
        <f ca="1">f_nav_periodreturnrankingper(A1985,参数!$B$4,参数!$B$3,3)</f>
        <v>0</v>
      </c>
      <c r="M1985" s="17">
        <f ca="1">f_nav_adjustedreturn(A1985,参数!$B$5,参数!$B$4)</f>
        <v>0</v>
      </c>
      <c r="N1985" s="17">
        <f ca="1">f_nav_periodreturnrankingper(A1985,参数!$B$5,参数!$B$4,3)</f>
        <v>0</v>
      </c>
      <c r="O1985" s="17">
        <f ca="1">f_nav_adjustedreturn(A1985,参数!$B$6,参数!$B$5)</f>
        <v>0</v>
      </c>
      <c r="P1985" s="17">
        <f ca="1">f_nav_periodreturnrankingper(A1985,参数!$B$6,参数!$B$5,3)</f>
        <v>0</v>
      </c>
      <c r="Q1985" s="25">
        <f>f_return(A1985,1,参数!$B$1-365/2,参数!$B$1)</f>
        <v>18.3615062400043</v>
      </c>
      <c r="R1985" s="25">
        <f ca="1">f_return(A1985,1,参数!$B$4,参数!$B$1)</f>
        <v>0</v>
      </c>
      <c r="S1985" s="25">
        <f ca="1">f_return(A1985,1,参数!$B$6,参数!$B$1)</f>
        <v>0</v>
      </c>
      <c r="T1985" t="str">
        <f>f_info_investtype(A1985)</f>
        <v>偏股混合型基金</v>
      </c>
      <c r="U1985" t="str">
        <f>f_info_fundmanager(A1985)</f>
        <v>吴畏</v>
      </c>
      <c r="V1985">
        <f>f_info_manager_onthepostdays(A1985,1)</f>
        <v>777</v>
      </c>
      <c r="W1985" s="25">
        <f ca="1">f_return_1w(A1985,"0",参数!$B$2)</f>
        <v>-4.42404634715221</v>
      </c>
      <c r="X1985" s="25">
        <f>f_return_1m(A1985,"0",参数!$B$1)</f>
        <v>8.14025015378306</v>
      </c>
      <c r="Y1985" s="25">
        <f>f_return_3m(A1985,0,参数!$B$1)</f>
        <v>6.87651985949744</v>
      </c>
      <c r="Z1985" s="25">
        <f>f_return_6m(A1985,0,参数!B1984)</f>
        <v>3.89517955354253</v>
      </c>
      <c r="AA1985" t="str">
        <f>f_dq_status(A1985,参数!$B$1)</f>
        <v>开放申购|开放赎回</v>
      </c>
      <c r="AB1985" s="17">
        <f ca="1">f_risk_maxdownside(A1985,参数!$B$6,参数!$B$1)</f>
        <v>-20.4215693351621</v>
      </c>
      <c r="AC1985" s="17">
        <f ca="1">f_risk_maxdownside(A1985,参数!$B$4,参数!$B$1)</f>
        <v>-20.4215693351621</v>
      </c>
      <c r="AD1985" t="str">
        <f ca="1">f_risk_maxdownside_date(A1985,参数!$B$6,参数!$B$1)</f>
        <v>20190410-20200323</v>
      </c>
    </row>
    <row r="1986" spans="1:30">
      <c r="A1986" s="15" t="s">
        <v>2014</v>
      </c>
      <c r="B1986" t="str">
        <f>f_info_name(A1986)</f>
        <v>华泰紫金季季享定开A</v>
      </c>
      <c r="C1986" t="str">
        <f>f_info_setupdate(A1986)</f>
        <v>2019-01-17</v>
      </c>
      <c r="D1986" s="16">
        <f t="shared" si="30"/>
        <v>739</v>
      </c>
      <c r="F1986" s="17">
        <f>f_netasset_total(A1986,参数!$B$1,100000000)</f>
        <v>39.1548738591</v>
      </c>
      <c r="G1986" s="17">
        <f ca="1">f_nav_adjustedreturn(A1986,参数!$B$2,参数!$B$1)</f>
        <v>2.17711124041992</v>
      </c>
      <c r="H1986" s="17">
        <f ca="1">f_nav_periodreturnrankingper(A1986,参数!$B$2,参数!$B$1,3)</f>
        <v>91.5094339622642</v>
      </c>
      <c r="I1986" s="17">
        <f ca="1">f_nav_adjustedreturn(A1986,参数!$B$3,参数!$B$2)</f>
        <v>8.23312650886861</v>
      </c>
      <c r="J1986" s="17">
        <f ca="1">f_nav_periodreturnrankingper(A1986,参数!$B$3,参数!$B$2,3)</f>
        <v>50.4255319148936</v>
      </c>
      <c r="K1986" s="17">
        <f ca="1">f_nav_adjustedreturn(A1986,参数!$B$4,参数!$B$3)</f>
        <v>0</v>
      </c>
      <c r="L1986" s="17">
        <f ca="1">f_nav_periodreturnrankingper(A1986,参数!$B$4,参数!$B$3,3)</f>
        <v>0</v>
      </c>
      <c r="M1986" s="17">
        <f ca="1">f_nav_adjustedreturn(A1986,参数!$B$5,参数!$B$4)</f>
        <v>0</v>
      </c>
      <c r="N1986" s="17">
        <f ca="1">f_nav_periodreturnrankingper(A1986,参数!$B$5,参数!$B$4,3)</f>
        <v>0</v>
      </c>
      <c r="O1986" s="17">
        <f ca="1">f_nav_adjustedreturn(A1986,参数!$B$6,参数!$B$5)</f>
        <v>0</v>
      </c>
      <c r="P1986" s="17">
        <f ca="1">f_nav_periodreturnrankingper(A1986,参数!$B$6,参数!$B$5,3)</f>
        <v>0</v>
      </c>
      <c r="Q1986" s="25">
        <f>f_return(A1986,1,参数!$B$1-365/2,参数!$B$1)</f>
        <v>-0.92226615626706</v>
      </c>
      <c r="R1986" s="25">
        <f ca="1">f_return(A1986,1,参数!$B$4,参数!$B$1)</f>
        <v>0</v>
      </c>
      <c r="S1986" s="25">
        <f ca="1">f_return(A1986,1,参数!$B$6,参数!$B$1)</f>
        <v>0</v>
      </c>
      <c r="T1986" t="str">
        <f>f_info_investtype(A1986)</f>
        <v>混合债券型二级基金</v>
      </c>
      <c r="U1986" t="str">
        <f>f_info_fundmanager(A1986)</f>
        <v>李博良,陈晨,刘振超</v>
      </c>
      <c r="V1986">
        <f>f_info_manager_onthepostdays(A1986,1)</f>
        <v>756</v>
      </c>
      <c r="W1986" s="25">
        <f ca="1">f_return_1w(A1986,"0",参数!$B$2)</f>
        <v>0.145673497135069</v>
      </c>
      <c r="X1986" s="25">
        <f>f_return_1m(A1986,"0",参数!$B$1)</f>
        <v>0.158793171893609</v>
      </c>
      <c r="Y1986" s="25">
        <f>f_return_3m(A1986,0,参数!$B$1)</f>
        <v>-0.718150516478096</v>
      </c>
      <c r="Z1986" s="25">
        <f>f_return_6m(A1986,0,参数!B1985)</f>
        <v>-1.07900158243975</v>
      </c>
      <c r="AA1986" t="str">
        <f>f_dq_status(A1986,参数!$B$1)</f>
        <v>暂停申购|暂停赎回</v>
      </c>
      <c r="AB1986" s="17">
        <f ca="1">f_risk_maxdownside(A1986,参数!$B$6,参数!$B$1)</f>
        <v>-2.25146198830409</v>
      </c>
      <c r="AC1986" s="17">
        <f ca="1">f_risk_maxdownside(A1986,参数!$B$4,参数!$B$1)</f>
        <v>-2.25146198830409</v>
      </c>
      <c r="AD1986" t="str">
        <f ca="1">f_risk_maxdownside_date(A1986,参数!$B$6,参数!$B$1)</f>
        <v>20201017-20201113</v>
      </c>
    </row>
    <row r="1987" spans="1:30">
      <c r="A1987" s="15" t="s">
        <v>2015</v>
      </c>
      <c r="B1987" t="str">
        <f>f_info_name(A1987)</f>
        <v>广发消费升级</v>
      </c>
      <c r="C1987" t="str">
        <f>f_info_setupdate(A1987)</f>
        <v>2019-05-27</v>
      </c>
      <c r="D1987" s="16">
        <f t="shared" ref="D1987:D2050" si="31">DATEDIF(C1987,"2021-1-25","d")</f>
        <v>609</v>
      </c>
      <c r="F1987" s="17">
        <f>f_netasset_total(A1987,参数!$B$1,100000000)</f>
        <v>5.5213409371</v>
      </c>
      <c r="G1987" s="17">
        <f ca="1">f_nav_adjustedreturn(A1987,参数!$B$2,参数!$B$1)</f>
        <v>94.0851669037062</v>
      </c>
      <c r="H1987" s="17">
        <f ca="1">f_nav_periodreturnrankingper(A1987,参数!$B$2,参数!$B$1,3)</f>
        <v>23.0392156862745</v>
      </c>
      <c r="I1987" s="17">
        <f ca="1">f_nav_adjustedreturn(A1987,参数!$B$3,参数!$B$2)</f>
        <v>0</v>
      </c>
      <c r="J1987" s="17">
        <f ca="1">f_nav_periodreturnrankingper(A1987,参数!$B$3,参数!$B$2,3)</f>
        <v>0</v>
      </c>
      <c r="K1987" s="17">
        <f ca="1">f_nav_adjustedreturn(A1987,参数!$B$4,参数!$B$3)</f>
        <v>0</v>
      </c>
      <c r="L1987" s="17">
        <f ca="1">f_nav_periodreturnrankingper(A1987,参数!$B$4,参数!$B$3,3)</f>
        <v>0</v>
      </c>
      <c r="M1987" s="17">
        <f ca="1">f_nav_adjustedreturn(A1987,参数!$B$5,参数!$B$4)</f>
        <v>0</v>
      </c>
      <c r="N1987" s="17">
        <f ca="1">f_nav_periodreturnrankingper(A1987,参数!$B$5,参数!$B$4,3)</f>
        <v>0</v>
      </c>
      <c r="O1987" s="17">
        <f ca="1">f_nav_adjustedreturn(A1987,参数!$B$6,参数!$B$5)</f>
        <v>0</v>
      </c>
      <c r="P1987" s="17">
        <f ca="1">f_nav_periodreturnrankingper(A1987,参数!$B$6,参数!$B$5,3)</f>
        <v>0</v>
      </c>
      <c r="Q1987" s="25">
        <f>f_return(A1987,1,参数!$B$1-365/2,参数!$B$1)</f>
        <v>111.445438222402</v>
      </c>
      <c r="R1987" s="25">
        <f ca="1">f_return(A1987,1,参数!$B$4,参数!$B$1)</f>
        <v>0</v>
      </c>
      <c r="S1987" s="25">
        <f ca="1">f_return(A1987,1,参数!$B$6,参数!$B$1)</f>
        <v>0</v>
      </c>
      <c r="T1987" t="str">
        <f>f_info_investtype(A1987)</f>
        <v>普通股票型基金</v>
      </c>
      <c r="U1987" t="str">
        <f>f_info_fundmanager(A1987)</f>
        <v>张东一</v>
      </c>
      <c r="V1987">
        <f>f_info_manager_onthepostdays(A1987,1)</f>
        <v>449</v>
      </c>
      <c r="W1987" s="25">
        <f ca="1">f_return_1w(A1987,"0",参数!$B$2)</f>
        <v>-4.13057427013153</v>
      </c>
      <c r="X1987" s="25">
        <f>f_return_1m(A1987,"0",参数!$B$1)</f>
        <v>17.7136188349909</v>
      </c>
      <c r="Y1987" s="25">
        <f>f_return_3m(A1987,0,参数!$B$1)</f>
        <v>31.1196518397106</v>
      </c>
      <c r="Z1987" s="25">
        <f>f_return_6m(A1987,0,参数!B1986)</f>
        <v>46.5988673040619</v>
      </c>
      <c r="AA1987" t="str">
        <f>f_dq_status(A1987,参数!$B$1)</f>
        <v>开放申购|开放赎回</v>
      </c>
      <c r="AB1987" s="17">
        <f ca="1">f_risk_maxdownside(A1987,参数!$B$6,参数!$B$1)</f>
        <v>-17.537372147915</v>
      </c>
      <c r="AC1987" s="17">
        <f ca="1">f_risk_maxdownside(A1987,参数!$B$4,参数!$B$1)</f>
        <v>-17.537372147915</v>
      </c>
      <c r="AD1987" t="str">
        <f ca="1">f_risk_maxdownside_date(A1987,参数!$B$6,参数!$B$1)</f>
        <v>20200306-20200319</v>
      </c>
    </row>
    <row r="1988" spans="1:30">
      <c r="A1988" s="15" t="s">
        <v>2016</v>
      </c>
      <c r="B1988" t="str">
        <f>f_info_name(A1988)</f>
        <v>宝盈品牌消费A</v>
      </c>
      <c r="C1988" t="str">
        <f>f_info_setupdate(A1988)</f>
        <v>2019-06-06</v>
      </c>
      <c r="D1988" s="16">
        <f t="shared" si="31"/>
        <v>599</v>
      </c>
      <c r="F1988" s="17">
        <f>f_netasset_total(A1988,参数!$B$1,100000000)</f>
        <v>0.4361717961</v>
      </c>
      <c r="G1988" s="17">
        <f ca="1">f_nav_adjustedreturn(A1988,参数!$B$2,参数!$B$1)</f>
        <v>48.2090103397341</v>
      </c>
      <c r="H1988" s="17">
        <f ca="1">f_nav_periodreturnrankingper(A1988,参数!$B$2,参数!$B$1,3)</f>
        <v>74.7549019607843</v>
      </c>
      <c r="I1988" s="17">
        <f ca="1">f_nav_adjustedreturn(A1988,参数!$B$3,参数!$B$2)</f>
        <v>0</v>
      </c>
      <c r="J1988" s="17">
        <f ca="1">f_nav_periodreturnrankingper(A1988,参数!$B$3,参数!$B$2,3)</f>
        <v>0</v>
      </c>
      <c r="K1988" s="17">
        <f ca="1">f_nav_adjustedreturn(A1988,参数!$B$4,参数!$B$3)</f>
        <v>0</v>
      </c>
      <c r="L1988" s="17">
        <f ca="1">f_nav_periodreturnrankingper(A1988,参数!$B$4,参数!$B$3,3)</f>
        <v>0</v>
      </c>
      <c r="M1988" s="17">
        <f ca="1">f_nav_adjustedreturn(A1988,参数!$B$5,参数!$B$4)</f>
        <v>0</v>
      </c>
      <c r="N1988" s="17">
        <f ca="1">f_nav_periodreturnrankingper(A1988,参数!$B$5,参数!$B$4,3)</f>
        <v>0</v>
      </c>
      <c r="O1988" s="17">
        <f ca="1">f_nav_adjustedreturn(A1988,参数!$B$6,参数!$B$5)</f>
        <v>0</v>
      </c>
      <c r="P1988" s="17">
        <f ca="1">f_nav_periodreturnrankingper(A1988,参数!$B$6,参数!$B$5,3)</f>
        <v>0</v>
      </c>
      <c r="Q1988" s="25">
        <f>f_return(A1988,1,参数!$B$1-365/2,参数!$B$1)</f>
        <v>13.1597982140148</v>
      </c>
      <c r="R1988" s="25">
        <f ca="1">f_return(A1988,1,参数!$B$4,参数!$B$1)</f>
        <v>0</v>
      </c>
      <c r="S1988" s="25">
        <f ca="1">f_return(A1988,1,参数!$B$6,参数!$B$1)</f>
        <v>0</v>
      </c>
      <c r="T1988" t="str">
        <f>f_info_investtype(A1988)</f>
        <v>普通股票型基金</v>
      </c>
      <c r="U1988" t="str">
        <f>f_info_fundmanager(A1988)</f>
        <v>肖肖</v>
      </c>
      <c r="V1988">
        <f>f_info_manager_onthepostdays(A1988,1)</f>
        <v>616</v>
      </c>
      <c r="W1988" s="25">
        <f ca="1">f_return_1w(A1988,"0",参数!$B$2)</f>
        <v>-6.32998962296784</v>
      </c>
      <c r="X1988" s="25">
        <f>f_return_1m(A1988,"0",参数!$B$1)</f>
        <v>19.4316321975896</v>
      </c>
      <c r="Y1988" s="25">
        <f>f_return_3m(A1988,0,参数!$B$1)</f>
        <v>18.9273279502185</v>
      </c>
      <c r="Z1988" s="25">
        <f>f_return_6m(A1988,0,参数!B1987)</f>
        <v>11.6304628911301</v>
      </c>
      <c r="AA1988" t="str">
        <f>f_dq_status(A1988,参数!$B$1)</f>
        <v>开放申购|开放赎回</v>
      </c>
      <c r="AB1988" s="17">
        <f ca="1">f_risk_maxdownside(A1988,参数!$B$6,参数!$B$1)</f>
        <v>-16.8094218415418</v>
      </c>
      <c r="AC1988" s="17">
        <f ca="1">f_risk_maxdownside(A1988,参数!$B$4,参数!$B$1)</f>
        <v>-16.8094218415418</v>
      </c>
      <c r="AD1988" t="str">
        <f ca="1">f_risk_maxdownside_date(A1988,参数!$B$6,参数!$B$1)</f>
        <v>20200829-20201125</v>
      </c>
    </row>
    <row r="1989" spans="1:30">
      <c r="A1989" s="15" t="s">
        <v>2017</v>
      </c>
      <c r="B1989" t="str">
        <f>f_info_name(A1989)</f>
        <v>方正富邦信泓A</v>
      </c>
      <c r="C1989" t="str">
        <f>f_info_setupdate(A1989)</f>
        <v>2019-07-26</v>
      </c>
      <c r="D1989" s="16">
        <f t="shared" si="31"/>
        <v>549</v>
      </c>
      <c r="F1989" s="17">
        <f>f_netasset_total(A1989,参数!$B$1,100000000)</f>
        <v>0.8762811077</v>
      </c>
      <c r="G1989" s="17">
        <f ca="1">f_nav_adjustedreturn(A1989,参数!$B$2,参数!$B$1)</f>
        <v>47.7912025674911</v>
      </c>
      <c r="H1989" s="17">
        <f ca="1">f_nav_periodreturnrankingper(A1989,参数!$B$2,参数!$B$1,3)</f>
        <v>45.7914240338804</v>
      </c>
      <c r="I1989" s="17">
        <f ca="1">f_nav_adjustedreturn(A1989,参数!$B$3,参数!$B$2)</f>
        <v>0</v>
      </c>
      <c r="J1989" s="17">
        <f ca="1">f_nav_periodreturnrankingper(A1989,参数!$B$3,参数!$B$2,3)</f>
        <v>0</v>
      </c>
      <c r="K1989" s="17">
        <f ca="1">f_nav_adjustedreturn(A1989,参数!$B$4,参数!$B$3)</f>
        <v>0</v>
      </c>
      <c r="L1989" s="17">
        <f ca="1">f_nav_periodreturnrankingper(A1989,参数!$B$4,参数!$B$3,3)</f>
        <v>0</v>
      </c>
      <c r="M1989" s="17">
        <f ca="1">f_nav_adjustedreturn(A1989,参数!$B$5,参数!$B$4)</f>
        <v>0</v>
      </c>
      <c r="N1989" s="17">
        <f ca="1">f_nav_periodreturnrankingper(A1989,参数!$B$5,参数!$B$4,3)</f>
        <v>0</v>
      </c>
      <c r="O1989" s="17">
        <f ca="1">f_nav_adjustedreturn(A1989,参数!$B$6,参数!$B$5)</f>
        <v>0</v>
      </c>
      <c r="P1989" s="17">
        <f ca="1">f_nav_periodreturnrankingper(A1989,参数!$B$6,参数!$B$5,3)</f>
        <v>0</v>
      </c>
      <c r="Q1989" s="25">
        <f>f_return(A1989,1,参数!$B$1-365/2,参数!$B$1)</f>
        <v>111.612818558964</v>
      </c>
      <c r="R1989" s="25">
        <f ca="1">f_return(A1989,1,参数!$B$4,参数!$B$1)</f>
        <v>0</v>
      </c>
      <c r="S1989" s="25">
        <f ca="1">f_return(A1989,1,参数!$B$6,参数!$B$1)</f>
        <v>0</v>
      </c>
      <c r="T1989" t="str">
        <f>f_info_investtype(A1989)</f>
        <v>灵活配置型基金</v>
      </c>
      <c r="U1989" t="str">
        <f>f_info_fundmanager(A1989)</f>
        <v>闻晨雨,李朝昱</v>
      </c>
      <c r="V1989">
        <f>f_info_manager_onthepostdays(A1989,1)</f>
        <v>464</v>
      </c>
      <c r="W1989" s="25">
        <f ca="1">f_return_1w(A1989,"0",参数!$B$2)</f>
        <v>-2.16106390838567</v>
      </c>
      <c r="X1989" s="25">
        <f>f_return_1m(A1989,"0",参数!$B$1)</f>
        <v>16.4002676380938</v>
      </c>
      <c r="Y1989" s="25">
        <f>f_return_3m(A1989,0,参数!$B$1)</f>
        <v>32.9229985567536</v>
      </c>
      <c r="Z1989" s="25">
        <f>f_return_6m(A1989,0,参数!B1988)</f>
        <v>46.2675867013173</v>
      </c>
      <c r="AA1989" t="str">
        <f>f_dq_status(A1989,参数!$B$1)</f>
        <v>开放申购|开放赎回</v>
      </c>
      <c r="AB1989" s="17">
        <f ca="1">f_risk_maxdownside(A1989,参数!$B$6,参数!$B$1)</f>
        <v>-13.3960897900072</v>
      </c>
      <c r="AC1989" s="17">
        <f ca="1">f_risk_maxdownside(A1989,参数!$B$4,参数!$B$1)</f>
        <v>-13.3960897900072</v>
      </c>
      <c r="AD1989" t="str">
        <f ca="1">f_risk_maxdownside_date(A1989,参数!$B$6,参数!$B$1)</f>
        <v>20200306-20200323</v>
      </c>
    </row>
    <row r="1990" spans="1:30">
      <c r="A1990" s="15" t="s">
        <v>2018</v>
      </c>
      <c r="B1990" t="str">
        <f>f_info_name(A1990)</f>
        <v>金信消费升级A</v>
      </c>
      <c r="C1990" t="str">
        <f>f_info_setupdate(A1990)</f>
        <v>2019-01-31</v>
      </c>
      <c r="D1990" s="16">
        <f t="shared" si="31"/>
        <v>725</v>
      </c>
      <c r="F1990" s="17">
        <f>f_netasset_total(A1990,参数!$B$1,100000000)</f>
        <v>0.6857400662</v>
      </c>
      <c r="G1990" s="17">
        <f ca="1">f_nav_adjustedreturn(A1990,参数!$B$2,参数!$B$1)</f>
        <v>84.8092886048797</v>
      </c>
      <c r="H1990" s="17">
        <f ca="1">f_nav_periodreturnrankingper(A1990,参数!$B$2,参数!$B$1,3)</f>
        <v>32.843137254902</v>
      </c>
      <c r="I1990" s="17">
        <f ca="1">f_nav_adjustedreturn(A1990,参数!$B$3,参数!$B$2)</f>
        <v>0</v>
      </c>
      <c r="J1990" s="17">
        <f ca="1">f_nav_periodreturnrankingper(A1990,参数!$B$3,参数!$B$2,3)</f>
        <v>0</v>
      </c>
      <c r="K1990" s="17">
        <f ca="1">f_nav_adjustedreturn(A1990,参数!$B$4,参数!$B$3)</f>
        <v>0</v>
      </c>
      <c r="L1990" s="17">
        <f ca="1">f_nav_periodreturnrankingper(A1990,参数!$B$4,参数!$B$3,3)</f>
        <v>0</v>
      </c>
      <c r="M1990" s="17">
        <f ca="1">f_nav_adjustedreturn(A1990,参数!$B$5,参数!$B$4)</f>
        <v>0</v>
      </c>
      <c r="N1990" s="17">
        <f ca="1">f_nav_periodreturnrankingper(A1990,参数!$B$5,参数!$B$4,3)</f>
        <v>0</v>
      </c>
      <c r="O1990" s="17">
        <f ca="1">f_nav_adjustedreturn(A1990,参数!$B$6,参数!$B$5)</f>
        <v>0</v>
      </c>
      <c r="P1990" s="17">
        <f ca="1">f_nav_periodreturnrankingper(A1990,参数!$B$6,参数!$B$5,3)</f>
        <v>0</v>
      </c>
      <c r="Q1990" s="25">
        <f>f_return(A1990,1,参数!$B$1-365/2,参数!$B$1)</f>
        <v>73.5662525984819</v>
      </c>
      <c r="R1990" s="25">
        <f ca="1">f_return(A1990,1,参数!$B$4,参数!$B$1)</f>
        <v>0</v>
      </c>
      <c r="S1990" s="25">
        <f ca="1">f_return(A1990,1,参数!$B$6,参数!$B$1)</f>
        <v>0</v>
      </c>
      <c r="T1990" t="str">
        <f>f_info_investtype(A1990)</f>
        <v>普通股票型基金</v>
      </c>
      <c r="U1990" t="str">
        <f>f_info_fundmanager(A1990)</f>
        <v>周谧</v>
      </c>
      <c r="V1990">
        <f>f_info_manager_onthepostdays(A1990,1)</f>
        <v>119</v>
      </c>
      <c r="W1990" s="25">
        <f ca="1">f_return_1w(A1990,"0",参数!$B$2)</f>
        <v>-3.81578947368423</v>
      </c>
      <c r="X1990" s="25">
        <f>f_return_1m(A1990,"0",参数!$B$1)</f>
        <v>8.61502232252368</v>
      </c>
      <c r="Y1990" s="25">
        <f>f_return_3m(A1990,0,参数!$B$1)</f>
        <v>29.6313166296144</v>
      </c>
      <c r="Z1990" s="25">
        <f>f_return_6m(A1990,0,参数!B1989)</f>
        <v>24.5172693610278</v>
      </c>
      <c r="AA1990" t="str">
        <f>f_dq_status(A1990,参数!$B$1)</f>
        <v>开放申购|开放赎回</v>
      </c>
      <c r="AB1990" s="17">
        <f ca="1">f_risk_maxdownside(A1990,参数!$B$6,参数!$B$1)</f>
        <v>-13.9970930232558</v>
      </c>
      <c r="AC1990" s="17">
        <f ca="1">f_risk_maxdownside(A1990,参数!$B$4,参数!$B$1)</f>
        <v>-13.9970930232558</v>
      </c>
      <c r="AD1990" t="str">
        <f ca="1">f_risk_maxdownside_date(A1990,参数!$B$6,参数!$B$1)</f>
        <v>20200306-20200323</v>
      </c>
    </row>
    <row r="1991" spans="1:30">
      <c r="A1991" s="15" t="s">
        <v>2019</v>
      </c>
      <c r="B1991" t="str">
        <f>f_info_name(A1991)</f>
        <v>汇添富3年研究优选</v>
      </c>
      <c r="C1991" t="str">
        <f>f_info_setupdate(A1991)</f>
        <v>2019-01-31</v>
      </c>
      <c r="D1991" s="16">
        <f t="shared" si="31"/>
        <v>725</v>
      </c>
      <c r="F1991" s="17">
        <f>f_netasset_total(A1991,参数!$B$1,100000000)</f>
        <v>12.2288705454</v>
      </c>
      <c r="G1991" s="17">
        <f ca="1">f_nav_adjustedreturn(A1991,参数!$B$2,参数!$B$1)</f>
        <v>82.429861200069</v>
      </c>
      <c r="H1991" s="17">
        <f ca="1">f_nav_periodreturnrankingper(A1991,参数!$B$2,参数!$B$1,3)</f>
        <v>14.5579671784013</v>
      </c>
      <c r="I1991" s="17">
        <f ca="1">f_nav_adjustedreturn(A1991,参数!$B$3,参数!$B$2)</f>
        <v>0</v>
      </c>
      <c r="J1991" s="17">
        <f ca="1">f_nav_periodreturnrankingper(A1991,参数!$B$3,参数!$B$2,3)</f>
        <v>0</v>
      </c>
      <c r="K1991" s="17">
        <f ca="1">f_nav_adjustedreturn(A1991,参数!$B$4,参数!$B$3)</f>
        <v>0</v>
      </c>
      <c r="L1991" s="17">
        <f ca="1">f_nav_periodreturnrankingper(A1991,参数!$B$4,参数!$B$3,3)</f>
        <v>0</v>
      </c>
      <c r="M1991" s="17">
        <f ca="1">f_nav_adjustedreturn(A1991,参数!$B$5,参数!$B$4)</f>
        <v>0</v>
      </c>
      <c r="N1991" s="17">
        <f ca="1">f_nav_periodreturnrankingper(A1991,参数!$B$5,参数!$B$4,3)</f>
        <v>0</v>
      </c>
      <c r="O1991" s="17">
        <f ca="1">f_nav_adjustedreturn(A1991,参数!$B$6,参数!$B$5)</f>
        <v>0</v>
      </c>
      <c r="P1991" s="17">
        <f ca="1">f_nav_periodreturnrankingper(A1991,参数!$B$6,参数!$B$5,3)</f>
        <v>0</v>
      </c>
      <c r="Q1991" s="25">
        <f>f_return(A1991,1,参数!$B$1-365/2,参数!$B$1)</f>
        <v>81.5167195268989</v>
      </c>
      <c r="R1991" s="25">
        <f ca="1">f_return(A1991,1,参数!$B$4,参数!$B$1)</f>
        <v>0</v>
      </c>
      <c r="S1991" s="25">
        <f ca="1">f_return(A1991,1,参数!$B$6,参数!$B$1)</f>
        <v>0</v>
      </c>
      <c r="T1991" t="str">
        <f>f_info_investtype(A1991)</f>
        <v>灵活配置型基金</v>
      </c>
      <c r="U1991" t="str">
        <f>f_info_fundmanager(A1991)</f>
        <v>劳杰男</v>
      </c>
      <c r="V1991">
        <f>f_info_manager_onthepostdays(A1991,1)</f>
        <v>742</v>
      </c>
      <c r="W1991" s="25">
        <f ca="1">f_return_1w(A1991,"0",参数!$B$2)</f>
        <v>-2.61898766053892</v>
      </c>
      <c r="X1991" s="25">
        <f>f_return_1m(A1991,"0",参数!$B$1)</f>
        <v>14.9394092400909</v>
      </c>
      <c r="Y1991" s="25">
        <f>f_return_3m(A1991,0,参数!$B$1)</f>
        <v>23.1664330897981</v>
      </c>
      <c r="Z1991" s="25">
        <f>f_return_6m(A1991,0,参数!B1990)</f>
        <v>26.8874484392289</v>
      </c>
      <c r="AA1991" t="str">
        <f>f_dq_status(A1991,参数!$B$1)</f>
        <v>封闭期</v>
      </c>
      <c r="AB1991" s="17">
        <f ca="1">f_risk_maxdownside(A1991,参数!$B$6,参数!$B$1)</f>
        <v>-8.57858990944372</v>
      </c>
      <c r="AC1991" s="17">
        <f ca="1">f_risk_maxdownside(A1991,参数!$B$4,参数!$B$1)</f>
        <v>-8.57858990944372</v>
      </c>
      <c r="AD1991" t="str">
        <f ca="1">f_risk_maxdownside_date(A1991,参数!$B$6,参数!$B$1)</f>
        <v>20200222-20200320</v>
      </c>
    </row>
    <row r="1992" spans="1:30">
      <c r="A1992" s="15" t="s">
        <v>2020</v>
      </c>
      <c r="B1992" t="str">
        <f>f_info_name(A1992)</f>
        <v>红土创新稳健A</v>
      </c>
      <c r="C1992" t="str">
        <f>f_info_setupdate(A1992)</f>
        <v>2019-03-13</v>
      </c>
      <c r="D1992" s="16">
        <f t="shared" si="31"/>
        <v>684</v>
      </c>
      <c r="F1992" s="17">
        <f>f_netasset_total(A1992,参数!$B$1,100000000)</f>
        <v>1.622706159</v>
      </c>
      <c r="G1992" s="17">
        <f ca="1">f_nav_adjustedreturn(A1992,参数!$B$2,参数!$B$1)</f>
        <v>18.0005590235722</v>
      </c>
      <c r="H1992" s="17">
        <f ca="1">f_nav_periodreturnrankingper(A1992,参数!$B$2,参数!$B$1,3)</f>
        <v>40.1069518716578</v>
      </c>
      <c r="I1992" s="17">
        <f ca="1">f_nav_adjustedreturn(A1992,参数!$B$3,参数!$B$2)</f>
        <v>0</v>
      </c>
      <c r="J1992" s="17">
        <f ca="1">f_nav_periodreturnrankingper(A1992,参数!$B$3,参数!$B$2,3)</f>
        <v>0</v>
      </c>
      <c r="K1992" s="17">
        <f ca="1">f_nav_adjustedreturn(A1992,参数!$B$4,参数!$B$3)</f>
        <v>0</v>
      </c>
      <c r="L1992" s="17">
        <f ca="1">f_nav_periodreturnrankingper(A1992,参数!$B$4,参数!$B$3,3)</f>
        <v>0</v>
      </c>
      <c r="M1992" s="17">
        <f ca="1">f_nav_adjustedreturn(A1992,参数!$B$5,参数!$B$4)</f>
        <v>0</v>
      </c>
      <c r="N1992" s="17">
        <f ca="1">f_nav_periodreturnrankingper(A1992,参数!$B$5,参数!$B$4,3)</f>
        <v>0</v>
      </c>
      <c r="O1992" s="17">
        <f ca="1">f_nav_adjustedreturn(A1992,参数!$B$6,参数!$B$5)</f>
        <v>0</v>
      </c>
      <c r="P1992" s="17">
        <f ca="1">f_nav_periodreturnrankingper(A1992,参数!$B$6,参数!$B$5,3)</f>
        <v>0</v>
      </c>
      <c r="Q1992" s="25">
        <f>f_return(A1992,1,参数!$B$1-365/2,参数!$B$1)</f>
        <v>15.4145653407866</v>
      </c>
      <c r="R1992" s="25">
        <f ca="1">f_return(A1992,1,参数!$B$4,参数!$B$1)</f>
        <v>0</v>
      </c>
      <c r="S1992" s="25">
        <f ca="1">f_return(A1992,1,参数!$B$6,参数!$B$1)</f>
        <v>0</v>
      </c>
      <c r="T1992" t="str">
        <f>f_info_investtype(A1992)</f>
        <v>偏债混合型基金</v>
      </c>
      <c r="U1992" t="str">
        <f>f_info_fundmanager(A1992)</f>
        <v>陈若劲,杨一</v>
      </c>
      <c r="V1992">
        <f>f_info_manager_onthepostdays(A1992,1)</f>
        <v>701</v>
      </c>
      <c r="W1992" s="25">
        <f ca="1">f_return_1w(A1992,"0",参数!$B$2)</f>
        <v>-0.315779697223003</v>
      </c>
      <c r="X1992" s="25">
        <f>f_return_1m(A1992,"0",参数!$B$1)</f>
        <v>3.00097592713077</v>
      </c>
      <c r="Y1992" s="25">
        <f>f_return_3m(A1992,0,参数!$B$1)</f>
        <v>5.43623043623043</v>
      </c>
      <c r="Z1992" s="25">
        <f>f_return_6m(A1992,0,参数!B1991)</f>
        <v>2.84747441399802</v>
      </c>
      <c r="AA1992" t="str">
        <f>f_dq_status(A1992,参数!$B$1)</f>
        <v>开放申购|开放赎回</v>
      </c>
      <c r="AB1992" s="17">
        <f ca="1">f_risk_maxdownside(A1992,参数!$B$6,参数!$B$1)</f>
        <v>-7.7760224679656</v>
      </c>
      <c r="AC1992" s="17">
        <f ca="1">f_risk_maxdownside(A1992,参数!$B$4,参数!$B$1)</f>
        <v>-7.7760224679656</v>
      </c>
      <c r="AD1992" t="str">
        <f ca="1">f_risk_maxdownside_date(A1992,参数!$B$6,参数!$B$1)</f>
        <v>20200306-20200323</v>
      </c>
    </row>
    <row r="1993" spans="1:30">
      <c r="A1993" s="15" t="s">
        <v>2021</v>
      </c>
      <c r="B1993" t="str">
        <f>f_info_name(A1993)</f>
        <v>国融融盛龙头严选A</v>
      </c>
      <c r="C1993" t="str">
        <f>f_info_setupdate(A1993)</f>
        <v>2019-05-29</v>
      </c>
      <c r="D1993" s="16">
        <f t="shared" si="31"/>
        <v>607</v>
      </c>
      <c r="F1993" s="17">
        <f>f_netasset_total(A1993,参数!$B$1,100000000)</f>
        <v>0.2407968355</v>
      </c>
      <c r="G1993" s="17">
        <f ca="1">f_nav_adjustedreturn(A1993,参数!$B$2,参数!$B$1)</f>
        <v>77.0394805870469</v>
      </c>
      <c r="H1993" s="17">
        <f ca="1">f_nav_periodreturnrankingper(A1993,参数!$B$2,参数!$B$1,3)</f>
        <v>36.1138370951914</v>
      </c>
      <c r="I1993" s="17">
        <f ca="1">f_nav_adjustedreturn(A1993,参数!$B$3,参数!$B$2)</f>
        <v>0</v>
      </c>
      <c r="J1993" s="17">
        <f ca="1">f_nav_periodreturnrankingper(A1993,参数!$B$3,参数!$B$2,3)</f>
        <v>0</v>
      </c>
      <c r="K1993" s="17">
        <f ca="1">f_nav_adjustedreturn(A1993,参数!$B$4,参数!$B$3)</f>
        <v>0</v>
      </c>
      <c r="L1993" s="17">
        <f ca="1">f_nav_periodreturnrankingper(A1993,参数!$B$4,参数!$B$3,3)</f>
        <v>0</v>
      </c>
      <c r="M1993" s="17">
        <f ca="1">f_nav_adjustedreturn(A1993,参数!$B$5,参数!$B$4)</f>
        <v>0</v>
      </c>
      <c r="N1993" s="17">
        <f ca="1">f_nav_periodreturnrankingper(A1993,参数!$B$5,参数!$B$4,3)</f>
        <v>0</v>
      </c>
      <c r="O1993" s="17">
        <f ca="1">f_nav_adjustedreturn(A1993,参数!$B$6,参数!$B$5)</f>
        <v>0</v>
      </c>
      <c r="P1993" s="17">
        <f ca="1">f_nav_periodreturnrankingper(A1993,参数!$B$6,参数!$B$5,3)</f>
        <v>0</v>
      </c>
      <c r="Q1993" s="25">
        <f>f_return(A1993,1,参数!$B$1-365/2,参数!$B$1)</f>
        <v>69.7523634089576</v>
      </c>
      <c r="R1993" s="25">
        <f ca="1">f_return(A1993,1,参数!$B$4,参数!$B$1)</f>
        <v>0</v>
      </c>
      <c r="S1993" s="25">
        <f ca="1">f_return(A1993,1,参数!$B$6,参数!$B$1)</f>
        <v>0</v>
      </c>
      <c r="T1993" t="str">
        <f>f_info_investtype(A1993)</f>
        <v>偏股混合型基金</v>
      </c>
      <c r="U1993" t="str">
        <f>f_info_fundmanager(A1993)</f>
        <v>冯赟,汪华春</v>
      </c>
      <c r="V1993">
        <f>f_info_manager_onthepostdays(A1993,1)</f>
        <v>219</v>
      </c>
      <c r="W1993" s="25">
        <f ca="1">f_return_1w(A1993,"0",参数!$B$2)</f>
        <v>-3.82275492599655</v>
      </c>
      <c r="X1993" s="25">
        <f>f_return_1m(A1993,"0",参数!$B$1)</f>
        <v>11.9763460939931</v>
      </c>
      <c r="Y1993" s="25">
        <f>f_return_3m(A1993,0,参数!$B$1)</f>
        <v>25.858812005877</v>
      </c>
      <c r="Z1993" s="25">
        <f>f_return_6m(A1993,0,参数!B1992)</f>
        <v>31.0575165236957</v>
      </c>
      <c r="AA1993" t="str">
        <f>f_dq_status(A1993,参数!$B$1)</f>
        <v>开放申购|开放赎回</v>
      </c>
      <c r="AB1993" s="17">
        <f ca="1">f_risk_maxdownside(A1993,参数!$B$6,参数!$B$1)</f>
        <v>-12.9004253841479</v>
      </c>
      <c r="AC1993" s="17">
        <f ca="1">f_risk_maxdownside(A1993,参数!$B$4,参数!$B$1)</f>
        <v>-12.9004253841479</v>
      </c>
      <c r="AD1993" t="str">
        <f ca="1">f_risk_maxdownside_date(A1993,参数!$B$6,参数!$B$1)</f>
        <v>20200306-20200319</v>
      </c>
    </row>
    <row r="1994" spans="1:30">
      <c r="A1994" s="15" t="s">
        <v>2022</v>
      </c>
      <c r="B1994" t="str">
        <f>f_info_name(A1994)</f>
        <v>平安核心优势A</v>
      </c>
      <c r="C1994" t="str">
        <f>f_info_setupdate(A1994)</f>
        <v>2019-01-29</v>
      </c>
      <c r="D1994" s="16">
        <f t="shared" si="31"/>
        <v>727</v>
      </c>
      <c r="F1994" s="17">
        <f>f_netasset_total(A1994,参数!$B$1,100000000)</f>
        <v>0.2957959783</v>
      </c>
      <c r="G1994" s="17">
        <f ca="1">f_nav_adjustedreturn(A1994,参数!$B$2,参数!$B$1)</f>
        <v>87.1008279124778</v>
      </c>
      <c r="H1994" s="17">
        <f ca="1">f_nav_periodreturnrankingper(A1994,参数!$B$2,参数!$B$1,3)</f>
        <v>22.2767419038273</v>
      </c>
      <c r="I1994" s="17">
        <f ca="1">f_nav_adjustedreturn(A1994,参数!$B$3,参数!$B$2)</f>
        <v>0</v>
      </c>
      <c r="J1994" s="17">
        <f ca="1">f_nav_periodreturnrankingper(A1994,参数!$B$3,参数!$B$2,3)</f>
        <v>0</v>
      </c>
      <c r="K1994" s="17">
        <f ca="1">f_nav_adjustedreturn(A1994,参数!$B$4,参数!$B$3)</f>
        <v>0</v>
      </c>
      <c r="L1994" s="17">
        <f ca="1">f_nav_periodreturnrankingper(A1994,参数!$B$4,参数!$B$3,3)</f>
        <v>0</v>
      </c>
      <c r="M1994" s="17">
        <f ca="1">f_nav_adjustedreturn(A1994,参数!$B$5,参数!$B$4)</f>
        <v>0</v>
      </c>
      <c r="N1994" s="17">
        <f ca="1">f_nav_periodreturnrankingper(A1994,参数!$B$5,参数!$B$4,3)</f>
        <v>0</v>
      </c>
      <c r="O1994" s="17">
        <f ca="1">f_nav_adjustedreturn(A1994,参数!$B$6,参数!$B$5)</f>
        <v>0</v>
      </c>
      <c r="P1994" s="17">
        <f ca="1">f_nav_periodreturnrankingper(A1994,参数!$B$6,参数!$B$5,3)</f>
        <v>0</v>
      </c>
      <c r="Q1994" s="25">
        <f>f_return(A1994,1,参数!$B$1-365/2,参数!$B$1)</f>
        <v>86.3523911954005</v>
      </c>
      <c r="R1994" s="25">
        <f ca="1">f_return(A1994,1,参数!$B$4,参数!$B$1)</f>
        <v>0</v>
      </c>
      <c r="S1994" s="25">
        <f ca="1">f_return(A1994,1,参数!$B$6,参数!$B$1)</f>
        <v>0</v>
      </c>
      <c r="T1994" t="str">
        <f>f_info_investtype(A1994)</f>
        <v>偏股混合型基金</v>
      </c>
      <c r="U1994" t="str">
        <f>f_info_fundmanager(A1994)</f>
        <v>丁琳</v>
      </c>
      <c r="V1994">
        <f>f_info_manager_onthepostdays(A1994,1)</f>
        <v>164</v>
      </c>
      <c r="W1994" s="25">
        <f ca="1">f_return_1w(A1994,"0",参数!$B$2)</f>
        <v>1.21960344182566</v>
      </c>
      <c r="X1994" s="25">
        <f>f_return_1m(A1994,"0",参数!$B$1)</f>
        <v>16.7804743010058</v>
      </c>
      <c r="Y1994" s="25">
        <f>f_return_3m(A1994,0,参数!$B$1)</f>
        <v>36.6684665226782</v>
      </c>
      <c r="Z1994" s="25">
        <f>f_return_6m(A1994,0,参数!B1993)</f>
        <v>36.795420555928</v>
      </c>
      <c r="AA1994" t="str">
        <f>f_dq_status(A1994,参数!$B$1)</f>
        <v>开放申购|开放赎回</v>
      </c>
      <c r="AB1994" s="17">
        <f ca="1">f_risk_maxdownside(A1994,参数!$B$6,参数!$B$1)</f>
        <v>-20.1421647819063</v>
      </c>
      <c r="AC1994" s="17">
        <f ca="1">f_risk_maxdownside(A1994,参数!$B$4,参数!$B$1)</f>
        <v>-20.1421647819063</v>
      </c>
      <c r="AD1994" t="str">
        <f ca="1">f_risk_maxdownside_date(A1994,参数!$B$6,参数!$B$1)</f>
        <v>20200226-20200323</v>
      </c>
    </row>
    <row r="1995" spans="1:30">
      <c r="A1995" s="15" t="s">
        <v>2023</v>
      </c>
      <c r="B1995" t="str">
        <f>f_info_name(A1995)</f>
        <v>国投瑞银先进制造</v>
      </c>
      <c r="C1995" t="str">
        <f>f_info_setupdate(A1995)</f>
        <v>2019-01-25</v>
      </c>
      <c r="D1995" s="16">
        <f t="shared" si="31"/>
        <v>731</v>
      </c>
      <c r="F1995" s="17">
        <f>f_netasset_total(A1995,参数!$B$1,100000000)</f>
        <v>2.5860360665</v>
      </c>
      <c r="G1995" s="17">
        <f ca="1">f_nav_adjustedreturn(A1995,参数!$B$2,参数!$B$1)</f>
        <v>104.163035462895</v>
      </c>
      <c r="H1995" s="17">
        <f ca="1">f_nav_periodreturnrankingper(A1995,参数!$B$2,参数!$B$1,3)</f>
        <v>7.65456329735034</v>
      </c>
      <c r="I1995" s="17">
        <f ca="1">f_nav_adjustedreturn(A1995,参数!$B$3,参数!$B$2)</f>
        <v>49.17</v>
      </c>
      <c r="J1995" s="17">
        <f ca="1">f_nav_periodreturnrankingper(A1995,参数!$B$3,参数!$B$2,3)</f>
        <v>36.6391184573003</v>
      </c>
      <c r="K1995" s="17">
        <f ca="1">f_nav_adjustedreturn(A1995,参数!$B$4,参数!$B$3)</f>
        <v>0</v>
      </c>
      <c r="L1995" s="17">
        <f ca="1">f_nav_periodreturnrankingper(A1995,参数!$B$4,参数!$B$3,3)</f>
        <v>0</v>
      </c>
      <c r="M1995" s="17">
        <f ca="1">f_nav_adjustedreturn(A1995,参数!$B$5,参数!$B$4)</f>
        <v>0</v>
      </c>
      <c r="N1995" s="17">
        <f ca="1">f_nav_periodreturnrankingper(A1995,参数!$B$5,参数!$B$4,3)</f>
        <v>0</v>
      </c>
      <c r="O1995" s="17">
        <f ca="1">f_nav_adjustedreturn(A1995,参数!$B$6,参数!$B$5)</f>
        <v>0</v>
      </c>
      <c r="P1995" s="17">
        <f ca="1">f_nav_periodreturnrankingper(A1995,参数!$B$6,参数!$B$5,3)</f>
        <v>0</v>
      </c>
      <c r="Q1995" s="25">
        <f>f_return(A1995,1,参数!$B$1-365/2,参数!$B$1)</f>
        <v>131.185800896914</v>
      </c>
      <c r="R1995" s="25">
        <f ca="1">f_return(A1995,1,参数!$B$4,参数!$B$1)</f>
        <v>0</v>
      </c>
      <c r="S1995" s="25">
        <f ca="1">f_return(A1995,1,参数!$B$6,参数!$B$1)</f>
        <v>0</v>
      </c>
      <c r="T1995" t="str">
        <f>f_info_investtype(A1995)</f>
        <v>偏股混合型基金</v>
      </c>
      <c r="U1995" t="str">
        <f>f_info_fundmanager(A1995)</f>
        <v>施成</v>
      </c>
      <c r="V1995">
        <f>f_info_manager_onthepostdays(A1995,1)</f>
        <v>685</v>
      </c>
      <c r="W1995" s="25">
        <f ca="1">f_return_1w(A1995,"0",参数!$B$2)</f>
        <v>1.91992347635966</v>
      </c>
      <c r="X1995" s="25">
        <f>f_return_1m(A1995,"0",参数!$B$1)</f>
        <v>14.5097007068732</v>
      </c>
      <c r="Y1995" s="25">
        <f>f_return_3m(A1995,0,参数!$B$1)</f>
        <v>42.4995320980723</v>
      </c>
      <c r="Z1995" s="25">
        <f>f_return_6m(A1995,0,参数!B1994)</f>
        <v>42.7745386209223</v>
      </c>
      <c r="AA1995" t="str">
        <f>f_dq_status(A1995,参数!$B$1)</f>
        <v>开放申购|开放赎回</v>
      </c>
      <c r="AB1995" s="17">
        <f ca="1">f_risk_maxdownside(A1995,参数!$B$6,参数!$B$1)</f>
        <v>-22.5116707970722</v>
      </c>
      <c r="AC1995" s="17">
        <f ca="1">f_risk_maxdownside(A1995,参数!$B$4,参数!$B$1)</f>
        <v>-22.5116707970722</v>
      </c>
      <c r="AD1995" t="str">
        <f ca="1">f_risk_maxdownside_date(A1995,参数!$B$6,参数!$B$1)</f>
        <v>20200226-20200323</v>
      </c>
    </row>
    <row r="1996" spans="1:30">
      <c r="A1996" s="15" t="s">
        <v>2024</v>
      </c>
      <c r="B1996" t="str">
        <f>f_info_name(A1996)</f>
        <v>工银瑞信添慧A</v>
      </c>
      <c r="C1996" t="str">
        <f>f_info_setupdate(A1996)</f>
        <v>2019-06-11</v>
      </c>
      <c r="D1996" s="16">
        <f t="shared" si="31"/>
        <v>594</v>
      </c>
      <c r="F1996" s="17">
        <f>f_netasset_total(A1996,参数!$B$1,100000000)</f>
        <v>1.196962997</v>
      </c>
      <c r="G1996" s="17">
        <f ca="1">f_nav_adjustedreturn(A1996,参数!$B$2,参数!$B$1)</f>
        <v>14.3578506097561</v>
      </c>
      <c r="H1996" s="17">
        <f ca="1">f_nav_periodreturnrankingper(A1996,参数!$B$2,参数!$B$1,3)</f>
        <v>27.3584905660377</v>
      </c>
      <c r="I1996" s="17">
        <f ca="1">f_nav_adjustedreturn(A1996,参数!$B$3,参数!$B$2)</f>
        <v>0</v>
      </c>
      <c r="J1996" s="17">
        <f ca="1">f_nav_periodreturnrankingper(A1996,参数!$B$3,参数!$B$2,3)</f>
        <v>0</v>
      </c>
      <c r="K1996" s="17">
        <f ca="1">f_nav_adjustedreturn(A1996,参数!$B$4,参数!$B$3)</f>
        <v>0</v>
      </c>
      <c r="L1996" s="17">
        <f ca="1">f_nav_periodreturnrankingper(A1996,参数!$B$4,参数!$B$3,3)</f>
        <v>0</v>
      </c>
      <c r="M1996" s="17">
        <f ca="1">f_nav_adjustedreturn(A1996,参数!$B$5,参数!$B$4)</f>
        <v>0</v>
      </c>
      <c r="N1996" s="17">
        <f ca="1">f_nav_periodreturnrankingper(A1996,参数!$B$5,参数!$B$4,3)</f>
        <v>0</v>
      </c>
      <c r="O1996" s="17">
        <f ca="1">f_nav_adjustedreturn(A1996,参数!$B$6,参数!$B$5)</f>
        <v>0</v>
      </c>
      <c r="P1996" s="17">
        <f ca="1">f_nav_periodreturnrankingper(A1996,参数!$B$6,参数!$B$5,3)</f>
        <v>0</v>
      </c>
      <c r="Q1996" s="25">
        <f>f_return(A1996,1,参数!$B$1-365/2,参数!$B$1)</f>
        <v>21.5361429435523</v>
      </c>
      <c r="R1996" s="25">
        <f ca="1">f_return(A1996,1,参数!$B$4,参数!$B$1)</f>
        <v>0</v>
      </c>
      <c r="S1996" s="25">
        <f ca="1">f_return(A1996,1,参数!$B$6,参数!$B$1)</f>
        <v>0</v>
      </c>
      <c r="T1996" t="str">
        <f>f_info_investtype(A1996)</f>
        <v>混合债券型二级基金</v>
      </c>
      <c r="U1996" t="str">
        <f>f_info_fundmanager(A1996)</f>
        <v>陈涵</v>
      </c>
      <c r="V1996">
        <f>f_info_manager_onthepostdays(A1996,1)</f>
        <v>125</v>
      </c>
      <c r="W1996" s="25">
        <f ca="1">f_return_1w(A1996,"0",参数!$B$2)</f>
        <v>-0.33235210331401</v>
      </c>
      <c r="X1996" s="25">
        <f>f_return_1m(A1996,"0",参数!$B$1)</f>
        <v>3.57235309345068</v>
      </c>
      <c r="Y1996" s="25">
        <f>f_return_3m(A1996,0,参数!$B$1)</f>
        <v>8.06698478437021</v>
      </c>
      <c r="Z1996" s="25">
        <f>f_return_6m(A1996,0,参数!B1995)</f>
        <v>6.23423423423423</v>
      </c>
      <c r="AA1996" t="str">
        <f>f_dq_status(A1996,参数!$B$1)</f>
        <v>开放申购|开放赎回</v>
      </c>
      <c r="AB1996" s="17">
        <f ca="1">f_risk_maxdownside(A1996,参数!$B$6,参数!$B$1)</f>
        <v>-3.6511908071541</v>
      </c>
      <c r="AC1996" s="17">
        <f ca="1">f_risk_maxdownside(A1996,参数!$B$4,参数!$B$1)</f>
        <v>-3.6511908071541</v>
      </c>
      <c r="AD1996" t="str">
        <f ca="1">f_risk_maxdownside_date(A1996,参数!$B$6,参数!$B$1)</f>
        <v>20200306-20200323</v>
      </c>
    </row>
    <row r="1997" spans="1:30">
      <c r="A1997" s="15" t="s">
        <v>2025</v>
      </c>
      <c r="B1997" t="str">
        <f>f_info_name(A1997)</f>
        <v>东兴核心成长A</v>
      </c>
      <c r="C1997" t="str">
        <f>f_info_setupdate(A1997)</f>
        <v>2019-01-30</v>
      </c>
      <c r="D1997" s="16">
        <f t="shared" si="31"/>
        <v>726</v>
      </c>
      <c r="F1997" s="17">
        <f>f_netasset_total(A1997,参数!$B$1,100000000)</f>
        <v>0.0917191168</v>
      </c>
      <c r="G1997" s="17">
        <f ca="1">f_nav_adjustedreturn(A1997,参数!$B$2,参数!$B$1)</f>
        <v>34.7063976358046</v>
      </c>
      <c r="H1997" s="17">
        <f ca="1">f_nav_periodreturnrankingper(A1997,参数!$B$2,参数!$B$1,3)</f>
        <v>91.1678115799804</v>
      </c>
      <c r="I1997" s="17">
        <f ca="1">f_nav_adjustedreturn(A1997,参数!$B$3,参数!$B$2)</f>
        <v>0</v>
      </c>
      <c r="J1997" s="17">
        <f ca="1">f_nav_periodreturnrankingper(A1997,参数!$B$3,参数!$B$2,3)</f>
        <v>0</v>
      </c>
      <c r="K1997" s="17">
        <f ca="1">f_nav_adjustedreturn(A1997,参数!$B$4,参数!$B$3)</f>
        <v>0</v>
      </c>
      <c r="L1997" s="17">
        <f ca="1">f_nav_periodreturnrankingper(A1997,参数!$B$4,参数!$B$3,3)</f>
        <v>0</v>
      </c>
      <c r="M1997" s="17">
        <f ca="1">f_nav_adjustedreturn(A1997,参数!$B$5,参数!$B$4)</f>
        <v>0</v>
      </c>
      <c r="N1997" s="17">
        <f ca="1">f_nav_periodreturnrankingper(A1997,参数!$B$5,参数!$B$4,3)</f>
        <v>0</v>
      </c>
      <c r="O1997" s="17">
        <f ca="1">f_nav_adjustedreturn(A1997,参数!$B$6,参数!$B$5)</f>
        <v>0</v>
      </c>
      <c r="P1997" s="17">
        <f ca="1">f_nav_periodreturnrankingper(A1997,参数!$B$6,参数!$B$5,3)</f>
        <v>0</v>
      </c>
      <c r="Q1997" s="25">
        <f>f_return(A1997,1,参数!$B$1-365/2,参数!$B$1)</f>
        <v>32.2426524429937</v>
      </c>
      <c r="R1997" s="25">
        <f ca="1">f_return(A1997,1,参数!$B$4,参数!$B$1)</f>
        <v>0</v>
      </c>
      <c r="S1997" s="25">
        <f ca="1">f_return(A1997,1,参数!$B$6,参数!$B$1)</f>
        <v>0</v>
      </c>
      <c r="T1997" t="str">
        <f>f_info_investtype(A1997)</f>
        <v>偏股混合型基金</v>
      </c>
      <c r="U1997" t="str">
        <f>f_info_fundmanager(A1997)</f>
        <v>李晨辉</v>
      </c>
      <c r="V1997">
        <f>f_info_manager_onthepostdays(A1997,1)</f>
        <v>531</v>
      </c>
      <c r="W1997" s="25">
        <f ca="1">f_return_1w(A1997,"0",参数!$B$2)</f>
        <v>-2.90800530738611</v>
      </c>
      <c r="X1997" s="25">
        <f>f_return_1m(A1997,"0",参数!$B$1)</f>
        <v>10.4873692268436</v>
      </c>
      <c r="Y1997" s="25">
        <f>f_return_3m(A1997,0,参数!$B$1)</f>
        <v>12.01172717082</v>
      </c>
      <c r="Z1997" s="25">
        <f>f_return_6m(A1997,0,参数!B1996)</f>
        <v>11.0715798390512</v>
      </c>
      <c r="AA1997" t="str">
        <f>f_dq_status(A1997,参数!$B$1)</f>
        <v>开放申购|开放赎回</v>
      </c>
      <c r="AB1997" s="17">
        <f ca="1">f_risk_maxdownside(A1997,参数!$B$6,参数!$B$1)</f>
        <v>-23.6514109083657</v>
      </c>
      <c r="AC1997" s="17">
        <f ca="1">f_risk_maxdownside(A1997,参数!$B$4,参数!$B$1)</f>
        <v>-23.6514109083657</v>
      </c>
      <c r="AD1997" t="str">
        <f ca="1">f_risk_maxdownside_date(A1997,参数!$B$6,参数!$B$1)</f>
        <v>20190405-20200323</v>
      </c>
    </row>
    <row r="1998" spans="1:30">
      <c r="A1998" s="15" t="s">
        <v>2026</v>
      </c>
      <c r="B1998" t="str">
        <f>f_info_name(A1998)</f>
        <v>富国互联科技A</v>
      </c>
      <c r="C1998" t="str">
        <f>f_info_setupdate(A1998)</f>
        <v>2019-03-26</v>
      </c>
      <c r="D1998" s="16">
        <f t="shared" si="31"/>
        <v>671</v>
      </c>
      <c r="F1998" s="17">
        <f>f_netasset_total(A1998,参数!$B$1,100000000)</f>
        <v>63.0640956672</v>
      </c>
      <c r="G1998" s="17">
        <f ca="1">f_nav_adjustedreturn(A1998,参数!$B$2,参数!$B$1)</f>
        <v>73.5531392493862</v>
      </c>
      <c r="H1998" s="17">
        <f ca="1">f_nav_periodreturnrankingper(A1998,参数!$B$2,参数!$B$1,3)</f>
        <v>44.3627450980392</v>
      </c>
      <c r="I1998" s="17">
        <f ca="1">f_nav_adjustedreturn(A1998,参数!$B$3,参数!$B$2)</f>
        <v>0</v>
      </c>
      <c r="J1998" s="17">
        <f ca="1">f_nav_periodreturnrankingper(A1998,参数!$B$3,参数!$B$2,3)</f>
        <v>0</v>
      </c>
      <c r="K1998" s="17">
        <f ca="1">f_nav_adjustedreturn(A1998,参数!$B$4,参数!$B$3)</f>
        <v>0</v>
      </c>
      <c r="L1998" s="17">
        <f ca="1">f_nav_periodreturnrankingper(A1998,参数!$B$4,参数!$B$3,3)</f>
        <v>0</v>
      </c>
      <c r="M1998" s="17">
        <f ca="1">f_nav_adjustedreturn(A1998,参数!$B$5,参数!$B$4)</f>
        <v>0</v>
      </c>
      <c r="N1998" s="17">
        <f ca="1">f_nav_periodreturnrankingper(A1998,参数!$B$5,参数!$B$4,3)</f>
        <v>0</v>
      </c>
      <c r="O1998" s="17">
        <f ca="1">f_nav_adjustedreturn(A1998,参数!$B$6,参数!$B$5)</f>
        <v>0</v>
      </c>
      <c r="P1998" s="17">
        <f ca="1">f_nav_periodreturnrankingper(A1998,参数!$B$6,参数!$B$5,3)</f>
        <v>0</v>
      </c>
      <c r="Q1998" s="25">
        <f>f_return(A1998,1,参数!$B$1-365/2,参数!$B$1)</f>
        <v>55.713774472646</v>
      </c>
      <c r="R1998" s="25">
        <f ca="1">f_return(A1998,1,参数!$B$4,参数!$B$1)</f>
        <v>0</v>
      </c>
      <c r="S1998" s="25">
        <f ca="1">f_return(A1998,1,参数!$B$6,参数!$B$1)</f>
        <v>0</v>
      </c>
      <c r="T1998" t="str">
        <f>f_info_investtype(A1998)</f>
        <v>普通股票型基金</v>
      </c>
      <c r="U1998" t="str">
        <f>f_info_fundmanager(A1998)</f>
        <v>许炎</v>
      </c>
      <c r="V1998">
        <f>f_info_manager_onthepostdays(A1998,1)</f>
        <v>688</v>
      </c>
      <c r="W1998" s="25">
        <f ca="1">f_return_1w(A1998,"0",参数!$B$2)</f>
        <v>5.27417071819804</v>
      </c>
      <c r="X1998" s="25">
        <f>f_return_1m(A1998,"0",参数!$B$1)</f>
        <v>17.8141989761499</v>
      </c>
      <c r="Y1998" s="25">
        <f>f_return_3m(A1998,0,参数!$B$1)</f>
        <v>28.736828411604</v>
      </c>
      <c r="Z1998" s="25">
        <f>f_return_6m(A1998,0,参数!B1997)</f>
        <v>15.8214601948</v>
      </c>
      <c r="AA1998" t="str">
        <f>f_dq_status(A1998,参数!$B$1)</f>
        <v>开放申购|开放赎回</v>
      </c>
      <c r="AB1998" s="17">
        <f ca="1">f_risk_maxdownside(A1998,参数!$B$6,参数!$B$1)</f>
        <v>-24.1685249323908</v>
      </c>
      <c r="AC1998" s="17">
        <f ca="1">f_risk_maxdownside(A1998,参数!$B$4,参数!$B$1)</f>
        <v>-24.1685249323908</v>
      </c>
      <c r="AD1998" t="str">
        <f ca="1">f_risk_maxdownside_date(A1998,参数!$B$6,参数!$B$1)</f>
        <v>20200226-20200323</v>
      </c>
    </row>
    <row r="1999" spans="1:30">
      <c r="A1999" s="15" t="s">
        <v>2027</v>
      </c>
      <c r="B1999" t="str">
        <f>f_info_name(A1999)</f>
        <v>天弘港股通精选A</v>
      </c>
      <c r="C1999" t="str">
        <f>f_info_setupdate(A1999)</f>
        <v>2019-04-29</v>
      </c>
      <c r="D1999" s="16">
        <f t="shared" si="31"/>
        <v>637</v>
      </c>
      <c r="F1999" s="17">
        <f>f_netasset_total(A1999,参数!$B$1,100000000)</f>
        <v>3.7148402243</v>
      </c>
      <c r="G1999" s="17">
        <f ca="1">f_nav_adjustedreturn(A1999,参数!$B$2,参数!$B$1)</f>
        <v>51.4114942528736</v>
      </c>
      <c r="H1999" s="17">
        <f ca="1">f_nav_periodreturnrankingper(A1999,参数!$B$2,参数!$B$1,3)</f>
        <v>42.7210164107994</v>
      </c>
      <c r="I1999" s="17">
        <f ca="1">f_nav_adjustedreturn(A1999,参数!$B$3,参数!$B$2)</f>
        <v>0</v>
      </c>
      <c r="J1999" s="17">
        <f ca="1">f_nav_periodreturnrankingper(A1999,参数!$B$3,参数!$B$2,3)</f>
        <v>0</v>
      </c>
      <c r="K1999" s="17">
        <f ca="1">f_nav_adjustedreturn(A1999,参数!$B$4,参数!$B$3)</f>
        <v>0</v>
      </c>
      <c r="L1999" s="17">
        <f ca="1">f_nav_periodreturnrankingper(A1999,参数!$B$4,参数!$B$3,3)</f>
        <v>0</v>
      </c>
      <c r="M1999" s="17">
        <f ca="1">f_nav_adjustedreturn(A1999,参数!$B$5,参数!$B$4)</f>
        <v>0</v>
      </c>
      <c r="N1999" s="17">
        <f ca="1">f_nav_periodreturnrankingper(A1999,参数!$B$5,参数!$B$4,3)</f>
        <v>0</v>
      </c>
      <c r="O1999" s="17">
        <f ca="1">f_nav_adjustedreturn(A1999,参数!$B$6,参数!$B$5)</f>
        <v>0</v>
      </c>
      <c r="P1999" s="17">
        <f ca="1">f_nav_periodreturnrankingper(A1999,参数!$B$6,参数!$B$5,3)</f>
        <v>0</v>
      </c>
      <c r="Q1999" s="25">
        <f>f_return(A1999,1,参数!$B$1-365/2,参数!$B$1)</f>
        <v>76.4212211617504</v>
      </c>
      <c r="R1999" s="25">
        <f ca="1">f_return(A1999,1,参数!$B$4,参数!$B$1)</f>
        <v>0</v>
      </c>
      <c r="S1999" s="25">
        <f ca="1">f_return(A1999,1,参数!$B$6,参数!$B$1)</f>
        <v>0</v>
      </c>
      <c r="T1999" t="str">
        <f>f_info_investtype(A1999)</f>
        <v>灵活配置型基金</v>
      </c>
      <c r="U1999" t="str">
        <f>f_info_fundmanager(A1999)</f>
        <v>刘国江</v>
      </c>
      <c r="V1999">
        <f>f_info_manager_onthepostdays(A1999,1)</f>
        <v>654</v>
      </c>
      <c r="W1999" s="25">
        <f ca="1">f_return_1w(A1999,"0",参数!$B$2)</f>
        <v>-6.07186042494386</v>
      </c>
      <c r="X1999" s="25">
        <f>f_return_1m(A1999,"0",参数!$B$1)</f>
        <v>17.7488558352403</v>
      </c>
      <c r="Y1999" s="25">
        <f>f_return_3m(A1999,0,参数!$B$1)</f>
        <v>27.4754199891616</v>
      </c>
      <c r="Z1999" s="25">
        <f>f_return_6m(A1999,0,参数!B1998)</f>
        <v>30.1724810739093</v>
      </c>
      <c r="AA1999" t="str">
        <f>f_dq_status(A1999,参数!$B$1)</f>
        <v>开放申购|开放赎回</v>
      </c>
      <c r="AB1999" s="17">
        <f ca="1">f_risk_maxdownside(A1999,参数!$B$6,参数!$B$1)</f>
        <v>-24.6070133010883</v>
      </c>
      <c r="AC1999" s="17">
        <f ca="1">f_risk_maxdownside(A1999,参数!$B$4,参数!$B$1)</f>
        <v>-24.6070133010883</v>
      </c>
      <c r="AD1999" t="str">
        <f ca="1">f_risk_maxdownside_date(A1999,参数!$B$6,参数!$B$1)</f>
        <v>20200118-20200319</v>
      </c>
    </row>
    <row r="2000" spans="1:30">
      <c r="A2000" s="15" t="s">
        <v>2028</v>
      </c>
      <c r="B2000" t="str">
        <f>f_info_name(A2000)</f>
        <v>银河乐活优萃</v>
      </c>
      <c r="C2000" t="str">
        <f>f_info_setupdate(A2000)</f>
        <v>2019-06-12</v>
      </c>
      <c r="D2000" s="16">
        <f t="shared" si="31"/>
        <v>593</v>
      </c>
      <c r="F2000" s="17">
        <f>f_netasset_total(A2000,参数!$B$1,100000000)</f>
        <v>0.5376062228</v>
      </c>
      <c r="G2000" s="17">
        <f ca="1">f_nav_adjustedreturn(A2000,参数!$B$2,参数!$B$1)</f>
        <v>62.3867069486405</v>
      </c>
      <c r="H2000" s="17">
        <f ca="1">f_nav_periodreturnrankingper(A2000,参数!$B$2,参数!$B$1,3)</f>
        <v>57.8999018645731</v>
      </c>
      <c r="I2000" s="17">
        <f ca="1">f_nav_adjustedreturn(A2000,参数!$B$3,参数!$B$2)</f>
        <v>0</v>
      </c>
      <c r="J2000" s="17">
        <f ca="1">f_nav_periodreturnrankingper(A2000,参数!$B$3,参数!$B$2,3)</f>
        <v>0</v>
      </c>
      <c r="K2000" s="17">
        <f ca="1">f_nav_adjustedreturn(A2000,参数!$B$4,参数!$B$3)</f>
        <v>0</v>
      </c>
      <c r="L2000" s="17">
        <f ca="1">f_nav_periodreturnrankingper(A2000,参数!$B$4,参数!$B$3,3)</f>
        <v>0</v>
      </c>
      <c r="M2000" s="17">
        <f ca="1">f_nav_adjustedreturn(A2000,参数!$B$5,参数!$B$4)</f>
        <v>0</v>
      </c>
      <c r="N2000" s="17">
        <f ca="1">f_nav_periodreturnrankingper(A2000,参数!$B$5,参数!$B$4,3)</f>
        <v>0</v>
      </c>
      <c r="O2000" s="17">
        <f ca="1">f_nav_adjustedreturn(A2000,参数!$B$6,参数!$B$5)</f>
        <v>0</v>
      </c>
      <c r="P2000" s="17">
        <f ca="1">f_nav_periodreturnrankingper(A2000,参数!$B$6,参数!$B$5,3)</f>
        <v>0</v>
      </c>
      <c r="Q2000" s="25">
        <f>f_return(A2000,1,参数!$B$1-365/2,参数!$B$1)</f>
        <v>39.7333132808878</v>
      </c>
      <c r="R2000" s="25">
        <f ca="1">f_return(A2000,1,参数!$B$4,参数!$B$1)</f>
        <v>0</v>
      </c>
      <c r="S2000" s="25">
        <f ca="1">f_return(A2000,1,参数!$B$6,参数!$B$1)</f>
        <v>0</v>
      </c>
      <c r="T2000" t="str">
        <f>f_info_investtype(A2000)</f>
        <v>偏股混合型基金</v>
      </c>
      <c r="U2000" t="str">
        <f>f_info_fundmanager(A2000)</f>
        <v>杨琪</v>
      </c>
      <c r="V2000">
        <f>f_info_manager_onthepostdays(A2000,1)</f>
        <v>610</v>
      </c>
      <c r="W2000" s="25">
        <f ca="1">f_return_1w(A2000,"0",参数!$B$2)</f>
        <v>-1.64216452924616</v>
      </c>
      <c r="X2000" s="25">
        <f>f_return_1m(A2000,"0",参数!$B$1)</f>
        <v>15.1028458720766</v>
      </c>
      <c r="Y2000" s="25">
        <f>f_return_3m(A2000,0,参数!$B$1)</f>
        <v>23.832908936583</v>
      </c>
      <c r="Z2000" s="25">
        <f>f_return_6m(A2000,0,参数!B1999)</f>
        <v>20.4521111674841</v>
      </c>
      <c r="AA2000" t="str">
        <f>f_dq_status(A2000,参数!$B$1)</f>
        <v>开放申购|开放赎回</v>
      </c>
      <c r="AB2000" s="17">
        <f ca="1">f_risk_maxdownside(A2000,参数!$B$6,参数!$B$1)</f>
        <v>-23.2343771180697</v>
      </c>
      <c r="AC2000" s="17">
        <f ca="1">f_risk_maxdownside(A2000,参数!$B$4,参数!$B$1)</f>
        <v>-23.2343771180697</v>
      </c>
      <c r="AD2000" t="str">
        <f ca="1">f_risk_maxdownside_date(A2000,参数!$B$6,参数!$B$1)</f>
        <v>20200226-20200323</v>
      </c>
    </row>
    <row r="2001" spans="1:30">
      <c r="A2001" s="15" t="s">
        <v>2029</v>
      </c>
      <c r="B2001" t="str">
        <f>f_info_name(A2001)</f>
        <v>汇添富养老2030三年</v>
      </c>
      <c r="C2001" t="str">
        <f>f_info_setupdate(A2001)</f>
        <v>2018-12-27</v>
      </c>
      <c r="D2001" s="16">
        <f t="shared" si="31"/>
        <v>760</v>
      </c>
      <c r="F2001" s="17">
        <f>f_netasset_total(A2001,参数!$B$1,100000000)</f>
        <v>5.099138581</v>
      </c>
      <c r="G2001" s="17">
        <f ca="1">f_nav_adjustedreturn(A2001,参数!$B$2,参数!$B$1)</f>
        <v>46.5591397849462</v>
      </c>
      <c r="H2001" s="17">
        <f ca="1">f_nav_periodreturnrankingper(A2001,参数!$B$2,参数!$B$1,3)</f>
        <v>82.2374877330716</v>
      </c>
      <c r="I2001" s="17">
        <f ca="1">f_nav_adjustedreturn(A2001,参数!$B$3,参数!$B$2)</f>
        <v>11.244019138756</v>
      </c>
      <c r="J2001" s="17">
        <f ca="1">f_nav_periodreturnrankingper(A2001,参数!$B$3,参数!$B$2,3)</f>
        <v>97.3829201101928</v>
      </c>
      <c r="K2001" s="17">
        <f ca="1">f_nav_adjustedreturn(A2001,参数!$B$4,参数!$B$3)</f>
        <v>0</v>
      </c>
      <c r="L2001" s="17">
        <f ca="1">f_nav_periodreturnrankingper(A2001,参数!$B$4,参数!$B$3,3)</f>
        <v>0</v>
      </c>
      <c r="M2001" s="17">
        <f ca="1">f_nav_adjustedreturn(A2001,参数!$B$5,参数!$B$4)</f>
        <v>0</v>
      </c>
      <c r="N2001" s="17">
        <f ca="1">f_nav_periodreturnrankingper(A2001,参数!$B$5,参数!$B$4,3)</f>
        <v>0</v>
      </c>
      <c r="O2001" s="17">
        <f ca="1">f_nav_adjustedreturn(A2001,参数!$B$6,参数!$B$5)</f>
        <v>0</v>
      </c>
      <c r="P2001" s="17">
        <f ca="1">f_nav_periodreturnrankingper(A2001,参数!$B$6,参数!$B$5,3)</f>
        <v>0</v>
      </c>
      <c r="Q2001" s="25">
        <f>f_return(A2001,1,参数!$B$1-365/2,参数!$B$1)</f>
        <v>59.5974776613392</v>
      </c>
      <c r="R2001" s="25">
        <f ca="1">f_return(A2001,1,参数!$B$4,参数!$B$1)</f>
        <v>0</v>
      </c>
      <c r="S2001" s="25">
        <f ca="1">f_return(A2001,1,参数!$B$6,参数!$B$1)</f>
        <v>0</v>
      </c>
      <c r="T2001" t="str">
        <f>f_info_investtype(A2001)</f>
        <v>偏股混合型基金</v>
      </c>
      <c r="U2001" t="str">
        <f>f_info_fundmanager(A2001)</f>
        <v>蔡健林</v>
      </c>
      <c r="V2001">
        <f>f_info_manager_onthepostdays(A2001,1)</f>
        <v>777</v>
      </c>
      <c r="W2001" s="25">
        <f ca="1">f_return_1w(A2001,"0",参数!$B$2)</f>
        <v>-1.66534496431403</v>
      </c>
      <c r="X2001" s="25">
        <f>f_return_1m(A2001,"0",参数!$B$1)</f>
        <v>12.065775950668</v>
      </c>
      <c r="Y2001" s="25">
        <f>f_return_3m(A2001,0,参数!$B$1)</f>
        <v>22.8112329178555</v>
      </c>
      <c r="Z2001" s="25">
        <f>f_return_6m(A2001,0,参数!B2000)</f>
        <v>21.5467545107434</v>
      </c>
      <c r="AA2001" t="str">
        <f>f_dq_status(A2001,参数!$B$1)</f>
        <v>开放申购|暂停赎回</v>
      </c>
      <c r="AB2001" s="17">
        <f ca="1">f_risk_maxdownside(A2001,参数!$B$6,参数!$B$1)</f>
        <v>-14.4069206454833</v>
      </c>
      <c r="AC2001" s="17">
        <f ca="1">f_risk_maxdownside(A2001,参数!$B$4,参数!$B$1)</f>
        <v>-14.4069206454833</v>
      </c>
      <c r="AD2001" t="str">
        <f ca="1">f_risk_maxdownside_date(A2001,参数!$B$6,参数!$B$1)</f>
        <v>20200226-20200323</v>
      </c>
    </row>
    <row r="2002" spans="1:30">
      <c r="A2002" s="15" t="s">
        <v>2030</v>
      </c>
      <c r="B2002" t="str">
        <f>f_info_name(A2002)</f>
        <v>华安沪港深优选</v>
      </c>
      <c r="C2002" t="str">
        <f>f_info_setupdate(A2002)</f>
        <v>2019-03-25</v>
      </c>
      <c r="D2002" s="16">
        <f t="shared" si="31"/>
        <v>672</v>
      </c>
      <c r="F2002" s="17">
        <f>f_netasset_total(A2002,参数!$B$1,100000000)</f>
        <v>0.7363726855</v>
      </c>
      <c r="G2002" s="17">
        <f ca="1">f_nav_adjustedreturn(A2002,参数!$B$2,参数!$B$1)</f>
        <v>46.6979630808402</v>
      </c>
      <c r="H2002" s="17">
        <f ca="1">f_nav_periodreturnrankingper(A2002,参数!$B$2,参数!$B$1,3)</f>
        <v>82.1393523061825</v>
      </c>
      <c r="I2002" s="17">
        <f ca="1">f_nav_adjustedreturn(A2002,参数!$B$3,参数!$B$2)</f>
        <v>0</v>
      </c>
      <c r="J2002" s="17">
        <f ca="1">f_nav_periodreturnrankingper(A2002,参数!$B$3,参数!$B$2,3)</f>
        <v>0</v>
      </c>
      <c r="K2002" s="17">
        <f ca="1">f_nav_adjustedreturn(A2002,参数!$B$4,参数!$B$3)</f>
        <v>0</v>
      </c>
      <c r="L2002" s="17">
        <f ca="1">f_nav_periodreturnrankingper(A2002,参数!$B$4,参数!$B$3,3)</f>
        <v>0</v>
      </c>
      <c r="M2002" s="17">
        <f ca="1">f_nav_adjustedreturn(A2002,参数!$B$5,参数!$B$4)</f>
        <v>0</v>
      </c>
      <c r="N2002" s="17">
        <f ca="1">f_nav_periodreturnrankingper(A2002,参数!$B$5,参数!$B$4,3)</f>
        <v>0</v>
      </c>
      <c r="O2002" s="17">
        <f ca="1">f_nav_adjustedreturn(A2002,参数!$B$6,参数!$B$5)</f>
        <v>0</v>
      </c>
      <c r="P2002" s="17">
        <f ca="1">f_nav_periodreturnrankingper(A2002,参数!$B$6,参数!$B$5,3)</f>
        <v>0</v>
      </c>
      <c r="Q2002" s="25">
        <f>f_return(A2002,1,参数!$B$1-365/2,参数!$B$1)</f>
        <v>87.9367688826163</v>
      </c>
      <c r="R2002" s="25">
        <f ca="1">f_return(A2002,1,参数!$B$4,参数!$B$1)</f>
        <v>0</v>
      </c>
      <c r="S2002" s="25">
        <f ca="1">f_return(A2002,1,参数!$B$6,参数!$B$1)</f>
        <v>0</v>
      </c>
      <c r="T2002" t="str">
        <f>f_info_investtype(A2002)</f>
        <v>偏股混合型基金</v>
      </c>
      <c r="U2002" t="str">
        <f>f_info_fundmanager(A2002)</f>
        <v>陆秋渊,盛骅</v>
      </c>
      <c r="V2002">
        <f>f_info_manager_onthepostdays(A2002,1)</f>
        <v>689</v>
      </c>
      <c r="W2002" s="25">
        <f ca="1">f_return_1w(A2002,"0",参数!$B$2)</f>
        <v>-3.68610621503564</v>
      </c>
      <c r="X2002" s="25">
        <f>f_return_1m(A2002,"0",参数!$B$1)</f>
        <v>20.5269006994835</v>
      </c>
      <c r="Y2002" s="25">
        <f>f_return_3m(A2002,0,参数!$B$1)</f>
        <v>37.0984533016062</v>
      </c>
      <c r="Z2002" s="25">
        <f>f_return_6m(A2002,0,参数!B2001)</f>
        <v>20.1219512195122</v>
      </c>
      <c r="AA2002" t="str">
        <f>f_dq_status(A2002,参数!$B$1)</f>
        <v>开放申购|开放赎回</v>
      </c>
      <c r="AB2002" s="17">
        <f ca="1">f_risk_maxdownside(A2002,参数!$B$6,参数!$B$1)</f>
        <v>-22.9731800766283</v>
      </c>
      <c r="AC2002" s="17">
        <f ca="1">f_risk_maxdownside(A2002,参数!$B$4,参数!$B$1)</f>
        <v>-22.9731800766283</v>
      </c>
      <c r="AD2002" t="str">
        <f ca="1">f_risk_maxdownside_date(A2002,参数!$B$6,参数!$B$1)</f>
        <v>20200121-20200323</v>
      </c>
    </row>
    <row r="2003" spans="1:30">
      <c r="A2003" s="15" t="s">
        <v>2031</v>
      </c>
      <c r="B2003" t="str">
        <f>f_info_name(A2003)</f>
        <v>长城研究精选</v>
      </c>
      <c r="C2003" t="str">
        <f>f_info_setupdate(A2003)</f>
        <v>2019-08-14</v>
      </c>
      <c r="D2003" s="16">
        <f t="shared" si="31"/>
        <v>530</v>
      </c>
      <c r="F2003" s="17">
        <f>f_netasset_total(A2003,参数!$B$1,100000000)</f>
        <v>13.3549361757</v>
      </c>
      <c r="G2003" s="17">
        <f ca="1">f_nav_adjustedreturn(A2003,参数!$B$2,参数!$B$1)</f>
        <v>85.2252727912707</v>
      </c>
      <c r="H2003" s="17">
        <f ca="1">f_nav_periodreturnrankingper(A2003,参数!$B$2,参数!$B$1,3)</f>
        <v>23.9450441609421</v>
      </c>
      <c r="I2003" s="17">
        <f ca="1">f_nav_adjustedreturn(A2003,参数!$B$3,参数!$B$2)</f>
        <v>0</v>
      </c>
      <c r="J2003" s="17">
        <f ca="1">f_nav_periodreturnrankingper(A2003,参数!$B$3,参数!$B$2,3)</f>
        <v>0</v>
      </c>
      <c r="K2003" s="17">
        <f ca="1">f_nav_adjustedreturn(A2003,参数!$B$4,参数!$B$3)</f>
        <v>0</v>
      </c>
      <c r="L2003" s="17">
        <f ca="1">f_nav_periodreturnrankingper(A2003,参数!$B$4,参数!$B$3,3)</f>
        <v>0</v>
      </c>
      <c r="M2003" s="17">
        <f ca="1">f_nav_adjustedreturn(A2003,参数!$B$5,参数!$B$4)</f>
        <v>0</v>
      </c>
      <c r="N2003" s="17">
        <f ca="1">f_nav_periodreturnrankingper(A2003,参数!$B$5,参数!$B$4,3)</f>
        <v>0</v>
      </c>
      <c r="O2003" s="17">
        <f ca="1">f_nav_adjustedreturn(A2003,参数!$B$6,参数!$B$5)</f>
        <v>0</v>
      </c>
      <c r="P2003" s="17">
        <f ca="1">f_nav_periodreturnrankingper(A2003,参数!$B$6,参数!$B$5,3)</f>
        <v>0</v>
      </c>
      <c r="Q2003" s="25">
        <f>f_return(A2003,1,参数!$B$1-365/2,参数!$B$1)</f>
        <v>55.5396112229778</v>
      </c>
      <c r="R2003" s="25">
        <f ca="1">f_return(A2003,1,参数!$B$4,参数!$B$1)</f>
        <v>0</v>
      </c>
      <c r="S2003" s="25">
        <f ca="1">f_return(A2003,1,参数!$B$6,参数!$B$1)</f>
        <v>0</v>
      </c>
      <c r="T2003" t="str">
        <f>f_info_investtype(A2003)</f>
        <v>偏股混合型基金</v>
      </c>
      <c r="U2003" t="str">
        <f>f_info_fundmanager(A2003)</f>
        <v>何以广</v>
      </c>
      <c r="V2003">
        <f>f_info_manager_onthepostdays(A2003,1)</f>
        <v>547</v>
      </c>
      <c r="W2003" s="25">
        <f ca="1">f_return_1w(A2003,"0",参数!$B$2)</f>
        <v>-0.73375262054507</v>
      </c>
      <c r="X2003" s="25">
        <f>f_return_1m(A2003,"0",参数!$B$1)</f>
        <v>12.4592616338089</v>
      </c>
      <c r="Y2003" s="25">
        <f>f_return_3m(A2003,0,参数!$B$1)</f>
        <v>22.87081898313</v>
      </c>
      <c r="Z2003" s="25">
        <f>f_return_6m(A2003,0,参数!B2002)</f>
        <v>15.8116847528225</v>
      </c>
      <c r="AA2003" t="str">
        <f>f_dq_status(A2003,参数!$B$1)</f>
        <v>开放申购|开放赎回</v>
      </c>
      <c r="AB2003" s="17">
        <f ca="1">f_risk_maxdownside(A2003,参数!$B$6,参数!$B$1)</f>
        <v>-15.3719126938541</v>
      </c>
      <c r="AC2003" s="17">
        <f ca="1">f_risk_maxdownside(A2003,参数!$B$4,参数!$B$1)</f>
        <v>-15.3719126938541</v>
      </c>
      <c r="AD2003" t="str">
        <f ca="1">f_risk_maxdownside_date(A2003,参数!$B$6,参数!$B$1)</f>
        <v>20200226-20200323</v>
      </c>
    </row>
    <row r="2004" spans="1:30">
      <c r="A2004" s="15" t="s">
        <v>2032</v>
      </c>
      <c r="B2004" t="str">
        <f>f_info_name(A2004)</f>
        <v>前海开源优质成长</v>
      </c>
      <c r="C2004" t="str">
        <f>f_info_setupdate(A2004)</f>
        <v>2019-04-09</v>
      </c>
      <c r="D2004" s="16">
        <f t="shared" si="31"/>
        <v>657</v>
      </c>
      <c r="F2004" s="17">
        <f>f_netasset_total(A2004,参数!$B$1,100000000)</f>
        <v>8.21226318</v>
      </c>
      <c r="G2004" s="17">
        <f ca="1">f_nav_adjustedreturn(A2004,参数!$B$2,参数!$B$1)</f>
        <v>16.8719539211342</v>
      </c>
      <c r="H2004" s="17">
        <f ca="1">f_nav_periodreturnrankingper(A2004,参数!$B$2,参数!$B$1,3)</f>
        <v>98.6261040235525</v>
      </c>
      <c r="I2004" s="17">
        <f ca="1">f_nav_adjustedreturn(A2004,参数!$B$3,参数!$B$2)</f>
        <v>0</v>
      </c>
      <c r="J2004" s="17">
        <f ca="1">f_nav_periodreturnrankingper(A2004,参数!$B$3,参数!$B$2,3)</f>
        <v>0</v>
      </c>
      <c r="K2004" s="17">
        <f ca="1">f_nav_adjustedreturn(A2004,参数!$B$4,参数!$B$3)</f>
        <v>0</v>
      </c>
      <c r="L2004" s="17">
        <f ca="1">f_nav_periodreturnrankingper(A2004,参数!$B$4,参数!$B$3,3)</f>
        <v>0</v>
      </c>
      <c r="M2004" s="17">
        <f ca="1">f_nav_adjustedreturn(A2004,参数!$B$5,参数!$B$4)</f>
        <v>0</v>
      </c>
      <c r="N2004" s="17">
        <f ca="1">f_nav_periodreturnrankingper(A2004,参数!$B$5,参数!$B$4,3)</f>
        <v>0</v>
      </c>
      <c r="O2004" s="17">
        <f ca="1">f_nav_adjustedreturn(A2004,参数!$B$6,参数!$B$5)</f>
        <v>0</v>
      </c>
      <c r="P2004" s="17">
        <f ca="1">f_nav_periodreturnrankingper(A2004,参数!$B$6,参数!$B$5,3)</f>
        <v>0</v>
      </c>
      <c r="Q2004" s="25">
        <f>f_return(A2004,1,参数!$B$1-365/2,参数!$B$1)</f>
        <v>3.37730851574378</v>
      </c>
      <c r="R2004" s="25">
        <f ca="1">f_return(A2004,1,参数!$B$4,参数!$B$1)</f>
        <v>0</v>
      </c>
      <c r="S2004" s="25">
        <f ca="1">f_return(A2004,1,参数!$B$6,参数!$B$1)</f>
        <v>0</v>
      </c>
      <c r="T2004" t="str">
        <f>f_info_investtype(A2004)</f>
        <v>偏股混合型基金</v>
      </c>
      <c r="U2004" t="str">
        <f>f_info_fundmanager(A2004)</f>
        <v>邱杰</v>
      </c>
      <c r="V2004">
        <f>f_info_manager_onthepostdays(A2004,1)</f>
        <v>674</v>
      </c>
      <c r="W2004" s="25">
        <f ca="1">f_return_1w(A2004,"0",参数!$B$2)</f>
        <v>-2.04843329572084</v>
      </c>
      <c r="X2004" s="25">
        <f>f_return_1m(A2004,"0",参数!$B$1)</f>
        <v>3.60565593087196</v>
      </c>
      <c r="Y2004" s="25">
        <f>f_return_3m(A2004,0,参数!$B$1)</f>
        <v>4.56671687941012</v>
      </c>
      <c r="Z2004" s="25">
        <f>f_return_6m(A2004,0,参数!B2003)</f>
        <v>-2.42776288352696</v>
      </c>
      <c r="AA2004" t="str">
        <f>f_dq_status(A2004,参数!$B$1)</f>
        <v>开放申购|开放赎回</v>
      </c>
      <c r="AB2004" s="17">
        <f ca="1">f_risk_maxdownside(A2004,参数!$B$6,参数!$B$1)</f>
        <v>-11.8881699021072</v>
      </c>
      <c r="AC2004" s="17">
        <f ca="1">f_risk_maxdownside(A2004,参数!$B$4,参数!$B$1)</f>
        <v>-11.8881699021072</v>
      </c>
      <c r="AD2004" t="str">
        <f ca="1">f_risk_maxdownside_date(A2004,参数!$B$6,参数!$B$1)</f>
        <v>20200225-20200323</v>
      </c>
    </row>
    <row r="2005" spans="1:30">
      <c r="A2005" s="15" t="s">
        <v>2033</v>
      </c>
      <c r="B2005" t="str">
        <f>f_info_name(A2005)</f>
        <v>广发稳健策略</v>
      </c>
      <c r="C2005" t="str">
        <f>f_info_setupdate(A2005)</f>
        <v>2019-03-07</v>
      </c>
      <c r="D2005" s="16">
        <f t="shared" si="31"/>
        <v>690</v>
      </c>
      <c r="F2005" s="17">
        <f>f_netasset_total(A2005,参数!$B$1,100000000)</f>
        <v>2.0501773864</v>
      </c>
      <c r="G2005" s="17">
        <f ca="1">f_nav_adjustedreturn(A2005,参数!$B$2,参数!$B$1)</f>
        <v>70.0916004147943</v>
      </c>
      <c r="H2005" s="17">
        <f ca="1">f_nav_periodreturnrankingper(A2005,参数!$B$2,参数!$B$1,3)</f>
        <v>46.3199214916585</v>
      </c>
      <c r="I2005" s="17">
        <f ca="1">f_nav_adjustedreturn(A2005,参数!$B$3,参数!$B$2)</f>
        <v>0</v>
      </c>
      <c r="J2005" s="17">
        <f ca="1">f_nav_periodreturnrankingper(A2005,参数!$B$3,参数!$B$2,3)</f>
        <v>0</v>
      </c>
      <c r="K2005" s="17">
        <f ca="1">f_nav_adjustedreturn(A2005,参数!$B$4,参数!$B$3)</f>
        <v>0</v>
      </c>
      <c r="L2005" s="17">
        <f ca="1">f_nav_periodreturnrankingper(A2005,参数!$B$4,参数!$B$3,3)</f>
        <v>0</v>
      </c>
      <c r="M2005" s="17">
        <f ca="1">f_nav_adjustedreturn(A2005,参数!$B$5,参数!$B$4)</f>
        <v>0</v>
      </c>
      <c r="N2005" s="17">
        <f ca="1">f_nav_periodreturnrankingper(A2005,参数!$B$5,参数!$B$4,3)</f>
        <v>0</v>
      </c>
      <c r="O2005" s="17">
        <f ca="1">f_nav_adjustedreturn(A2005,参数!$B$6,参数!$B$5)</f>
        <v>0</v>
      </c>
      <c r="P2005" s="17">
        <f ca="1">f_nav_periodreturnrankingper(A2005,参数!$B$6,参数!$B$5,3)</f>
        <v>0</v>
      </c>
      <c r="Q2005" s="25">
        <f>f_return(A2005,1,参数!$B$1-365/2,参数!$B$1)</f>
        <v>83.4761999806514</v>
      </c>
      <c r="R2005" s="25">
        <f ca="1">f_return(A2005,1,参数!$B$4,参数!$B$1)</f>
        <v>0</v>
      </c>
      <c r="S2005" s="25">
        <f ca="1">f_return(A2005,1,参数!$B$6,参数!$B$1)</f>
        <v>0</v>
      </c>
      <c r="T2005" t="str">
        <f>f_info_investtype(A2005)</f>
        <v>偏股混合型基金</v>
      </c>
      <c r="U2005" t="str">
        <f>f_info_fundmanager(A2005)</f>
        <v>李琛</v>
      </c>
      <c r="V2005">
        <f>f_info_manager_onthepostdays(A2005,1)</f>
        <v>707</v>
      </c>
      <c r="W2005" s="25">
        <f ca="1">f_return_1w(A2005,"0",参数!$B$2)</f>
        <v>-3.56666666666666</v>
      </c>
      <c r="X2005" s="25">
        <f>f_return_1m(A2005,"0",参数!$B$1)</f>
        <v>15.3008025306075</v>
      </c>
      <c r="Y2005" s="25">
        <f>f_return_3m(A2005,0,参数!$B$1)</f>
        <v>28.0444964871194</v>
      </c>
      <c r="Z2005" s="25">
        <f>f_return_6m(A2005,0,参数!B2004)</f>
        <v>31.8824525965987</v>
      </c>
      <c r="AA2005" t="str">
        <f>f_dq_status(A2005,参数!$B$1)</f>
        <v>开放申购|开放赎回</v>
      </c>
      <c r="AB2005" s="17">
        <f ca="1">f_risk_maxdownside(A2005,参数!$B$6,参数!$B$1)</f>
        <v>-13.9195016770484</v>
      </c>
      <c r="AC2005" s="17">
        <f ca="1">f_risk_maxdownside(A2005,参数!$B$4,参数!$B$1)</f>
        <v>-13.9195016770484</v>
      </c>
      <c r="AD2005" t="str">
        <f ca="1">f_risk_maxdownside_date(A2005,参数!$B$6,参数!$B$1)</f>
        <v>20200306-20200318</v>
      </c>
    </row>
    <row r="2006" spans="1:30">
      <c r="A2006" s="15" t="s">
        <v>2034</v>
      </c>
      <c r="B2006" t="str">
        <f>f_info_name(A2006)</f>
        <v>汇丰晋信港股通精选</v>
      </c>
      <c r="C2006" t="str">
        <f>f_info_setupdate(A2006)</f>
        <v>2019-03-20</v>
      </c>
      <c r="D2006" s="16">
        <f t="shared" si="31"/>
        <v>677</v>
      </c>
      <c r="F2006" s="17">
        <f>f_netasset_total(A2006,参数!$B$1,100000000)</f>
        <v>1.3000369514</v>
      </c>
      <c r="G2006" s="17">
        <f ca="1">f_nav_adjustedreturn(A2006,参数!$B$2,参数!$B$1)</f>
        <v>26.4683663833805</v>
      </c>
      <c r="H2006" s="17">
        <f ca="1">f_nav_periodreturnrankingper(A2006,参数!$B$2,参数!$B$1,3)</f>
        <v>95.0980392156863</v>
      </c>
      <c r="I2006" s="17">
        <f ca="1">f_nav_adjustedreturn(A2006,参数!$B$3,参数!$B$2)</f>
        <v>0</v>
      </c>
      <c r="J2006" s="17">
        <f ca="1">f_nav_periodreturnrankingper(A2006,参数!$B$3,参数!$B$2,3)</f>
        <v>0</v>
      </c>
      <c r="K2006" s="17">
        <f ca="1">f_nav_adjustedreturn(A2006,参数!$B$4,参数!$B$3)</f>
        <v>0</v>
      </c>
      <c r="L2006" s="17">
        <f ca="1">f_nav_periodreturnrankingper(A2006,参数!$B$4,参数!$B$3,3)</f>
        <v>0</v>
      </c>
      <c r="M2006" s="17">
        <f ca="1">f_nav_adjustedreturn(A2006,参数!$B$5,参数!$B$4)</f>
        <v>0</v>
      </c>
      <c r="N2006" s="17">
        <f ca="1">f_nav_periodreturnrankingper(A2006,参数!$B$5,参数!$B$4,3)</f>
        <v>0</v>
      </c>
      <c r="O2006" s="17">
        <f ca="1">f_nav_adjustedreturn(A2006,参数!$B$6,参数!$B$5)</f>
        <v>0</v>
      </c>
      <c r="P2006" s="17">
        <f ca="1">f_nav_periodreturnrankingper(A2006,参数!$B$6,参数!$B$5,3)</f>
        <v>0</v>
      </c>
      <c r="Q2006" s="25">
        <f>f_return(A2006,1,参数!$B$1-365/2,参数!$B$1)</f>
        <v>45.3193831025445</v>
      </c>
      <c r="R2006" s="25">
        <f ca="1">f_return(A2006,1,参数!$B$4,参数!$B$1)</f>
        <v>0</v>
      </c>
      <c r="S2006" s="25">
        <f ca="1">f_return(A2006,1,参数!$B$6,参数!$B$1)</f>
        <v>0</v>
      </c>
      <c r="T2006" t="str">
        <f>f_info_investtype(A2006)</f>
        <v>普通股票型基金</v>
      </c>
      <c r="U2006" t="str">
        <f>f_info_fundmanager(A2006)</f>
        <v>许廷全</v>
      </c>
      <c r="V2006">
        <f>f_info_manager_onthepostdays(A2006,1)</f>
        <v>544</v>
      </c>
      <c r="W2006" s="25">
        <f ca="1">f_return_1w(A2006,"0",参数!$B$2)</f>
        <v>-4.32740084921854</v>
      </c>
      <c r="X2006" s="25">
        <f>f_return_1m(A2006,"0",参数!$B$1)</f>
        <v>15.3177199931118</v>
      </c>
      <c r="Y2006" s="25">
        <f>f_return_3m(A2006,0,参数!$B$1)</f>
        <v>23.608675588371</v>
      </c>
      <c r="Z2006" s="25">
        <f>f_return_6m(A2006,0,参数!B2005)</f>
        <v>16.3523131672598</v>
      </c>
      <c r="AA2006" t="str">
        <f>f_dq_status(A2006,参数!$B$1)</f>
        <v>开放申购|开放赎回</v>
      </c>
      <c r="AB2006" s="17">
        <f ca="1">f_risk_maxdownside(A2006,参数!$B$6,参数!$B$1)</f>
        <v>-21.9803053573042</v>
      </c>
      <c r="AC2006" s="17">
        <f ca="1">f_risk_maxdownside(A2006,参数!$B$4,参数!$B$1)</f>
        <v>-21.9803053573042</v>
      </c>
      <c r="AD2006" t="str">
        <f ca="1">f_risk_maxdownside_date(A2006,参数!$B$6,参数!$B$1)</f>
        <v>20200118-20200319</v>
      </c>
    </row>
    <row r="2007" spans="1:30">
      <c r="A2007" s="15" t="s">
        <v>2035</v>
      </c>
      <c r="B2007" t="str">
        <f>f_info_name(A2007)</f>
        <v>东方量化多策略</v>
      </c>
      <c r="C2007" t="str">
        <f>f_info_setupdate(A2007)</f>
        <v>2019-02-22</v>
      </c>
      <c r="D2007" s="16">
        <f t="shared" si="31"/>
        <v>703</v>
      </c>
      <c r="F2007" s="17">
        <f>f_netasset_total(A2007,参数!$B$1,100000000)</f>
        <v>0.0496454883</v>
      </c>
      <c r="G2007" s="17">
        <f ca="1">f_nav_adjustedreturn(A2007,参数!$B$2,参数!$B$1)</f>
        <v>33.4580543521071</v>
      </c>
      <c r="H2007" s="17">
        <f ca="1">f_nav_periodreturnrankingper(A2007,参数!$B$2,参数!$B$1,3)</f>
        <v>91.8547595682041</v>
      </c>
      <c r="I2007" s="17">
        <f ca="1">f_nav_adjustedreturn(A2007,参数!$B$3,参数!$B$2)</f>
        <v>0</v>
      </c>
      <c r="J2007" s="17">
        <f ca="1">f_nav_periodreturnrankingper(A2007,参数!$B$3,参数!$B$2,3)</f>
        <v>0</v>
      </c>
      <c r="K2007" s="17">
        <f ca="1">f_nav_adjustedreturn(A2007,参数!$B$4,参数!$B$3)</f>
        <v>0</v>
      </c>
      <c r="L2007" s="17">
        <f ca="1">f_nav_periodreturnrankingper(A2007,参数!$B$4,参数!$B$3,3)</f>
        <v>0</v>
      </c>
      <c r="M2007" s="17">
        <f ca="1">f_nav_adjustedreturn(A2007,参数!$B$5,参数!$B$4)</f>
        <v>0</v>
      </c>
      <c r="N2007" s="17">
        <f ca="1">f_nav_periodreturnrankingper(A2007,参数!$B$5,参数!$B$4,3)</f>
        <v>0</v>
      </c>
      <c r="O2007" s="17">
        <f ca="1">f_nav_adjustedreturn(A2007,参数!$B$6,参数!$B$5)</f>
        <v>0</v>
      </c>
      <c r="P2007" s="17">
        <f ca="1">f_nav_periodreturnrankingper(A2007,参数!$B$6,参数!$B$5,3)</f>
        <v>0</v>
      </c>
      <c r="Q2007" s="25">
        <f>f_return(A2007,1,参数!$B$1-365/2,参数!$B$1)</f>
        <v>43.3710686245487</v>
      </c>
      <c r="R2007" s="25">
        <f ca="1">f_return(A2007,1,参数!$B$4,参数!$B$1)</f>
        <v>0</v>
      </c>
      <c r="S2007" s="25">
        <f ca="1">f_return(A2007,1,参数!$B$6,参数!$B$1)</f>
        <v>0</v>
      </c>
      <c r="T2007" t="str">
        <f>f_info_investtype(A2007)</f>
        <v>偏股混合型基金</v>
      </c>
      <c r="U2007" t="str">
        <f>f_info_fundmanager(A2007)</f>
        <v>盛泽</v>
      </c>
      <c r="V2007">
        <f>f_info_manager_onthepostdays(A2007,1)</f>
        <v>720</v>
      </c>
      <c r="W2007" s="25">
        <f ca="1">f_return_1w(A2007,"0",参数!$B$2)</f>
        <v>-3.0083086620189</v>
      </c>
      <c r="X2007" s="25">
        <f>f_return_1m(A2007,"0",参数!$B$1)</f>
        <v>15.6287322982426</v>
      </c>
      <c r="Y2007" s="25">
        <f>f_return_3m(A2007,0,参数!$B$1)</f>
        <v>16.724078539442</v>
      </c>
      <c r="Z2007" s="25">
        <f>f_return_6m(A2007,0,参数!B2006)</f>
        <v>18.2252388134741</v>
      </c>
      <c r="AA2007" t="str">
        <f>f_dq_status(A2007,参数!$B$1)</f>
        <v>开放申购|开放赎回</v>
      </c>
      <c r="AB2007" s="17">
        <f ca="1">f_risk_maxdownside(A2007,参数!$B$6,参数!$B$1)</f>
        <v>-13.0386017384802</v>
      </c>
      <c r="AC2007" s="17">
        <f ca="1">f_risk_maxdownside(A2007,参数!$B$4,参数!$B$1)</f>
        <v>-13.0386017384802</v>
      </c>
      <c r="AD2007" t="str">
        <f ca="1">f_risk_maxdownside_date(A2007,参数!$B$6,参数!$B$1)</f>
        <v>20200306-20200323</v>
      </c>
    </row>
    <row r="2008" spans="1:30">
      <c r="A2008" s="15" t="s">
        <v>2036</v>
      </c>
      <c r="B2008" t="str">
        <f>f_info_name(A2008)</f>
        <v>富国消费升级</v>
      </c>
      <c r="C2008" t="str">
        <f>f_info_setupdate(A2008)</f>
        <v>2019-02-20</v>
      </c>
      <c r="D2008" s="16">
        <f t="shared" si="31"/>
        <v>705</v>
      </c>
      <c r="F2008" s="17">
        <f>f_netasset_total(A2008,参数!$B$1,100000000)</f>
        <v>3.4577447072</v>
      </c>
      <c r="G2008" s="17">
        <f ca="1">f_nav_adjustedreturn(A2008,参数!$B$2,参数!$B$1)</f>
        <v>104.095720202485</v>
      </c>
      <c r="H2008" s="17">
        <f ca="1">f_nav_periodreturnrankingper(A2008,参数!$B$2,参数!$B$1,3)</f>
        <v>7.75269872423945</v>
      </c>
      <c r="I2008" s="17">
        <f ca="1">f_nav_adjustedreturn(A2008,参数!$B$3,参数!$B$2)</f>
        <v>0</v>
      </c>
      <c r="J2008" s="17">
        <f ca="1">f_nav_periodreturnrankingper(A2008,参数!$B$3,参数!$B$2,3)</f>
        <v>0</v>
      </c>
      <c r="K2008" s="17">
        <f ca="1">f_nav_adjustedreturn(A2008,参数!$B$4,参数!$B$3)</f>
        <v>0</v>
      </c>
      <c r="L2008" s="17">
        <f ca="1">f_nav_periodreturnrankingper(A2008,参数!$B$4,参数!$B$3,3)</f>
        <v>0</v>
      </c>
      <c r="M2008" s="17">
        <f ca="1">f_nav_adjustedreturn(A2008,参数!$B$5,参数!$B$4)</f>
        <v>0</v>
      </c>
      <c r="N2008" s="17">
        <f ca="1">f_nav_periodreturnrankingper(A2008,参数!$B$5,参数!$B$4,3)</f>
        <v>0</v>
      </c>
      <c r="O2008" s="17">
        <f ca="1">f_nav_adjustedreturn(A2008,参数!$B$6,参数!$B$5)</f>
        <v>0</v>
      </c>
      <c r="P2008" s="17">
        <f ca="1">f_nav_periodreturnrankingper(A2008,参数!$B$6,参数!$B$5,3)</f>
        <v>0</v>
      </c>
      <c r="Q2008" s="25">
        <f>f_return(A2008,1,参数!$B$1-365/2,参数!$B$1)</f>
        <v>101.351434415581</v>
      </c>
      <c r="R2008" s="25">
        <f ca="1">f_return(A2008,1,参数!$B$4,参数!$B$1)</f>
        <v>0</v>
      </c>
      <c r="S2008" s="25">
        <f ca="1">f_return(A2008,1,参数!$B$6,参数!$B$1)</f>
        <v>0</v>
      </c>
      <c r="T2008" t="str">
        <f>f_info_investtype(A2008)</f>
        <v>偏股混合型基金</v>
      </c>
      <c r="U2008" t="str">
        <f>f_info_fundmanager(A2008)</f>
        <v>汪孟海,张慕禹</v>
      </c>
      <c r="V2008">
        <f>f_info_manager_onthepostdays(A2008,1)</f>
        <v>722</v>
      </c>
      <c r="W2008" s="25">
        <f ca="1">f_return_1w(A2008,"0",参数!$B$2)</f>
        <v>-1.0999013881514</v>
      </c>
      <c r="X2008" s="25">
        <f>f_return_1m(A2008,"0",参数!$B$1)</f>
        <v>19.4023153549313</v>
      </c>
      <c r="Y2008" s="25">
        <f>f_return_3m(A2008,0,参数!$B$1)</f>
        <v>33.9002666935037</v>
      </c>
      <c r="Z2008" s="25">
        <f>f_return_6m(A2008,0,参数!B2007)</f>
        <v>35.699163222099</v>
      </c>
      <c r="AA2008" t="str">
        <f>f_dq_status(A2008,参数!$B$1)</f>
        <v>开放申购|开放赎回</v>
      </c>
      <c r="AB2008" s="17">
        <f ca="1">f_risk_maxdownside(A2008,参数!$B$6,参数!$B$1)</f>
        <v>-17.3288424525708</v>
      </c>
      <c r="AC2008" s="17">
        <f ca="1">f_risk_maxdownside(A2008,参数!$B$4,参数!$B$1)</f>
        <v>-17.3288424525708</v>
      </c>
      <c r="AD2008" t="str">
        <f ca="1">f_risk_maxdownside_date(A2008,参数!$B$6,参数!$B$1)</f>
        <v>20200226-20200323</v>
      </c>
    </row>
    <row r="2009" spans="1:30">
      <c r="A2009" s="15" t="s">
        <v>2037</v>
      </c>
      <c r="B2009" t="str">
        <f>f_info_name(A2009)</f>
        <v>前海联合科技先锋A</v>
      </c>
      <c r="C2009" t="str">
        <f>f_info_setupdate(A2009)</f>
        <v>2019-08-14</v>
      </c>
      <c r="D2009" s="16">
        <f t="shared" si="31"/>
        <v>530</v>
      </c>
      <c r="F2009" s="17">
        <f>f_netasset_total(A2009,参数!$B$1,100000000)</f>
        <v>0.6637939406</v>
      </c>
      <c r="G2009" s="17">
        <f ca="1">f_nav_adjustedreturn(A2009,参数!$B$2,参数!$B$1)</f>
        <v>60.6220812406379</v>
      </c>
      <c r="H2009" s="17">
        <f ca="1">f_nav_periodreturnrankingper(A2009,参数!$B$2,参数!$B$1,3)</f>
        <v>60.1570166830226</v>
      </c>
      <c r="I2009" s="17">
        <f ca="1">f_nav_adjustedreturn(A2009,参数!$B$3,参数!$B$2)</f>
        <v>0</v>
      </c>
      <c r="J2009" s="17">
        <f ca="1">f_nav_periodreturnrankingper(A2009,参数!$B$3,参数!$B$2,3)</f>
        <v>0</v>
      </c>
      <c r="K2009" s="17">
        <f ca="1">f_nav_adjustedreturn(A2009,参数!$B$4,参数!$B$3)</f>
        <v>0</v>
      </c>
      <c r="L2009" s="17">
        <f ca="1">f_nav_periodreturnrankingper(A2009,参数!$B$4,参数!$B$3,3)</f>
        <v>0</v>
      </c>
      <c r="M2009" s="17">
        <f ca="1">f_nav_adjustedreturn(A2009,参数!$B$5,参数!$B$4)</f>
        <v>0</v>
      </c>
      <c r="N2009" s="17">
        <f ca="1">f_nav_periodreturnrankingper(A2009,参数!$B$5,参数!$B$4,3)</f>
        <v>0</v>
      </c>
      <c r="O2009" s="17">
        <f ca="1">f_nav_adjustedreturn(A2009,参数!$B$6,参数!$B$5)</f>
        <v>0</v>
      </c>
      <c r="P2009" s="17">
        <f ca="1">f_nav_periodreturnrankingper(A2009,参数!$B$6,参数!$B$5,3)</f>
        <v>0</v>
      </c>
      <c r="Q2009" s="25">
        <f>f_return(A2009,1,参数!$B$1-365/2,参数!$B$1)</f>
        <v>43.8886973899707</v>
      </c>
      <c r="R2009" s="25">
        <f ca="1">f_return(A2009,1,参数!$B$4,参数!$B$1)</f>
        <v>0</v>
      </c>
      <c r="S2009" s="25">
        <f ca="1">f_return(A2009,1,参数!$B$6,参数!$B$1)</f>
        <v>0</v>
      </c>
      <c r="T2009" t="str">
        <f>f_info_investtype(A2009)</f>
        <v>偏股混合型基金</v>
      </c>
      <c r="U2009" t="str">
        <f>f_info_fundmanager(A2009)</f>
        <v>王静,林材,张磊</v>
      </c>
      <c r="V2009">
        <f>f_info_manager_onthepostdays(A2009,1)</f>
        <v>547</v>
      </c>
      <c r="W2009" s="25">
        <f ca="1">f_return_1w(A2009,"0",参数!$B$2)</f>
        <v>0.736729984022721</v>
      </c>
      <c r="X2009" s="25">
        <f>f_return_1m(A2009,"0",参数!$B$1)</f>
        <v>16.3751276813075</v>
      </c>
      <c r="Y2009" s="25">
        <f>f_return_3m(A2009,0,参数!$B$1)</f>
        <v>26.9075466443888</v>
      </c>
      <c r="Z2009" s="25">
        <f>f_return_6m(A2009,0,参数!B2008)</f>
        <v>12.1276863139374</v>
      </c>
      <c r="AA2009" t="str">
        <f>f_dq_status(A2009,参数!$B$1)</f>
        <v>开放申购|开放赎回</v>
      </c>
      <c r="AB2009" s="17">
        <f ca="1">f_risk_maxdownside(A2009,参数!$B$6,参数!$B$1)</f>
        <v>-16.2894580107207</v>
      </c>
      <c r="AC2009" s="17">
        <f ca="1">f_risk_maxdownside(A2009,参数!$B$4,参数!$B$1)</f>
        <v>-16.2894580107207</v>
      </c>
      <c r="AD2009" t="str">
        <f ca="1">f_risk_maxdownside_date(A2009,参数!$B$6,参数!$B$1)</f>
        <v>20200714-20200910</v>
      </c>
    </row>
    <row r="2010" spans="1:30">
      <c r="A2010" s="15" t="s">
        <v>2038</v>
      </c>
      <c r="B2010" t="str">
        <f>f_info_name(A2010)</f>
        <v>嘉实互通精选</v>
      </c>
      <c r="C2010" t="str">
        <f>f_info_setupdate(A2010)</f>
        <v>2019-02-20</v>
      </c>
      <c r="D2010" s="16">
        <f t="shared" si="31"/>
        <v>705</v>
      </c>
      <c r="F2010" s="17">
        <f>f_netasset_total(A2010,参数!$B$1,100000000)</f>
        <v>2.6159819582</v>
      </c>
      <c r="G2010" s="17">
        <f ca="1">f_nav_adjustedreturn(A2010,参数!$B$2,参数!$B$1)</f>
        <v>32.0188836434324</v>
      </c>
      <c r="H2010" s="17">
        <f ca="1">f_nav_periodreturnrankingper(A2010,参数!$B$2,参数!$B$1,3)</f>
        <v>91.421568627451</v>
      </c>
      <c r="I2010" s="17">
        <f ca="1">f_nav_adjustedreturn(A2010,参数!$B$3,参数!$B$2)</f>
        <v>0</v>
      </c>
      <c r="J2010" s="17">
        <f ca="1">f_nav_periodreturnrankingper(A2010,参数!$B$3,参数!$B$2,3)</f>
        <v>0</v>
      </c>
      <c r="K2010" s="17">
        <f ca="1">f_nav_adjustedreturn(A2010,参数!$B$4,参数!$B$3)</f>
        <v>0</v>
      </c>
      <c r="L2010" s="17">
        <f ca="1">f_nav_periodreturnrankingper(A2010,参数!$B$4,参数!$B$3,3)</f>
        <v>0</v>
      </c>
      <c r="M2010" s="17">
        <f ca="1">f_nav_adjustedreturn(A2010,参数!$B$5,参数!$B$4)</f>
        <v>0</v>
      </c>
      <c r="N2010" s="17">
        <f ca="1">f_nav_periodreturnrankingper(A2010,参数!$B$5,参数!$B$4,3)</f>
        <v>0</v>
      </c>
      <c r="O2010" s="17">
        <f ca="1">f_nav_adjustedreturn(A2010,参数!$B$6,参数!$B$5)</f>
        <v>0</v>
      </c>
      <c r="P2010" s="17">
        <f ca="1">f_nav_periodreturnrankingper(A2010,参数!$B$6,参数!$B$5,3)</f>
        <v>0</v>
      </c>
      <c r="Q2010" s="25">
        <f>f_return(A2010,1,参数!$B$1-365/2,参数!$B$1)</f>
        <v>29.9818781918859</v>
      </c>
      <c r="R2010" s="25">
        <f ca="1">f_return(A2010,1,参数!$B$4,参数!$B$1)</f>
        <v>0</v>
      </c>
      <c r="S2010" s="25">
        <f ca="1">f_return(A2010,1,参数!$B$6,参数!$B$1)</f>
        <v>0</v>
      </c>
      <c r="T2010" t="str">
        <f>f_info_investtype(A2010)</f>
        <v>普通股票型基金</v>
      </c>
      <c r="U2010" t="str">
        <f>f_info_fundmanager(A2010)</f>
        <v>陈叶雁南,冯正彦</v>
      </c>
      <c r="V2010">
        <f>f_info_manager_onthepostdays(A2010,1)</f>
        <v>722</v>
      </c>
      <c r="W2010" s="25">
        <f ca="1">f_return_1w(A2010,"0",参数!$B$2)</f>
        <v>-3.38073517574457</v>
      </c>
      <c r="X2010" s="25">
        <f>f_return_1m(A2010,"0",参数!$B$1)</f>
        <v>11.3696704669686</v>
      </c>
      <c r="Y2010" s="25">
        <f>f_return_3m(A2010,0,参数!$B$1)</f>
        <v>15.9795071968773</v>
      </c>
      <c r="Z2010" s="25">
        <f>f_return_6m(A2010,0,参数!B2009)</f>
        <v>14.8226616446955</v>
      </c>
      <c r="AA2010" t="str">
        <f>f_dq_status(A2010,参数!$B$1)</f>
        <v>开放申购|开放赎回</v>
      </c>
      <c r="AB2010" s="17">
        <f ca="1">f_risk_maxdownside(A2010,参数!$B$6,参数!$B$1)</f>
        <v>-16.0671462829736</v>
      </c>
      <c r="AC2010" s="17">
        <f ca="1">f_risk_maxdownside(A2010,参数!$B$4,参数!$B$1)</f>
        <v>-16.0671462829736</v>
      </c>
      <c r="AD2010" t="str">
        <f ca="1">f_risk_maxdownside_date(A2010,参数!$B$6,参数!$B$1)</f>
        <v>20200114-20200323</v>
      </c>
    </row>
    <row r="2011" spans="1:30">
      <c r="A2011" s="15" t="s">
        <v>2039</v>
      </c>
      <c r="B2011" t="str">
        <f>f_info_name(A2011)</f>
        <v>博时汇悦回报</v>
      </c>
      <c r="C2011" t="str">
        <f>f_info_setupdate(A2011)</f>
        <v>2019-01-29</v>
      </c>
      <c r="D2011" s="16">
        <f t="shared" si="31"/>
        <v>727</v>
      </c>
      <c r="F2011" s="17">
        <f>f_netasset_total(A2011,参数!$B$1,100000000)</f>
        <v>2.3716944521</v>
      </c>
      <c r="G2011" s="17">
        <f ca="1">f_nav_adjustedreturn(A2011,参数!$B$2,参数!$B$1)</f>
        <v>89.1941713483146</v>
      </c>
      <c r="H2011" s="17">
        <f ca="1">f_nav_periodreturnrankingper(A2011,参数!$B$2,参数!$B$1,3)</f>
        <v>19.3326790971541</v>
      </c>
      <c r="I2011" s="17">
        <f ca="1">f_nav_adjustedreturn(A2011,参数!$B$3,参数!$B$2)</f>
        <v>0</v>
      </c>
      <c r="J2011" s="17">
        <f ca="1">f_nav_periodreturnrankingper(A2011,参数!$B$3,参数!$B$2,3)</f>
        <v>0</v>
      </c>
      <c r="K2011" s="17">
        <f ca="1">f_nav_adjustedreturn(A2011,参数!$B$4,参数!$B$3)</f>
        <v>0</v>
      </c>
      <c r="L2011" s="17">
        <f ca="1">f_nav_periodreturnrankingper(A2011,参数!$B$4,参数!$B$3,3)</f>
        <v>0</v>
      </c>
      <c r="M2011" s="17">
        <f ca="1">f_nav_adjustedreturn(A2011,参数!$B$5,参数!$B$4)</f>
        <v>0</v>
      </c>
      <c r="N2011" s="17">
        <f ca="1">f_nav_periodreturnrankingper(A2011,参数!$B$5,参数!$B$4,3)</f>
        <v>0</v>
      </c>
      <c r="O2011" s="17">
        <f ca="1">f_nav_adjustedreturn(A2011,参数!$B$6,参数!$B$5)</f>
        <v>0</v>
      </c>
      <c r="P2011" s="17">
        <f ca="1">f_nav_periodreturnrankingper(A2011,参数!$B$6,参数!$B$5,3)</f>
        <v>0</v>
      </c>
      <c r="Q2011" s="25">
        <f>f_return(A2011,1,参数!$B$1-365/2,参数!$B$1)</f>
        <v>91.5807399288581</v>
      </c>
      <c r="R2011" s="25">
        <f ca="1">f_return(A2011,1,参数!$B$4,参数!$B$1)</f>
        <v>0</v>
      </c>
      <c r="S2011" s="25">
        <f ca="1">f_return(A2011,1,参数!$B$6,参数!$B$1)</f>
        <v>0</v>
      </c>
      <c r="T2011" t="str">
        <f>f_info_investtype(A2011)</f>
        <v>偏股混合型基金</v>
      </c>
      <c r="U2011" t="str">
        <f>f_info_fundmanager(A2011)</f>
        <v>吴渭,肖瑞瑾,郭晓林</v>
      </c>
      <c r="V2011">
        <f>f_info_manager_onthepostdays(A2011,1)</f>
        <v>744</v>
      </c>
      <c r="W2011" s="25">
        <f ca="1">f_return_1w(A2011,"0",参数!$B$2)</f>
        <v>2.24376234069287</v>
      </c>
      <c r="X2011" s="25">
        <f>f_return_1m(A2011,"0",参数!$B$1)</f>
        <v>16.6098577070822</v>
      </c>
      <c r="Y2011" s="25">
        <f>f_return_3m(A2011,0,参数!$B$1)</f>
        <v>35.5534591194968</v>
      </c>
      <c r="Z2011" s="25">
        <f>f_return_6m(A2011,0,参数!B2010)</f>
        <v>26.5200361554685</v>
      </c>
      <c r="AA2011" t="str">
        <f>f_dq_status(A2011,参数!$B$1)</f>
        <v>开放申购|开放赎回</v>
      </c>
      <c r="AB2011" s="17">
        <f ca="1">f_risk_maxdownside(A2011,参数!$B$6,参数!$B$1)</f>
        <v>-15.3282465815517</v>
      </c>
      <c r="AC2011" s="17">
        <f ca="1">f_risk_maxdownside(A2011,参数!$B$4,参数!$B$1)</f>
        <v>-15.3282465815517</v>
      </c>
      <c r="AD2011" t="str">
        <f ca="1">f_risk_maxdownside_date(A2011,参数!$B$6,参数!$B$1)</f>
        <v>20200226-20200401</v>
      </c>
    </row>
    <row r="2012" spans="1:30">
      <c r="A2012" s="15" t="s">
        <v>2040</v>
      </c>
      <c r="B2012" t="str">
        <f>f_info_name(A2012)</f>
        <v>安信盈利驱动A</v>
      </c>
      <c r="C2012" t="str">
        <f>f_info_setupdate(A2012)</f>
        <v>2019-03-05</v>
      </c>
      <c r="D2012" s="16">
        <f t="shared" si="31"/>
        <v>692</v>
      </c>
      <c r="F2012" s="17">
        <f>f_netasset_total(A2012,参数!$B$1,100000000)</f>
        <v>2.1874717392</v>
      </c>
      <c r="G2012" s="17">
        <f ca="1">f_nav_adjustedreturn(A2012,参数!$B$2,参数!$B$1)</f>
        <v>43.2785217833531</v>
      </c>
      <c r="H2012" s="17">
        <f ca="1">f_nav_periodreturnrankingper(A2012,参数!$B$2,参数!$B$1,3)</f>
        <v>79.656862745098</v>
      </c>
      <c r="I2012" s="17">
        <f ca="1">f_nav_adjustedreturn(A2012,参数!$B$3,参数!$B$2)</f>
        <v>0</v>
      </c>
      <c r="J2012" s="17">
        <f ca="1">f_nav_periodreturnrankingper(A2012,参数!$B$3,参数!$B$2,3)</f>
        <v>0</v>
      </c>
      <c r="K2012" s="17">
        <f ca="1">f_nav_adjustedreturn(A2012,参数!$B$4,参数!$B$3)</f>
        <v>0</v>
      </c>
      <c r="L2012" s="17">
        <f ca="1">f_nav_periodreturnrankingper(A2012,参数!$B$4,参数!$B$3,3)</f>
        <v>0</v>
      </c>
      <c r="M2012" s="17">
        <f ca="1">f_nav_adjustedreturn(A2012,参数!$B$5,参数!$B$4)</f>
        <v>0</v>
      </c>
      <c r="N2012" s="17">
        <f ca="1">f_nav_periodreturnrankingper(A2012,参数!$B$5,参数!$B$4,3)</f>
        <v>0</v>
      </c>
      <c r="O2012" s="17">
        <f ca="1">f_nav_adjustedreturn(A2012,参数!$B$6,参数!$B$5)</f>
        <v>0</v>
      </c>
      <c r="P2012" s="17">
        <f ca="1">f_nav_periodreturnrankingper(A2012,参数!$B$6,参数!$B$5,3)</f>
        <v>0</v>
      </c>
      <c r="Q2012" s="25">
        <f>f_return(A2012,1,参数!$B$1-365/2,参数!$B$1)</f>
        <v>37.0450363726738</v>
      </c>
      <c r="R2012" s="25">
        <f ca="1">f_return(A2012,1,参数!$B$4,参数!$B$1)</f>
        <v>0</v>
      </c>
      <c r="S2012" s="25">
        <f ca="1">f_return(A2012,1,参数!$B$6,参数!$B$1)</f>
        <v>0</v>
      </c>
      <c r="T2012" t="str">
        <f>f_info_investtype(A2012)</f>
        <v>普通股票型基金</v>
      </c>
      <c r="U2012" t="str">
        <f>f_info_fundmanager(A2012)</f>
        <v>袁玮,陈卫国</v>
      </c>
      <c r="V2012">
        <f>f_info_manager_onthepostdays(A2012,1)</f>
        <v>709</v>
      </c>
      <c r="W2012" s="25">
        <f ca="1">f_return_1w(A2012,"0",参数!$B$2)</f>
        <v>-3.88594704684318</v>
      </c>
      <c r="X2012" s="25">
        <f>f_return_1m(A2012,"0",参数!$B$1)</f>
        <v>3.82654628094096</v>
      </c>
      <c r="Y2012" s="25">
        <f>f_return_3m(A2012,0,参数!$B$1)</f>
        <v>4.64281292559118</v>
      </c>
      <c r="Z2012" s="25">
        <f>f_return_6m(A2012,0,参数!B2011)</f>
        <v>10.2728320737799</v>
      </c>
      <c r="AA2012" t="str">
        <f>f_dq_status(A2012,参数!$B$1)</f>
        <v>开放申购|开放赎回</v>
      </c>
      <c r="AB2012" s="17">
        <f ca="1">f_risk_maxdownside(A2012,参数!$B$6,参数!$B$1)</f>
        <v>-16.3943188759927</v>
      </c>
      <c r="AC2012" s="17">
        <f ca="1">f_risk_maxdownside(A2012,参数!$B$4,参数!$B$1)</f>
        <v>-16.3943188759927</v>
      </c>
      <c r="AD2012" t="str">
        <f ca="1">f_risk_maxdownside_date(A2012,参数!$B$6,参数!$B$1)</f>
        <v>20200306-20200323</v>
      </c>
    </row>
    <row r="2013" spans="1:30">
      <c r="A2013" s="15" t="s">
        <v>2041</v>
      </c>
      <c r="B2013" t="str">
        <f>f_info_name(A2013)</f>
        <v>凯石湛A</v>
      </c>
      <c r="C2013" t="str">
        <f>f_info_setupdate(A2013)</f>
        <v>2019-03-20</v>
      </c>
      <c r="D2013" s="16">
        <f t="shared" si="31"/>
        <v>677</v>
      </c>
      <c r="F2013" s="17">
        <f>f_netasset_total(A2013,参数!$B$1,100000000)</f>
        <v>0.1585921616</v>
      </c>
      <c r="G2013" s="17">
        <f ca="1">f_nav_adjustedreturn(A2013,参数!$B$2,参数!$B$1)</f>
        <v>29.5197935414647</v>
      </c>
      <c r="H2013" s="17">
        <f ca="1">f_nav_periodreturnrankingper(A2013,参数!$B$2,参数!$B$1,3)</f>
        <v>93.4249263984298</v>
      </c>
      <c r="I2013" s="17">
        <f ca="1">f_nav_adjustedreturn(A2013,参数!$B$3,参数!$B$2)</f>
        <v>0</v>
      </c>
      <c r="J2013" s="17">
        <f ca="1">f_nav_periodreturnrankingper(A2013,参数!$B$3,参数!$B$2,3)</f>
        <v>0</v>
      </c>
      <c r="K2013" s="17">
        <f ca="1">f_nav_adjustedreturn(A2013,参数!$B$4,参数!$B$3)</f>
        <v>0</v>
      </c>
      <c r="L2013" s="17">
        <f ca="1">f_nav_periodreturnrankingper(A2013,参数!$B$4,参数!$B$3,3)</f>
        <v>0</v>
      </c>
      <c r="M2013" s="17">
        <f ca="1">f_nav_adjustedreturn(A2013,参数!$B$5,参数!$B$4)</f>
        <v>0</v>
      </c>
      <c r="N2013" s="17">
        <f ca="1">f_nav_periodreturnrankingper(A2013,参数!$B$5,参数!$B$4,3)</f>
        <v>0</v>
      </c>
      <c r="O2013" s="17">
        <f ca="1">f_nav_adjustedreturn(A2013,参数!$B$6,参数!$B$5)</f>
        <v>0</v>
      </c>
      <c r="P2013" s="17">
        <f ca="1">f_nav_periodreturnrankingper(A2013,参数!$B$6,参数!$B$5,3)</f>
        <v>0</v>
      </c>
      <c r="Q2013" s="25">
        <f>f_return(A2013,1,参数!$B$1-365/2,参数!$B$1)</f>
        <v>50.0627640668778</v>
      </c>
      <c r="R2013" s="25">
        <f ca="1">f_return(A2013,1,参数!$B$4,参数!$B$1)</f>
        <v>0</v>
      </c>
      <c r="S2013" s="25">
        <f ca="1">f_return(A2013,1,参数!$B$6,参数!$B$1)</f>
        <v>0</v>
      </c>
      <c r="T2013" t="str">
        <f>f_info_investtype(A2013)</f>
        <v>偏股混合型基金</v>
      </c>
      <c r="U2013" t="str">
        <f>f_info_fundmanager(A2013)</f>
        <v>王磊</v>
      </c>
      <c r="V2013">
        <f>f_info_manager_onthepostdays(A2013,1)</f>
        <v>617</v>
      </c>
      <c r="W2013" s="25">
        <f ca="1">f_return_1w(A2013,"0",参数!$B$2)</f>
        <v>-2.78650570530842</v>
      </c>
      <c r="X2013" s="25">
        <f>f_return_1m(A2013,"0",参数!$B$1)</f>
        <v>8.04938744257274</v>
      </c>
      <c r="Y2013" s="25">
        <f>f_return_3m(A2013,0,参数!$B$1)</f>
        <v>10.2413822244987</v>
      </c>
      <c r="Z2013" s="25">
        <f>f_return_6m(A2013,0,参数!B2012)</f>
        <v>13.9714837082262</v>
      </c>
      <c r="AA2013" t="str">
        <f>f_dq_status(A2013,参数!$B$1)</f>
        <v>开放申购|开放赎回</v>
      </c>
      <c r="AB2013" s="17">
        <f ca="1">f_risk_maxdownside(A2013,参数!$B$6,参数!$B$1)</f>
        <v>-11.2775186185449</v>
      </c>
      <c r="AC2013" s="17">
        <f ca="1">f_risk_maxdownside(A2013,参数!$B$4,参数!$B$1)</f>
        <v>-11.2775186185449</v>
      </c>
      <c r="AD2013" t="str">
        <f ca="1">f_risk_maxdownside_date(A2013,参数!$B$6,参数!$B$1)</f>
        <v>20200104-20200323</v>
      </c>
    </row>
    <row r="2014" spans="1:30">
      <c r="A2014" s="15" t="s">
        <v>2042</v>
      </c>
      <c r="B2014" t="str">
        <f>f_info_name(A2014)</f>
        <v>鹏扬添利增强A</v>
      </c>
      <c r="C2014" t="str">
        <f>f_info_setupdate(A2014)</f>
        <v>2019-03-28</v>
      </c>
      <c r="D2014" s="16">
        <f t="shared" si="31"/>
        <v>669</v>
      </c>
      <c r="F2014" s="17">
        <f>f_netasset_total(A2014,参数!$B$1,100000000)</f>
        <v>8.0057805267</v>
      </c>
      <c r="G2014" s="17">
        <f ca="1">f_nav_adjustedreturn(A2014,参数!$B$2,参数!$B$1)</f>
        <v>10.8762454604712</v>
      </c>
      <c r="H2014" s="17">
        <f ca="1">f_nav_periodreturnrankingper(A2014,参数!$B$2,参数!$B$1,3)</f>
        <v>41.5094339622642</v>
      </c>
      <c r="I2014" s="17">
        <f ca="1">f_nav_adjustedreturn(A2014,参数!$B$3,参数!$B$2)</f>
        <v>0</v>
      </c>
      <c r="J2014" s="17">
        <f ca="1">f_nav_periodreturnrankingper(A2014,参数!$B$3,参数!$B$2,3)</f>
        <v>0</v>
      </c>
      <c r="K2014" s="17">
        <f ca="1">f_nav_adjustedreturn(A2014,参数!$B$4,参数!$B$3)</f>
        <v>0</v>
      </c>
      <c r="L2014" s="17">
        <f ca="1">f_nav_periodreturnrankingper(A2014,参数!$B$4,参数!$B$3,3)</f>
        <v>0</v>
      </c>
      <c r="M2014" s="17">
        <f ca="1">f_nav_adjustedreturn(A2014,参数!$B$5,参数!$B$4)</f>
        <v>0</v>
      </c>
      <c r="N2014" s="17">
        <f ca="1">f_nav_periodreturnrankingper(A2014,参数!$B$5,参数!$B$4,3)</f>
        <v>0</v>
      </c>
      <c r="O2014" s="17">
        <f ca="1">f_nav_adjustedreturn(A2014,参数!$B$6,参数!$B$5)</f>
        <v>0</v>
      </c>
      <c r="P2014" s="17">
        <f ca="1">f_nav_periodreturnrankingper(A2014,参数!$B$6,参数!$B$5,3)</f>
        <v>0</v>
      </c>
      <c r="Q2014" s="25">
        <f>f_return(A2014,1,参数!$B$1-365/2,参数!$B$1)</f>
        <v>12.3330146689106</v>
      </c>
      <c r="R2014" s="25">
        <f ca="1">f_return(A2014,1,参数!$B$4,参数!$B$1)</f>
        <v>0</v>
      </c>
      <c r="S2014" s="25">
        <f ca="1">f_return(A2014,1,参数!$B$6,参数!$B$1)</f>
        <v>0</v>
      </c>
      <c r="T2014" t="str">
        <f>f_info_investtype(A2014)</f>
        <v>混合债券型二级基金</v>
      </c>
      <c r="U2014" t="str">
        <f>f_info_fundmanager(A2014)</f>
        <v>王华</v>
      </c>
      <c r="V2014">
        <f>f_info_manager_onthepostdays(A2014,1)</f>
        <v>686</v>
      </c>
      <c r="W2014" s="25">
        <f ca="1">f_return_1w(A2014,"0",参数!$B$2)</f>
        <v>-0.546397481015004</v>
      </c>
      <c r="X2014" s="25">
        <f>f_return_1m(A2014,"0",参数!$B$1)</f>
        <v>1.77792973758442</v>
      </c>
      <c r="Y2014" s="25">
        <f>f_return_3m(A2014,0,参数!$B$1)</f>
        <v>3.53913043478262</v>
      </c>
      <c r="Z2014" s="25">
        <f>f_return_6m(A2014,0,参数!B2013)</f>
        <v>4.35240435240436</v>
      </c>
      <c r="AA2014" t="str">
        <f>f_dq_status(A2014,参数!$B$1)</f>
        <v>开放申购|开放赎回</v>
      </c>
      <c r="AB2014" s="17">
        <f ca="1">f_risk_maxdownside(A2014,参数!$B$6,参数!$B$1)</f>
        <v>-3.42602689930935</v>
      </c>
      <c r="AC2014" s="17">
        <f ca="1">f_risk_maxdownside(A2014,参数!$B$4,参数!$B$1)</f>
        <v>-3.42602689930935</v>
      </c>
      <c r="AD2014" t="str">
        <f ca="1">f_risk_maxdownside_date(A2014,参数!$B$6,参数!$B$1)</f>
        <v>20200306-20200323</v>
      </c>
    </row>
    <row r="2015" spans="1:30">
      <c r="A2015" s="15" t="s">
        <v>2043</v>
      </c>
      <c r="B2015" t="str">
        <f>f_info_name(A2015)</f>
        <v>永赢惠泽一年定期开放</v>
      </c>
      <c r="C2015" t="str">
        <f>f_info_setupdate(A2015)</f>
        <v>2019-06-05</v>
      </c>
      <c r="D2015" s="16">
        <f t="shared" si="31"/>
        <v>600</v>
      </c>
      <c r="F2015" s="17">
        <f>f_netasset_total(A2015,参数!$B$1,100000000)</f>
        <v>8.641989037</v>
      </c>
      <c r="G2015" s="17">
        <f ca="1">f_nav_adjustedreturn(A2015,参数!$B$2,参数!$B$1)</f>
        <v>40.7244785949506</v>
      </c>
      <c r="H2015" s="17">
        <f ca="1">f_nav_periodreturnrankingper(A2015,参数!$B$2,参数!$B$1,3)</f>
        <v>53.1498147167814</v>
      </c>
      <c r="I2015" s="17">
        <f ca="1">f_nav_adjustedreturn(A2015,参数!$B$3,参数!$B$2)</f>
        <v>0</v>
      </c>
      <c r="J2015" s="17">
        <f ca="1">f_nav_periodreturnrankingper(A2015,参数!$B$3,参数!$B$2,3)</f>
        <v>0</v>
      </c>
      <c r="K2015" s="17">
        <f ca="1">f_nav_adjustedreturn(A2015,参数!$B$4,参数!$B$3)</f>
        <v>0</v>
      </c>
      <c r="L2015" s="17">
        <f ca="1">f_nav_periodreturnrankingper(A2015,参数!$B$4,参数!$B$3,3)</f>
        <v>0</v>
      </c>
      <c r="M2015" s="17">
        <f ca="1">f_nav_adjustedreturn(A2015,参数!$B$5,参数!$B$4)</f>
        <v>0</v>
      </c>
      <c r="N2015" s="17">
        <f ca="1">f_nav_periodreturnrankingper(A2015,参数!$B$5,参数!$B$4,3)</f>
        <v>0</v>
      </c>
      <c r="O2015" s="17">
        <f ca="1">f_nav_adjustedreturn(A2015,参数!$B$6,参数!$B$5)</f>
        <v>0</v>
      </c>
      <c r="P2015" s="17">
        <f ca="1">f_nav_periodreturnrankingper(A2015,参数!$B$6,参数!$B$5,3)</f>
        <v>0</v>
      </c>
      <c r="Q2015" s="25">
        <f>f_return(A2015,1,参数!$B$1-365/2,参数!$B$1)</f>
        <v>40.7492135295086</v>
      </c>
      <c r="R2015" s="25">
        <f ca="1">f_return(A2015,1,参数!$B$4,参数!$B$1)</f>
        <v>0</v>
      </c>
      <c r="S2015" s="25">
        <f ca="1">f_return(A2015,1,参数!$B$6,参数!$B$1)</f>
        <v>0</v>
      </c>
      <c r="T2015" t="str">
        <f>f_info_investtype(A2015)</f>
        <v>灵活配置型基金</v>
      </c>
      <c r="U2015" t="str">
        <f>f_info_fundmanager(A2015)</f>
        <v>李永兴,牟琼屿,万纯</v>
      </c>
      <c r="V2015">
        <f>f_info_manager_onthepostdays(A2015,1)</f>
        <v>617</v>
      </c>
      <c r="W2015" s="25">
        <f ca="1">f_return_1w(A2015,"0",参数!$B$2)</f>
        <v>-1.10367287859598</v>
      </c>
      <c r="X2015" s="25">
        <f>f_return_1m(A2015,"0",参数!$B$1)</f>
        <v>7.43767022836791</v>
      </c>
      <c r="Y2015" s="25">
        <f>f_return_3m(A2015,0,参数!$B$1)</f>
        <v>12.6537785588752</v>
      </c>
      <c r="Z2015" s="25">
        <f>f_return_6m(A2015,0,参数!B2014)</f>
        <v>16.3067035348629</v>
      </c>
      <c r="AA2015" t="str">
        <f>f_dq_status(A2015,参数!$B$1)</f>
        <v>暂停申购|暂停赎回</v>
      </c>
      <c r="AB2015" s="17">
        <f ca="1">f_risk_maxdownside(A2015,参数!$B$6,参数!$B$1)</f>
        <v>-8.18259385665528</v>
      </c>
      <c r="AC2015" s="17">
        <f ca="1">f_risk_maxdownside(A2015,参数!$B$4,参数!$B$1)</f>
        <v>-8.18259385665528</v>
      </c>
      <c r="AD2015" t="str">
        <f ca="1">f_risk_maxdownside_date(A2015,参数!$B$6,参数!$B$1)</f>
        <v>20200226-20200323</v>
      </c>
    </row>
    <row r="2016" spans="1:30">
      <c r="A2016" s="15" t="s">
        <v>2044</v>
      </c>
      <c r="B2016" t="str">
        <f>f_info_name(A2016)</f>
        <v>安信聚利增强A</v>
      </c>
      <c r="C2016" t="str">
        <f>f_info_setupdate(A2016)</f>
        <v>2019-04-15</v>
      </c>
      <c r="D2016" s="16">
        <f t="shared" si="31"/>
        <v>651</v>
      </c>
      <c r="F2016" s="17">
        <f>f_netasset_total(A2016,参数!$B$1,100000000)</f>
        <v>5.1381379695</v>
      </c>
      <c r="G2016" s="17">
        <f ca="1">f_nav_adjustedreturn(A2016,参数!$B$2,参数!$B$1)</f>
        <v>3.08647783946551</v>
      </c>
      <c r="H2016" s="17">
        <f ca="1">f_nav_periodreturnrankingper(A2016,参数!$B$2,参数!$B$1,3)</f>
        <v>85.2830188679245</v>
      </c>
      <c r="I2016" s="17">
        <f ca="1">f_nav_adjustedreturn(A2016,参数!$B$3,参数!$B$2)</f>
        <v>0</v>
      </c>
      <c r="J2016" s="17">
        <f ca="1">f_nav_periodreturnrankingper(A2016,参数!$B$3,参数!$B$2,3)</f>
        <v>0</v>
      </c>
      <c r="K2016" s="17">
        <f ca="1">f_nav_adjustedreturn(A2016,参数!$B$4,参数!$B$3)</f>
        <v>0</v>
      </c>
      <c r="L2016" s="17">
        <f ca="1">f_nav_periodreturnrankingper(A2016,参数!$B$4,参数!$B$3,3)</f>
        <v>0</v>
      </c>
      <c r="M2016" s="17">
        <f ca="1">f_nav_adjustedreturn(A2016,参数!$B$5,参数!$B$4)</f>
        <v>0</v>
      </c>
      <c r="N2016" s="17">
        <f ca="1">f_nav_periodreturnrankingper(A2016,参数!$B$5,参数!$B$4,3)</f>
        <v>0</v>
      </c>
      <c r="O2016" s="17">
        <f ca="1">f_nav_adjustedreturn(A2016,参数!$B$6,参数!$B$5)</f>
        <v>0</v>
      </c>
      <c r="P2016" s="17">
        <f ca="1">f_nav_periodreturnrankingper(A2016,参数!$B$6,参数!$B$5,3)</f>
        <v>0</v>
      </c>
      <c r="Q2016" s="25">
        <f>f_return(A2016,1,参数!$B$1-365/2,参数!$B$1)</f>
        <v>4.49212513572708</v>
      </c>
      <c r="R2016" s="25">
        <f ca="1">f_return(A2016,1,参数!$B$4,参数!$B$1)</f>
        <v>0</v>
      </c>
      <c r="S2016" s="25">
        <f ca="1">f_return(A2016,1,参数!$B$6,参数!$B$1)</f>
        <v>0</v>
      </c>
      <c r="T2016" t="str">
        <f>f_info_investtype(A2016)</f>
        <v>混合债券型二级基金</v>
      </c>
      <c r="U2016" t="str">
        <f>f_info_fundmanager(A2016)</f>
        <v>任凭,钟光正</v>
      </c>
      <c r="V2016">
        <f>f_info_manager_onthepostdays(A2016,1)</f>
        <v>668</v>
      </c>
      <c r="W2016" s="25">
        <f ca="1">f_return_1w(A2016,"0",参数!$B$2)</f>
        <v>-0.0564281011943886</v>
      </c>
      <c r="X2016" s="25">
        <f>f_return_1m(A2016,"0",参数!$B$1)</f>
        <v>0.800515274199478</v>
      </c>
      <c r="Y2016" s="25">
        <f>f_return_3m(A2016,0,参数!$B$1)</f>
        <v>1.13552437223043</v>
      </c>
      <c r="Z2016" s="25">
        <f>f_return_6m(A2016,0,参数!B2015)</f>
        <v>0.879385355919658</v>
      </c>
      <c r="AA2016" t="str">
        <f>f_dq_status(A2016,参数!$B$1)</f>
        <v>开放申购|开放赎回</v>
      </c>
      <c r="AB2016" s="17">
        <f ca="1">f_risk_maxdownside(A2016,参数!$B$6,参数!$B$1)</f>
        <v>-2.20907662445698</v>
      </c>
      <c r="AC2016" s="17">
        <f ca="1">f_risk_maxdownside(A2016,参数!$B$4,参数!$B$1)</f>
        <v>-2.20907662445698</v>
      </c>
      <c r="AD2016" t="str">
        <f ca="1">f_risk_maxdownside_date(A2016,参数!$B$6,参数!$B$1)</f>
        <v>20200306-20200323</v>
      </c>
    </row>
    <row r="2017" spans="1:30">
      <c r="A2017" s="15" t="s">
        <v>2045</v>
      </c>
      <c r="B2017" t="str">
        <f>f_info_name(A2017)</f>
        <v>蜂巢卓睿灵活A</v>
      </c>
      <c r="C2017" t="str">
        <f>f_info_setupdate(A2017)</f>
        <v>2019-01-30</v>
      </c>
      <c r="D2017" s="16">
        <f t="shared" si="31"/>
        <v>726</v>
      </c>
      <c r="F2017" s="17">
        <f>f_netasset_total(A2017,参数!$B$1,100000000)</f>
        <v>0.2360735754</v>
      </c>
      <c r="G2017" s="17">
        <f ca="1">f_nav_adjustedreturn(A2017,参数!$B$2,参数!$B$1)</f>
        <v>31.3700384122919</v>
      </c>
      <c r="H2017" s="17">
        <f ca="1">f_nav_periodreturnrankingper(A2017,参数!$B$2,参数!$B$1,3)</f>
        <v>62.1492853361567</v>
      </c>
      <c r="I2017" s="17">
        <f ca="1">f_nav_adjustedreturn(A2017,参数!$B$3,参数!$B$2)</f>
        <v>0</v>
      </c>
      <c r="J2017" s="17">
        <f ca="1">f_nav_periodreturnrankingper(A2017,参数!$B$3,参数!$B$2,3)</f>
        <v>0</v>
      </c>
      <c r="K2017" s="17">
        <f ca="1">f_nav_adjustedreturn(A2017,参数!$B$4,参数!$B$3)</f>
        <v>0</v>
      </c>
      <c r="L2017" s="17">
        <f ca="1">f_nav_periodreturnrankingper(A2017,参数!$B$4,参数!$B$3,3)</f>
        <v>0</v>
      </c>
      <c r="M2017" s="17">
        <f ca="1">f_nav_adjustedreturn(A2017,参数!$B$5,参数!$B$4)</f>
        <v>0</v>
      </c>
      <c r="N2017" s="17">
        <f ca="1">f_nav_periodreturnrankingper(A2017,参数!$B$5,参数!$B$4,3)</f>
        <v>0</v>
      </c>
      <c r="O2017" s="17">
        <f ca="1">f_nav_adjustedreturn(A2017,参数!$B$6,参数!$B$5)</f>
        <v>0</v>
      </c>
      <c r="P2017" s="17">
        <f ca="1">f_nav_periodreturnrankingper(A2017,参数!$B$6,参数!$B$5,3)</f>
        <v>0</v>
      </c>
      <c r="Q2017" s="25">
        <f>f_return(A2017,1,参数!$B$1-365/2,参数!$B$1)</f>
        <v>40.7133561391613</v>
      </c>
      <c r="R2017" s="25">
        <f ca="1">f_return(A2017,1,参数!$B$4,参数!$B$1)</f>
        <v>0</v>
      </c>
      <c r="S2017" s="25">
        <f ca="1">f_return(A2017,1,参数!$B$6,参数!$B$1)</f>
        <v>0</v>
      </c>
      <c r="T2017" t="str">
        <f>f_info_investtype(A2017)</f>
        <v>灵活配置型基金</v>
      </c>
      <c r="U2017" t="str">
        <f>f_info_fundmanager(A2017)</f>
        <v>廖新昌,伍舟宏</v>
      </c>
      <c r="V2017">
        <f>f_info_manager_onthepostdays(A2017,1)</f>
        <v>743</v>
      </c>
      <c r="W2017" s="25">
        <f ca="1">f_return_1w(A2017,"0",参数!$B$2)</f>
        <v>-1.26422250316056</v>
      </c>
      <c r="X2017" s="25">
        <f>f_return_1m(A2017,"0",参数!$B$1)</f>
        <v>9.16552667578658</v>
      </c>
      <c r="Y2017" s="25">
        <f>f_return_3m(A2017,0,参数!$B$1)</f>
        <v>18.1347150259067</v>
      </c>
      <c r="Z2017" s="25">
        <f>f_return_6m(A2017,0,参数!B2016)</f>
        <v>10.9236576534936</v>
      </c>
      <c r="AA2017" t="str">
        <f>f_dq_status(A2017,参数!$B$1)</f>
        <v>开放申购|开放赎回</v>
      </c>
      <c r="AB2017" s="17">
        <f ca="1">f_risk_maxdownside(A2017,参数!$B$6,参数!$B$1)</f>
        <v>-17.1495820144469</v>
      </c>
      <c r="AC2017" s="17">
        <f ca="1">f_risk_maxdownside(A2017,参数!$B$4,参数!$B$1)</f>
        <v>-17.1495820144469</v>
      </c>
      <c r="AD2017" t="str">
        <f ca="1">f_risk_maxdownside_date(A2017,参数!$B$6,参数!$B$1)</f>
        <v>20200226-20200323</v>
      </c>
    </row>
    <row r="2018" spans="1:30">
      <c r="A2018" s="15" t="s">
        <v>2046</v>
      </c>
      <c r="B2018" t="str">
        <f>f_info_name(A2018)</f>
        <v>易方达汇诚养老2033三年</v>
      </c>
      <c r="C2018" t="str">
        <f>f_info_setupdate(A2018)</f>
        <v>2019-04-30</v>
      </c>
      <c r="D2018" s="16">
        <f t="shared" si="31"/>
        <v>636</v>
      </c>
      <c r="F2018" s="17">
        <f>f_netasset_total(A2018,参数!$B$1,100000000)</f>
        <v>0.1838346422</v>
      </c>
      <c r="G2018" s="17">
        <f ca="1">f_nav_adjustedreturn(A2018,参数!$B$2,参数!$B$1)</f>
        <v>26.1123337479667</v>
      </c>
      <c r="H2018" s="17">
        <f ca="1">f_nav_periodreturnrankingper(A2018,参数!$B$2,参数!$B$1,3)</f>
        <v>80</v>
      </c>
      <c r="I2018" s="17">
        <f ca="1">f_nav_adjustedreturn(A2018,参数!$B$3,参数!$B$2)</f>
        <v>0</v>
      </c>
      <c r="J2018" s="17">
        <f ca="1">f_nav_periodreturnrankingper(A2018,参数!$B$3,参数!$B$2,3)</f>
        <v>0</v>
      </c>
      <c r="K2018" s="17">
        <f ca="1">f_nav_adjustedreturn(A2018,参数!$B$4,参数!$B$3)</f>
        <v>0</v>
      </c>
      <c r="L2018" s="17">
        <f ca="1">f_nav_periodreturnrankingper(A2018,参数!$B$4,参数!$B$3,3)</f>
        <v>0</v>
      </c>
      <c r="M2018" s="17">
        <f ca="1">f_nav_adjustedreturn(A2018,参数!$B$5,参数!$B$4)</f>
        <v>0</v>
      </c>
      <c r="N2018" s="17">
        <f ca="1">f_nav_periodreturnrankingper(A2018,参数!$B$5,参数!$B$4,3)</f>
        <v>0</v>
      </c>
      <c r="O2018" s="17">
        <f ca="1">f_nav_adjustedreturn(A2018,参数!$B$6,参数!$B$5)</f>
        <v>0</v>
      </c>
      <c r="P2018" s="17">
        <f ca="1">f_nav_periodreturnrankingper(A2018,参数!$B$6,参数!$B$5,3)</f>
        <v>0</v>
      </c>
      <c r="Q2018" s="25">
        <f>f_return(A2018,1,参数!$B$1-365/2,参数!$B$1)</f>
        <v>32.4039446124208</v>
      </c>
      <c r="R2018" s="25">
        <f ca="1">f_return(A2018,1,参数!$B$4,参数!$B$1)</f>
        <v>0</v>
      </c>
      <c r="S2018" s="25">
        <f ca="1">f_return(A2018,1,参数!$B$6,参数!$B$1)</f>
        <v>0</v>
      </c>
      <c r="T2018" t="str">
        <f>f_info_investtype(A2018)</f>
        <v>平衡混合型基金</v>
      </c>
      <c r="U2018" t="str">
        <f>f_info_fundmanager(A2018)</f>
        <v>汪玲</v>
      </c>
      <c r="V2018">
        <f>f_info_manager_onthepostdays(A2018,1)</f>
        <v>653</v>
      </c>
      <c r="W2018" s="25">
        <f ca="1">f_return_1w(A2018,"0",参数!$B$2)</f>
        <v>-0.599201065246336</v>
      </c>
      <c r="X2018" s="25">
        <f>f_return_1m(A2018,"0",参数!$B$1)</f>
        <v>6.18756042539478</v>
      </c>
      <c r="Y2018" s="25">
        <f>f_return_3m(A2018,0,参数!$B$1)</f>
        <v>11.3740070981917</v>
      </c>
      <c r="Z2018" s="25">
        <f>f_return_6m(A2018,0,参数!B2017)</f>
        <v>10.6379354399114</v>
      </c>
      <c r="AA2018" t="str">
        <f>f_dq_status(A2018,参数!$B$1)</f>
        <v>开放申购|暂停赎回</v>
      </c>
      <c r="AB2018" s="17">
        <f ca="1">f_risk_maxdownside(A2018,参数!$B$6,参数!$B$1)</f>
        <v>-5.80548814635055</v>
      </c>
      <c r="AC2018" s="17">
        <f ca="1">f_risk_maxdownside(A2018,参数!$B$4,参数!$B$1)</f>
        <v>-5.80548814635055</v>
      </c>
      <c r="AD2018" t="str">
        <f ca="1">f_risk_maxdownside_date(A2018,参数!$B$6,参数!$B$1)</f>
        <v>20200226-20200323</v>
      </c>
    </row>
    <row r="2019" spans="1:30">
      <c r="A2019" s="15" t="s">
        <v>2047</v>
      </c>
      <c r="B2019" t="str">
        <f>f_info_name(A2019)</f>
        <v>易方达汇诚养老2038三年</v>
      </c>
      <c r="C2019" t="str">
        <f>f_info_setupdate(A2019)</f>
        <v>2019-04-30</v>
      </c>
      <c r="D2019" s="16">
        <f t="shared" si="31"/>
        <v>636</v>
      </c>
      <c r="F2019" s="17">
        <f>f_netasset_total(A2019,参数!$B$1,100000000)</f>
        <v>0.201161612</v>
      </c>
      <c r="G2019" s="17">
        <f ca="1">f_nav_adjustedreturn(A2019,参数!$B$2,参数!$B$1)</f>
        <v>25.2898550724638</v>
      </c>
      <c r="H2019" s="17">
        <f ca="1">f_nav_periodreturnrankingper(A2019,参数!$B$2,参数!$B$1,3)</f>
        <v>85.3333333333333</v>
      </c>
      <c r="I2019" s="17">
        <f ca="1">f_nav_adjustedreturn(A2019,参数!$B$3,参数!$B$2)</f>
        <v>0</v>
      </c>
      <c r="J2019" s="17">
        <f ca="1">f_nav_periodreturnrankingper(A2019,参数!$B$3,参数!$B$2,3)</f>
        <v>0</v>
      </c>
      <c r="K2019" s="17">
        <f ca="1">f_nav_adjustedreturn(A2019,参数!$B$4,参数!$B$3)</f>
        <v>0</v>
      </c>
      <c r="L2019" s="17">
        <f ca="1">f_nav_periodreturnrankingper(A2019,参数!$B$4,参数!$B$3,3)</f>
        <v>0</v>
      </c>
      <c r="M2019" s="17">
        <f ca="1">f_nav_adjustedreturn(A2019,参数!$B$5,参数!$B$4)</f>
        <v>0</v>
      </c>
      <c r="N2019" s="17">
        <f ca="1">f_nav_periodreturnrankingper(A2019,参数!$B$5,参数!$B$4,3)</f>
        <v>0</v>
      </c>
      <c r="O2019" s="17">
        <f ca="1">f_nav_adjustedreturn(A2019,参数!$B$6,参数!$B$5)</f>
        <v>0</v>
      </c>
      <c r="P2019" s="17">
        <f ca="1">f_nav_periodreturnrankingper(A2019,参数!$B$6,参数!$B$5,3)</f>
        <v>0</v>
      </c>
      <c r="Q2019" s="25">
        <f>f_return(A2019,1,参数!$B$1-365/2,参数!$B$1)</f>
        <v>34.5734633639744</v>
      </c>
      <c r="R2019" s="25">
        <f ca="1">f_return(A2019,1,参数!$B$4,参数!$B$1)</f>
        <v>0</v>
      </c>
      <c r="S2019" s="25">
        <f ca="1">f_return(A2019,1,参数!$B$6,参数!$B$1)</f>
        <v>0</v>
      </c>
      <c r="T2019" t="str">
        <f>f_info_investtype(A2019)</f>
        <v>平衡混合型基金</v>
      </c>
      <c r="U2019" t="str">
        <f>f_info_fundmanager(A2019)</f>
        <v>汪玲</v>
      </c>
      <c r="V2019">
        <f>f_info_manager_onthepostdays(A2019,1)</f>
        <v>653</v>
      </c>
      <c r="W2019" s="25">
        <f ca="1">f_return_1w(A2019,"0",参数!$B$2)</f>
        <v>-0.870970638412483</v>
      </c>
      <c r="X2019" s="25">
        <f>f_return_1m(A2019,"0",参数!$B$1)</f>
        <v>6.70369513229962</v>
      </c>
      <c r="Y2019" s="25">
        <f>f_return_3m(A2019,0,参数!$B$1)</f>
        <v>12.1907697299051</v>
      </c>
      <c r="Z2019" s="25">
        <f>f_return_6m(A2019,0,参数!B2018)</f>
        <v>11.1418797849813</v>
      </c>
      <c r="AA2019" t="str">
        <f>f_dq_status(A2019,参数!$B$1)</f>
        <v>开放申购|暂停赎回</v>
      </c>
      <c r="AB2019" s="17">
        <f ca="1">f_risk_maxdownside(A2019,参数!$B$6,参数!$B$1)</f>
        <v>-11.1439756415833</v>
      </c>
      <c r="AC2019" s="17">
        <f ca="1">f_risk_maxdownside(A2019,参数!$B$4,参数!$B$1)</f>
        <v>-11.1439756415833</v>
      </c>
      <c r="AD2019" t="str">
        <f ca="1">f_risk_maxdownside_date(A2019,参数!$B$6,参数!$B$1)</f>
        <v>20200222-20200323</v>
      </c>
    </row>
    <row r="2020" spans="1:30">
      <c r="A2020" s="15" t="s">
        <v>2048</v>
      </c>
      <c r="B2020" t="str">
        <f>f_info_name(A2020)</f>
        <v>招商和悦稳健养老一年A</v>
      </c>
      <c r="C2020" t="str">
        <f>f_info_setupdate(A2020)</f>
        <v>2019-04-26</v>
      </c>
      <c r="D2020" s="16">
        <f t="shared" si="31"/>
        <v>640</v>
      </c>
      <c r="F2020" s="17">
        <f>f_netasset_total(A2020,参数!$B$1,100000000)</f>
        <v>7.6595716499</v>
      </c>
      <c r="G2020" s="17">
        <f ca="1">f_nav_adjustedreturn(A2020,参数!$B$2,参数!$B$1)</f>
        <v>13.4399705828277</v>
      </c>
      <c r="H2020" s="17">
        <f ca="1">f_nav_periodreturnrankingper(A2020,参数!$B$2,参数!$B$1,3)</f>
        <v>64.7058823529412</v>
      </c>
      <c r="I2020" s="17">
        <f ca="1">f_nav_adjustedreturn(A2020,参数!$B$3,参数!$B$2)</f>
        <v>0</v>
      </c>
      <c r="J2020" s="17">
        <f ca="1">f_nav_periodreturnrankingper(A2020,参数!$B$3,参数!$B$2,3)</f>
        <v>0</v>
      </c>
      <c r="K2020" s="17">
        <f ca="1">f_nav_adjustedreturn(A2020,参数!$B$4,参数!$B$3)</f>
        <v>0</v>
      </c>
      <c r="L2020" s="17">
        <f ca="1">f_nav_periodreturnrankingper(A2020,参数!$B$4,参数!$B$3,3)</f>
        <v>0</v>
      </c>
      <c r="M2020" s="17">
        <f ca="1">f_nav_adjustedreturn(A2020,参数!$B$5,参数!$B$4)</f>
        <v>0</v>
      </c>
      <c r="N2020" s="17">
        <f ca="1">f_nav_periodreturnrankingper(A2020,参数!$B$5,参数!$B$4,3)</f>
        <v>0</v>
      </c>
      <c r="O2020" s="17">
        <f ca="1">f_nav_adjustedreturn(A2020,参数!$B$6,参数!$B$5)</f>
        <v>0</v>
      </c>
      <c r="P2020" s="17">
        <f ca="1">f_nav_periodreturnrankingper(A2020,参数!$B$6,参数!$B$5,3)</f>
        <v>0</v>
      </c>
      <c r="Q2020" s="25">
        <f>f_return(A2020,1,参数!$B$1-365/2,参数!$B$1)</f>
        <v>12.7813602009304</v>
      </c>
      <c r="R2020" s="25">
        <f ca="1">f_return(A2020,1,参数!$B$4,参数!$B$1)</f>
        <v>0</v>
      </c>
      <c r="S2020" s="25">
        <f ca="1">f_return(A2020,1,参数!$B$6,参数!$B$1)</f>
        <v>0</v>
      </c>
      <c r="T2020" t="str">
        <f>f_info_investtype(A2020)</f>
        <v>偏债混合型基金</v>
      </c>
      <c r="U2020" t="str">
        <f>f_info_fundmanager(A2020)</f>
        <v>章鸽武</v>
      </c>
      <c r="V2020">
        <f>f_info_manager_onthepostdays(A2020,1)</f>
        <v>657</v>
      </c>
      <c r="W2020" s="25">
        <f ca="1">f_return_1w(A2020,"0",参数!$B$2)</f>
        <v>0.248824993088208</v>
      </c>
      <c r="X2020" s="25">
        <f>f_return_1m(A2020,"0",参数!$B$1)</f>
        <v>3.68876564994539</v>
      </c>
      <c r="Y2020" s="25">
        <f>f_return_3m(A2020,0,参数!$B$1)</f>
        <v>5.47008547008547</v>
      </c>
      <c r="Z2020" s="25">
        <f>f_return_6m(A2020,0,参数!B2019)</f>
        <v>2.33597571259909</v>
      </c>
      <c r="AA2020" t="str">
        <f>f_dq_status(A2020,参数!$B$1)</f>
        <v>开放申购|开放赎回</v>
      </c>
      <c r="AB2020" s="17">
        <f ca="1">f_risk_maxdownside(A2020,参数!$B$6,参数!$B$1)</f>
        <v>-3.01819795827785</v>
      </c>
      <c r="AC2020" s="17">
        <f ca="1">f_risk_maxdownside(A2020,参数!$B$4,参数!$B$1)</f>
        <v>-3.01819795827785</v>
      </c>
      <c r="AD2020" t="str">
        <f ca="1">f_risk_maxdownside_date(A2020,参数!$B$6,参数!$B$1)</f>
        <v>20200226-20200323</v>
      </c>
    </row>
    <row r="2021" spans="1:30">
      <c r="A2021" s="15" t="s">
        <v>2049</v>
      </c>
      <c r="B2021" t="str">
        <f>f_info_name(A2021)</f>
        <v>国联安智能制造</v>
      </c>
      <c r="C2021" t="str">
        <f>f_info_setupdate(A2021)</f>
        <v>2019-04-25</v>
      </c>
      <c r="D2021" s="16">
        <f t="shared" si="31"/>
        <v>641</v>
      </c>
      <c r="F2021" s="17">
        <f>f_netasset_total(A2021,参数!$B$1,100000000)</f>
        <v>0.490669877</v>
      </c>
      <c r="G2021" s="17">
        <f ca="1">f_nav_adjustedreturn(A2021,参数!$B$2,参数!$B$1)</f>
        <v>72.1978710081403</v>
      </c>
      <c r="H2021" s="17">
        <f ca="1">f_nav_periodreturnrankingper(A2021,参数!$B$2,参数!$B$1,3)</f>
        <v>43.6702649656526</v>
      </c>
      <c r="I2021" s="17">
        <f ca="1">f_nav_adjustedreturn(A2021,参数!$B$3,参数!$B$2)</f>
        <v>0</v>
      </c>
      <c r="J2021" s="17">
        <f ca="1">f_nav_periodreturnrankingper(A2021,参数!$B$3,参数!$B$2,3)</f>
        <v>0</v>
      </c>
      <c r="K2021" s="17">
        <f ca="1">f_nav_adjustedreturn(A2021,参数!$B$4,参数!$B$3)</f>
        <v>0</v>
      </c>
      <c r="L2021" s="17">
        <f ca="1">f_nav_periodreturnrankingper(A2021,参数!$B$4,参数!$B$3,3)</f>
        <v>0</v>
      </c>
      <c r="M2021" s="17">
        <f ca="1">f_nav_adjustedreturn(A2021,参数!$B$5,参数!$B$4)</f>
        <v>0</v>
      </c>
      <c r="N2021" s="17">
        <f ca="1">f_nav_periodreturnrankingper(A2021,参数!$B$5,参数!$B$4,3)</f>
        <v>0</v>
      </c>
      <c r="O2021" s="17">
        <f ca="1">f_nav_adjustedreturn(A2021,参数!$B$6,参数!$B$5)</f>
        <v>0</v>
      </c>
      <c r="P2021" s="17">
        <f ca="1">f_nav_periodreturnrankingper(A2021,参数!$B$6,参数!$B$5,3)</f>
        <v>0</v>
      </c>
      <c r="Q2021" s="25">
        <f>f_return(A2021,1,参数!$B$1-365/2,参数!$B$1)</f>
        <v>100.061010840419</v>
      </c>
      <c r="R2021" s="25">
        <f ca="1">f_return(A2021,1,参数!$B$4,参数!$B$1)</f>
        <v>0</v>
      </c>
      <c r="S2021" s="25">
        <f ca="1">f_return(A2021,1,参数!$B$6,参数!$B$1)</f>
        <v>0</v>
      </c>
      <c r="T2021" t="str">
        <f>f_info_investtype(A2021)</f>
        <v>偏股混合型基金</v>
      </c>
      <c r="U2021" t="str">
        <f>f_info_fundmanager(A2021)</f>
        <v>刘斌</v>
      </c>
      <c r="V2021">
        <f>f_info_manager_onthepostdays(A2021,1)</f>
        <v>658</v>
      </c>
      <c r="W2021" s="25">
        <f ca="1">f_return_1w(A2021,"0",参数!$B$2)</f>
        <v>-4.51827810044415</v>
      </c>
      <c r="X2021" s="25">
        <f>f_return_1m(A2021,"0",参数!$B$1)</f>
        <v>12.5270357163734</v>
      </c>
      <c r="Y2021" s="25">
        <f>f_return_3m(A2021,0,参数!$B$1)</f>
        <v>24.6438746438747</v>
      </c>
      <c r="Z2021" s="25">
        <f>f_return_6m(A2021,0,参数!B2020)</f>
        <v>37.9228203906622</v>
      </c>
      <c r="AA2021" t="str">
        <f>f_dq_status(A2021,参数!$B$1)</f>
        <v>开放申购|开放赎回</v>
      </c>
      <c r="AB2021" s="17">
        <f ca="1">f_risk_maxdownside(A2021,参数!$B$6,参数!$B$1)</f>
        <v>-17.0569672811825</v>
      </c>
      <c r="AC2021" s="17">
        <f ca="1">f_risk_maxdownside(A2021,参数!$B$4,参数!$B$1)</f>
        <v>-17.0569672811825</v>
      </c>
      <c r="AD2021" t="str">
        <f ca="1">f_risk_maxdownside_date(A2021,参数!$B$6,参数!$B$1)</f>
        <v>20200306-20200323</v>
      </c>
    </row>
    <row r="2022" spans="1:30">
      <c r="A2022" s="15" t="s">
        <v>2050</v>
      </c>
      <c r="B2022" t="str">
        <f>f_info_name(A2022)</f>
        <v>国联安核心资产策略</v>
      </c>
      <c r="C2022" t="str">
        <f>f_info_setupdate(A2022)</f>
        <v>2020-11-18</v>
      </c>
      <c r="D2022" s="16">
        <f t="shared" si="31"/>
        <v>68</v>
      </c>
      <c r="F2022" s="17">
        <f>f_netasset_total(A2022,参数!$B$1,100000000)</f>
        <v>13.4832473791</v>
      </c>
      <c r="G2022" s="17">
        <f ca="1">f_nav_adjustedreturn(A2022,参数!$B$2,参数!$B$1)</f>
        <v>0</v>
      </c>
      <c r="H2022" s="17">
        <f ca="1">f_nav_periodreturnrankingper(A2022,参数!$B$2,参数!$B$1,3)</f>
        <v>0</v>
      </c>
      <c r="I2022" s="17">
        <f ca="1">f_nav_adjustedreturn(A2022,参数!$B$3,参数!$B$2)</f>
        <v>0</v>
      </c>
      <c r="J2022" s="17">
        <f ca="1">f_nav_periodreturnrankingper(A2022,参数!$B$3,参数!$B$2,3)</f>
        <v>0</v>
      </c>
      <c r="K2022" s="17">
        <f ca="1">f_nav_adjustedreturn(A2022,参数!$B$4,参数!$B$3)</f>
        <v>0</v>
      </c>
      <c r="L2022" s="17">
        <f ca="1">f_nav_periodreturnrankingper(A2022,参数!$B$4,参数!$B$3,3)</f>
        <v>0</v>
      </c>
      <c r="M2022" s="17">
        <f ca="1">f_nav_adjustedreturn(A2022,参数!$B$5,参数!$B$4)</f>
        <v>0</v>
      </c>
      <c r="N2022" s="17">
        <f ca="1">f_nav_periodreturnrankingper(A2022,参数!$B$5,参数!$B$4,3)</f>
        <v>0</v>
      </c>
      <c r="O2022" s="17">
        <f ca="1">f_nav_adjustedreturn(A2022,参数!$B$6,参数!$B$5)</f>
        <v>0</v>
      </c>
      <c r="P2022" s="17">
        <f ca="1">f_nav_periodreturnrankingper(A2022,参数!$B$6,参数!$B$5,3)</f>
        <v>0</v>
      </c>
      <c r="Q2022" s="25">
        <f>f_return(A2022,1,参数!$B$1-365/2,参数!$B$1)</f>
        <v>0</v>
      </c>
      <c r="R2022" s="25">
        <f ca="1">f_return(A2022,1,参数!$B$4,参数!$B$1)</f>
        <v>0</v>
      </c>
      <c r="S2022" s="25">
        <f ca="1">f_return(A2022,1,参数!$B$6,参数!$B$1)</f>
        <v>0</v>
      </c>
      <c r="T2022" t="str">
        <f>f_info_investtype(A2022)</f>
        <v>偏股混合型基金</v>
      </c>
      <c r="U2022" t="str">
        <f>f_info_fundmanager(A2022)</f>
        <v>魏东</v>
      </c>
      <c r="V2022">
        <f>f_info_manager_onthepostdays(A2022,1)</f>
        <v>85</v>
      </c>
      <c r="W2022" s="25">
        <f ca="1">f_return_1w(A2022,"0",参数!$B$2)</f>
        <v>0</v>
      </c>
      <c r="X2022" s="25">
        <f>f_return_1m(A2022,"0",参数!$B$1)</f>
        <v>8.22281167108753</v>
      </c>
      <c r="Y2022" s="25">
        <f>f_return_3m(A2022,0,参数!$B$1)</f>
        <v>0</v>
      </c>
      <c r="Z2022" s="25">
        <f>f_return_6m(A2022,0,参数!B2021)</f>
        <v>0</v>
      </c>
      <c r="AA2022" t="str">
        <f>f_dq_status(A2022,参数!$B$1)</f>
        <v>开放申购|开放赎回</v>
      </c>
      <c r="AB2022" s="17">
        <f ca="1">f_risk_maxdownside(A2022,参数!$B$6,参数!$B$1)</f>
        <v>-2.63236316678255</v>
      </c>
      <c r="AC2022" s="17">
        <f ca="1">f_risk_maxdownside(A2022,参数!$B$4,参数!$B$1)</f>
        <v>-2.63236316678255</v>
      </c>
      <c r="AD2022" t="str">
        <f ca="1">f_risk_maxdownside_date(A2022,参数!$B$6,参数!$B$1)</f>
        <v>20201202-20201225</v>
      </c>
    </row>
    <row r="2023" spans="1:30">
      <c r="A2023" s="15" t="s">
        <v>2051</v>
      </c>
      <c r="B2023" t="str">
        <f>f_info_name(A2023)</f>
        <v>华夏科技成长</v>
      </c>
      <c r="C2023" t="str">
        <f>f_info_setupdate(A2023)</f>
        <v>2019-03-05</v>
      </c>
      <c r="D2023" s="16">
        <f t="shared" si="31"/>
        <v>692</v>
      </c>
      <c r="F2023" s="17">
        <f>f_netasset_total(A2023,参数!$B$1,100000000)</f>
        <v>14.8288118765</v>
      </c>
      <c r="G2023" s="17">
        <f ca="1">f_nav_adjustedreturn(A2023,参数!$B$2,参数!$B$1)</f>
        <v>78.9875835721108</v>
      </c>
      <c r="H2023" s="17">
        <f ca="1">f_nav_periodreturnrankingper(A2023,参数!$B$2,参数!$B$1,3)</f>
        <v>37.9901960784314</v>
      </c>
      <c r="I2023" s="17">
        <f ca="1">f_nav_adjustedreturn(A2023,参数!$B$3,参数!$B$2)</f>
        <v>0</v>
      </c>
      <c r="J2023" s="17">
        <f ca="1">f_nav_periodreturnrankingper(A2023,参数!$B$3,参数!$B$2,3)</f>
        <v>0</v>
      </c>
      <c r="K2023" s="17">
        <f ca="1">f_nav_adjustedreturn(A2023,参数!$B$4,参数!$B$3)</f>
        <v>0</v>
      </c>
      <c r="L2023" s="17">
        <f ca="1">f_nav_periodreturnrankingper(A2023,参数!$B$4,参数!$B$3,3)</f>
        <v>0</v>
      </c>
      <c r="M2023" s="17">
        <f ca="1">f_nav_adjustedreturn(A2023,参数!$B$5,参数!$B$4)</f>
        <v>0</v>
      </c>
      <c r="N2023" s="17">
        <f ca="1">f_nav_periodreturnrankingper(A2023,参数!$B$5,参数!$B$4,3)</f>
        <v>0</v>
      </c>
      <c r="O2023" s="17">
        <f ca="1">f_nav_adjustedreturn(A2023,参数!$B$6,参数!$B$5)</f>
        <v>0</v>
      </c>
      <c r="P2023" s="17">
        <f ca="1">f_nav_periodreturnrankingper(A2023,参数!$B$6,参数!$B$5,3)</f>
        <v>0</v>
      </c>
      <c r="Q2023" s="25">
        <f>f_return(A2023,1,参数!$B$1-365/2,参数!$B$1)</f>
        <v>58.3145233012557</v>
      </c>
      <c r="R2023" s="25">
        <f ca="1">f_return(A2023,1,参数!$B$4,参数!$B$1)</f>
        <v>0</v>
      </c>
      <c r="S2023" s="25">
        <f ca="1">f_return(A2023,1,参数!$B$6,参数!$B$1)</f>
        <v>0</v>
      </c>
      <c r="T2023" t="str">
        <f>f_info_investtype(A2023)</f>
        <v>普通股票型基金</v>
      </c>
      <c r="U2023" t="str">
        <f>f_info_fundmanager(A2023)</f>
        <v>张帆</v>
      </c>
      <c r="V2023">
        <f>f_info_manager_onthepostdays(A2023,1)</f>
        <v>709</v>
      </c>
      <c r="W2023" s="25">
        <f ca="1">f_return_1w(A2023,"0",参数!$B$2)</f>
        <v>2.13803755792212</v>
      </c>
      <c r="X2023" s="25">
        <f>f_return_1m(A2023,"0",参数!$B$1)</f>
        <v>18.9212057112639</v>
      </c>
      <c r="Y2023" s="25">
        <f>f_return_3m(A2023,0,参数!$B$1)</f>
        <v>28.9449541284404</v>
      </c>
      <c r="Z2023" s="25">
        <f>f_return_6m(A2023,0,参数!B2022)</f>
        <v>18.2904863271655</v>
      </c>
      <c r="AA2023" t="str">
        <f>f_dq_status(A2023,参数!$B$1)</f>
        <v>暂停大额申购|开放赎回</v>
      </c>
      <c r="AB2023" s="17">
        <f ca="1">f_risk_maxdownside(A2023,参数!$B$6,参数!$B$1)</f>
        <v>-21.0908848436354</v>
      </c>
      <c r="AC2023" s="17">
        <f ca="1">f_risk_maxdownside(A2023,参数!$B$4,参数!$B$1)</f>
        <v>-21.0908848436354</v>
      </c>
      <c r="AD2023" t="str">
        <f ca="1">f_risk_maxdownside_date(A2023,参数!$B$6,参数!$B$1)</f>
        <v>20200226-20200323</v>
      </c>
    </row>
    <row r="2024" spans="1:30">
      <c r="A2024" s="15" t="s">
        <v>2052</v>
      </c>
      <c r="B2024" t="str">
        <f>f_info_name(A2024)</f>
        <v>长信颐天平衡养老(FOF)A</v>
      </c>
      <c r="C2024" t="str">
        <f>f_info_setupdate(A2024)</f>
        <v>2019-09-26</v>
      </c>
      <c r="D2024" s="16">
        <f t="shared" si="31"/>
        <v>487</v>
      </c>
      <c r="F2024" s="17">
        <f>f_netasset_total(A2024,参数!$B$1,100000000)</f>
        <v>3.0063716909</v>
      </c>
      <c r="G2024" s="17">
        <f ca="1">f_nav_adjustedreturn(A2024,参数!$B$2,参数!$B$1)</f>
        <v>29.1707412477997</v>
      </c>
      <c r="H2024" s="17">
        <f ca="1">f_nav_periodreturnrankingper(A2024,参数!$B$2,参数!$B$1,3)</f>
        <v>66.6666666666667</v>
      </c>
      <c r="I2024" s="17">
        <f ca="1">f_nav_adjustedreturn(A2024,参数!$B$3,参数!$B$2)</f>
        <v>0</v>
      </c>
      <c r="J2024" s="17">
        <f ca="1">f_nav_periodreturnrankingper(A2024,参数!$B$3,参数!$B$2,3)</f>
        <v>0</v>
      </c>
      <c r="K2024" s="17">
        <f ca="1">f_nav_adjustedreturn(A2024,参数!$B$4,参数!$B$3)</f>
        <v>0</v>
      </c>
      <c r="L2024" s="17">
        <f ca="1">f_nav_periodreturnrankingper(A2024,参数!$B$4,参数!$B$3,3)</f>
        <v>0</v>
      </c>
      <c r="M2024" s="17">
        <f ca="1">f_nav_adjustedreturn(A2024,参数!$B$5,参数!$B$4)</f>
        <v>0</v>
      </c>
      <c r="N2024" s="17">
        <f ca="1">f_nav_periodreturnrankingper(A2024,参数!$B$5,参数!$B$4,3)</f>
        <v>0</v>
      </c>
      <c r="O2024" s="17">
        <f ca="1">f_nav_adjustedreturn(A2024,参数!$B$6,参数!$B$5)</f>
        <v>0</v>
      </c>
      <c r="P2024" s="17">
        <f ca="1">f_nav_periodreturnrankingper(A2024,参数!$B$6,参数!$B$5,3)</f>
        <v>0</v>
      </c>
      <c r="Q2024" s="25">
        <f>f_return(A2024,1,参数!$B$1-365/2,参数!$B$1)</f>
        <v>27.2711900957714</v>
      </c>
      <c r="R2024" s="25">
        <f ca="1">f_return(A2024,1,参数!$B$4,参数!$B$1)</f>
        <v>0</v>
      </c>
      <c r="S2024" s="25">
        <f ca="1">f_return(A2024,1,参数!$B$6,参数!$B$1)</f>
        <v>0</v>
      </c>
      <c r="T2024" t="str">
        <f>f_info_investtype(A2024)</f>
        <v>平衡混合型基金</v>
      </c>
      <c r="U2024" t="str">
        <f>f_info_fundmanager(A2024)</f>
        <v>杨帆</v>
      </c>
      <c r="V2024">
        <f>f_info_manager_onthepostdays(A2024,1)</f>
        <v>281</v>
      </c>
      <c r="W2024" s="25">
        <f ca="1">f_return_1w(A2024,"0",参数!$B$2)</f>
        <v>-0.766618146530812</v>
      </c>
      <c r="X2024" s="25">
        <f>f_return_1m(A2024,"0",参数!$B$1)</f>
        <v>6.04527938342967</v>
      </c>
      <c r="Y2024" s="25">
        <f>f_return_3m(A2024,0,参数!$B$1)</f>
        <v>10.9161138634646</v>
      </c>
      <c r="Z2024" s="25">
        <f>f_return_6m(A2024,0,参数!B2023)</f>
        <v>7.13428833055439</v>
      </c>
      <c r="AA2024" t="str">
        <f>f_dq_status(A2024,参数!$B$1)</f>
        <v>暂停大额申购|开放赎回</v>
      </c>
      <c r="AB2024" s="17">
        <f ca="1">f_risk_maxdownside(A2024,参数!$B$6,参数!$B$1)</f>
        <v>-5.58528114146249</v>
      </c>
      <c r="AC2024" s="17">
        <f ca="1">f_risk_maxdownside(A2024,参数!$B$4,参数!$B$1)</f>
        <v>-5.58528114146249</v>
      </c>
      <c r="AD2024" t="str">
        <f ca="1">f_risk_maxdownside_date(A2024,参数!$B$6,参数!$B$1)</f>
        <v>20200226-20200323</v>
      </c>
    </row>
    <row r="2025" spans="1:30">
      <c r="A2025" s="15" t="s">
        <v>2053</v>
      </c>
      <c r="B2025" t="str">
        <f>f_info_name(A2025)</f>
        <v>国投瑞银稳健养老一年</v>
      </c>
      <c r="C2025" t="str">
        <f>f_info_setupdate(A2025)</f>
        <v>2019-03-25</v>
      </c>
      <c r="D2025" s="16">
        <f t="shared" si="31"/>
        <v>672</v>
      </c>
      <c r="F2025" s="17">
        <f>f_netasset_total(A2025,参数!$B$1,100000000)</f>
        <v>3.1010259914</v>
      </c>
      <c r="G2025" s="17">
        <f ca="1">f_nav_adjustedreturn(A2025,参数!$B$2,参数!$B$1)</f>
        <v>18.6641720127604</v>
      </c>
      <c r="H2025" s="17">
        <f ca="1">f_nav_periodreturnrankingper(A2025,参数!$B$2,参数!$B$1,3)</f>
        <v>36.8983957219251</v>
      </c>
      <c r="I2025" s="17">
        <f ca="1">f_nav_adjustedreturn(A2025,参数!$B$3,参数!$B$2)</f>
        <v>0</v>
      </c>
      <c r="J2025" s="17">
        <f ca="1">f_nav_periodreturnrankingper(A2025,参数!$B$3,参数!$B$2,3)</f>
        <v>0</v>
      </c>
      <c r="K2025" s="17">
        <f ca="1">f_nav_adjustedreturn(A2025,参数!$B$4,参数!$B$3)</f>
        <v>0</v>
      </c>
      <c r="L2025" s="17">
        <f ca="1">f_nav_periodreturnrankingper(A2025,参数!$B$4,参数!$B$3,3)</f>
        <v>0</v>
      </c>
      <c r="M2025" s="17">
        <f ca="1">f_nav_adjustedreturn(A2025,参数!$B$5,参数!$B$4)</f>
        <v>0</v>
      </c>
      <c r="N2025" s="17">
        <f ca="1">f_nav_periodreturnrankingper(A2025,参数!$B$5,参数!$B$4,3)</f>
        <v>0</v>
      </c>
      <c r="O2025" s="17">
        <f ca="1">f_nav_adjustedreturn(A2025,参数!$B$6,参数!$B$5)</f>
        <v>0</v>
      </c>
      <c r="P2025" s="17">
        <f ca="1">f_nav_periodreturnrankingper(A2025,参数!$B$6,参数!$B$5,3)</f>
        <v>0</v>
      </c>
      <c r="Q2025" s="25">
        <f>f_return(A2025,1,参数!$B$1-365/2,参数!$B$1)</f>
        <v>20.4100121909691</v>
      </c>
      <c r="R2025" s="25">
        <f ca="1">f_return(A2025,1,参数!$B$4,参数!$B$1)</f>
        <v>0</v>
      </c>
      <c r="S2025" s="25">
        <f ca="1">f_return(A2025,1,参数!$B$6,参数!$B$1)</f>
        <v>0</v>
      </c>
      <c r="T2025" t="str">
        <f>f_info_investtype(A2025)</f>
        <v>偏债混合型基金</v>
      </c>
      <c r="U2025" t="str">
        <f>f_info_fundmanager(A2025)</f>
        <v>吴翰</v>
      </c>
      <c r="V2025">
        <f>f_info_manager_onthepostdays(A2025,1)</f>
        <v>190</v>
      </c>
      <c r="W2025" s="25">
        <f ca="1">f_return_1w(A2025,"0",参数!$B$2)</f>
        <v>-0.131184407796088</v>
      </c>
      <c r="X2025" s="25">
        <f>f_return_1m(A2025,"0",参数!$B$1)</f>
        <v>4.30893609701557</v>
      </c>
      <c r="Y2025" s="25">
        <f>f_return_3m(A2025,0,参数!$B$1)</f>
        <v>7.95798468933597</v>
      </c>
      <c r="Z2025" s="25">
        <f>f_return_6m(A2025,0,参数!B2024)</f>
        <v>5.9156925256819</v>
      </c>
      <c r="AA2025" t="str">
        <f>f_dq_status(A2025,参数!$B$1)</f>
        <v>开放申购|开放赎回</v>
      </c>
      <c r="AB2025" s="17">
        <f ca="1">f_risk_maxdownside(A2025,参数!$B$6,参数!$B$1)</f>
        <v>-5.1810149884222</v>
      </c>
      <c r="AC2025" s="17">
        <f ca="1">f_risk_maxdownside(A2025,参数!$B$4,参数!$B$1)</f>
        <v>-5.1810149884222</v>
      </c>
      <c r="AD2025" t="str">
        <f ca="1">f_risk_maxdownside_date(A2025,参数!$B$6,参数!$B$1)</f>
        <v>20200226-20200323</v>
      </c>
    </row>
    <row r="2026" spans="1:30">
      <c r="A2026" s="15" t="s">
        <v>2054</v>
      </c>
      <c r="B2026" t="str">
        <f>f_info_name(A2026)</f>
        <v>天治量化核心精选A</v>
      </c>
      <c r="C2026" t="str">
        <f>f_info_setupdate(A2026)</f>
        <v>2019-06-11</v>
      </c>
      <c r="D2026" s="16">
        <f t="shared" si="31"/>
        <v>594</v>
      </c>
      <c r="F2026" s="17">
        <f>f_netasset_total(A2026,参数!$B$1,100000000)</f>
        <v>0.9962560896</v>
      </c>
      <c r="G2026" s="17">
        <f ca="1">f_nav_adjustedreturn(A2026,参数!$B$2,参数!$B$1)</f>
        <v>52.264274463461</v>
      </c>
      <c r="H2026" s="17">
        <f ca="1">f_nav_periodreturnrankingper(A2026,参数!$B$2,参数!$B$1,3)</f>
        <v>75.6624141315015</v>
      </c>
      <c r="I2026" s="17">
        <f ca="1">f_nav_adjustedreturn(A2026,参数!$B$3,参数!$B$2)</f>
        <v>0</v>
      </c>
      <c r="J2026" s="17">
        <f ca="1">f_nav_periodreturnrankingper(A2026,参数!$B$3,参数!$B$2,3)</f>
        <v>0</v>
      </c>
      <c r="K2026" s="17">
        <f ca="1">f_nav_adjustedreturn(A2026,参数!$B$4,参数!$B$3)</f>
        <v>0</v>
      </c>
      <c r="L2026" s="17">
        <f ca="1">f_nav_periodreturnrankingper(A2026,参数!$B$4,参数!$B$3,3)</f>
        <v>0</v>
      </c>
      <c r="M2026" s="17">
        <f ca="1">f_nav_adjustedreturn(A2026,参数!$B$5,参数!$B$4)</f>
        <v>0</v>
      </c>
      <c r="N2026" s="17">
        <f ca="1">f_nav_periodreturnrankingper(A2026,参数!$B$5,参数!$B$4,3)</f>
        <v>0</v>
      </c>
      <c r="O2026" s="17">
        <f ca="1">f_nav_adjustedreturn(A2026,参数!$B$6,参数!$B$5)</f>
        <v>0</v>
      </c>
      <c r="P2026" s="17">
        <f ca="1">f_nav_periodreturnrankingper(A2026,参数!$B$6,参数!$B$5,3)</f>
        <v>0</v>
      </c>
      <c r="Q2026" s="25">
        <f>f_return(A2026,1,参数!$B$1-365/2,参数!$B$1)</f>
        <v>64.7545553482822</v>
      </c>
      <c r="R2026" s="25">
        <f ca="1">f_return(A2026,1,参数!$B$4,参数!$B$1)</f>
        <v>0</v>
      </c>
      <c r="S2026" s="25">
        <f ca="1">f_return(A2026,1,参数!$B$6,参数!$B$1)</f>
        <v>0</v>
      </c>
      <c r="T2026" t="str">
        <f>f_info_investtype(A2026)</f>
        <v>偏股混合型基金</v>
      </c>
      <c r="U2026" t="str">
        <f>f_info_fundmanager(A2026)</f>
        <v>TIANHUAN,武建刚</v>
      </c>
      <c r="V2026">
        <f>f_info_manager_onthepostdays(A2026,1)</f>
        <v>611</v>
      </c>
      <c r="W2026" s="25">
        <f ca="1">f_return_1w(A2026,"0",参数!$B$2)</f>
        <v>-1.97070572569907</v>
      </c>
      <c r="X2026" s="25">
        <f>f_return_1m(A2026,"0",参数!$B$1)</f>
        <v>15.041137471044</v>
      </c>
      <c r="Y2026" s="25">
        <f>f_return_3m(A2026,0,参数!$B$1)</f>
        <v>23.4910680743243</v>
      </c>
      <c r="Z2026" s="25">
        <f>f_return_6m(A2026,0,参数!B2025)</f>
        <v>25.6711050537236</v>
      </c>
      <c r="AA2026" t="str">
        <f>f_dq_status(A2026,参数!$B$1)</f>
        <v>暂停大额申购|开放赎回</v>
      </c>
      <c r="AB2026" s="17">
        <f ca="1">f_risk_maxdownside(A2026,参数!$B$6,参数!$B$1)</f>
        <v>-13.9718357651849</v>
      </c>
      <c r="AC2026" s="17">
        <f ca="1">f_risk_maxdownside(A2026,参数!$B$4,参数!$B$1)</f>
        <v>-13.9718357651849</v>
      </c>
      <c r="AD2026" t="str">
        <f ca="1">f_risk_maxdownside_date(A2026,参数!$B$6,参数!$B$1)</f>
        <v>20200306-20200323</v>
      </c>
    </row>
    <row r="2027" spans="1:30">
      <c r="A2027" s="15" t="s">
        <v>2055</v>
      </c>
      <c r="B2027" t="str">
        <f>f_info_name(A2027)</f>
        <v>华安智能生活</v>
      </c>
      <c r="C2027" t="str">
        <f>f_info_setupdate(A2027)</f>
        <v>2019-05-08</v>
      </c>
      <c r="D2027" s="16">
        <f t="shared" si="31"/>
        <v>628</v>
      </c>
      <c r="F2027" s="17">
        <f>f_netasset_total(A2027,参数!$B$1,100000000)</f>
        <v>32.2181693152</v>
      </c>
      <c r="G2027" s="17">
        <f ca="1">f_nav_adjustedreturn(A2027,参数!$B$2,参数!$B$1)</f>
        <v>21.4214331902886</v>
      </c>
      <c r="H2027" s="17">
        <f ca="1">f_nav_periodreturnrankingper(A2027,参数!$B$2,参数!$B$1,3)</f>
        <v>97.1540726202159</v>
      </c>
      <c r="I2027" s="17">
        <f ca="1">f_nav_adjustedreturn(A2027,参数!$B$3,参数!$B$2)</f>
        <v>0</v>
      </c>
      <c r="J2027" s="17">
        <f ca="1">f_nav_periodreturnrankingper(A2027,参数!$B$3,参数!$B$2,3)</f>
        <v>0</v>
      </c>
      <c r="K2027" s="17">
        <f ca="1">f_nav_adjustedreturn(A2027,参数!$B$4,参数!$B$3)</f>
        <v>0</v>
      </c>
      <c r="L2027" s="17">
        <f ca="1">f_nav_periodreturnrankingper(A2027,参数!$B$4,参数!$B$3,3)</f>
        <v>0</v>
      </c>
      <c r="M2027" s="17">
        <f ca="1">f_nav_adjustedreturn(A2027,参数!$B$5,参数!$B$4)</f>
        <v>0</v>
      </c>
      <c r="N2027" s="17">
        <f ca="1">f_nav_periodreturnrankingper(A2027,参数!$B$5,参数!$B$4,3)</f>
        <v>0</v>
      </c>
      <c r="O2027" s="17">
        <f ca="1">f_nav_adjustedreturn(A2027,参数!$B$6,参数!$B$5)</f>
        <v>0</v>
      </c>
      <c r="P2027" s="17">
        <f ca="1">f_nav_periodreturnrankingper(A2027,参数!$B$6,参数!$B$5,3)</f>
        <v>0</v>
      </c>
      <c r="Q2027" s="25">
        <f>f_return(A2027,1,参数!$B$1-365/2,参数!$B$1)</f>
        <v>24.4171232483397</v>
      </c>
      <c r="R2027" s="25">
        <f ca="1">f_return(A2027,1,参数!$B$4,参数!$B$1)</f>
        <v>0</v>
      </c>
      <c r="S2027" s="25">
        <f ca="1">f_return(A2027,1,参数!$B$6,参数!$B$1)</f>
        <v>0</v>
      </c>
      <c r="T2027" t="str">
        <f>f_info_investtype(A2027)</f>
        <v>偏股混合型基金</v>
      </c>
      <c r="U2027" t="str">
        <f>f_info_fundmanager(A2027)</f>
        <v>胡宜斌</v>
      </c>
      <c r="V2027">
        <f>f_info_manager_onthepostdays(A2027,1)</f>
        <v>645</v>
      </c>
      <c r="W2027" s="25">
        <f ca="1">f_return_1w(A2027,"0",参数!$B$2)</f>
        <v>-0.989465106804022</v>
      </c>
      <c r="X2027" s="25">
        <f>f_return_1m(A2027,"0",参数!$B$1)</f>
        <v>7.56131854397751</v>
      </c>
      <c r="Y2027" s="25">
        <f>f_return_3m(A2027,0,参数!$B$1)</f>
        <v>10.7981976182813</v>
      </c>
      <c r="Z2027" s="25">
        <f>f_return_6m(A2027,0,参数!B2026)</f>
        <v>10.7407021564746</v>
      </c>
      <c r="AA2027" t="str">
        <f>f_dq_status(A2027,参数!$B$1)</f>
        <v>开放申购|开放赎回</v>
      </c>
      <c r="AB2027" s="17">
        <f ca="1">f_risk_maxdownside(A2027,参数!$B$6,参数!$B$1)</f>
        <v>-21.3739647483542</v>
      </c>
      <c r="AC2027" s="17">
        <f ca="1">f_risk_maxdownside(A2027,参数!$B$4,参数!$B$1)</f>
        <v>-21.3739647483542</v>
      </c>
      <c r="AD2027" t="str">
        <f ca="1">f_risk_maxdownside_date(A2027,参数!$B$6,参数!$B$1)</f>
        <v>20200219-20200323</v>
      </c>
    </row>
    <row r="2028" spans="1:30">
      <c r="A2028" s="15" t="s">
        <v>2056</v>
      </c>
      <c r="B2028" t="str">
        <f>f_info_name(A2028)</f>
        <v>交银安享稳健养老一年</v>
      </c>
      <c r="C2028" t="str">
        <f>f_info_setupdate(A2028)</f>
        <v>2019-05-30</v>
      </c>
      <c r="D2028" s="16">
        <f t="shared" si="31"/>
        <v>606</v>
      </c>
      <c r="F2028" s="17">
        <f>f_netasset_total(A2028,参数!$B$1,100000000)</f>
        <v>113.4924866954</v>
      </c>
      <c r="G2028" s="17">
        <f ca="1">f_nav_adjustedreturn(A2028,参数!$B$2,参数!$B$1)</f>
        <v>11.3767281105991</v>
      </c>
      <c r="H2028" s="17">
        <f ca="1">f_nav_periodreturnrankingper(A2028,参数!$B$2,参数!$B$1,3)</f>
        <v>71.9251336898396</v>
      </c>
      <c r="I2028" s="17">
        <f ca="1">f_nav_adjustedreturn(A2028,参数!$B$3,参数!$B$2)</f>
        <v>0</v>
      </c>
      <c r="J2028" s="17">
        <f ca="1">f_nav_periodreturnrankingper(A2028,参数!$B$3,参数!$B$2,3)</f>
        <v>0</v>
      </c>
      <c r="K2028" s="17">
        <f ca="1">f_nav_adjustedreturn(A2028,参数!$B$4,参数!$B$3)</f>
        <v>0</v>
      </c>
      <c r="L2028" s="17">
        <f ca="1">f_nav_periodreturnrankingper(A2028,参数!$B$4,参数!$B$3,3)</f>
        <v>0</v>
      </c>
      <c r="M2028" s="17">
        <f ca="1">f_nav_adjustedreturn(A2028,参数!$B$5,参数!$B$4)</f>
        <v>0</v>
      </c>
      <c r="N2028" s="17">
        <f ca="1">f_nav_periodreturnrankingper(A2028,参数!$B$5,参数!$B$4,3)</f>
        <v>0</v>
      </c>
      <c r="O2028" s="17">
        <f ca="1">f_nav_adjustedreturn(A2028,参数!$B$6,参数!$B$5)</f>
        <v>0</v>
      </c>
      <c r="P2028" s="17">
        <f ca="1">f_nav_periodreturnrankingper(A2028,参数!$B$6,参数!$B$5,3)</f>
        <v>0</v>
      </c>
      <c r="Q2028" s="25">
        <f>f_return(A2028,1,参数!$B$1-365/2,参数!$B$1)</f>
        <v>10.5504585291576</v>
      </c>
      <c r="R2028" s="25">
        <f ca="1">f_return(A2028,1,参数!$B$4,参数!$B$1)</f>
        <v>0</v>
      </c>
      <c r="S2028" s="25">
        <f ca="1">f_return(A2028,1,参数!$B$6,参数!$B$1)</f>
        <v>0</v>
      </c>
      <c r="T2028" t="str">
        <f>f_info_investtype(A2028)</f>
        <v>偏债混合型基金</v>
      </c>
      <c r="U2028" t="str">
        <f>f_info_fundmanager(A2028)</f>
        <v>杨喆</v>
      </c>
      <c r="V2028">
        <f>f_info_manager_onthepostdays(A2028,1)</f>
        <v>623</v>
      </c>
      <c r="W2028" s="25">
        <f ca="1">f_return_1w(A2028,"0",参数!$B$2)</f>
        <v>-0.210768346426517</v>
      </c>
      <c r="X2028" s="25">
        <f>f_return_1m(A2028,"0",参数!$B$1)</f>
        <v>2.34671371857079</v>
      </c>
      <c r="Y2028" s="25">
        <f>f_return_3m(A2028,0,参数!$B$1)</f>
        <v>3.5711097223462</v>
      </c>
      <c r="Z2028" s="25">
        <f>f_return_6m(A2028,0,参数!B2027)</f>
        <v>3.09841497268738</v>
      </c>
      <c r="AA2028" t="str">
        <f>f_dq_status(A2028,参数!$B$1)</f>
        <v>开放申购|开放赎回</v>
      </c>
      <c r="AB2028" s="17">
        <f ca="1">f_risk_maxdownside(A2028,参数!$B$6,参数!$B$1)</f>
        <v>-1.8551485055748</v>
      </c>
      <c r="AC2028" s="17">
        <f ca="1">f_risk_maxdownside(A2028,参数!$B$4,参数!$B$1)</f>
        <v>-1.8551485055748</v>
      </c>
      <c r="AD2028" t="str">
        <f ca="1">f_risk_maxdownside_date(A2028,参数!$B$6,参数!$B$1)</f>
        <v>20200306-20200323</v>
      </c>
    </row>
    <row r="2029" spans="1:30">
      <c r="A2029" s="15" t="s">
        <v>2057</v>
      </c>
      <c r="B2029" t="str">
        <f>f_info_name(A2029)</f>
        <v>华宝大健康</v>
      </c>
      <c r="C2029" t="str">
        <f>f_info_setupdate(A2029)</f>
        <v>2019-03-29</v>
      </c>
      <c r="D2029" s="16">
        <f t="shared" si="31"/>
        <v>668</v>
      </c>
      <c r="F2029" s="17">
        <f>f_netasset_total(A2029,参数!$B$1,100000000)</f>
        <v>1.3058995793</v>
      </c>
      <c r="G2029" s="17">
        <f ca="1">f_nav_adjustedreturn(A2029,参数!$B$2,参数!$B$1)</f>
        <v>101.069894572433</v>
      </c>
      <c r="H2029" s="17">
        <f ca="1">f_nav_periodreturnrankingper(A2029,参数!$B$2,参数!$B$1,3)</f>
        <v>9.32286555446516</v>
      </c>
      <c r="I2029" s="17">
        <f ca="1">f_nav_adjustedreturn(A2029,参数!$B$3,参数!$B$2)</f>
        <v>0</v>
      </c>
      <c r="J2029" s="17">
        <f ca="1">f_nav_periodreturnrankingper(A2029,参数!$B$3,参数!$B$2,3)</f>
        <v>0</v>
      </c>
      <c r="K2029" s="17">
        <f ca="1">f_nav_adjustedreturn(A2029,参数!$B$4,参数!$B$3)</f>
        <v>0</v>
      </c>
      <c r="L2029" s="17">
        <f ca="1">f_nav_periodreturnrankingper(A2029,参数!$B$4,参数!$B$3,3)</f>
        <v>0</v>
      </c>
      <c r="M2029" s="17">
        <f ca="1">f_nav_adjustedreturn(A2029,参数!$B$5,参数!$B$4)</f>
        <v>0</v>
      </c>
      <c r="N2029" s="17">
        <f ca="1">f_nav_periodreturnrankingper(A2029,参数!$B$5,参数!$B$4,3)</f>
        <v>0</v>
      </c>
      <c r="O2029" s="17">
        <f ca="1">f_nav_adjustedreturn(A2029,参数!$B$6,参数!$B$5)</f>
        <v>0</v>
      </c>
      <c r="P2029" s="17">
        <f ca="1">f_nav_periodreturnrankingper(A2029,参数!$B$6,参数!$B$5,3)</f>
        <v>0</v>
      </c>
      <c r="Q2029" s="25">
        <f>f_return(A2029,1,参数!$B$1-365/2,参数!$B$1)</f>
        <v>69.1480517880396</v>
      </c>
      <c r="R2029" s="25">
        <f ca="1">f_return(A2029,1,参数!$B$4,参数!$B$1)</f>
        <v>0</v>
      </c>
      <c r="S2029" s="25">
        <f ca="1">f_return(A2029,1,参数!$B$6,参数!$B$1)</f>
        <v>0</v>
      </c>
      <c r="T2029" t="str">
        <f>f_info_investtype(A2029)</f>
        <v>偏股混合型基金</v>
      </c>
      <c r="U2029" t="str">
        <f>f_info_fundmanager(A2029)</f>
        <v>光磊</v>
      </c>
      <c r="V2029">
        <f>f_info_manager_onthepostdays(A2029,1)</f>
        <v>685</v>
      </c>
      <c r="W2029" s="25">
        <f ca="1">f_return_1w(A2029,"0",参数!$B$2)</f>
        <v>-0.93609778740523</v>
      </c>
      <c r="X2029" s="25">
        <f>f_return_1m(A2029,"0",参数!$B$1)</f>
        <v>23.7658030091814</v>
      </c>
      <c r="Y2029" s="25">
        <f>f_return_3m(A2029,0,参数!$B$1)</f>
        <v>34.7164085391377</v>
      </c>
      <c r="Z2029" s="25">
        <f>f_return_6m(A2029,0,参数!B2028)</f>
        <v>24.1794785290857</v>
      </c>
      <c r="AA2029" t="str">
        <f>f_dq_status(A2029,参数!$B$1)</f>
        <v>开放申购|开放赎回</v>
      </c>
      <c r="AB2029" s="17">
        <f ca="1">f_risk_maxdownside(A2029,参数!$B$6,参数!$B$1)</f>
        <v>-16.7664397020518</v>
      </c>
      <c r="AC2029" s="17">
        <f ca="1">f_risk_maxdownside(A2029,参数!$B$4,参数!$B$1)</f>
        <v>-16.7664397020518</v>
      </c>
      <c r="AD2029" t="str">
        <f ca="1">f_risk_maxdownside_date(A2029,参数!$B$6,参数!$B$1)</f>
        <v>20200804-20200917</v>
      </c>
    </row>
    <row r="2030" spans="1:30">
      <c r="A2030" s="15" t="s">
        <v>2058</v>
      </c>
      <c r="B2030" t="str">
        <f>f_info_name(A2030)</f>
        <v>华泰保兴健康消费A</v>
      </c>
      <c r="C2030" t="str">
        <f>f_info_setupdate(A2030)</f>
        <v>2019-05-27</v>
      </c>
      <c r="D2030" s="16">
        <f t="shared" si="31"/>
        <v>609</v>
      </c>
      <c r="F2030" s="17">
        <f>f_netasset_total(A2030,参数!$B$1,100000000)</f>
        <v>2.200414303</v>
      </c>
      <c r="G2030" s="17">
        <f ca="1">f_nav_adjustedreturn(A2030,参数!$B$2,参数!$B$1)</f>
        <v>78.960778960779</v>
      </c>
      <c r="H2030" s="17">
        <f ca="1">f_nav_periodreturnrankingper(A2030,参数!$B$2,参数!$B$1,3)</f>
        <v>32.4828263002944</v>
      </c>
      <c r="I2030" s="17">
        <f ca="1">f_nav_adjustedreturn(A2030,参数!$B$3,参数!$B$2)</f>
        <v>0</v>
      </c>
      <c r="J2030" s="17">
        <f ca="1">f_nav_periodreturnrankingper(A2030,参数!$B$3,参数!$B$2,3)</f>
        <v>0</v>
      </c>
      <c r="K2030" s="17">
        <f ca="1">f_nav_adjustedreturn(A2030,参数!$B$4,参数!$B$3)</f>
        <v>0</v>
      </c>
      <c r="L2030" s="17">
        <f ca="1">f_nav_periodreturnrankingper(A2030,参数!$B$4,参数!$B$3,3)</f>
        <v>0</v>
      </c>
      <c r="M2030" s="17">
        <f ca="1">f_nav_adjustedreturn(A2030,参数!$B$5,参数!$B$4)</f>
        <v>0</v>
      </c>
      <c r="N2030" s="17">
        <f ca="1">f_nav_periodreturnrankingper(A2030,参数!$B$5,参数!$B$4,3)</f>
        <v>0</v>
      </c>
      <c r="O2030" s="17">
        <f ca="1">f_nav_adjustedreturn(A2030,参数!$B$6,参数!$B$5)</f>
        <v>0</v>
      </c>
      <c r="P2030" s="17">
        <f ca="1">f_nav_periodreturnrankingper(A2030,参数!$B$6,参数!$B$5,3)</f>
        <v>0</v>
      </c>
      <c r="Q2030" s="25">
        <f>f_return(A2030,1,参数!$B$1-365/2,参数!$B$1)</f>
        <v>69.1134514671283</v>
      </c>
      <c r="R2030" s="25">
        <f ca="1">f_return(A2030,1,参数!$B$4,参数!$B$1)</f>
        <v>0</v>
      </c>
      <c r="S2030" s="25">
        <f ca="1">f_return(A2030,1,参数!$B$6,参数!$B$1)</f>
        <v>0</v>
      </c>
      <c r="T2030" t="str">
        <f>f_info_investtype(A2030)</f>
        <v>偏股混合型基金</v>
      </c>
      <c r="U2030" t="str">
        <f>f_info_fundmanager(A2030)</f>
        <v>孙静佳,赵旭照,尚烁徽</v>
      </c>
      <c r="V2030">
        <f>f_info_manager_onthepostdays(A2030,1)</f>
        <v>626</v>
      </c>
      <c r="W2030" s="25">
        <f ca="1">f_return_1w(A2030,"0",参数!$B$2)</f>
        <v>-2.88971367974549</v>
      </c>
      <c r="X2030" s="25">
        <f>f_return_1m(A2030,"0",参数!$B$1)</f>
        <v>15.0327562002808</v>
      </c>
      <c r="Y2030" s="25">
        <f>f_return_3m(A2030,0,参数!$B$1)</f>
        <v>25.1495481736032</v>
      </c>
      <c r="Z2030" s="25">
        <f>f_return_6m(A2030,0,参数!B2029)</f>
        <v>25.4496013843397</v>
      </c>
      <c r="AA2030" t="str">
        <f>f_dq_status(A2030,参数!$B$1)</f>
        <v>开放申购|开放赎回</v>
      </c>
      <c r="AB2030" s="17">
        <f ca="1">f_risk_maxdownside(A2030,参数!$B$6,参数!$B$1)</f>
        <v>-11.4134542705971</v>
      </c>
      <c r="AC2030" s="17">
        <f ca="1">f_risk_maxdownside(A2030,参数!$B$4,参数!$B$1)</f>
        <v>-11.4134542705971</v>
      </c>
      <c r="AD2030" t="str">
        <f ca="1">f_risk_maxdownside_date(A2030,参数!$B$6,参数!$B$1)</f>
        <v>20200307-20200323</v>
      </c>
    </row>
    <row r="2031" spans="1:30">
      <c r="A2031" s="15" t="s">
        <v>2059</v>
      </c>
      <c r="B2031" t="str">
        <f>f_info_name(A2031)</f>
        <v>工银养老2050五年</v>
      </c>
      <c r="C2031" t="str">
        <f>f_info_setupdate(A2031)</f>
        <v>2019-03-28</v>
      </c>
      <c r="D2031" s="16">
        <f t="shared" si="31"/>
        <v>669</v>
      </c>
      <c r="F2031" s="17">
        <f>f_netasset_total(A2031,参数!$B$1,100000000)</f>
        <v>1.694092842</v>
      </c>
      <c r="G2031" s="17">
        <f ca="1">f_nav_adjustedreturn(A2031,参数!$B$2,参数!$B$1)</f>
        <v>50.5644946217441</v>
      </c>
      <c r="H2031" s="17">
        <f ca="1">f_nav_periodreturnrankingper(A2031,参数!$B$2,参数!$B$1,3)</f>
        <v>78.6064769381747</v>
      </c>
      <c r="I2031" s="17">
        <f ca="1">f_nav_adjustedreturn(A2031,参数!$B$3,参数!$B$2)</f>
        <v>0</v>
      </c>
      <c r="J2031" s="17">
        <f ca="1">f_nav_periodreturnrankingper(A2031,参数!$B$3,参数!$B$2,3)</f>
        <v>0</v>
      </c>
      <c r="K2031" s="17">
        <f ca="1">f_nav_adjustedreturn(A2031,参数!$B$4,参数!$B$3)</f>
        <v>0</v>
      </c>
      <c r="L2031" s="17">
        <f ca="1">f_nav_periodreturnrankingper(A2031,参数!$B$4,参数!$B$3,3)</f>
        <v>0</v>
      </c>
      <c r="M2031" s="17">
        <f ca="1">f_nav_adjustedreturn(A2031,参数!$B$5,参数!$B$4)</f>
        <v>0</v>
      </c>
      <c r="N2031" s="17">
        <f ca="1">f_nav_periodreturnrankingper(A2031,参数!$B$5,参数!$B$4,3)</f>
        <v>0</v>
      </c>
      <c r="O2031" s="17">
        <f ca="1">f_nav_adjustedreturn(A2031,参数!$B$6,参数!$B$5)</f>
        <v>0</v>
      </c>
      <c r="P2031" s="17">
        <f ca="1">f_nav_periodreturnrankingper(A2031,参数!$B$6,参数!$B$5,3)</f>
        <v>0</v>
      </c>
      <c r="Q2031" s="25">
        <f>f_return(A2031,1,参数!$B$1-365/2,参数!$B$1)</f>
        <v>56.6810986108931</v>
      </c>
      <c r="R2031" s="25">
        <f ca="1">f_return(A2031,1,参数!$B$4,参数!$B$1)</f>
        <v>0</v>
      </c>
      <c r="S2031" s="25">
        <f ca="1">f_return(A2031,1,参数!$B$6,参数!$B$1)</f>
        <v>0</v>
      </c>
      <c r="T2031" t="str">
        <f>f_info_investtype(A2031)</f>
        <v>偏股混合型基金</v>
      </c>
      <c r="U2031" t="str">
        <f>f_info_fundmanager(A2031)</f>
        <v>黄惠宇</v>
      </c>
      <c r="V2031">
        <f>f_info_manager_onthepostdays(A2031,1)</f>
        <v>686</v>
      </c>
      <c r="W2031" s="25">
        <f ca="1">f_return_1w(A2031,"0",参数!$B$2)</f>
        <v>-0.592082007776593</v>
      </c>
      <c r="X2031" s="25">
        <f>f_return_1m(A2031,"0",参数!$B$1)</f>
        <v>11.523013103312</v>
      </c>
      <c r="Y2031" s="25">
        <f>f_return_3m(A2031,0,参数!$B$1)</f>
        <v>20.5051583066524</v>
      </c>
      <c r="Z2031" s="25">
        <f>f_return_6m(A2031,0,参数!B2030)</f>
        <v>15.2389667065531</v>
      </c>
      <c r="AA2031" t="str">
        <f>f_dq_status(A2031,参数!$B$1)</f>
        <v>开放申购|暂停赎回</v>
      </c>
      <c r="AB2031" s="17">
        <f ca="1">f_risk_maxdownside(A2031,参数!$B$6,参数!$B$1)</f>
        <v>-13.0267236324035</v>
      </c>
      <c r="AC2031" s="17">
        <f ca="1">f_risk_maxdownside(A2031,参数!$B$4,参数!$B$1)</f>
        <v>-13.0267236324035</v>
      </c>
      <c r="AD2031" t="str">
        <f ca="1">f_risk_maxdownside_date(A2031,参数!$B$6,参数!$B$1)</f>
        <v>20200226-20200323</v>
      </c>
    </row>
    <row r="2032" spans="1:30">
      <c r="A2032" s="15" t="s">
        <v>2060</v>
      </c>
      <c r="B2032" t="str">
        <f>f_info_name(A2032)</f>
        <v>诺德新生活A</v>
      </c>
      <c r="C2032" t="str">
        <f>f_info_setupdate(A2032)</f>
        <v>2019-03-28</v>
      </c>
      <c r="D2032" s="16">
        <f t="shared" si="31"/>
        <v>669</v>
      </c>
      <c r="F2032" s="17">
        <f>f_netasset_total(A2032,参数!$B$1,100000000)</f>
        <v>1.1961049835</v>
      </c>
      <c r="G2032" s="17">
        <f ca="1">f_nav_adjustedreturn(A2032,参数!$B$2,参数!$B$1)</f>
        <v>44.1255364806867</v>
      </c>
      <c r="H2032" s="17">
        <f ca="1">f_nav_periodreturnrankingper(A2032,参数!$B$2,参数!$B$1,3)</f>
        <v>84.4946025515211</v>
      </c>
      <c r="I2032" s="17">
        <f ca="1">f_nav_adjustedreturn(A2032,参数!$B$3,参数!$B$2)</f>
        <v>0</v>
      </c>
      <c r="J2032" s="17">
        <f ca="1">f_nav_periodreturnrankingper(A2032,参数!$B$3,参数!$B$2,3)</f>
        <v>0</v>
      </c>
      <c r="K2032" s="17">
        <f ca="1">f_nav_adjustedreturn(A2032,参数!$B$4,参数!$B$3)</f>
        <v>0</v>
      </c>
      <c r="L2032" s="17">
        <f ca="1">f_nav_periodreturnrankingper(A2032,参数!$B$4,参数!$B$3,3)</f>
        <v>0</v>
      </c>
      <c r="M2032" s="17">
        <f ca="1">f_nav_adjustedreturn(A2032,参数!$B$5,参数!$B$4)</f>
        <v>0</v>
      </c>
      <c r="N2032" s="17">
        <f ca="1">f_nav_periodreturnrankingper(A2032,参数!$B$5,参数!$B$4,3)</f>
        <v>0</v>
      </c>
      <c r="O2032" s="17">
        <f ca="1">f_nav_adjustedreturn(A2032,参数!$B$6,参数!$B$5)</f>
        <v>0</v>
      </c>
      <c r="P2032" s="17">
        <f ca="1">f_nav_periodreturnrankingper(A2032,参数!$B$6,参数!$B$5,3)</f>
        <v>0</v>
      </c>
      <c r="Q2032" s="25">
        <f>f_return(A2032,1,参数!$B$1-365/2,参数!$B$1)</f>
        <v>51.6024493760413</v>
      </c>
      <c r="R2032" s="25">
        <f ca="1">f_return(A2032,1,参数!$B$4,参数!$B$1)</f>
        <v>0</v>
      </c>
      <c r="S2032" s="25">
        <f ca="1">f_return(A2032,1,参数!$B$6,参数!$B$1)</f>
        <v>0</v>
      </c>
      <c r="T2032" t="str">
        <f>f_info_investtype(A2032)</f>
        <v>偏股混合型基金</v>
      </c>
      <c r="U2032" t="str">
        <f>f_info_fundmanager(A2032)</f>
        <v>潘永昌</v>
      </c>
      <c r="V2032">
        <f>f_info_manager_onthepostdays(A2032,1)</f>
        <v>345</v>
      </c>
      <c r="W2032" s="25">
        <f ca="1">f_return_1w(A2032,"0",参数!$B$2)</f>
        <v>-3.260963584465</v>
      </c>
      <c r="X2032" s="25">
        <f>f_return_1m(A2032,"0",参数!$B$1)</f>
        <v>15.3086773016668</v>
      </c>
      <c r="Y2032" s="25">
        <f>f_return_3m(A2032,0,参数!$B$1)</f>
        <v>29.5947901591896</v>
      </c>
      <c r="Z2032" s="25">
        <f>f_return_6m(A2032,0,参数!B2031)</f>
        <v>16.5658311725727</v>
      </c>
      <c r="AA2032" t="str">
        <f>f_dq_status(A2032,参数!$B$1)</f>
        <v>开放申购|开放赎回</v>
      </c>
      <c r="AB2032" s="17">
        <f ca="1">f_risk_maxdownside(A2032,参数!$B$6,参数!$B$1)</f>
        <v>-19.9047043822562</v>
      </c>
      <c r="AC2032" s="17">
        <f ca="1">f_risk_maxdownside(A2032,参数!$B$4,参数!$B$1)</f>
        <v>-19.9047043822562</v>
      </c>
      <c r="AD2032" t="str">
        <f ca="1">f_risk_maxdownside_date(A2032,参数!$B$6,参数!$B$1)</f>
        <v>20200715-20200910</v>
      </c>
    </row>
    <row r="2033" spans="1:30">
      <c r="A2033" s="15" t="s">
        <v>2061</v>
      </c>
      <c r="B2033" t="str">
        <f>f_info_name(A2033)</f>
        <v>上投摩根领先优选</v>
      </c>
      <c r="C2033" t="str">
        <f>f_info_setupdate(A2033)</f>
        <v>2019-03-20</v>
      </c>
      <c r="D2033" s="16">
        <f t="shared" si="31"/>
        <v>677</v>
      </c>
      <c r="F2033" s="17">
        <f>f_netasset_total(A2033,参数!$B$1,100000000)</f>
        <v>0.7633040254</v>
      </c>
      <c r="G2033" s="17">
        <f ca="1">f_nav_adjustedreturn(A2033,参数!$B$2,参数!$B$1)</f>
        <v>72.0746489925027</v>
      </c>
      <c r="H2033" s="17">
        <f ca="1">f_nav_periodreturnrankingper(A2033,参数!$B$2,参数!$B$1,3)</f>
        <v>43.7684003925417</v>
      </c>
      <c r="I2033" s="17">
        <f ca="1">f_nav_adjustedreturn(A2033,参数!$B$3,参数!$B$2)</f>
        <v>0</v>
      </c>
      <c r="J2033" s="17">
        <f ca="1">f_nav_periodreturnrankingper(A2033,参数!$B$3,参数!$B$2,3)</f>
        <v>0</v>
      </c>
      <c r="K2033" s="17">
        <f ca="1">f_nav_adjustedreturn(A2033,参数!$B$4,参数!$B$3)</f>
        <v>0</v>
      </c>
      <c r="L2033" s="17">
        <f ca="1">f_nav_periodreturnrankingper(A2033,参数!$B$4,参数!$B$3,3)</f>
        <v>0</v>
      </c>
      <c r="M2033" s="17">
        <f ca="1">f_nav_adjustedreturn(A2033,参数!$B$5,参数!$B$4)</f>
        <v>0</v>
      </c>
      <c r="N2033" s="17">
        <f ca="1">f_nav_periodreturnrankingper(A2033,参数!$B$5,参数!$B$4,3)</f>
        <v>0</v>
      </c>
      <c r="O2033" s="17">
        <f ca="1">f_nav_adjustedreturn(A2033,参数!$B$6,参数!$B$5)</f>
        <v>0</v>
      </c>
      <c r="P2033" s="17">
        <f ca="1">f_nav_periodreturnrankingper(A2033,参数!$B$6,参数!$B$5,3)</f>
        <v>0</v>
      </c>
      <c r="Q2033" s="25">
        <f>f_return(A2033,1,参数!$B$1-365/2,参数!$B$1)</f>
        <v>92.9243399128668</v>
      </c>
      <c r="R2033" s="25">
        <f ca="1">f_return(A2033,1,参数!$B$4,参数!$B$1)</f>
        <v>0</v>
      </c>
      <c r="S2033" s="25">
        <f ca="1">f_return(A2033,1,参数!$B$6,参数!$B$1)</f>
        <v>0</v>
      </c>
      <c r="T2033" t="str">
        <f>f_info_investtype(A2033)</f>
        <v>偏股混合型基金</v>
      </c>
      <c r="U2033" t="str">
        <f>f_info_fundmanager(A2033)</f>
        <v>王丽军</v>
      </c>
      <c r="V2033">
        <f>f_info_manager_onthepostdays(A2033,1)</f>
        <v>694</v>
      </c>
      <c r="W2033" s="25">
        <f ca="1">f_return_1w(A2033,"0",参数!$B$2)</f>
        <v>-0.802742704239492</v>
      </c>
      <c r="X2033" s="25">
        <f>f_return_1m(A2033,"0",参数!$B$1)</f>
        <v>21.7609043243698</v>
      </c>
      <c r="Y2033" s="25">
        <f>f_return_3m(A2033,0,参数!$B$1)</f>
        <v>37.6109991235041</v>
      </c>
      <c r="Z2033" s="25">
        <f>f_return_6m(A2033,0,参数!B2032)</f>
        <v>35.8563161894527</v>
      </c>
      <c r="AA2033" t="str">
        <f>f_dq_status(A2033,参数!$B$1)</f>
        <v>开放申购|开放赎回</v>
      </c>
      <c r="AB2033" s="17">
        <f ca="1">f_risk_maxdownside(A2033,参数!$B$6,参数!$B$1)</f>
        <v>-19.0717688643</v>
      </c>
      <c r="AC2033" s="17">
        <f ca="1">f_risk_maxdownside(A2033,参数!$B$4,参数!$B$1)</f>
        <v>-19.0717688643</v>
      </c>
      <c r="AD2033" t="str">
        <f ca="1">f_risk_maxdownside_date(A2033,参数!$B$6,参数!$B$1)</f>
        <v>20200226-20200323</v>
      </c>
    </row>
    <row r="2034" spans="1:30">
      <c r="A2034" s="15" t="s">
        <v>2062</v>
      </c>
      <c r="B2034" t="str">
        <f>f_info_name(A2034)</f>
        <v>华夏养老2050五年</v>
      </c>
      <c r="C2034" t="str">
        <f>f_info_setupdate(A2034)</f>
        <v>2019-03-26</v>
      </c>
      <c r="D2034" s="16">
        <f t="shared" si="31"/>
        <v>671</v>
      </c>
      <c r="F2034" s="17">
        <f>f_netasset_total(A2034,参数!$B$1,100000000)</f>
        <v>1.1628819457</v>
      </c>
      <c r="G2034" s="17">
        <f ca="1">f_nav_adjustedreturn(A2034,参数!$B$2,参数!$B$1)</f>
        <v>41.8237133440378</v>
      </c>
      <c r="H2034" s="17">
        <f ca="1">f_nav_periodreturnrankingper(A2034,参数!$B$2,参数!$B$1,3)</f>
        <v>86.3591756624141</v>
      </c>
      <c r="I2034" s="17">
        <f ca="1">f_nav_adjustedreturn(A2034,参数!$B$3,参数!$B$2)</f>
        <v>0</v>
      </c>
      <c r="J2034" s="17">
        <f ca="1">f_nav_periodreturnrankingper(A2034,参数!$B$3,参数!$B$2,3)</f>
        <v>0</v>
      </c>
      <c r="K2034" s="17">
        <f ca="1">f_nav_adjustedreturn(A2034,参数!$B$4,参数!$B$3)</f>
        <v>0</v>
      </c>
      <c r="L2034" s="17">
        <f ca="1">f_nav_periodreturnrankingper(A2034,参数!$B$4,参数!$B$3,3)</f>
        <v>0</v>
      </c>
      <c r="M2034" s="17">
        <f ca="1">f_nav_adjustedreturn(A2034,参数!$B$5,参数!$B$4)</f>
        <v>0</v>
      </c>
      <c r="N2034" s="17">
        <f ca="1">f_nav_periodreturnrankingper(A2034,参数!$B$5,参数!$B$4,3)</f>
        <v>0</v>
      </c>
      <c r="O2034" s="17">
        <f ca="1">f_nav_adjustedreturn(A2034,参数!$B$6,参数!$B$5)</f>
        <v>0</v>
      </c>
      <c r="P2034" s="17">
        <f ca="1">f_nav_periodreturnrankingper(A2034,参数!$B$6,参数!$B$5,3)</f>
        <v>0</v>
      </c>
      <c r="Q2034" s="25">
        <f>f_return(A2034,1,参数!$B$1-365/2,参数!$B$1)</f>
        <v>45.1329541791568</v>
      </c>
      <c r="R2034" s="25">
        <f ca="1">f_return(A2034,1,参数!$B$4,参数!$B$1)</f>
        <v>0</v>
      </c>
      <c r="S2034" s="25">
        <f ca="1">f_return(A2034,1,参数!$B$6,参数!$B$1)</f>
        <v>0</v>
      </c>
      <c r="T2034" t="str">
        <f>f_info_investtype(A2034)</f>
        <v>偏股混合型基金</v>
      </c>
      <c r="U2034" t="str">
        <f>f_info_fundmanager(A2034)</f>
        <v>许利明,郑铮</v>
      </c>
      <c r="V2034">
        <f>f_info_manager_onthepostdays(A2034,1)</f>
        <v>688</v>
      </c>
      <c r="W2034" s="25">
        <f ca="1">f_return_1w(A2034,"0",参数!$B$2)</f>
        <v>-0.813076278290029</v>
      </c>
      <c r="X2034" s="25">
        <f>f_return_1m(A2034,"0",参数!$B$1)</f>
        <v>9.58599973880109</v>
      </c>
      <c r="Y2034" s="25">
        <f>f_return_3m(A2034,0,参数!$B$1)</f>
        <v>19.1480298189563</v>
      </c>
      <c r="Z2034" s="25">
        <f>f_return_6m(A2034,0,参数!B2033)</f>
        <v>10.1867105985722</v>
      </c>
      <c r="AA2034" t="str">
        <f>f_dq_status(A2034,参数!$B$1)</f>
        <v>开放申购|暂停赎回</v>
      </c>
      <c r="AB2034" s="17">
        <f ca="1">f_risk_maxdownside(A2034,参数!$B$6,参数!$B$1)</f>
        <v>-12.8560126582279</v>
      </c>
      <c r="AC2034" s="17">
        <f ca="1">f_risk_maxdownside(A2034,参数!$B$4,参数!$B$1)</f>
        <v>-12.8560126582279</v>
      </c>
      <c r="AD2034" t="str">
        <f ca="1">f_risk_maxdownside_date(A2034,参数!$B$6,参数!$B$1)</f>
        <v>20200226-20200323</v>
      </c>
    </row>
    <row r="2035" spans="1:30">
      <c r="A2035" s="15" t="s">
        <v>2063</v>
      </c>
      <c r="B2035" t="str">
        <f>f_info_name(A2035)</f>
        <v>兴业养老2035A</v>
      </c>
      <c r="C2035" t="str">
        <f>f_info_setupdate(A2035)</f>
        <v>2019-05-06</v>
      </c>
      <c r="D2035" s="16">
        <f t="shared" si="31"/>
        <v>630</v>
      </c>
      <c r="F2035" s="17">
        <f>f_netasset_total(A2035,参数!$B$1,100000000)</f>
        <v>3.4874435007</v>
      </c>
      <c r="G2035" s="17">
        <f ca="1">f_nav_adjustedreturn(A2035,参数!$B$2,参数!$B$1)</f>
        <v>32.9654510556622</v>
      </c>
      <c r="H2035" s="17">
        <f ca="1">f_nav_periodreturnrankingper(A2035,参数!$B$2,参数!$B$1,3)</f>
        <v>56</v>
      </c>
      <c r="I2035" s="17">
        <f ca="1">f_nav_adjustedreturn(A2035,参数!$B$3,参数!$B$2)</f>
        <v>0</v>
      </c>
      <c r="J2035" s="17">
        <f ca="1">f_nav_periodreturnrankingper(A2035,参数!$B$3,参数!$B$2,3)</f>
        <v>0</v>
      </c>
      <c r="K2035" s="17">
        <f ca="1">f_nav_adjustedreturn(A2035,参数!$B$4,参数!$B$3)</f>
        <v>0</v>
      </c>
      <c r="L2035" s="17">
        <f ca="1">f_nav_periodreturnrankingper(A2035,参数!$B$4,参数!$B$3,3)</f>
        <v>0</v>
      </c>
      <c r="M2035" s="17">
        <f ca="1">f_nav_adjustedreturn(A2035,参数!$B$5,参数!$B$4)</f>
        <v>0</v>
      </c>
      <c r="N2035" s="17">
        <f ca="1">f_nav_periodreturnrankingper(A2035,参数!$B$5,参数!$B$4,3)</f>
        <v>0</v>
      </c>
      <c r="O2035" s="17">
        <f ca="1">f_nav_adjustedreturn(A2035,参数!$B$6,参数!$B$5)</f>
        <v>0</v>
      </c>
      <c r="P2035" s="17">
        <f ca="1">f_nav_periodreturnrankingper(A2035,参数!$B$6,参数!$B$5,3)</f>
        <v>0</v>
      </c>
      <c r="Q2035" s="25">
        <f>f_return(A2035,1,参数!$B$1-365/2,参数!$B$1)</f>
        <v>39.3947332597475</v>
      </c>
      <c r="R2035" s="25">
        <f ca="1">f_return(A2035,1,参数!$B$4,参数!$B$1)</f>
        <v>0</v>
      </c>
      <c r="S2035" s="25">
        <f ca="1">f_return(A2035,1,参数!$B$6,参数!$B$1)</f>
        <v>0</v>
      </c>
      <c r="T2035" t="str">
        <f>f_info_investtype(A2035)</f>
        <v>平衡混合型基金</v>
      </c>
      <c r="U2035" t="str">
        <f>f_info_fundmanager(A2035)</f>
        <v>王晓辉</v>
      </c>
      <c r="V2035">
        <f>f_info_manager_onthepostdays(A2035,1)</f>
        <v>260</v>
      </c>
      <c r="W2035" s="25">
        <f ca="1">f_return_1w(A2035,"0",参数!$B$2)</f>
        <v>-0.818579859128112</v>
      </c>
      <c r="X2035" s="25">
        <f>f_return_1m(A2035,"0",参数!$B$1)</f>
        <v>8.64962358845672</v>
      </c>
      <c r="Y2035" s="25">
        <f>f_return_3m(A2035,0,参数!$B$1)</f>
        <v>16.0871386677838</v>
      </c>
      <c r="Z2035" s="25">
        <f>f_return_6m(A2035,0,参数!B2034)</f>
        <v>11.4241001564945</v>
      </c>
      <c r="AA2035" t="str">
        <f>f_dq_status(A2035,参数!$B$1)</f>
        <v>开放申购|开放赎回</v>
      </c>
      <c r="AB2035" s="17">
        <f ca="1">f_risk_maxdownside(A2035,参数!$B$6,参数!$B$1)</f>
        <v>-8.36533187054307</v>
      </c>
      <c r="AC2035" s="17">
        <f ca="1">f_risk_maxdownside(A2035,参数!$B$4,参数!$B$1)</f>
        <v>-8.36533187054307</v>
      </c>
      <c r="AD2035" t="str">
        <f ca="1">f_risk_maxdownside_date(A2035,参数!$B$6,参数!$B$1)</f>
        <v>20200226-20200323</v>
      </c>
    </row>
    <row r="2036" spans="1:30">
      <c r="A2036" s="15" t="s">
        <v>2064</v>
      </c>
      <c r="B2036" t="str">
        <f>f_info_name(A2036)</f>
        <v>新华聚利A</v>
      </c>
      <c r="C2036" t="str">
        <f>f_info_setupdate(A2036)</f>
        <v>2019-04-11</v>
      </c>
      <c r="D2036" s="16">
        <f t="shared" si="31"/>
        <v>655</v>
      </c>
      <c r="F2036" s="17">
        <f>f_netasset_total(A2036,参数!$B$1,100000000)</f>
        <v>1.0325917266</v>
      </c>
      <c r="G2036" s="17">
        <f ca="1">f_nav_adjustedreturn(A2036,参数!$B$2,参数!$B$1)</f>
        <v>6.87029819632014</v>
      </c>
      <c r="H2036" s="17">
        <f ca="1">f_nav_periodreturnrankingper(A2036,参数!$B$2,参数!$B$1,3)</f>
        <v>69.622641509434</v>
      </c>
      <c r="I2036" s="17">
        <f ca="1">f_nav_adjustedreturn(A2036,参数!$B$3,参数!$B$2)</f>
        <v>0</v>
      </c>
      <c r="J2036" s="17">
        <f ca="1">f_nav_periodreturnrankingper(A2036,参数!$B$3,参数!$B$2,3)</f>
        <v>0</v>
      </c>
      <c r="K2036" s="17">
        <f ca="1">f_nav_adjustedreturn(A2036,参数!$B$4,参数!$B$3)</f>
        <v>0</v>
      </c>
      <c r="L2036" s="17">
        <f ca="1">f_nav_periodreturnrankingper(A2036,参数!$B$4,参数!$B$3,3)</f>
        <v>0</v>
      </c>
      <c r="M2036" s="17">
        <f ca="1">f_nav_adjustedreturn(A2036,参数!$B$5,参数!$B$4)</f>
        <v>0</v>
      </c>
      <c r="N2036" s="17">
        <f ca="1">f_nav_periodreturnrankingper(A2036,参数!$B$5,参数!$B$4,3)</f>
        <v>0</v>
      </c>
      <c r="O2036" s="17">
        <f ca="1">f_nav_adjustedreturn(A2036,参数!$B$6,参数!$B$5)</f>
        <v>0</v>
      </c>
      <c r="P2036" s="17">
        <f ca="1">f_nav_periodreturnrankingper(A2036,参数!$B$6,参数!$B$5,3)</f>
        <v>0</v>
      </c>
      <c r="Q2036" s="25">
        <f>f_return(A2036,1,参数!$B$1-365/2,参数!$B$1)</f>
        <v>5.42732528325365</v>
      </c>
      <c r="R2036" s="25">
        <f ca="1">f_return(A2036,1,参数!$B$4,参数!$B$1)</f>
        <v>0</v>
      </c>
      <c r="S2036" s="25">
        <f ca="1">f_return(A2036,1,参数!$B$6,参数!$B$1)</f>
        <v>0</v>
      </c>
      <c r="T2036" t="str">
        <f>f_info_investtype(A2036)</f>
        <v>混合债券型二级基金</v>
      </c>
      <c r="U2036" t="str">
        <f>f_info_fundmanager(A2036)</f>
        <v>姚秋,姚海明</v>
      </c>
      <c r="V2036">
        <f>f_info_manager_onthepostdays(A2036,1)</f>
        <v>672</v>
      </c>
      <c r="W2036" s="25">
        <f ca="1">f_return_1w(A2036,"0",参数!$B$2)</f>
        <v>0.154320987654324</v>
      </c>
      <c r="X2036" s="25">
        <f>f_return_1m(A2036,"0",参数!$B$1)</f>
        <v>1.42795698924731</v>
      </c>
      <c r="Y2036" s="25">
        <f>f_return_3m(A2036,0,参数!$B$1)</f>
        <v>2.56610995128741</v>
      </c>
      <c r="Z2036" s="25">
        <f>f_return_6m(A2036,0,参数!B2035)</f>
        <v>1.78990355374055</v>
      </c>
      <c r="AA2036" t="str">
        <f>f_dq_status(A2036,参数!$B$1)</f>
        <v>开放申购|开放赎回</v>
      </c>
      <c r="AB2036" s="17">
        <f ca="1">f_risk_maxdownside(A2036,参数!$B$6,参数!$B$1)</f>
        <v>-2.68296973961998</v>
      </c>
      <c r="AC2036" s="17">
        <f ca="1">f_risk_maxdownside(A2036,参数!$B$4,参数!$B$1)</f>
        <v>-2.68296973961998</v>
      </c>
      <c r="AD2036" t="str">
        <f ca="1">f_risk_maxdownside_date(A2036,参数!$B$6,参数!$B$1)</f>
        <v>20200306-20200319</v>
      </c>
    </row>
    <row r="2037" spans="1:30">
      <c r="A2037" s="15" t="s">
        <v>2065</v>
      </c>
      <c r="B2037" t="str">
        <f>f_info_name(A2037)</f>
        <v>天弘弘丰增强回报A</v>
      </c>
      <c r="C2037" t="str">
        <f>f_info_setupdate(A2037)</f>
        <v>2019-03-20</v>
      </c>
      <c r="D2037" s="16">
        <f t="shared" si="31"/>
        <v>677</v>
      </c>
      <c r="F2037" s="17">
        <f>f_netasset_total(A2037,参数!$B$1,100000000)</f>
        <v>2.0108590092</v>
      </c>
      <c r="G2037" s="17">
        <f ca="1">f_nav_adjustedreturn(A2037,参数!$B$2,参数!$B$1)</f>
        <v>-4.62626648824317</v>
      </c>
      <c r="H2037" s="17">
        <f ca="1">f_nav_periodreturnrankingper(A2037,参数!$B$2,参数!$B$1,3)</f>
        <v>99.2452830188679</v>
      </c>
      <c r="I2037" s="17">
        <f ca="1">f_nav_adjustedreturn(A2037,参数!$B$3,参数!$B$2)</f>
        <v>0</v>
      </c>
      <c r="J2037" s="17">
        <f ca="1">f_nav_periodreturnrankingper(A2037,参数!$B$3,参数!$B$2,3)</f>
        <v>0</v>
      </c>
      <c r="K2037" s="17">
        <f ca="1">f_nav_adjustedreturn(A2037,参数!$B$4,参数!$B$3)</f>
        <v>0</v>
      </c>
      <c r="L2037" s="17">
        <f ca="1">f_nav_periodreturnrankingper(A2037,参数!$B$4,参数!$B$3,3)</f>
        <v>0</v>
      </c>
      <c r="M2037" s="17">
        <f ca="1">f_nav_adjustedreturn(A2037,参数!$B$5,参数!$B$4)</f>
        <v>0</v>
      </c>
      <c r="N2037" s="17">
        <f ca="1">f_nav_periodreturnrankingper(A2037,参数!$B$5,参数!$B$4,3)</f>
        <v>0</v>
      </c>
      <c r="O2037" s="17">
        <f ca="1">f_nav_adjustedreturn(A2037,参数!$B$6,参数!$B$5)</f>
        <v>0</v>
      </c>
      <c r="P2037" s="17">
        <f ca="1">f_nav_periodreturnrankingper(A2037,参数!$B$6,参数!$B$5,3)</f>
        <v>0</v>
      </c>
      <c r="Q2037" s="25">
        <f>f_return(A2037,1,参数!$B$1-365/2,参数!$B$1)</f>
        <v>-7.71260126815644</v>
      </c>
      <c r="R2037" s="25">
        <f ca="1">f_return(A2037,1,参数!$B$4,参数!$B$1)</f>
        <v>0</v>
      </c>
      <c r="S2037" s="25">
        <f ca="1">f_return(A2037,1,参数!$B$6,参数!$B$1)</f>
        <v>0</v>
      </c>
      <c r="T2037" t="str">
        <f>f_info_investtype(A2037)</f>
        <v>混合债券型二级基金</v>
      </c>
      <c r="U2037" t="str">
        <f>f_info_fundmanager(A2037)</f>
        <v>王昌俊,杜广</v>
      </c>
      <c r="V2037">
        <f>f_info_manager_onthepostdays(A2037,1)</f>
        <v>264</v>
      </c>
      <c r="W2037" s="25">
        <f ca="1">f_return_1w(A2037,"0",参数!$B$2)</f>
        <v>0.00955931555300535</v>
      </c>
      <c r="X2037" s="25">
        <f>f_return_1m(A2037,"0",参数!$B$1)</f>
        <v>0.281407035175882</v>
      </c>
      <c r="Y2037" s="25">
        <f>f_return_3m(A2037,0,参数!$B$1)</f>
        <v>-7.67095401128898</v>
      </c>
      <c r="Z2037" s="25">
        <f>f_return_6m(A2037,0,参数!B2036)</f>
        <v>-9.53637391632114</v>
      </c>
      <c r="AA2037" t="str">
        <f>f_dq_status(A2037,参数!$B$1)</f>
        <v>开放申购|开放赎回</v>
      </c>
      <c r="AB2037" s="17">
        <f ca="1">f_risk_maxdownside(A2037,参数!$B$6,参数!$B$1)</f>
        <v>-8.58067498844197</v>
      </c>
      <c r="AC2037" s="17">
        <f ca="1">f_risk_maxdownside(A2037,参数!$B$4,参数!$B$1)</f>
        <v>-8.58067498844197</v>
      </c>
      <c r="AD2037" t="str">
        <f ca="1">f_risk_maxdownside_date(A2037,参数!$B$6,参数!$B$1)</f>
        <v>20201110-20201228</v>
      </c>
    </row>
    <row r="2038" spans="1:30">
      <c r="A2038" s="15" t="s">
        <v>2066</v>
      </c>
      <c r="B2038" t="str">
        <f>f_info_name(A2038)</f>
        <v>泰康产业升级A</v>
      </c>
      <c r="C2038" t="str">
        <f>f_info_setupdate(A2038)</f>
        <v>2019-05-17</v>
      </c>
      <c r="D2038" s="16">
        <f t="shared" si="31"/>
        <v>619</v>
      </c>
      <c r="F2038" s="17">
        <f>f_netasset_total(A2038,参数!$B$1,100000000)</f>
        <v>12.5134735377</v>
      </c>
      <c r="G2038" s="17">
        <f ca="1">f_nav_adjustedreturn(A2038,参数!$B$2,参数!$B$1)</f>
        <v>79.3846022859108</v>
      </c>
      <c r="H2038" s="17">
        <f ca="1">f_nav_periodreturnrankingper(A2038,参数!$B$2,参数!$B$1,3)</f>
        <v>32.090284592738</v>
      </c>
      <c r="I2038" s="17">
        <f ca="1">f_nav_adjustedreturn(A2038,参数!$B$3,参数!$B$2)</f>
        <v>0</v>
      </c>
      <c r="J2038" s="17">
        <f ca="1">f_nav_periodreturnrankingper(A2038,参数!$B$3,参数!$B$2,3)</f>
        <v>0</v>
      </c>
      <c r="K2038" s="17">
        <f ca="1">f_nav_adjustedreturn(A2038,参数!$B$4,参数!$B$3)</f>
        <v>0</v>
      </c>
      <c r="L2038" s="17">
        <f ca="1">f_nav_periodreturnrankingper(A2038,参数!$B$4,参数!$B$3,3)</f>
        <v>0</v>
      </c>
      <c r="M2038" s="17">
        <f ca="1">f_nav_adjustedreturn(A2038,参数!$B$5,参数!$B$4)</f>
        <v>0</v>
      </c>
      <c r="N2038" s="17">
        <f ca="1">f_nav_periodreturnrankingper(A2038,参数!$B$5,参数!$B$4,3)</f>
        <v>0</v>
      </c>
      <c r="O2038" s="17">
        <f ca="1">f_nav_adjustedreturn(A2038,参数!$B$6,参数!$B$5)</f>
        <v>0</v>
      </c>
      <c r="P2038" s="17">
        <f ca="1">f_nav_periodreturnrankingper(A2038,参数!$B$6,参数!$B$5,3)</f>
        <v>0</v>
      </c>
      <c r="Q2038" s="25">
        <f>f_return(A2038,1,参数!$B$1-365/2,参数!$B$1)</f>
        <v>90.4849817214382</v>
      </c>
      <c r="R2038" s="25">
        <f ca="1">f_return(A2038,1,参数!$B$4,参数!$B$1)</f>
        <v>0</v>
      </c>
      <c r="S2038" s="25">
        <f ca="1">f_return(A2038,1,参数!$B$6,参数!$B$1)</f>
        <v>0</v>
      </c>
      <c r="T2038" t="str">
        <f>f_info_investtype(A2038)</f>
        <v>偏股混合型基金</v>
      </c>
      <c r="U2038" t="str">
        <f>f_info_fundmanager(A2038)</f>
        <v>薛小波</v>
      </c>
      <c r="V2038">
        <f>f_info_manager_onthepostdays(A2038,1)</f>
        <v>636</v>
      </c>
      <c r="W2038" s="25">
        <f ca="1">f_return_1w(A2038,"0",参数!$B$2)</f>
        <v>-1.88170027738212</v>
      </c>
      <c r="X2038" s="25">
        <f>f_return_1m(A2038,"0",参数!$B$1)</f>
        <v>10.1080019636721</v>
      </c>
      <c r="Y2038" s="25">
        <f>f_return_3m(A2038,0,参数!$B$1)</f>
        <v>26.5602076515066</v>
      </c>
      <c r="Z2038" s="25">
        <f>f_return_6m(A2038,0,参数!B2037)</f>
        <v>33.8899918252949</v>
      </c>
      <c r="AA2038" t="str">
        <f>f_dq_status(A2038,参数!$B$1)</f>
        <v>开放申购|开放赎回</v>
      </c>
      <c r="AB2038" s="17">
        <f ca="1">f_risk_maxdownside(A2038,参数!$B$6,参数!$B$1)</f>
        <v>-17.6116114818894</v>
      </c>
      <c r="AC2038" s="17">
        <f ca="1">f_risk_maxdownside(A2038,参数!$B$4,参数!$B$1)</f>
        <v>-17.6116114818894</v>
      </c>
      <c r="AD2038" t="str">
        <f ca="1">f_risk_maxdownside_date(A2038,参数!$B$6,参数!$B$1)</f>
        <v>20200226-20200323</v>
      </c>
    </row>
    <row r="2039" spans="1:30">
      <c r="A2039" s="15" t="s">
        <v>2067</v>
      </c>
      <c r="B2039" t="str">
        <f>f_info_name(A2039)</f>
        <v>长江量化匠心甄选A</v>
      </c>
      <c r="C2039" t="str">
        <f>f_info_setupdate(A2039)</f>
        <v>2019-04-25</v>
      </c>
      <c r="D2039" s="16">
        <f t="shared" si="31"/>
        <v>641</v>
      </c>
      <c r="F2039" s="17">
        <f>f_netasset_total(A2039,参数!$B$1,100000000)</f>
        <v>0.2449329422</v>
      </c>
      <c r="G2039" s="17">
        <f ca="1">f_nav_adjustedreturn(A2039,参数!$B$2,参数!$B$1)</f>
        <v>47.5316402648563</v>
      </c>
      <c r="H2039" s="17">
        <f ca="1">f_nav_periodreturnrankingper(A2039,参数!$B$2,参数!$B$1,3)</f>
        <v>75</v>
      </c>
      <c r="I2039" s="17">
        <f ca="1">f_nav_adjustedreturn(A2039,参数!$B$3,参数!$B$2)</f>
        <v>0</v>
      </c>
      <c r="J2039" s="17">
        <f ca="1">f_nav_periodreturnrankingper(A2039,参数!$B$3,参数!$B$2,3)</f>
        <v>0</v>
      </c>
      <c r="K2039" s="17">
        <f ca="1">f_nav_adjustedreturn(A2039,参数!$B$4,参数!$B$3)</f>
        <v>0</v>
      </c>
      <c r="L2039" s="17">
        <f ca="1">f_nav_periodreturnrankingper(A2039,参数!$B$4,参数!$B$3,3)</f>
        <v>0</v>
      </c>
      <c r="M2039" s="17">
        <f ca="1">f_nav_adjustedreturn(A2039,参数!$B$5,参数!$B$4)</f>
        <v>0</v>
      </c>
      <c r="N2039" s="17">
        <f ca="1">f_nav_periodreturnrankingper(A2039,参数!$B$5,参数!$B$4,3)</f>
        <v>0</v>
      </c>
      <c r="O2039" s="17">
        <f ca="1">f_nav_adjustedreturn(A2039,参数!$B$6,参数!$B$5)</f>
        <v>0</v>
      </c>
      <c r="P2039" s="17">
        <f ca="1">f_nav_periodreturnrankingper(A2039,参数!$B$6,参数!$B$5,3)</f>
        <v>0</v>
      </c>
      <c r="Q2039" s="25">
        <f>f_return(A2039,1,参数!$B$1-365/2,参数!$B$1)</f>
        <v>46.157050224029</v>
      </c>
      <c r="R2039" s="25">
        <f ca="1">f_return(A2039,1,参数!$B$4,参数!$B$1)</f>
        <v>0</v>
      </c>
      <c r="S2039" s="25">
        <f ca="1">f_return(A2039,1,参数!$B$6,参数!$B$1)</f>
        <v>0</v>
      </c>
      <c r="T2039" t="str">
        <f>f_info_investtype(A2039)</f>
        <v>普通股票型基金</v>
      </c>
      <c r="U2039" t="str">
        <f>f_info_fundmanager(A2039)</f>
        <v>曹紫建,秦昌贵</v>
      </c>
      <c r="V2039">
        <f>f_info_manager_onthepostdays(A2039,1)</f>
        <v>163</v>
      </c>
      <c r="W2039" s="25">
        <f ca="1">f_return_1w(A2039,"0",参数!$B$2)</f>
        <v>-2.46873211804136</v>
      </c>
      <c r="X2039" s="25">
        <f>f_return_1m(A2039,"0",参数!$B$1)</f>
        <v>13.1815843621399</v>
      </c>
      <c r="Y2039" s="25">
        <f>f_return_3m(A2039,0,参数!$B$1)</f>
        <v>21.0758013481909</v>
      </c>
      <c r="Z2039" s="25">
        <f>f_return_6m(A2039,0,参数!B2038)</f>
        <v>13.7455943607818</v>
      </c>
      <c r="AA2039" t="str">
        <f>f_dq_status(A2039,参数!$B$1)</f>
        <v>开放申购|开放赎回</v>
      </c>
      <c r="AB2039" s="17">
        <f ca="1">f_risk_maxdownside(A2039,参数!$B$6,参数!$B$1)</f>
        <v>-14.2901092139671</v>
      </c>
      <c r="AC2039" s="17">
        <f ca="1">f_risk_maxdownside(A2039,参数!$B$4,参数!$B$1)</f>
        <v>-14.2901092139671</v>
      </c>
      <c r="AD2039" t="str">
        <f ca="1">f_risk_maxdownside_date(A2039,参数!$B$6,参数!$B$1)</f>
        <v>20200226-20200323</v>
      </c>
    </row>
    <row r="2040" spans="1:30">
      <c r="A2040" s="15" t="s">
        <v>2068</v>
      </c>
      <c r="B2040" t="str">
        <f>f_info_name(A2040)</f>
        <v>国联安安享稳健养老一年</v>
      </c>
      <c r="C2040" t="str">
        <f>f_info_setupdate(A2040)</f>
        <v>2019-04-26</v>
      </c>
      <c r="D2040" s="16">
        <f t="shared" si="31"/>
        <v>640</v>
      </c>
      <c r="F2040" s="17">
        <f>f_netasset_total(A2040,参数!$B$1,100000000)</f>
        <v>0.1447982983</v>
      </c>
      <c r="G2040" s="17">
        <f ca="1">f_nav_adjustedreturn(A2040,参数!$B$2,参数!$B$1)</f>
        <v>10.8100344695519</v>
      </c>
      <c r="H2040" s="17">
        <f ca="1">f_nav_periodreturnrankingper(A2040,参数!$B$2,参数!$B$1,3)</f>
        <v>74.331550802139</v>
      </c>
      <c r="I2040" s="17">
        <f ca="1">f_nav_adjustedreturn(A2040,参数!$B$3,参数!$B$2)</f>
        <v>0</v>
      </c>
      <c r="J2040" s="17">
        <f ca="1">f_nav_periodreturnrankingper(A2040,参数!$B$3,参数!$B$2,3)</f>
        <v>0</v>
      </c>
      <c r="K2040" s="17">
        <f ca="1">f_nav_adjustedreturn(A2040,参数!$B$4,参数!$B$3)</f>
        <v>0</v>
      </c>
      <c r="L2040" s="17">
        <f ca="1">f_nav_periodreturnrankingper(A2040,参数!$B$4,参数!$B$3,3)</f>
        <v>0</v>
      </c>
      <c r="M2040" s="17">
        <f ca="1">f_nav_adjustedreturn(A2040,参数!$B$5,参数!$B$4)</f>
        <v>0</v>
      </c>
      <c r="N2040" s="17">
        <f ca="1">f_nav_periodreturnrankingper(A2040,参数!$B$5,参数!$B$4,3)</f>
        <v>0</v>
      </c>
      <c r="O2040" s="17">
        <f ca="1">f_nav_adjustedreturn(A2040,参数!$B$6,参数!$B$5)</f>
        <v>0</v>
      </c>
      <c r="P2040" s="17">
        <f ca="1">f_nav_periodreturnrankingper(A2040,参数!$B$6,参数!$B$5,3)</f>
        <v>0</v>
      </c>
      <c r="Q2040" s="25">
        <f>f_return(A2040,1,参数!$B$1-365/2,参数!$B$1)</f>
        <v>11.1585049917256</v>
      </c>
      <c r="R2040" s="25">
        <f ca="1">f_return(A2040,1,参数!$B$4,参数!$B$1)</f>
        <v>0</v>
      </c>
      <c r="S2040" s="25">
        <f ca="1">f_return(A2040,1,参数!$B$6,参数!$B$1)</f>
        <v>0</v>
      </c>
      <c r="T2040" t="str">
        <f>f_info_investtype(A2040)</f>
        <v>偏债混合型基金</v>
      </c>
      <c r="U2040" t="str">
        <f>f_info_fundmanager(A2040)</f>
        <v>代望涛,沈丹</v>
      </c>
      <c r="V2040">
        <f>f_info_manager_onthepostdays(A2040,1)</f>
        <v>657</v>
      </c>
      <c r="W2040" s="25">
        <f ca="1">f_return_1w(A2040,"0",参数!$B$2)</f>
        <v>-0.580675868633983</v>
      </c>
      <c r="X2040" s="25">
        <f>f_return_1m(A2040,"0",参数!$B$1)</f>
        <v>1.90191071585807</v>
      </c>
      <c r="Y2040" s="25">
        <f>f_return_3m(A2040,0,参数!$B$1)</f>
        <v>3.92420977011495</v>
      </c>
      <c r="Z2040" s="25">
        <f>f_return_6m(A2040,0,参数!B2039)</f>
        <v>3.56309459702027</v>
      </c>
      <c r="AA2040" t="str">
        <f>f_dq_status(A2040,参数!$B$1)</f>
        <v>开放申购|开放赎回</v>
      </c>
      <c r="AB2040" s="17">
        <f ca="1">f_risk_maxdownside(A2040,参数!$B$6,参数!$B$1)</f>
        <v>-3.45086271567891</v>
      </c>
      <c r="AC2040" s="17">
        <f ca="1">f_risk_maxdownside(A2040,参数!$B$4,参数!$B$1)</f>
        <v>-3.45086271567891</v>
      </c>
      <c r="AD2040" t="str">
        <f ca="1">f_risk_maxdownside_date(A2040,参数!$B$6,参数!$B$1)</f>
        <v>20200306-20200323</v>
      </c>
    </row>
    <row r="2041" spans="1:30">
      <c r="A2041" s="15" t="s">
        <v>2069</v>
      </c>
      <c r="B2041" t="str">
        <f>f_info_name(A2041)</f>
        <v>南方智诚</v>
      </c>
      <c r="C2041" t="str">
        <f>f_info_setupdate(A2041)</f>
        <v>2019-03-12</v>
      </c>
      <c r="D2041" s="16">
        <f t="shared" si="31"/>
        <v>685</v>
      </c>
      <c r="F2041" s="17">
        <f>f_netasset_total(A2041,参数!$B$1,100000000)</f>
        <v>9.4630070245</v>
      </c>
      <c r="G2041" s="17">
        <f ca="1">f_nav_adjustedreturn(A2041,参数!$B$2,参数!$B$1)</f>
        <v>89.50864344716</v>
      </c>
      <c r="H2041" s="17">
        <f ca="1">f_nav_periodreturnrankingper(A2041,参数!$B$2,参数!$B$1,3)</f>
        <v>19.1364082433759</v>
      </c>
      <c r="I2041" s="17">
        <f ca="1">f_nav_adjustedreturn(A2041,参数!$B$3,参数!$B$2)</f>
        <v>0</v>
      </c>
      <c r="J2041" s="17">
        <f ca="1">f_nav_periodreturnrankingper(A2041,参数!$B$3,参数!$B$2,3)</f>
        <v>0</v>
      </c>
      <c r="K2041" s="17">
        <f ca="1">f_nav_adjustedreturn(A2041,参数!$B$4,参数!$B$3)</f>
        <v>0</v>
      </c>
      <c r="L2041" s="17">
        <f ca="1">f_nav_periodreturnrankingper(A2041,参数!$B$4,参数!$B$3,3)</f>
        <v>0</v>
      </c>
      <c r="M2041" s="17">
        <f ca="1">f_nav_adjustedreturn(A2041,参数!$B$5,参数!$B$4)</f>
        <v>0</v>
      </c>
      <c r="N2041" s="17">
        <f ca="1">f_nav_periodreturnrankingper(A2041,参数!$B$5,参数!$B$4,3)</f>
        <v>0</v>
      </c>
      <c r="O2041" s="17">
        <f ca="1">f_nav_adjustedreturn(A2041,参数!$B$6,参数!$B$5)</f>
        <v>0</v>
      </c>
      <c r="P2041" s="17">
        <f ca="1">f_nav_periodreturnrankingper(A2041,参数!$B$6,参数!$B$5,3)</f>
        <v>0</v>
      </c>
      <c r="Q2041" s="25">
        <f>f_return(A2041,1,参数!$B$1-365/2,参数!$B$1)</f>
        <v>96.881420306109</v>
      </c>
      <c r="R2041" s="25">
        <f ca="1">f_return(A2041,1,参数!$B$4,参数!$B$1)</f>
        <v>0</v>
      </c>
      <c r="S2041" s="25">
        <f ca="1">f_return(A2041,1,参数!$B$6,参数!$B$1)</f>
        <v>0</v>
      </c>
      <c r="T2041" t="str">
        <f>f_info_investtype(A2041)</f>
        <v>偏股混合型基金</v>
      </c>
      <c r="U2041" t="str">
        <f>f_info_fundmanager(A2041)</f>
        <v>李锦文</v>
      </c>
      <c r="V2041">
        <f>f_info_manager_onthepostdays(A2041,1)</f>
        <v>272</v>
      </c>
      <c r="W2041" s="25">
        <f ca="1">f_return_1w(A2041,"0",参数!$B$2)</f>
        <v>-3.85623055510072</v>
      </c>
      <c r="X2041" s="25">
        <f>f_return_1m(A2041,"0",参数!$B$1)</f>
        <v>20.0906588959042</v>
      </c>
      <c r="Y2041" s="25">
        <f>f_return_3m(A2041,0,参数!$B$1)</f>
        <v>32.3146441524466</v>
      </c>
      <c r="Z2041" s="25">
        <f>f_return_6m(A2041,0,参数!B2040)</f>
        <v>40.7467435020109</v>
      </c>
      <c r="AA2041" t="str">
        <f>f_dq_status(A2041,参数!$B$1)</f>
        <v>开放申购|开放赎回</v>
      </c>
      <c r="AB2041" s="17">
        <f ca="1">f_risk_maxdownside(A2041,参数!$B$6,参数!$B$1)</f>
        <v>-16.7580560354541</v>
      </c>
      <c r="AC2041" s="17">
        <f ca="1">f_risk_maxdownside(A2041,参数!$B$4,参数!$B$1)</f>
        <v>-16.7580560354541</v>
      </c>
      <c r="AD2041" t="str">
        <f ca="1">f_risk_maxdownside_date(A2041,参数!$B$6,参数!$B$1)</f>
        <v>20200306-20200323</v>
      </c>
    </row>
    <row r="2042" spans="1:30">
      <c r="A2042" s="15" t="s">
        <v>2070</v>
      </c>
      <c r="B2042" t="str">
        <f>f_info_name(A2042)</f>
        <v>前海开源沪港深非周期A</v>
      </c>
      <c r="C2042" t="str">
        <f>f_info_setupdate(A2042)</f>
        <v>2019-03-13</v>
      </c>
      <c r="D2042" s="16">
        <f t="shared" si="31"/>
        <v>684</v>
      </c>
      <c r="F2042" s="17">
        <f>f_netasset_total(A2042,参数!$B$1,100000000)</f>
        <v>0.6152034305</v>
      </c>
      <c r="G2042" s="17">
        <f ca="1">f_nav_adjustedreturn(A2042,参数!$B$2,参数!$B$1)</f>
        <v>72.9798216799625</v>
      </c>
      <c r="H2042" s="17">
        <f ca="1">f_nav_periodreturnrankingper(A2042,参数!$B$2,参数!$B$1,3)</f>
        <v>44.8529411764706</v>
      </c>
      <c r="I2042" s="17">
        <f ca="1">f_nav_adjustedreturn(A2042,参数!$B$3,参数!$B$2)</f>
        <v>0</v>
      </c>
      <c r="J2042" s="17">
        <f ca="1">f_nav_periodreturnrankingper(A2042,参数!$B$3,参数!$B$2,3)</f>
        <v>0</v>
      </c>
      <c r="K2042" s="17">
        <f ca="1">f_nav_adjustedreturn(A2042,参数!$B$4,参数!$B$3)</f>
        <v>0</v>
      </c>
      <c r="L2042" s="17">
        <f ca="1">f_nav_periodreturnrankingper(A2042,参数!$B$4,参数!$B$3,3)</f>
        <v>0</v>
      </c>
      <c r="M2042" s="17">
        <f ca="1">f_nav_adjustedreturn(A2042,参数!$B$5,参数!$B$4)</f>
        <v>0</v>
      </c>
      <c r="N2042" s="17">
        <f ca="1">f_nav_periodreturnrankingper(A2042,参数!$B$5,参数!$B$4,3)</f>
        <v>0</v>
      </c>
      <c r="O2042" s="17">
        <f ca="1">f_nav_adjustedreturn(A2042,参数!$B$6,参数!$B$5)</f>
        <v>0</v>
      </c>
      <c r="P2042" s="17">
        <f ca="1">f_nav_periodreturnrankingper(A2042,参数!$B$6,参数!$B$5,3)</f>
        <v>0</v>
      </c>
      <c r="Q2042" s="25">
        <f>f_return(A2042,1,参数!$B$1-365/2,参数!$B$1)</f>
        <v>113.859505056865</v>
      </c>
      <c r="R2042" s="25">
        <f ca="1">f_return(A2042,1,参数!$B$4,参数!$B$1)</f>
        <v>0</v>
      </c>
      <c r="S2042" s="25">
        <f ca="1">f_return(A2042,1,参数!$B$6,参数!$B$1)</f>
        <v>0</v>
      </c>
      <c r="T2042" t="str">
        <f>f_info_investtype(A2042)</f>
        <v>普通股票型基金</v>
      </c>
      <c r="U2042" t="str">
        <f>f_info_fundmanager(A2042)</f>
        <v>崔宸龙,王霞</v>
      </c>
      <c r="V2042">
        <f>f_info_manager_onthepostdays(A2042,1)</f>
        <v>206</v>
      </c>
      <c r="W2042" s="25">
        <f ca="1">f_return_1w(A2042,"0",参数!$B$2)</f>
        <v>-3.37353768023942</v>
      </c>
      <c r="X2042" s="25">
        <f>f_return_1m(A2042,"0",参数!$B$1)</f>
        <v>18.9403717088281</v>
      </c>
      <c r="Y2042" s="25">
        <f>f_return_3m(A2042,0,参数!$B$1)</f>
        <v>41.4179390777258</v>
      </c>
      <c r="Z2042" s="25">
        <f>f_return_6m(A2042,0,参数!B2041)</f>
        <v>41.5489066077208</v>
      </c>
      <c r="AA2042" t="str">
        <f>f_dq_status(A2042,参数!$B$1)</f>
        <v>开放申购|开放赎回</v>
      </c>
      <c r="AB2042" s="17">
        <f ca="1">f_risk_maxdownside(A2042,参数!$B$6,参数!$B$1)</f>
        <v>-18.1372993561259</v>
      </c>
      <c r="AC2042" s="17">
        <f ca="1">f_risk_maxdownside(A2042,参数!$B$4,参数!$B$1)</f>
        <v>-18.1372993561259</v>
      </c>
      <c r="AD2042" t="str">
        <f ca="1">f_risk_maxdownside_date(A2042,参数!$B$6,参数!$B$1)</f>
        <v>20200118-20200319</v>
      </c>
    </row>
    <row r="2043" spans="1:30">
      <c r="A2043" s="15" t="s">
        <v>2071</v>
      </c>
      <c r="B2043" t="str">
        <f>f_info_name(A2043)</f>
        <v>长城量化精选A</v>
      </c>
      <c r="C2043" t="str">
        <f>f_info_setupdate(A2043)</f>
        <v>2019-05-29</v>
      </c>
      <c r="D2043" s="16">
        <f t="shared" si="31"/>
        <v>607</v>
      </c>
      <c r="F2043" s="17">
        <f>f_netasset_total(A2043,参数!$B$1,100000000)</f>
        <v>0.4136771456</v>
      </c>
      <c r="G2043" s="17">
        <f ca="1">f_nav_adjustedreturn(A2043,参数!$B$2,参数!$B$1)</f>
        <v>25.710332103321</v>
      </c>
      <c r="H2043" s="17">
        <f ca="1">f_nav_periodreturnrankingper(A2043,参数!$B$2,参数!$B$1,3)</f>
        <v>95.8333333333333</v>
      </c>
      <c r="I2043" s="17">
        <f ca="1">f_nav_adjustedreturn(A2043,参数!$B$3,参数!$B$2)</f>
        <v>0</v>
      </c>
      <c r="J2043" s="17">
        <f ca="1">f_nav_periodreturnrankingper(A2043,参数!$B$3,参数!$B$2,3)</f>
        <v>0</v>
      </c>
      <c r="K2043" s="17">
        <f ca="1">f_nav_adjustedreturn(A2043,参数!$B$4,参数!$B$3)</f>
        <v>0</v>
      </c>
      <c r="L2043" s="17">
        <f ca="1">f_nav_periodreturnrankingper(A2043,参数!$B$4,参数!$B$3,3)</f>
        <v>0</v>
      </c>
      <c r="M2043" s="17">
        <f ca="1">f_nav_adjustedreturn(A2043,参数!$B$5,参数!$B$4)</f>
        <v>0</v>
      </c>
      <c r="N2043" s="17">
        <f ca="1">f_nav_periodreturnrankingper(A2043,参数!$B$5,参数!$B$4,3)</f>
        <v>0</v>
      </c>
      <c r="O2043" s="17">
        <f ca="1">f_nav_adjustedreturn(A2043,参数!$B$6,参数!$B$5)</f>
        <v>0</v>
      </c>
      <c r="P2043" s="17">
        <f ca="1">f_nav_periodreturnrankingper(A2043,参数!$B$6,参数!$B$5,3)</f>
        <v>0</v>
      </c>
      <c r="Q2043" s="25">
        <f>f_return(A2043,1,参数!$B$1-365/2,参数!$B$1)</f>
        <v>12.316733918249</v>
      </c>
      <c r="R2043" s="25">
        <f ca="1">f_return(A2043,1,参数!$B$4,参数!$B$1)</f>
        <v>0</v>
      </c>
      <c r="S2043" s="25">
        <f ca="1">f_return(A2043,1,参数!$B$6,参数!$B$1)</f>
        <v>0</v>
      </c>
      <c r="T2043" t="str">
        <f>f_info_investtype(A2043)</f>
        <v>普通股票型基金</v>
      </c>
      <c r="U2043" t="str">
        <f>f_info_fundmanager(A2043)</f>
        <v>雷俊</v>
      </c>
      <c r="V2043">
        <f>f_info_manager_onthepostdays(A2043,1)</f>
        <v>624</v>
      </c>
      <c r="W2043" s="25">
        <f ca="1">f_return_1w(A2043,"0",参数!$B$2)</f>
        <v>-3.0151203364051</v>
      </c>
      <c r="X2043" s="25">
        <f>f_return_1m(A2043,"0",参数!$B$1)</f>
        <v>5.81612051560801</v>
      </c>
      <c r="Y2043" s="25">
        <f>f_return_3m(A2043,0,参数!$B$1)</f>
        <v>2.61295180722891</v>
      </c>
      <c r="Z2043" s="25">
        <f>f_return_6m(A2043,0,参数!B2042)</f>
        <v>4.89756243457456</v>
      </c>
      <c r="AA2043" t="str">
        <f>f_dq_status(A2043,参数!$B$1)</f>
        <v>开放申购|开放赎回</v>
      </c>
      <c r="AB2043" s="17">
        <f ca="1">f_risk_maxdownside(A2043,参数!$B$6,参数!$B$1)</f>
        <v>-10.8806437192669</v>
      </c>
      <c r="AC2043" s="17">
        <f ca="1">f_risk_maxdownside(A2043,参数!$B$4,参数!$B$1)</f>
        <v>-10.8806437192669</v>
      </c>
      <c r="AD2043" t="str">
        <f ca="1">f_risk_maxdownside_date(A2043,参数!$B$6,参数!$B$1)</f>
        <v>20200121-20200203</v>
      </c>
    </row>
    <row r="2044" spans="1:30">
      <c r="A2044" s="15" t="s">
        <v>2072</v>
      </c>
      <c r="B2044" t="str">
        <f>f_info_name(A2044)</f>
        <v>华泰柏瑞量化明选A</v>
      </c>
      <c r="C2044" t="str">
        <f>f_info_setupdate(A2044)</f>
        <v>2019-03-25</v>
      </c>
      <c r="D2044" s="16">
        <f t="shared" si="31"/>
        <v>672</v>
      </c>
      <c r="F2044" s="17">
        <f>f_netasset_total(A2044,参数!$B$1,100000000)</f>
        <v>0.5721941615</v>
      </c>
      <c r="G2044" s="17">
        <f ca="1">f_nav_adjustedreturn(A2044,参数!$B$2,参数!$B$1)</f>
        <v>52.2366905837541</v>
      </c>
      <c r="H2044" s="17">
        <f ca="1">f_nav_periodreturnrankingper(A2044,参数!$B$2,参数!$B$1,3)</f>
        <v>75.7605495583906</v>
      </c>
      <c r="I2044" s="17">
        <f ca="1">f_nav_adjustedreturn(A2044,参数!$B$3,参数!$B$2)</f>
        <v>0</v>
      </c>
      <c r="J2044" s="17">
        <f ca="1">f_nav_periodreturnrankingper(A2044,参数!$B$3,参数!$B$2,3)</f>
        <v>0</v>
      </c>
      <c r="K2044" s="17">
        <f ca="1">f_nav_adjustedreturn(A2044,参数!$B$4,参数!$B$3)</f>
        <v>0</v>
      </c>
      <c r="L2044" s="17">
        <f ca="1">f_nav_periodreturnrankingper(A2044,参数!$B$4,参数!$B$3,3)</f>
        <v>0</v>
      </c>
      <c r="M2044" s="17">
        <f ca="1">f_nav_adjustedreturn(A2044,参数!$B$5,参数!$B$4)</f>
        <v>0</v>
      </c>
      <c r="N2044" s="17">
        <f ca="1">f_nav_periodreturnrankingper(A2044,参数!$B$5,参数!$B$4,3)</f>
        <v>0</v>
      </c>
      <c r="O2044" s="17">
        <f ca="1">f_nav_adjustedreturn(A2044,参数!$B$6,参数!$B$5)</f>
        <v>0</v>
      </c>
      <c r="P2044" s="17">
        <f ca="1">f_nav_periodreturnrankingper(A2044,参数!$B$6,参数!$B$5,3)</f>
        <v>0</v>
      </c>
      <c r="Q2044" s="25">
        <f>f_return(A2044,1,参数!$B$1-365/2,参数!$B$1)</f>
        <v>48.6277834341358</v>
      </c>
      <c r="R2044" s="25">
        <f ca="1">f_return(A2044,1,参数!$B$4,参数!$B$1)</f>
        <v>0</v>
      </c>
      <c r="S2044" s="25">
        <f ca="1">f_return(A2044,1,参数!$B$6,参数!$B$1)</f>
        <v>0</v>
      </c>
      <c r="T2044" t="str">
        <f>f_info_investtype(A2044)</f>
        <v>偏股混合型基金</v>
      </c>
      <c r="U2044" t="str">
        <f>f_info_fundmanager(A2044)</f>
        <v>盛豪</v>
      </c>
      <c r="V2044">
        <f>f_info_manager_onthepostdays(A2044,1)</f>
        <v>689</v>
      </c>
      <c r="W2044" s="25">
        <f ca="1">f_return_1w(A2044,"0",参数!$B$2)</f>
        <v>-2.98212444138879</v>
      </c>
      <c r="X2044" s="25">
        <f>f_return_1m(A2044,"0",参数!$B$1)</f>
        <v>11.3948664765362</v>
      </c>
      <c r="Y2044" s="25">
        <f>f_return_3m(A2044,0,参数!$B$1)</f>
        <v>13.1253291205898</v>
      </c>
      <c r="Z2044" s="25">
        <f>f_return_6m(A2044,0,参数!B2043)</f>
        <v>15.2488387524884</v>
      </c>
      <c r="AA2044" t="str">
        <f>f_dq_status(A2044,参数!$B$1)</f>
        <v>开放申购|开放赎回</v>
      </c>
      <c r="AB2044" s="17">
        <f ca="1">f_risk_maxdownside(A2044,参数!$B$6,参数!$B$1)</f>
        <v>-13.8623641751729</v>
      </c>
      <c r="AC2044" s="17">
        <f ca="1">f_risk_maxdownside(A2044,参数!$B$4,参数!$B$1)</f>
        <v>-13.8623641751729</v>
      </c>
      <c r="AD2044" t="str">
        <f ca="1">f_risk_maxdownside_date(A2044,参数!$B$6,参数!$B$1)</f>
        <v>20200306-20200323</v>
      </c>
    </row>
    <row r="2045" spans="1:30">
      <c r="A2045" s="15" t="s">
        <v>2073</v>
      </c>
      <c r="B2045" t="str">
        <f>f_info_name(A2045)</f>
        <v>银河臻选多策略A</v>
      </c>
      <c r="C2045" t="str">
        <f>f_info_setupdate(A2045)</f>
        <v>2020-05-09</v>
      </c>
      <c r="D2045" s="16">
        <f t="shared" si="31"/>
        <v>261</v>
      </c>
      <c r="F2045" s="17">
        <f>f_netasset_total(A2045,参数!$B$1,100000000)</f>
        <v>0.0489764715</v>
      </c>
      <c r="G2045" s="17">
        <f ca="1">f_nav_adjustedreturn(A2045,参数!$B$2,参数!$B$1)</f>
        <v>0</v>
      </c>
      <c r="H2045" s="17">
        <f ca="1">f_nav_periodreturnrankingper(A2045,参数!$B$2,参数!$B$1,3)</f>
        <v>0</v>
      </c>
      <c r="I2045" s="17">
        <f ca="1">f_nav_adjustedreturn(A2045,参数!$B$3,参数!$B$2)</f>
        <v>0</v>
      </c>
      <c r="J2045" s="17">
        <f ca="1">f_nav_periodreturnrankingper(A2045,参数!$B$3,参数!$B$2,3)</f>
        <v>0</v>
      </c>
      <c r="K2045" s="17">
        <f ca="1">f_nav_adjustedreturn(A2045,参数!$B$4,参数!$B$3)</f>
        <v>0</v>
      </c>
      <c r="L2045" s="17">
        <f ca="1">f_nav_periodreturnrankingper(A2045,参数!$B$4,参数!$B$3,3)</f>
        <v>0</v>
      </c>
      <c r="M2045" s="17">
        <f ca="1">f_nav_adjustedreturn(A2045,参数!$B$5,参数!$B$4)</f>
        <v>0</v>
      </c>
      <c r="N2045" s="17">
        <f ca="1">f_nav_periodreturnrankingper(A2045,参数!$B$5,参数!$B$4,3)</f>
        <v>0</v>
      </c>
      <c r="O2045" s="17">
        <f ca="1">f_nav_adjustedreturn(A2045,参数!$B$6,参数!$B$5)</f>
        <v>0</v>
      </c>
      <c r="P2045" s="17">
        <f ca="1">f_nav_periodreturnrankingper(A2045,参数!$B$6,参数!$B$5,3)</f>
        <v>0</v>
      </c>
      <c r="Q2045" s="25">
        <f>f_return(A2045,1,参数!$B$1-365/2,参数!$B$1)</f>
        <v>1.40791890508665</v>
      </c>
      <c r="R2045" s="25">
        <f ca="1">f_return(A2045,1,参数!$B$4,参数!$B$1)</f>
        <v>0</v>
      </c>
      <c r="S2045" s="25">
        <f ca="1">f_return(A2045,1,参数!$B$6,参数!$B$1)</f>
        <v>0</v>
      </c>
      <c r="T2045" t="str">
        <f>f_info_investtype(A2045)</f>
        <v>偏债混合型基金</v>
      </c>
      <c r="U2045" t="str">
        <f>f_info_fundmanager(A2045)</f>
        <v>张沛,郑巍山</v>
      </c>
      <c r="V2045">
        <f>f_info_manager_onthepostdays(A2045,1)</f>
        <v>278</v>
      </c>
      <c r="W2045" s="25">
        <f ca="1">f_return_1w(A2045,"0",参数!$B$2)</f>
        <v>0</v>
      </c>
      <c r="X2045" s="25">
        <f>f_return_1m(A2045,"0",参数!$B$1)</f>
        <v>0.0100341159943798</v>
      </c>
      <c r="Y2045" s="25">
        <f>f_return_3m(A2045,0,参数!$B$1)</f>
        <v>-0.290116046418569</v>
      </c>
      <c r="Z2045" s="25">
        <f>f_return_6m(A2045,0,参数!B2044)</f>
        <v>-0.677966101694907</v>
      </c>
      <c r="AA2045" t="str">
        <f>f_dq_status(A2045,参数!$B$1)</f>
        <v>开放申购|开放赎回</v>
      </c>
      <c r="AB2045" s="17">
        <f ca="1">f_risk_maxdownside(A2045,参数!$B$6,参数!$B$1)</f>
        <v>-1.20123101360073</v>
      </c>
      <c r="AC2045" s="17">
        <f ca="1">f_risk_maxdownside(A2045,参数!$B$4,参数!$B$1)</f>
        <v>-1.20123101360073</v>
      </c>
      <c r="AD2045" t="str">
        <f ca="1">f_risk_maxdownside_date(A2045,参数!$B$6,参数!$B$1)</f>
        <v>20200818-20200820</v>
      </c>
    </row>
    <row r="2046" spans="1:30">
      <c r="A2046" s="15" t="s">
        <v>2074</v>
      </c>
      <c r="B2046" t="str">
        <f>f_info_name(A2046)</f>
        <v>中银景元回报</v>
      </c>
      <c r="C2046" t="str">
        <f>f_info_setupdate(A2046)</f>
        <v>2019-03-26</v>
      </c>
      <c r="D2046" s="16">
        <f t="shared" si="31"/>
        <v>671</v>
      </c>
      <c r="F2046" s="17">
        <f>f_netasset_total(A2046,参数!$B$1,100000000)</f>
        <v>7.4570513866</v>
      </c>
      <c r="G2046" s="17">
        <f ca="1">f_nav_adjustedreturn(A2046,参数!$B$2,参数!$B$1)</f>
        <v>25.4242275625306</v>
      </c>
      <c r="H2046" s="17">
        <f ca="1">f_nav_periodreturnrankingper(A2046,参数!$B$2,参数!$B$1,3)</f>
        <v>84</v>
      </c>
      <c r="I2046" s="17">
        <f ca="1">f_nav_adjustedreturn(A2046,参数!$B$3,参数!$B$2)</f>
        <v>0</v>
      </c>
      <c r="J2046" s="17">
        <f ca="1">f_nav_periodreturnrankingper(A2046,参数!$B$3,参数!$B$2,3)</f>
        <v>0</v>
      </c>
      <c r="K2046" s="17">
        <f ca="1">f_nav_adjustedreturn(A2046,参数!$B$4,参数!$B$3)</f>
        <v>0</v>
      </c>
      <c r="L2046" s="17">
        <f ca="1">f_nav_periodreturnrankingper(A2046,参数!$B$4,参数!$B$3,3)</f>
        <v>0</v>
      </c>
      <c r="M2046" s="17">
        <f ca="1">f_nav_adjustedreturn(A2046,参数!$B$5,参数!$B$4)</f>
        <v>0</v>
      </c>
      <c r="N2046" s="17">
        <f ca="1">f_nav_periodreturnrankingper(A2046,参数!$B$5,参数!$B$4,3)</f>
        <v>0</v>
      </c>
      <c r="O2046" s="17">
        <f ca="1">f_nav_adjustedreturn(A2046,参数!$B$6,参数!$B$5)</f>
        <v>0</v>
      </c>
      <c r="P2046" s="17">
        <f ca="1">f_nav_periodreturnrankingper(A2046,参数!$B$6,参数!$B$5,3)</f>
        <v>0</v>
      </c>
      <c r="Q2046" s="25">
        <f>f_return(A2046,1,参数!$B$1-365/2,参数!$B$1)</f>
        <v>20.7821339445555</v>
      </c>
      <c r="R2046" s="25">
        <f ca="1">f_return(A2046,1,参数!$B$4,参数!$B$1)</f>
        <v>0</v>
      </c>
      <c r="S2046" s="25">
        <f ca="1">f_return(A2046,1,参数!$B$6,参数!$B$1)</f>
        <v>0</v>
      </c>
      <c r="T2046" t="str">
        <f>f_info_investtype(A2046)</f>
        <v>平衡混合型基金</v>
      </c>
      <c r="U2046" t="str">
        <f>f_info_fundmanager(A2046)</f>
        <v>涂海强</v>
      </c>
      <c r="V2046">
        <f>f_info_manager_onthepostdays(A2046,1)</f>
        <v>688</v>
      </c>
      <c r="W2046" s="25">
        <f ca="1">f_return_1w(A2046,"0",参数!$B$2)</f>
        <v>-0.80755010702471</v>
      </c>
      <c r="X2046" s="25">
        <f>f_return_1m(A2046,"0",参数!$B$1)</f>
        <v>3.18754034861199</v>
      </c>
      <c r="Y2046" s="25">
        <f>f_return_3m(A2046,0,参数!$B$1)</f>
        <v>8.42872890697872</v>
      </c>
      <c r="Z2046" s="25">
        <f>f_return_6m(A2046,0,参数!B2045)</f>
        <v>7.43094390781225</v>
      </c>
      <c r="AA2046" t="str">
        <f>f_dq_status(A2046,参数!$B$1)</f>
        <v>暂停大额申购|开放赎回</v>
      </c>
      <c r="AB2046" s="17">
        <f ca="1">f_risk_maxdownside(A2046,参数!$B$6,参数!$B$1)</f>
        <v>-2.48458985301092</v>
      </c>
      <c r="AC2046" s="17">
        <f ca="1">f_risk_maxdownside(A2046,参数!$B$4,参数!$B$1)</f>
        <v>-2.48458985301092</v>
      </c>
      <c r="AD2046" t="str">
        <f ca="1">f_risk_maxdownside_date(A2046,参数!$B$6,参数!$B$1)</f>
        <v>20200306-20200319</v>
      </c>
    </row>
    <row r="2047" spans="1:30">
      <c r="A2047" s="15" t="s">
        <v>2075</v>
      </c>
      <c r="B2047" t="str">
        <f>f_info_name(A2047)</f>
        <v>财通行业龙头精选A</v>
      </c>
      <c r="C2047" t="str">
        <f>f_info_setupdate(A2047)</f>
        <v>2020-04-13</v>
      </c>
      <c r="D2047" s="16">
        <f t="shared" si="31"/>
        <v>287</v>
      </c>
      <c r="F2047" s="17">
        <f>f_netasset_total(A2047,参数!$B$1,100000000)</f>
        <v>0.3892569865</v>
      </c>
      <c r="G2047" s="17">
        <f ca="1">f_nav_adjustedreturn(A2047,参数!$B$2,参数!$B$1)</f>
        <v>0</v>
      </c>
      <c r="H2047" s="17">
        <f ca="1">f_nav_periodreturnrankingper(A2047,参数!$B$2,参数!$B$1,3)</f>
        <v>0</v>
      </c>
      <c r="I2047" s="17">
        <f ca="1">f_nav_adjustedreturn(A2047,参数!$B$3,参数!$B$2)</f>
        <v>0</v>
      </c>
      <c r="J2047" s="17">
        <f ca="1">f_nav_periodreturnrankingper(A2047,参数!$B$3,参数!$B$2,3)</f>
        <v>0</v>
      </c>
      <c r="K2047" s="17">
        <f ca="1">f_nav_adjustedreturn(A2047,参数!$B$4,参数!$B$3)</f>
        <v>0</v>
      </c>
      <c r="L2047" s="17">
        <f ca="1">f_nav_periodreturnrankingper(A2047,参数!$B$4,参数!$B$3,3)</f>
        <v>0</v>
      </c>
      <c r="M2047" s="17">
        <f ca="1">f_nav_adjustedreturn(A2047,参数!$B$5,参数!$B$4)</f>
        <v>0</v>
      </c>
      <c r="N2047" s="17">
        <f ca="1">f_nav_periodreturnrankingper(A2047,参数!$B$5,参数!$B$4,3)</f>
        <v>0</v>
      </c>
      <c r="O2047" s="17">
        <f ca="1">f_nav_adjustedreturn(A2047,参数!$B$6,参数!$B$5)</f>
        <v>0</v>
      </c>
      <c r="P2047" s="17">
        <f ca="1">f_nav_periodreturnrankingper(A2047,参数!$B$6,参数!$B$5,3)</f>
        <v>0</v>
      </c>
      <c r="Q2047" s="25">
        <f>f_return(A2047,1,参数!$B$1-365/2,参数!$B$1)</f>
        <v>58.4207850593092</v>
      </c>
      <c r="R2047" s="25">
        <f ca="1">f_return(A2047,1,参数!$B$4,参数!$B$1)</f>
        <v>0</v>
      </c>
      <c r="S2047" s="25">
        <f ca="1">f_return(A2047,1,参数!$B$6,参数!$B$1)</f>
        <v>0</v>
      </c>
      <c r="T2047" t="str">
        <f>f_info_investtype(A2047)</f>
        <v>偏股混合型基金</v>
      </c>
      <c r="U2047" t="str">
        <f>f_info_fundmanager(A2047)</f>
        <v>夏钦</v>
      </c>
      <c r="V2047">
        <f>f_info_manager_onthepostdays(A2047,1)</f>
        <v>304</v>
      </c>
      <c r="W2047" s="25">
        <f ca="1">f_return_1w(A2047,"0",参数!$B$2)</f>
        <v>0</v>
      </c>
      <c r="X2047" s="25">
        <f>f_return_1m(A2047,"0",参数!$B$1)</f>
        <v>13.6275842334931</v>
      </c>
      <c r="Y2047" s="25">
        <f>f_return_3m(A2047,0,参数!$B$1)</f>
        <v>25.2088916916286</v>
      </c>
      <c r="Z2047" s="25">
        <f>f_return_6m(A2047,0,参数!B2046)</f>
        <v>24.0286219896899</v>
      </c>
      <c r="AA2047" t="str">
        <f>f_dq_status(A2047,参数!$B$1)</f>
        <v>开放申购|开放赎回</v>
      </c>
      <c r="AB2047" s="17">
        <f ca="1">f_risk_maxdownside(A2047,参数!$B$6,参数!$B$1)</f>
        <v>-11.1143781240812</v>
      </c>
      <c r="AC2047" s="17">
        <f ca="1">f_risk_maxdownside(A2047,参数!$B$4,参数!$B$1)</f>
        <v>-11.1143781240812</v>
      </c>
      <c r="AD2047" t="str">
        <f ca="1">f_risk_maxdownside_date(A2047,参数!$B$6,参数!$B$1)</f>
        <v>20200714-20200909</v>
      </c>
    </row>
    <row r="2048" spans="1:30">
      <c r="A2048" s="15" t="s">
        <v>2076</v>
      </c>
      <c r="B2048" t="str">
        <f>f_info_name(A2048)</f>
        <v>圆信永丰高端制造</v>
      </c>
      <c r="C2048" t="str">
        <f>f_info_setupdate(A2048)</f>
        <v>2019-04-04</v>
      </c>
      <c r="D2048" s="16">
        <f t="shared" si="31"/>
        <v>662</v>
      </c>
      <c r="F2048" s="17">
        <f>f_netasset_total(A2048,参数!$B$1,100000000)</f>
        <v>2.1009551803</v>
      </c>
      <c r="G2048" s="17">
        <f ca="1">f_nav_adjustedreturn(A2048,参数!$B$2,参数!$B$1)</f>
        <v>80.3541948071439</v>
      </c>
      <c r="H2048" s="17">
        <f ca="1">f_nav_periodreturnrankingper(A2048,参数!$B$2,参数!$B$1,3)</f>
        <v>30.9126594700687</v>
      </c>
      <c r="I2048" s="17">
        <f ca="1">f_nav_adjustedreturn(A2048,参数!$B$3,参数!$B$2)</f>
        <v>0</v>
      </c>
      <c r="J2048" s="17">
        <f ca="1">f_nav_periodreturnrankingper(A2048,参数!$B$3,参数!$B$2,3)</f>
        <v>0</v>
      </c>
      <c r="K2048" s="17">
        <f ca="1">f_nav_adjustedreturn(A2048,参数!$B$4,参数!$B$3)</f>
        <v>0</v>
      </c>
      <c r="L2048" s="17">
        <f ca="1">f_nav_periodreturnrankingper(A2048,参数!$B$4,参数!$B$3,3)</f>
        <v>0</v>
      </c>
      <c r="M2048" s="17">
        <f ca="1">f_nav_adjustedreturn(A2048,参数!$B$5,参数!$B$4)</f>
        <v>0</v>
      </c>
      <c r="N2048" s="17">
        <f ca="1">f_nav_periodreturnrankingper(A2048,参数!$B$5,参数!$B$4,3)</f>
        <v>0</v>
      </c>
      <c r="O2048" s="17">
        <f ca="1">f_nav_adjustedreturn(A2048,参数!$B$6,参数!$B$5)</f>
        <v>0</v>
      </c>
      <c r="P2048" s="17">
        <f ca="1">f_nav_periodreturnrankingper(A2048,参数!$B$6,参数!$B$5,3)</f>
        <v>0</v>
      </c>
      <c r="Q2048" s="25">
        <f>f_return(A2048,1,参数!$B$1-365/2,参数!$B$1)</f>
        <v>94.1449362187788</v>
      </c>
      <c r="R2048" s="25">
        <f ca="1">f_return(A2048,1,参数!$B$4,参数!$B$1)</f>
        <v>0</v>
      </c>
      <c r="S2048" s="25">
        <f ca="1">f_return(A2048,1,参数!$B$6,参数!$B$1)</f>
        <v>0</v>
      </c>
      <c r="T2048" t="str">
        <f>f_info_investtype(A2048)</f>
        <v>偏股混合型基金</v>
      </c>
      <c r="U2048" t="str">
        <f>f_info_fundmanager(A2048)</f>
        <v>范习辉</v>
      </c>
      <c r="V2048">
        <f>f_info_manager_onthepostdays(A2048,1)</f>
        <v>679</v>
      </c>
      <c r="W2048" s="25">
        <f ca="1">f_return_1w(A2048,"0",参数!$B$2)</f>
        <v>0.218094306986531</v>
      </c>
      <c r="X2048" s="25">
        <f>f_return_1m(A2048,"0",参数!$B$1)</f>
        <v>16.9480803853827</v>
      </c>
      <c r="Y2048" s="25">
        <f>f_return_3m(A2048,0,参数!$B$1)</f>
        <v>39.9930102516309</v>
      </c>
      <c r="Z2048" s="25">
        <f>f_return_6m(A2048,0,参数!B2047)</f>
        <v>32.7676525155517</v>
      </c>
      <c r="AA2048" t="str">
        <f>f_dq_status(A2048,参数!$B$1)</f>
        <v>开放申购|开放赎回</v>
      </c>
      <c r="AB2048" s="17">
        <f ca="1">f_risk_maxdownside(A2048,参数!$B$6,参数!$B$1)</f>
        <v>-20.7300926801589</v>
      </c>
      <c r="AC2048" s="17">
        <f ca="1">f_risk_maxdownside(A2048,参数!$B$4,参数!$B$1)</f>
        <v>-20.7300926801589</v>
      </c>
      <c r="AD2048" t="str">
        <f ca="1">f_risk_maxdownside_date(A2048,参数!$B$6,参数!$B$1)</f>
        <v>20200226-20200323</v>
      </c>
    </row>
    <row r="2049" spans="1:30">
      <c r="A2049" s="15" t="s">
        <v>2077</v>
      </c>
      <c r="B2049" t="str">
        <f>f_info_name(A2049)</f>
        <v>金鹰民安回报一年定开A</v>
      </c>
      <c r="C2049" t="str">
        <f>f_info_setupdate(A2049)</f>
        <v>2019-08-29</v>
      </c>
      <c r="D2049" s="16">
        <f t="shared" si="31"/>
        <v>515</v>
      </c>
      <c r="F2049" s="17">
        <f>f_netasset_total(A2049,参数!$B$1,100000000)</f>
        <v>14.6540520593</v>
      </c>
      <c r="G2049" s="17">
        <f ca="1">f_nav_adjustedreturn(A2049,参数!$B$2,参数!$B$1)</f>
        <v>30.201319132705</v>
      </c>
      <c r="H2049" s="17">
        <f ca="1">f_nav_periodreturnrankingper(A2049,参数!$B$2,参数!$B$1,3)</f>
        <v>8.28877005347594</v>
      </c>
      <c r="I2049" s="17">
        <f ca="1">f_nav_adjustedreturn(A2049,参数!$B$3,参数!$B$2)</f>
        <v>0</v>
      </c>
      <c r="J2049" s="17">
        <f ca="1">f_nav_periodreturnrankingper(A2049,参数!$B$3,参数!$B$2,3)</f>
        <v>0</v>
      </c>
      <c r="K2049" s="17">
        <f ca="1">f_nav_adjustedreturn(A2049,参数!$B$4,参数!$B$3)</f>
        <v>0</v>
      </c>
      <c r="L2049" s="17">
        <f ca="1">f_nav_periodreturnrankingper(A2049,参数!$B$4,参数!$B$3,3)</f>
        <v>0</v>
      </c>
      <c r="M2049" s="17">
        <f ca="1">f_nav_adjustedreturn(A2049,参数!$B$5,参数!$B$4)</f>
        <v>0</v>
      </c>
      <c r="N2049" s="17">
        <f ca="1">f_nav_periodreturnrankingper(A2049,参数!$B$5,参数!$B$4,3)</f>
        <v>0</v>
      </c>
      <c r="O2049" s="17">
        <f ca="1">f_nav_adjustedreturn(A2049,参数!$B$6,参数!$B$5)</f>
        <v>0</v>
      </c>
      <c r="P2049" s="17">
        <f ca="1">f_nav_periodreturnrankingper(A2049,参数!$B$6,参数!$B$5,3)</f>
        <v>0</v>
      </c>
      <c r="Q2049" s="25">
        <f>f_return(A2049,1,参数!$B$1-365/2,参数!$B$1)</f>
        <v>35.9488598923953</v>
      </c>
      <c r="R2049" s="25">
        <f ca="1">f_return(A2049,1,参数!$B$4,参数!$B$1)</f>
        <v>0</v>
      </c>
      <c r="S2049" s="25">
        <f ca="1">f_return(A2049,1,参数!$B$6,参数!$B$1)</f>
        <v>0</v>
      </c>
      <c r="T2049" t="str">
        <f>f_info_investtype(A2049)</f>
        <v>偏债混合型基金</v>
      </c>
      <c r="U2049" t="str">
        <f>f_info_fundmanager(A2049)</f>
        <v>林龙军</v>
      </c>
      <c r="V2049">
        <f>f_info_manager_onthepostdays(A2049,1)</f>
        <v>532</v>
      </c>
      <c r="W2049" s="25">
        <f ca="1">f_return_1w(A2049,"0",参数!$B$2)</f>
        <v>-1.25639832480224</v>
      </c>
      <c r="X2049" s="25">
        <f>f_return_1m(A2049,"0",参数!$B$1)</f>
        <v>4.47968113681656</v>
      </c>
      <c r="Y2049" s="25">
        <f>f_return_3m(A2049,0,参数!$B$1)</f>
        <v>11.7516218721038</v>
      </c>
      <c r="Z2049" s="25">
        <f>f_return_6m(A2049,0,参数!B2048)</f>
        <v>11.2298757498369</v>
      </c>
      <c r="AA2049" t="str">
        <f>f_dq_status(A2049,参数!$B$1)</f>
        <v>暂停申购|暂停赎回</v>
      </c>
      <c r="AB2049" s="17">
        <f ca="1">f_risk_maxdownside(A2049,参数!$B$6,参数!$B$1)</f>
        <v>-9.48606039013094</v>
      </c>
      <c r="AC2049" s="17">
        <f ca="1">f_risk_maxdownside(A2049,参数!$B$4,参数!$B$1)</f>
        <v>-9.48606039013094</v>
      </c>
      <c r="AD2049" t="str">
        <f ca="1">f_risk_maxdownside_date(A2049,参数!$B$6,参数!$B$1)</f>
        <v>20200226-20200323</v>
      </c>
    </row>
    <row r="2050" spans="1:30">
      <c r="A2050" s="15" t="s">
        <v>2078</v>
      </c>
      <c r="B2050" t="str">
        <f>f_info_name(A2050)</f>
        <v>太平睿盈A</v>
      </c>
      <c r="C2050" t="str">
        <f>f_info_setupdate(A2050)</f>
        <v>2019-03-25</v>
      </c>
      <c r="D2050" s="16">
        <f t="shared" si="31"/>
        <v>672</v>
      </c>
      <c r="F2050" s="17">
        <f>f_netasset_total(A2050,参数!$B$1,100000000)</f>
        <v>5.8582562984</v>
      </c>
      <c r="G2050" s="17">
        <f ca="1">f_nav_adjustedreturn(A2050,参数!$B$2,参数!$B$1)</f>
        <v>21.5145122080421</v>
      </c>
      <c r="H2050" s="17">
        <f ca="1">f_nav_periodreturnrankingper(A2050,参数!$B$2,参数!$B$1,3)</f>
        <v>22.9946524064171</v>
      </c>
      <c r="I2050" s="17">
        <f ca="1">f_nav_adjustedreturn(A2050,参数!$B$3,参数!$B$2)</f>
        <v>0</v>
      </c>
      <c r="J2050" s="17">
        <f ca="1">f_nav_periodreturnrankingper(A2050,参数!$B$3,参数!$B$2,3)</f>
        <v>0</v>
      </c>
      <c r="K2050" s="17">
        <f ca="1">f_nav_adjustedreturn(A2050,参数!$B$4,参数!$B$3)</f>
        <v>0</v>
      </c>
      <c r="L2050" s="17">
        <f ca="1">f_nav_periodreturnrankingper(A2050,参数!$B$4,参数!$B$3,3)</f>
        <v>0</v>
      </c>
      <c r="M2050" s="17">
        <f ca="1">f_nav_adjustedreturn(A2050,参数!$B$5,参数!$B$4)</f>
        <v>0</v>
      </c>
      <c r="N2050" s="17">
        <f ca="1">f_nav_periodreturnrankingper(A2050,参数!$B$5,参数!$B$4,3)</f>
        <v>0</v>
      </c>
      <c r="O2050" s="17">
        <f ca="1">f_nav_adjustedreturn(A2050,参数!$B$6,参数!$B$5)</f>
        <v>0</v>
      </c>
      <c r="P2050" s="17">
        <f ca="1">f_nav_periodreturnrankingper(A2050,参数!$B$6,参数!$B$5,3)</f>
        <v>0</v>
      </c>
      <c r="Q2050" s="25">
        <f>f_return(A2050,1,参数!$B$1-365/2,参数!$B$1)</f>
        <v>23.6646388282468</v>
      </c>
      <c r="R2050" s="25">
        <f ca="1">f_return(A2050,1,参数!$B$4,参数!$B$1)</f>
        <v>0</v>
      </c>
      <c r="S2050" s="25">
        <f ca="1">f_return(A2050,1,参数!$B$6,参数!$B$1)</f>
        <v>0</v>
      </c>
      <c r="T2050" t="str">
        <f>f_info_investtype(A2050)</f>
        <v>偏债混合型基金</v>
      </c>
      <c r="U2050" t="str">
        <f>f_info_fundmanager(A2050)</f>
        <v>吴超,陈晓</v>
      </c>
      <c r="V2050">
        <f>f_info_manager_onthepostdays(A2050,1)</f>
        <v>689</v>
      </c>
      <c r="W2050" s="25">
        <f ca="1">f_return_1w(A2050,"0",参数!$B$2)</f>
        <v>-0.354304318682367</v>
      </c>
      <c r="X2050" s="25">
        <f>f_return_1m(A2050,"0",参数!$B$1)</f>
        <v>3.86064030131828</v>
      </c>
      <c r="Y2050" s="25">
        <f>f_return_3m(A2050,0,参数!$B$1)</f>
        <v>6.76698345652939</v>
      </c>
      <c r="Z2050" s="25">
        <f>f_return_6m(A2050,0,参数!B2049)</f>
        <v>8.59578286227007</v>
      </c>
      <c r="AA2050" t="str">
        <f>f_dq_status(A2050,参数!$B$1)</f>
        <v>暂停大额申购|开放赎回</v>
      </c>
      <c r="AB2050" s="17">
        <f ca="1">f_risk_maxdownside(A2050,参数!$B$6,参数!$B$1)</f>
        <v>-3.42046718576194</v>
      </c>
      <c r="AC2050" s="17">
        <f ca="1">f_risk_maxdownside(A2050,参数!$B$4,参数!$B$1)</f>
        <v>-3.42046718576194</v>
      </c>
      <c r="AD2050" t="str">
        <f ca="1">f_risk_maxdownside_date(A2050,参数!$B$6,参数!$B$1)</f>
        <v>20200306-20200323</v>
      </c>
    </row>
    <row r="2051" spans="1:30">
      <c r="A2051" s="15" t="s">
        <v>2079</v>
      </c>
      <c r="B2051" t="str">
        <f>f_info_name(A2051)</f>
        <v>鹏华核心优势</v>
      </c>
      <c r="C2051" t="str">
        <f>f_info_setupdate(A2051)</f>
        <v>2019-04-03</v>
      </c>
      <c r="D2051" s="16">
        <f t="shared" ref="D2051:D2114" si="32">DATEDIF(C2051,"2021-1-25","d")</f>
        <v>663</v>
      </c>
      <c r="F2051" s="17">
        <f>f_netasset_total(A2051,参数!$B$1,100000000)</f>
        <v>2.6589096155</v>
      </c>
      <c r="G2051" s="17">
        <f ca="1">f_nav_adjustedreturn(A2051,参数!$B$2,参数!$B$1)</f>
        <v>60.1190476190476</v>
      </c>
      <c r="H2051" s="17">
        <f ca="1">f_nav_periodreturnrankingper(A2051,参数!$B$2,参数!$B$1,3)</f>
        <v>61.1383709519136</v>
      </c>
      <c r="I2051" s="17">
        <f ca="1">f_nav_adjustedreturn(A2051,参数!$B$3,参数!$B$2)</f>
        <v>0</v>
      </c>
      <c r="J2051" s="17">
        <f ca="1">f_nav_periodreturnrankingper(A2051,参数!$B$3,参数!$B$2,3)</f>
        <v>0</v>
      </c>
      <c r="K2051" s="17">
        <f ca="1">f_nav_adjustedreturn(A2051,参数!$B$4,参数!$B$3)</f>
        <v>0</v>
      </c>
      <c r="L2051" s="17">
        <f ca="1">f_nav_periodreturnrankingper(A2051,参数!$B$4,参数!$B$3,3)</f>
        <v>0</v>
      </c>
      <c r="M2051" s="17">
        <f ca="1">f_nav_adjustedreturn(A2051,参数!$B$5,参数!$B$4)</f>
        <v>0</v>
      </c>
      <c r="N2051" s="17">
        <f ca="1">f_nav_periodreturnrankingper(A2051,参数!$B$5,参数!$B$4,3)</f>
        <v>0</v>
      </c>
      <c r="O2051" s="17">
        <f ca="1">f_nav_adjustedreturn(A2051,参数!$B$6,参数!$B$5)</f>
        <v>0</v>
      </c>
      <c r="P2051" s="17">
        <f ca="1">f_nav_periodreturnrankingper(A2051,参数!$B$6,参数!$B$5,3)</f>
        <v>0</v>
      </c>
      <c r="Q2051" s="25">
        <f>f_return(A2051,1,参数!$B$1-365/2,参数!$B$1)</f>
        <v>50.2505525595336</v>
      </c>
      <c r="R2051" s="25">
        <f ca="1">f_return(A2051,1,参数!$B$4,参数!$B$1)</f>
        <v>0</v>
      </c>
      <c r="S2051" s="25">
        <f ca="1">f_return(A2051,1,参数!$B$6,参数!$B$1)</f>
        <v>0</v>
      </c>
      <c r="T2051" t="str">
        <f>f_info_investtype(A2051)</f>
        <v>偏股混合型基金</v>
      </c>
      <c r="U2051" t="str">
        <f>f_info_fundmanager(A2051)</f>
        <v>谢书英</v>
      </c>
      <c r="V2051">
        <f>f_info_manager_onthepostdays(A2051,1)</f>
        <v>680</v>
      </c>
      <c r="W2051" s="25">
        <f ca="1">f_return_1w(A2051,"0",参数!$B$2)</f>
        <v>0.31347962382445</v>
      </c>
      <c r="X2051" s="25">
        <f>f_return_1m(A2051,"0",参数!$B$1)</f>
        <v>12.5699639064707</v>
      </c>
      <c r="Y2051" s="25">
        <f>f_return_3m(A2051,0,参数!$B$1)</f>
        <v>18.8359379314153</v>
      </c>
      <c r="Z2051" s="25">
        <f>f_return_6m(A2051,0,参数!B2050)</f>
        <v>13.4228897821028</v>
      </c>
      <c r="AA2051" t="str">
        <f>f_dq_status(A2051,参数!$B$1)</f>
        <v>开放申购|开放赎回</v>
      </c>
      <c r="AB2051" s="17">
        <f ca="1">f_risk_maxdownside(A2051,参数!$B$6,参数!$B$1)</f>
        <v>-16.0948001414928</v>
      </c>
      <c r="AC2051" s="17">
        <f ca="1">f_risk_maxdownside(A2051,参数!$B$4,参数!$B$1)</f>
        <v>-16.0948001414928</v>
      </c>
      <c r="AD2051" t="str">
        <f ca="1">f_risk_maxdownside_date(A2051,参数!$B$6,参数!$B$1)</f>
        <v>20200221-20200323</v>
      </c>
    </row>
    <row r="2052" spans="1:30">
      <c r="A2052" s="15" t="s">
        <v>2080</v>
      </c>
      <c r="B2052" t="str">
        <f>f_info_name(A2052)</f>
        <v>农银汇理海棠三年定开</v>
      </c>
      <c r="C2052" t="str">
        <f>f_info_setupdate(A2052)</f>
        <v>2019-04-16</v>
      </c>
      <c r="D2052" s="16">
        <f t="shared" si="32"/>
        <v>650</v>
      </c>
      <c r="F2052" s="17">
        <f>f_netasset_total(A2052,参数!$B$1,100000000)</f>
        <v>5.5926197353</v>
      </c>
      <c r="G2052" s="17">
        <f ca="1">f_nav_adjustedreturn(A2052,参数!$B$2,参数!$B$1)</f>
        <v>141.64002394715</v>
      </c>
      <c r="H2052" s="17">
        <f ca="1">f_nav_periodreturnrankingper(A2052,参数!$B$2,参数!$B$1,3)</f>
        <v>0.294406280667321</v>
      </c>
      <c r="I2052" s="17">
        <f ca="1">f_nav_adjustedreturn(A2052,参数!$B$3,参数!$B$2)</f>
        <v>0</v>
      </c>
      <c r="J2052" s="17">
        <f ca="1">f_nav_periodreturnrankingper(A2052,参数!$B$3,参数!$B$2,3)</f>
        <v>0</v>
      </c>
      <c r="K2052" s="17">
        <f ca="1">f_nav_adjustedreturn(A2052,参数!$B$4,参数!$B$3)</f>
        <v>0</v>
      </c>
      <c r="L2052" s="17">
        <f ca="1">f_nav_periodreturnrankingper(A2052,参数!$B$4,参数!$B$3,3)</f>
        <v>0</v>
      </c>
      <c r="M2052" s="17">
        <f ca="1">f_nav_adjustedreturn(A2052,参数!$B$5,参数!$B$4)</f>
        <v>0</v>
      </c>
      <c r="N2052" s="17">
        <f ca="1">f_nav_periodreturnrankingper(A2052,参数!$B$5,参数!$B$4,3)</f>
        <v>0</v>
      </c>
      <c r="O2052" s="17">
        <f ca="1">f_nav_adjustedreturn(A2052,参数!$B$6,参数!$B$5)</f>
        <v>0</v>
      </c>
      <c r="P2052" s="17">
        <f ca="1">f_nav_periodreturnrankingper(A2052,参数!$B$6,参数!$B$5,3)</f>
        <v>0</v>
      </c>
      <c r="Q2052" s="25">
        <f>f_return(A2052,1,参数!$B$1-365/2,参数!$B$1)</f>
        <v>187.016594278618</v>
      </c>
      <c r="R2052" s="25">
        <f ca="1">f_return(A2052,1,参数!$B$4,参数!$B$1)</f>
        <v>0</v>
      </c>
      <c r="S2052" s="25">
        <f ca="1">f_return(A2052,1,参数!$B$6,参数!$B$1)</f>
        <v>0</v>
      </c>
      <c r="T2052" t="str">
        <f>f_info_investtype(A2052)</f>
        <v>偏股混合型基金</v>
      </c>
      <c r="U2052" t="str">
        <f>f_info_fundmanager(A2052)</f>
        <v>赵诣</v>
      </c>
      <c r="V2052">
        <f>f_info_manager_onthepostdays(A2052,1)</f>
        <v>255</v>
      </c>
      <c r="W2052" s="25">
        <f ca="1">f_return_1w(A2052,"0",参数!$B$2)</f>
        <v>-2.33622735948514</v>
      </c>
      <c r="X2052" s="25">
        <f>f_return_1m(A2052,"0",参数!$B$1)</f>
        <v>11.5762765620044</v>
      </c>
      <c r="Y2052" s="25">
        <f>f_return_3m(A2052,0,参数!$B$1)</f>
        <v>42.0840064620356</v>
      </c>
      <c r="Z2052" s="25">
        <f>f_return_6m(A2052,0,参数!B2051)</f>
        <v>36.4228819695873</v>
      </c>
      <c r="AA2052" t="str">
        <f>f_dq_status(A2052,参数!$B$1)</f>
        <v>封闭期</v>
      </c>
      <c r="AB2052" s="17">
        <f ca="1">f_risk_maxdownside(A2052,参数!$B$6,参数!$B$1)</f>
        <v>-17.2999363192528</v>
      </c>
      <c r="AC2052" s="17">
        <f ca="1">f_risk_maxdownside(A2052,参数!$B$4,参数!$B$1)</f>
        <v>-17.2999363192528</v>
      </c>
      <c r="AD2052" t="str">
        <f ca="1">f_risk_maxdownside_date(A2052,参数!$B$6,参数!$B$1)</f>
        <v>20200222-20200331</v>
      </c>
    </row>
    <row r="2053" spans="1:30">
      <c r="A2053" s="15" t="s">
        <v>2081</v>
      </c>
      <c r="B2053" t="str">
        <f>f_info_name(A2053)</f>
        <v>中金新医药A</v>
      </c>
      <c r="C2053" t="str">
        <f>f_info_setupdate(A2053)</f>
        <v>2019-05-14</v>
      </c>
      <c r="D2053" s="16">
        <f t="shared" si="32"/>
        <v>622</v>
      </c>
      <c r="F2053" s="17">
        <f>f_netasset_total(A2053,参数!$B$1,100000000)</f>
        <v>2.0739360572</v>
      </c>
      <c r="G2053" s="17">
        <f ca="1">f_nav_adjustedreturn(A2053,参数!$B$2,参数!$B$1)</f>
        <v>78.7678932773739</v>
      </c>
      <c r="H2053" s="17">
        <f ca="1">f_nav_periodreturnrankingper(A2053,参数!$B$2,参数!$B$1,3)</f>
        <v>38.4803921568627</v>
      </c>
      <c r="I2053" s="17">
        <f ca="1">f_nav_adjustedreturn(A2053,参数!$B$3,参数!$B$2)</f>
        <v>0</v>
      </c>
      <c r="J2053" s="17">
        <f ca="1">f_nav_periodreturnrankingper(A2053,参数!$B$3,参数!$B$2,3)</f>
        <v>0</v>
      </c>
      <c r="K2053" s="17">
        <f ca="1">f_nav_adjustedreturn(A2053,参数!$B$4,参数!$B$3)</f>
        <v>0</v>
      </c>
      <c r="L2053" s="17">
        <f ca="1">f_nav_periodreturnrankingper(A2053,参数!$B$4,参数!$B$3,3)</f>
        <v>0</v>
      </c>
      <c r="M2053" s="17">
        <f ca="1">f_nav_adjustedreturn(A2053,参数!$B$5,参数!$B$4)</f>
        <v>0</v>
      </c>
      <c r="N2053" s="17">
        <f ca="1">f_nav_periodreturnrankingper(A2053,参数!$B$5,参数!$B$4,3)</f>
        <v>0</v>
      </c>
      <c r="O2053" s="17">
        <f ca="1">f_nav_adjustedreturn(A2053,参数!$B$6,参数!$B$5)</f>
        <v>0</v>
      </c>
      <c r="P2053" s="17">
        <f ca="1">f_nav_periodreturnrankingper(A2053,参数!$B$6,参数!$B$5,3)</f>
        <v>0</v>
      </c>
      <c r="Q2053" s="25">
        <f>f_return(A2053,1,参数!$B$1-365/2,参数!$B$1)</f>
        <v>44.8345554807868</v>
      </c>
      <c r="R2053" s="25">
        <f ca="1">f_return(A2053,1,参数!$B$4,参数!$B$1)</f>
        <v>0</v>
      </c>
      <c r="S2053" s="25">
        <f ca="1">f_return(A2053,1,参数!$B$6,参数!$B$1)</f>
        <v>0</v>
      </c>
      <c r="T2053" t="str">
        <f>f_info_investtype(A2053)</f>
        <v>普通股票型基金</v>
      </c>
      <c r="U2053" t="str">
        <f>f_info_fundmanager(A2053)</f>
        <v>丁天宇</v>
      </c>
      <c r="V2053">
        <f>f_info_manager_onthepostdays(A2053,1)</f>
        <v>43</v>
      </c>
      <c r="W2053" s="25">
        <f ca="1">f_return_1w(A2053,"0",参数!$B$2)</f>
        <v>-0.662596783799874</v>
      </c>
      <c r="X2053" s="25">
        <f>f_return_1m(A2053,"0",参数!$B$1)</f>
        <v>18.2129051442165</v>
      </c>
      <c r="Y2053" s="25">
        <f>f_return_3m(A2053,0,参数!$B$1)</f>
        <v>26.13960867266</v>
      </c>
      <c r="Z2053" s="25">
        <f>f_return_6m(A2053,0,参数!B2052)</f>
        <v>13.8865045302813</v>
      </c>
      <c r="AA2053" t="str">
        <f>f_dq_status(A2053,参数!$B$1)</f>
        <v>开放申购|开放赎回</v>
      </c>
      <c r="AB2053" s="17">
        <f ca="1">f_risk_maxdownside(A2053,参数!$B$6,参数!$B$1)</f>
        <v>-21.413023762017</v>
      </c>
      <c r="AC2053" s="17">
        <f ca="1">f_risk_maxdownside(A2053,参数!$B$4,参数!$B$1)</f>
        <v>-21.413023762017</v>
      </c>
      <c r="AD2053" t="str">
        <f ca="1">f_risk_maxdownside_date(A2053,参数!$B$6,参数!$B$1)</f>
        <v>20200804-20201126</v>
      </c>
    </row>
    <row r="2054" spans="1:30">
      <c r="A2054" s="15" t="s">
        <v>2082</v>
      </c>
      <c r="B2054" t="str">
        <f>f_info_name(A2054)</f>
        <v>嘉实新添元定开A</v>
      </c>
      <c r="C2054" t="str">
        <f>f_info_setupdate(A2054)</f>
        <v>2019-04-03</v>
      </c>
      <c r="D2054" s="16">
        <f t="shared" si="32"/>
        <v>663</v>
      </c>
      <c r="F2054" s="17">
        <f>f_netasset_total(A2054,参数!$B$1,100000000)</f>
        <v>0.5476037705</v>
      </c>
      <c r="G2054" s="17">
        <f ca="1">f_nav_adjustedreturn(A2054,参数!$B$2,参数!$B$1)</f>
        <v>12.5047474363844</v>
      </c>
      <c r="H2054" s="17">
        <f ca="1">f_nav_periodreturnrankingper(A2054,参数!$B$2,参数!$B$1,3)</f>
        <v>67.9144385026738</v>
      </c>
      <c r="I2054" s="17">
        <f ca="1">f_nav_adjustedreturn(A2054,参数!$B$3,参数!$B$2)</f>
        <v>0</v>
      </c>
      <c r="J2054" s="17">
        <f ca="1">f_nav_periodreturnrankingper(A2054,参数!$B$3,参数!$B$2,3)</f>
        <v>0</v>
      </c>
      <c r="K2054" s="17">
        <f ca="1">f_nav_adjustedreturn(A2054,参数!$B$4,参数!$B$3)</f>
        <v>0</v>
      </c>
      <c r="L2054" s="17">
        <f ca="1">f_nav_periodreturnrankingper(A2054,参数!$B$4,参数!$B$3,3)</f>
        <v>0</v>
      </c>
      <c r="M2054" s="17">
        <f ca="1">f_nav_adjustedreturn(A2054,参数!$B$5,参数!$B$4)</f>
        <v>0</v>
      </c>
      <c r="N2054" s="17">
        <f ca="1">f_nav_periodreturnrankingper(A2054,参数!$B$5,参数!$B$4,3)</f>
        <v>0</v>
      </c>
      <c r="O2054" s="17">
        <f ca="1">f_nav_adjustedreturn(A2054,参数!$B$6,参数!$B$5)</f>
        <v>0</v>
      </c>
      <c r="P2054" s="17">
        <f ca="1">f_nav_periodreturnrankingper(A2054,参数!$B$6,参数!$B$5,3)</f>
        <v>0</v>
      </c>
      <c r="Q2054" s="25">
        <f>f_return(A2054,1,参数!$B$1-365/2,参数!$B$1)</f>
        <v>18.8305085723471</v>
      </c>
      <c r="R2054" s="25">
        <f ca="1">f_return(A2054,1,参数!$B$4,参数!$B$1)</f>
        <v>0</v>
      </c>
      <c r="S2054" s="25">
        <f ca="1">f_return(A2054,1,参数!$B$6,参数!$B$1)</f>
        <v>0</v>
      </c>
      <c r="T2054" t="str">
        <f>f_info_investtype(A2054)</f>
        <v>偏债混合型基金</v>
      </c>
      <c r="U2054" t="str">
        <f>f_info_fundmanager(A2054)</f>
        <v>刘宁</v>
      </c>
      <c r="V2054">
        <f>f_info_manager_onthepostdays(A2054,1)</f>
        <v>680</v>
      </c>
      <c r="W2054" s="25">
        <f ca="1">f_return_1w(A2054,"0",参数!$B$2)</f>
        <v>-0.519505053367343</v>
      </c>
      <c r="X2054" s="25">
        <f>f_return_1m(A2054,"0",参数!$B$1)</f>
        <v>4.05725827698253</v>
      </c>
      <c r="Y2054" s="25">
        <f>f_return_3m(A2054,0,参数!$B$1)</f>
        <v>6.56533860958719</v>
      </c>
      <c r="Z2054" s="25">
        <f>f_return_6m(A2054,0,参数!B2053)</f>
        <v>7.06566161111617</v>
      </c>
      <c r="AA2054" t="str">
        <f>f_dq_status(A2054,参数!$B$1)</f>
        <v>暂停申购|暂停赎回</v>
      </c>
      <c r="AB2054" s="17">
        <f ca="1">f_risk_maxdownside(A2054,参数!$B$6,参数!$B$1)</f>
        <v>-2.5660166091257</v>
      </c>
      <c r="AC2054" s="17">
        <f ca="1">f_risk_maxdownside(A2054,参数!$B$4,参数!$B$1)</f>
        <v>-2.5660166091257</v>
      </c>
      <c r="AD2054" t="str">
        <f ca="1">f_risk_maxdownside_date(A2054,参数!$B$6,参数!$B$1)</f>
        <v>20200306-20200319</v>
      </c>
    </row>
    <row r="2055" spans="1:30">
      <c r="A2055" s="15" t="s">
        <v>2083</v>
      </c>
      <c r="B2055" t="str">
        <f>f_info_name(A2055)</f>
        <v>民生加银康宁稳健养老一年</v>
      </c>
      <c r="C2055" t="str">
        <f>f_info_setupdate(A2055)</f>
        <v>2019-04-26</v>
      </c>
      <c r="D2055" s="16">
        <f t="shared" si="32"/>
        <v>640</v>
      </c>
      <c r="F2055" s="17">
        <f>f_netasset_total(A2055,参数!$B$1,100000000)</f>
        <v>69.9872409755</v>
      </c>
      <c r="G2055" s="17">
        <f ca="1">f_nav_adjustedreturn(A2055,参数!$B$2,参数!$B$1)</f>
        <v>16.8059424326834</v>
      </c>
      <c r="H2055" s="17">
        <f ca="1">f_nav_periodreturnrankingper(A2055,参数!$B$2,参数!$B$1,3)</f>
        <v>47.8609625668449</v>
      </c>
      <c r="I2055" s="17">
        <f ca="1">f_nav_adjustedreturn(A2055,参数!$B$3,参数!$B$2)</f>
        <v>0</v>
      </c>
      <c r="J2055" s="17">
        <f ca="1">f_nav_periodreturnrankingper(A2055,参数!$B$3,参数!$B$2,3)</f>
        <v>0</v>
      </c>
      <c r="K2055" s="17">
        <f ca="1">f_nav_adjustedreturn(A2055,参数!$B$4,参数!$B$3)</f>
        <v>0</v>
      </c>
      <c r="L2055" s="17">
        <f ca="1">f_nav_periodreturnrankingper(A2055,参数!$B$4,参数!$B$3,3)</f>
        <v>0</v>
      </c>
      <c r="M2055" s="17">
        <f ca="1">f_nav_adjustedreturn(A2055,参数!$B$5,参数!$B$4)</f>
        <v>0</v>
      </c>
      <c r="N2055" s="17">
        <f ca="1">f_nav_periodreturnrankingper(A2055,参数!$B$5,参数!$B$4,3)</f>
        <v>0</v>
      </c>
      <c r="O2055" s="17">
        <f ca="1">f_nav_adjustedreturn(A2055,参数!$B$6,参数!$B$5)</f>
        <v>0</v>
      </c>
      <c r="P2055" s="17">
        <f ca="1">f_nav_periodreturnrankingper(A2055,参数!$B$6,参数!$B$5,3)</f>
        <v>0</v>
      </c>
      <c r="Q2055" s="25">
        <f>f_return(A2055,1,参数!$B$1-365/2,参数!$B$1)</f>
        <v>18.4046354684939</v>
      </c>
      <c r="R2055" s="25">
        <f ca="1">f_return(A2055,1,参数!$B$4,参数!$B$1)</f>
        <v>0</v>
      </c>
      <c r="S2055" s="25">
        <f ca="1">f_return(A2055,1,参数!$B$6,参数!$B$1)</f>
        <v>0</v>
      </c>
      <c r="T2055" t="str">
        <f>f_info_investtype(A2055)</f>
        <v>偏债混合型基金</v>
      </c>
      <c r="U2055" t="str">
        <f>f_info_fundmanager(A2055)</f>
        <v>于善辉</v>
      </c>
      <c r="V2055">
        <f>f_info_manager_onthepostdays(A2055,1)</f>
        <v>657</v>
      </c>
      <c r="W2055" s="25">
        <f ca="1">f_return_1w(A2055,"0",参数!$B$2)</f>
        <v>-0.443704936217428</v>
      </c>
      <c r="X2055" s="25">
        <f>f_return_1m(A2055,"0",参数!$B$1)</f>
        <v>4.03572609990076</v>
      </c>
      <c r="Y2055" s="25">
        <f>f_return_3m(A2055,0,参数!$B$1)</f>
        <v>7.29211087420042</v>
      </c>
      <c r="Z2055" s="25">
        <f>f_return_6m(A2055,0,参数!B2054)</f>
        <v>5.90749764896982</v>
      </c>
      <c r="AA2055" t="str">
        <f>f_dq_status(A2055,参数!$B$1)</f>
        <v>开放申购|开放赎回</v>
      </c>
      <c r="AB2055" s="17">
        <f ca="1">f_risk_maxdownside(A2055,参数!$B$6,参数!$B$1)</f>
        <v>-4.81418158912984</v>
      </c>
      <c r="AC2055" s="17">
        <f ca="1">f_risk_maxdownside(A2055,参数!$B$4,参数!$B$1)</f>
        <v>-4.81418158912984</v>
      </c>
      <c r="AD2055" t="str">
        <f ca="1">f_risk_maxdownside_date(A2055,参数!$B$6,参数!$B$1)</f>
        <v>20200306-20200323</v>
      </c>
    </row>
    <row r="2056" spans="1:30">
      <c r="A2056" s="15" t="s">
        <v>2084</v>
      </c>
      <c r="B2056" t="str">
        <f>f_info_name(A2056)</f>
        <v>嘉合锦创优势精选</v>
      </c>
      <c r="C2056" t="str">
        <f>f_info_setupdate(A2056)</f>
        <v>2019-04-16</v>
      </c>
      <c r="D2056" s="16">
        <f t="shared" si="32"/>
        <v>650</v>
      </c>
      <c r="F2056" s="17">
        <f>f_netasset_total(A2056,参数!$B$1,100000000)</f>
        <v>0.0331902412</v>
      </c>
      <c r="G2056" s="17">
        <f ca="1">f_nav_adjustedreturn(A2056,参数!$B$2,参数!$B$1)</f>
        <v>73.1621936989498</v>
      </c>
      <c r="H2056" s="17">
        <f ca="1">f_nav_periodreturnrankingper(A2056,参数!$B$2,参数!$B$1,3)</f>
        <v>42.1000981354269</v>
      </c>
      <c r="I2056" s="17">
        <f ca="1">f_nav_adjustedreturn(A2056,参数!$B$3,参数!$B$2)</f>
        <v>0</v>
      </c>
      <c r="J2056" s="17">
        <f ca="1">f_nav_periodreturnrankingper(A2056,参数!$B$3,参数!$B$2,3)</f>
        <v>0</v>
      </c>
      <c r="K2056" s="17">
        <f ca="1">f_nav_adjustedreturn(A2056,参数!$B$4,参数!$B$3)</f>
        <v>0</v>
      </c>
      <c r="L2056" s="17">
        <f ca="1">f_nav_periodreturnrankingper(A2056,参数!$B$4,参数!$B$3,3)</f>
        <v>0</v>
      </c>
      <c r="M2056" s="17">
        <f ca="1">f_nav_adjustedreturn(A2056,参数!$B$5,参数!$B$4)</f>
        <v>0</v>
      </c>
      <c r="N2056" s="17">
        <f ca="1">f_nav_periodreturnrankingper(A2056,参数!$B$5,参数!$B$4,3)</f>
        <v>0</v>
      </c>
      <c r="O2056" s="17">
        <f ca="1">f_nav_adjustedreturn(A2056,参数!$B$6,参数!$B$5)</f>
        <v>0</v>
      </c>
      <c r="P2056" s="17">
        <f ca="1">f_nav_periodreturnrankingper(A2056,参数!$B$6,参数!$B$5,3)</f>
        <v>0</v>
      </c>
      <c r="Q2056" s="25">
        <f>f_return(A2056,1,参数!$B$1-365/2,参数!$B$1)</f>
        <v>92.5092126214446</v>
      </c>
      <c r="R2056" s="25">
        <f ca="1">f_return(A2056,1,参数!$B$4,参数!$B$1)</f>
        <v>0</v>
      </c>
      <c r="S2056" s="25">
        <f ca="1">f_return(A2056,1,参数!$B$6,参数!$B$1)</f>
        <v>0</v>
      </c>
      <c r="T2056" t="str">
        <f>f_info_investtype(A2056)</f>
        <v>偏股混合型基金</v>
      </c>
      <c r="U2056" t="str">
        <f>f_info_fundmanager(A2056)</f>
        <v>骆海涛,杨彦喆</v>
      </c>
      <c r="V2056">
        <f>f_info_manager_onthepostdays(A2056,1)</f>
        <v>667</v>
      </c>
      <c r="W2056" s="25">
        <f ca="1">f_return_1w(A2056,"0",参数!$B$2)</f>
        <v>-2.41744766576157</v>
      </c>
      <c r="X2056" s="25">
        <f>f_return_1m(A2056,"0",参数!$B$1)</f>
        <v>15.4241952853895</v>
      </c>
      <c r="Y2056" s="25">
        <f>f_return_3m(A2056,0,参数!$B$1)</f>
        <v>30.810957417955</v>
      </c>
      <c r="Z2056" s="25">
        <f>f_return_6m(A2056,0,参数!B2055)</f>
        <v>32.3713000872542</v>
      </c>
      <c r="AA2056" t="str">
        <f>f_dq_status(A2056,参数!$B$1)</f>
        <v>开放申购|开放赎回</v>
      </c>
      <c r="AB2056" s="17">
        <f ca="1">f_risk_maxdownside(A2056,参数!$B$6,参数!$B$1)</f>
        <v>-10.8919162061432</v>
      </c>
      <c r="AC2056" s="17">
        <f ca="1">f_risk_maxdownside(A2056,参数!$B$4,参数!$B$1)</f>
        <v>-10.8919162061432</v>
      </c>
      <c r="AD2056" t="str">
        <f ca="1">f_risk_maxdownside_date(A2056,参数!$B$6,参数!$B$1)</f>
        <v>20200714-20200724</v>
      </c>
    </row>
    <row r="2057" spans="1:30">
      <c r="A2057" s="15" t="s">
        <v>2085</v>
      </c>
      <c r="B2057" t="str">
        <f>f_info_name(A2057)</f>
        <v>湘财长顺A</v>
      </c>
      <c r="C2057" t="str">
        <f>f_info_setupdate(A2057)</f>
        <v>2019-03-28</v>
      </c>
      <c r="D2057" s="16">
        <f t="shared" si="32"/>
        <v>669</v>
      </c>
      <c r="F2057" s="17">
        <f>f_netasset_total(A2057,参数!$B$1,100000000)</f>
        <v>3.6006983298</v>
      </c>
      <c r="G2057" s="17">
        <f ca="1">f_nav_adjustedreturn(A2057,参数!$B$2,参数!$B$1)</f>
        <v>59.6967634659612</v>
      </c>
      <c r="H2057" s="17">
        <f ca="1">f_nav_periodreturnrankingper(A2057,参数!$B$2,参数!$B$1,3)</f>
        <v>62.5122669283611</v>
      </c>
      <c r="I2057" s="17">
        <f ca="1">f_nav_adjustedreturn(A2057,参数!$B$3,参数!$B$2)</f>
        <v>0</v>
      </c>
      <c r="J2057" s="17">
        <f ca="1">f_nav_periodreturnrankingper(A2057,参数!$B$3,参数!$B$2,3)</f>
        <v>0</v>
      </c>
      <c r="K2057" s="17">
        <f ca="1">f_nav_adjustedreturn(A2057,参数!$B$4,参数!$B$3)</f>
        <v>0</v>
      </c>
      <c r="L2057" s="17">
        <f ca="1">f_nav_periodreturnrankingper(A2057,参数!$B$4,参数!$B$3,3)</f>
        <v>0</v>
      </c>
      <c r="M2057" s="17">
        <f ca="1">f_nav_adjustedreturn(A2057,参数!$B$5,参数!$B$4)</f>
        <v>0</v>
      </c>
      <c r="N2057" s="17">
        <f ca="1">f_nav_periodreturnrankingper(A2057,参数!$B$5,参数!$B$4,3)</f>
        <v>0</v>
      </c>
      <c r="O2057" s="17">
        <f ca="1">f_nav_adjustedreturn(A2057,参数!$B$6,参数!$B$5)</f>
        <v>0</v>
      </c>
      <c r="P2057" s="17">
        <f ca="1">f_nav_periodreturnrankingper(A2057,参数!$B$6,参数!$B$5,3)</f>
        <v>0</v>
      </c>
      <c r="Q2057" s="25">
        <f>f_return(A2057,1,参数!$B$1-365/2,参数!$B$1)</f>
        <v>45.4193386205649</v>
      </c>
      <c r="R2057" s="25">
        <f ca="1">f_return(A2057,1,参数!$B$4,参数!$B$1)</f>
        <v>0</v>
      </c>
      <c r="S2057" s="25">
        <f ca="1">f_return(A2057,1,参数!$B$6,参数!$B$1)</f>
        <v>0</v>
      </c>
      <c r="T2057" t="str">
        <f>f_info_investtype(A2057)</f>
        <v>偏股混合型基金</v>
      </c>
      <c r="U2057" t="str">
        <f>f_info_fundmanager(A2057)</f>
        <v>车广路,徐亦达</v>
      </c>
      <c r="V2057">
        <f>f_info_manager_onthepostdays(A2057,1)</f>
        <v>398</v>
      </c>
      <c r="W2057" s="25">
        <f ca="1">f_return_1w(A2057,"0",参数!$B$2)</f>
        <v>-0.916446499339507</v>
      </c>
      <c r="X2057" s="25">
        <f>f_return_1m(A2057,"0",参数!$B$1)</f>
        <v>3.93068469991547</v>
      </c>
      <c r="Y2057" s="25">
        <f>f_return_3m(A2057,0,参数!$B$1)</f>
        <v>14.6450459010074</v>
      </c>
      <c r="Z2057" s="25">
        <f>f_return_6m(A2057,0,参数!B2056)</f>
        <v>10.3980715376148</v>
      </c>
      <c r="AA2057" t="str">
        <f>f_dq_status(A2057,参数!$B$1)</f>
        <v>开放申购|开放赎回</v>
      </c>
      <c r="AB2057" s="17">
        <f ca="1">f_risk_maxdownside(A2057,参数!$B$6,参数!$B$1)</f>
        <v>-14.4470322535112</v>
      </c>
      <c r="AC2057" s="17">
        <f ca="1">f_risk_maxdownside(A2057,参数!$B$4,参数!$B$1)</f>
        <v>-14.4470322535112</v>
      </c>
      <c r="AD2057" t="str">
        <f ca="1">f_risk_maxdownside_date(A2057,参数!$B$6,参数!$B$1)</f>
        <v>20200226-20200323</v>
      </c>
    </row>
    <row r="2058" spans="1:30">
      <c r="A2058" s="15" t="s">
        <v>2086</v>
      </c>
      <c r="B2058" t="str">
        <f>f_info_name(A2058)</f>
        <v>富国睿泽回报</v>
      </c>
      <c r="C2058" t="str">
        <f>f_info_setupdate(A2058)</f>
        <v>2019-06-05</v>
      </c>
      <c r="D2058" s="16">
        <f t="shared" si="32"/>
        <v>600</v>
      </c>
      <c r="F2058" s="17">
        <f>f_netasset_total(A2058,参数!$B$1,100000000)</f>
        <v>6.1604627819</v>
      </c>
      <c r="G2058" s="17">
        <f ca="1">f_nav_adjustedreturn(A2058,参数!$B$2,参数!$B$1)</f>
        <v>81.9043624161074</v>
      </c>
      <c r="H2058" s="17">
        <f ca="1">f_nav_periodreturnrankingper(A2058,参数!$B$2,参数!$B$1,3)</f>
        <v>28.8518155053975</v>
      </c>
      <c r="I2058" s="17">
        <f ca="1">f_nav_adjustedreturn(A2058,参数!$B$3,参数!$B$2)</f>
        <v>0</v>
      </c>
      <c r="J2058" s="17">
        <f ca="1">f_nav_periodreturnrankingper(A2058,参数!$B$3,参数!$B$2,3)</f>
        <v>0</v>
      </c>
      <c r="K2058" s="17">
        <f ca="1">f_nav_adjustedreturn(A2058,参数!$B$4,参数!$B$3)</f>
        <v>0</v>
      </c>
      <c r="L2058" s="17">
        <f ca="1">f_nav_periodreturnrankingper(A2058,参数!$B$4,参数!$B$3,3)</f>
        <v>0</v>
      </c>
      <c r="M2058" s="17">
        <f ca="1">f_nav_adjustedreturn(A2058,参数!$B$5,参数!$B$4)</f>
        <v>0</v>
      </c>
      <c r="N2058" s="17">
        <f ca="1">f_nav_periodreturnrankingper(A2058,参数!$B$5,参数!$B$4,3)</f>
        <v>0</v>
      </c>
      <c r="O2058" s="17">
        <f ca="1">f_nav_adjustedreturn(A2058,参数!$B$6,参数!$B$5)</f>
        <v>0</v>
      </c>
      <c r="P2058" s="17">
        <f ca="1">f_nav_periodreturnrankingper(A2058,参数!$B$6,参数!$B$5,3)</f>
        <v>0</v>
      </c>
      <c r="Q2058" s="25">
        <f>f_return(A2058,1,参数!$B$1-365/2,参数!$B$1)</f>
        <v>95.6501645250302</v>
      </c>
      <c r="R2058" s="25">
        <f ca="1">f_return(A2058,1,参数!$B$4,参数!$B$1)</f>
        <v>0</v>
      </c>
      <c r="S2058" s="25">
        <f ca="1">f_return(A2058,1,参数!$B$6,参数!$B$1)</f>
        <v>0</v>
      </c>
      <c r="T2058" t="str">
        <f>f_info_investtype(A2058)</f>
        <v>偏股混合型基金</v>
      </c>
      <c r="U2058" t="str">
        <f>f_info_fundmanager(A2058)</f>
        <v>张啸伟</v>
      </c>
      <c r="V2058">
        <f>f_info_manager_onthepostdays(A2058,1)</f>
        <v>617</v>
      </c>
      <c r="W2058" s="25">
        <f ca="1">f_return_1w(A2058,"0",参数!$B$2)</f>
        <v>-2.10249671484889</v>
      </c>
      <c r="X2058" s="25">
        <f>f_return_1m(A2058,"0",参数!$B$1)</f>
        <v>14.9681866383881</v>
      </c>
      <c r="Y2058" s="25">
        <f>f_return_3m(A2058,0,参数!$B$1)</f>
        <v>24.1796002519901</v>
      </c>
      <c r="Z2058" s="25">
        <f>f_return_6m(A2058,0,参数!B2057)</f>
        <v>32.4971697551093</v>
      </c>
      <c r="AA2058" t="str">
        <f>f_dq_status(A2058,参数!$B$1)</f>
        <v>暂停大额申购|开放赎回</v>
      </c>
      <c r="AB2058" s="17">
        <f ca="1">f_risk_maxdownside(A2058,参数!$B$6,参数!$B$1)</f>
        <v>-13.0847561442462</v>
      </c>
      <c r="AC2058" s="17">
        <f ca="1">f_risk_maxdownside(A2058,参数!$B$4,参数!$B$1)</f>
        <v>-13.0847561442462</v>
      </c>
      <c r="AD2058" t="str">
        <f ca="1">f_risk_maxdownside_date(A2058,参数!$B$6,参数!$B$1)</f>
        <v>20200306-20200323</v>
      </c>
    </row>
    <row r="2059" spans="1:30">
      <c r="A2059" s="15" t="s">
        <v>2087</v>
      </c>
      <c r="B2059" t="str">
        <f>f_info_name(A2059)</f>
        <v>平安可转债A</v>
      </c>
      <c r="C2059" t="str">
        <f>f_info_setupdate(A2059)</f>
        <v>2019-08-07</v>
      </c>
      <c r="D2059" s="16">
        <f t="shared" si="32"/>
        <v>537</v>
      </c>
      <c r="F2059" s="17">
        <f>f_netasset_total(A2059,参数!$B$1,100000000)</f>
        <v>0.311971044</v>
      </c>
      <c r="G2059" s="17">
        <f ca="1">f_nav_adjustedreturn(A2059,参数!$B$2,参数!$B$1)</f>
        <v>15.2231467473525</v>
      </c>
      <c r="H2059" s="17">
        <f ca="1">f_nav_periodreturnrankingper(A2059,参数!$B$2,参数!$B$1,3)</f>
        <v>23.9622641509434</v>
      </c>
      <c r="I2059" s="17">
        <f ca="1">f_nav_adjustedreturn(A2059,参数!$B$3,参数!$B$2)</f>
        <v>0</v>
      </c>
      <c r="J2059" s="17">
        <f ca="1">f_nav_periodreturnrankingper(A2059,参数!$B$3,参数!$B$2,3)</f>
        <v>0</v>
      </c>
      <c r="K2059" s="17">
        <f ca="1">f_nav_adjustedreturn(A2059,参数!$B$4,参数!$B$3)</f>
        <v>0</v>
      </c>
      <c r="L2059" s="17">
        <f ca="1">f_nav_periodreturnrankingper(A2059,参数!$B$4,参数!$B$3,3)</f>
        <v>0</v>
      </c>
      <c r="M2059" s="17">
        <f ca="1">f_nav_adjustedreturn(A2059,参数!$B$5,参数!$B$4)</f>
        <v>0</v>
      </c>
      <c r="N2059" s="17">
        <f ca="1">f_nav_periodreturnrankingper(A2059,参数!$B$5,参数!$B$4,3)</f>
        <v>0</v>
      </c>
      <c r="O2059" s="17">
        <f ca="1">f_nav_adjustedreturn(A2059,参数!$B$6,参数!$B$5)</f>
        <v>0</v>
      </c>
      <c r="P2059" s="17">
        <f ca="1">f_nav_periodreturnrankingper(A2059,参数!$B$6,参数!$B$5,3)</f>
        <v>0</v>
      </c>
      <c r="Q2059" s="25">
        <f>f_return(A2059,1,参数!$B$1-365/2,参数!$B$1)</f>
        <v>22.7648073587005</v>
      </c>
      <c r="R2059" s="25">
        <f ca="1">f_return(A2059,1,参数!$B$4,参数!$B$1)</f>
        <v>0</v>
      </c>
      <c r="S2059" s="25">
        <f ca="1">f_return(A2059,1,参数!$B$6,参数!$B$1)</f>
        <v>0</v>
      </c>
      <c r="T2059" t="str">
        <f>f_info_investtype(A2059)</f>
        <v>混合债券型二级基金</v>
      </c>
      <c r="U2059" t="str">
        <f>f_info_fundmanager(A2059)</f>
        <v>韩克</v>
      </c>
      <c r="V2059">
        <f>f_info_manager_onthepostdays(A2059,1)</f>
        <v>514</v>
      </c>
      <c r="W2059" s="25">
        <f ca="1">f_return_1w(A2059,"0",参数!$B$2)</f>
        <v>-0.141629685582082</v>
      </c>
      <c r="X2059" s="25">
        <f>f_return_1m(A2059,"0",参数!$B$1)</f>
        <v>5.31501166709877</v>
      </c>
      <c r="Y2059" s="25">
        <f>f_return_3m(A2059,0,参数!$B$1)</f>
        <v>9.47803431856975</v>
      </c>
      <c r="Z2059" s="25">
        <f>f_return_6m(A2059,0,参数!B2058)</f>
        <v>4.05590807751673</v>
      </c>
      <c r="AA2059" t="str">
        <f>f_dq_status(A2059,参数!$B$1)</f>
        <v>开放申购|开放赎回</v>
      </c>
      <c r="AB2059" s="17">
        <f ca="1">f_risk_maxdownside(A2059,参数!$B$6,参数!$B$1)</f>
        <v>-13.1754445964432</v>
      </c>
      <c r="AC2059" s="17">
        <f ca="1">f_risk_maxdownside(A2059,参数!$B$4,参数!$B$1)</f>
        <v>-13.1754445964432</v>
      </c>
      <c r="AD2059" t="str">
        <f ca="1">f_risk_maxdownside_date(A2059,参数!$B$6,参数!$B$1)</f>
        <v>20200226-20200525</v>
      </c>
    </row>
    <row r="2060" spans="1:30">
      <c r="A2060" s="15" t="s">
        <v>2088</v>
      </c>
      <c r="B2060" t="str">
        <f>f_info_name(A2060)</f>
        <v>长城核心优势</v>
      </c>
      <c r="C2060" t="str">
        <f>f_info_setupdate(A2060)</f>
        <v>2019-04-16</v>
      </c>
      <c r="D2060" s="16">
        <f t="shared" si="32"/>
        <v>650</v>
      </c>
      <c r="F2060" s="17">
        <f>f_netasset_total(A2060,参数!$B$1,100000000)</f>
        <v>4.152329566</v>
      </c>
      <c r="G2060" s="17">
        <f ca="1">f_nav_adjustedreturn(A2060,参数!$B$2,参数!$B$1)</f>
        <v>125.563340276463</v>
      </c>
      <c r="H2060" s="17">
        <f ca="1">f_nav_periodreturnrankingper(A2060,参数!$B$2,参数!$B$1,3)</f>
        <v>1.07948969578018</v>
      </c>
      <c r="I2060" s="17">
        <f ca="1">f_nav_adjustedreturn(A2060,参数!$B$3,参数!$B$2)</f>
        <v>0</v>
      </c>
      <c r="J2060" s="17">
        <f ca="1">f_nav_periodreturnrankingper(A2060,参数!$B$3,参数!$B$2,3)</f>
        <v>0</v>
      </c>
      <c r="K2060" s="17">
        <f ca="1">f_nav_adjustedreturn(A2060,参数!$B$4,参数!$B$3)</f>
        <v>0</v>
      </c>
      <c r="L2060" s="17">
        <f ca="1">f_nav_periodreturnrankingper(A2060,参数!$B$4,参数!$B$3,3)</f>
        <v>0</v>
      </c>
      <c r="M2060" s="17">
        <f ca="1">f_nav_adjustedreturn(A2060,参数!$B$5,参数!$B$4)</f>
        <v>0</v>
      </c>
      <c r="N2060" s="17">
        <f ca="1">f_nav_periodreturnrankingper(A2060,参数!$B$5,参数!$B$4,3)</f>
        <v>0</v>
      </c>
      <c r="O2060" s="17">
        <f ca="1">f_nav_adjustedreturn(A2060,参数!$B$6,参数!$B$5)</f>
        <v>0</v>
      </c>
      <c r="P2060" s="17">
        <f ca="1">f_nav_periodreturnrankingper(A2060,参数!$B$6,参数!$B$5,3)</f>
        <v>0</v>
      </c>
      <c r="Q2060" s="25">
        <f>f_return(A2060,1,参数!$B$1-365/2,参数!$B$1)</f>
        <v>108.636028455956</v>
      </c>
      <c r="R2060" s="25">
        <f ca="1">f_return(A2060,1,参数!$B$4,参数!$B$1)</f>
        <v>0</v>
      </c>
      <c r="S2060" s="25">
        <f ca="1">f_return(A2060,1,参数!$B$6,参数!$B$1)</f>
        <v>0</v>
      </c>
      <c r="T2060" t="str">
        <f>f_info_investtype(A2060)</f>
        <v>偏股混合型基金</v>
      </c>
      <c r="U2060" t="str">
        <f>f_info_fundmanager(A2060)</f>
        <v>杨建华</v>
      </c>
      <c r="V2060">
        <f>f_info_manager_onthepostdays(A2060,1)</f>
        <v>667</v>
      </c>
      <c r="W2060" s="25">
        <f ca="1">f_return_1w(A2060,"0",参数!$B$2)</f>
        <v>-4.11257376305038</v>
      </c>
      <c r="X2060" s="25">
        <f>f_return_1m(A2060,"0",参数!$B$1)</f>
        <v>12.9313613955252</v>
      </c>
      <c r="Y2060" s="25">
        <f>f_return_3m(A2060,0,参数!$B$1)</f>
        <v>31.7189141372256</v>
      </c>
      <c r="Z2060" s="25">
        <f>f_return_6m(A2060,0,参数!B2059)</f>
        <v>40.1910401072506</v>
      </c>
      <c r="AA2060" t="str">
        <f>f_dq_status(A2060,参数!$B$1)</f>
        <v>开放申购|开放赎回</v>
      </c>
      <c r="AB2060" s="17">
        <f ca="1">f_risk_maxdownside(A2060,参数!$B$6,参数!$B$1)</f>
        <v>-15.9322316808546</v>
      </c>
      <c r="AC2060" s="17">
        <f ca="1">f_risk_maxdownside(A2060,参数!$B$4,参数!$B$1)</f>
        <v>-15.9322316808546</v>
      </c>
      <c r="AD2060" t="str">
        <f ca="1">f_risk_maxdownside_date(A2060,参数!$B$6,参数!$B$1)</f>
        <v>20200306-20200323</v>
      </c>
    </row>
    <row r="2061" spans="1:30">
      <c r="A2061" s="15" t="s">
        <v>2089</v>
      </c>
      <c r="B2061" t="str">
        <f>f_info_name(A2061)</f>
        <v>银华积极精选</v>
      </c>
      <c r="C2061" t="str">
        <f>f_info_setupdate(A2061)</f>
        <v>2019-07-05</v>
      </c>
      <c r="D2061" s="16">
        <f t="shared" si="32"/>
        <v>570</v>
      </c>
      <c r="F2061" s="17">
        <f>f_netasset_total(A2061,参数!$B$1,100000000)</f>
        <v>0.5587497257</v>
      </c>
      <c r="G2061" s="17">
        <f ca="1">f_nav_adjustedreturn(A2061,参数!$B$2,参数!$B$1)</f>
        <v>86.2208892025406</v>
      </c>
      <c r="H2061" s="17">
        <f ca="1">f_nav_periodreturnrankingper(A2061,参数!$B$2,参数!$B$1,3)</f>
        <v>23.1599607458292</v>
      </c>
      <c r="I2061" s="17">
        <f ca="1">f_nav_adjustedreturn(A2061,参数!$B$3,参数!$B$2)</f>
        <v>0</v>
      </c>
      <c r="J2061" s="17">
        <f ca="1">f_nav_periodreturnrankingper(A2061,参数!$B$3,参数!$B$2,3)</f>
        <v>0</v>
      </c>
      <c r="K2061" s="17">
        <f ca="1">f_nav_adjustedreturn(A2061,参数!$B$4,参数!$B$3)</f>
        <v>0</v>
      </c>
      <c r="L2061" s="17">
        <f ca="1">f_nav_periodreturnrankingper(A2061,参数!$B$4,参数!$B$3,3)</f>
        <v>0</v>
      </c>
      <c r="M2061" s="17">
        <f ca="1">f_nav_adjustedreturn(A2061,参数!$B$5,参数!$B$4)</f>
        <v>0</v>
      </c>
      <c r="N2061" s="17">
        <f ca="1">f_nav_periodreturnrankingper(A2061,参数!$B$5,参数!$B$4,3)</f>
        <v>0</v>
      </c>
      <c r="O2061" s="17">
        <f ca="1">f_nav_adjustedreturn(A2061,参数!$B$6,参数!$B$5)</f>
        <v>0</v>
      </c>
      <c r="P2061" s="17">
        <f ca="1">f_nav_periodreturnrankingper(A2061,参数!$B$6,参数!$B$5,3)</f>
        <v>0</v>
      </c>
      <c r="Q2061" s="25">
        <f>f_return(A2061,1,参数!$B$1-365/2,参数!$B$1)</f>
        <v>78.992050480149</v>
      </c>
      <c r="R2061" s="25">
        <f ca="1">f_return(A2061,1,参数!$B$4,参数!$B$1)</f>
        <v>0</v>
      </c>
      <c r="S2061" s="25">
        <f ca="1">f_return(A2061,1,参数!$B$6,参数!$B$1)</f>
        <v>0</v>
      </c>
      <c r="T2061" t="str">
        <f>f_info_investtype(A2061)</f>
        <v>偏股混合型基金</v>
      </c>
      <c r="U2061" t="str">
        <f>f_info_fundmanager(A2061)</f>
        <v>孙蓓琳</v>
      </c>
      <c r="V2061">
        <f>f_info_manager_onthepostdays(A2061,1)</f>
        <v>587</v>
      </c>
      <c r="W2061" s="25">
        <f ca="1">f_return_1w(A2061,"0",参数!$B$2)</f>
        <v>-2.42726803236357</v>
      </c>
      <c r="X2061" s="25">
        <f>f_return_1m(A2061,"0",参数!$B$1)</f>
        <v>11.023456400547</v>
      </c>
      <c r="Y2061" s="25">
        <f>f_return_3m(A2061,0,参数!$B$1)</f>
        <v>29.0184574012957</v>
      </c>
      <c r="Z2061" s="25">
        <f>f_return_6m(A2061,0,参数!B2060)</f>
        <v>30.3373493975904</v>
      </c>
      <c r="AA2061" t="str">
        <f>f_dq_status(A2061,参数!$B$1)</f>
        <v>开放申购|开放赎回</v>
      </c>
      <c r="AB2061" s="17">
        <f ca="1">f_risk_maxdownside(A2061,参数!$B$6,参数!$B$1)</f>
        <v>-16.0511476451434</v>
      </c>
      <c r="AC2061" s="17">
        <f ca="1">f_risk_maxdownside(A2061,参数!$B$4,参数!$B$1)</f>
        <v>-16.0511476451434</v>
      </c>
      <c r="AD2061" t="str">
        <f ca="1">f_risk_maxdownside_date(A2061,参数!$B$6,参数!$B$1)</f>
        <v>20200225-20200323</v>
      </c>
    </row>
    <row r="2062" spans="1:30">
      <c r="A2062" s="15" t="s">
        <v>2090</v>
      </c>
      <c r="B2062" t="str">
        <f>f_info_name(A2062)</f>
        <v>汇添富养老2040五年</v>
      </c>
      <c r="C2062" t="str">
        <f>f_info_setupdate(A2062)</f>
        <v>2019-04-29</v>
      </c>
      <c r="D2062" s="16">
        <f t="shared" si="32"/>
        <v>637</v>
      </c>
      <c r="F2062" s="17">
        <f>f_netasset_total(A2062,参数!$B$1,100000000)</f>
        <v>8.1389776014</v>
      </c>
      <c r="G2062" s="17">
        <f ca="1">f_nav_adjustedreturn(A2062,参数!$B$2,参数!$B$1)</f>
        <v>55.8118899733807</v>
      </c>
      <c r="H2062" s="17">
        <f ca="1">f_nav_periodreturnrankingper(A2062,参数!$B$2,参数!$B$1,3)</f>
        <v>69.6761530912659</v>
      </c>
      <c r="I2062" s="17">
        <f ca="1">f_nav_adjustedreturn(A2062,参数!$B$3,参数!$B$2)</f>
        <v>0</v>
      </c>
      <c r="J2062" s="17">
        <f ca="1">f_nav_periodreturnrankingper(A2062,参数!$B$3,参数!$B$2,3)</f>
        <v>0</v>
      </c>
      <c r="K2062" s="17">
        <f ca="1">f_nav_adjustedreturn(A2062,参数!$B$4,参数!$B$3)</f>
        <v>0</v>
      </c>
      <c r="L2062" s="17">
        <f ca="1">f_nav_periodreturnrankingper(A2062,参数!$B$4,参数!$B$3,3)</f>
        <v>0</v>
      </c>
      <c r="M2062" s="17">
        <f ca="1">f_nav_adjustedreturn(A2062,参数!$B$5,参数!$B$4)</f>
        <v>0</v>
      </c>
      <c r="N2062" s="17">
        <f ca="1">f_nav_periodreturnrankingper(A2062,参数!$B$5,参数!$B$4,3)</f>
        <v>0</v>
      </c>
      <c r="O2062" s="17">
        <f ca="1">f_nav_adjustedreturn(A2062,参数!$B$6,参数!$B$5)</f>
        <v>0</v>
      </c>
      <c r="P2062" s="17">
        <f ca="1">f_nav_periodreturnrankingper(A2062,参数!$B$6,参数!$B$5,3)</f>
        <v>0</v>
      </c>
      <c r="Q2062" s="25">
        <f>f_return(A2062,1,参数!$B$1-365/2,参数!$B$1)</f>
        <v>56.5434903346717</v>
      </c>
      <c r="R2062" s="25">
        <f ca="1">f_return(A2062,1,参数!$B$4,参数!$B$1)</f>
        <v>0</v>
      </c>
      <c r="S2062" s="25">
        <f ca="1">f_return(A2062,1,参数!$B$6,参数!$B$1)</f>
        <v>0</v>
      </c>
      <c r="T2062" t="str">
        <f>f_info_investtype(A2062)</f>
        <v>偏股混合型基金</v>
      </c>
      <c r="U2062" t="str">
        <f>f_info_fundmanager(A2062)</f>
        <v>蔡健林,李彪</v>
      </c>
      <c r="V2062">
        <f>f_info_manager_onthepostdays(A2062,1)</f>
        <v>654</v>
      </c>
      <c r="W2062" s="25">
        <f ca="1">f_return_1w(A2062,"0",参数!$B$2)</f>
        <v>-1.91470844212359</v>
      </c>
      <c r="X2062" s="25">
        <f>f_return_1m(A2062,"0",参数!$B$1)</f>
        <v>12.1328224776501</v>
      </c>
      <c r="Y2062" s="25">
        <f>f_return_3m(A2062,0,参数!$B$1)</f>
        <v>20.8617248262096</v>
      </c>
      <c r="Z2062" s="25">
        <f>f_return_6m(A2062,0,参数!B2061)</f>
        <v>18.3567626586597</v>
      </c>
      <c r="AA2062" t="str">
        <f>f_dq_status(A2062,参数!$B$1)</f>
        <v>开放申购|暂停赎回</v>
      </c>
      <c r="AB2062" s="17">
        <f ca="1">f_risk_maxdownside(A2062,参数!$B$6,参数!$B$1)</f>
        <v>-14.6229883179479</v>
      </c>
      <c r="AC2062" s="17">
        <f ca="1">f_risk_maxdownside(A2062,参数!$B$4,参数!$B$1)</f>
        <v>-14.6229883179479</v>
      </c>
      <c r="AD2062" t="str">
        <f ca="1">f_risk_maxdownside_date(A2062,参数!$B$6,参数!$B$1)</f>
        <v>20200226-20200323</v>
      </c>
    </row>
    <row r="2063" spans="1:30">
      <c r="A2063" s="15" t="s">
        <v>2091</v>
      </c>
      <c r="B2063" t="str">
        <f>f_info_name(A2063)</f>
        <v>汇添富养老2050五年</v>
      </c>
      <c r="C2063" t="str">
        <f>f_info_setupdate(A2063)</f>
        <v>2019-05-17</v>
      </c>
      <c r="D2063" s="16">
        <f t="shared" si="32"/>
        <v>619</v>
      </c>
      <c r="F2063" s="17">
        <f>f_netasset_total(A2063,参数!$B$1,100000000)</f>
        <v>0.3675834512</v>
      </c>
      <c r="G2063" s="17">
        <f ca="1">f_nav_adjustedreturn(A2063,参数!$B$2,参数!$B$1)</f>
        <v>54.5406219544609</v>
      </c>
      <c r="H2063" s="17">
        <f ca="1">f_nav_periodreturnrankingper(A2063,参数!$B$2,参数!$B$1,3)</f>
        <v>72.4239450441609</v>
      </c>
      <c r="I2063" s="17">
        <f ca="1">f_nav_adjustedreturn(A2063,参数!$B$3,参数!$B$2)</f>
        <v>0</v>
      </c>
      <c r="J2063" s="17">
        <f ca="1">f_nav_periodreturnrankingper(A2063,参数!$B$3,参数!$B$2,3)</f>
        <v>0</v>
      </c>
      <c r="K2063" s="17">
        <f ca="1">f_nav_adjustedreturn(A2063,参数!$B$4,参数!$B$3)</f>
        <v>0</v>
      </c>
      <c r="L2063" s="17">
        <f ca="1">f_nav_periodreturnrankingper(A2063,参数!$B$4,参数!$B$3,3)</f>
        <v>0</v>
      </c>
      <c r="M2063" s="17">
        <f ca="1">f_nav_adjustedreturn(A2063,参数!$B$5,参数!$B$4)</f>
        <v>0</v>
      </c>
      <c r="N2063" s="17">
        <f ca="1">f_nav_periodreturnrankingper(A2063,参数!$B$5,参数!$B$4,3)</f>
        <v>0</v>
      </c>
      <c r="O2063" s="17">
        <f ca="1">f_nav_adjustedreturn(A2063,参数!$B$6,参数!$B$5)</f>
        <v>0</v>
      </c>
      <c r="P2063" s="17">
        <f ca="1">f_nav_periodreturnrankingper(A2063,参数!$B$6,参数!$B$5,3)</f>
        <v>0</v>
      </c>
      <c r="Q2063" s="25">
        <f>f_return(A2063,1,参数!$B$1-365/2,参数!$B$1)</f>
        <v>56.7592780195624</v>
      </c>
      <c r="R2063" s="25">
        <f ca="1">f_return(A2063,1,参数!$B$4,参数!$B$1)</f>
        <v>0</v>
      </c>
      <c r="S2063" s="25">
        <f ca="1">f_return(A2063,1,参数!$B$6,参数!$B$1)</f>
        <v>0</v>
      </c>
      <c r="T2063" t="str">
        <f>f_info_investtype(A2063)</f>
        <v>偏股混合型基金</v>
      </c>
      <c r="U2063" t="str">
        <f>f_info_fundmanager(A2063)</f>
        <v>蔡健林,李彪</v>
      </c>
      <c r="V2063">
        <f>f_info_manager_onthepostdays(A2063,1)</f>
        <v>636</v>
      </c>
      <c r="W2063" s="25">
        <f ca="1">f_return_1w(A2063,"0",参数!$B$2)</f>
        <v>-1.95448227936066</v>
      </c>
      <c r="X2063" s="25">
        <f>f_return_1m(A2063,"0",参数!$B$1)</f>
        <v>12.15920781893</v>
      </c>
      <c r="Y2063" s="25">
        <f>f_return_3m(A2063,0,参数!$B$1)</f>
        <v>20.9387783401512</v>
      </c>
      <c r="Z2063" s="25">
        <f>f_return_6m(A2063,0,参数!B2062)</f>
        <v>18.9142581223701</v>
      </c>
      <c r="AA2063" t="str">
        <f>f_dq_status(A2063,参数!$B$1)</f>
        <v>开放申购|暂停赎回</v>
      </c>
      <c r="AB2063" s="17">
        <f ca="1">f_risk_maxdownside(A2063,参数!$B$6,参数!$B$1)</f>
        <v>-16.1012822593735</v>
      </c>
      <c r="AC2063" s="17">
        <f ca="1">f_risk_maxdownside(A2063,参数!$B$4,参数!$B$1)</f>
        <v>-16.1012822593735</v>
      </c>
      <c r="AD2063" t="str">
        <f ca="1">f_risk_maxdownside_date(A2063,参数!$B$6,参数!$B$1)</f>
        <v>20200226-20200323</v>
      </c>
    </row>
    <row r="2064" spans="1:30">
      <c r="A2064" s="15" t="s">
        <v>2092</v>
      </c>
      <c r="B2064" t="str">
        <f>f_info_name(A2064)</f>
        <v>长盛研发回报</v>
      </c>
      <c r="C2064" t="str">
        <f>f_info_setupdate(A2064)</f>
        <v>2019-04-25</v>
      </c>
      <c r="D2064" s="16">
        <f t="shared" si="32"/>
        <v>641</v>
      </c>
      <c r="F2064" s="17">
        <f>f_netasset_total(A2064,参数!$B$1,100000000)</f>
        <v>2.2243836632</v>
      </c>
      <c r="G2064" s="17">
        <f ca="1">f_nav_adjustedreturn(A2064,参数!$B$2,参数!$B$1)</f>
        <v>89.6400151572565</v>
      </c>
      <c r="H2064" s="17">
        <f ca="1">f_nav_periodreturnrankingper(A2064,参数!$B$2,参数!$B$1,3)</f>
        <v>18.7438665358194</v>
      </c>
      <c r="I2064" s="17">
        <f ca="1">f_nav_adjustedreturn(A2064,参数!$B$3,参数!$B$2)</f>
        <v>0</v>
      </c>
      <c r="J2064" s="17">
        <f ca="1">f_nav_periodreturnrankingper(A2064,参数!$B$3,参数!$B$2,3)</f>
        <v>0</v>
      </c>
      <c r="K2064" s="17">
        <f ca="1">f_nav_adjustedreturn(A2064,参数!$B$4,参数!$B$3)</f>
        <v>0</v>
      </c>
      <c r="L2064" s="17">
        <f ca="1">f_nav_periodreturnrankingper(A2064,参数!$B$4,参数!$B$3,3)</f>
        <v>0</v>
      </c>
      <c r="M2064" s="17">
        <f ca="1">f_nav_adjustedreturn(A2064,参数!$B$5,参数!$B$4)</f>
        <v>0</v>
      </c>
      <c r="N2064" s="17">
        <f ca="1">f_nav_periodreturnrankingper(A2064,参数!$B$5,参数!$B$4,3)</f>
        <v>0</v>
      </c>
      <c r="O2064" s="17">
        <f ca="1">f_nav_adjustedreturn(A2064,参数!$B$6,参数!$B$5)</f>
        <v>0</v>
      </c>
      <c r="P2064" s="17">
        <f ca="1">f_nav_periodreturnrankingper(A2064,参数!$B$6,参数!$B$5,3)</f>
        <v>0</v>
      </c>
      <c r="Q2064" s="25">
        <f>f_return(A2064,1,参数!$B$1-365/2,参数!$B$1)</f>
        <v>103.730340626126</v>
      </c>
      <c r="R2064" s="25">
        <f ca="1">f_return(A2064,1,参数!$B$4,参数!$B$1)</f>
        <v>0</v>
      </c>
      <c r="S2064" s="25">
        <f ca="1">f_return(A2064,1,参数!$B$6,参数!$B$1)</f>
        <v>0</v>
      </c>
      <c r="T2064" t="str">
        <f>f_info_investtype(A2064)</f>
        <v>偏股混合型基金</v>
      </c>
      <c r="U2064" t="str">
        <f>f_info_fundmanager(A2064)</f>
        <v>钱文礼,吴达</v>
      </c>
      <c r="V2064">
        <f>f_info_manager_onthepostdays(A2064,1)</f>
        <v>658</v>
      </c>
      <c r="W2064" s="25">
        <f ca="1">f_return_1w(A2064,"0",参数!$B$2)</f>
        <v>-1.0647072055185</v>
      </c>
      <c r="X2064" s="25">
        <f>f_return_1m(A2064,"0",参数!$B$1)</f>
        <v>15.2814889892196</v>
      </c>
      <c r="Y2064" s="25">
        <f>f_return_3m(A2064,0,参数!$B$1)</f>
        <v>33.1718999467802</v>
      </c>
      <c r="Z2064" s="25">
        <f>f_return_6m(A2064,0,参数!B2063)</f>
        <v>38.0720917531404</v>
      </c>
      <c r="AA2064" t="str">
        <f>f_dq_status(A2064,参数!$B$1)</f>
        <v>开放申购|开放赎回</v>
      </c>
      <c r="AB2064" s="17">
        <f ca="1">f_risk_maxdownside(A2064,参数!$B$6,参数!$B$1)</f>
        <v>-16.4907991249517</v>
      </c>
      <c r="AC2064" s="17">
        <f ca="1">f_risk_maxdownside(A2064,参数!$B$4,参数!$B$1)</f>
        <v>-16.4907991249517</v>
      </c>
      <c r="AD2064" t="str">
        <f ca="1">f_risk_maxdownside_date(A2064,参数!$B$6,参数!$B$1)</f>
        <v>20200226-20200323</v>
      </c>
    </row>
    <row r="2065" spans="1:30">
      <c r="A2065" s="15" t="s">
        <v>2093</v>
      </c>
      <c r="B2065" t="str">
        <f>f_info_name(A2065)</f>
        <v>浦银安盛先进制造A</v>
      </c>
      <c r="C2065" t="str">
        <f>f_info_setupdate(A2065)</f>
        <v>2020-01-14</v>
      </c>
      <c r="D2065" s="16">
        <f t="shared" si="32"/>
        <v>377</v>
      </c>
      <c r="F2065" s="17">
        <f>f_netasset_total(A2065,参数!$B$1,100000000)</f>
        <v>9.2768813583</v>
      </c>
      <c r="G2065" s="17">
        <f ca="1">f_nav_adjustedreturn(A2065,参数!$B$2,参数!$B$1)</f>
        <v>67.4909891870244</v>
      </c>
      <c r="H2065" s="17">
        <f ca="1">f_nav_periodreturnrankingper(A2065,参数!$B$2,参数!$B$1,3)</f>
        <v>50.9322865554465</v>
      </c>
      <c r="I2065" s="17">
        <f ca="1">f_nav_adjustedreturn(A2065,参数!$B$3,参数!$B$2)</f>
        <v>0</v>
      </c>
      <c r="J2065" s="17">
        <f ca="1">f_nav_periodreturnrankingper(A2065,参数!$B$3,参数!$B$2,3)</f>
        <v>0</v>
      </c>
      <c r="K2065" s="17">
        <f ca="1">f_nav_adjustedreturn(A2065,参数!$B$4,参数!$B$3)</f>
        <v>0</v>
      </c>
      <c r="L2065" s="17">
        <f ca="1">f_nav_periodreturnrankingper(A2065,参数!$B$4,参数!$B$3,3)</f>
        <v>0</v>
      </c>
      <c r="M2065" s="17">
        <f ca="1">f_nav_adjustedreturn(A2065,参数!$B$5,参数!$B$4)</f>
        <v>0</v>
      </c>
      <c r="N2065" s="17">
        <f ca="1">f_nav_periodreturnrankingper(A2065,参数!$B$5,参数!$B$4,3)</f>
        <v>0</v>
      </c>
      <c r="O2065" s="17">
        <f ca="1">f_nav_adjustedreturn(A2065,参数!$B$6,参数!$B$5)</f>
        <v>0</v>
      </c>
      <c r="P2065" s="17">
        <f ca="1">f_nav_periodreturnrankingper(A2065,参数!$B$6,参数!$B$5,3)</f>
        <v>0</v>
      </c>
      <c r="Q2065" s="25">
        <f>f_return(A2065,1,参数!$B$1-365/2,参数!$B$1)</f>
        <v>68.4723395557944</v>
      </c>
      <c r="R2065" s="25">
        <f ca="1">f_return(A2065,1,参数!$B$4,参数!$B$1)</f>
        <v>0</v>
      </c>
      <c r="S2065" s="25">
        <f ca="1">f_return(A2065,1,参数!$B$6,参数!$B$1)</f>
        <v>0</v>
      </c>
      <c r="T2065" t="str">
        <f>f_info_investtype(A2065)</f>
        <v>偏股混合型基金</v>
      </c>
      <c r="U2065" t="str">
        <f>f_info_fundmanager(A2065)</f>
        <v>杨岳斌</v>
      </c>
      <c r="V2065">
        <f>f_info_manager_onthepostdays(A2065,1)</f>
        <v>394</v>
      </c>
      <c r="W2065" s="25">
        <f ca="1">f_return_1w(A2065,"0",参数!$B$2)</f>
        <v>-0.0900270081024319</v>
      </c>
      <c r="X2065" s="25">
        <f>f_return_1m(A2065,"0",参数!$B$1)</f>
        <v>13.8646882657228</v>
      </c>
      <c r="Y2065" s="25">
        <f>f_return_3m(A2065,0,参数!$B$1)</f>
        <v>29.6319256102286</v>
      </c>
      <c r="Z2065" s="25">
        <f>f_return_6m(A2065,0,参数!B2064)</f>
        <v>24.419807834442</v>
      </c>
      <c r="AA2065" t="str">
        <f>f_dq_status(A2065,参数!$B$1)</f>
        <v>开放申购|开放赎回</v>
      </c>
      <c r="AB2065" s="17">
        <f ca="1">f_risk_maxdownside(A2065,参数!$B$6,参数!$B$1)</f>
        <v>-7.40392270391546</v>
      </c>
      <c r="AC2065" s="17">
        <f ca="1">f_risk_maxdownside(A2065,参数!$B$4,参数!$B$1)</f>
        <v>-7.40392270391546</v>
      </c>
      <c r="AD2065" t="str">
        <f ca="1">f_risk_maxdownside_date(A2065,参数!$B$6,参数!$B$1)</f>
        <v>20200804-20200909</v>
      </c>
    </row>
    <row r="2066" spans="1:30">
      <c r="A2066" s="15" t="s">
        <v>2094</v>
      </c>
      <c r="B2066" t="str">
        <f>f_info_name(A2066)</f>
        <v>博时颐泽稳健养老一年A</v>
      </c>
      <c r="C2066" t="str">
        <f>f_info_setupdate(A2066)</f>
        <v>2019-03-20</v>
      </c>
      <c r="D2066" s="16">
        <f t="shared" si="32"/>
        <v>677</v>
      </c>
      <c r="F2066" s="17">
        <f>f_netasset_total(A2066,参数!$B$1,100000000)</f>
        <v>2.1368221598</v>
      </c>
      <c r="G2066" s="17">
        <f ca="1">f_nav_adjustedreturn(A2066,参数!$B$2,参数!$B$1)</f>
        <v>18.3117635696349</v>
      </c>
      <c r="H2066" s="17">
        <f ca="1">f_nav_periodreturnrankingper(A2066,参数!$B$2,参数!$B$1,3)</f>
        <v>38.7700534759358</v>
      </c>
      <c r="I2066" s="17">
        <f ca="1">f_nav_adjustedreturn(A2066,参数!$B$3,参数!$B$2)</f>
        <v>0</v>
      </c>
      <c r="J2066" s="17">
        <f ca="1">f_nav_periodreturnrankingper(A2066,参数!$B$3,参数!$B$2,3)</f>
        <v>0</v>
      </c>
      <c r="K2066" s="17">
        <f ca="1">f_nav_adjustedreturn(A2066,参数!$B$4,参数!$B$3)</f>
        <v>0</v>
      </c>
      <c r="L2066" s="17">
        <f ca="1">f_nav_periodreturnrankingper(A2066,参数!$B$4,参数!$B$3,3)</f>
        <v>0</v>
      </c>
      <c r="M2066" s="17">
        <f ca="1">f_nav_adjustedreturn(A2066,参数!$B$5,参数!$B$4)</f>
        <v>0</v>
      </c>
      <c r="N2066" s="17">
        <f ca="1">f_nav_periodreturnrankingper(A2066,参数!$B$5,参数!$B$4,3)</f>
        <v>0</v>
      </c>
      <c r="O2066" s="17">
        <f ca="1">f_nav_adjustedreturn(A2066,参数!$B$6,参数!$B$5)</f>
        <v>0</v>
      </c>
      <c r="P2066" s="17">
        <f ca="1">f_nav_periodreturnrankingper(A2066,参数!$B$6,参数!$B$5,3)</f>
        <v>0</v>
      </c>
      <c r="Q2066" s="25">
        <f>f_return(A2066,1,参数!$B$1-365/2,参数!$B$1)</f>
        <v>22.1217212392913</v>
      </c>
      <c r="R2066" s="25">
        <f ca="1">f_return(A2066,1,参数!$B$4,参数!$B$1)</f>
        <v>0</v>
      </c>
      <c r="S2066" s="25">
        <f ca="1">f_return(A2066,1,参数!$B$6,参数!$B$1)</f>
        <v>0</v>
      </c>
      <c r="T2066" t="str">
        <f>f_info_investtype(A2066)</f>
        <v>偏债混合型基金</v>
      </c>
      <c r="U2066" t="str">
        <f>f_info_fundmanager(A2066)</f>
        <v>余军,麦静</v>
      </c>
      <c r="V2066">
        <f>f_info_manager_onthepostdays(A2066,1)</f>
        <v>308</v>
      </c>
      <c r="W2066" s="25">
        <f ca="1">f_return_1w(A2066,"0",参数!$B$2)</f>
        <v>0.14508172937422</v>
      </c>
      <c r="X2066" s="25">
        <f>f_return_1m(A2066,"0",参数!$B$1)</f>
        <v>4.98800137127186</v>
      </c>
      <c r="Y2066" s="25">
        <f>f_return_3m(A2066,0,参数!$B$1)</f>
        <v>8.74389702618731</v>
      </c>
      <c r="Z2066" s="25">
        <f>f_return_6m(A2066,0,参数!B2065)</f>
        <v>6.69448637130426</v>
      </c>
      <c r="AA2066" t="str">
        <f>f_dq_status(A2066,参数!$B$1)</f>
        <v>开放申购|开放赎回</v>
      </c>
      <c r="AB2066" s="17">
        <f ca="1">f_risk_maxdownside(A2066,参数!$B$6,参数!$B$1)</f>
        <v>-2.5</v>
      </c>
      <c r="AC2066" s="17">
        <f ca="1">f_risk_maxdownside(A2066,参数!$B$4,参数!$B$1)</f>
        <v>-2.5</v>
      </c>
      <c r="AD2066" t="str">
        <f ca="1">f_risk_maxdownside_date(A2066,参数!$B$6,参数!$B$1)</f>
        <v>20200903-20200925</v>
      </c>
    </row>
    <row r="2067" spans="1:30">
      <c r="A2067" s="15" t="s">
        <v>2095</v>
      </c>
      <c r="B2067" t="str">
        <f>f_info_name(A2067)</f>
        <v>国寿安保新蓝筹</v>
      </c>
      <c r="C2067" t="str">
        <f>f_info_setupdate(A2067)</f>
        <v>2019-05-29</v>
      </c>
      <c r="D2067" s="16">
        <f t="shared" si="32"/>
        <v>607</v>
      </c>
      <c r="F2067" s="17">
        <f>f_netasset_total(A2067,参数!$B$1,100000000)</f>
        <v>5.3602371729</v>
      </c>
      <c r="G2067" s="17">
        <f ca="1">f_nav_adjustedreturn(A2067,参数!$B$2,参数!$B$1)</f>
        <v>38.578360891445</v>
      </c>
      <c r="H2067" s="17">
        <f ca="1">f_nav_periodreturnrankingper(A2067,参数!$B$2,参数!$B$1,3)</f>
        <v>54.7379565907888</v>
      </c>
      <c r="I2067" s="17">
        <f ca="1">f_nav_adjustedreturn(A2067,参数!$B$3,参数!$B$2)</f>
        <v>0</v>
      </c>
      <c r="J2067" s="17">
        <f ca="1">f_nav_periodreturnrankingper(A2067,参数!$B$3,参数!$B$2,3)</f>
        <v>0</v>
      </c>
      <c r="K2067" s="17">
        <f ca="1">f_nav_adjustedreturn(A2067,参数!$B$4,参数!$B$3)</f>
        <v>0</v>
      </c>
      <c r="L2067" s="17">
        <f ca="1">f_nav_periodreturnrankingper(A2067,参数!$B$4,参数!$B$3,3)</f>
        <v>0</v>
      </c>
      <c r="M2067" s="17">
        <f ca="1">f_nav_adjustedreturn(A2067,参数!$B$5,参数!$B$4)</f>
        <v>0</v>
      </c>
      <c r="N2067" s="17">
        <f ca="1">f_nav_periodreturnrankingper(A2067,参数!$B$5,参数!$B$4,3)</f>
        <v>0</v>
      </c>
      <c r="O2067" s="17">
        <f ca="1">f_nav_adjustedreturn(A2067,参数!$B$6,参数!$B$5)</f>
        <v>0</v>
      </c>
      <c r="P2067" s="17">
        <f ca="1">f_nav_periodreturnrankingper(A2067,参数!$B$6,参数!$B$5,3)</f>
        <v>0</v>
      </c>
      <c r="Q2067" s="25">
        <f>f_return(A2067,1,参数!$B$1-365/2,参数!$B$1)</f>
        <v>58.725526016361</v>
      </c>
      <c r="R2067" s="25">
        <f ca="1">f_return(A2067,1,参数!$B$4,参数!$B$1)</f>
        <v>0</v>
      </c>
      <c r="S2067" s="25">
        <f ca="1">f_return(A2067,1,参数!$B$6,参数!$B$1)</f>
        <v>0</v>
      </c>
      <c r="T2067" t="str">
        <f>f_info_investtype(A2067)</f>
        <v>灵活配置型基金</v>
      </c>
      <c r="U2067" t="str">
        <f>f_info_fundmanager(A2067)</f>
        <v>张琦,张标</v>
      </c>
      <c r="V2067">
        <f>f_info_manager_onthepostdays(A2067,1)</f>
        <v>624</v>
      </c>
      <c r="W2067" s="25">
        <f ca="1">f_return_1w(A2067,"0",参数!$B$2)</f>
        <v>-3.11683788960474</v>
      </c>
      <c r="X2067" s="25">
        <f>f_return_1m(A2067,"0",参数!$B$1)</f>
        <v>5.23406578408625</v>
      </c>
      <c r="Y2067" s="25">
        <f>f_return_3m(A2067,0,参数!$B$1)</f>
        <v>12.7760713763347</v>
      </c>
      <c r="Z2067" s="25">
        <f>f_return_6m(A2067,0,参数!B2066)</f>
        <v>16.4069523524124</v>
      </c>
      <c r="AA2067" t="str">
        <f>f_dq_status(A2067,参数!$B$1)</f>
        <v>开放申购|开放赎回</v>
      </c>
      <c r="AB2067" s="17">
        <f ca="1">f_risk_maxdownside(A2067,参数!$B$6,参数!$B$1)</f>
        <v>-21.4737354085603</v>
      </c>
      <c r="AC2067" s="17">
        <f ca="1">f_risk_maxdownside(A2067,参数!$B$4,参数!$B$1)</f>
        <v>-21.4737354085603</v>
      </c>
      <c r="AD2067" t="str">
        <f ca="1">f_risk_maxdownside_date(A2067,参数!$B$6,参数!$B$1)</f>
        <v>20200226-20200323</v>
      </c>
    </row>
    <row r="2068" spans="1:30">
      <c r="A2068" s="15" t="s">
        <v>2096</v>
      </c>
      <c r="B2068" t="str">
        <f>f_info_name(A2068)</f>
        <v>平安高端制造A</v>
      </c>
      <c r="C2068" t="str">
        <f>f_info_setupdate(A2068)</f>
        <v>2019-04-24</v>
      </c>
      <c r="D2068" s="16">
        <f t="shared" si="32"/>
        <v>642</v>
      </c>
      <c r="F2068" s="17">
        <f>f_netasset_total(A2068,参数!$B$1,100000000)</f>
        <v>13.9274962489</v>
      </c>
      <c r="G2068" s="17">
        <f ca="1">f_nav_adjustedreturn(A2068,参数!$B$2,参数!$B$1)</f>
        <v>96.1000277085065</v>
      </c>
      <c r="H2068" s="17">
        <f ca="1">f_nav_periodreturnrankingper(A2068,参数!$B$2,参数!$B$1,3)</f>
        <v>12.3650637880275</v>
      </c>
      <c r="I2068" s="17">
        <f ca="1">f_nav_adjustedreturn(A2068,参数!$B$3,参数!$B$2)</f>
        <v>0</v>
      </c>
      <c r="J2068" s="17">
        <f ca="1">f_nav_periodreturnrankingper(A2068,参数!$B$3,参数!$B$2,3)</f>
        <v>0</v>
      </c>
      <c r="K2068" s="17">
        <f ca="1">f_nav_adjustedreturn(A2068,参数!$B$4,参数!$B$3)</f>
        <v>0</v>
      </c>
      <c r="L2068" s="17">
        <f ca="1">f_nav_periodreturnrankingper(A2068,参数!$B$4,参数!$B$3,3)</f>
        <v>0</v>
      </c>
      <c r="M2068" s="17">
        <f ca="1">f_nav_adjustedreturn(A2068,参数!$B$5,参数!$B$4)</f>
        <v>0</v>
      </c>
      <c r="N2068" s="17">
        <f ca="1">f_nav_periodreturnrankingper(A2068,参数!$B$5,参数!$B$4,3)</f>
        <v>0</v>
      </c>
      <c r="O2068" s="17">
        <f ca="1">f_nav_adjustedreturn(A2068,参数!$B$6,参数!$B$5)</f>
        <v>0</v>
      </c>
      <c r="P2068" s="17">
        <f ca="1">f_nav_periodreturnrankingper(A2068,参数!$B$6,参数!$B$5,3)</f>
        <v>0</v>
      </c>
      <c r="Q2068" s="25">
        <f>f_return(A2068,1,参数!$B$1-365/2,参数!$B$1)</f>
        <v>90.6346659973648</v>
      </c>
      <c r="R2068" s="25">
        <f ca="1">f_return(A2068,1,参数!$B$4,参数!$B$1)</f>
        <v>0</v>
      </c>
      <c r="S2068" s="25">
        <f ca="1">f_return(A2068,1,参数!$B$6,参数!$B$1)</f>
        <v>0</v>
      </c>
      <c r="T2068" t="str">
        <f>f_info_investtype(A2068)</f>
        <v>偏股混合型基金</v>
      </c>
      <c r="U2068" t="str">
        <f>f_info_fundmanager(A2068)</f>
        <v>李化松</v>
      </c>
      <c r="V2068">
        <f>f_info_manager_onthepostdays(A2068,1)</f>
        <v>659</v>
      </c>
      <c r="W2068" s="25">
        <f ca="1">f_return_1w(A2068,"0",参数!$B$2)</f>
        <v>1.29104687061465</v>
      </c>
      <c r="X2068" s="25">
        <f>f_return_1m(A2068,"0",参数!$B$1)</f>
        <v>15.081913898939</v>
      </c>
      <c r="Y2068" s="25">
        <f>f_return_3m(A2068,0,参数!$B$1)</f>
        <v>38.1735650136665</v>
      </c>
      <c r="Z2068" s="25">
        <f>f_return_6m(A2068,0,参数!B2067)</f>
        <v>34.3761656098471</v>
      </c>
      <c r="AA2068" t="str">
        <f>f_dq_status(A2068,参数!$B$1)</f>
        <v>开放申购|开放赎回</v>
      </c>
      <c r="AB2068" s="17">
        <f ca="1">f_risk_maxdownside(A2068,参数!$B$6,参数!$B$1)</f>
        <v>-19.5692052784188</v>
      </c>
      <c r="AC2068" s="17">
        <f ca="1">f_risk_maxdownside(A2068,参数!$B$4,参数!$B$1)</f>
        <v>-19.5692052784188</v>
      </c>
      <c r="AD2068" t="str">
        <f ca="1">f_risk_maxdownside_date(A2068,参数!$B$6,参数!$B$1)</f>
        <v>20200226-20200323</v>
      </c>
    </row>
    <row r="2069" spans="1:30">
      <c r="A2069" s="15" t="s">
        <v>2097</v>
      </c>
      <c r="B2069" t="str">
        <f>f_info_name(A2069)</f>
        <v>天治转型升级</v>
      </c>
      <c r="C2069" t="str">
        <f>f_info_setupdate(A2069)</f>
        <v>2019-05-21</v>
      </c>
      <c r="D2069" s="16">
        <f t="shared" si="32"/>
        <v>615</v>
      </c>
      <c r="F2069" s="17">
        <f>f_netasset_total(A2069,参数!$B$1,100000000)</f>
        <v>0.0781525855</v>
      </c>
      <c r="G2069" s="17">
        <f ca="1">f_nav_adjustedreturn(A2069,参数!$B$2,参数!$B$1)</f>
        <v>107.017852431624</v>
      </c>
      <c r="H2069" s="17">
        <f ca="1">f_nav_periodreturnrankingper(A2069,参数!$B$2,参数!$B$1,3)</f>
        <v>6.57507360157017</v>
      </c>
      <c r="I2069" s="17">
        <f ca="1">f_nav_adjustedreturn(A2069,参数!$B$3,参数!$B$2)</f>
        <v>0</v>
      </c>
      <c r="J2069" s="17">
        <f ca="1">f_nav_periodreturnrankingper(A2069,参数!$B$3,参数!$B$2,3)</f>
        <v>0</v>
      </c>
      <c r="K2069" s="17">
        <f ca="1">f_nav_adjustedreturn(A2069,参数!$B$4,参数!$B$3)</f>
        <v>0</v>
      </c>
      <c r="L2069" s="17">
        <f ca="1">f_nav_periodreturnrankingper(A2069,参数!$B$4,参数!$B$3,3)</f>
        <v>0</v>
      </c>
      <c r="M2069" s="17">
        <f ca="1">f_nav_adjustedreturn(A2069,参数!$B$5,参数!$B$4)</f>
        <v>0</v>
      </c>
      <c r="N2069" s="17">
        <f ca="1">f_nav_periodreturnrankingper(A2069,参数!$B$5,参数!$B$4,3)</f>
        <v>0</v>
      </c>
      <c r="O2069" s="17">
        <f ca="1">f_nav_adjustedreturn(A2069,参数!$B$6,参数!$B$5)</f>
        <v>0</v>
      </c>
      <c r="P2069" s="17">
        <f ca="1">f_nav_periodreturnrankingper(A2069,参数!$B$6,参数!$B$5,3)</f>
        <v>0</v>
      </c>
      <c r="Q2069" s="25">
        <f>f_return(A2069,1,参数!$B$1-365/2,参数!$B$1)</f>
        <v>107.594961666469</v>
      </c>
      <c r="R2069" s="25">
        <f ca="1">f_return(A2069,1,参数!$B$4,参数!$B$1)</f>
        <v>0</v>
      </c>
      <c r="S2069" s="25">
        <f ca="1">f_return(A2069,1,参数!$B$6,参数!$B$1)</f>
        <v>0</v>
      </c>
      <c r="T2069" t="str">
        <f>f_info_investtype(A2069)</f>
        <v>偏股混合型基金</v>
      </c>
      <c r="U2069" t="str">
        <f>f_info_fundmanager(A2069)</f>
        <v>TIANHUAN</v>
      </c>
      <c r="V2069">
        <f>f_info_manager_onthepostdays(A2069,1)</f>
        <v>65</v>
      </c>
      <c r="W2069" s="25">
        <f ca="1">f_return_1w(A2069,"0",参数!$B$2)</f>
        <v>-3.46379149333559</v>
      </c>
      <c r="X2069" s="25">
        <f>f_return_1m(A2069,"0",参数!$B$1)</f>
        <v>19.207980959133</v>
      </c>
      <c r="Y2069" s="25">
        <f>f_return_3m(A2069,0,参数!$B$1)</f>
        <v>35.8573324868702</v>
      </c>
      <c r="Z2069" s="25">
        <f>f_return_6m(A2069,0,参数!B2068)</f>
        <v>44.5165818564661</v>
      </c>
      <c r="AA2069" t="str">
        <f>f_dq_status(A2069,参数!$B$1)</f>
        <v>开放申购|开放赎回</v>
      </c>
      <c r="AB2069" s="17">
        <f ca="1">f_risk_maxdownside(A2069,参数!$B$6,参数!$B$1)</f>
        <v>-17.3499560457125</v>
      </c>
      <c r="AC2069" s="17">
        <f ca="1">f_risk_maxdownside(A2069,参数!$B$4,参数!$B$1)</f>
        <v>-17.3499560457125</v>
      </c>
      <c r="AD2069" t="str">
        <f ca="1">f_risk_maxdownside_date(A2069,参数!$B$6,参数!$B$1)</f>
        <v>20200306-20200323</v>
      </c>
    </row>
    <row r="2070" spans="1:30">
      <c r="A2070" s="15" t="s">
        <v>2098</v>
      </c>
      <c r="B2070" t="str">
        <f>f_info_name(A2070)</f>
        <v>海富通稳健养老一年</v>
      </c>
      <c r="C2070" t="str">
        <f>f_info_setupdate(A2070)</f>
        <v>2019-04-25</v>
      </c>
      <c r="D2070" s="16">
        <f t="shared" si="32"/>
        <v>641</v>
      </c>
      <c r="F2070" s="17">
        <f>f_netasset_total(A2070,参数!$B$1,100000000)</f>
        <v>0.8222597406</v>
      </c>
      <c r="G2070" s="17">
        <f ca="1">f_nav_adjustedreturn(A2070,参数!$B$2,参数!$B$1)</f>
        <v>14.1179812517754</v>
      </c>
      <c r="H2070" s="17">
        <f ca="1">f_nav_periodreturnrankingper(A2070,参数!$B$2,参数!$B$1,3)</f>
        <v>61.2299465240642</v>
      </c>
      <c r="I2070" s="17">
        <f ca="1">f_nav_adjustedreturn(A2070,参数!$B$3,参数!$B$2)</f>
        <v>0</v>
      </c>
      <c r="J2070" s="17">
        <f ca="1">f_nav_periodreturnrankingper(A2070,参数!$B$3,参数!$B$2,3)</f>
        <v>0</v>
      </c>
      <c r="K2070" s="17">
        <f ca="1">f_nav_adjustedreturn(A2070,参数!$B$4,参数!$B$3)</f>
        <v>0</v>
      </c>
      <c r="L2070" s="17">
        <f ca="1">f_nav_periodreturnrankingper(A2070,参数!$B$4,参数!$B$3,3)</f>
        <v>0</v>
      </c>
      <c r="M2070" s="17">
        <f ca="1">f_nav_adjustedreturn(A2070,参数!$B$5,参数!$B$4)</f>
        <v>0</v>
      </c>
      <c r="N2070" s="17">
        <f ca="1">f_nav_periodreturnrankingper(A2070,参数!$B$5,参数!$B$4,3)</f>
        <v>0</v>
      </c>
      <c r="O2070" s="17">
        <f ca="1">f_nav_adjustedreturn(A2070,参数!$B$6,参数!$B$5)</f>
        <v>0</v>
      </c>
      <c r="P2070" s="17">
        <f ca="1">f_nav_periodreturnrankingper(A2070,参数!$B$6,参数!$B$5,3)</f>
        <v>0</v>
      </c>
      <c r="Q2070" s="25">
        <f>f_return(A2070,1,参数!$B$1-365/2,参数!$B$1)</f>
        <v>15.96251641284</v>
      </c>
      <c r="R2070" s="25">
        <f ca="1">f_return(A2070,1,参数!$B$4,参数!$B$1)</f>
        <v>0</v>
      </c>
      <c r="S2070" s="25">
        <f ca="1">f_return(A2070,1,参数!$B$6,参数!$B$1)</f>
        <v>0</v>
      </c>
      <c r="T2070" t="str">
        <f>f_info_investtype(A2070)</f>
        <v>偏债混合型基金</v>
      </c>
      <c r="U2070" t="str">
        <f>f_info_fundmanager(A2070)</f>
        <v>朱赟</v>
      </c>
      <c r="V2070">
        <f>f_info_manager_onthepostdays(A2070,1)</f>
        <v>521</v>
      </c>
      <c r="W2070" s="25">
        <f ca="1">f_return_1w(A2070,"0",参数!$B$2)</f>
        <v>-0.52745596684563</v>
      </c>
      <c r="X2070" s="25">
        <f>f_return_1m(A2070,"0",参数!$B$1)</f>
        <v>4.13894409401193</v>
      </c>
      <c r="Y2070" s="25">
        <f>f_return_3m(A2070,0,参数!$B$1)</f>
        <v>6.13826508146192</v>
      </c>
      <c r="Z2070" s="25">
        <f>f_return_6m(A2070,0,参数!B2069)</f>
        <v>5.06251100545872</v>
      </c>
      <c r="AA2070" t="str">
        <f>f_dq_status(A2070,参数!$B$1)</f>
        <v>开放申购|开放赎回</v>
      </c>
      <c r="AB2070" s="17">
        <f ca="1">f_risk_maxdownside(A2070,参数!$B$6,参数!$B$1)</f>
        <v>-3.6024385738038</v>
      </c>
      <c r="AC2070" s="17">
        <f ca="1">f_risk_maxdownside(A2070,参数!$B$4,参数!$B$1)</f>
        <v>-3.6024385738038</v>
      </c>
      <c r="AD2070" t="str">
        <f ca="1">f_risk_maxdownside_date(A2070,参数!$B$6,参数!$B$1)</f>
        <v>20200306-20200323</v>
      </c>
    </row>
    <row r="2071" spans="1:30">
      <c r="A2071" s="15" t="s">
        <v>2099</v>
      </c>
      <c r="B2071" t="str">
        <f>f_info_name(A2071)</f>
        <v>南方沪港深核心优势</v>
      </c>
      <c r="C2071" t="str">
        <f>f_info_setupdate(A2071)</f>
        <v>2020-12-25</v>
      </c>
      <c r="D2071" s="16">
        <f t="shared" si="32"/>
        <v>31</v>
      </c>
      <c r="F2071" s="17">
        <f>f_netasset_total(A2071,参数!$B$1,100000000)</f>
        <v>3.2499225865</v>
      </c>
      <c r="G2071" s="17">
        <f ca="1">f_nav_adjustedreturn(A2071,参数!$B$2,参数!$B$1)</f>
        <v>0</v>
      </c>
      <c r="H2071" s="17">
        <f ca="1">f_nav_periodreturnrankingper(A2071,参数!$B$2,参数!$B$1,3)</f>
        <v>0</v>
      </c>
      <c r="I2071" s="17">
        <f ca="1">f_nav_adjustedreturn(A2071,参数!$B$3,参数!$B$2)</f>
        <v>0</v>
      </c>
      <c r="J2071" s="17">
        <f ca="1">f_nav_periodreturnrankingper(A2071,参数!$B$3,参数!$B$2,3)</f>
        <v>0</v>
      </c>
      <c r="K2071" s="17">
        <f ca="1">f_nav_adjustedreturn(A2071,参数!$B$4,参数!$B$3)</f>
        <v>0</v>
      </c>
      <c r="L2071" s="17">
        <f ca="1">f_nav_periodreturnrankingper(A2071,参数!$B$4,参数!$B$3,3)</f>
        <v>0</v>
      </c>
      <c r="M2071" s="17">
        <f ca="1">f_nav_adjustedreturn(A2071,参数!$B$5,参数!$B$4)</f>
        <v>0</v>
      </c>
      <c r="N2071" s="17">
        <f ca="1">f_nav_periodreturnrankingper(A2071,参数!$B$5,参数!$B$4,3)</f>
        <v>0</v>
      </c>
      <c r="O2071" s="17">
        <f ca="1">f_nav_adjustedreturn(A2071,参数!$B$6,参数!$B$5)</f>
        <v>0</v>
      </c>
      <c r="P2071" s="17">
        <f ca="1">f_nav_periodreturnrankingper(A2071,参数!$B$6,参数!$B$5,3)</f>
        <v>0</v>
      </c>
      <c r="Q2071" s="25">
        <f>f_return(A2071,1,参数!$B$1-365/2,参数!$B$1)</f>
        <v>0</v>
      </c>
      <c r="R2071" s="25">
        <f ca="1">f_return(A2071,1,参数!$B$4,参数!$B$1)</f>
        <v>0</v>
      </c>
      <c r="S2071" s="25">
        <f ca="1">f_return(A2071,1,参数!$B$6,参数!$B$1)</f>
        <v>0</v>
      </c>
      <c r="T2071" t="str">
        <f>f_info_investtype(A2071)</f>
        <v>偏股混合型基金</v>
      </c>
      <c r="U2071" t="str">
        <f>f_info_fundmanager(A2071)</f>
        <v>黄亮,毕凯</v>
      </c>
      <c r="V2071">
        <f>f_info_manager_onthepostdays(A2071,1)</f>
        <v>48</v>
      </c>
      <c r="W2071" s="25">
        <f ca="1">f_return_1w(A2071,"0",参数!$B$2)</f>
        <v>0</v>
      </c>
      <c r="X2071" s="25">
        <f>f_return_1m(A2071,"0",参数!$B$1)</f>
        <v>6.92999999999999</v>
      </c>
      <c r="Y2071" s="25">
        <f>f_return_3m(A2071,0,参数!$B$1)</f>
        <v>0</v>
      </c>
      <c r="Z2071" s="25">
        <f>f_return_6m(A2071,0,参数!B2070)</f>
        <v>0</v>
      </c>
      <c r="AA2071" t="str">
        <f>f_dq_status(A2071,参数!$B$1)</f>
        <v>封闭期</v>
      </c>
      <c r="AB2071" s="17">
        <f ca="1">f_risk_maxdownside(A2071,参数!$B$6,参数!$B$1)</f>
        <v>0</v>
      </c>
      <c r="AC2071" s="17">
        <f ca="1">f_risk_maxdownside(A2071,参数!$B$4,参数!$B$1)</f>
        <v>0</v>
      </c>
      <c r="AD2071" t="str">
        <f ca="1">f_risk_maxdownside_date(A2071,参数!$B$6,参数!$B$1)</f>
        <v>20201226-20201231</v>
      </c>
    </row>
    <row r="2072" spans="1:30">
      <c r="A2072" s="15" t="s">
        <v>2100</v>
      </c>
      <c r="B2072" t="str">
        <f>f_info_name(A2072)</f>
        <v>国投瑞银港股通价值发现A</v>
      </c>
      <c r="C2072" t="str">
        <f>f_info_setupdate(A2072)</f>
        <v>2020-03-12</v>
      </c>
      <c r="D2072" s="16">
        <f t="shared" si="32"/>
        <v>319</v>
      </c>
      <c r="F2072" s="17">
        <f>f_netasset_total(A2072,参数!$B$1,100000000)</f>
        <v>16.8267479636</v>
      </c>
      <c r="G2072" s="17">
        <f ca="1">f_nav_adjustedreturn(A2072,参数!$B$2,参数!$B$1)</f>
        <v>0</v>
      </c>
      <c r="H2072" s="17">
        <f ca="1">f_nav_periodreturnrankingper(A2072,参数!$B$2,参数!$B$1,3)</f>
        <v>0</v>
      </c>
      <c r="I2072" s="17">
        <f ca="1">f_nav_adjustedreturn(A2072,参数!$B$3,参数!$B$2)</f>
        <v>0</v>
      </c>
      <c r="J2072" s="17">
        <f ca="1">f_nav_periodreturnrankingper(A2072,参数!$B$3,参数!$B$2,3)</f>
        <v>0</v>
      </c>
      <c r="K2072" s="17">
        <f ca="1">f_nav_adjustedreturn(A2072,参数!$B$4,参数!$B$3)</f>
        <v>0</v>
      </c>
      <c r="L2072" s="17">
        <f ca="1">f_nav_periodreturnrankingper(A2072,参数!$B$4,参数!$B$3,3)</f>
        <v>0</v>
      </c>
      <c r="M2072" s="17">
        <f ca="1">f_nav_adjustedreturn(A2072,参数!$B$5,参数!$B$4)</f>
        <v>0</v>
      </c>
      <c r="N2072" s="17">
        <f ca="1">f_nav_periodreturnrankingper(A2072,参数!$B$5,参数!$B$4,3)</f>
        <v>0</v>
      </c>
      <c r="O2072" s="17">
        <f ca="1">f_nav_adjustedreturn(A2072,参数!$B$6,参数!$B$5)</f>
        <v>0</v>
      </c>
      <c r="P2072" s="17">
        <f ca="1">f_nav_periodreturnrankingper(A2072,参数!$B$6,参数!$B$5,3)</f>
        <v>0</v>
      </c>
      <c r="Q2072" s="25">
        <f>f_return(A2072,1,参数!$B$1-365/2,参数!$B$1)</f>
        <v>36.6017044296114</v>
      </c>
      <c r="R2072" s="25">
        <f ca="1">f_return(A2072,1,参数!$B$4,参数!$B$1)</f>
        <v>0</v>
      </c>
      <c r="S2072" s="25">
        <f ca="1">f_return(A2072,1,参数!$B$6,参数!$B$1)</f>
        <v>0</v>
      </c>
      <c r="T2072" t="str">
        <f>f_info_investtype(A2072)</f>
        <v>偏股混合型基金</v>
      </c>
      <c r="U2072" t="str">
        <f>f_info_fundmanager(A2072)</f>
        <v>汤海波,刘扬</v>
      </c>
      <c r="V2072">
        <f>f_info_manager_onthepostdays(A2072,1)</f>
        <v>336</v>
      </c>
      <c r="W2072" s="25">
        <f ca="1">f_return_1w(A2072,"0",参数!$B$2)</f>
        <v>0</v>
      </c>
      <c r="X2072" s="25">
        <f>f_return_1m(A2072,"0",参数!$B$1)</f>
        <v>13.8704028021016</v>
      </c>
      <c r="Y2072" s="25">
        <f>f_return_3m(A2072,0,参数!$B$1)</f>
        <v>16.8163851958318</v>
      </c>
      <c r="Z2072" s="25">
        <f>f_return_6m(A2072,0,参数!B2071)</f>
        <v>13.4940626124505</v>
      </c>
      <c r="AA2072" t="str">
        <f>f_dq_status(A2072,参数!$B$1)</f>
        <v>开放申购|开放赎回</v>
      </c>
      <c r="AB2072" s="17">
        <f ca="1">f_risk_maxdownside(A2072,参数!$B$6,参数!$B$1)</f>
        <v>-5.56464811783961</v>
      </c>
      <c r="AC2072" s="17">
        <f ca="1">f_risk_maxdownside(A2072,参数!$B$4,参数!$B$1)</f>
        <v>-5.56464811783961</v>
      </c>
      <c r="AD2072" t="str">
        <f ca="1">f_risk_maxdownside_date(A2072,参数!$B$6,参数!$B$1)</f>
        <v>20200903-20201030</v>
      </c>
    </row>
    <row r="2073" spans="1:30">
      <c r="A2073" s="15" t="s">
        <v>2101</v>
      </c>
      <c r="B2073" t="str">
        <f>f_info_name(A2073)</f>
        <v>永赢高端制造A</v>
      </c>
      <c r="C2073" t="str">
        <f>f_info_setupdate(A2073)</f>
        <v>2019-11-01</v>
      </c>
      <c r="D2073" s="16">
        <f t="shared" si="32"/>
        <v>451</v>
      </c>
      <c r="F2073" s="17">
        <f>f_netasset_total(A2073,参数!$B$1,100000000)</f>
        <v>5.9818978334</v>
      </c>
      <c r="G2073" s="17">
        <f ca="1">f_nav_adjustedreturn(A2073,参数!$B$2,参数!$B$1)</f>
        <v>55.3159988896086</v>
      </c>
      <c r="H2073" s="17">
        <f ca="1">f_nav_periodreturnrankingper(A2073,参数!$B$2,参数!$B$1,3)</f>
        <v>70.9519136408243</v>
      </c>
      <c r="I2073" s="17">
        <f ca="1">f_nav_adjustedreturn(A2073,参数!$B$3,参数!$B$2)</f>
        <v>0</v>
      </c>
      <c r="J2073" s="17">
        <f ca="1">f_nav_periodreturnrankingper(A2073,参数!$B$3,参数!$B$2,3)</f>
        <v>0</v>
      </c>
      <c r="K2073" s="17">
        <f ca="1">f_nav_adjustedreturn(A2073,参数!$B$4,参数!$B$3)</f>
        <v>0</v>
      </c>
      <c r="L2073" s="17">
        <f ca="1">f_nav_periodreturnrankingper(A2073,参数!$B$4,参数!$B$3,3)</f>
        <v>0</v>
      </c>
      <c r="M2073" s="17">
        <f ca="1">f_nav_adjustedreturn(A2073,参数!$B$5,参数!$B$4)</f>
        <v>0</v>
      </c>
      <c r="N2073" s="17">
        <f ca="1">f_nav_periodreturnrankingper(A2073,参数!$B$5,参数!$B$4,3)</f>
        <v>0</v>
      </c>
      <c r="O2073" s="17">
        <f ca="1">f_nav_adjustedreturn(A2073,参数!$B$6,参数!$B$5)</f>
        <v>0</v>
      </c>
      <c r="P2073" s="17">
        <f ca="1">f_nav_periodreturnrankingper(A2073,参数!$B$6,参数!$B$5,3)</f>
        <v>0</v>
      </c>
      <c r="Q2073" s="25">
        <f>f_return(A2073,1,参数!$B$1-365/2,参数!$B$1)</f>
        <v>73.7757641694213</v>
      </c>
      <c r="R2073" s="25">
        <f ca="1">f_return(A2073,1,参数!$B$4,参数!$B$1)</f>
        <v>0</v>
      </c>
      <c r="S2073" s="25">
        <f ca="1">f_return(A2073,1,参数!$B$6,参数!$B$1)</f>
        <v>0</v>
      </c>
      <c r="T2073" t="str">
        <f>f_info_investtype(A2073)</f>
        <v>偏股混合型基金</v>
      </c>
      <c r="U2073" t="str">
        <f>f_info_fundmanager(A2073)</f>
        <v>李永兴</v>
      </c>
      <c r="V2073">
        <f>f_info_manager_onthepostdays(A2073,1)</f>
        <v>468</v>
      </c>
      <c r="W2073" s="25">
        <f ca="1">f_return_1w(A2073,"0",参数!$B$2)</f>
        <v>-3.09361549497848</v>
      </c>
      <c r="X2073" s="25">
        <f>f_return_1m(A2073,"0",参数!$B$1)</f>
        <v>8.3392499838637</v>
      </c>
      <c r="Y2073" s="25">
        <f>f_return_3m(A2073,0,参数!$B$1)</f>
        <v>14.3392370572207</v>
      </c>
      <c r="Z2073" s="25">
        <f>f_return_6m(A2073,0,参数!B2072)</f>
        <v>27.292899408284</v>
      </c>
      <c r="AA2073" t="str">
        <f>f_dq_status(A2073,参数!$B$1)</f>
        <v>开放申购|开放赎回</v>
      </c>
      <c r="AB2073" s="17">
        <f ca="1">f_risk_maxdownside(A2073,参数!$B$6,参数!$B$1)</f>
        <v>-21.1143451143451</v>
      </c>
      <c r="AC2073" s="17">
        <f ca="1">f_risk_maxdownside(A2073,参数!$B$4,参数!$B$1)</f>
        <v>-21.1143451143451</v>
      </c>
      <c r="AD2073" t="str">
        <f ca="1">f_risk_maxdownside_date(A2073,参数!$B$6,参数!$B$1)</f>
        <v>20200226-20200323</v>
      </c>
    </row>
    <row r="2074" spans="1:30">
      <c r="A2074" s="15" t="s">
        <v>2102</v>
      </c>
      <c r="B2074" t="str">
        <f>f_info_name(A2074)</f>
        <v>睿远成长价值A</v>
      </c>
      <c r="C2074" t="str">
        <f>f_info_setupdate(A2074)</f>
        <v>2019-03-26</v>
      </c>
      <c r="D2074" s="16">
        <f t="shared" si="32"/>
        <v>671</v>
      </c>
      <c r="F2074" s="17">
        <f>f_netasset_total(A2074,参数!$B$1,100000000)</f>
        <v>304.3876586256</v>
      </c>
      <c r="G2074" s="17">
        <f ca="1">f_nav_adjustedreturn(A2074,参数!$B$2,参数!$B$1)</f>
        <v>75.7868494858211</v>
      </c>
      <c r="H2074" s="17">
        <f ca="1">f_nav_periodreturnrankingper(A2074,参数!$B$2,参数!$B$1,3)</f>
        <v>37.8802747791953</v>
      </c>
      <c r="I2074" s="17">
        <f ca="1">f_nav_adjustedreturn(A2074,参数!$B$3,参数!$B$2)</f>
        <v>0</v>
      </c>
      <c r="J2074" s="17">
        <f ca="1">f_nav_periodreturnrankingper(A2074,参数!$B$3,参数!$B$2,3)</f>
        <v>0</v>
      </c>
      <c r="K2074" s="17">
        <f ca="1">f_nav_adjustedreturn(A2074,参数!$B$4,参数!$B$3)</f>
        <v>0</v>
      </c>
      <c r="L2074" s="17">
        <f ca="1">f_nav_periodreturnrankingper(A2074,参数!$B$4,参数!$B$3,3)</f>
        <v>0</v>
      </c>
      <c r="M2074" s="17">
        <f ca="1">f_nav_adjustedreturn(A2074,参数!$B$5,参数!$B$4)</f>
        <v>0</v>
      </c>
      <c r="N2074" s="17">
        <f ca="1">f_nav_periodreturnrankingper(A2074,参数!$B$5,参数!$B$4,3)</f>
        <v>0</v>
      </c>
      <c r="O2074" s="17">
        <f ca="1">f_nav_adjustedreturn(A2074,参数!$B$6,参数!$B$5)</f>
        <v>0</v>
      </c>
      <c r="P2074" s="17">
        <f ca="1">f_nav_periodreturnrankingper(A2074,参数!$B$6,参数!$B$5,3)</f>
        <v>0</v>
      </c>
      <c r="Q2074" s="25">
        <f>f_return(A2074,1,参数!$B$1-365/2,参数!$B$1)</f>
        <v>51.8080073268223</v>
      </c>
      <c r="R2074" s="25">
        <f ca="1">f_return(A2074,1,参数!$B$4,参数!$B$1)</f>
        <v>0</v>
      </c>
      <c r="S2074" s="25">
        <f ca="1">f_return(A2074,1,参数!$B$6,参数!$B$1)</f>
        <v>0</v>
      </c>
      <c r="T2074" t="str">
        <f>f_info_investtype(A2074)</f>
        <v>偏股混合型基金</v>
      </c>
      <c r="U2074" t="str">
        <f>f_info_fundmanager(A2074)</f>
        <v>傅鹏博,朱璘</v>
      </c>
      <c r="V2074">
        <f>f_info_manager_onthepostdays(A2074,1)</f>
        <v>688</v>
      </c>
      <c r="W2074" s="25">
        <f ca="1">f_return_1w(A2074,"0",参数!$B$2)</f>
        <v>-1.34501575589884</v>
      </c>
      <c r="X2074" s="25">
        <f>f_return_1m(A2074,"0",参数!$B$1)</f>
        <v>12.0858377626546</v>
      </c>
      <c r="Y2074" s="25">
        <f>f_return_3m(A2074,0,参数!$B$1)</f>
        <v>21.1034778875054</v>
      </c>
      <c r="Z2074" s="25">
        <f>f_return_6m(A2074,0,参数!B2073)</f>
        <v>13.9622060182808</v>
      </c>
      <c r="AA2074" t="str">
        <f>f_dq_status(A2074,参数!$B$1)</f>
        <v>暂停大额申购|开放赎回</v>
      </c>
      <c r="AB2074" s="17">
        <f ca="1">f_risk_maxdownside(A2074,参数!$B$6,参数!$B$1)</f>
        <v>-20.8426183844011</v>
      </c>
      <c r="AC2074" s="17">
        <f ca="1">f_risk_maxdownside(A2074,参数!$B$4,参数!$B$1)</f>
        <v>-20.8426183844011</v>
      </c>
      <c r="AD2074" t="str">
        <f ca="1">f_risk_maxdownside_date(A2074,参数!$B$6,参数!$B$1)</f>
        <v>20200226-20200323</v>
      </c>
    </row>
    <row r="2075" spans="1:30">
      <c r="A2075" s="15" t="s">
        <v>2103</v>
      </c>
      <c r="B2075" t="str">
        <f>f_info_name(A2075)</f>
        <v>博道远航A</v>
      </c>
      <c r="C2075" t="str">
        <f>f_info_setupdate(A2075)</f>
        <v>2019-04-30</v>
      </c>
      <c r="D2075" s="16">
        <f t="shared" si="32"/>
        <v>636</v>
      </c>
      <c r="F2075" s="17">
        <f>f_netasset_total(A2075,参数!$B$1,100000000)</f>
        <v>4.2495312356</v>
      </c>
      <c r="G2075" s="17">
        <f ca="1">f_nav_adjustedreturn(A2075,参数!$B$2,参数!$B$1)</f>
        <v>52.8624359806348</v>
      </c>
      <c r="H2075" s="17">
        <f ca="1">f_nav_periodreturnrankingper(A2075,参数!$B$2,参数!$B$1,3)</f>
        <v>74.6810598626104</v>
      </c>
      <c r="I2075" s="17">
        <f ca="1">f_nav_adjustedreturn(A2075,参数!$B$3,参数!$B$2)</f>
        <v>0</v>
      </c>
      <c r="J2075" s="17">
        <f ca="1">f_nav_periodreturnrankingper(A2075,参数!$B$3,参数!$B$2,3)</f>
        <v>0</v>
      </c>
      <c r="K2075" s="17">
        <f ca="1">f_nav_adjustedreturn(A2075,参数!$B$4,参数!$B$3)</f>
        <v>0</v>
      </c>
      <c r="L2075" s="17">
        <f ca="1">f_nav_periodreturnrankingper(A2075,参数!$B$4,参数!$B$3,3)</f>
        <v>0</v>
      </c>
      <c r="M2075" s="17">
        <f ca="1">f_nav_adjustedreturn(A2075,参数!$B$5,参数!$B$4)</f>
        <v>0</v>
      </c>
      <c r="N2075" s="17">
        <f ca="1">f_nav_periodreturnrankingper(A2075,参数!$B$5,参数!$B$4,3)</f>
        <v>0</v>
      </c>
      <c r="O2075" s="17">
        <f ca="1">f_nav_adjustedreturn(A2075,参数!$B$6,参数!$B$5)</f>
        <v>0</v>
      </c>
      <c r="P2075" s="17">
        <f ca="1">f_nav_periodreturnrankingper(A2075,参数!$B$6,参数!$B$5,3)</f>
        <v>0</v>
      </c>
      <c r="Q2075" s="25">
        <f>f_return(A2075,1,参数!$B$1-365/2,参数!$B$1)</f>
        <v>37.4531930185649</v>
      </c>
      <c r="R2075" s="25">
        <f ca="1">f_return(A2075,1,参数!$B$4,参数!$B$1)</f>
        <v>0</v>
      </c>
      <c r="S2075" s="25">
        <f ca="1">f_return(A2075,1,参数!$B$6,参数!$B$1)</f>
        <v>0</v>
      </c>
      <c r="T2075" t="str">
        <f>f_info_investtype(A2075)</f>
        <v>偏股混合型基金</v>
      </c>
      <c r="U2075" t="str">
        <f>f_info_fundmanager(A2075)</f>
        <v>杨梦</v>
      </c>
      <c r="V2075">
        <f>f_info_manager_onthepostdays(A2075,1)</f>
        <v>653</v>
      </c>
      <c r="W2075" s="25">
        <f ca="1">f_return_1w(A2075,"0",参数!$B$2)</f>
        <v>-2.70411723656666</v>
      </c>
      <c r="X2075" s="25">
        <f>f_return_1m(A2075,"0",参数!$B$1)</f>
        <v>11.2151684962002</v>
      </c>
      <c r="Y2075" s="25">
        <f>f_return_3m(A2075,0,参数!$B$1)</f>
        <v>12.17286914</v>
      </c>
      <c r="Z2075" s="25">
        <f>f_return_6m(A2075,0,参数!B2074)</f>
        <v>10.8958111968178</v>
      </c>
      <c r="AA2075" t="str">
        <f>f_dq_status(A2075,参数!$B$1)</f>
        <v>开放申购|开放赎回</v>
      </c>
      <c r="AB2075" s="17">
        <f ca="1">f_risk_maxdownside(A2075,参数!$B$6,参数!$B$1)</f>
        <v>-12.6364538537876</v>
      </c>
      <c r="AC2075" s="17">
        <f ca="1">f_risk_maxdownside(A2075,参数!$B$4,参数!$B$1)</f>
        <v>-12.6364538537876</v>
      </c>
      <c r="AD2075" t="str">
        <f ca="1">f_risk_maxdownside_date(A2075,参数!$B$6,参数!$B$1)</f>
        <v>20200306-20200323</v>
      </c>
    </row>
    <row r="2076" spans="1:30">
      <c r="A2076" s="15" t="s">
        <v>2104</v>
      </c>
      <c r="B2076" t="str">
        <f>f_info_name(A2076)</f>
        <v>天弘增强回报A</v>
      </c>
      <c r="C2076" t="str">
        <f>f_info_setupdate(A2076)</f>
        <v>2019-05-29</v>
      </c>
      <c r="D2076" s="16">
        <f t="shared" si="32"/>
        <v>607</v>
      </c>
      <c r="F2076" s="17">
        <f>f_netasset_total(A2076,参数!$B$1,100000000)</f>
        <v>3.909114038</v>
      </c>
      <c r="G2076" s="17">
        <f ca="1">f_nav_adjustedreturn(A2076,参数!$B$2,参数!$B$1)</f>
        <v>16.5508824633872</v>
      </c>
      <c r="H2076" s="17">
        <f ca="1">f_nav_periodreturnrankingper(A2076,参数!$B$2,参数!$B$1,3)</f>
        <v>20.188679245283</v>
      </c>
      <c r="I2076" s="17">
        <f ca="1">f_nav_adjustedreturn(A2076,参数!$B$3,参数!$B$2)</f>
        <v>0</v>
      </c>
      <c r="J2076" s="17">
        <f ca="1">f_nav_periodreturnrankingper(A2076,参数!$B$3,参数!$B$2,3)</f>
        <v>0</v>
      </c>
      <c r="K2076" s="17">
        <f ca="1">f_nav_adjustedreturn(A2076,参数!$B$4,参数!$B$3)</f>
        <v>0</v>
      </c>
      <c r="L2076" s="17">
        <f ca="1">f_nav_periodreturnrankingper(A2076,参数!$B$4,参数!$B$3,3)</f>
        <v>0</v>
      </c>
      <c r="M2076" s="17">
        <f ca="1">f_nav_adjustedreturn(A2076,参数!$B$5,参数!$B$4)</f>
        <v>0</v>
      </c>
      <c r="N2076" s="17">
        <f ca="1">f_nav_periodreturnrankingper(A2076,参数!$B$5,参数!$B$4,3)</f>
        <v>0</v>
      </c>
      <c r="O2076" s="17">
        <f ca="1">f_nav_adjustedreturn(A2076,参数!$B$6,参数!$B$5)</f>
        <v>0</v>
      </c>
      <c r="P2076" s="17">
        <f ca="1">f_nav_periodreturnrankingper(A2076,参数!$B$6,参数!$B$5,3)</f>
        <v>0</v>
      </c>
      <c r="Q2076" s="25">
        <f>f_return(A2076,1,参数!$B$1-365/2,参数!$B$1)</f>
        <v>16.5615151931393</v>
      </c>
      <c r="R2076" s="25">
        <f ca="1">f_return(A2076,1,参数!$B$4,参数!$B$1)</f>
        <v>0</v>
      </c>
      <c r="S2076" s="25">
        <f ca="1">f_return(A2076,1,参数!$B$6,参数!$B$1)</f>
        <v>0</v>
      </c>
      <c r="T2076" t="str">
        <f>f_info_investtype(A2076)</f>
        <v>混合债券型二级基金</v>
      </c>
      <c r="U2076" t="str">
        <f>f_info_fundmanager(A2076)</f>
        <v>姜晓丽,张寓</v>
      </c>
      <c r="V2076">
        <f>f_info_manager_onthepostdays(A2076,1)</f>
        <v>624</v>
      </c>
      <c r="W2076" s="25">
        <f ca="1">f_return_1w(A2076,"0",参数!$B$2)</f>
        <v>-0.911627906976747</v>
      </c>
      <c r="X2076" s="25">
        <f>f_return_1m(A2076,"0",参数!$B$1)</f>
        <v>3.02904564315352</v>
      </c>
      <c r="Y2076" s="25">
        <f>f_return_3m(A2076,0,参数!$B$1)</f>
        <v>3.26900682082849</v>
      </c>
      <c r="Z2076" s="25">
        <f>f_return_6m(A2076,0,参数!B2075)</f>
        <v>5.07381639232987</v>
      </c>
      <c r="AA2076" t="str">
        <f>f_dq_status(A2076,参数!$B$1)</f>
        <v>开放申购|开放赎回</v>
      </c>
      <c r="AB2076" s="17">
        <f ca="1">f_risk_maxdownside(A2076,参数!$B$6,参数!$B$1)</f>
        <v>-2.68991744736111</v>
      </c>
      <c r="AC2076" s="17">
        <f ca="1">f_risk_maxdownside(A2076,参数!$B$4,参数!$B$1)</f>
        <v>-2.68991744736111</v>
      </c>
      <c r="AD2076" t="str">
        <f ca="1">f_risk_maxdownside_date(A2076,参数!$B$6,参数!$B$1)</f>
        <v>20200115-20200203</v>
      </c>
    </row>
    <row r="2077" spans="1:30">
      <c r="A2077" s="15" t="s">
        <v>2105</v>
      </c>
      <c r="B2077" t="str">
        <f>f_info_name(A2077)</f>
        <v>中庚小盘价值</v>
      </c>
      <c r="C2077" t="str">
        <f>f_info_setupdate(A2077)</f>
        <v>2019-04-03</v>
      </c>
      <c r="D2077" s="16">
        <f t="shared" si="32"/>
        <v>663</v>
      </c>
      <c r="F2077" s="17">
        <f>f_netasset_total(A2077,参数!$B$1,100000000)</f>
        <v>20.7082586655</v>
      </c>
      <c r="G2077" s="17">
        <f ca="1">f_nav_adjustedreturn(A2077,参数!$B$2,参数!$B$1)</f>
        <v>32.67631947688</v>
      </c>
      <c r="H2077" s="17">
        <f ca="1">f_nav_periodreturnrankingper(A2077,参数!$B$2,参数!$B$1,3)</f>
        <v>90.6862745098039</v>
      </c>
      <c r="I2077" s="17">
        <f ca="1">f_nav_adjustedreturn(A2077,参数!$B$3,参数!$B$2)</f>
        <v>0</v>
      </c>
      <c r="J2077" s="17">
        <f ca="1">f_nav_periodreturnrankingper(A2077,参数!$B$3,参数!$B$2,3)</f>
        <v>0</v>
      </c>
      <c r="K2077" s="17">
        <f ca="1">f_nav_adjustedreturn(A2077,参数!$B$4,参数!$B$3)</f>
        <v>0</v>
      </c>
      <c r="L2077" s="17">
        <f ca="1">f_nav_periodreturnrankingper(A2077,参数!$B$4,参数!$B$3,3)</f>
        <v>0</v>
      </c>
      <c r="M2077" s="17">
        <f ca="1">f_nav_adjustedreturn(A2077,参数!$B$5,参数!$B$4)</f>
        <v>0</v>
      </c>
      <c r="N2077" s="17">
        <f ca="1">f_nav_periodreturnrankingper(A2077,参数!$B$5,参数!$B$4,3)</f>
        <v>0</v>
      </c>
      <c r="O2077" s="17">
        <f ca="1">f_nav_adjustedreturn(A2077,参数!$B$6,参数!$B$5)</f>
        <v>0</v>
      </c>
      <c r="P2077" s="17">
        <f ca="1">f_nav_periodreturnrankingper(A2077,参数!$B$6,参数!$B$5,3)</f>
        <v>0</v>
      </c>
      <c r="Q2077" s="25">
        <f>f_return(A2077,1,参数!$B$1-365/2,参数!$B$1)</f>
        <v>16.668346956781</v>
      </c>
      <c r="R2077" s="25">
        <f ca="1">f_return(A2077,1,参数!$B$4,参数!$B$1)</f>
        <v>0</v>
      </c>
      <c r="S2077" s="25">
        <f ca="1">f_return(A2077,1,参数!$B$6,参数!$B$1)</f>
        <v>0</v>
      </c>
      <c r="T2077" t="str">
        <f>f_info_investtype(A2077)</f>
        <v>普通股票型基金</v>
      </c>
      <c r="U2077" t="str">
        <f>f_info_fundmanager(A2077)</f>
        <v>丘栋荣</v>
      </c>
      <c r="V2077">
        <f>f_info_manager_onthepostdays(A2077,1)</f>
        <v>680</v>
      </c>
      <c r="W2077" s="25">
        <f ca="1">f_return_1w(A2077,"0",参数!$B$2)</f>
        <v>-2.13018833424759</v>
      </c>
      <c r="X2077" s="25">
        <f>f_return_1m(A2077,"0",参数!$B$1)</f>
        <v>2.22398157478048</v>
      </c>
      <c r="Y2077" s="25">
        <f>f_return_3m(A2077,0,参数!$B$1)</f>
        <v>3.80033618358546</v>
      </c>
      <c r="Z2077" s="25">
        <f>f_return_6m(A2077,0,参数!B2076)</f>
        <v>-6.77643216764185</v>
      </c>
      <c r="AA2077" t="str">
        <f>f_dq_status(A2077,参数!$B$1)</f>
        <v>开放申购|开放赎回</v>
      </c>
      <c r="AB2077" s="17">
        <f ca="1">f_risk_maxdownside(A2077,参数!$B$6,参数!$B$1)</f>
        <v>-13.1373131373131</v>
      </c>
      <c r="AC2077" s="17">
        <f ca="1">f_risk_maxdownside(A2077,参数!$B$4,参数!$B$1)</f>
        <v>-13.1373131373131</v>
      </c>
      <c r="AD2077" t="str">
        <f ca="1">f_risk_maxdownside_date(A2077,参数!$B$6,参数!$B$1)</f>
        <v>20190420-20190606</v>
      </c>
    </row>
    <row r="2078" spans="1:30">
      <c r="A2078" s="15" t="s">
        <v>2106</v>
      </c>
      <c r="B2078" t="str">
        <f>f_info_name(A2078)</f>
        <v>长城港股通价值精选多策略</v>
      </c>
      <c r="C2078" t="str">
        <f>f_info_setupdate(A2078)</f>
        <v>2019-06-26</v>
      </c>
      <c r="D2078" s="16">
        <f t="shared" si="32"/>
        <v>579</v>
      </c>
      <c r="F2078" s="17">
        <f>f_netasset_total(A2078,参数!$B$1,100000000)</f>
        <v>0.5376068126</v>
      </c>
      <c r="G2078" s="17">
        <f ca="1">f_nav_adjustedreturn(A2078,参数!$B$2,参数!$B$1)</f>
        <v>59.501015375689</v>
      </c>
      <c r="H2078" s="17">
        <f ca="1">f_nav_periodreturnrankingper(A2078,参数!$B$2,参数!$B$1,3)</f>
        <v>62.9048086359176</v>
      </c>
      <c r="I2078" s="17">
        <f ca="1">f_nav_adjustedreturn(A2078,参数!$B$3,参数!$B$2)</f>
        <v>0</v>
      </c>
      <c r="J2078" s="17">
        <f ca="1">f_nav_periodreturnrankingper(A2078,参数!$B$3,参数!$B$2,3)</f>
        <v>0</v>
      </c>
      <c r="K2078" s="17">
        <f ca="1">f_nav_adjustedreturn(A2078,参数!$B$4,参数!$B$3)</f>
        <v>0</v>
      </c>
      <c r="L2078" s="17">
        <f ca="1">f_nav_periodreturnrankingper(A2078,参数!$B$4,参数!$B$3,3)</f>
        <v>0</v>
      </c>
      <c r="M2078" s="17">
        <f ca="1">f_nav_adjustedreturn(A2078,参数!$B$5,参数!$B$4)</f>
        <v>0</v>
      </c>
      <c r="N2078" s="17">
        <f ca="1">f_nav_periodreturnrankingper(A2078,参数!$B$5,参数!$B$4,3)</f>
        <v>0</v>
      </c>
      <c r="O2078" s="17">
        <f ca="1">f_nav_adjustedreturn(A2078,参数!$B$6,参数!$B$5)</f>
        <v>0</v>
      </c>
      <c r="P2078" s="17">
        <f ca="1">f_nav_periodreturnrankingper(A2078,参数!$B$6,参数!$B$5,3)</f>
        <v>0</v>
      </c>
      <c r="Q2078" s="25">
        <f>f_return(A2078,1,参数!$B$1-365/2,参数!$B$1)</f>
        <v>63.835415728166</v>
      </c>
      <c r="R2078" s="25">
        <f ca="1">f_return(A2078,1,参数!$B$4,参数!$B$1)</f>
        <v>0</v>
      </c>
      <c r="S2078" s="25">
        <f ca="1">f_return(A2078,1,参数!$B$6,参数!$B$1)</f>
        <v>0</v>
      </c>
      <c r="T2078" t="str">
        <f>f_info_investtype(A2078)</f>
        <v>偏股混合型基金</v>
      </c>
      <c r="U2078" t="str">
        <f>f_info_fundmanager(A2078)</f>
        <v>曲少杰,鲁衡军</v>
      </c>
      <c r="V2078">
        <f>f_info_manager_onthepostdays(A2078,1)</f>
        <v>596</v>
      </c>
      <c r="W2078" s="25">
        <f ca="1">f_return_1w(A2078,"0",参数!$B$2)</f>
        <v>-3.92976588628762</v>
      </c>
      <c r="X2078" s="25">
        <f>f_return_1m(A2078,"0",参数!$B$1)</f>
        <v>19.0644625712842</v>
      </c>
      <c r="Y2078" s="25">
        <f>f_return_3m(A2078,0,参数!$B$1)</f>
        <v>29.9558777182477</v>
      </c>
      <c r="Z2078" s="25">
        <f>f_return_6m(A2078,0,参数!B2077)</f>
        <v>24.0216645053017</v>
      </c>
      <c r="AA2078" t="str">
        <f>f_dq_status(A2078,参数!$B$1)</f>
        <v>开放申购|开放赎回</v>
      </c>
      <c r="AB2078" s="17">
        <f ca="1">f_risk_maxdownside(A2078,参数!$B$6,参数!$B$1)</f>
        <v>-20.503530286139</v>
      </c>
      <c r="AC2078" s="17">
        <f ca="1">f_risk_maxdownside(A2078,参数!$B$4,参数!$B$1)</f>
        <v>-20.503530286139</v>
      </c>
      <c r="AD2078" t="str">
        <f ca="1">f_risk_maxdownside_date(A2078,参数!$B$6,参数!$B$1)</f>
        <v>20200118-20200319</v>
      </c>
    </row>
    <row r="2079" spans="1:30">
      <c r="A2079" s="15" t="s">
        <v>2107</v>
      </c>
      <c r="B2079" t="str">
        <f>f_info_name(A2079)</f>
        <v>嘉实长青竞争优势A</v>
      </c>
      <c r="C2079" t="str">
        <f>f_info_setupdate(A2079)</f>
        <v>2019-05-06</v>
      </c>
      <c r="D2079" s="16">
        <f t="shared" si="32"/>
        <v>630</v>
      </c>
      <c r="F2079" s="17">
        <f>f_netasset_total(A2079,参数!$B$1,100000000)</f>
        <v>0.5392461282</v>
      </c>
      <c r="G2079" s="17">
        <f ca="1">f_nav_adjustedreturn(A2079,参数!$B$2,参数!$B$1)</f>
        <v>40.9440971278427</v>
      </c>
      <c r="H2079" s="17">
        <f ca="1">f_nav_periodreturnrankingper(A2079,参数!$B$2,参数!$B$1,3)</f>
        <v>83.3333333333333</v>
      </c>
      <c r="I2079" s="17">
        <f ca="1">f_nav_adjustedreturn(A2079,参数!$B$3,参数!$B$2)</f>
        <v>0</v>
      </c>
      <c r="J2079" s="17">
        <f ca="1">f_nav_periodreturnrankingper(A2079,参数!$B$3,参数!$B$2,3)</f>
        <v>0</v>
      </c>
      <c r="K2079" s="17">
        <f ca="1">f_nav_adjustedreturn(A2079,参数!$B$4,参数!$B$3)</f>
        <v>0</v>
      </c>
      <c r="L2079" s="17">
        <f ca="1">f_nav_periodreturnrankingper(A2079,参数!$B$4,参数!$B$3,3)</f>
        <v>0</v>
      </c>
      <c r="M2079" s="17">
        <f ca="1">f_nav_adjustedreturn(A2079,参数!$B$5,参数!$B$4)</f>
        <v>0</v>
      </c>
      <c r="N2079" s="17">
        <f ca="1">f_nav_periodreturnrankingper(A2079,参数!$B$5,参数!$B$4,3)</f>
        <v>0</v>
      </c>
      <c r="O2079" s="17">
        <f ca="1">f_nav_adjustedreturn(A2079,参数!$B$6,参数!$B$5)</f>
        <v>0</v>
      </c>
      <c r="P2079" s="17">
        <f ca="1">f_nav_periodreturnrankingper(A2079,参数!$B$6,参数!$B$5,3)</f>
        <v>0</v>
      </c>
      <c r="Q2079" s="25">
        <f>f_return(A2079,1,参数!$B$1-365/2,参数!$B$1)</f>
        <v>34.5001469797859</v>
      </c>
      <c r="R2079" s="25">
        <f ca="1">f_return(A2079,1,参数!$B$4,参数!$B$1)</f>
        <v>0</v>
      </c>
      <c r="S2079" s="25">
        <f ca="1">f_return(A2079,1,参数!$B$6,参数!$B$1)</f>
        <v>0</v>
      </c>
      <c r="T2079" t="str">
        <f>f_info_investtype(A2079)</f>
        <v>普通股票型基金</v>
      </c>
      <c r="U2079" t="str">
        <f>f_info_fundmanager(A2079)</f>
        <v>龙昌伦</v>
      </c>
      <c r="V2079">
        <f>f_info_manager_onthepostdays(A2079,1)</f>
        <v>647</v>
      </c>
      <c r="W2079" s="25">
        <f ca="1">f_return_1w(A2079,"0",参数!$B$2)</f>
        <v>-2.9628978371725</v>
      </c>
      <c r="X2079" s="25">
        <f>f_return_1m(A2079,"0",参数!$B$1)</f>
        <v>9.16491228070176</v>
      </c>
      <c r="Y2079" s="25">
        <f>f_return_3m(A2079,0,参数!$B$1)</f>
        <v>10.971607932658</v>
      </c>
      <c r="Z2079" s="25">
        <f>f_return_6m(A2079,0,参数!B2078)</f>
        <v>9.36791383219955</v>
      </c>
      <c r="AA2079" t="str">
        <f>f_dq_status(A2079,参数!$B$1)</f>
        <v>开放申购|开放赎回</v>
      </c>
      <c r="AB2079" s="17">
        <f ca="1">f_risk_maxdownside(A2079,参数!$B$6,参数!$B$1)</f>
        <v>-13.7411119677889</v>
      </c>
      <c r="AC2079" s="17">
        <f ca="1">f_risk_maxdownside(A2079,参数!$B$4,参数!$B$1)</f>
        <v>-13.7411119677889</v>
      </c>
      <c r="AD2079" t="str">
        <f ca="1">f_risk_maxdownside_date(A2079,参数!$B$6,参数!$B$1)</f>
        <v>20200306-20200323</v>
      </c>
    </row>
    <row r="2080" spans="1:30">
      <c r="A2080" s="15" t="s">
        <v>2108</v>
      </c>
      <c r="B2080" t="str">
        <f>f_info_name(A2080)</f>
        <v>鹏扬元合量化大盘优选A</v>
      </c>
      <c r="C2080" t="str">
        <f>f_info_setupdate(A2080)</f>
        <v>2019-07-09</v>
      </c>
      <c r="D2080" s="16">
        <f t="shared" si="32"/>
        <v>566</v>
      </c>
      <c r="F2080" s="17">
        <f>f_netasset_total(A2080,参数!$B$1,100000000)</f>
        <v>0.4321077458</v>
      </c>
      <c r="G2080" s="17">
        <f ca="1">f_nav_adjustedreturn(A2080,参数!$B$2,参数!$B$1)</f>
        <v>66.7337743265267</v>
      </c>
      <c r="H2080" s="17">
        <f ca="1">f_nav_periodreturnrankingper(A2080,参数!$B$2,参数!$B$1,3)</f>
        <v>51.9607843137255</v>
      </c>
      <c r="I2080" s="17">
        <f ca="1">f_nav_adjustedreturn(A2080,参数!$B$3,参数!$B$2)</f>
        <v>0</v>
      </c>
      <c r="J2080" s="17">
        <f ca="1">f_nav_periodreturnrankingper(A2080,参数!$B$3,参数!$B$2,3)</f>
        <v>0</v>
      </c>
      <c r="K2080" s="17">
        <f ca="1">f_nav_adjustedreturn(A2080,参数!$B$4,参数!$B$3)</f>
        <v>0</v>
      </c>
      <c r="L2080" s="17">
        <f ca="1">f_nav_periodreturnrankingper(A2080,参数!$B$4,参数!$B$3,3)</f>
        <v>0</v>
      </c>
      <c r="M2080" s="17">
        <f ca="1">f_nav_adjustedreturn(A2080,参数!$B$5,参数!$B$4)</f>
        <v>0</v>
      </c>
      <c r="N2080" s="17">
        <f ca="1">f_nav_periodreturnrankingper(A2080,参数!$B$5,参数!$B$4,3)</f>
        <v>0</v>
      </c>
      <c r="O2080" s="17">
        <f ca="1">f_nav_adjustedreturn(A2080,参数!$B$6,参数!$B$5)</f>
        <v>0</v>
      </c>
      <c r="P2080" s="17">
        <f ca="1">f_nav_periodreturnrankingper(A2080,参数!$B$6,参数!$B$5,3)</f>
        <v>0</v>
      </c>
      <c r="Q2080" s="25">
        <f>f_return(A2080,1,参数!$B$1-365/2,参数!$B$1)</f>
        <v>131.756922209872</v>
      </c>
      <c r="R2080" s="25">
        <f ca="1">f_return(A2080,1,参数!$B$4,参数!$B$1)</f>
        <v>0</v>
      </c>
      <c r="S2080" s="25">
        <f ca="1">f_return(A2080,1,参数!$B$6,参数!$B$1)</f>
        <v>0</v>
      </c>
      <c r="T2080" t="str">
        <f>f_info_investtype(A2080)</f>
        <v>普通股票型基金</v>
      </c>
      <c r="U2080" t="str">
        <f>f_info_fundmanager(A2080)</f>
        <v>施红俊</v>
      </c>
      <c r="V2080">
        <f>f_info_manager_onthepostdays(A2080,1)</f>
        <v>247</v>
      </c>
      <c r="W2080" s="25">
        <f ca="1">f_return_1w(A2080,"0",参数!$B$2)</f>
        <v>-3.7019940915805</v>
      </c>
      <c r="X2080" s="25">
        <f>f_return_1m(A2080,"0",参数!$B$1)</f>
        <v>14.323276145402</v>
      </c>
      <c r="Y2080" s="25">
        <f>f_return_3m(A2080,0,参数!$B$1)</f>
        <v>36.2262081929976</v>
      </c>
      <c r="Z2080" s="25">
        <f>f_return_6m(A2080,0,参数!B2079)</f>
        <v>50.0083752093802</v>
      </c>
      <c r="AA2080" t="str">
        <f>f_dq_status(A2080,参数!$B$1)</f>
        <v>开放申购|开放赎回</v>
      </c>
      <c r="AB2080" s="17">
        <f ca="1">f_risk_maxdownside(A2080,参数!$B$6,参数!$B$1)</f>
        <v>-15.9184419859194</v>
      </c>
      <c r="AC2080" s="17">
        <f ca="1">f_risk_maxdownside(A2080,参数!$B$4,参数!$B$1)</f>
        <v>-15.9184419859194</v>
      </c>
      <c r="AD2080" t="str">
        <f ca="1">f_risk_maxdownside_date(A2080,参数!$B$6,参数!$B$1)</f>
        <v>20200114-20200323</v>
      </c>
    </row>
    <row r="2081" spans="1:30">
      <c r="A2081" s="15" t="s">
        <v>2109</v>
      </c>
      <c r="B2081" t="str">
        <f>f_info_name(A2081)</f>
        <v>富国民裕沪港深精选</v>
      </c>
      <c r="C2081" t="str">
        <f>f_info_setupdate(A2081)</f>
        <v>2019-05-21</v>
      </c>
      <c r="D2081" s="16">
        <f t="shared" si="32"/>
        <v>615</v>
      </c>
      <c r="F2081" s="17">
        <f>f_netasset_total(A2081,参数!$B$1,100000000)</f>
        <v>0.4757286974</v>
      </c>
      <c r="G2081" s="17">
        <f ca="1">f_nav_adjustedreturn(A2081,参数!$B$2,参数!$B$1)</f>
        <v>96.9941993320443</v>
      </c>
      <c r="H2081" s="17">
        <f ca="1">f_nav_periodreturnrankingper(A2081,参数!$B$2,参数!$B$1,3)</f>
        <v>11.6781157998037</v>
      </c>
      <c r="I2081" s="17">
        <f ca="1">f_nav_adjustedreturn(A2081,参数!$B$3,参数!$B$2)</f>
        <v>0</v>
      </c>
      <c r="J2081" s="17">
        <f ca="1">f_nav_periodreturnrankingper(A2081,参数!$B$3,参数!$B$2,3)</f>
        <v>0</v>
      </c>
      <c r="K2081" s="17">
        <f ca="1">f_nav_adjustedreturn(A2081,参数!$B$4,参数!$B$3)</f>
        <v>0</v>
      </c>
      <c r="L2081" s="17">
        <f ca="1">f_nav_periodreturnrankingper(A2081,参数!$B$4,参数!$B$3,3)</f>
        <v>0</v>
      </c>
      <c r="M2081" s="17">
        <f ca="1">f_nav_adjustedreturn(A2081,参数!$B$5,参数!$B$4)</f>
        <v>0</v>
      </c>
      <c r="N2081" s="17">
        <f ca="1">f_nav_periodreturnrankingper(A2081,参数!$B$5,参数!$B$4,3)</f>
        <v>0</v>
      </c>
      <c r="O2081" s="17">
        <f ca="1">f_nav_adjustedreturn(A2081,参数!$B$6,参数!$B$5)</f>
        <v>0</v>
      </c>
      <c r="P2081" s="17">
        <f ca="1">f_nav_periodreturnrankingper(A2081,参数!$B$6,参数!$B$5,3)</f>
        <v>0</v>
      </c>
      <c r="Q2081" s="25">
        <f>f_return(A2081,1,参数!$B$1-365/2,参数!$B$1)</f>
        <v>118.318561882771</v>
      </c>
      <c r="R2081" s="25">
        <f ca="1">f_return(A2081,1,参数!$B$4,参数!$B$1)</f>
        <v>0</v>
      </c>
      <c r="S2081" s="25">
        <f ca="1">f_return(A2081,1,参数!$B$6,参数!$B$1)</f>
        <v>0</v>
      </c>
      <c r="T2081" t="str">
        <f>f_info_investtype(A2081)</f>
        <v>偏股混合型基金</v>
      </c>
      <c r="U2081" t="str">
        <f>f_info_fundmanager(A2081)</f>
        <v>张峰,赵年珅</v>
      </c>
      <c r="V2081">
        <f>f_info_manager_onthepostdays(A2081,1)</f>
        <v>632</v>
      </c>
      <c r="W2081" s="25">
        <f ca="1">f_return_1w(A2081,"0",参数!$B$2)</f>
        <v>-4.58700209643606</v>
      </c>
      <c r="X2081" s="25">
        <f>f_return_1m(A2081,"0",参数!$B$1)</f>
        <v>19.7712942182323</v>
      </c>
      <c r="Y2081" s="25">
        <f>f_return_3m(A2081,0,参数!$B$1)</f>
        <v>34.079081174852</v>
      </c>
      <c r="Z2081" s="25">
        <f>f_return_6m(A2081,0,参数!B2080)</f>
        <v>39.5124752727969</v>
      </c>
      <c r="AA2081" t="str">
        <f>f_dq_status(A2081,参数!$B$1)</f>
        <v>开放申购|开放赎回</v>
      </c>
      <c r="AB2081" s="17">
        <f ca="1">f_risk_maxdownside(A2081,参数!$B$6,参数!$B$1)</f>
        <v>-19.5496842804919</v>
      </c>
      <c r="AC2081" s="17">
        <f ca="1">f_risk_maxdownside(A2081,参数!$B$4,参数!$B$1)</f>
        <v>-19.5496842804919</v>
      </c>
      <c r="AD2081" t="str">
        <f ca="1">f_risk_maxdownside_date(A2081,参数!$B$6,参数!$B$1)</f>
        <v>20200218-20200319</v>
      </c>
    </row>
    <row r="2082" spans="1:30">
      <c r="A2082" s="15" t="s">
        <v>2110</v>
      </c>
      <c r="B2082" t="str">
        <f>f_info_name(A2082)</f>
        <v>嘉合稳健增长A</v>
      </c>
      <c r="C2082" t="str">
        <f>f_info_setupdate(A2082)</f>
        <v>2020-08-05</v>
      </c>
      <c r="D2082" s="16">
        <f t="shared" si="32"/>
        <v>173</v>
      </c>
      <c r="F2082" s="17">
        <f>f_netasset_total(A2082,参数!$B$1,100000000)</f>
        <v>1.4524535169</v>
      </c>
      <c r="G2082" s="17">
        <f ca="1">f_nav_adjustedreturn(A2082,参数!$B$2,参数!$B$1)</f>
        <v>0</v>
      </c>
      <c r="H2082" s="17">
        <f ca="1">f_nav_periodreturnrankingper(A2082,参数!$B$2,参数!$B$1,3)</f>
        <v>0</v>
      </c>
      <c r="I2082" s="17">
        <f ca="1">f_nav_adjustedreturn(A2082,参数!$B$3,参数!$B$2)</f>
        <v>0</v>
      </c>
      <c r="J2082" s="17">
        <f ca="1">f_nav_periodreturnrankingper(A2082,参数!$B$3,参数!$B$2,3)</f>
        <v>0</v>
      </c>
      <c r="K2082" s="17">
        <f ca="1">f_nav_adjustedreturn(A2082,参数!$B$4,参数!$B$3)</f>
        <v>0</v>
      </c>
      <c r="L2082" s="17">
        <f ca="1">f_nav_periodreturnrankingper(A2082,参数!$B$4,参数!$B$3,3)</f>
        <v>0</v>
      </c>
      <c r="M2082" s="17">
        <f ca="1">f_nav_adjustedreturn(A2082,参数!$B$5,参数!$B$4)</f>
        <v>0</v>
      </c>
      <c r="N2082" s="17">
        <f ca="1">f_nav_periodreturnrankingper(A2082,参数!$B$5,参数!$B$4,3)</f>
        <v>0</v>
      </c>
      <c r="O2082" s="17">
        <f ca="1">f_nav_adjustedreturn(A2082,参数!$B$6,参数!$B$5)</f>
        <v>0</v>
      </c>
      <c r="P2082" s="17">
        <f ca="1">f_nav_periodreturnrankingper(A2082,参数!$B$6,参数!$B$5,3)</f>
        <v>0</v>
      </c>
      <c r="Q2082" s="25">
        <f>f_return(A2082,1,参数!$B$1-365/2,参数!$B$1)</f>
        <v>0</v>
      </c>
      <c r="R2082" s="25">
        <f ca="1">f_return(A2082,1,参数!$B$4,参数!$B$1)</f>
        <v>0</v>
      </c>
      <c r="S2082" s="25">
        <f ca="1">f_return(A2082,1,参数!$B$6,参数!$B$1)</f>
        <v>0</v>
      </c>
      <c r="T2082" t="str">
        <f>f_info_investtype(A2082)</f>
        <v>灵活配置型基金</v>
      </c>
      <c r="U2082" t="str">
        <f>f_info_fundmanager(A2082)</f>
        <v>李国林,季慧娟</v>
      </c>
      <c r="V2082">
        <f>f_info_manager_onthepostdays(A2082,1)</f>
        <v>190</v>
      </c>
      <c r="W2082" s="25">
        <f ca="1">f_return_1w(A2082,"0",参数!$B$2)</f>
        <v>0</v>
      </c>
      <c r="X2082" s="25">
        <f>f_return_1m(A2082,"0",参数!$B$1)</f>
        <v>20.1780655605018</v>
      </c>
      <c r="Y2082" s="25">
        <f>f_return_3m(A2082,0,参数!$B$1)</f>
        <v>46.1129698878173</v>
      </c>
      <c r="Z2082" s="25">
        <f>f_return_6m(A2082,0,参数!B2081)</f>
        <v>48.52</v>
      </c>
      <c r="AA2082" t="str">
        <f>f_dq_status(A2082,参数!$B$1)</f>
        <v>开放申购|开放赎回</v>
      </c>
      <c r="AB2082" s="17">
        <f ca="1">f_risk_maxdownside(A2082,参数!$B$6,参数!$B$1)</f>
        <v>-6.2301642058783</v>
      </c>
      <c r="AC2082" s="17">
        <f ca="1">f_risk_maxdownside(A2082,参数!$B$4,参数!$B$1)</f>
        <v>-6.2301642058783</v>
      </c>
      <c r="AD2082" t="str">
        <f ca="1">f_risk_maxdownside_date(A2082,参数!$B$6,参数!$B$1)</f>
        <v>20210108-20210119</v>
      </c>
    </row>
    <row r="2083" spans="1:30">
      <c r="A2083" s="15" t="s">
        <v>2111</v>
      </c>
      <c r="B2083" t="str">
        <f>f_info_name(A2083)</f>
        <v>鹏华研究智选</v>
      </c>
      <c r="C2083" t="str">
        <f>f_info_setupdate(A2083)</f>
        <v>2019-05-06</v>
      </c>
      <c r="D2083" s="16">
        <f t="shared" si="32"/>
        <v>630</v>
      </c>
      <c r="F2083" s="17">
        <f>f_netasset_total(A2083,参数!$B$1,100000000)</f>
        <v>4.2748595768</v>
      </c>
      <c r="G2083" s="17">
        <f ca="1">f_nav_adjustedreturn(A2083,参数!$B$2,参数!$B$1)</f>
        <v>84.1236240474175</v>
      </c>
      <c r="H2083" s="17">
        <f ca="1">f_nav_periodreturnrankingper(A2083,参数!$B$2,参数!$B$1,3)</f>
        <v>25.8096172718351</v>
      </c>
      <c r="I2083" s="17">
        <f ca="1">f_nav_adjustedreturn(A2083,参数!$B$3,参数!$B$2)</f>
        <v>0</v>
      </c>
      <c r="J2083" s="17">
        <f ca="1">f_nav_periodreturnrankingper(A2083,参数!$B$3,参数!$B$2,3)</f>
        <v>0</v>
      </c>
      <c r="K2083" s="17">
        <f ca="1">f_nav_adjustedreturn(A2083,参数!$B$4,参数!$B$3)</f>
        <v>0</v>
      </c>
      <c r="L2083" s="17">
        <f ca="1">f_nav_periodreturnrankingper(A2083,参数!$B$4,参数!$B$3,3)</f>
        <v>0</v>
      </c>
      <c r="M2083" s="17">
        <f ca="1">f_nav_adjustedreturn(A2083,参数!$B$5,参数!$B$4)</f>
        <v>0</v>
      </c>
      <c r="N2083" s="17">
        <f ca="1">f_nav_periodreturnrankingper(A2083,参数!$B$5,参数!$B$4,3)</f>
        <v>0</v>
      </c>
      <c r="O2083" s="17">
        <f ca="1">f_nav_adjustedreturn(A2083,参数!$B$6,参数!$B$5)</f>
        <v>0</v>
      </c>
      <c r="P2083" s="17">
        <f ca="1">f_nav_periodreturnrankingper(A2083,参数!$B$6,参数!$B$5,3)</f>
        <v>0</v>
      </c>
      <c r="Q2083" s="25">
        <f>f_return(A2083,1,参数!$B$1-365/2,参数!$B$1)</f>
        <v>55.789133857232</v>
      </c>
      <c r="R2083" s="25">
        <f ca="1">f_return(A2083,1,参数!$B$4,参数!$B$1)</f>
        <v>0</v>
      </c>
      <c r="S2083" s="25">
        <f ca="1">f_return(A2083,1,参数!$B$6,参数!$B$1)</f>
        <v>0</v>
      </c>
      <c r="T2083" t="str">
        <f>f_info_investtype(A2083)</f>
        <v>偏股混合型基金</v>
      </c>
      <c r="U2083" t="str">
        <f>f_info_fundmanager(A2083)</f>
        <v>包兵华</v>
      </c>
      <c r="V2083">
        <f>f_info_manager_onthepostdays(A2083,1)</f>
        <v>647</v>
      </c>
      <c r="W2083" s="25">
        <f ca="1">f_return_1w(A2083,"0",参数!$B$2)</f>
        <v>-1.54230929553981</v>
      </c>
      <c r="X2083" s="25">
        <f>f_return_1m(A2083,"0",参数!$B$1)</f>
        <v>11.8512422200504</v>
      </c>
      <c r="Y2083" s="25">
        <f>f_return_3m(A2083,0,参数!$B$1)</f>
        <v>24.1436401004796</v>
      </c>
      <c r="Z2083" s="25">
        <f>f_return_6m(A2083,0,参数!B2082)</f>
        <v>16.4538780721353</v>
      </c>
      <c r="AA2083" t="str">
        <f>f_dq_status(A2083,参数!$B$1)</f>
        <v>开放申购|开放赎回</v>
      </c>
      <c r="AB2083" s="17">
        <f ca="1">f_risk_maxdownside(A2083,参数!$B$6,参数!$B$1)</f>
        <v>-14.4430482666864</v>
      </c>
      <c r="AC2083" s="17">
        <f ca="1">f_risk_maxdownside(A2083,参数!$B$4,参数!$B$1)</f>
        <v>-14.4430482666864</v>
      </c>
      <c r="AD2083" t="str">
        <f ca="1">f_risk_maxdownside_date(A2083,参数!$B$6,参数!$B$1)</f>
        <v>20200226-20200323</v>
      </c>
    </row>
    <row r="2084" spans="1:30">
      <c r="A2084" s="15" t="s">
        <v>2112</v>
      </c>
      <c r="B2084" t="str">
        <f>f_info_name(A2084)</f>
        <v>前海开源沪港深聚瑞</v>
      </c>
      <c r="C2084" t="str">
        <f>f_info_setupdate(A2084)</f>
        <v>2019-06-14</v>
      </c>
      <c r="D2084" s="16">
        <f t="shared" si="32"/>
        <v>591</v>
      </c>
      <c r="F2084" s="17">
        <f>f_netasset_total(A2084,参数!$B$1,100000000)</f>
        <v>0.6811482849</v>
      </c>
      <c r="G2084" s="17">
        <f ca="1">f_nav_adjustedreturn(A2084,参数!$B$2,参数!$B$1)</f>
        <v>64.1262177773946</v>
      </c>
      <c r="H2084" s="17">
        <f ca="1">f_nav_periodreturnrankingper(A2084,参数!$B$2,参数!$B$1,3)</f>
        <v>55.1521099116781</v>
      </c>
      <c r="I2084" s="17">
        <f ca="1">f_nav_adjustedreturn(A2084,参数!$B$3,参数!$B$2)</f>
        <v>0</v>
      </c>
      <c r="J2084" s="17">
        <f ca="1">f_nav_periodreturnrankingper(A2084,参数!$B$3,参数!$B$2,3)</f>
        <v>0</v>
      </c>
      <c r="K2084" s="17">
        <f ca="1">f_nav_adjustedreturn(A2084,参数!$B$4,参数!$B$3)</f>
        <v>0</v>
      </c>
      <c r="L2084" s="17">
        <f ca="1">f_nav_periodreturnrankingper(A2084,参数!$B$4,参数!$B$3,3)</f>
        <v>0</v>
      </c>
      <c r="M2084" s="17">
        <f ca="1">f_nav_adjustedreturn(A2084,参数!$B$5,参数!$B$4)</f>
        <v>0</v>
      </c>
      <c r="N2084" s="17">
        <f ca="1">f_nav_periodreturnrankingper(A2084,参数!$B$5,参数!$B$4,3)</f>
        <v>0</v>
      </c>
      <c r="O2084" s="17">
        <f ca="1">f_nav_adjustedreturn(A2084,参数!$B$6,参数!$B$5)</f>
        <v>0</v>
      </c>
      <c r="P2084" s="17">
        <f ca="1">f_nav_periodreturnrankingper(A2084,参数!$B$6,参数!$B$5,3)</f>
        <v>0</v>
      </c>
      <c r="Q2084" s="25">
        <f>f_return(A2084,1,参数!$B$1-365/2,参数!$B$1)</f>
        <v>92.1666086319462</v>
      </c>
      <c r="R2084" s="25">
        <f ca="1">f_return(A2084,1,参数!$B$4,参数!$B$1)</f>
        <v>0</v>
      </c>
      <c r="S2084" s="25">
        <f ca="1">f_return(A2084,1,参数!$B$6,参数!$B$1)</f>
        <v>0</v>
      </c>
      <c r="T2084" t="str">
        <f>f_info_investtype(A2084)</f>
        <v>偏股混合型基金</v>
      </c>
      <c r="U2084" t="str">
        <f>f_info_fundmanager(A2084)</f>
        <v>刘小明</v>
      </c>
      <c r="V2084">
        <f>f_info_manager_onthepostdays(A2084,1)</f>
        <v>434</v>
      </c>
      <c r="W2084" s="25">
        <f ca="1">f_return_1w(A2084,"0",参数!$B$2)</f>
        <v>-4.48781291172596</v>
      </c>
      <c r="X2084" s="25">
        <f>f_return_1m(A2084,"0",参数!$B$1)</f>
        <v>19.7069735270075</v>
      </c>
      <c r="Y2084" s="25">
        <f>f_return_3m(A2084,0,参数!$B$1)</f>
        <v>35.7168318243388</v>
      </c>
      <c r="Z2084" s="25">
        <f>f_return_6m(A2084,0,参数!B2083)</f>
        <v>34.6873255164712</v>
      </c>
      <c r="AA2084" t="str">
        <f>f_dq_status(A2084,参数!$B$1)</f>
        <v>开放申购|开放赎回</v>
      </c>
      <c r="AB2084" s="17">
        <f ca="1">f_risk_maxdownside(A2084,参数!$B$6,参数!$B$1)</f>
        <v>-22.0617042115573</v>
      </c>
      <c r="AC2084" s="17">
        <f ca="1">f_risk_maxdownside(A2084,参数!$B$4,参数!$B$1)</f>
        <v>-22.0617042115573</v>
      </c>
      <c r="AD2084" t="str">
        <f ca="1">f_risk_maxdownside_date(A2084,参数!$B$6,参数!$B$1)</f>
        <v>20200221-20200319</v>
      </c>
    </row>
    <row r="2085" spans="1:30">
      <c r="A2085" s="15" t="s">
        <v>2113</v>
      </c>
      <c r="B2085" t="str">
        <f>f_info_name(A2085)</f>
        <v>诺德策略精选</v>
      </c>
      <c r="C2085" t="str">
        <f>f_info_setupdate(A2085)</f>
        <v>2019-05-23</v>
      </c>
      <c r="D2085" s="16">
        <f t="shared" si="32"/>
        <v>613</v>
      </c>
      <c r="F2085" s="17">
        <f>f_netasset_total(A2085,参数!$B$1,100000000)</f>
        <v>0.9680625021</v>
      </c>
      <c r="G2085" s="17">
        <f ca="1">f_nav_adjustedreturn(A2085,参数!$B$2,参数!$B$1)</f>
        <v>41.4685830108716</v>
      </c>
      <c r="H2085" s="17">
        <f ca="1">f_nav_periodreturnrankingper(A2085,参数!$B$2,参数!$B$1,3)</f>
        <v>86.6535819430814</v>
      </c>
      <c r="I2085" s="17">
        <f ca="1">f_nav_adjustedreturn(A2085,参数!$B$3,参数!$B$2)</f>
        <v>0</v>
      </c>
      <c r="J2085" s="17">
        <f ca="1">f_nav_periodreturnrankingper(A2085,参数!$B$3,参数!$B$2,3)</f>
        <v>0</v>
      </c>
      <c r="K2085" s="17">
        <f ca="1">f_nav_adjustedreturn(A2085,参数!$B$4,参数!$B$3)</f>
        <v>0</v>
      </c>
      <c r="L2085" s="17">
        <f ca="1">f_nav_periodreturnrankingper(A2085,参数!$B$4,参数!$B$3,3)</f>
        <v>0</v>
      </c>
      <c r="M2085" s="17">
        <f ca="1">f_nav_adjustedreturn(A2085,参数!$B$5,参数!$B$4)</f>
        <v>0</v>
      </c>
      <c r="N2085" s="17">
        <f ca="1">f_nav_periodreturnrankingper(A2085,参数!$B$5,参数!$B$4,3)</f>
        <v>0</v>
      </c>
      <c r="O2085" s="17">
        <f ca="1">f_nav_adjustedreturn(A2085,参数!$B$6,参数!$B$5)</f>
        <v>0</v>
      </c>
      <c r="P2085" s="17">
        <f ca="1">f_nav_periodreturnrankingper(A2085,参数!$B$6,参数!$B$5,3)</f>
        <v>0</v>
      </c>
      <c r="Q2085" s="25">
        <f>f_return(A2085,1,参数!$B$1-365/2,参数!$B$1)</f>
        <v>37.952916263603</v>
      </c>
      <c r="R2085" s="25">
        <f ca="1">f_return(A2085,1,参数!$B$4,参数!$B$1)</f>
        <v>0</v>
      </c>
      <c r="S2085" s="25">
        <f ca="1">f_return(A2085,1,参数!$B$6,参数!$B$1)</f>
        <v>0</v>
      </c>
      <c r="T2085" t="str">
        <f>f_info_investtype(A2085)</f>
        <v>偏股混合型基金</v>
      </c>
      <c r="U2085" t="str">
        <f>f_info_fundmanager(A2085)</f>
        <v>郝旭东,郭纪亭</v>
      </c>
      <c r="V2085">
        <f>f_info_manager_onthepostdays(A2085,1)</f>
        <v>630</v>
      </c>
      <c r="W2085" s="25">
        <f ca="1">f_return_1w(A2085,"0",参数!$B$2)</f>
        <v>-0.668069918550388</v>
      </c>
      <c r="X2085" s="25">
        <f>f_return_1m(A2085,"0",参数!$B$1)</f>
        <v>7.83005617977529</v>
      </c>
      <c r="Y2085" s="25">
        <f>f_return_3m(A2085,0,参数!$B$1)</f>
        <v>15.2085834333734</v>
      </c>
      <c r="Z2085" s="25">
        <f>f_return_6m(A2085,0,参数!B2084)</f>
        <v>11.3965160909359</v>
      </c>
      <c r="AA2085" t="str">
        <f>f_dq_status(A2085,参数!$B$1)</f>
        <v>开放申购|开放赎回</v>
      </c>
      <c r="AB2085" s="17">
        <f ca="1">f_risk_maxdownside(A2085,参数!$B$6,参数!$B$1)</f>
        <v>-9.07254523098542</v>
      </c>
      <c r="AC2085" s="17">
        <f ca="1">f_risk_maxdownside(A2085,参数!$B$4,参数!$B$1)</f>
        <v>-9.07254523098542</v>
      </c>
      <c r="AD2085" t="str">
        <f ca="1">f_risk_maxdownside_date(A2085,参数!$B$6,参数!$B$1)</f>
        <v>20200306-20200323</v>
      </c>
    </row>
    <row r="2086" spans="1:30">
      <c r="A2086" s="15" t="s">
        <v>2114</v>
      </c>
      <c r="B2086" t="str">
        <f>f_info_name(A2086)</f>
        <v>南方富元稳健养老一年A</v>
      </c>
      <c r="C2086" t="str">
        <f>f_info_setupdate(A2086)</f>
        <v>2019-05-10</v>
      </c>
      <c r="D2086" s="16">
        <f t="shared" si="32"/>
        <v>626</v>
      </c>
      <c r="F2086" s="17">
        <f>f_netasset_total(A2086,参数!$B$1,100000000)</f>
        <v>6.4559620699</v>
      </c>
      <c r="G2086" s="17">
        <f ca="1">f_nav_adjustedreturn(A2086,参数!$B$2,参数!$B$1)</f>
        <v>14.9856459330144</v>
      </c>
      <c r="H2086" s="17">
        <f ca="1">f_nav_periodreturnrankingper(A2086,参数!$B$2,参数!$B$1,3)</f>
        <v>56.1497326203209</v>
      </c>
      <c r="I2086" s="17">
        <f ca="1">f_nav_adjustedreturn(A2086,参数!$B$3,参数!$B$2)</f>
        <v>0</v>
      </c>
      <c r="J2086" s="17">
        <f ca="1">f_nav_periodreturnrankingper(A2086,参数!$B$3,参数!$B$2,3)</f>
        <v>0</v>
      </c>
      <c r="K2086" s="17">
        <f ca="1">f_nav_adjustedreturn(A2086,参数!$B$4,参数!$B$3)</f>
        <v>0</v>
      </c>
      <c r="L2086" s="17">
        <f ca="1">f_nav_periodreturnrankingper(A2086,参数!$B$4,参数!$B$3,3)</f>
        <v>0</v>
      </c>
      <c r="M2086" s="17">
        <f ca="1">f_nav_adjustedreturn(A2086,参数!$B$5,参数!$B$4)</f>
        <v>0</v>
      </c>
      <c r="N2086" s="17">
        <f ca="1">f_nav_periodreturnrankingper(A2086,参数!$B$5,参数!$B$4,3)</f>
        <v>0</v>
      </c>
      <c r="O2086" s="17">
        <f ca="1">f_nav_adjustedreturn(A2086,参数!$B$6,参数!$B$5)</f>
        <v>0</v>
      </c>
      <c r="P2086" s="17">
        <f ca="1">f_nav_periodreturnrankingper(A2086,参数!$B$6,参数!$B$5,3)</f>
        <v>0</v>
      </c>
      <c r="Q2086" s="25">
        <f>f_return(A2086,1,参数!$B$1-365/2,参数!$B$1)</f>
        <v>18.4481442921475</v>
      </c>
      <c r="R2086" s="25">
        <f ca="1">f_return(A2086,1,参数!$B$4,参数!$B$1)</f>
        <v>0</v>
      </c>
      <c r="S2086" s="25">
        <f ca="1">f_return(A2086,1,参数!$B$6,参数!$B$1)</f>
        <v>0</v>
      </c>
      <c r="T2086" t="str">
        <f>f_info_investtype(A2086)</f>
        <v>偏债混合型基金</v>
      </c>
      <c r="U2086" t="str">
        <f>f_info_fundmanager(A2086)</f>
        <v>黄俊</v>
      </c>
      <c r="V2086">
        <f>f_info_manager_onthepostdays(A2086,1)</f>
        <v>643</v>
      </c>
      <c r="W2086" s="25">
        <f ca="1">f_return_1w(A2086,"0",参数!$B$2)</f>
        <v>-0.551960411115343</v>
      </c>
      <c r="X2086" s="25">
        <f>f_return_1m(A2086,"0",参数!$B$1)</f>
        <v>4.25125802533402</v>
      </c>
      <c r="Y2086" s="25">
        <f>f_return_3m(A2086,0,参数!$B$1)</f>
        <v>5.8025887118077</v>
      </c>
      <c r="Z2086" s="25">
        <f>f_return_6m(A2086,0,参数!B2085)</f>
        <v>4.94637000265933</v>
      </c>
      <c r="AA2086" t="str">
        <f>f_dq_status(A2086,参数!$B$1)</f>
        <v>开放申购|开放赎回</v>
      </c>
      <c r="AB2086" s="17">
        <f ca="1">f_risk_maxdownside(A2086,参数!$B$6,参数!$B$1)</f>
        <v>-4.58396084337349</v>
      </c>
      <c r="AC2086" s="17">
        <f ca="1">f_risk_maxdownside(A2086,参数!$B$4,参数!$B$1)</f>
        <v>-4.58396084337349</v>
      </c>
      <c r="AD2086" t="str">
        <f ca="1">f_risk_maxdownside_date(A2086,参数!$B$6,参数!$B$1)</f>
        <v>20200306-20200323</v>
      </c>
    </row>
    <row r="2087" spans="1:30">
      <c r="A2087" s="15" t="s">
        <v>2115</v>
      </c>
      <c r="B2087" t="str">
        <f>f_info_name(A2087)</f>
        <v>浦银安盛环保新能源A</v>
      </c>
      <c r="C2087" t="str">
        <f>f_info_setupdate(A2087)</f>
        <v>2019-07-09</v>
      </c>
      <c r="D2087" s="16">
        <f t="shared" si="32"/>
        <v>566</v>
      </c>
      <c r="F2087" s="17">
        <f>f_netasset_total(A2087,参数!$B$1,100000000)</f>
        <v>0.6384342776</v>
      </c>
      <c r="G2087" s="17">
        <f ca="1">f_nav_adjustedreturn(A2087,参数!$B$2,参数!$B$1)</f>
        <v>82.0081253627394</v>
      </c>
      <c r="H2087" s="17">
        <f ca="1">f_nav_periodreturnrankingper(A2087,参数!$B$2,参数!$B$1,3)</f>
        <v>28.3611383709519</v>
      </c>
      <c r="I2087" s="17">
        <f ca="1">f_nav_adjustedreturn(A2087,参数!$B$3,参数!$B$2)</f>
        <v>0</v>
      </c>
      <c r="J2087" s="17">
        <f ca="1">f_nav_periodreturnrankingper(A2087,参数!$B$3,参数!$B$2,3)</f>
        <v>0</v>
      </c>
      <c r="K2087" s="17">
        <f ca="1">f_nav_adjustedreturn(A2087,参数!$B$4,参数!$B$3)</f>
        <v>0</v>
      </c>
      <c r="L2087" s="17">
        <f ca="1">f_nav_periodreturnrankingper(A2087,参数!$B$4,参数!$B$3,3)</f>
        <v>0</v>
      </c>
      <c r="M2087" s="17">
        <f ca="1">f_nav_adjustedreturn(A2087,参数!$B$5,参数!$B$4)</f>
        <v>0</v>
      </c>
      <c r="N2087" s="17">
        <f ca="1">f_nav_periodreturnrankingper(A2087,参数!$B$5,参数!$B$4,3)</f>
        <v>0</v>
      </c>
      <c r="O2087" s="17">
        <f ca="1">f_nav_adjustedreturn(A2087,参数!$B$6,参数!$B$5)</f>
        <v>0</v>
      </c>
      <c r="P2087" s="17">
        <f ca="1">f_nav_periodreturnrankingper(A2087,参数!$B$6,参数!$B$5,3)</f>
        <v>0</v>
      </c>
      <c r="Q2087" s="25">
        <f>f_return(A2087,1,参数!$B$1-365/2,参数!$B$1)</f>
        <v>144.654877971384</v>
      </c>
      <c r="R2087" s="25">
        <f ca="1">f_return(A2087,1,参数!$B$4,参数!$B$1)</f>
        <v>0</v>
      </c>
      <c r="S2087" s="25">
        <f ca="1">f_return(A2087,1,参数!$B$6,参数!$B$1)</f>
        <v>0</v>
      </c>
      <c r="T2087" t="str">
        <f>f_info_investtype(A2087)</f>
        <v>偏股混合型基金</v>
      </c>
      <c r="U2087" t="str">
        <f>f_info_fundmanager(A2087)</f>
        <v>褚艳辉</v>
      </c>
      <c r="V2087">
        <f>f_info_manager_onthepostdays(A2087,1)</f>
        <v>583</v>
      </c>
      <c r="W2087" s="25">
        <f ca="1">f_return_1w(A2087,"0",参数!$B$2)</f>
        <v>-0.281107895824727</v>
      </c>
      <c r="X2087" s="25">
        <f>f_return_1m(A2087,"0",参数!$B$1)</f>
        <v>15.1973131821998</v>
      </c>
      <c r="Y2087" s="25">
        <f>f_return_3m(A2087,0,参数!$B$1)</f>
        <v>46.3954651550517</v>
      </c>
      <c r="Z2087" s="25">
        <f>f_return_6m(A2087,0,参数!B2086)</f>
        <v>46.130871572088</v>
      </c>
      <c r="AA2087" t="str">
        <f>f_dq_status(A2087,参数!$B$1)</f>
        <v>开放申购|开放赎回</v>
      </c>
      <c r="AB2087" s="17">
        <f ca="1">f_risk_maxdownside(A2087,参数!$B$6,参数!$B$1)</f>
        <v>-29.7829811536265</v>
      </c>
      <c r="AC2087" s="17">
        <f ca="1">f_risk_maxdownside(A2087,参数!$B$4,参数!$B$1)</f>
        <v>-29.7829811536265</v>
      </c>
      <c r="AD2087" t="str">
        <f ca="1">f_risk_maxdownside_date(A2087,参数!$B$6,参数!$B$1)</f>
        <v>20200226-20200330</v>
      </c>
    </row>
    <row r="2088" spans="1:30">
      <c r="A2088" s="15" t="s">
        <v>2116</v>
      </c>
      <c r="B2088" t="str">
        <f>f_info_name(A2088)</f>
        <v>浙商智能行业优选A</v>
      </c>
      <c r="C2088" t="str">
        <f>f_info_setupdate(A2088)</f>
        <v>2019-09-27</v>
      </c>
      <c r="D2088" s="16">
        <f t="shared" si="32"/>
        <v>486</v>
      </c>
      <c r="F2088" s="17">
        <f>f_netasset_total(A2088,参数!$B$1,100000000)</f>
        <v>7.294582415</v>
      </c>
      <c r="G2088" s="17">
        <f ca="1">f_nav_adjustedreturn(A2088,参数!$B$2,参数!$B$1)</f>
        <v>76.9043117577253</v>
      </c>
      <c r="H2088" s="17">
        <f ca="1">f_nav_periodreturnrankingper(A2088,参数!$B$2,参数!$B$1,3)</f>
        <v>36.4082433758587</v>
      </c>
      <c r="I2088" s="17">
        <f ca="1">f_nav_adjustedreturn(A2088,参数!$B$3,参数!$B$2)</f>
        <v>0</v>
      </c>
      <c r="J2088" s="17">
        <f ca="1">f_nav_periodreturnrankingper(A2088,参数!$B$3,参数!$B$2,3)</f>
        <v>0</v>
      </c>
      <c r="K2088" s="17">
        <f ca="1">f_nav_adjustedreturn(A2088,参数!$B$4,参数!$B$3)</f>
        <v>0</v>
      </c>
      <c r="L2088" s="17">
        <f ca="1">f_nav_periodreturnrankingper(A2088,参数!$B$4,参数!$B$3,3)</f>
        <v>0</v>
      </c>
      <c r="M2088" s="17">
        <f ca="1">f_nav_adjustedreturn(A2088,参数!$B$5,参数!$B$4)</f>
        <v>0</v>
      </c>
      <c r="N2088" s="17">
        <f ca="1">f_nav_periodreturnrankingper(A2088,参数!$B$5,参数!$B$4,3)</f>
        <v>0</v>
      </c>
      <c r="O2088" s="17">
        <f ca="1">f_nav_adjustedreturn(A2088,参数!$B$6,参数!$B$5)</f>
        <v>0</v>
      </c>
      <c r="P2088" s="17">
        <f ca="1">f_nav_periodreturnrankingper(A2088,参数!$B$6,参数!$B$5,3)</f>
        <v>0</v>
      </c>
      <c r="Q2088" s="25">
        <f>f_return(A2088,1,参数!$B$1-365/2,参数!$B$1)</f>
        <v>94.6055370673179</v>
      </c>
      <c r="R2088" s="25">
        <f ca="1">f_return(A2088,1,参数!$B$4,参数!$B$1)</f>
        <v>0</v>
      </c>
      <c r="S2088" s="25">
        <f ca="1">f_return(A2088,1,参数!$B$6,参数!$B$1)</f>
        <v>0</v>
      </c>
      <c r="T2088" t="str">
        <f>f_info_investtype(A2088)</f>
        <v>偏股混合型基金</v>
      </c>
      <c r="U2088" t="str">
        <f>f_info_fundmanager(A2088)</f>
        <v>查晓磊,向伟</v>
      </c>
      <c r="V2088">
        <f>f_info_manager_onthepostdays(A2088,1)</f>
        <v>503</v>
      </c>
      <c r="W2088" s="25">
        <f ca="1">f_return_1w(A2088,"0",参数!$B$2)</f>
        <v>-4.60961229229944</v>
      </c>
      <c r="X2088" s="25">
        <f>f_return_1m(A2088,"0",参数!$B$1)</f>
        <v>13.1182525734371</v>
      </c>
      <c r="Y2088" s="25">
        <f>f_return_3m(A2088,0,参数!$B$1)</f>
        <v>31.9123073288401</v>
      </c>
      <c r="Z2088" s="25">
        <f>f_return_6m(A2088,0,参数!B2087)</f>
        <v>27.0908218834345</v>
      </c>
      <c r="AA2088" t="str">
        <f>f_dq_status(A2088,参数!$B$1)</f>
        <v>开放申购|开放赎回</v>
      </c>
      <c r="AB2088" s="17">
        <f ca="1">f_risk_maxdownside(A2088,参数!$B$6,参数!$B$1)</f>
        <v>-18.238611713666</v>
      </c>
      <c r="AC2088" s="17">
        <f ca="1">f_risk_maxdownside(A2088,参数!$B$4,参数!$B$1)</f>
        <v>-18.238611713666</v>
      </c>
      <c r="AD2088" t="str">
        <f ca="1">f_risk_maxdownside_date(A2088,参数!$B$6,参数!$B$1)</f>
        <v>20200306-20200323</v>
      </c>
    </row>
    <row r="2089" spans="1:30">
      <c r="A2089" s="15" t="s">
        <v>2117</v>
      </c>
      <c r="B2089" t="str">
        <f>f_info_name(A2089)</f>
        <v>嘉实养老2050五年</v>
      </c>
      <c r="C2089" t="str">
        <f>f_info_setupdate(A2089)</f>
        <v>2019-04-25</v>
      </c>
      <c r="D2089" s="16">
        <f t="shared" si="32"/>
        <v>641</v>
      </c>
      <c r="F2089" s="17">
        <f>f_netasset_total(A2089,参数!$B$1,100000000)</f>
        <v>0.4875290357</v>
      </c>
      <c r="G2089" s="17">
        <f ca="1">f_nav_adjustedreturn(A2089,参数!$B$2,参数!$B$1)</f>
        <v>41.1166652545963</v>
      </c>
      <c r="H2089" s="17">
        <f ca="1">f_nav_periodreturnrankingper(A2089,参数!$B$2,参数!$B$1,3)</f>
        <v>86.9479882237488</v>
      </c>
      <c r="I2089" s="17">
        <f ca="1">f_nav_adjustedreturn(A2089,参数!$B$3,参数!$B$2)</f>
        <v>0</v>
      </c>
      <c r="J2089" s="17">
        <f ca="1">f_nav_periodreturnrankingper(A2089,参数!$B$3,参数!$B$2,3)</f>
        <v>0</v>
      </c>
      <c r="K2089" s="17">
        <f ca="1">f_nav_adjustedreturn(A2089,参数!$B$4,参数!$B$3)</f>
        <v>0</v>
      </c>
      <c r="L2089" s="17">
        <f ca="1">f_nav_periodreturnrankingper(A2089,参数!$B$4,参数!$B$3,3)</f>
        <v>0</v>
      </c>
      <c r="M2089" s="17">
        <f ca="1">f_nav_adjustedreturn(A2089,参数!$B$5,参数!$B$4)</f>
        <v>0</v>
      </c>
      <c r="N2089" s="17">
        <f ca="1">f_nav_periodreturnrankingper(A2089,参数!$B$5,参数!$B$4,3)</f>
        <v>0</v>
      </c>
      <c r="O2089" s="17">
        <f ca="1">f_nav_adjustedreturn(A2089,参数!$B$6,参数!$B$5)</f>
        <v>0</v>
      </c>
      <c r="P2089" s="17">
        <f ca="1">f_nav_periodreturnrankingper(A2089,参数!$B$6,参数!$B$5,3)</f>
        <v>0</v>
      </c>
      <c r="Q2089" s="25">
        <f>f_return(A2089,1,参数!$B$1-365/2,参数!$B$1)</f>
        <v>39.2020918878153</v>
      </c>
      <c r="R2089" s="25">
        <f ca="1">f_return(A2089,1,参数!$B$4,参数!$B$1)</f>
        <v>0</v>
      </c>
      <c r="S2089" s="25">
        <f ca="1">f_return(A2089,1,参数!$B$6,参数!$B$1)</f>
        <v>0</v>
      </c>
      <c r="T2089" t="str">
        <f>f_info_investtype(A2089)</f>
        <v>偏股混合型基金</v>
      </c>
      <c r="U2089" t="str">
        <f>f_info_fundmanager(A2089)</f>
        <v>郑科</v>
      </c>
      <c r="V2089">
        <f>f_info_manager_onthepostdays(A2089,1)</f>
        <v>658</v>
      </c>
      <c r="W2089" s="25">
        <f ca="1">f_return_1w(A2089,"0",参数!$B$2)</f>
        <v>-1.21359223300972</v>
      </c>
      <c r="X2089" s="25">
        <f>f_return_1m(A2089,"0",参数!$B$1)</f>
        <v>8.30353078873788</v>
      </c>
      <c r="Y2089" s="25">
        <f>f_return_3m(A2089,0,参数!$B$1)</f>
        <v>14.0821917808219</v>
      </c>
      <c r="Z2089" s="25">
        <f>f_return_6m(A2089,0,参数!B2088)</f>
        <v>9.43586299529885</v>
      </c>
      <c r="AA2089" t="str">
        <f>f_dq_status(A2089,参数!$B$1)</f>
        <v>开放申购|暂停赎回</v>
      </c>
      <c r="AB2089" s="17">
        <f ca="1">f_risk_maxdownside(A2089,参数!$B$6,参数!$B$1)</f>
        <v>-12.7966569423638</v>
      </c>
      <c r="AC2089" s="17">
        <f ca="1">f_risk_maxdownside(A2089,参数!$B$4,参数!$B$1)</f>
        <v>-12.7966569423638</v>
      </c>
      <c r="AD2089" t="str">
        <f ca="1">f_risk_maxdownside_date(A2089,参数!$B$6,参数!$B$1)</f>
        <v>20200226-20200323</v>
      </c>
    </row>
    <row r="2090" spans="1:30">
      <c r="A2090" s="15" t="s">
        <v>2118</v>
      </c>
      <c r="B2090" t="str">
        <f>f_info_name(A2090)</f>
        <v>天弘优质成长企业精选</v>
      </c>
      <c r="C2090" t="str">
        <f>f_info_setupdate(A2090)</f>
        <v>2019-10-18</v>
      </c>
      <c r="D2090" s="16">
        <f t="shared" si="32"/>
        <v>465</v>
      </c>
      <c r="F2090" s="17">
        <f>f_netasset_total(A2090,参数!$B$1,100000000)</f>
        <v>3.6809774365</v>
      </c>
      <c r="G2090" s="17">
        <f ca="1">f_nav_adjustedreturn(A2090,参数!$B$2,参数!$B$1)</f>
        <v>76.1896353844796</v>
      </c>
      <c r="H2090" s="17">
        <f ca="1">f_nav_periodreturnrankingper(A2090,参数!$B$2,参数!$B$1,3)</f>
        <v>19.0577024880889</v>
      </c>
      <c r="I2090" s="17">
        <f ca="1">f_nav_adjustedreturn(A2090,参数!$B$3,参数!$B$2)</f>
        <v>0</v>
      </c>
      <c r="J2090" s="17">
        <f ca="1">f_nav_periodreturnrankingper(A2090,参数!$B$3,参数!$B$2,3)</f>
        <v>0</v>
      </c>
      <c r="K2090" s="17">
        <f ca="1">f_nav_adjustedreturn(A2090,参数!$B$4,参数!$B$3)</f>
        <v>0</v>
      </c>
      <c r="L2090" s="17">
        <f ca="1">f_nav_periodreturnrankingper(A2090,参数!$B$4,参数!$B$3,3)</f>
        <v>0</v>
      </c>
      <c r="M2090" s="17">
        <f ca="1">f_nav_adjustedreturn(A2090,参数!$B$5,参数!$B$4)</f>
        <v>0</v>
      </c>
      <c r="N2090" s="17">
        <f ca="1">f_nav_periodreturnrankingper(A2090,参数!$B$5,参数!$B$4,3)</f>
        <v>0</v>
      </c>
      <c r="O2090" s="17">
        <f ca="1">f_nav_adjustedreturn(A2090,参数!$B$6,参数!$B$5)</f>
        <v>0</v>
      </c>
      <c r="P2090" s="17">
        <f ca="1">f_nav_periodreturnrankingper(A2090,参数!$B$6,参数!$B$5,3)</f>
        <v>0</v>
      </c>
      <c r="Q2090" s="25">
        <f>f_return(A2090,1,参数!$B$1-365/2,参数!$B$1)</f>
        <v>143.484139771484</v>
      </c>
      <c r="R2090" s="25">
        <f ca="1">f_return(A2090,1,参数!$B$4,参数!$B$1)</f>
        <v>0</v>
      </c>
      <c r="S2090" s="25">
        <f ca="1">f_return(A2090,1,参数!$B$6,参数!$B$1)</f>
        <v>0</v>
      </c>
      <c r="T2090" t="str">
        <f>f_info_investtype(A2090)</f>
        <v>灵活配置型基金</v>
      </c>
      <c r="U2090" t="str">
        <f>f_info_fundmanager(A2090)</f>
        <v>谷琦彬</v>
      </c>
      <c r="V2090">
        <f>f_info_manager_onthepostdays(A2090,1)</f>
        <v>482</v>
      </c>
      <c r="W2090" s="25">
        <f ca="1">f_return_1w(A2090,"0",参数!$B$2)</f>
        <v>-1.55571006431427</v>
      </c>
      <c r="X2090" s="25">
        <f>f_return_1m(A2090,"0",参数!$B$1)</f>
        <v>14.9729231478281</v>
      </c>
      <c r="Y2090" s="25">
        <f>f_return_3m(A2090,0,参数!$B$1)</f>
        <v>31.6598495843779</v>
      </c>
      <c r="Z2090" s="25">
        <f>f_return_6m(A2090,0,参数!B2089)</f>
        <v>44.04659188956</v>
      </c>
      <c r="AA2090" t="str">
        <f>f_dq_status(A2090,参数!$B$1)</f>
        <v>开放申购|开放赎回</v>
      </c>
      <c r="AB2090" s="17">
        <f ca="1">f_risk_maxdownside(A2090,参数!$B$6,参数!$B$1)</f>
        <v>-20.1193879266857</v>
      </c>
      <c r="AC2090" s="17">
        <f ca="1">f_risk_maxdownside(A2090,参数!$B$4,参数!$B$1)</f>
        <v>-20.1193879266857</v>
      </c>
      <c r="AD2090" t="str">
        <f ca="1">f_risk_maxdownside_date(A2090,参数!$B$6,参数!$B$1)</f>
        <v>20200221-20200323</v>
      </c>
    </row>
    <row r="2091" spans="1:30">
      <c r="A2091" s="15" t="s">
        <v>2119</v>
      </c>
      <c r="B2091" t="str">
        <f>f_info_name(A2091)</f>
        <v>银河新动能</v>
      </c>
      <c r="C2091" t="str">
        <f>f_info_setupdate(A2091)</f>
        <v>2019-11-18</v>
      </c>
      <c r="D2091" s="16">
        <f t="shared" si="32"/>
        <v>434</v>
      </c>
      <c r="F2091" s="17">
        <f>f_netasset_total(A2091,参数!$B$1,100000000)</f>
        <v>4.2668823499</v>
      </c>
      <c r="G2091" s="17">
        <f ca="1">f_nav_adjustedreturn(A2091,参数!$B$2,参数!$B$1)</f>
        <v>91.408634976014</v>
      </c>
      <c r="H2091" s="17">
        <f ca="1">f_nav_periodreturnrankingper(A2091,参数!$B$2,参数!$B$1,3)</f>
        <v>16.9774288518155</v>
      </c>
      <c r="I2091" s="17">
        <f ca="1">f_nav_adjustedreturn(A2091,参数!$B$3,参数!$B$2)</f>
        <v>0</v>
      </c>
      <c r="J2091" s="17">
        <f ca="1">f_nav_periodreturnrankingper(A2091,参数!$B$3,参数!$B$2,3)</f>
        <v>0</v>
      </c>
      <c r="K2091" s="17">
        <f ca="1">f_nav_adjustedreturn(A2091,参数!$B$4,参数!$B$3)</f>
        <v>0</v>
      </c>
      <c r="L2091" s="17">
        <f ca="1">f_nav_periodreturnrankingper(A2091,参数!$B$4,参数!$B$3,3)</f>
        <v>0</v>
      </c>
      <c r="M2091" s="17">
        <f ca="1">f_nav_adjustedreturn(A2091,参数!$B$5,参数!$B$4)</f>
        <v>0</v>
      </c>
      <c r="N2091" s="17">
        <f ca="1">f_nav_periodreturnrankingper(A2091,参数!$B$5,参数!$B$4,3)</f>
        <v>0</v>
      </c>
      <c r="O2091" s="17">
        <f ca="1">f_nav_adjustedreturn(A2091,参数!$B$6,参数!$B$5)</f>
        <v>0</v>
      </c>
      <c r="P2091" s="17">
        <f ca="1">f_nav_periodreturnrankingper(A2091,参数!$B$6,参数!$B$5,3)</f>
        <v>0</v>
      </c>
      <c r="Q2091" s="25">
        <f>f_return(A2091,1,参数!$B$1-365/2,参数!$B$1)</f>
        <v>79.049147287947</v>
      </c>
      <c r="R2091" s="25">
        <f ca="1">f_return(A2091,1,参数!$B$4,参数!$B$1)</f>
        <v>0</v>
      </c>
      <c r="S2091" s="25">
        <f ca="1">f_return(A2091,1,参数!$B$6,参数!$B$1)</f>
        <v>0</v>
      </c>
      <c r="T2091" t="str">
        <f>f_info_investtype(A2091)</f>
        <v>偏股混合型基金</v>
      </c>
      <c r="U2091" t="str">
        <f>f_info_fundmanager(A2091)</f>
        <v>张杨</v>
      </c>
      <c r="V2091">
        <f>f_info_manager_onthepostdays(A2091,1)</f>
        <v>451</v>
      </c>
      <c r="W2091" s="25">
        <f ca="1">f_return_1w(A2091,"0",参数!$B$2)</f>
        <v>5.94160044354094</v>
      </c>
      <c r="X2091" s="25">
        <f>f_return_1m(A2091,"0",参数!$B$1)</f>
        <v>10.5652962515115</v>
      </c>
      <c r="Y2091" s="25">
        <f>f_return_3m(A2091,0,参数!$B$1)</f>
        <v>30.3921568627451</v>
      </c>
      <c r="Z2091" s="25">
        <f>f_return_6m(A2091,0,参数!B2090)</f>
        <v>27.8474429355678</v>
      </c>
      <c r="AA2091" t="str">
        <f>f_dq_status(A2091,参数!$B$1)</f>
        <v>开放申购|开放赎回</v>
      </c>
      <c r="AB2091" s="17">
        <f ca="1">f_risk_maxdownside(A2091,参数!$B$6,参数!$B$1)</f>
        <v>-21.9013740670991</v>
      </c>
      <c r="AC2091" s="17">
        <f ca="1">f_risk_maxdownside(A2091,参数!$B$4,参数!$B$1)</f>
        <v>-21.9013740670991</v>
      </c>
      <c r="AD2091" t="str">
        <f ca="1">f_risk_maxdownside_date(A2091,参数!$B$6,参数!$B$1)</f>
        <v>20200226-20200401</v>
      </c>
    </row>
    <row r="2092" spans="1:30">
      <c r="A2092" s="15" t="s">
        <v>2120</v>
      </c>
      <c r="B2092" t="str">
        <f>f_info_name(A2092)</f>
        <v>华夏常阳三年定开</v>
      </c>
      <c r="C2092" t="str">
        <f>f_info_setupdate(A2092)</f>
        <v>2019-09-20</v>
      </c>
      <c r="D2092" s="16">
        <f t="shared" si="32"/>
        <v>493</v>
      </c>
      <c r="F2092" s="17">
        <f>f_netasset_total(A2092,参数!$B$1,100000000)</f>
        <v>52.012033014</v>
      </c>
      <c r="G2092" s="17">
        <f ca="1">f_nav_adjustedreturn(A2092,参数!$B$2,参数!$B$1)</f>
        <v>69.568623485216</v>
      </c>
      <c r="H2092" s="17">
        <f ca="1">f_nav_periodreturnrankingper(A2092,参数!$B$2,参数!$B$1,3)</f>
        <v>8</v>
      </c>
      <c r="I2092" s="17">
        <f ca="1">f_nav_adjustedreturn(A2092,参数!$B$3,参数!$B$2)</f>
        <v>0</v>
      </c>
      <c r="J2092" s="17">
        <f ca="1">f_nav_periodreturnrankingper(A2092,参数!$B$3,参数!$B$2,3)</f>
        <v>0</v>
      </c>
      <c r="K2092" s="17">
        <f ca="1">f_nav_adjustedreturn(A2092,参数!$B$4,参数!$B$3)</f>
        <v>0</v>
      </c>
      <c r="L2092" s="17">
        <f ca="1">f_nav_periodreturnrankingper(A2092,参数!$B$4,参数!$B$3,3)</f>
        <v>0</v>
      </c>
      <c r="M2092" s="17">
        <f ca="1">f_nav_adjustedreturn(A2092,参数!$B$5,参数!$B$4)</f>
        <v>0</v>
      </c>
      <c r="N2092" s="17">
        <f ca="1">f_nav_periodreturnrankingper(A2092,参数!$B$5,参数!$B$4,3)</f>
        <v>0</v>
      </c>
      <c r="O2092" s="17">
        <f ca="1">f_nav_adjustedreturn(A2092,参数!$B$6,参数!$B$5)</f>
        <v>0</v>
      </c>
      <c r="P2092" s="17">
        <f ca="1">f_nav_periodreturnrankingper(A2092,参数!$B$6,参数!$B$5,3)</f>
        <v>0</v>
      </c>
      <c r="Q2092" s="25">
        <f>f_return(A2092,1,参数!$B$1-365/2,参数!$B$1)</f>
        <v>72.4523500773788</v>
      </c>
      <c r="R2092" s="25">
        <f ca="1">f_return(A2092,1,参数!$B$4,参数!$B$1)</f>
        <v>0</v>
      </c>
      <c r="S2092" s="25">
        <f ca="1">f_return(A2092,1,参数!$B$6,参数!$B$1)</f>
        <v>0</v>
      </c>
      <c r="T2092" t="str">
        <f>f_info_investtype(A2092)</f>
        <v>平衡混合型基金</v>
      </c>
      <c r="U2092" t="str">
        <f>f_info_fundmanager(A2092)</f>
        <v>蔡向阳</v>
      </c>
      <c r="V2092">
        <f>f_info_manager_onthepostdays(A2092,1)</f>
        <v>510</v>
      </c>
      <c r="W2092" s="25">
        <f ca="1">f_return_1w(A2092,"0",参数!$B$2)</f>
        <v>-3.77121913580246</v>
      </c>
      <c r="X2092" s="25">
        <f>f_return_1m(A2092,"0",参数!$B$1)</f>
        <v>9.97764782630176</v>
      </c>
      <c r="Y2092" s="25">
        <f>f_return_3m(A2092,0,参数!$B$1)</f>
        <v>23.5872712770838</v>
      </c>
      <c r="Z2092" s="25">
        <f>f_return_6m(A2092,0,参数!B2091)</f>
        <v>29.336807090711</v>
      </c>
      <c r="AA2092" t="str">
        <f>f_dq_status(A2092,参数!$B$1)</f>
        <v>封闭期</v>
      </c>
      <c r="AB2092" s="17">
        <f ca="1">f_risk_maxdownside(A2092,参数!$B$6,参数!$B$1)</f>
        <v>-13.5223765432099</v>
      </c>
      <c r="AC2092" s="17">
        <f ca="1">f_risk_maxdownside(A2092,参数!$B$4,参数!$B$1)</f>
        <v>-13.5223765432099</v>
      </c>
      <c r="AD2092" t="str">
        <f ca="1">f_risk_maxdownside_date(A2092,参数!$B$6,参数!$B$1)</f>
        <v>20200118-20200320</v>
      </c>
    </row>
    <row r="2093" spans="1:30">
      <c r="A2093" s="15" t="s">
        <v>2121</v>
      </c>
      <c r="B2093" t="str">
        <f>f_info_name(A2093)</f>
        <v>上投摩根锦程均衡养老(FOF)</v>
      </c>
      <c r="C2093" t="str">
        <f>f_info_setupdate(A2093)</f>
        <v>2019-09-02</v>
      </c>
      <c r="D2093" s="16">
        <f t="shared" si="32"/>
        <v>511</v>
      </c>
      <c r="F2093" s="17">
        <f>f_netasset_total(A2093,参数!$B$1,100000000)</f>
        <v>2.7133914482</v>
      </c>
      <c r="G2093" s="17">
        <f ca="1">f_nav_adjustedreturn(A2093,参数!$B$2,参数!$B$1)</f>
        <v>26.7145965376975</v>
      </c>
      <c r="H2093" s="17">
        <f ca="1">f_nav_periodreturnrankingper(A2093,参数!$B$2,参数!$B$1,3)</f>
        <v>78.6666666666667</v>
      </c>
      <c r="I2093" s="17">
        <f ca="1">f_nav_adjustedreturn(A2093,参数!$B$3,参数!$B$2)</f>
        <v>0</v>
      </c>
      <c r="J2093" s="17">
        <f ca="1">f_nav_periodreturnrankingper(A2093,参数!$B$3,参数!$B$2,3)</f>
        <v>0</v>
      </c>
      <c r="K2093" s="17">
        <f ca="1">f_nav_adjustedreturn(A2093,参数!$B$4,参数!$B$3)</f>
        <v>0</v>
      </c>
      <c r="L2093" s="17">
        <f ca="1">f_nav_periodreturnrankingper(A2093,参数!$B$4,参数!$B$3,3)</f>
        <v>0</v>
      </c>
      <c r="M2093" s="17">
        <f ca="1">f_nav_adjustedreturn(A2093,参数!$B$5,参数!$B$4)</f>
        <v>0</v>
      </c>
      <c r="N2093" s="17">
        <f ca="1">f_nav_periodreturnrankingper(A2093,参数!$B$5,参数!$B$4,3)</f>
        <v>0</v>
      </c>
      <c r="O2093" s="17">
        <f ca="1">f_nav_adjustedreturn(A2093,参数!$B$6,参数!$B$5)</f>
        <v>0</v>
      </c>
      <c r="P2093" s="17">
        <f ca="1">f_nav_periodreturnrankingper(A2093,参数!$B$6,参数!$B$5,3)</f>
        <v>0</v>
      </c>
      <c r="Q2093" s="25">
        <f>f_return(A2093,1,参数!$B$1-365/2,参数!$B$1)</f>
        <v>28.5732690497641</v>
      </c>
      <c r="R2093" s="25">
        <f ca="1">f_return(A2093,1,参数!$B$4,参数!$B$1)</f>
        <v>0</v>
      </c>
      <c r="S2093" s="25">
        <f ca="1">f_return(A2093,1,参数!$B$6,参数!$B$1)</f>
        <v>0</v>
      </c>
      <c r="T2093" t="str">
        <f>f_info_investtype(A2093)</f>
        <v>平衡混合型基金</v>
      </c>
      <c r="U2093" t="str">
        <f>f_info_fundmanager(A2093)</f>
        <v>杜习杰</v>
      </c>
      <c r="V2093">
        <f>f_info_manager_onthepostdays(A2093,1)</f>
        <v>528</v>
      </c>
      <c r="W2093" s="25">
        <f ca="1">f_return_1w(A2093,"0",参数!$B$2)</f>
        <v>-0.489503906617725</v>
      </c>
      <c r="X2093" s="25">
        <f>f_return_1m(A2093,"0",参数!$B$1)</f>
        <v>6.36017151024296</v>
      </c>
      <c r="Y2093" s="25">
        <f>f_return_3m(A2093,0,参数!$B$1)</f>
        <v>11.328125</v>
      </c>
      <c r="Z2093" s="25">
        <f>f_return_6m(A2093,0,参数!B2092)</f>
        <v>8.59092403814535</v>
      </c>
      <c r="AA2093" t="str">
        <f>f_dq_status(A2093,参数!$B$1)</f>
        <v>开放申购|暂停赎回</v>
      </c>
      <c r="AB2093" s="17">
        <f ca="1">f_risk_maxdownside(A2093,参数!$B$6,参数!$B$1)</f>
        <v>-10.6170598911071</v>
      </c>
      <c r="AC2093" s="17">
        <f ca="1">f_risk_maxdownside(A2093,参数!$B$4,参数!$B$1)</f>
        <v>-10.6170598911071</v>
      </c>
      <c r="AD2093" t="str">
        <f ca="1">f_risk_maxdownside_date(A2093,参数!$B$6,参数!$B$1)</f>
        <v>20200226-20200323</v>
      </c>
    </row>
    <row r="2094" spans="1:30">
      <c r="A2094" s="15" t="s">
        <v>2122</v>
      </c>
      <c r="B2094" t="str">
        <f>f_info_name(A2094)</f>
        <v>国泰民安养老2040三年</v>
      </c>
      <c r="C2094" t="str">
        <f>f_info_setupdate(A2094)</f>
        <v>2019-07-16</v>
      </c>
      <c r="D2094" s="16">
        <f t="shared" si="32"/>
        <v>559</v>
      </c>
      <c r="F2094" s="17">
        <f>f_netasset_total(A2094,参数!$B$1,100000000)</f>
        <v>1.3229552006</v>
      </c>
      <c r="G2094" s="17">
        <f ca="1">f_nav_adjustedreturn(A2094,参数!$B$2,参数!$B$1)</f>
        <v>28.1378793555639</v>
      </c>
      <c r="H2094" s="17">
        <f ca="1">f_nav_periodreturnrankingper(A2094,参数!$B$2,参数!$B$1,3)</f>
        <v>74.6666666666667</v>
      </c>
      <c r="I2094" s="17">
        <f ca="1">f_nav_adjustedreturn(A2094,参数!$B$3,参数!$B$2)</f>
        <v>0</v>
      </c>
      <c r="J2094" s="17">
        <f ca="1">f_nav_periodreturnrankingper(A2094,参数!$B$3,参数!$B$2,3)</f>
        <v>0</v>
      </c>
      <c r="K2094" s="17">
        <f ca="1">f_nav_adjustedreturn(A2094,参数!$B$4,参数!$B$3)</f>
        <v>0</v>
      </c>
      <c r="L2094" s="17">
        <f ca="1">f_nav_periodreturnrankingper(A2094,参数!$B$4,参数!$B$3,3)</f>
        <v>0</v>
      </c>
      <c r="M2094" s="17">
        <f ca="1">f_nav_adjustedreturn(A2094,参数!$B$5,参数!$B$4)</f>
        <v>0</v>
      </c>
      <c r="N2094" s="17">
        <f ca="1">f_nav_periodreturnrankingper(A2094,参数!$B$5,参数!$B$4,3)</f>
        <v>0</v>
      </c>
      <c r="O2094" s="17">
        <f ca="1">f_nav_adjustedreturn(A2094,参数!$B$6,参数!$B$5)</f>
        <v>0</v>
      </c>
      <c r="P2094" s="17">
        <f ca="1">f_nav_periodreturnrankingper(A2094,参数!$B$6,参数!$B$5,3)</f>
        <v>0</v>
      </c>
      <c r="Q2094" s="25">
        <f>f_return(A2094,1,参数!$B$1-365/2,参数!$B$1)</f>
        <v>31.1092336480616</v>
      </c>
      <c r="R2094" s="25">
        <f ca="1">f_return(A2094,1,参数!$B$4,参数!$B$1)</f>
        <v>0</v>
      </c>
      <c r="S2094" s="25">
        <f ca="1">f_return(A2094,1,参数!$B$6,参数!$B$1)</f>
        <v>0</v>
      </c>
      <c r="T2094" t="str">
        <f>f_info_investtype(A2094)</f>
        <v>平衡混合型基金</v>
      </c>
      <c r="U2094" t="str">
        <f>f_info_fundmanager(A2094)</f>
        <v>周珞晏</v>
      </c>
      <c r="V2094">
        <f>f_info_manager_onthepostdays(A2094,1)</f>
        <v>538</v>
      </c>
      <c r="W2094" s="25">
        <f ca="1">f_return_1w(A2094,"0",参数!$B$2)</f>
        <v>-0.983120014839542</v>
      </c>
      <c r="X2094" s="25">
        <f>f_return_1m(A2094,"0",参数!$B$1)</f>
        <v>8.64040660736976</v>
      </c>
      <c r="Y2094" s="25">
        <f>f_return_3m(A2094,0,参数!$B$1)</f>
        <v>13.5363930616649</v>
      </c>
      <c r="Z2094" s="25">
        <f>f_return_6m(A2094,0,参数!B2093)</f>
        <v>10.0130676249592</v>
      </c>
      <c r="AA2094" t="str">
        <f>f_dq_status(A2094,参数!$B$1)</f>
        <v>开放申购|暂停赎回</v>
      </c>
      <c r="AB2094" s="17">
        <f ca="1">f_risk_maxdownside(A2094,参数!$B$6,参数!$B$1)</f>
        <v>-8.62516793551277</v>
      </c>
      <c r="AC2094" s="17">
        <f ca="1">f_risk_maxdownside(A2094,参数!$B$4,参数!$B$1)</f>
        <v>-8.62516793551277</v>
      </c>
      <c r="AD2094" t="str">
        <f ca="1">f_risk_maxdownside_date(A2094,参数!$B$6,参数!$B$1)</f>
        <v>20200226-20200323</v>
      </c>
    </row>
    <row r="2095" spans="1:30">
      <c r="A2095" s="15" t="s">
        <v>2123</v>
      </c>
      <c r="B2095" t="str">
        <f>f_info_name(A2095)</f>
        <v>万家平衡养老三年(FOF)</v>
      </c>
      <c r="C2095" t="str">
        <f>f_info_setupdate(A2095)</f>
        <v>2019-04-22</v>
      </c>
      <c r="D2095" s="16">
        <f t="shared" si="32"/>
        <v>644</v>
      </c>
      <c r="F2095" s="17">
        <f>f_netasset_total(A2095,参数!$B$1,100000000)</f>
        <v>0.14915647</v>
      </c>
      <c r="G2095" s="17">
        <f ca="1">f_nav_adjustedreturn(A2095,参数!$B$2,参数!$B$1)</f>
        <v>25.2394106813996</v>
      </c>
      <c r="H2095" s="17">
        <f ca="1">f_nav_periodreturnrankingper(A2095,参数!$B$2,参数!$B$1,3)</f>
        <v>86.6666666666667</v>
      </c>
      <c r="I2095" s="17">
        <f ca="1">f_nav_adjustedreturn(A2095,参数!$B$3,参数!$B$2)</f>
        <v>0</v>
      </c>
      <c r="J2095" s="17">
        <f ca="1">f_nav_periodreturnrankingper(A2095,参数!$B$3,参数!$B$2,3)</f>
        <v>0</v>
      </c>
      <c r="K2095" s="17">
        <f ca="1">f_nav_adjustedreturn(A2095,参数!$B$4,参数!$B$3)</f>
        <v>0</v>
      </c>
      <c r="L2095" s="17">
        <f ca="1">f_nav_periodreturnrankingper(A2095,参数!$B$4,参数!$B$3,3)</f>
        <v>0</v>
      </c>
      <c r="M2095" s="17">
        <f ca="1">f_nav_adjustedreturn(A2095,参数!$B$5,参数!$B$4)</f>
        <v>0</v>
      </c>
      <c r="N2095" s="17">
        <f ca="1">f_nav_periodreturnrankingper(A2095,参数!$B$5,参数!$B$4,3)</f>
        <v>0</v>
      </c>
      <c r="O2095" s="17">
        <f ca="1">f_nav_adjustedreturn(A2095,参数!$B$6,参数!$B$5)</f>
        <v>0</v>
      </c>
      <c r="P2095" s="17">
        <f ca="1">f_nav_periodreturnrankingper(A2095,参数!$B$6,参数!$B$5,3)</f>
        <v>0</v>
      </c>
      <c r="Q2095" s="25">
        <f>f_return(A2095,1,参数!$B$1-365/2,参数!$B$1)</f>
        <v>29.7625133986747</v>
      </c>
      <c r="R2095" s="25">
        <f ca="1">f_return(A2095,1,参数!$B$4,参数!$B$1)</f>
        <v>0</v>
      </c>
      <c r="S2095" s="25">
        <f ca="1">f_return(A2095,1,参数!$B$6,参数!$B$1)</f>
        <v>0</v>
      </c>
      <c r="T2095" t="str">
        <f>f_info_investtype(A2095)</f>
        <v>平衡混合型基金</v>
      </c>
      <c r="U2095" t="str">
        <f>f_info_fundmanager(A2095)</f>
        <v>徐朝贞</v>
      </c>
      <c r="V2095">
        <f>f_info_manager_onthepostdays(A2095,1)</f>
        <v>661</v>
      </c>
      <c r="W2095" s="25">
        <f ca="1">f_return_1w(A2095,"0",参数!$B$2)</f>
        <v>-1.02980041921078</v>
      </c>
      <c r="X2095" s="25">
        <f>f_return_1m(A2095,"0",参数!$B$1)</f>
        <v>6.49076103977452</v>
      </c>
      <c r="Y2095" s="25">
        <f>f_return_3m(A2095,0,参数!$B$1)</f>
        <v>11.210139002453</v>
      </c>
      <c r="Z2095" s="25">
        <f>f_return_6m(A2095,0,参数!B2094)</f>
        <v>8.84725050916497</v>
      </c>
      <c r="AA2095" t="str">
        <f>f_dq_status(A2095,参数!$B$1)</f>
        <v>开放申购|暂停赎回</v>
      </c>
      <c r="AB2095" s="17">
        <f ca="1">f_risk_maxdownside(A2095,参数!$B$6,参数!$B$1)</f>
        <v>-8.30591373943976</v>
      </c>
      <c r="AC2095" s="17">
        <f ca="1">f_risk_maxdownside(A2095,参数!$B$4,参数!$B$1)</f>
        <v>-8.30591373943976</v>
      </c>
      <c r="AD2095" t="str">
        <f ca="1">f_risk_maxdownside_date(A2095,参数!$B$6,参数!$B$1)</f>
        <v>20200306-20200323</v>
      </c>
    </row>
    <row r="2096" spans="1:30">
      <c r="A2096" s="15" t="s">
        <v>2124</v>
      </c>
      <c r="B2096" t="str">
        <f>f_info_name(A2096)</f>
        <v>平安养老2035A</v>
      </c>
      <c r="C2096" t="str">
        <f>f_info_setupdate(A2096)</f>
        <v>2019-06-19</v>
      </c>
      <c r="D2096" s="16">
        <f t="shared" si="32"/>
        <v>586</v>
      </c>
      <c r="F2096" s="17">
        <f>f_netasset_total(A2096,参数!$B$1,100000000)</f>
        <v>5.5649651327</v>
      </c>
      <c r="G2096" s="17">
        <f ca="1">f_nav_adjustedreturn(A2096,参数!$B$2,参数!$B$1)</f>
        <v>33.9673668078969</v>
      </c>
      <c r="H2096" s="17">
        <f ca="1">f_nav_periodreturnrankingper(A2096,参数!$B$2,参数!$B$1,3)</f>
        <v>52</v>
      </c>
      <c r="I2096" s="17">
        <f ca="1">f_nav_adjustedreturn(A2096,参数!$B$3,参数!$B$2)</f>
        <v>0</v>
      </c>
      <c r="J2096" s="17">
        <f ca="1">f_nav_periodreturnrankingper(A2096,参数!$B$3,参数!$B$2,3)</f>
        <v>0</v>
      </c>
      <c r="K2096" s="17">
        <f ca="1">f_nav_adjustedreturn(A2096,参数!$B$4,参数!$B$3)</f>
        <v>0</v>
      </c>
      <c r="L2096" s="17">
        <f ca="1">f_nav_periodreturnrankingper(A2096,参数!$B$4,参数!$B$3,3)</f>
        <v>0</v>
      </c>
      <c r="M2096" s="17">
        <f ca="1">f_nav_adjustedreturn(A2096,参数!$B$5,参数!$B$4)</f>
        <v>0</v>
      </c>
      <c r="N2096" s="17">
        <f ca="1">f_nav_periodreturnrankingper(A2096,参数!$B$5,参数!$B$4,3)</f>
        <v>0</v>
      </c>
      <c r="O2096" s="17">
        <f ca="1">f_nav_adjustedreturn(A2096,参数!$B$6,参数!$B$5)</f>
        <v>0</v>
      </c>
      <c r="P2096" s="17">
        <f ca="1">f_nav_periodreturnrankingper(A2096,参数!$B$6,参数!$B$5,3)</f>
        <v>0</v>
      </c>
      <c r="Q2096" s="25">
        <f>f_return(A2096,1,参数!$B$1-365/2,参数!$B$1)</f>
        <v>36.5125143031986</v>
      </c>
      <c r="R2096" s="25">
        <f ca="1">f_return(A2096,1,参数!$B$4,参数!$B$1)</f>
        <v>0</v>
      </c>
      <c r="S2096" s="25">
        <f ca="1">f_return(A2096,1,参数!$B$6,参数!$B$1)</f>
        <v>0</v>
      </c>
      <c r="T2096" t="str">
        <f>f_info_investtype(A2096)</f>
        <v>平衡混合型基金</v>
      </c>
      <c r="U2096" t="str">
        <f>f_info_fundmanager(A2096)</f>
        <v>张文君,高莺</v>
      </c>
      <c r="V2096">
        <f>f_info_manager_onthepostdays(A2096,1)</f>
        <v>603</v>
      </c>
      <c r="W2096" s="25">
        <f ca="1">f_return_1w(A2096,"0",参数!$B$2)</f>
        <v>-0.421903052064645</v>
      </c>
      <c r="X2096" s="25">
        <f>f_return_1m(A2096,"0",参数!$B$1)</f>
        <v>8.06428155904596</v>
      </c>
      <c r="Y2096" s="25">
        <f>f_return_3m(A2096,0,参数!$B$1)</f>
        <v>14.4738869203513</v>
      </c>
      <c r="Z2096" s="25">
        <f>f_return_6m(A2096,0,参数!B2095)</f>
        <v>9.6153846153846</v>
      </c>
      <c r="AA2096" t="str">
        <f>f_dq_status(A2096,参数!$B$1)</f>
        <v>开放申购|暂停赎回</v>
      </c>
      <c r="AB2096" s="17">
        <f ca="1">f_risk_maxdownside(A2096,参数!$B$6,参数!$B$1)</f>
        <v>-9.15766374071574</v>
      </c>
      <c r="AC2096" s="17">
        <f ca="1">f_risk_maxdownside(A2096,参数!$B$4,参数!$B$1)</f>
        <v>-9.15766374071574</v>
      </c>
      <c r="AD2096" t="str">
        <f ca="1">f_risk_maxdownside_date(A2096,参数!$B$6,参数!$B$1)</f>
        <v>20200226-20200323</v>
      </c>
    </row>
    <row r="2097" spans="1:30">
      <c r="A2097" s="15" t="s">
        <v>2125</v>
      </c>
      <c r="B2097" t="str">
        <f>f_info_name(A2097)</f>
        <v>中欧预见养老2050五年A</v>
      </c>
      <c r="C2097" t="str">
        <f>f_info_setupdate(A2097)</f>
        <v>2019-05-10</v>
      </c>
      <c r="D2097" s="16">
        <f t="shared" si="32"/>
        <v>626</v>
      </c>
      <c r="F2097" s="17">
        <f>f_netasset_total(A2097,参数!$B$1,100000000)</f>
        <v>0.4099215029</v>
      </c>
      <c r="G2097" s="17">
        <f ca="1">f_nav_adjustedreturn(A2097,参数!$B$2,参数!$B$1)</f>
        <v>42.11355087044</v>
      </c>
      <c r="H2097" s="17">
        <f ca="1">f_nav_periodreturnrankingper(A2097,参数!$B$2,参数!$B$1,3)</f>
        <v>86.261040235525</v>
      </c>
      <c r="I2097" s="17">
        <f ca="1">f_nav_adjustedreturn(A2097,参数!$B$3,参数!$B$2)</f>
        <v>0</v>
      </c>
      <c r="J2097" s="17">
        <f ca="1">f_nav_periodreturnrankingper(A2097,参数!$B$3,参数!$B$2,3)</f>
        <v>0</v>
      </c>
      <c r="K2097" s="17">
        <f ca="1">f_nav_adjustedreturn(A2097,参数!$B$4,参数!$B$3)</f>
        <v>0</v>
      </c>
      <c r="L2097" s="17">
        <f ca="1">f_nav_periodreturnrankingper(A2097,参数!$B$4,参数!$B$3,3)</f>
        <v>0</v>
      </c>
      <c r="M2097" s="17">
        <f ca="1">f_nav_adjustedreturn(A2097,参数!$B$5,参数!$B$4)</f>
        <v>0</v>
      </c>
      <c r="N2097" s="17">
        <f ca="1">f_nav_periodreturnrankingper(A2097,参数!$B$5,参数!$B$4,3)</f>
        <v>0</v>
      </c>
      <c r="O2097" s="17">
        <f ca="1">f_nav_adjustedreturn(A2097,参数!$B$6,参数!$B$5)</f>
        <v>0</v>
      </c>
      <c r="P2097" s="17">
        <f ca="1">f_nav_periodreturnrankingper(A2097,参数!$B$6,参数!$B$5,3)</f>
        <v>0</v>
      </c>
      <c r="Q2097" s="25">
        <f>f_return(A2097,1,参数!$B$1-365/2,参数!$B$1)</f>
        <v>48.4593624394676</v>
      </c>
      <c r="R2097" s="25">
        <f ca="1">f_return(A2097,1,参数!$B$4,参数!$B$1)</f>
        <v>0</v>
      </c>
      <c r="S2097" s="25">
        <f ca="1">f_return(A2097,1,参数!$B$6,参数!$B$1)</f>
        <v>0</v>
      </c>
      <c r="T2097" t="str">
        <f>f_info_investtype(A2097)</f>
        <v>偏股混合型基金</v>
      </c>
      <c r="U2097" t="str">
        <f>f_info_fundmanager(A2097)</f>
        <v>桑磊</v>
      </c>
      <c r="V2097">
        <f>f_info_manager_onthepostdays(A2097,1)</f>
        <v>643</v>
      </c>
      <c r="W2097" s="25">
        <f ca="1">f_return_1w(A2097,"0",参数!$B$2)</f>
        <v>-1.27817600829087</v>
      </c>
      <c r="X2097" s="25">
        <f>f_return_1m(A2097,"0",参数!$B$1)</f>
        <v>9.97901293074267</v>
      </c>
      <c r="Y2097" s="25">
        <f>f_return_3m(A2097,0,参数!$B$1)</f>
        <v>17.9824242864406</v>
      </c>
      <c r="Z2097" s="25">
        <f>f_return_6m(A2097,0,参数!B2096)</f>
        <v>12.900675578554</v>
      </c>
      <c r="AA2097" t="str">
        <f>f_dq_status(A2097,参数!$B$1)</f>
        <v>开放申购|暂停赎回</v>
      </c>
      <c r="AB2097" s="17">
        <f ca="1">f_risk_maxdownside(A2097,参数!$B$6,参数!$B$1)</f>
        <v>-11.7598616486865</v>
      </c>
      <c r="AC2097" s="17">
        <f ca="1">f_risk_maxdownside(A2097,参数!$B$4,参数!$B$1)</f>
        <v>-11.7598616486865</v>
      </c>
      <c r="AD2097" t="str">
        <f ca="1">f_risk_maxdownside_date(A2097,参数!$B$6,参数!$B$1)</f>
        <v>20200226-20200323</v>
      </c>
    </row>
    <row r="2098" spans="1:30">
      <c r="A2098" s="15" t="s">
        <v>2126</v>
      </c>
      <c r="B2098" t="str">
        <f>f_info_name(A2098)</f>
        <v>安信核心竞争力A</v>
      </c>
      <c r="C2098" t="str">
        <f>f_info_setupdate(A2098)</f>
        <v>2019-06-05</v>
      </c>
      <c r="D2098" s="16">
        <f t="shared" si="32"/>
        <v>600</v>
      </c>
      <c r="F2098" s="17">
        <f>f_netasset_total(A2098,参数!$B$1,100000000)</f>
        <v>0.2122895866</v>
      </c>
      <c r="G2098" s="17">
        <f ca="1">f_nav_adjustedreturn(A2098,参数!$B$2,参数!$B$1)</f>
        <v>61.7936117936118</v>
      </c>
      <c r="H2098" s="17">
        <f ca="1">f_nav_periodreturnrankingper(A2098,参数!$B$2,参数!$B$1,3)</f>
        <v>32.8745367919534</v>
      </c>
      <c r="I2098" s="17">
        <f ca="1">f_nav_adjustedreturn(A2098,参数!$B$3,参数!$B$2)</f>
        <v>0</v>
      </c>
      <c r="J2098" s="17">
        <f ca="1">f_nav_periodreturnrankingper(A2098,参数!$B$3,参数!$B$2,3)</f>
        <v>0</v>
      </c>
      <c r="K2098" s="17">
        <f ca="1">f_nav_adjustedreturn(A2098,参数!$B$4,参数!$B$3)</f>
        <v>0</v>
      </c>
      <c r="L2098" s="17">
        <f ca="1">f_nav_periodreturnrankingper(A2098,参数!$B$4,参数!$B$3,3)</f>
        <v>0</v>
      </c>
      <c r="M2098" s="17">
        <f ca="1">f_nav_adjustedreturn(A2098,参数!$B$5,参数!$B$4)</f>
        <v>0</v>
      </c>
      <c r="N2098" s="17">
        <f ca="1">f_nav_periodreturnrankingper(A2098,参数!$B$5,参数!$B$4,3)</f>
        <v>0</v>
      </c>
      <c r="O2098" s="17">
        <f ca="1">f_nav_adjustedreturn(A2098,参数!$B$6,参数!$B$5)</f>
        <v>0</v>
      </c>
      <c r="P2098" s="17">
        <f ca="1">f_nav_periodreturnrankingper(A2098,参数!$B$6,参数!$B$5,3)</f>
        <v>0</v>
      </c>
      <c r="Q2098" s="25">
        <f>f_return(A2098,1,参数!$B$1-365/2,参数!$B$1)</f>
        <v>65.3766083707532</v>
      </c>
      <c r="R2098" s="25">
        <f ca="1">f_return(A2098,1,参数!$B$4,参数!$B$1)</f>
        <v>0</v>
      </c>
      <c r="S2098" s="25">
        <f ca="1">f_return(A2098,1,参数!$B$6,参数!$B$1)</f>
        <v>0</v>
      </c>
      <c r="T2098" t="str">
        <f>f_info_investtype(A2098)</f>
        <v>灵活配置型基金</v>
      </c>
      <c r="U2098" t="str">
        <f>f_info_fundmanager(A2098)</f>
        <v>张竞</v>
      </c>
      <c r="V2098">
        <f>f_info_manager_onthepostdays(A2098,1)</f>
        <v>617</v>
      </c>
      <c r="W2098" s="25">
        <f ca="1">f_return_1w(A2098,"0",参数!$B$2)</f>
        <v>-4.82712543844998</v>
      </c>
      <c r="X2098" s="25">
        <f>f_return_1m(A2098,"0",参数!$B$1)</f>
        <v>10.3015075376885</v>
      </c>
      <c r="Y2098" s="25">
        <f>f_return_3m(A2098,0,参数!$B$1)</f>
        <v>22.6420114407343</v>
      </c>
      <c r="Z2098" s="25">
        <f>f_return_6m(A2098,0,参数!B2097)</f>
        <v>21.1077648291214</v>
      </c>
      <c r="AA2098" t="str">
        <f>f_dq_status(A2098,参数!$B$1)</f>
        <v>开放申购|开放赎回</v>
      </c>
      <c r="AB2098" s="17">
        <f ca="1">f_risk_maxdownside(A2098,参数!$B$6,参数!$B$1)</f>
        <v>-12.0405787460502</v>
      </c>
      <c r="AC2098" s="17">
        <f ca="1">f_risk_maxdownside(A2098,参数!$B$4,参数!$B$1)</f>
        <v>-12.0405787460502</v>
      </c>
      <c r="AD2098" t="str">
        <f ca="1">f_risk_maxdownside_date(A2098,参数!$B$6,参数!$B$1)</f>
        <v>20200121-20200203</v>
      </c>
    </row>
    <row r="2099" spans="1:30">
      <c r="A2099" s="15" t="s">
        <v>2127</v>
      </c>
      <c r="B2099" t="str">
        <f>f_info_name(A2099)</f>
        <v>易方达汇智稳健养老一年</v>
      </c>
      <c r="C2099" t="str">
        <f>f_info_setupdate(A2099)</f>
        <v>2019-11-05</v>
      </c>
      <c r="D2099" s="16">
        <f t="shared" si="32"/>
        <v>447</v>
      </c>
      <c r="F2099" s="17">
        <f>f_netasset_total(A2099,参数!$B$1,100000000)</f>
        <v>3.5075231457</v>
      </c>
      <c r="G2099" s="17">
        <f ca="1">f_nav_adjustedreturn(A2099,参数!$B$2,参数!$B$1)</f>
        <v>14.0449995044108</v>
      </c>
      <c r="H2099" s="17">
        <f ca="1">f_nav_periodreturnrankingper(A2099,参数!$B$2,参数!$B$1,3)</f>
        <v>61.7647058823529</v>
      </c>
      <c r="I2099" s="17">
        <f ca="1">f_nav_adjustedreturn(A2099,参数!$B$3,参数!$B$2)</f>
        <v>0</v>
      </c>
      <c r="J2099" s="17">
        <f ca="1">f_nav_periodreturnrankingper(A2099,参数!$B$3,参数!$B$2,3)</f>
        <v>0</v>
      </c>
      <c r="K2099" s="17">
        <f ca="1">f_nav_adjustedreturn(A2099,参数!$B$4,参数!$B$3)</f>
        <v>0</v>
      </c>
      <c r="L2099" s="17">
        <f ca="1">f_nav_periodreturnrankingper(A2099,参数!$B$4,参数!$B$3,3)</f>
        <v>0</v>
      </c>
      <c r="M2099" s="17">
        <f ca="1">f_nav_adjustedreturn(A2099,参数!$B$5,参数!$B$4)</f>
        <v>0</v>
      </c>
      <c r="N2099" s="17">
        <f ca="1">f_nav_periodreturnrankingper(A2099,参数!$B$5,参数!$B$4,3)</f>
        <v>0</v>
      </c>
      <c r="O2099" s="17">
        <f ca="1">f_nav_adjustedreturn(A2099,参数!$B$6,参数!$B$5)</f>
        <v>0</v>
      </c>
      <c r="P2099" s="17">
        <f ca="1">f_nav_periodreturnrankingper(A2099,参数!$B$6,参数!$B$5,3)</f>
        <v>0</v>
      </c>
      <c r="Q2099" s="25">
        <f>f_return(A2099,1,参数!$B$1-365/2,参数!$B$1)</f>
        <v>19.5843574982327</v>
      </c>
      <c r="R2099" s="25">
        <f ca="1">f_return(A2099,1,参数!$B$4,参数!$B$1)</f>
        <v>0</v>
      </c>
      <c r="S2099" s="25">
        <f ca="1">f_return(A2099,1,参数!$B$6,参数!$B$1)</f>
        <v>0</v>
      </c>
      <c r="T2099" t="str">
        <f>f_info_investtype(A2099)</f>
        <v>偏债混合型基金</v>
      </c>
      <c r="U2099" t="str">
        <f>f_info_fundmanager(A2099)</f>
        <v>杨培鸿,汪玲</v>
      </c>
      <c r="V2099">
        <f>f_info_manager_onthepostdays(A2099,1)</f>
        <v>464</v>
      </c>
      <c r="W2099" s="25">
        <f ca="1">f_return_1w(A2099,"0",参数!$B$2)</f>
        <v>-0.197843505786923</v>
      </c>
      <c r="X2099" s="25">
        <f>f_return_1m(A2099,"0",参数!$B$1)</f>
        <v>4.18326693227092</v>
      </c>
      <c r="Y2099" s="25">
        <f>f_return_3m(A2099,0,参数!$B$1)</f>
        <v>7.21207603428999</v>
      </c>
      <c r="Z2099" s="25">
        <f>f_return_6m(A2099,0,参数!B2098)</f>
        <v>6.70228721409825</v>
      </c>
      <c r="AA2099" t="str">
        <f>f_dq_status(A2099,参数!$B$1)</f>
        <v>开放申购|开放赎回</v>
      </c>
      <c r="AB2099" s="17">
        <f ca="1">f_risk_maxdownside(A2099,参数!$B$6,参数!$B$1)</f>
        <v>-2.6103048602318</v>
      </c>
      <c r="AC2099" s="17">
        <f ca="1">f_risk_maxdownside(A2099,参数!$B$4,参数!$B$1)</f>
        <v>-2.6103048602318</v>
      </c>
      <c r="AD2099" t="str">
        <f ca="1">f_risk_maxdownside_date(A2099,参数!$B$6,参数!$B$1)</f>
        <v>20200306-20200323</v>
      </c>
    </row>
    <row r="2100" spans="1:30">
      <c r="A2100" s="15" t="s">
        <v>2128</v>
      </c>
      <c r="B2100" t="str">
        <f>f_info_name(A2100)</f>
        <v>广发均衡养老目标三年</v>
      </c>
      <c r="C2100" t="str">
        <f>f_info_setupdate(A2100)</f>
        <v>2019-09-24</v>
      </c>
      <c r="D2100" s="16">
        <f t="shared" si="32"/>
        <v>489</v>
      </c>
      <c r="F2100" s="17">
        <f>f_netasset_total(A2100,参数!$B$1,100000000)</f>
        <v>4.7194140455</v>
      </c>
      <c r="G2100" s="17">
        <f ca="1">f_nav_adjustedreturn(A2100,参数!$B$2,参数!$B$1)</f>
        <v>31.3825109916952</v>
      </c>
      <c r="H2100" s="17">
        <f ca="1">f_nav_periodreturnrankingper(A2100,参数!$B$2,参数!$B$1,3)</f>
        <v>61.3333333333333</v>
      </c>
      <c r="I2100" s="17">
        <f ca="1">f_nav_adjustedreturn(A2100,参数!$B$3,参数!$B$2)</f>
        <v>0</v>
      </c>
      <c r="J2100" s="17">
        <f ca="1">f_nav_periodreturnrankingper(A2100,参数!$B$3,参数!$B$2,3)</f>
        <v>0</v>
      </c>
      <c r="K2100" s="17">
        <f ca="1">f_nav_adjustedreturn(A2100,参数!$B$4,参数!$B$3)</f>
        <v>0</v>
      </c>
      <c r="L2100" s="17">
        <f ca="1">f_nav_periodreturnrankingper(A2100,参数!$B$4,参数!$B$3,3)</f>
        <v>0</v>
      </c>
      <c r="M2100" s="17">
        <f ca="1">f_nav_adjustedreturn(A2100,参数!$B$5,参数!$B$4)</f>
        <v>0</v>
      </c>
      <c r="N2100" s="17">
        <f ca="1">f_nav_periodreturnrankingper(A2100,参数!$B$5,参数!$B$4,3)</f>
        <v>0</v>
      </c>
      <c r="O2100" s="17">
        <f ca="1">f_nav_adjustedreturn(A2100,参数!$B$6,参数!$B$5)</f>
        <v>0</v>
      </c>
      <c r="P2100" s="17">
        <f ca="1">f_nav_periodreturnrankingper(A2100,参数!$B$6,参数!$B$5,3)</f>
        <v>0</v>
      </c>
      <c r="Q2100" s="25">
        <f>f_return(A2100,1,参数!$B$1-365/2,参数!$B$1)</f>
        <v>34.4473059980331</v>
      </c>
      <c r="R2100" s="25">
        <f ca="1">f_return(A2100,1,参数!$B$4,参数!$B$1)</f>
        <v>0</v>
      </c>
      <c r="S2100" s="25">
        <f ca="1">f_return(A2100,1,参数!$B$6,参数!$B$1)</f>
        <v>0</v>
      </c>
      <c r="T2100" t="str">
        <f>f_info_investtype(A2100)</f>
        <v>平衡混合型基金</v>
      </c>
      <c r="U2100" t="str">
        <f>f_info_fundmanager(A2100)</f>
        <v>陆靖昶</v>
      </c>
      <c r="V2100">
        <f>f_info_manager_onthepostdays(A2100,1)</f>
        <v>506</v>
      </c>
      <c r="W2100" s="25">
        <f ca="1">f_return_1w(A2100,"0",参数!$B$2)</f>
        <v>-1.42540691514976</v>
      </c>
      <c r="X2100" s="25">
        <f>f_return_1m(A2100,"0",参数!$B$1)</f>
        <v>7.55018795489083</v>
      </c>
      <c r="Y2100" s="25">
        <f>f_return_3m(A2100,0,参数!$B$1)</f>
        <v>13.5726351351351</v>
      </c>
      <c r="Z2100" s="25">
        <f>f_return_6m(A2100,0,参数!B2099)</f>
        <v>10.348866393374</v>
      </c>
      <c r="AA2100" t="str">
        <f>f_dq_status(A2100,参数!$B$1)</f>
        <v>开放申购|暂停赎回</v>
      </c>
      <c r="AB2100" s="17">
        <f ca="1">f_risk_maxdownside(A2100,参数!$B$6,参数!$B$1)</f>
        <v>-8.23262839879154</v>
      </c>
      <c r="AC2100" s="17">
        <f ca="1">f_risk_maxdownside(A2100,参数!$B$4,参数!$B$1)</f>
        <v>-8.23262839879154</v>
      </c>
      <c r="AD2100" t="str">
        <f ca="1">f_risk_maxdownside_date(A2100,参数!$B$6,参数!$B$1)</f>
        <v>20200226-20200323</v>
      </c>
    </row>
    <row r="2101" spans="1:30">
      <c r="A2101" s="15" t="s">
        <v>2129</v>
      </c>
      <c r="B2101" t="str">
        <f>f_info_name(A2101)</f>
        <v>广发养老2050五年</v>
      </c>
      <c r="C2101" t="str">
        <f>f_info_setupdate(A2101)</f>
        <v>2019-04-26</v>
      </c>
      <c r="D2101" s="16">
        <f t="shared" si="32"/>
        <v>640</v>
      </c>
      <c r="F2101" s="17">
        <f>f_netasset_total(A2101,参数!$B$1,100000000)</f>
        <v>0.2547672669</v>
      </c>
      <c r="G2101" s="17">
        <f ca="1">f_nav_adjustedreturn(A2101,参数!$B$2,参数!$B$1)</f>
        <v>37.2702422471486</v>
      </c>
      <c r="H2101" s="17">
        <f ca="1">f_nav_periodreturnrankingper(A2101,参数!$B$2,参数!$B$1,3)</f>
        <v>89.3032384690873</v>
      </c>
      <c r="I2101" s="17">
        <f ca="1">f_nav_adjustedreturn(A2101,参数!$B$3,参数!$B$2)</f>
        <v>0</v>
      </c>
      <c r="J2101" s="17">
        <f ca="1">f_nav_periodreturnrankingper(A2101,参数!$B$3,参数!$B$2,3)</f>
        <v>0</v>
      </c>
      <c r="K2101" s="17">
        <f ca="1">f_nav_adjustedreturn(A2101,参数!$B$4,参数!$B$3)</f>
        <v>0</v>
      </c>
      <c r="L2101" s="17">
        <f ca="1">f_nav_periodreturnrankingper(A2101,参数!$B$4,参数!$B$3,3)</f>
        <v>0</v>
      </c>
      <c r="M2101" s="17">
        <f ca="1">f_nav_adjustedreturn(A2101,参数!$B$5,参数!$B$4)</f>
        <v>0</v>
      </c>
      <c r="N2101" s="17">
        <f ca="1">f_nav_periodreturnrankingper(A2101,参数!$B$5,参数!$B$4,3)</f>
        <v>0</v>
      </c>
      <c r="O2101" s="17">
        <f ca="1">f_nav_adjustedreturn(A2101,参数!$B$6,参数!$B$5)</f>
        <v>0</v>
      </c>
      <c r="P2101" s="17">
        <f ca="1">f_nav_periodreturnrankingper(A2101,参数!$B$6,参数!$B$5,3)</f>
        <v>0</v>
      </c>
      <c r="Q2101" s="25">
        <f>f_return(A2101,1,参数!$B$1-365/2,参数!$B$1)</f>
        <v>46.693077542887</v>
      </c>
      <c r="R2101" s="25">
        <f ca="1">f_return(A2101,1,参数!$B$4,参数!$B$1)</f>
        <v>0</v>
      </c>
      <c r="S2101" s="25">
        <f ca="1">f_return(A2101,1,参数!$B$6,参数!$B$1)</f>
        <v>0</v>
      </c>
      <c r="T2101" t="str">
        <f>f_info_investtype(A2101)</f>
        <v>偏股混合型基金</v>
      </c>
      <c r="U2101" t="str">
        <f>f_info_fundmanager(A2101)</f>
        <v>陆靖昶</v>
      </c>
      <c r="V2101">
        <f>f_info_manager_onthepostdays(A2101,1)</f>
        <v>657</v>
      </c>
      <c r="W2101" s="25">
        <f ca="1">f_return_1w(A2101,"0",参数!$B$2)</f>
        <v>-1.79579746366751</v>
      </c>
      <c r="X2101" s="25">
        <f>f_return_1m(A2101,"0",参数!$B$1)</f>
        <v>10.52671523983</v>
      </c>
      <c r="Y2101" s="25">
        <f>f_return_3m(A2101,0,参数!$B$1)</f>
        <v>19.5059904808797</v>
      </c>
      <c r="Z2101" s="25">
        <f>f_return_6m(A2101,0,参数!B2100)</f>
        <v>14.9036918138042</v>
      </c>
      <c r="AA2101" t="str">
        <f>f_dq_status(A2101,参数!$B$1)</f>
        <v>开放申购|暂停赎回</v>
      </c>
      <c r="AB2101" s="17">
        <f ca="1">f_risk_maxdownside(A2101,参数!$B$6,参数!$B$1)</f>
        <v>-12.7765687341313</v>
      </c>
      <c r="AC2101" s="17">
        <f ca="1">f_risk_maxdownside(A2101,参数!$B$4,参数!$B$1)</f>
        <v>-12.7765687341313</v>
      </c>
      <c r="AD2101" t="str">
        <f ca="1">f_risk_maxdownside_date(A2101,参数!$B$6,参数!$B$1)</f>
        <v>20200226-20200323</v>
      </c>
    </row>
    <row r="2102" spans="1:30">
      <c r="A2102" s="15" t="s">
        <v>2130</v>
      </c>
      <c r="B2102" t="str">
        <f>f_info_name(A2102)</f>
        <v>广发睿享稳健增利</v>
      </c>
      <c r="C2102" t="str">
        <f>f_info_setupdate(A2102)</f>
        <v>2019-08-21</v>
      </c>
      <c r="D2102" s="16">
        <f t="shared" si="32"/>
        <v>523</v>
      </c>
      <c r="F2102" s="17">
        <f>f_netasset_total(A2102,参数!$B$1,100000000)</f>
        <v>5.8865790361</v>
      </c>
      <c r="G2102" s="17">
        <f ca="1">f_nav_adjustedreturn(A2102,参数!$B$2,参数!$B$1)</f>
        <v>9.72578417833892</v>
      </c>
      <c r="H2102" s="17">
        <f ca="1">f_nav_periodreturnrankingper(A2102,参数!$B$2,参数!$B$1,3)</f>
        <v>78.0748663101604</v>
      </c>
      <c r="I2102" s="17">
        <f ca="1">f_nav_adjustedreturn(A2102,参数!$B$3,参数!$B$2)</f>
        <v>0</v>
      </c>
      <c r="J2102" s="17">
        <f ca="1">f_nav_periodreturnrankingper(A2102,参数!$B$3,参数!$B$2,3)</f>
        <v>0</v>
      </c>
      <c r="K2102" s="17">
        <f ca="1">f_nav_adjustedreturn(A2102,参数!$B$4,参数!$B$3)</f>
        <v>0</v>
      </c>
      <c r="L2102" s="17">
        <f ca="1">f_nav_periodreturnrankingper(A2102,参数!$B$4,参数!$B$3,3)</f>
        <v>0</v>
      </c>
      <c r="M2102" s="17">
        <f ca="1">f_nav_adjustedreturn(A2102,参数!$B$5,参数!$B$4)</f>
        <v>0</v>
      </c>
      <c r="N2102" s="17">
        <f ca="1">f_nav_periodreturnrankingper(A2102,参数!$B$5,参数!$B$4,3)</f>
        <v>0</v>
      </c>
      <c r="O2102" s="17">
        <f ca="1">f_nav_adjustedreturn(A2102,参数!$B$6,参数!$B$5)</f>
        <v>0</v>
      </c>
      <c r="P2102" s="17">
        <f ca="1">f_nav_periodreturnrankingper(A2102,参数!$B$6,参数!$B$5,3)</f>
        <v>0</v>
      </c>
      <c r="Q2102" s="25">
        <f>f_return(A2102,1,参数!$B$1-365/2,参数!$B$1)</f>
        <v>5.7861398583466</v>
      </c>
      <c r="R2102" s="25">
        <f ca="1">f_return(A2102,1,参数!$B$4,参数!$B$1)</f>
        <v>0</v>
      </c>
      <c r="S2102" s="25">
        <f ca="1">f_return(A2102,1,参数!$B$6,参数!$B$1)</f>
        <v>0</v>
      </c>
      <c r="T2102" t="str">
        <f>f_info_investtype(A2102)</f>
        <v>偏债混合型基金</v>
      </c>
      <c r="U2102" t="str">
        <f>f_info_fundmanager(A2102)</f>
        <v>谢军,王颂</v>
      </c>
      <c r="V2102">
        <f>f_info_manager_onthepostdays(A2102,1)</f>
        <v>540</v>
      </c>
      <c r="W2102" s="25">
        <f ca="1">f_return_1w(A2102,"0",参数!$B$2)</f>
        <v>-0.0689995071463699</v>
      </c>
      <c r="X2102" s="25">
        <f>f_return_1m(A2102,"0",参数!$B$1)</f>
        <v>1.58904109589042</v>
      </c>
      <c r="Y2102" s="25">
        <f>f_return_3m(A2102,0,参数!$B$1)</f>
        <v>2.22385590884029</v>
      </c>
      <c r="Z2102" s="25">
        <f>f_return_6m(A2102,0,参数!B2101)</f>
        <v>1.36396924203588</v>
      </c>
      <c r="AA2102" t="str">
        <f>f_dq_status(A2102,参数!$B$1)</f>
        <v>开放申购|开放赎回</v>
      </c>
      <c r="AB2102" s="17">
        <f ca="1">f_risk_maxdownside(A2102,参数!$B$6,参数!$B$1)</f>
        <v>-2.00817810086324</v>
      </c>
      <c r="AC2102" s="17">
        <f ca="1">f_risk_maxdownside(A2102,参数!$B$4,参数!$B$1)</f>
        <v>-2.00817810086324</v>
      </c>
      <c r="AD2102" t="str">
        <f ca="1">f_risk_maxdownside_date(A2102,参数!$B$6,参数!$B$1)</f>
        <v>20200902-20200910</v>
      </c>
    </row>
    <row r="2103" spans="1:30">
      <c r="A2103" s="15" t="s">
        <v>2131</v>
      </c>
      <c r="B2103" t="str">
        <f>f_info_name(A2103)</f>
        <v>广发均衡价值</v>
      </c>
      <c r="C2103" t="str">
        <f>f_info_setupdate(A2103)</f>
        <v>2019-06-21</v>
      </c>
      <c r="D2103" s="16">
        <f t="shared" si="32"/>
        <v>584</v>
      </c>
      <c r="F2103" s="17">
        <f>f_netasset_total(A2103,参数!$B$1,100000000)</f>
        <v>4.4498591998</v>
      </c>
      <c r="G2103" s="17">
        <f ca="1">f_nav_adjustedreturn(A2103,参数!$B$2,参数!$B$1)</f>
        <v>73.7946540094929</v>
      </c>
      <c r="H2103" s="17">
        <f ca="1">f_nav_periodreturnrankingper(A2103,参数!$B$2,参数!$B$1,3)</f>
        <v>41.1187438665358</v>
      </c>
      <c r="I2103" s="17">
        <f ca="1">f_nav_adjustedreturn(A2103,参数!$B$3,参数!$B$2)</f>
        <v>0</v>
      </c>
      <c r="J2103" s="17">
        <f ca="1">f_nav_periodreturnrankingper(A2103,参数!$B$3,参数!$B$2,3)</f>
        <v>0</v>
      </c>
      <c r="K2103" s="17">
        <f ca="1">f_nav_adjustedreturn(A2103,参数!$B$4,参数!$B$3)</f>
        <v>0</v>
      </c>
      <c r="L2103" s="17">
        <f ca="1">f_nav_periodreturnrankingper(A2103,参数!$B$4,参数!$B$3,3)</f>
        <v>0</v>
      </c>
      <c r="M2103" s="17">
        <f ca="1">f_nav_adjustedreturn(A2103,参数!$B$5,参数!$B$4)</f>
        <v>0</v>
      </c>
      <c r="N2103" s="17">
        <f ca="1">f_nav_periodreturnrankingper(A2103,参数!$B$5,参数!$B$4,3)</f>
        <v>0</v>
      </c>
      <c r="O2103" s="17">
        <f ca="1">f_nav_adjustedreturn(A2103,参数!$B$6,参数!$B$5)</f>
        <v>0</v>
      </c>
      <c r="P2103" s="17">
        <f ca="1">f_nav_periodreturnrankingper(A2103,参数!$B$6,参数!$B$5,3)</f>
        <v>0</v>
      </c>
      <c r="Q2103" s="25">
        <f>f_return(A2103,1,参数!$B$1-365/2,参数!$B$1)</f>
        <v>79.215526606399</v>
      </c>
      <c r="R2103" s="25">
        <f ca="1">f_return(A2103,1,参数!$B$4,参数!$B$1)</f>
        <v>0</v>
      </c>
      <c r="S2103" s="25">
        <f ca="1">f_return(A2103,1,参数!$B$6,参数!$B$1)</f>
        <v>0</v>
      </c>
      <c r="T2103" t="str">
        <f>f_info_investtype(A2103)</f>
        <v>偏股混合型基金</v>
      </c>
      <c r="U2103" t="str">
        <f>f_info_fundmanager(A2103)</f>
        <v>王瑞冬</v>
      </c>
      <c r="V2103">
        <f>f_info_manager_onthepostdays(A2103,1)</f>
        <v>267</v>
      </c>
      <c r="W2103" s="25">
        <f ca="1">f_return_1w(A2103,"0",参数!$B$2)</f>
        <v>-2.6192020759001</v>
      </c>
      <c r="X2103" s="25">
        <f>f_return_1m(A2103,"0",参数!$B$1)</f>
        <v>15.0424429500606</v>
      </c>
      <c r="Y2103" s="25">
        <f>f_return_3m(A2103,0,参数!$B$1)</f>
        <v>26.2995461422088</v>
      </c>
      <c r="Z2103" s="25">
        <f>f_return_6m(A2103,0,参数!B2102)</f>
        <v>29.7731857920157</v>
      </c>
      <c r="AA2103" t="str">
        <f>f_dq_status(A2103,参数!$B$1)</f>
        <v>暂停大额申购|开放赎回</v>
      </c>
      <c r="AB2103" s="17">
        <f ca="1">f_risk_maxdownside(A2103,参数!$B$6,参数!$B$1)</f>
        <v>-21.8231416230962</v>
      </c>
      <c r="AC2103" s="17">
        <f ca="1">f_risk_maxdownside(A2103,参数!$B$4,参数!$B$1)</f>
        <v>-21.8231416230962</v>
      </c>
      <c r="AD2103" t="str">
        <f ca="1">f_risk_maxdownside_date(A2103,参数!$B$6,参数!$B$1)</f>
        <v>20200218-20200323</v>
      </c>
    </row>
    <row r="2104" spans="1:30">
      <c r="A2104" s="15" t="s">
        <v>2132</v>
      </c>
      <c r="B2104" t="str">
        <f>f_info_name(A2104)</f>
        <v>华宝稳健养老一年</v>
      </c>
      <c r="C2104" t="str">
        <f>f_info_setupdate(A2104)</f>
        <v>2019-04-25</v>
      </c>
      <c r="D2104" s="16">
        <f t="shared" si="32"/>
        <v>641</v>
      </c>
      <c r="F2104" s="17">
        <f>f_netasset_total(A2104,参数!$B$1,100000000)</f>
        <v>0.4272363719</v>
      </c>
      <c r="G2104" s="17">
        <f ca="1">f_nav_adjustedreturn(A2104,参数!$B$2,参数!$B$1)</f>
        <v>19.0640252655757</v>
      </c>
      <c r="H2104" s="17">
        <f ca="1">f_nav_periodreturnrankingper(A2104,参数!$B$2,参数!$B$1,3)</f>
        <v>35.0267379679144</v>
      </c>
      <c r="I2104" s="17">
        <f ca="1">f_nav_adjustedreturn(A2104,参数!$B$3,参数!$B$2)</f>
        <v>0</v>
      </c>
      <c r="J2104" s="17">
        <f ca="1">f_nav_periodreturnrankingper(A2104,参数!$B$3,参数!$B$2,3)</f>
        <v>0</v>
      </c>
      <c r="K2104" s="17">
        <f ca="1">f_nav_adjustedreturn(A2104,参数!$B$4,参数!$B$3)</f>
        <v>0</v>
      </c>
      <c r="L2104" s="17">
        <f ca="1">f_nav_periodreturnrankingper(A2104,参数!$B$4,参数!$B$3,3)</f>
        <v>0</v>
      </c>
      <c r="M2104" s="17">
        <f ca="1">f_nav_adjustedreturn(A2104,参数!$B$5,参数!$B$4)</f>
        <v>0</v>
      </c>
      <c r="N2104" s="17">
        <f ca="1">f_nav_periodreturnrankingper(A2104,参数!$B$5,参数!$B$4,3)</f>
        <v>0</v>
      </c>
      <c r="O2104" s="17">
        <f ca="1">f_nav_adjustedreturn(A2104,参数!$B$6,参数!$B$5)</f>
        <v>0</v>
      </c>
      <c r="P2104" s="17">
        <f ca="1">f_nav_periodreturnrankingper(A2104,参数!$B$6,参数!$B$5,3)</f>
        <v>0</v>
      </c>
      <c r="Q2104" s="25">
        <f>f_return(A2104,1,参数!$B$1-365/2,参数!$B$1)</f>
        <v>19.6133285707216</v>
      </c>
      <c r="R2104" s="25">
        <f ca="1">f_return(A2104,1,参数!$B$4,参数!$B$1)</f>
        <v>0</v>
      </c>
      <c r="S2104" s="25">
        <f ca="1">f_return(A2104,1,参数!$B$6,参数!$B$1)</f>
        <v>0</v>
      </c>
      <c r="T2104" t="str">
        <f>f_info_investtype(A2104)</f>
        <v>偏债混合型基金</v>
      </c>
      <c r="U2104" t="str">
        <f>f_info_fundmanager(A2104)</f>
        <v>刘翀</v>
      </c>
      <c r="V2104">
        <f>f_info_manager_onthepostdays(A2104,1)</f>
        <v>658</v>
      </c>
      <c r="W2104" s="25">
        <f ca="1">f_return_1w(A2104,"0",参数!$B$2)</f>
        <v>-0.286286859433163</v>
      </c>
      <c r="X2104" s="25">
        <f>f_return_1m(A2104,"0",参数!$B$1)</f>
        <v>3.54556803995006</v>
      </c>
      <c r="Y2104" s="25">
        <f>f_return_3m(A2104,0,参数!$B$1)</f>
        <v>6.73472889498971</v>
      </c>
      <c r="Z2104" s="25">
        <f>f_return_6m(A2104,0,参数!B2103)</f>
        <v>3.08339774972087</v>
      </c>
      <c r="AA2104" t="str">
        <f>f_dq_status(A2104,参数!$B$1)</f>
        <v>开放申购|暂停赎回</v>
      </c>
      <c r="AB2104" s="17">
        <f ca="1">f_risk_maxdownside(A2104,参数!$B$6,参数!$B$1)</f>
        <v>-2.54460093896713</v>
      </c>
      <c r="AC2104" s="17">
        <f ca="1">f_risk_maxdownside(A2104,参数!$B$4,参数!$B$1)</f>
        <v>-2.54460093896713</v>
      </c>
      <c r="AD2104" t="str">
        <f ca="1">f_risk_maxdownside_date(A2104,参数!$B$6,参数!$B$1)</f>
        <v>20200225-20200319</v>
      </c>
    </row>
    <row r="2105" spans="1:30">
      <c r="A2105" s="15" t="s">
        <v>2133</v>
      </c>
      <c r="B2105" t="str">
        <f>f_info_name(A2105)</f>
        <v>凯石沣A</v>
      </c>
      <c r="C2105" t="str">
        <f>f_info_setupdate(A2105)</f>
        <v>2019-09-23</v>
      </c>
      <c r="D2105" s="16">
        <f t="shared" si="32"/>
        <v>490</v>
      </c>
      <c r="F2105" s="17">
        <f>f_netasset_total(A2105,参数!$B$1,100000000)</f>
        <v>0.5916431143</v>
      </c>
      <c r="G2105" s="17">
        <f ca="1">f_nav_adjustedreturn(A2105,参数!$B$2,参数!$B$1)</f>
        <v>43.368320610687</v>
      </c>
      <c r="H2105" s="17">
        <f ca="1">f_nav_periodreturnrankingper(A2105,参数!$B$2,参数!$B$1,3)</f>
        <v>34.6666666666667</v>
      </c>
      <c r="I2105" s="17">
        <f ca="1">f_nav_adjustedreturn(A2105,参数!$B$3,参数!$B$2)</f>
        <v>0</v>
      </c>
      <c r="J2105" s="17">
        <f ca="1">f_nav_periodreturnrankingper(A2105,参数!$B$3,参数!$B$2,3)</f>
        <v>0</v>
      </c>
      <c r="K2105" s="17">
        <f ca="1">f_nav_adjustedreturn(A2105,参数!$B$4,参数!$B$3)</f>
        <v>0</v>
      </c>
      <c r="L2105" s="17">
        <f ca="1">f_nav_periodreturnrankingper(A2105,参数!$B$4,参数!$B$3,3)</f>
        <v>0</v>
      </c>
      <c r="M2105" s="17">
        <f ca="1">f_nav_adjustedreturn(A2105,参数!$B$5,参数!$B$4)</f>
        <v>0</v>
      </c>
      <c r="N2105" s="17">
        <f ca="1">f_nav_periodreturnrankingper(A2105,参数!$B$5,参数!$B$4,3)</f>
        <v>0</v>
      </c>
      <c r="O2105" s="17">
        <f ca="1">f_nav_adjustedreturn(A2105,参数!$B$6,参数!$B$5)</f>
        <v>0</v>
      </c>
      <c r="P2105" s="17">
        <f ca="1">f_nav_periodreturnrankingper(A2105,参数!$B$6,参数!$B$5,3)</f>
        <v>0</v>
      </c>
      <c r="Q2105" s="25">
        <f>f_return(A2105,1,参数!$B$1-365/2,参数!$B$1)</f>
        <v>48.2047781277819</v>
      </c>
      <c r="R2105" s="25">
        <f ca="1">f_return(A2105,1,参数!$B$4,参数!$B$1)</f>
        <v>0</v>
      </c>
      <c r="S2105" s="25">
        <f ca="1">f_return(A2105,1,参数!$B$6,参数!$B$1)</f>
        <v>0</v>
      </c>
      <c r="T2105" t="str">
        <f>f_info_investtype(A2105)</f>
        <v>平衡混合型基金</v>
      </c>
      <c r="U2105" t="str">
        <f>f_info_fundmanager(A2105)</f>
        <v>梁福涛</v>
      </c>
      <c r="V2105">
        <f>f_info_manager_onthepostdays(A2105,1)</f>
        <v>507</v>
      </c>
      <c r="W2105" s="25">
        <f ca="1">f_return_1w(A2105,"0",参数!$B$2)</f>
        <v>0.0763941940412657</v>
      </c>
      <c r="X2105" s="25">
        <f>f_return_1m(A2105,"0",参数!$B$1)</f>
        <v>10.4779411764706</v>
      </c>
      <c r="Y2105" s="25">
        <f>f_return_3m(A2105,0,参数!$B$1)</f>
        <v>23.9379691495504</v>
      </c>
      <c r="Z2105" s="25">
        <f>f_return_6m(A2105,0,参数!B2104)</f>
        <v>15.7213076382929</v>
      </c>
      <c r="AA2105" t="str">
        <f>f_dq_status(A2105,参数!$B$1)</f>
        <v>开放申购|开放赎回</v>
      </c>
      <c r="AB2105" s="17">
        <f ca="1">f_risk_maxdownside(A2105,参数!$B$6,参数!$B$1)</f>
        <v>-11.5574506283663</v>
      </c>
      <c r="AC2105" s="17">
        <f ca="1">f_risk_maxdownside(A2105,参数!$B$4,参数!$B$1)</f>
        <v>-11.5574506283663</v>
      </c>
      <c r="AD2105" t="str">
        <f ca="1">f_risk_maxdownside_date(A2105,参数!$B$6,参数!$B$1)</f>
        <v>20200714-20200910</v>
      </c>
    </row>
    <row r="2106" spans="1:30">
      <c r="A2106" s="15" t="s">
        <v>2134</v>
      </c>
      <c r="B2106" t="str">
        <f>f_info_name(A2106)</f>
        <v>融通消费升级</v>
      </c>
      <c r="C2106" t="str">
        <f>f_info_setupdate(A2106)</f>
        <v>2019-07-16</v>
      </c>
      <c r="D2106" s="16">
        <f t="shared" si="32"/>
        <v>559</v>
      </c>
      <c r="F2106" s="17">
        <f>f_netasset_total(A2106,参数!$B$1,100000000)</f>
        <v>1.1108174295</v>
      </c>
      <c r="G2106" s="17">
        <f ca="1">f_nav_adjustedreturn(A2106,参数!$B$2,参数!$B$1)</f>
        <v>71.6087281174811</v>
      </c>
      <c r="H2106" s="17">
        <f ca="1">f_nav_periodreturnrankingper(A2106,参数!$B$2,参数!$B$1,3)</f>
        <v>45.0441609421001</v>
      </c>
      <c r="I2106" s="17">
        <f ca="1">f_nav_adjustedreturn(A2106,参数!$B$3,参数!$B$2)</f>
        <v>0</v>
      </c>
      <c r="J2106" s="17">
        <f ca="1">f_nav_periodreturnrankingper(A2106,参数!$B$3,参数!$B$2,3)</f>
        <v>0</v>
      </c>
      <c r="K2106" s="17">
        <f ca="1">f_nav_adjustedreturn(A2106,参数!$B$4,参数!$B$3)</f>
        <v>0</v>
      </c>
      <c r="L2106" s="17">
        <f ca="1">f_nav_periodreturnrankingper(A2106,参数!$B$4,参数!$B$3,3)</f>
        <v>0</v>
      </c>
      <c r="M2106" s="17">
        <f ca="1">f_nav_adjustedreturn(A2106,参数!$B$5,参数!$B$4)</f>
        <v>0</v>
      </c>
      <c r="N2106" s="17">
        <f ca="1">f_nav_periodreturnrankingper(A2106,参数!$B$5,参数!$B$4,3)</f>
        <v>0</v>
      </c>
      <c r="O2106" s="17">
        <f ca="1">f_nav_adjustedreturn(A2106,参数!$B$6,参数!$B$5)</f>
        <v>0</v>
      </c>
      <c r="P2106" s="17">
        <f ca="1">f_nav_periodreturnrankingper(A2106,参数!$B$6,参数!$B$5,3)</f>
        <v>0</v>
      </c>
      <c r="Q2106" s="25">
        <f>f_return(A2106,1,参数!$B$1-365/2,参数!$B$1)</f>
        <v>64.6617456976085</v>
      </c>
      <c r="R2106" s="25">
        <f ca="1">f_return(A2106,1,参数!$B$4,参数!$B$1)</f>
        <v>0</v>
      </c>
      <c r="S2106" s="25">
        <f ca="1">f_return(A2106,1,参数!$B$6,参数!$B$1)</f>
        <v>0</v>
      </c>
      <c r="T2106" t="str">
        <f>f_info_investtype(A2106)</f>
        <v>偏股混合型基金</v>
      </c>
      <c r="U2106" t="str">
        <f>f_info_fundmanager(A2106)</f>
        <v>关山,彭炜</v>
      </c>
      <c r="V2106">
        <f>f_info_manager_onthepostdays(A2106,1)</f>
        <v>576</v>
      </c>
      <c r="W2106" s="25">
        <f ca="1">f_return_1w(A2106,"0",参数!$B$2)</f>
        <v>2.67484453530966</v>
      </c>
      <c r="X2106" s="25">
        <f>f_return_1m(A2106,"0",参数!$B$1)</f>
        <v>11.7268946145952</v>
      </c>
      <c r="Y2106" s="25">
        <f>f_return_3m(A2106,0,参数!$B$1)</f>
        <v>24.8958396232112</v>
      </c>
      <c r="Z2106" s="25">
        <f>f_return_6m(A2106,0,参数!B2105)</f>
        <v>20.4540108209833</v>
      </c>
      <c r="AA2106" t="str">
        <f>f_dq_status(A2106,参数!$B$1)</f>
        <v>开放申购|开放赎回</v>
      </c>
      <c r="AB2106" s="17">
        <f ca="1">f_risk_maxdownside(A2106,参数!$B$6,参数!$B$1)</f>
        <v>-19.8977387296558</v>
      </c>
      <c r="AC2106" s="17">
        <f ca="1">f_risk_maxdownside(A2106,参数!$B$4,参数!$B$1)</f>
        <v>-19.8977387296558</v>
      </c>
      <c r="AD2106" t="str">
        <f ca="1">f_risk_maxdownside_date(A2106,参数!$B$6,参数!$B$1)</f>
        <v>20200226-20200323</v>
      </c>
    </row>
    <row r="2107" spans="1:30">
      <c r="A2107" s="15" t="s">
        <v>2135</v>
      </c>
      <c r="B2107" t="str">
        <f>f_info_name(A2107)</f>
        <v>嘉实新添益定期开放A</v>
      </c>
      <c r="C2107" t="str">
        <f>f_info_setupdate(A2107)</f>
        <v>2019-08-09</v>
      </c>
      <c r="D2107" s="16">
        <f t="shared" si="32"/>
        <v>535</v>
      </c>
      <c r="F2107" s="17">
        <f>f_netasset_total(A2107,参数!$B$1,100000000)</f>
        <v>0.9532274786</v>
      </c>
      <c r="G2107" s="17">
        <f ca="1">f_nav_adjustedreturn(A2107,参数!$B$2,参数!$B$1)</f>
        <v>15.5634207002104</v>
      </c>
      <c r="H2107" s="17">
        <f ca="1">f_nav_periodreturnrankingper(A2107,参数!$B$2,参数!$B$1,3)</f>
        <v>52.4064171122995</v>
      </c>
      <c r="I2107" s="17">
        <f ca="1">f_nav_adjustedreturn(A2107,参数!$B$3,参数!$B$2)</f>
        <v>0</v>
      </c>
      <c r="J2107" s="17">
        <f ca="1">f_nav_periodreturnrankingper(A2107,参数!$B$3,参数!$B$2,3)</f>
        <v>0</v>
      </c>
      <c r="K2107" s="17">
        <f ca="1">f_nav_adjustedreturn(A2107,参数!$B$4,参数!$B$3)</f>
        <v>0</v>
      </c>
      <c r="L2107" s="17">
        <f ca="1">f_nav_periodreturnrankingper(A2107,参数!$B$4,参数!$B$3,3)</f>
        <v>0</v>
      </c>
      <c r="M2107" s="17">
        <f ca="1">f_nav_adjustedreturn(A2107,参数!$B$5,参数!$B$4)</f>
        <v>0</v>
      </c>
      <c r="N2107" s="17">
        <f ca="1">f_nav_periodreturnrankingper(A2107,参数!$B$5,参数!$B$4,3)</f>
        <v>0</v>
      </c>
      <c r="O2107" s="17">
        <f ca="1">f_nav_adjustedreturn(A2107,参数!$B$6,参数!$B$5)</f>
        <v>0</v>
      </c>
      <c r="P2107" s="17">
        <f ca="1">f_nav_periodreturnrankingper(A2107,参数!$B$6,参数!$B$5,3)</f>
        <v>0</v>
      </c>
      <c r="Q2107" s="25">
        <f>f_return(A2107,1,参数!$B$1-365/2,参数!$B$1)</f>
        <v>26.3119079308024</v>
      </c>
      <c r="R2107" s="25">
        <f ca="1">f_return(A2107,1,参数!$B$4,参数!$B$1)</f>
        <v>0</v>
      </c>
      <c r="S2107" s="25">
        <f ca="1">f_return(A2107,1,参数!$B$6,参数!$B$1)</f>
        <v>0</v>
      </c>
      <c r="T2107" t="str">
        <f>f_info_investtype(A2107)</f>
        <v>偏债混合型基金</v>
      </c>
      <c r="U2107" t="str">
        <f>f_info_fundmanager(A2107)</f>
        <v>刘宁</v>
      </c>
      <c r="V2107">
        <f>f_info_manager_onthepostdays(A2107,1)</f>
        <v>552</v>
      </c>
      <c r="W2107" s="25">
        <f ca="1">f_return_1w(A2107,"0",参数!$B$2)</f>
        <v>-0.561209930562142</v>
      </c>
      <c r="X2107" s="25">
        <f>f_return_1m(A2107,"0",参数!$B$1)</f>
        <v>5.1344530502132</v>
      </c>
      <c r="Y2107" s="25">
        <f>f_return_3m(A2107,0,参数!$B$1)</f>
        <v>8.13641245972073</v>
      </c>
      <c r="Z2107" s="25">
        <f>f_return_6m(A2107,0,参数!B2106)</f>
        <v>12.0894286502898</v>
      </c>
      <c r="AA2107" t="str">
        <f>f_dq_status(A2107,参数!$B$1)</f>
        <v>暂停申购|暂停赎回</v>
      </c>
      <c r="AB2107" s="17">
        <f ca="1">f_risk_maxdownside(A2107,参数!$B$6,参数!$B$1)</f>
        <v>-3.10293571163137</v>
      </c>
      <c r="AC2107" s="17">
        <f ca="1">f_risk_maxdownside(A2107,参数!$B$4,参数!$B$1)</f>
        <v>-3.10293571163137</v>
      </c>
      <c r="AD2107" t="str">
        <f ca="1">f_risk_maxdownside_date(A2107,参数!$B$6,参数!$B$1)</f>
        <v>20200306-20200319</v>
      </c>
    </row>
    <row r="2108" spans="1:30">
      <c r="A2108" s="15" t="s">
        <v>2136</v>
      </c>
      <c r="B2108" t="str">
        <f>f_info_name(A2108)</f>
        <v>鹏华养老2045三年</v>
      </c>
      <c r="C2108" t="str">
        <f>f_info_setupdate(A2108)</f>
        <v>2019-04-22</v>
      </c>
      <c r="D2108" s="16">
        <f t="shared" si="32"/>
        <v>644</v>
      </c>
      <c r="F2108" s="17">
        <f>f_netasset_total(A2108,参数!$B$1,100000000)</f>
        <v>0.7092713258</v>
      </c>
      <c r="G2108" s="17">
        <f ca="1">f_nav_adjustedreturn(A2108,参数!$B$2,参数!$B$1)</f>
        <v>37.0465607493801</v>
      </c>
      <c r="H2108" s="17">
        <f ca="1">f_nav_periodreturnrankingper(A2108,参数!$B$2,参数!$B$1,3)</f>
        <v>89.6957801766438</v>
      </c>
      <c r="I2108" s="17">
        <f ca="1">f_nav_adjustedreturn(A2108,参数!$B$3,参数!$B$2)</f>
        <v>0</v>
      </c>
      <c r="J2108" s="17">
        <f ca="1">f_nav_periodreturnrankingper(A2108,参数!$B$3,参数!$B$2,3)</f>
        <v>0</v>
      </c>
      <c r="K2108" s="17">
        <f ca="1">f_nav_adjustedreturn(A2108,参数!$B$4,参数!$B$3)</f>
        <v>0</v>
      </c>
      <c r="L2108" s="17">
        <f ca="1">f_nav_periodreturnrankingper(A2108,参数!$B$4,参数!$B$3,3)</f>
        <v>0</v>
      </c>
      <c r="M2108" s="17">
        <f ca="1">f_nav_adjustedreturn(A2108,参数!$B$5,参数!$B$4)</f>
        <v>0</v>
      </c>
      <c r="N2108" s="17">
        <f ca="1">f_nav_periodreturnrankingper(A2108,参数!$B$5,参数!$B$4,3)</f>
        <v>0</v>
      </c>
      <c r="O2108" s="17">
        <f ca="1">f_nav_adjustedreturn(A2108,参数!$B$6,参数!$B$5)</f>
        <v>0</v>
      </c>
      <c r="P2108" s="17">
        <f ca="1">f_nav_periodreturnrankingper(A2108,参数!$B$6,参数!$B$5,3)</f>
        <v>0</v>
      </c>
      <c r="Q2108" s="25">
        <f>f_return(A2108,1,参数!$B$1-365/2,参数!$B$1)</f>
        <v>28.848576651008</v>
      </c>
      <c r="R2108" s="25">
        <f ca="1">f_return(A2108,1,参数!$B$4,参数!$B$1)</f>
        <v>0</v>
      </c>
      <c r="S2108" s="25">
        <f ca="1">f_return(A2108,1,参数!$B$6,参数!$B$1)</f>
        <v>0</v>
      </c>
      <c r="T2108" t="str">
        <f>f_info_investtype(A2108)</f>
        <v>偏股混合型基金</v>
      </c>
      <c r="U2108" t="str">
        <f>f_info_fundmanager(A2108)</f>
        <v>赵强</v>
      </c>
      <c r="V2108">
        <f>f_info_manager_onthepostdays(A2108,1)</f>
        <v>661</v>
      </c>
      <c r="W2108" s="25">
        <f ca="1">f_return_1w(A2108,"0",参数!$B$2)</f>
        <v>-1.01808926461232</v>
      </c>
      <c r="X2108" s="25">
        <f>f_return_1m(A2108,"0",参数!$B$1)</f>
        <v>8.78407931185304</v>
      </c>
      <c r="Y2108" s="25">
        <f>f_return_3m(A2108,0,参数!$B$1)</f>
        <v>12.0429461671297</v>
      </c>
      <c r="Z2108" s="25">
        <f>f_return_6m(A2108,0,参数!B2107)</f>
        <v>5.16750602145829</v>
      </c>
      <c r="AA2108" t="str">
        <f>f_dq_status(A2108,参数!$B$1)</f>
        <v>开放申购|暂停赎回</v>
      </c>
      <c r="AB2108" s="17">
        <f ca="1">f_risk_maxdownside(A2108,参数!$B$6,参数!$B$1)</f>
        <v>-10.8045780662795</v>
      </c>
      <c r="AC2108" s="17">
        <f ca="1">f_risk_maxdownside(A2108,参数!$B$4,参数!$B$1)</f>
        <v>-10.8045780662795</v>
      </c>
      <c r="AD2108" t="str">
        <f ca="1">f_risk_maxdownside_date(A2108,参数!$B$6,参数!$B$1)</f>
        <v>20200226-20200323</v>
      </c>
    </row>
    <row r="2109" spans="1:30">
      <c r="A2109" s="15" t="s">
        <v>2137</v>
      </c>
      <c r="B2109" t="str">
        <f>f_info_name(A2109)</f>
        <v>景顺长城稳健养老目标三年</v>
      </c>
      <c r="C2109" t="str">
        <f>f_info_setupdate(A2109)</f>
        <v>2019-09-26</v>
      </c>
      <c r="D2109" s="16">
        <f t="shared" si="32"/>
        <v>487</v>
      </c>
      <c r="F2109" s="17">
        <f>f_netasset_total(A2109,参数!$B$1,100000000)</f>
        <v>0.9182545424</v>
      </c>
      <c r="G2109" s="17">
        <f ca="1">f_nav_adjustedreturn(A2109,参数!$B$2,参数!$B$1)</f>
        <v>23.4762092017302</v>
      </c>
      <c r="H2109" s="17">
        <f ca="1">f_nav_periodreturnrankingper(A2109,参数!$B$2,参数!$B$1,3)</f>
        <v>89.3333333333333</v>
      </c>
      <c r="I2109" s="17">
        <f ca="1">f_nav_adjustedreturn(A2109,参数!$B$3,参数!$B$2)</f>
        <v>0</v>
      </c>
      <c r="J2109" s="17">
        <f ca="1">f_nav_periodreturnrankingper(A2109,参数!$B$3,参数!$B$2,3)</f>
        <v>0</v>
      </c>
      <c r="K2109" s="17">
        <f ca="1">f_nav_adjustedreturn(A2109,参数!$B$4,参数!$B$3)</f>
        <v>0</v>
      </c>
      <c r="L2109" s="17">
        <f ca="1">f_nav_periodreturnrankingper(A2109,参数!$B$4,参数!$B$3,3)</f>
        <v>0</v>
      </c>
      <c r="M2109" s="17">
        <f ca="1">f_nav_adjustedreturn(A2109,参数!$B$5,参数!$B$4)</f>
        <v>0</v>
      </c>
      <c r="N2109" s="17">
        <f ca="1">f_nav_periodreturnrankingper(A2109,参数!$B$5,参数!$B$4,3)</f>
        <v>0</v>
      </c>
      <c r="O2109" s="17">
        <f ca="1">f_nav_adjustedreturn(A2109,参数!$B$6,参数!$B$5)</f>
        <v>0</v>
      </c>
      <c r="P2109" s="17">
        <f ca="1">f_nav_periodreturnrankingper(A2109,参数!$B$6,参数!$B$5,3)</f>
        <v>0</v>
      </c>
      <c r="Q2109" s="25">
        <f>f_return(A2109,1,参数!$B$1-365/2,参数!$B$1)</f>
        <v>27.4368145411221</v>
      </c>
      <c r="R2109" s="25">
        <f ca="1">f_return(A2109,1,参数!$B$4,参数!$B$1)</f>
        <v>0</v>
      </c>
      <c r="S2109" s="25">
        <f ca="1">f_return(A2109,1,参数!$B$6,参数!$B$1)</f>
        <v>0</v>
      </c>
      <c r="T2109" t="str">
        <f>f_info_investtype(A2109)</f>
        <v>平衡混合型基金</v>
      </c>
      <c r="U2109" t="str">
        <f>f_info_fundmanager(A2109)</f>
        <v>薛显志</v>
      </c>
      <c r="V2109">
        <f>f_info_manager_onthepostdays(A2109,1)</f>
        <v>504</v>
      </c>
      <c r="W2109" s="25">
        <f ca="1">f_return_1w(A2109,"0",参数!$B$2)</f>
        <v>-0.489141068284083</v>
      </c>
      <c r="X2109" s="25">
        <f>f_return_1m(A2109,"0",参数!$B$1)</f>
        <v>5.65275908479138</v>
      </c>
      <c r="Y2109" s="25">
        <f>f_return_3m(A2109,0,参数!$B$1)</f>
        <v>10.2141102141102</v>
      </c>
      <c r="Z2109" s="25">
        <f>f_return_6m(A2109,0,参数!B2108)</f>
        <v>8.59422958870471</v>
      </c>
      <c r="AA2109" t="str">
        <f>f_dq_status(A2109,参数!$B$1)</f>
        <v>开放申购|暂停赎回</v>
      </c>
      <c r="AB2109" s="17">
        <f ca="1">f_risk_maxdownside(A2109,参数!$B$6,参数!$B$1)</f>
        <v>-5.6785646115671</v>
      </c>
      <c r="AC2109" s="17">
        <f ca="1">f_risk_maxdownside(A2109,参数!$B$4,参数!$B$1)</f>
        <v>-5.6785646115671</v>
      </c>
      <c r="AD2109" t="str">
        <f ca="1">f_risk_maxdownside_date(A2109,参数!$B$6,参数!$B$1)</f>
        <v>20200226-20200323</v>
      </c>
    </row>
    <row r="2110" spans="1:30">
      <c r="A2110" s="15" t="s">
        <v>2138</v>
      </c>
      <c r="B2110" t="str">
        <f>f_info_name(A2110)</f>
        <v>鹏华长乐稳健养老一年</v>
      </c>
      <c r="C2110" t="str">
        <f>f_info_setupdate(A2110)</f>
        <v>2019-04-22</v>
      </c>
      <c r="D2110" s="16">
        <f t="shared" si="32"/>
        <v>644</v>
      </c>
      <c r="F2110" s="17">
        <f>f_netasset_total(A2110,参数!$B$1,100000000)</f>
        <v>0.1202893976</v>
      </c>
      <c r="G2110" s="17">
        <f ca="1">f_nav_adjustedreturn(A2110,参数!$B$2,参数!$B$1)</f>
        <v>13.015873015873</v>
      </c>
      <c r="H2110" s="17">
        <f ca="1">f_nav_periodreturnrankingper(A2110,参数!$B$2,参数!$B$1,3)</f>
        <v>66.3101604278075</v>
      </c>
      <c r="I2110" s="17">
        <f ca="1">f_nav_adjustedreturn(A2110,参数!$B$3,参数!$B$2)</f>
        <v>0</v>
      </c>
      <c r="J2110" s="17">
        <f ca="1">f_nav_periodreturnrankingper(A2110,参数!$B$3,参数!$B$2,3)</f>
        <v>0</v>
      </c>
      <c r="K2110" s="17">
        <f ca="1">f_nav_adjustedreturn(A2110,参数!$B$4,参数!$B$3)</f>
        <v>0</v>
      </c>
      <c r="L2110" s="17">
        <f ca="1">f_nav_periodreturnrankingper(A2110,参数!$B$4,参数!$B$3,3)</f>
        <v>0</v>
      </c>
      <c r="M2110" s="17">
        <f ca="1">f_nav_adjustedreturn(A2110,参数!$B$5,参数!$B$4)</f>
        <v>0</v>
      </c>
      <c r="N2110" s="17">
        <f ca="1">f_nav_periodreturnrankingper(A2110,参数!$B$5,参数!$B$4,3)</f>
        <v>0</v>
      </c>
      <c r="O2110" s="17">
        <f ca="1">f_nav_adjustedreturn(A2110,参数!$B$6,参数!$B$5)</f>
        <v>0</v>
      </c>
      <c r="P2110" s="17">
        <f ca="1">f_nav_periodreturnrankingper(A2110,参数!$B$6,参数!$B$5,3)</f>
        <v>0</v>
      </c>
      <c r="Q2110" s="25">
        <f>f_return(A2110,1,参数!$B$1-365/2,参数!$B$1)</f>
        <v>11.7331200757809</v>
      </c>
      <c r="R2110" s="25">
        <f ca="1">f_return(A2110,1,参数!$B$4,参数!$B$1)</f>
        <v>0</v>
      </c>
      <c r="S2110" s="25">
        <f ca="1">f_return(A2110,1,参数!$B$6,参数!$B$1)</f>
        <v>0</v>
      </c>
      <c r="T2110" t="str">
        <f>f_info_investtype(A2110)</f>
        <v>偏债混合型基金</v>
      </c>
      <c r="U2110" t="str">
        <f>f_info_fundmanager(A2110)</f>
        <v>赵强</v>
      </c>
      <c r="V2110">
        <f>f_info_manager_onthepostdays(A2110,1)</f>
        <v>40</v>
      </c>
      <c r="W2110" s="25">
        <f ca="1">f_return_1w(A2110,"0",参数!$B$2)</f>
        <v>-0.46916890080428</v>
      </c>
      <c r="X2110" s="25">
        <f>f_return_1m(A2110,"0",参数!$B$1)</f>
        <v>3.60702001940208</v>
      </c>
      <c r="Y2110" s="25">
        <f>f_return_3m(A2110,0,参数!$B$1)</f>
        <v>5.01474926253688</v>
      </c>
      <c r="Z2110" s="25">
        <f>f_return_6m(A2110,0,参数!B2109)</f>
        <v>0.678593460826654</v>
      </c>
      <c r="AA2110" t="str">
        <f>f_dq_status(A2110,参数!$B$1)</f>
        <v>开放申购|开放赎回</v>
      </c>
      <c r="AB2110" s="17">
        <f ca="1">f_risk_maxdownside(A2110,参数!$B$6,参数!$B$1)</f>
        <v>-5.74302096061661</v>
      </c>
      <c r="AC2110" s="17">
        <f ca="1">f_risk_maxdownside(A2110,参数!$B$4,参数!$B$1)</f>
        <v>-5.74302096061661</v>
      </c>
      <c r="AD2110" t="str">
        <f ca="1">f_risk_maxdownside_date(A2110,参数!$B$6,参数!$B$1)</f>
        <v>20200222-20200323</v>
      </c>
    </row>
    <row r="2111" spans="1:30">
      <c r="A2111" s="15" t="s">
        <v>2139</v>
      </c>
      <c r="B2111" t="str">
        <f>f_info_name(A2111)</f>
        <v>景顺长城养老2045五年</v>
      </c>
      <c r="C2111" t="str">
        <f>f_info_setupdate(A2111)</f>
        <v>2019-11-26</v>
      </c>
      <c r="D2111" s="16">
        <f t="shared" si="32"/>
        <v>426</v>
      </c>
      <c r="F2111" s="17">
        <f>f_netasset_total(A2111,参数!$B$1,100000000)</f>
        <v>0.502058241</v>
      </c>
      <c r="G2111" s="17">
        <f ca="1">f_nav_adjustedreturn(A2111,参数!$B$2,参数!$B$1)</f>
        <v>40.0276734532516</v>
      </c>
      <c r="H2111" s="17">
        <f ca="1">f_nav_periodreturnrankingper(A2111,参数!$B$2,参数!$B$1,3)</f>
        <v>88.2237487733072</v>
      </c>
      <c r="I2111" s="17">
        <f ca="1">f_nav_adjustedreturn(A2111,参数!$B$3,参数!$B$2)</f>
        <v>0</v>
      </c>
      <c r="J2111" s="17">
        <f ca="1">f_nav_periodreturnrankingper(A2111,参数!$B$3,参数!$B$2,3)</f>
        <v>0</v>
      </c>
      <c r="K2111" s="17">
        <f ca="1">f_nav_adjustedreturn(A2111,参数!$B$4,参数!$B$3)</f>
        <v>0</v>
      </c>
      <c r="L2111" s="17">
        <f ca="1">f_nav_periodreturnrankingper(A2111,参数!$B$4,参数!$B$3,3)</f>
        <v>0</v>
      </c>
      <c r="M2111" s="17">
        <f ca="1">f_nav_adjustedreturn(A2111,参数!$B$5,参数!$B$4)</f>
        <v>0</v>
      </c>
      <c r="N2111" s="17">
        <f ca="1">f_nav_periodreturnrankingper(A2111,参数!$B$5,参数!$B$4,3)</f>
        <v>0</v>
      </c>
      <c r="O2111" s="17">
        <f ca="1">f_nav_adjustedreturn(A2111,参数!$B$6,参数!$B$5)</f>
        <v>0</v>
      </c>
      <c r="P2111" s="17">
        <f ca="1">f_nav_periodreturnrankingper(A2111,参数!$B$6,参数!$B$5,3)</f>
        <v>0</v>
      </c>
      <c r="Q2111" s="25">
        <f>f_return(A2111,1,参数!$B$1-365/2,参数!$B$1)</f>
        <v>44.656152128142</v>
      </c>
      <c r="R2111" s="25">
        <f ca="1">f_return(A2111,1,参数!$B$4,参数!$B$1)</f>
        <v>0</v>
      </c>
      <c r="S2111" s="25">
        <f ca="1">f_return(A2111,1,参数!$B$6,参数!$B$1)</f>
        <v>0</v>
      </c>
      <c r="T2111" t="str">
        <f>f_info_investtype(A2111)</f>
        <v>偏股混合型基金</v>
      </c>
      <c r="U2111" t="str">
        <f>f_info_fundmanager(A2111)</f>
        <v>薛显志</v>
      </c>
      <c r="V2111">
        <f>f_info_manager_onthepostdays(A2111,1)</f>
        <v>443</v>
      </c>
      <c r="W2111" s="25">
        <f ca="1">f_return_1w(A2111,"0",参数!$B$2)</f>
        <v>-0.667582956999796</v>
      </c>
      <c r="X2111" s="25">
        <f>f_return_1m(A2111,"0",参数!$B$1)</f>
        <v>8.51715686274509</v>
      </c>
      <c r="Y2111" s="25">
        <f>f_return_3m(A2111,0,参数!$B$1)</f>
        <v>15.8273381294964</v>
      </c>
      <c r="Z2111" s="25">
        <f>f_return_6m(A2111,0,参数!B2110)</f>
        <v>13.6497545008183</v>
      </c>
      <c r="AA2111" t="str">
        <f>f_dq_status(A2111,参数!$B$1)</f>
        <v>开放申购|暂停赎回</v>
      </c>
      <c r="AB2111" s="17">
        <f ca="1">f_risk_maxdownside(A2111,参数!$B$6,参数!$B$1)</f>
        <v>-6.80608365019011</v>
      </c>
      <c r="AC2111" s="17">
        <f ca="1">f_risk_maxdownside(A2111,参数!$B$4,参数!$B$1)</f>
        <v>-6.80608365019011</v>
      </c>
      <c r="AD2111" t="str">
        <f ca="1">f_risk_maxdownside_date(A2111,参数!$B$6,参数!$B$1)</f>
        <v>20200226-20200323</v>
      </c>
    </row>
    <row r="2112" spans="1:30">
      <c r="A2112" s="15" t="s">
        <v>2140</v>
      </c>
      <c r="B2112" t="str">
        <f>f_info_name(A2112)</f>
        <v>恒生前海消费升级</v>
      </c>
      <c r="C2112" t="str">
        <f>f_info_setupdate(A2112)</f>
        <v>2020-01-19</v>
      </c>
      <c r="D2112" s="16">
        <f t="shared" si="32"/>
        <v>372</v>
      </c>
      <c r="F2112" s="17">
        <f>f_netasset_total(A2112,参数!$B$1,100000000)</f>
        <v>1.991176151</v>
      </c>
      <c r="G2112" s="17">
        <f ca="1">f_nav_adjustedreturn(A2112,参数!$B$2,参数!$B$1)</f>
        <v>60.423567198635</v>
      </c>
      <c r="H2112" s="17">
        <f ca="1">f_nav_periodreturnrankingper(A2112,参数!$B$2,参数!$B$1,3)</f>
        <v>60.549558390579</v>
      </c>
      <c r="I2112" s="17">
        <f ca="1">f_nav_adjustedreturn(A2112,参数!$B$3,参数!$B$2)</f>
        <v>0</v>
      </c>
      <c r="J2112" s="17">
        <f ca="1">f_nav_periodreturnrankingper(A2112,参数!$B$3,参数!$B$2,3)</f>
        <v>0</v>
      </c>
      <c r="K2112" s="17">
        <f ca="1">f_nav_adjustedreturn(A2112,参数!$B$4,参数!$B$3)</f>
        <v>0</v>
      </c>
      <c r="L2112" s="17">
        <f ca="1">f_nav_periodreturnrankingper(A2112,参数!$B$4,参数!$B$3,3)</f>
        <v>0</v>
      </c>
      <c r="M2112" s="17">
        <f ca="1">f_nav_adjustedreturn(A2112,参数!$B$5,参数!$B$4)</f>
        <v>0</v>
      </c>
      <c r="N2112" s="17">
        <f ca="1">f_nav_periodreturnrankingper(A2112,参数!$B$5,参数!$B$4,3)</f>
        <v>0</v>
      </c>
      <c r="O2112" s="17">
        <f ca="1">f_nav_adjustedreturn(A2112,参数!$B$6,参数!$B$5)</f>
        <v>0</v>
      </c>
      <c r="P2112" s="17">
        <f ca="1">f_nav_periodreturnrankingper(A2112,参数!$B$6,参数!$B$5,3)</f>
        <v>0</v>
      </c>
      <c r="Q2112" s="25">
        <f>f_return(A2112,1,参数!$B$1-365/2,参数!$B$1)</f>
        <v>111.169468022551</v>
      </c>
      <c r="R2112" s="25">
        <f ca="1">f_return(A2112,1,参数!$B$4,参数!$B$1)</f>
        <v>0</v>
      </c>
      <c r="S2112" s="25">
        <f ca="1">f_return(A2112,1,参数!$B$6,参数!$B$1)</f>
        <v>0</v>
      </c>
      <c r="T2112" t="str">
        <f>f_info_investtype(A2112)</f>
        <v>偏股混合型基金</v>
      </c>
      <c r="U2112" t="str">
        <f>f_info_fundmanager(A2112)</f>
        <v>郑栋</v>
      </c>
      <c r="V2112">
        <f>f_info_manager_onthepostdays(A2112,1)</f>
        <v>389</v>
      </c>
      <c r="W2112" s="25">
        <f ca="1">f_return_1w(A2112,"0",参数!$B$2)</f>
        <v>-0.370000000000004</v>
      </c>
      <c r="X2112" s="25">
        <f>f_return_1m(A2112,"0",参数!$B$1)</f>
        <v>15.8104485182233</v>
      </c>
      <c r="Y2112" s="25">
        <f>f_return_3m(A2112,0,参数!$B$1)</f>
        <v>37.4408805572276</v>
      </c>
      <c r="Z2112" s="25">
        <f>f_return_6m(A2112,0,参数!B2111)</f>
        <v>30.5731944797223</v>
      </c>
      <c r="AA2112" t="str">
        <f>f_dq_status(A2112,参数!$B$1)</f>
        <v>开放申购|开放赎回</v>
      </c>
      <c r="AB2112" s="17">
        <f ca="1">f_risk_maxdownside(A2112,参数!$B$6,参数!$B$1)</f>
        <v>-18.7212826278228</v>
      </c>
      <c r="AC2112" s="17">
        <f ca="1">f_risk_maxdownside(A2112,参数!$B$4,参数!$B$1)</f>
        <v>-18.7212826278228</v>
      </c>
      <c r="AD2112" t="str">
        <f ca="1">f_risk_maxdownside_date(A2112,参数!$B$6,参数!$B$1)</f>
        <v>20200226-20200323</v>
      </c>
    </row>
    <row r="2113" spans="1:30">
      <c r="A2113" s="15" t="s">
        <v>2141</v>
      </c>
      <c r="B2113" t="str">
        <f>f_info_name(A2113)</f>
        <v>嘉合消费升级</v>
      </c>
      <c r="C2113" t="str">
        <f>f_info_setupdate(A2113)</f>
        <v>2019-06-14</v>
      </c>
      <c r="D2113" s="16">
        <f t="shared" si="32"/>
        <v>591</v>
      </c>
      <c r="F2113" s="17">
        <f>f_netasset_total(A2113,参数!$B$1,100000000)</f>
        <v>0.2916043551</v>
      </c>
      <c r="G2113" s="17">
        <f ca="1">f_nav_adjustedreturn(A2113,参数!$B$2,参数!$B$1)</f>
        <v>92.3045691906659</v>
      </c>
      <c r="H2113" s="17">
        <f ca="1">f_nav_periodreturnrankingper(A2113,参数!$B$2,参数!$B$1,3)</f>
        <v>16.0942100098135</v>
      </c>
      <c r="I2113" s="17">
        <f ca="1">f_nav_adjustedreturn(A2113,参数!$B$3,参数!$B$2)</f>
        <v>0</v>
      </c>
      <c r="J2113" s="17">
        <f ca="1">f_nav_periodreturnrankingper(A2113,参数!$B$3,参数!$B$2,3)</f>
        <v>0</v>
      </c>
      <c r="K2113" s="17">
        <f ca="1">f_nav_adjustedreturn(A2113,参数!$B$4,参数!$B$3)</f>
        <v>0</v>
      </c>
      <c r="L2113" s="17">
        <f ca="1">f_nav_periodreturnrankingper(A2113,参数!$B$4,参数!$B$3,3)</f>
        <v>0</v>
      </c>
      <c r="M2113" s="17">
        <f ca="1">f_nav_adjustedreturn(A2113,参数!$B$5,参数!$B$4)</f>
        <v>0</v>
      </c>
      <c r="N2113" s="17">
        <f ca="1">f_nav_periodreturnrankingper(A2113,参数!$B$5,参数!$B$4,3)</f>
        <v>0</v>
      </c>
      <c r="O2113" s="17">
        <f ca="1">f_nav_adjustedreturn(A2113,参数!$B$6,参数!$B$5)</f>
        <v>0</v>
      </c>
      <c r="P2113" s="17">
        <f ca="1">f_nav_periodreturnrankingper(A2113,参数!$B$6,参数!$B$5,3)</f>
        <v>0</v>
      </c>
      <c r="Q2113" s="25">
        <f>f_return(A2113,1,参数!$B$1-365/2,参数!$B$1)</f>
        <v>124.48556746785</v>
      </c>
      <c r="R2113" s="25">
        <f ca="1">f_return(A2113,1,参数!$B$4,参数!$B$1)</f>
        <v>0</v>
      </c>
      <c r="S2113" s="25">
        <f ca="1">f_return(A2113,1,参数!$B$6,参数!$B$1)</f>
        <v>0</v>
      </c>
      <c r="T2113" t="str">
        <f>f_info_investtype(A2113)</f>
        <v>偏股混合型基金</v>
      </c>
      <c r="U2113" t="str">
        <f>f_info_fundmanager(A2113)</f>
        <v>李国林,杨彦喆</v>
      </c>
      <c r="V2113">
        <f>f_info_manager_onthepostdays(A2113,1)</f>
        <v>608</v>
      </c>
      <c r="W2113" s="25">
        <f ca="1">f_return_1w(A2113,"0",参数!$B$2)</f>
        <v>-3.7337976397756</v>
      </c>
      <c r="X2113" s="25">
        <f>f_return_1m(A2113,"0",参数!$B$1)</f>
        <v>18.6054491798778</v>
      </c>
      <c r="Y2113" s="25">
        <f>f_return_3m(A2113,0,参数!$B$1)</f>
        <v>43.4428925637466</v>
      </c>
      <c r="Z2113" s="25">
        <f>f_return_6m(A2113,0,参数!B2112)</f>
        <v>46.7922551505299</v>
      </c>
      <c r="AA2113" t="str">
        <f>f_dq_status(A2113,参数!$B$1)</f>
        <v>开放申购|开放赎回</v>
      </c>
      <c r="AB2113" s="17">
        <f ca="1">f_risk_maxdownside(A2113,参数!$B$6,参数!$B$1)</f>
        <v>-13.0632680928539</v>
      </c>
      <c r="AC2113" s="17">
        <f ca="1">f_risk_maxdownside(A2113,参数!$B$4,参数!$B$1)</f>
        <v>-13.0632680928539</v>
      </c>
      <c r="AD2113" t="str">
        <f ca="1">f_risk_maxdownside_date(A2113,参数!$B$6,参数!$B$1)</f>
        <v>20200306-20200323</v>
      </c>
    </row>
    <row r="2114" spans="1:30">
      <c r="A2114" s="15" t="s">
        <v>2142</v>
      </c>
      <c r="B2114" t="str">
        <f>f_info_name(A2114)</f>
        <v>华夏鼎淳A</v>
      </c>
      <c r="C2114" t="str">
        <f>f_info_setupdate(A2114)</f>
        <v>2019-08-21</v>
      </c>
      <c r="D2114" s="16">
        <f t="shared" si="32"/>
        <v>523</v>
      </c>
      <c r="F2114" s="17">
        <f>f_netasset_total(A2114,参数!$B$1,100000000)</f>
        <v>22.2649580217</v>
      </c>
      <c r="G2114" s="17">
        <f ca="1">f_nav_adjustedreturn(A2114,参数!$B$2,参数!$B$1)</f>
        <v>9.17208580025236</v>
      </c>
      <c r="H2114" s="17">
        <f ca="1">f_nav_periodreturnrankingper(A2114,参数!$B$2,参数!$B$1,3)</f>
        <v>52.0754716981132</v>
      </c>
      <c r="I2114" s="17">
        <f ca="1">f_nav_adjustedreturn(A2114,参数!$B$3,参数!$B$2)</f>
        <v>0</v>
      </c>
      <c r="J2114" s="17">
        <f ca="1">f_nav_periodreturnrankingper(A2114,参数!$B$3,参数!$B$2,3)</f>
        <v>0</v>
      </c>
      <c r="K2114" s="17">
        <f ca="1">f_nav_adjustedreturn(A2114,参数!$B$4,参数!$B$3)</f>
        <v>0</v>
      </c>
      <c r="L2114" s="17">
        <f ca="1">f_nav_periodreturnrankingper(A2114,参数!$B$4,参数!$B$3,3)</f>
        <v>0</v>
      </c>
      <c r="M2114" s="17">
        <f ca="1">f_nav_adjustedreturn(A2114,参数!$B$5,参数!$B$4)</f>
        <v>0</v>
      </c>
      <c r="N2114" s="17">
        <f ca="1">f_nav_periodreturnrankingper(A2114,参数!$B$5,参数!$B$4,3)</f>
        <v>0</v>
      </c>
      <c r="O2114" s="17">
        <f ca="1">f_nav_adjustedreturn(A2114,参数!$B$6,参数!$B$5)</f>
        <v>0</v>
      </c>
      <c r="P2114" s="17">
        <f ca="1">f_nav_periodreturnrankingper(A2114,参数!$B$6,参数!$B$5,3)</f>
        <v>0</v>
      </c>
      <c r="Q2114" s="25">
        <f>f_return(A2114,1,参数!$B$1-365/2,参数!$B$1)</f>
        <v>6.84063773221069</v>
      </c>
      <c r="R2114" s="25">
        <f ca="1">f_return(A2114,1,参数!$B$4,参数!$B$1)</f>
        <v>0</v>
      </c>
      <c r="S2114" s="25">
        <f ca="1">f_return(A2114,1,参数!$B$6,参数!$B$1)</f>
        <v>0</v>
      </c>
      <c r="T2114" t="str">
        <f>f_info_investtype(A2114)</f>
        <v>混合债券型二级基金</v>
      </c>
      <c r="U2114" t="str">
        <f>f_info_fundmanager(A2114)</f>
        <v>刘明宇</v>
      </c>
      <c r="V2114">
        <f>f_info_manager_onthepostdays(A2114,1)</f>
        <v>540</v>
      </c>
      <c r="W2114" s="25">
        <f ca="1">f_return_1w(A2114,"0",参数!$B$2)</f>
        <v>-0.55979152591449</v>
      </c>
      <c r="X2114" s="25">
        <f>f_return_1m(A2114,"0",参数!$B$1)</f>
        <v>2.05970420107068</v>
      </c>
      <c r="Y2114" s="25">
        <f>f_return_3m(A2114,0,参数!$B$1)</f>
        <v>3.62999815736135</v>
      </c>
      <c r="Z2114" s="25">
        <f>f_return_6m(A2114,0,参数!B2113)</f>
        <v>1.83863885839737</v>
      </c>
      <c r="AA2114" t="str">
        <f>f_dq_status(A2114,参数!$B$1)</f>
        <v>开放申购|开放赎回</v>
      </c>
      <c r="AB2114" s="17">
        <f ca="1">f_risk_maxdownside(A2114,参数!$B$6,参数!$B$1)</f>
        <v>-6.03697537895382</v>
      </c>
      <c r="AC2114" s="17">
        <f ca="1">f_risk_maxdownside(A2114,参数!$B$4,参数!$B$1)</f>
        <v>-6.03697537895382</v>
      </c>
      <c r="AD2114" t="str">
        <f ca="1">f_risk_maxdownside_date(A2114,参数!$B$6,参数!$B$1)</f>
        <v>20200714-20200928</v>
      </c>
    </row>
    <row r="2115" spans="1:30">
      <c r="A2115" s="15" t="s">
        <v>2143</v>
      </c>
      <c r="B2115" t="str">
        <f>f_info_name(A2115)</f>
        <v>合煦智远消费主题A</v>
      </c>
      <c r="C2115" t="str">
        <f>f_info_setupdate(A2115)</f>
        <v>2019-07-03</v>
      </c>
      <c r="D2115" s="16">
        <f t="shared" ref="D2115:D2178" si="33">DATEDIF(C2115,"2021-1-25","d")</f>
        <v>572</v>
      </c>
      <c r="F2115" s="17">
        <f>f_netasset_total(A2115,参数!$B$1,100000000)</f>
        <v>0.2496609331</v>
      </c>
      <c r="G2115" s="17">
        <f ca="1">f_nav_adjustedreturn(A2115,参数!$B$2,参数!$B$1)</f>
        <v>41.3522313733001</v>
      </c>
      <c r="H2115" s="17">
        <f ca="1">f_nav_periodreturnrankingper(A2115,参数!$B$2,参数!$B$1,3)</f>
        <v>82.3529411764706</v>
      </c>
      <c r="I2115" s="17">
        <f ca="1">f_nav_adjustedreturn(A2115,参数!$B$3,参数!$B$2)</f>
        <v>0</v>
      </c>
      <c r="J2115" s="17">
        <f ca="1">f_nav_periodreturnrankingper(A2115,参数!$B$3,参数!$B$2,3)</f>
        <v>0</v>
      </c>
      <c r="K2115" s="17">
        <f ca="1">f_nav_adjustedreturn(A2115,参数!$B$4,参数!$B$3)</f>
        <v>0</v>
      </c>
      <c r="L2115" s="17">
        <f ca="1">f_nav_periodreturnrankingper(A2115,参数!$B$4,参数!$B$3,3)</f>
        <v>0</v>
      </c>
      <c r="M2115" s="17">
        <f ca="1">f_nav_adjustedreturn(A2115,参数!$B$5,参数!$B$4)</f>
        <v>0</v>
      </c>
      <c r="N2115" s="17">
        <f ca="1">f_nav_periodreturnrankingper(A2115,参数!$B$5,参数!$B$4,3)</f>
        <v>0</v>
      </c>
      <c r="O2115" s="17">
        <f ca="1">f_nav_adjustedreturn(A2115,参数!$B$6,参数!$B$5)</f>
        <v>0</v>
      </c>
      <c r="P2115" s="17">
        <f ca="1">f_nav_periodreturnrankingper(A2115,参数!$B$6,参数!$B$5,3)</f>
        <v>0</v>
      </c>
      <c r="Q2115" s="25">
        <f>f_return(A2115,1,参数!$B$1-365/2,参数!$B$1)</f>
        <v>58.4924653653587</v>
      </c>
      <c r="R2115" s="25">
        <f ca="1">f_return(A2115,1,参数!$B$4,参数!$B$1)</f>
        <v>0</v>
      </c>
      <c r="S2115" s="25">
        <f ca="1">f_return(A2115,1,参数!$B$6,参数!$B$1)</f>
        <v>0</v>
      </c>
      <c r="T2115" t="str">
        <f>f_info_investtype(A2115)</f>
        <v>普通股票型基金</v>
      </c>
      <c r="U2115" t="str">
        <f>f_info_fundmanager(A2115)</f>
        <v>程卉超</v>
      </c>
      <c r="V2115">
        <f>f_info_manager_onthepostdays(A2115,1)</f>
        <v>589</v>
      </c>
      <c r="W2115" s="25">
        <f ca="1">f_return_1w(A2115,"0",参数!$B$2)</f>
        <v>-5.73259907917305</v>
      </c>
      <c r="X2115" s="25">
        <f>f_return_1m(A2115,"0",参数!$B$1)</f>
        <v>11.3878197871859</v>
      </c>
      <c r="Y2115" s="25">
        <f>f_return_3m(A2115,0,参数!$B$1)</f>
        <v>18.7067717548657</v>
      </c>
      <c r="Z2115" s="25">
        <f>f_return_6m(A2115,0,参数!B2114)</f>
        <v>23.1268345434883</v>
      </c>
      <c r="AA2115" t="str">
        <f>f_dq_status(A2115,参数!$B$1)</f>
        <v>开放申购|开放赎回</v>
      </c>
      <c r="AB2115" s="17">
        <f ca="1">f_risk_maxdownside(A2115,参数!$B$6,参数!$B$1)</f>
        <v>-22.1385677153357</v>
      </c>
      <c r="AC2115" s="17">
        <f ca="1">f_risk_maxdownside(A2115,参数!$B$4,参数!$B$1)</f>
        <v>-22.1385677153357</v>
      </c>
      <c r="AD2115" t="str">
        <f ca="1">f_risk_maxdownside_date(A2115,参数!$B$6,参数!$B$1)</f>
        <v>20200114-20200323</v>
      </c>
    </row>
    <row r="2116" spans="1:30">
      <c r="A2116" s="15" t="s">
        <v>2144</v>
      </c>
      <c r="B2116" t="str">
        <f>f_info_name(A2116)</f>
        <v>汇丰晋信港股通双核策略</v>
      </c>
      <c r="C2116" t="str">
        <f>f_info_setupdate(A2116)</f>
        <v>2019-08-02</v>
      </c>
      <c r="D2116" s="16">
        <f t="shared" si="33"/>
        <v>542</v>
      </c>
      <c r="F2116" s="17">
        <f>f_netasset_total(A2116,参数!$B$1,100000000)</f>
        <v>2.907150754</v>
      </c>
      <c r="G2116" s="17">
        <f ca="1">f_nav_adjustedreturn(A2116,参数!$B$2,参数!$B$1)</f>
        <v>62.3414310587845</v>
      </c>
      <c r="H2116" s="17">
        <f ca="1">f_nav_periodreturnrankingper(A2116,参数!$B$2,参数!$B$1,3)</f>
        <v>57.9980372914622</v>
      </c>
      <c r="I2116" s="17">
        <f ca="1">f_nav_adjustedreturn(A2116,参数!$B$3,参数!$B$2)</f>
        <v>0</v>
      </c>
      <c r="J2116" s="17">
        <f ca="1">f_nav_periodreturnrankingper(A2116,参数!$B$3,参数!$B$2,3)</f>
        <v>0</v>
      </c>
      <c r="K2116" s="17">
        <f ca="1">f_nav_adjustedreturn(A2116,参数!$B$4,参数!$B$3)</f>
        <v>0</v>
      </c>
      <c r="L2116" s="17">
        <f ca="1">f_nav_periodreturnrankingper(A2116,参数!$B$4,参数!$B$3,3)</f>
        <v>0</v>
      </c>
      <c r="M2116" s="17">
        <f ca="1">f_nav_adjustedreturn(A2116,参数!$B$5,参数!$B$4)</f>
        <v>0</v>
      </c>
      <c r="N2116" s="17">
        <f ca="1">f_nav_periodreturnrankingper(A2116,参数!$B$5,参数!$B$4,3)</f>
        <v>0</v>
      </c>
      <c r="O2116" s="17">
        <f ca="1">f_nav_adjustedreturn(A2116,参数!$B$6,参数!$B$5)</f>
        <v>0</v>
      </c>
      <c r="P2116" s="17">
        <f ca="1">f_nav_periodreturnrankingper(A2116,参数!$B$6,参数!$B$5,3)</f>
        <v>0</v>
      </c>
      <c r="Q2116" s="25">
        <f>f_return(A2116,1,参数!$B$1-365/2,参数!$B$1)</f>
        <v>148.118821561681</v>
      </c>
      <c r="R2116" s="25">
        <f ca="1">f_return(A2116,1,参数!$B$4,参数!$B$1)</f>
        <v>0</v>
      </c>
      <c r="S2116" s="25">
        <f ca="1">f_return(A2116,1,参数!$B$6,参数!$B$1)</f>
        <v>0</v>
      </c>
      <c r="T2116" t="str">
        <f>f_info_investtype(A2116)</f>
        <v>偏股混合型基金</v>
      </c>
      <c r="U2116" t="str">
        <f>f_info_fundmanager(A2116)</f>
        <v>程彧</v>
      </c>
      <c r="V2116">
        <f>f_info_manager_onthepostdays(A2116,1)</f>
        <v>559</v>
      </c>
      <c r="W2116" s="25">
        <f ca="1">f_return_1w(A2116,"0",参数!$B$2)</f>
        <v>-3.68152052387798</v>
      </c>
      <c r="X2116" s="25">
        <f>f_return_1m(A2116,"0",参数!$B$1)</f>
        <v>23.5955056179775</v>
      </c>
      <c r="Y2116" s="25">
        <f>f_return_3m(A2116,0,参数!$B$1)</f>
        <v>50.9404872032069</v>
      </c>
      <c r="Z2116" s="25">
        <f>f_return_6m(A2116,0,参数!B2115)</f>
        <v>49.0024744819054</v>
      </c>
      <c r="AA2116" t="str">
        <f>f_dq_status(A2116,参数!$B$1)</f>
        <v>开放申购|开放赎回</v>
      </c>
      <c r="AB2116" s="17">
        <f ca="1">f_risk_maxdownside(A2116,参数!$B$6,参数!$B$1)</f>
        <v>-24.3731033381249</v>
      </c>
      <c r="AC2116" s="17">
        <f ca="1">f_risk_maxdownside(A2116,参数!$B$4,参数!$B$1)</f>
        <v>-24.3731033381249</v>
      </c>
      <c r="AD2116" t="str">
        <f ca="1">f_risk_maxdownside_date(A2116,参数!$B$6,参数!$B$1)</f>
        <v>20200118-20200323</v>
      </c>
    </row>
    <row r="2117" spans="1:30">
      <c r="A2117" s="15" t="s">
        <v>2145</v>
      </c>
      <c r="B2117" t="str">
        <f>f_info_name(A2117)</f>
        <v>大成养老2040三年A</v>
      </c>
      <c r="C2117" t="str">
        <f>f_info_setupdate(A2117)</f>
        <v>2019-06-27</v>
      </c>
      <c r="D2117" s="16">
        <f t="shared" si="33"/>
        <v>578</v>
      </c>
      <c r="F2117" s="17">
        <f>f_netasset_total(A2117,参数!$B$1,100000000)</f>
        <v>3.6953806885</v>
      </c>
      <c r="G2117" s="17">
        <f ca="1">f_nav_adjustedreturn(A2117,参数!$B$2,参数!$B$1)</f>
        <v>28.6295558826076</v>
      </c>
      <c r="H2117" s="17">
        <f ca="1">f_nav_periodreturnrankingper(A2117,参数!$B$2,参数!$B$1,3)</f>
        <v>73.3333333333333</v>
      </c>
      <c r="I2117" s="17">
        <f ca="1">f_nav_adjustedreturn(A2117,参数!$B$3,参数!$B$2)</f>
        <v>0</v>
      </c>
      <c r="J2117" s="17">
        <f ca="1">f_nav_periodreturnrankingper(A2117,参数!$B$3,参数!$B$2,3)</f>
        <v>0</v>
      </c>
      <c r="K2117" s="17">
        <f ca="1">f_nav_adjustedreturn(A2117,参数!$B$4,参数!$B$3)</f>
        <v>0</v>
      </c>
      <c r="L2117" s="17">
        <f ca="1">f_nav_periodreturnrankingper(A2117,参数!$B$4,参数!$B$3,3)</f>
        <v>0</v>
      </c>
      <c r="M2117" s="17">
        <f ca="1">f_nav_adjustedreturn(A2117,参数!$B$5,参数!$B$4)</f>
        <v>0</v>
      </c>
      <c r="N2117" s="17">
        <f ca="1">f_nav_periodreturnrankingper(A2117,参数!$B$5,参数!$B$4,3)</f>
        <v>0</v>
      </c>
      <c r="O2117" s="17">
        <f ca="1">f_nav_adjustedreturn(A2117,参数!$B$6,参数!$B$5)</f>
        <v>0</v>
      </c>
      <c r="P2117" s="17">
        <f ca="1">f_nav_periodreturnrankingper(A2117,参数!$B$6,参数!$B$5,3)</f>
        <v>0</v>
      </c>
      <c r="Q2117" s="25">
        <f>f_return(A2117,1,参数!$B$1-365/2,参数!$B$1)</f>
        <v>39.0514524607199</v>
      </c>
      <c r="R2117" s="25">
        <f ca="1">f_return(A2117,1,参数!$B$4,参数!$B$1)</f>
        <v>0</v>
      </c>
      <c r="S2117" s="25">
        <f ca="1">f_return(A2117,1,参数!$B$6,参数!$B$1)</f>
        <v>0</v>
      </c>
      <c r="T2117" t="str">
        <f>f_info_investtype(A2117)</f>
        <v>平衡混合型基金</v>
      </c>
      <c r="U2117" t="str">
        <f>f_info_fundmanager(A2117)</f>
        <v>尚琼</v>
      </c>
      <c r="V2117">
        <f>f_info_manager_onthepostdays(A2117,1)</f>
        <v>595</v>
      </c>
      <c r="W2117" s="25">
        <f ca="1">f_return_1w(A2117,"0",参数!$B$2)</f>
        <v>-0.917824669754669</v>
      </c>
      <c r="X2117" s="25">
        <f>f_return_1m(A2117,"0",参数!$B$1)</f>
        <v>8.73829039812646</v>
      </c>
      <c r="Y2117" s="25">
        <f>f_return_3m(A2117,0,参数!$B$1)</f>
        <v>16.1234857366159</v>
      </c>
      <c r="Z2117" s="25">
        <f>f_return_6m(A2117,0,参数!B2116)</f>
        <v>10.2213740458015</v>
      </c>
      <c r="AA2117" t="str">
        <f>f_dq_status(A2117,参数!$B$1)</f>
        <v>开放申购|暂停赎回</v>
      </c>
      <c r="AB2117" s="17">
        <f ca="1">f_risk_maxdownside(A2117,参数!$B$6,参数!$B$1)</f>
        <v>-13.1884750079592</v>
      </c>
      <c r="AC2117" s="17">
        <f ca="1">f_risk_maxdownside(A2117,参数!$B$4,参数!$B$1)</f>
        <v>-13.1884750079592</v>
      </c>
      <c r="AD2117" t="str">
        <f ca="1">f_risk_maxdownside_date(A2117,参数!$B$6,参数!$B$1)</f>
        <v>20200226-20200323</v>
      </c>
    </row>
    <row r="2118" spans="1:30">
      <c r="A2118" s="15" t="s">
        <v>2146</v>
      </c>
      <c r="B2118" t="str">
        <f>f_info_name(A2118)</f>
        <v>国联安新科技</v>
      </c>
      <c r="C2118" t="str">
        <f>f_info_setupdate(A2118)</f>
        <v>2019-09-27</v>
      </c>
      <c r="D2118" s="16">
        <f t="shared" si="33"/>
        <v>486</v>
      </c>
      <c r="F2118" s="17">
        <f>f_netasset_total(A2118,参数!$B$1,100000000)</f>
        <v>3.0564807224</v>
      </c>
      <c r="G2118" s="17">
        <f ca="1">f_nav_adjustedreturn(A2118,参数!$B$2,参数!$B$1)</f>
        <v>97.902033271719</v>
      </c>
      <c r="H2118" s="17">
        <f ca="1">f_nav_periodreturnrankingper(A2118,参数!$B$2,参数!$B$1,3)</f>
        <v>10.8930323846909</v>
      </c>
      <c r="I2118" s="17">
        <f ca="1">f_nav_adjustedreturn(A2118,参数!$B$3,参数!$B$2)</f>
        <v>0</v>
      </c>
      <c r="J2118" s="17">
        <f ca="1">f_nav_periodreturnrankingper(A2118,参数!$B$3,参数!$B$2,3)</f>
        <v>0</v>
      </c>
      <c r="K2118" s="17">
        <f ca="1">f_nav_adjustedreturn(A2118,参数!$B$4,参数!$B$3)</f>
        <v>0</v>
      </c>
      <c r="L2118" s="17">
        <f ca="1">f_nav_periodreturnrankingper(A2118,参数!$B$4,参数!$B$3,3)</f>
        <v>0</v>
      </c>
      <c r="M2118" s="17">
        <f ca="1">f_nav_adjustedreturn(A2118,参数!$B$5,参数!$B$4)</f>
        <v>0</v>
      </c>
      <c r="N2118" s="17">
        <f ca="1">f_nav_periodreturnrankingper(A2118,参数!$B$5,参数!$B$4,3)</f>
        <v>0</v>
      </c>
      <c r="O2118" s="17">
        <f ca="1">f_nav_adjustedreturn(A2118,参数!$B$6,参数!$B$5)</f>
        <v>0</v>
      </c>
      <c r="P2118" s="17">
        <f ca="1">f_nav_periodreturnrankingper(A2118,参数!$B$6,参数!$B$5,3)</f>
        <v>0</v>
      </c>
      <c r="Q2118" s="25">
        <f>f_return(A2118,1,参数!$B$1-365/2,参数!$B$1)</f>
        <v>109.672032075627</v>
      </c>
      <c r="R2118" s="25">
        <f ca="1">f_return(A2118,1,参数!$B$4,参数!$B$1)</f>
        <v>0</v>
      </c>
      <c r="S2118" s="25">
        <f ca="1">f_return(A2118,1,参数!$B$6,参数!$B$1)</f>
        <v>0</v>
      </c>
      <c r="T2118" t="str">
        <f>f_info_investtype(A2118)</f>
        <v>偏股混合型基金</v>
      </c>
      <c r="U2118" t="str">
        <f>f_info_fundmanager(A2118)</f>
        <v>张汉毅,高诗</v>
      </c>
      <c r="V2118">
        <f>f_info_manager_onthepostdays(A2118,1)</f>
        <v>503</v>
      </c>
      <c r="W2118" s="25">
        <f ca="1">f_return_1w(A2118,"0",参数!$B$2)</f>
        <v>-0.651914424754374</v>
      </c>
      <c r="X2118" s="25">
        <f>f_return_1m(A2118,"0",参数!$B$1)</f>
        <v>15.9402241594023</v>
      </c>
      <c r="Y2118" s="25">
        <f>f_return_3m(A2118,0,参数!$B$1)</f>
        <v>34.3771572011296</v>
      </c>
      <c r="Z2118" s="25">
        <f>f_return_6m(A2118,0,参数!B2117)</f>
        <v>38.1231298147323</v>
      </c>
      <c r="AA2118" t="str">
        <f>f_dq_status(A2118,参数!$B$1)</f>
        <v>开放申购|开放赎回</v>
      </c>
      <c r="AB2118" s="17">
        <f ca="1">f_risk_maxdownside(A2118,参数!$B$6,参数!$B$1)</f>
        <v>-17.9988546183425</v>
      </c>
      <c r="AC2118" s="17">
        <f ca="1">f_risk_maxdownside(A2118,参数!$B$4,参数!$B$1)</f>
        <v>-17.9988546183425</v>
      </c>
      <c r="AD2118" t="str">
        <f ca="1">f_risk_maxdownside_date(A2118,参数!$B$6,参数!$B$1)</f>
        <v>20200226-20200323</v>
      </c>
    </row>
    <row r="2119" spans="1:30">
      <c r="A2119" s="15" t="s">
        <v>2147</v>
      </c>
      <c r="B2119" t="str">
        <f>f_info_name(A2119)</f>
        <v>华泰柏瑞基本面智选A</v>
      </c>
      <c r="C2119" t="str">
        <f>f_info_setupdate(A2119)</f>
        <v>2019-06-05</v>
      </c>
      <c r="D2119" s="16">
        <f t="shared" si="33"/>
        <v>600</v>
      </c>
      <c r="F2119" s="17">
        <f>f_netasset_total(A2119,参数!$B$1,100000000)</f>
        <v>0.8251454238</v>
      </c>
      <c r="G2119" s="17">
        <f ca="1">f_nav_adjustedreturn(A2119,参数!$B$2,参数!$B$1)</f>
        <v>108.976522940003</v>
      </c>
      <c r="H2119" s="17">
        <f ca="1">f_nav_periodreturnrankingper(A2119,参数!$B$2,参数!$B$1,3)</f>
        <v>5.5937193326791</v>
      </c>
      <c r="I2119" s="17">
        <f ca="1">f_nav_adjustedreturn(A2119,参数!$B$3,参数!$B$2)</f>
        <v>0</v>
      </c>
      <c r="J2119" s="17">
        <f ca="1">f_nav_periodreturnrankingper(A2119,参数!$B$3,参数!$B$2,3)</f>
        <v>0</v>
      </c>
      <c r="K2119" s="17">
        <f ca="1">f_nav_adjustedreturn(A2119,参数!$B$4,参数!$B$3)</f>
        <v>0</v>
      </c>
      <c r="L2119" s="17">
        <f ca="1">f_nav_periodreturnrankingper(A2119,参数!$B$4,参数!$B$3,3)</f>
        <v>0</v>
      </c>
      <c r="M2119" s="17">
        <f ca="1">f_nav_adjustedreturn(A2119,参数!$B$5,参数!$B$4)</f>
        <v>0</v>
      </c>
      <c r="N2119" s="17">
        <f ca="1">f_nav_periodreturnrankingper(A2119,参数!$B$5,参数!$B$4,3)</f>
        <v>0</v>
      </c>
      <c r="O2119" s="17">
        <f ca="1">f_nav_adjustedreturn(A2119,参数!$B$6,参数!$B$5)</f>
        <v>0</v>
      </c>
      <c r="P2119" s="17">
        <f ca="1">f_nav_periodreturnrankingper(A2119,参数!$B$6,参数!$B$5,3)</f>
        <v>0</v>
      </c>
      <c r="Q2119" s="25">
        <f>f_return(A2119,1,参数!$B$1-365/2,参数!$B$1)</f>
        <v>123.167892309837</v>
      </c>
      <c r="R2119" s="25">
        <f ca="1">f_return(A2119,1,参数!$B$4,参数!$B$1)</f>
        <v>0</v>
      </c>
      <c r="S2119" s="25">
        <f ca="1">f_return(A2119,1,参数!$B$6,参数!$B$1)</f>
        <v>0</v>
      </c>
      <c r="T2119" t="str">
        <f>f_info_investtype(A2119)</f>
        <v>偏股混合型基金</v>
      </c>
      <c r="U2119" t="str">
        <f>f_info_fundmanager(A2119)</f>
        <v>牛勇</v>
      </c>
      <c r="V2119">
        <f>f_info_manager_onthepostdays(A2119,1)</f>
        <v>617</v>
      </c>
      <c r="W2119" s="25">
        <f ca="1">f_return_1w(A2119,"0",参数!$B$2)</f>
        <v>0.796535457427885</v>
      </c>
      <c r="X2119" s="25">
        <f>f_return_1m(A2119,"0",参数!$B$1)</f>
        <v>15.5033500127216</v>
      </c>
      <c r="Y2119" s="25">
        <f>f_return_3m(A2119,0,参数!$B$1)</f>
        <v>43.6679149744185</v>
      </c>
      <c r="Z2119" s="25">
        <f>f_return_6m(A2119,0,参数!B2118)</f>
        <v>43.6423598387688</v>
      </c>
      <c r="AA2119" t="str">
        <f>f_dq_status(A2119,参数!$B$1)</f>
        <v>开放申购|开放赎回</v>
      </c>
      <c r="AB2119" s="17">
        <f ca="1">f_risk_maxdownside(A2119,参数!$B$6,参数!$B$1)</f>
        <v>-20.8197787898503</v>
      </c>
      <c r="AC2119" s="17">
        <f ca="1">f_risk_maxdownside(A2119,参数!$B$4,参数!$B$1)</f>
        <v>-20.8197787898503</v>
      </c>
      <c r="AD2119" t="str">
        <f ca="1">f_risk_maxdownside_date(A2119,参数!$B$6,参数!$B$1)</f>
        <v>20200226-20200323</v>
      </c>
    </row>
    <row r="2120" spans="1:30">
      <c r="A2120" s="15" t="s">
        <v>2148</v>
      </c>
      <c r="B2120" t="str">
        <f>f_info_name(A2120)</f>
        <v>华宝消费升级</v>
      </c>
      <c r="C2120" t="str">
        <f>f_info_setupdate(A2120)</f>
        <v>2019-06-19</v>
      </c>
      <c r="D2120" s="16">
        <f t="shared" si="33"/>
        <v>586</v>
      </c>
      <c r="F2120" s="17">
        <f>f_netasset_total(A2120,参数!$B$1,100000000)</f>
        <v>0.6433777017</v>
      </c>
      <c r="G2120" s="17">
        <f ca="1">f_nav_adjustedreturn(A2120,参数!$B$2,参数!$B$1)</f>
        <v>75.5354127788145</v>
      </c>
      <c r="H2120" s="17">
        <f ca="1">f_nav_periodreturnrankingper(A2120,参数!$B$2,参数!$B$1,3)</f>
        <v>38.3709519136408</v>
      </c>
      <c r="I2120" s="17">
        <f ca="1">f_nav_adjustedreturn(A2120,参数!$B$3,参数!$B$2)</f>
        <v>0</v>
      </c>
      <c r="J2120" s="17">
        <f ca="1">f_nav_periodreturnrankingper(A2120,参数!$B$3,参数!$B$2,3)</f>
        <v>0</v>
      </c>
      <c r="K2120" s="17">
        <f ca="1">f_nav_adjustedreturn(A2120,参数!$B$4,参数!$B$3)</f>
        <v>0</v>
      </c>
      <c r="L2120" s="17">
        <f ca="1">f_nav_periodreturnrankingper(A2120,参数!$B$4,参数!$B$3,3)</f>
        <v>0</v>
      </c>
      <c r="M2120" s="17">
        <f ca="1">f_nav_adjustedreturn(A2120,参数!$B$5,参数!$B$4)</f>
        <v>0</v>
      </c>
      <c r="N2120" s="17">
        <f ca="1">f_nav_periodreturnrankingper(A2120,参数!$B$5,参数!$B$4,3)</f>
        <v>0</v>
      </c>
      <c r="O2120" s="17">
        <f ca="1">f_nav_adjustedreturn(A2120,参数!$B$6,参数!$B$5)</f>
        <v>0</v>
      </c>
      <c r="P2120" s="17">
        <f ca="1">f_nav_periodreturnrankingper(A2120,参数!$B$6,参数!$B$5,3)</f>
        <v>0</v>
      </c>
      <c r="Q2120" s="25">
        <f>f_return(A2120,1,参数!$B$1-365/2,参数!$B$1)</f>
        <v>80.3041615943396</v>
      </c>
      <c r="R2120" s="25">
        <f ca="1">f_return(A2120,1,参数!$B$4,参数!$B$1)</f>
        <v>0</v>
      </c>
      <c r="S2120" s="25">
        <f ca="1">f_return(A2120,1,参数!$B$6,参数!$B$1)</f>
        <v>0</v>
      </c>
      <c r="T2120" t="str">
        <f>f_info_investtype(A2120)</f>
        <v>偏股混合型基金</v>
      </c>
      <c r="U2120" t="str">
        <f>f_info_fundmanager(A2120)</f>
        <v>汤慧</v>
      </c>
      <c r="V2120">
        <f>f_info_manager_onthepostdays(A2120,1)</f>
        <v>525</v>
      </c>
      <c r="W2120" s="25">
        <f ca="1">f_return_1w(A2120,"0",参数!$B$2)</f>
        <v>-3.60630460853178</v>
      </c>
      <c r="X2120" s="25">
        <f>f_return_1m(A2120,"0",参数!$B$1)</f>
        <v>9.48342755792041</v>
      </c>
      <c r="Y2120" s="25">
        <f>f_return_3m(A2120,0,参数!$B$1)</f>
        <v>25.7912500796026</v>
      </c>
      <c r="Z2120" s="25">
        <f>f_return_6m(A2120,0,参数!B2119)</f>
        <v>31.4948920212078</v>
      </c>
      <c r="AA2120" t="str">
        <f>f_dq_status(A2120,参数!$B$1)</f>
        <v>开放申购|开放赎回</v>
      </c>
      <c r="AB2120" s="17">
        <f ca="1">f_risk_maxdownside(A2120,参数!$B$6,参数!$B$1)</f>
        <v>-15.8833877858758</v>
      </c>
      <c r="AC2120" s="17">
        <f ca="1">f_risk_maxdownside(A2120,参数!$B$4,参数!$B$1)</f>
        <v>-15.8833877858758</v>
      </c>
      <c r="AD2120" t="str">
        <f ca="1">f_risk_maxdownside_date(A2120,参数!$B$6,参数!$B$1)</f>
        <v>20200306-20200323</v>
      </c>
    </row>
    <row r="2121" spans="1:30">
      <c r="A2121" s="15" t="s">
        <v>2149</v>
      </c>
      <c r="B2121" t="str">
        <f>f_info_name(A2121)</f>
        <v>银华尊尚稳健养老一年</v>
      </c>
      <c r="C2121" t="str">
        <f>f_info_setupdate(A2121)</f>
        <v>2019-08-14</v>
      </c>
      <c r="D2121" s="16">
        <f t="shared" si="33"/>
        <v>530</v>
      </c>
      <c r="F2121" s="17">
        <f>f_netasset_total(A2121,参数!$B$1,100000000)</f>
        <v>0.1977355882</v>
      </c>
      <c r="G2121" s="17">
        <f ca="1">f_nav_adjustedreturn(A2121,参数!$B$2,参数!$B$1)</f>
        <v>21.4955076804174</v>
      </c>
      <c r="H2121" s="17">
        <f ca="1">f_nav_periodreturnrankingper(A2121,参数!$B$2,参数!$B$1,3)</f>
        <v>23.2620320855615</v>
      </c>
      <c r="I2121" s="17">
        <f ca="1">f_nav_adjustedreturn(A2121,参数!$B$3,参数!$B$2)</f>
        <v>0</v>
      </c>
      <c r="J2121" s="17">
        <f ca="1">f_nav_periodreturnrankingper(A2121,参数!$B$3,参数!$B$2,3)</f>
        <v>0</v>
      </c>
      <c r="K2121" s="17">
        <f ca="1">f_nav_adjustedreturn(A2121,参数!$B$4,参数!$B$3)</f>
        <v>0</v>
      </c>
      <c r="L2121" s="17">
        <f ca="1">f_nav_periodreturnrankingper(A2121,参数!$B$4,参数!$B$3,3)</f>
        <v>0</v>
      </c>
      <c r="M2121" s="17">
        <f ca="1">f_nav_adjustedreturn(A2121,参数!$B$5,参数!$B$4)</f>
        <v>0</v>
      </c>
      <c r="N2121" s="17">
        <f ca="1">f_nav_periodreturnrankingper(A2121,参数!$B$5,参数!$B$4,3)</f>
        <v>0</v>
      </c>
      <c r="O2121" s="17">
        <f ca="1">f_nav_adjustedreturn(A2121,参数!$B$6,参数!$B$5)</f>
        <v>0</v>
      </c>
      <c r="P2121" s="17">
        <f ca="1">f_nav_periodreturnrankingper(A2121,参数!$B$6,参数!$B$5,3)</f>
        <v>0</v>
      </c>
      <c r="Q2121" s="25">
        <f>f_return(A2121,1,参数!$B$1-365/2,参数!$B$1)</f>
        <v>20.2008324490418</v>
      </c>
      <c r="R2121" s="25">
        <f ca="1">f_return(A2121,1,参数!$B$4,参数!$B$1)</f>
        <v>0</v>
      </c>
      <c r="S2121" s="25">
        <f ca="1">f_return(A2121,1,参数!$B$6,参数!$B$1)</f>
        <v>0</v>
      </c>
      <c r="T2121" t="str">
        <f>f_info_investtype(A2121)</f>
        <v>偏债混合型基金</v>
      </c>
      <c r="U2121" t="str">
        <f>f_info_fundmanager(A2121)</f>
        <v>肖侃宁,熊侃</v>
      </c>
      <c r="V2121">
        <f>f_info_manager_onthepostdays(A2121,1)</f>
        <v>547</v>
      </c>
      <c r="W2121" s="25">
        <f ca="1">f_return_1w(A2121,"0",参数!$B$2)</f>
        <v>-0.26016573520911</v>
      </c>
      <c r="X2121" s="25">
        <f>f_return_1m(A2121,"0",参数!$B$1)</f>
        <v>4.6169203893187</v>
      </c>
      <c r="Y2121" s="25">
        <f>f_return_3m(A2121,0,参数!$B$1)</f>
        <v>8.134135855546</v>
      </c>
      <c r="Z2121" s="25">
        <f>f_return_6m(A2121,0,参数!B2120)</f>
        <v>5.07387083157449</v>
      </c>
      <c r="AA2121" t="str">
        <f>f_dq_status(A2121,参数!$B$1)</f>
        <v>开放申购|开放赎回</v>
      </c>
      <c r="AB2121" s="17">
        <f ca="1">f_risk_maxdownside(A2121,参数!$B$6,参数!$B$1)</f>
        <v>-5.72356215213359</v>
      </c>
      <c r="AC2121" s="17">
        <f ca="1">f_risk_maxdownside(A2121,参数!$B$4,参数!$B$1)</f>
        <v>-5.72356215213359</v>
      </c>
      <c r="AD2121" t="str">
        <f ca="1">f_risk_maxdownside_date(A2121,参数!$B$6,参数!$B$1)</f>
        <v>20200225-20200323</v>
      </c>
    </row>
    <row r="2122" spans="1:30">
      <c r="A2122" s="15" t="s">
        <v>2150</v>
      </c>
      <c r="B2122" t="str">
        <f>f_info_name(A2122)</f>
        <v>交银可转债A</v>
      </c>
      <c r="C2122" t="str">
        <f>f_info_setupdate(A2122)</f>
        <v>2019-07-11</v>
      </c>
      <c r="D2122" s="16">
        <f t="shared" si="33"/>
        <v>564</v>
      </c>
      <c r="F2122" s="17">
        <f>f_netasset_total(A2122,参数!$B$1,100000000)</f>
        <v>0.4313024578</v>
      </c>
      <c r="G2122" s="17">
        <f ca="1">f_nav_adjustedreturn(A2122,参数!$B$2,参数!$B$1)</f>
        <v>29.4347535983224</v>
      </c>
      <c r="H2122" s="17">
        <f ca="1">f_nav_periodreturnrankingper(A2122,参数!$B$2,参数!$B$1,3)</f>
        <v>4.90566037735849</v>
      </c>
      <c r="I2122" s="17">
        <f ca="1">f_nav_adjustedreturn(A2122,参数!$B$3,参数!$B$2)</f>
        <v>0</v>
      </c>
      <c r="J2122" s="17">
        <f ca="1">f_nav_periodreturnrankingper(A2122,参数!$B$3,参数!$B$2,3)</f>
        <v>0</v>
      </c>
      <c r="K2122" s="17">
        <f ca="1">f_nav_adjustedreturn(A2122,参数!$B$4,参数!$B$3)</f>
        <v>0</v>
      </c>
      <c r="L2122" s="17">
        <f ca="1">f_nav_periodreturnrankingper(A2122,参数!$B$4,参数!$B$3,3)</f>
        <v>0</v>
      </c>
      <c r="M2122" s="17">
        <f ca="1">f_nav_adjustedreturn(A2122,参数!$B$5,参数!$B$4)</f>
        <v>0</v>
      </c>
      <c r="N2122" s="17">
        <f ca="1">f_nav_periodreturnrankingper(A2122,参数!$B$5,参数!$B$4,3)</f>
        <v>0</v>
      </c>
      <c r="O2122" s="17">
        <f ca="1">f_nav_adjustedreturn(A2122,参数!$B$6,参数!$B$5)</f>
        <v>0</v>
      </c>
      <c r="P2122" s="17">
        <f ca="1">f_nav_periodreturnrankingper(A2122,参数!$B$6,参数!$B$5,3)</f>
        <v>0</v>
      </c>
      <c r="Q2122" s="25">
        <f>f_return(A2122,1,参数!$B$1-365/2,参数!$B$1)</f>
        <v>34.3493676004372</v>
      </c>
      <c r="R2122" s="25">
        <f ca="1">f_return(A2122,1,参数!$B$4,参数!$B$1)</f>
        <v>0</v>
      </c>
      <c r="S2122" s="25">
        <f ca="1">f_return(A2122,1,参数!$B$6,参数!$B$1)</f>
        <v>0</v>
      </c>
      <c r="T2122" t="str">
        <f>f_info_investtype(A2122)</f>
        <v>混合债券型二级基金</v>
      </c>
      <c r="U2122" t="str">
        <f>f_info_fundmanager(A2122)</f>
        <v>魏玉敏</v>
      </c>
      <c r="V2122">
        <f>f_info_manager_onthepostdays(A2122,1)</f>
        <v>581</v>
      </c>
      <c r="W2122" s="25">
        <f ca="1">f_return_1w(A2122,"0",参数!$B$2)</f>
        <v>-1.69602698650675</v>
      </c>
      <c r="X2122" s="25">
        <f>f_return_1m(A2122,"0",参数!$B$1)</f>
        <v>8.97199261696494</v>
      </c>
      <c r="Y2122" s="25">
        <f>f_return_3m(A2122,0,参数!$B$1)</f>
        <v>15.8222449675879</v>
      </c>
      <c r="Z2122" s="25">
        <f>f_return_6m(A2122,0,参数!B2121)</f>
        <v>5.95806686634825</v>
      </c>
      <c r="AA2122" t="str">
        <f>f_dq_status(A2122,参数!$B$1)</f>
        <v>开放申购|开放赎回</v>
      </c>
      <c r="AB2122" s="17">
        <f ca="1">f_risk_maxdownside(A2122,参数!$B$6,参数!$B$1)</f>
        <v>-12.1495327102804</v>
      </c>
      <c r="AC2122" s="17">
        <f ca="1">f_risk_maxdownside(A2122,参数!$B$4,参数!$B$1)</f>
        <v>-12.1495327102804</v>
      </c>
      <c r="AD2122" t="str">
        <f ca="1">f_risk_maxdownside_date(A2122,参数!$B$6,参数!$B$1)</f>
        <v>20200225-20200525</v>
      </c>
    </row>
    <row r="2123" spans="1:30">
      <c r="A2123" s="15" t="s">
        <v>2151</v>
      </c>
      <c r="B2123" t="str">
        <f>f_info_name(A2123)</f>
        <v>中银民丰回报</v>
      </c>
      <c r="C2123" t="str">
        <f>f_info_setupdate(A2123)</f>
        <v>2019-07-31</v>
      </c>
      <c r="D2123" s="16">
        <f t="shared" si="33"/>
        <v>544</v>
      </c>
      <c r="F2123" s="17">
        <f>f_netasset_total(A2123,参数!$B$1,100000000)</f>
        <v>6.6624495693</v>
      </c>
      <c r="G2123" s="17">
        <f ca="1">f_nav_adjustedreturn(A2123,参数!$B$2,参数!$B$1)</f>
        <v>17.855179586013</v>
      </c>
      <c r="H2123" s="17">
        <f ca="1">f_nav_periodreturnrankingper(A2123,参数!$B$2,参数!$B$1,3)</f>
        <v>40.6417112299465</v>
      </c>
      <c r="I2123" s="17">
        <f ca="1">f_nav_adjustedreturn(A2123,参数!$B$3,参数!$B$2)</f>
        <v>0</v>
      </c>
      <c r="J2123" s="17">
        <f ca="1">f_nav_periodreturnrankingper(A2123,参数!$B$3,参数!$B$2,3)</f>
        <v>0</v>
      </c>
      <c r="K2123" s="17">
        <f ca="1">f_nav_adjustedreturn(A2123,参数!$B$4,参数!$B$3)</f>
        <v>0</v>
      </c>
      <c r="L2123" s="17">
        <f ca="1">f_nav_periodreturnrankingper(A2123,参数!$B$4,参数!$B$3,3)</f>
        <v>0</v>
      </c>
      <c r="M2123" s="17">
        <f ca="1">f_nav_adjustedreturn(A2123,参数!$B$5,参数!$B$4)</f>
        <v>0</v>
      </c>
      <c r="N2123" s="17">
        <f ca="1">f_nav_periodreturnrankingper(A2123,参数!$B$5,参数!$B$4,3)</f>
        <v>0</v>
      </c>
      <c r="O2123" s="17">
        <f ca="1">f_nav_adjustedreturn(A2123,参数!$B$6,参数!$B$5)</f>
        <v>0</v>
      </c>
      <c r="P2123" s="17">
        <f ca="1">f_nav_periodreturnrankingper(A2123,参数!$B$6,参数!$B$5,3)</f>
        <v>0</v>
      </c>
      <c r="Q2123" s="25">
        <f>f_return(A2123,1,参数!$B$1-365/2,参数!$B$1)</f>
        <v>19.4765993645868</v>
      </c>
      <c r="R2123" s="25">
        <f ca="1">f_return(A2123,1,参数!$B$4,参数!$B$1)</f>
        <v>0</v>
      </c>
      <c r="S2123" s="25">
        <f ca="1">f_return(A2123,1,参数!$B$6,参数!$B$1)</f>
        <v>0</v>
      </c>
      <c r="T2123" t="str">
        <f>f_info_investtype(A2123)</f>
        <v>偏债混合型基金</v>
      </c>
      <c r="U2123" t="str">
        <f>f_info_fundmanager(A2123)</f>
        <v>涂海强</v>
      </c>
      <c r="V2123">
        <f>f_info_manager_onthepostdays(A2123,1)</f>
        <v>561</v>
      </c>
      <c r="W2123" s="25">
        <f ca="1">f_return_1w(A2123,"0",参数!$B$2)</f>
        <v>-0.529827315541608</v>
      </c>
      <c r="X2123" s="25">
        <f>f_return_1m(A2123,"0",参数!$B$1)</f>
        <v>2.97368421052631</v>
      </c>
      <c r="Y2123" s="25">
        <f>f_return_3m(A2123,0,参数!$B$1)</f>
        <v>8.27510744386043</v>
      </c>
      <c r="Z2123" s="25">
        <f>f_return_6m(A2123,0,参数!B2122)</f>
        <v>7.13479781095247</v>
      </c>
      <c r="AA2123" t="str">
        <f>f_dq_status(A2123,参数!$B$1)</f>
        <v>开放申购|开放赎回</v>
      </c>
      <c r="AB2123" s="17">
        <f ca="1">f_risk_maxdownside(A2123,参数!$B$6,参数!$B$1)</f>
        <v>-1.74060519503705</v>
      </c>
      <c r="AC2123" s="17">
        <f ca="1">f_risk_maxdownside(A2123,参数!$B$4,参数!$B$1)</f>
        <v>-1.74060519503705</v>
      </c>
      <c r="AD2123" t="str">
        <f ca="1">f_risk_maxdownside_date(A2123,参数!$B$6,参数!$B$1)</f>
        <v>20200902-20200910</v>
      </c>
    </row>
    <row r="2124" spans="1:30">
      <c r="A2124" s="15" t="s">
        <v>2152</v>
      </c>
      <c r="B2124" t="str">
        <f>f_info_name(A2124)</f>
        <v>南方科技创新A</v>
      </c>
      <c r="C2124" t="str">
        <f>f_info_setupdate(A2124)</f>
        <v>2019-05-06</v>
      </c>
      <c r="D2124" s="16">
        <f t="shared" si="33"/>
        <v>630</v>
      </c>
      <c r="F2124" s="17">
        <f>f_netasset_total(A2124,参数!$B$1,100000000)</f>
        <v>16.9429440892</v>
      </c>
      <c r="G2124" s="17">
        <f ca="1">f_nav_adjustedreturn(A2124,参数!$B$2,参数!$B$1)</f>
        <v>67.2528377345174</v>
      </c>
      <c r="H2124" s="17">
        <f ca="1">f_nav_periodreturnrankingper(A2124,参数!$B$2,参数!$B$1,3)</f>
        <v>51.1285574092247</v>
      </c>
      <c r="I2124" s="17">
        <f ca="1">f_nav_adjustedreturn(A2124,参数!$B$3,参数!$B$2)</f>
        <v>0</v>
      </c>
      <c r="J2124" s="17">
        <f ca="1">f_nav_periodreturnrankingper(A2124,参数!$B$3,参数!$B$2,3)</f>
        <v>0</v>
      </c>
      <c r="K2124" s="17">
        <f ca="1">f_nav_adjustedreturn(A2124,参数!$B$4,参数!$B$3)</f>
        <v>0</v>
      </c>
      <c r="L2124" s="17">
        <f ca="1">f_nav_periodreturnrankingper(A2124,参数!$B$4,参数!$B$3,3)</f>
        <v>0</v>
      </c>
      <c r="M2124" s="17">
        <f ca="1">f_nav_adjustedreturn(A2124,参数!$B$5,参数!$B$4)</f>
        <v>0</v>
      </c>
      <c r="N2124" s="17">
        <f ca="1">f_nav_periodreturnrankingper(A2124,参数!$B$5,参数!$B$4,3)</f>
        <v>0</v>
      </c>
      <c r="O2124" s="17">
        <f ca="1">f_nav_adjustedreturn(A2124,参数!$B$6,参数!$B$5)</f>
        <v>0</v>
      </c>
      <c r="P2124" s="17">
        <f ca="1">f_nav_periodreturnrankingper(A2124,参数!$B$6,参数!$B$5,3)</f>
        <v>0</v>
      </c>
      <c r="Q2124" s="25">
        <f>f_return(A2124,1,参数!$B$1-365/2,参数!$B$1)</f>
        <v>68.9579715463916</v>
      </c>
      <c r="R2124" s="25">
        <f ca="1">f_return(A2124,1,参数!$B$4,参数!$B$1)</f>
        <v>0</v>
      </c>
      <c r="S2124" s="25">
        <f ca="1">f_return(A2124,1,参数!$B$6,参数!$B$1)</f>
        <v>0</v>
      </c>
      <c r="T2124" t="str">
        <f>f_info_investtype(A2124)</f>
        <v>偏股混合型基金</v>
      </c>
      <c r="U2124" t="str">
        <f>f_info_fundmanager(A2124)</f>
        <v>茅炜,王博</v>
      </c>
      <c r="V2124">
        <f>f_info_manager_onthepostdays(A2124,1)</f>
        <v>647</v>
      </c>
      <c r="W2124" s="25">
        <f ca="1">f_return_1w(A2124,"0",参数!$B$2)</f>
        <v>3.57577972709551</v>
      </c>
      <c r="X2124" s="25">
        <f>f_return_1m(A2124,"0",参数!$B$1)</f>
        <v>16.2300241141129</v>
      </c>
      <c r="Y2124" s="25">
        <f>f_return_3m(A2124,0,参数!$B$1)</f>
        <v>31.4991214279109</v>
      </c>
      <c r="Z2124" s="25">
        <f>f_return_6m(A2124,0,参数!B2123)</f>
        <v>18.12355582683</v>
      </c>
      <c r="AA2124" t="str">
        <f>f_dq_status(A2124,参数!$B$1)</f>
        <v>暂停大额申购|开放赎回</v>
      </c>
      <c r="AB2124" s="17">
        <f ca="1">f_risk_maxdownside(A2124,参数!$B$6,参数!$B$1)</f>
        <v>-27.2318623423075</v>
      </c>
      <c r="AC2124" s="17">
        <f ca="1">f_risk_maxdownside(A2124,参数!$B$4,参数!$B$1)</f>
        <v>-27.2318623423075</v>
      </c>
      <c r="AD2124" t="str">
        <f ca="1">f_risk_maxdownside_date(A2124,参数!$B$6,参数!$B$1)</f>
        <v>20200226-20200331</v>
      </c>
    </row>
    <row r="2125" spans="1:30">
      <c r="A2125" s="15" t="s">
        <v>2153</v>
      </c>
      <c r="B2125" t="str">
        <f>f_info_name(A2125)</f>
        <v>嘉实科技创新</v>
      </c>
      <c r="C2125" t="str">
        <f>f_info_setupdate(A2125)</f>
        <v>2019-05-07</v>
      </c>
      <c r="D2125" s="16">
        <f t="shared" si="33"/>
        <v>629</v>
      </c>
      <c r="F2125" s="17">
        <f>f_netasset_total(A2125,参数!$B$1,100000000)</f>
        <v>11.3387163876</v>
      </c>
      <c r="G2125" s="17">
        <f ca="1">f_nav_adjustedreturn(A2125,参数!$B$2,参数!$B$1)</f>
        <v>87.5524575005335</v>
      </c>
      <c r="H2125" s="17">
        <f ca="1">f_nav_periodreturnrankingper(A2125,参数!$B$2,参数!$B$1,3)</f>
        <v>21.6879293424926</v>
      </c>
      <c r="I2125" s="17">
        <f ca="1">f_nav_adjustedreturn(A2125,参数!$B$3,参数!$B$2)</f>
        <v>0</v>
      </c>
      <c r="J2125" s="17">
        <f ca="1">f_nav_periodreturnrankingper(A2125,参数!$B$3,参数!$B$2,3)</f>
        <v>0</v>
      </c>
      <c r="K2125" s="17">
        <f ca="1">f_nav_adjustedreturn(A2125,参数!$B$4,参数!$B$3)</f>
        <v>0</v>
      </c>
      <c r="L2125" s="17">
        <f ca="1">f_nav_periodreturnrankingper(A2125,参数!$B$4,参数!$B$3,3)</f>
        <v>0</v>
      </c>
      <c r="M2125" s="17">
        <f ca="1">f_nav_adjustedreturn(A2125,参数!$B$5,参数!$B$4)</f>
        <v>0</v>
      </c>
      <c r="N2125" s="17">
        <f ca="1">f_nav_periodreturnrankingper(A2125,参数!$B$5,参数!$B$4,3)</f>
        <v>0</v>
      </c>
      <c r="O2125" s="17">
        <f ca="1">f_nav_adjustedreturn(A2125,参数!$B$6,参数!$B$5)</f>
        <v>0</v>
      </c>
      <c r="P2125" s="17">
        <f ca="1">f_nav_periodreturnrankingper(A2125,参数!$B$6,参数!$B$5,3)</f>
        <v>0</v>
      </c>
      <c r="Q2125" s="25">
        <f>f_return(A2125,1,参数!$B$1-365/2,参数!$B$1)</f>
        <v>108.157965603262</v>
      </c>
      <c r="R2125" s="25">
        <f ca="1">f_return(A2125,1,参数!$B$4,参数!$B$1)</f>
        <v>0</v>
      </c>
      <c r="S2125" s="25">
        <f ca="1">f_return(A2125,1,参数!$B$6,参数!$B$1)</f>
        <v>0</v>
      </c>
      <c r="T2125" t="str">
        <f>f_info_investtype(A2125)</f>
        <v>偏股混合型基金</v>
      </c>
      <c r="U2125" t="str">
        <f>f_info_fundmanager(A2125)</f>
        <v>王贵重,张丹华</v>
      </c>
      <c r="V2125">
        <f>f_info_manager_onthepostdays(A2125,1)</f>
        <v>646</v>
      </c>
      <c r="W2125" s="25">
        <f ca="1">f_return_1w(A2125,"0",参数!$B$2)</f>
        <v>0.543517127941059</v>
      </c>
      <c r="X2125" s="25">
        <f>f_return_1m(A2125,"0",参数!$B$1)</f>
        <v>20.133035673607</v>
      </c>
      <c r="Y2125" s="25">
        <f>f_return_3m(A2125,0,参数!$B$1)</f>
        <v>35.3732416059144</v>
      </c>
      <c r="Z2125" s="25">
        <f>f_return_6m(A2125,0,参数!B2124)</f>
        <v>31.0320175662564</v>
      </c>
      <c r="AA2125" t="str">
        <f>f_dq_status(A2125,参数!$B$1)</f>
        <v>开放申购|开放赎回</v>
      </c>
      <c r="AB2125" s="17">
        <f ca="1">f_risk_maxdownside(A2125,参数!$B$6,参数!$B$1)</f>
        <v>-24.5269107888916</v>
      </c>
      <c r="AC2125" s="17">
        <f ca="1">f_risk_maxdownside(A2125,参数!$B$4,参数!$B$1)</f>
        <v>-24.5269107888916</v>
      </c>
      <c r="AD2125" t="str">
        <f ca="1">f_risk_maxdownside_date(A2125,参数!$B$6,参数!$B$1)</f>
        <v>20200226-20200323</v>
      </c>
    </row>
    <row r="2126" spans="1:30">
      <c r="A2126" s="15" t="s">
        <v>2154</v>
      </c>
      <c r="B2126" t="str">
        <f>f_info_name(A2126)</f>
        <v>富国科技创新</v>
      </c>
      <c r="C2126" t="str">
        <f>f_info_setupdate(A2126)</f>
        <v>2019-05-06</v>
      </c>
      <c r="D2126" s="16">
        <f t="shared" si="33"/>
        <v>630</v>
      </c>
      <c r="F2126" s="17">
        <f>f_netasset_total(A2126,参数!$B$1,100000000)</f>
        <v>12.6348244472</v>
      </c>
      <c r="G2126" s="17">
        <f ca="1">f_nav_adjustedreturn(A2126,参数!$B$2,参数!$B$1)</f>
        <v>96.542000593648</v>
      </c>
      <c r="H2126" s="17">
        <f ca="1">f_nav_periodreturnrankingper(A2126,参数!$B$2,参数!$B$1,3)</f>
        <v>6.9348861831657</v>
      </c>
      <c r="I2126" s="17">
        <f ca="1">f_nav_adjustedreturn(A2126,参数!$B$3,参数!$B$2)</f>
        <v>0</v>
      </c>
      <c r="J2126" s="17">
        <f ca="1">f_nav_periodreturnrankingper(A2126,参数!$B$3,参数!$B$2,3)</f>
        <v>0</v>
      </c>
      <c r="K2126" s="17">
        <f ca="1">f_nav_adjustedreturn(A2126,参数!$B$4,参数!$B$3)</f>
        <v>0</v>
      </c>
      <c r="L2126" s="17">
        <f ca="1">f_nav_periodreturnrankingper(A2126,参数!$B$4,参数!$B$3,3)</f>
        <v>0</v>
      </c>
      <c r="M2126" s="17">
        <f ca="1">f_nav_adjustedreturn(A2126,参数!$B$5,参数!$B$4)</f>
        <v>0</v>
      </c>
      <c r="N2126" s="17">
        <f ca="1">f_nav_periodreturnrankingper(A2126,参数!$B$5,参数!$B$4,3)</f>
        <v>0</v>
      </c>
      <c r="O2126" s="17">
        <f ca="1">f_nav_adjustedreturn(A2126,参数!$B$6,参数!$B$5)</f>
        <v>0</v>
      </c>
      <c r="P2126" s="17">
        <f ca="1">f_nav_periodreturnrankingper(A2126,参数!$B$6,参数!$B$5,3)</f>
        <v>0</v>
      </c>
      <c r="Q2126" s="25">
        <f>f_return(A2126,1,参数!$B$1-365/2,参数!$B$1)</f>
        <v>116.873120114485</v>
      </c>
      <c r="R2126" s="25">
        <f ca="1">f_return(A2126,1,参数!$B$4,参数!$B$1)</f>
        <v>0</v>
      </c>
      <c r="S2126" s="25">
        <f ca="1">f_return(A2126,1,参数!$B$6,参数!$B$1)</f>
        <v>0</v>
      </c>
      <c r="T2126" t="str">
        <f>f_info_investtype(A2126)</f>
        <v>灵活配置型基金</v>
      </c>
      <c r="U2126" t="str">
        <f>f_info_fundmanager(A2126)</f>
        <v>李元博</v>
      </c>
      <c r="V2126">
        <f>f_info_manager_onthepostdays(A2126,1)</f>
        <v>647</v>
      </c>
      <c r="W2126" s="25">
        <f ca="1">f_return_1w(A2126,"0",参数!$B$2)</f>
        <v>0.921141316558075</v>
      </c>
      <c r="X2126" s="25">
        <f>f_return_1m(A2126,"0",参数!$B$1)</f>
        <v>16.4066276974465</v>
      </c>
      <c r="Y2126" s="25">
        <f>f_return_3m(A2126,0,参数!$B$1)</f>
        <v>31.3529061694108</v>
      </c>
      <c r="Z2126" s="25">
        <f>f_return_6m(A2126,0,参数!B2125)</f>
        <v>34.9344076025204</v>
      </c>
      <c r="AA2126" t="str">
        <f>f_dq_status(A2126,参数!$B$1)</f>
        <v>开放申购|开放赎回</v>
      </c>
      <c r="AB2126" s="17">
        <f ca="1">f_risk_maxdownside(A2126,参数!$B$6,参数!$B$1)</f>
        <v>-24.5269569725246</v>
      </c>
      <c r="AC2126" s="17">
        <f ca="1">f_risk_maxdownside(A2126,参数!$B$4,参数!$B$1)</f>
        <v>-24.5269569725246</v>
      </c>
      <c r="AD2126" t="str">
        <f ca="1">f_risk_maxdownside_date(A2126,参数!$B$6,参数!$B$1)</f>
        <v>20200226-20200401</v>
      </c>
    </row>
    <row r="2127" spans="1:30">
      <c r="A2127" s="15" t="s">
        <v>2155</v>
      </c>
      <c r="B2127" t="str">
        <f>f_info_name(A2127)</f>
        <v>易方达科技创新</v>
      </c>
      <c r="C2127" t="str">
        <f>f_info_setupdate(A2127)</f>
        <v>2019-04-29</v>
      </c>
      <c r="D2127" s="16">
        <f t="shared" si="33"/>
        <v>637</v>
      </c>
      <c r="F2127" s="17">
        <f>f_netasset_total(A2127,参数!$B$1,100000000)</f>
        <v>8.4079592616</v>
      </c>
      <c r="G2127" s="17">
        <f ca="1">f_nav_adjustedreturn(A2127,参数!$B$2,参数!$B$1)</f>
        <v>76.057569439774</v>
      </c>
      <c r="H2127" s="17">
        <f ca="1">f_nav_periodreturnrankingper(A2127,参数!$B$2,参数!$B$1,3)</f>
        <v>37.1933267909715</v>
      </c>
      <c r="I2127" s="17">
        <f ca="1">f_nav_adjustedreturn(A2127,参数!$B$3,参数!$B$2)</f>
        <v>0</v>
      </c>
      <c r="J2127" s="17">
        <f ca="1">f_nav_periodreturnrankingper(A2127,参数!$B$3,参数!$B$2,3)</f>
        <v>0</v>
      </c>
      <c r="K2127" s="17">
        <f ca="1">f_nav_adjustedreturn(A2127,参数!$B$4,参数!$B$3)</f>
        <v>0</v>
      </c>
      <c r="L2127" s="17">
        <f ca="1">f_nav_periodreturnrankingper(A2127,参数!$B$4,参数!$B$3,3)</f>
        <v>0</v>
      </c>
      <c r="M2127" s="17">
        <f ca="1">f_nav_adjustedreturn(A2127,参数!$B$5,参数!$B$4)</f>
        <v>0</v>
      </c>
      <c r="N2127" s="17">
        <f ca="1">f_nav_periodreturnrankingper(A2127,参数!$B$5,参数!$B$4,3)</f>
        <v>0</v>
      </c>
      <c r="O2127" s="17">
        <f ca="1">f_nav_adjustedreturn(A2127,参数!$B$6,参数!$B$5)</f>
        <v>0</v>
      </c>
      <c r="P2127" s="17">
        <f ca="1">f_nav_periodreturnrankingper(A2127,参数!$B$6,参数!$B$5,3)</f>
        <v>0</v>
      </c>
      <c r="Q2127" s="25">
        <f>f_return(A2127,1,参数!$B$1-365/2,参数!$B$1)</f>
        <v>70.6562725672357</v>
      </c>
      <c r="R2127" s="25">
        <f ca="1">f_return(A2127,1,参数!$B$4,参数!$B$1)</f>
        <v>0</v>
      </c>
      <c r="S2127" s="25">
        <f ca="1">f_return(A2127,1,参数!$B$6,参数!$B$1)</f>
        <v>0</v>
      </c>
      <c r="T2127" t="str">
        <f>f_info_investtype(A2127)</f>
        <v>偏股混合型基金</v>
      </c>
      <c r="U2127" t="str">
        <f>f_info_fundmanager(A2127)</f>
        <v>刘武</v>
      </c>
      <c r="V2127">
        <f>f_info_manager_onthepostdays(A2127,1)</f>
        <v>654</v>
      </c>
      <c r="W2127" s="25">
        <f ca="1">f_return_1w(A2127,"0",参数!$B$2)</f>
        <v>2.41768838683015</v>
      </c>
      <c r="X2127" s="25">
        <f>f_return_1m(A2127,"0",参数!$B$1)</f>
        <v>13.8223401017435</v>
      </c>
      <c r="Y2127" s="25">
        <f>f_return_3m(A2127,0,参数!$B$1)</f>
        <v>29.651825070576</v>
      </c>
      <c r="Z2127" s="25">
        <f>f_return_6m(A2127,0,参数!B2126)</f>
        <v>25.3230978524925</v>
      </c>
      <c r="AA2127" t="str">
        <f>f_dq_status(A2127,参数!$B$1)</f>
        <v>暂停大额申购|开放赎回</v>
      </c>
      <c r="AB2127" s="17">
        <f ca="1">f_risk_maxdownside(A2127,参数!$B$6,参数!$B$1)</f>
        <v>-22.5869615296015</v>
      </c>
      <c r="AC2127" s="17">
        <f ca="1">f_risk_maxdownside(A2127,参数!$B$4,参数!$B$1)</f>
        <v>-22.5869615296015</v>
      </c>
      <c r="AD2127" t="str">
        <f ca="1">f_risk_maxdownside_date(A2127,参数!$B$6,参数!$B$1)</f>
        <v>20200226-20200323</v>
      </c>
    </row>
    <row r="2128" spans="1:30">
      <c r="A2128" s="15" t="s">
        <v>2156</v>
      </c>
      <c r="B2128" t="str">
        <f>f_info_name(A2128)</f>
        <v>华夏科技创新A</v>
      </c>
      <c r="C2128" t="str">
        <f>f_info_setupdate(A2128)</f>
        <v>2019-05-06</v>
      </c>
      <c r="D2128" s="16">
        <f t="shared" si="33"/>
        <v>630</v>
      </c>
      <c r="F2128" s="17">
        <f>f_netasset_total(A2128,参数!$B$1,100000000)</f>
        <v>13.5340324133</v>
      </c>
      <c r="G2128" s="17">
        <f ca="1">f_nav_adjustedreturn(A2128,参数!$B$2,参数!$B$1)</f>
        <v>81.5116911364872</v>
      </c>
      <c r="H2128" s="17">
        <f ca="1">f_nav_periodreturnrankingper(A2128,参数!$B$2,参数!$B$1,3)</f>
        <v>29.4406280667321</v>
      </c>
      <c r="I2128" s="17">
        <f ca="1">f_nav_adjustedreturn(A2128,参数!$B$3,参数!$B$2)</f>
        <v>0</v>
      </c>
      <c r="J2128" s="17">
        <f ca="1">f_nav_periodreturnrankingper(A2128,参数!$B$3,参数!$B$2,3)</f>
        <v>0</v>
      </c>
      <c r="K2128" s="17">
        <f ca="1">f_nav_adjustedreturn(A2128,参数!$B$4,参数!$B$3)</f>
        <v>0</v>
      </c>
      <c r="L2128" s="17">
        <f ca="1">f_nav_periodreturnrankingper(A2128,参数!$B$4,参数!$B$3,3)</f>
        <v>0</v>
      </c>
      <c r="M2128" s="17">
        <f ca="1">f_nav_adjustedreturn(A2128,参数!$B$5,参数!$B$4)</f>
        <v>0</v>
      </c>
      <c r="N2128" s="17">
        <f ca="1">f_nav_periodreturnrankingper(A2128,参数!$B$5,参数!$B$4,3)</f>
        <v>0</v>
      </c>
      <c r="O2128" s="17">
        <f ca="1">f_nav_adjustedreturn(A2128,参数!$B$6,参数!$B$5)</f>
        <v>0</v>
      </c>
      <c r="P2128" s="17">
        <f ca="1">f_nav_periodreturnrankingper(A2128,参数!$B$6,参数!$B$5,3)</f>
        <v>0</v>
      </c>
      <c r="Q2128" s="25">
        <f>f_return(A2128,1,参数!$B$1-365/2,参数!$B$1)</f>
        <v>80.5581371216297</v>
      </c>
      <c r="R2128" s="25">
        <f ca="1">f_return(A2128,1,参数!$B$4,参数!$B$1)</f>
        <v>0</v>
      </c>
      <c r="S2128" s="25">
        <f ca="1">f_return(A2128,1,参数!$B$6,参数!$B$1)</f>
        <v>0</v>
      </c>
      <c r="T2128" t="str">
        <f>f_info_investtype(A2128)</f>
        <v>偏股混合型基金</v>
      </c>
      <c r="U2128" t="str">
        <f>f_info_fundmanager(A2128)</f>
        <v>张帆,周克平</v>
      </c>
      <c r="V2128">
        <f>f_info_manager_onthepostdays(A2128,1)</f>
        <v>647</v>
      </c>
      <c r="W2128" s="25">
        <f ca="1">f_return_1w(A2128,"0",参数!$B$2)</f>
        <v>0.649928165834307</v>
      </c>
      <c r="X2128" s="25">
        <f>f_return_1m(A2128,"0",参数!$B$1)</f>
        <v>17.2102005881578</v>
      </c>
      <c r="Y2128" s="25">
        <f>f_return_3m(A2128,0,参数!$B$1)</f>
        <v>33.9150493957174</v>
      </c>
      <c r="Z2128" s="25">
        <f>f_return_6m(A2128,0,参数!B2127)</f>
        <v>25.5317159818632</v>
      </c>
      <c r="AA2128" t="str">
        <f>f_dq_status(A2128,参数!$B$1)</f>
        <v>开放申购|开放赎回</v>
      </c>
      <c r="AB2128" s="17">
        <f ca="1">f_risk_maxdownside(A2128,参数!$B$6,参数!$B$1)</f>
        <v>-25.3119325171343</v>
      </c>
      <c r="AC2128" s="17">
        <f ca="1">f_risk_maxdownside(A2128,参数!$B$4,参数!$B$1)</f>
        <v>-25.3119325171343</v>
      </c>
      <c r="AD2128" t="str">
        <f ca="1">f_risk_maxdownside_date(A2128,参数!$B$6,参数!$B$1)</f>
        <v>20200226-20200323</v>
      </c>
    </row>
    <row r="2129" spans="1:30">
      <c r="A2129" s="15" t="s">
        <v>2157</v>
      </c>
      <c r="B2129" t="str">
        <f>f_info_name(A2129)</f>
        <v>工银科技创新3年</v>
      </c>
      <c r="C2129" t="str">
        <f>f_info_setupdate(A2129)</f>
        <v>2019-05-06</v>
      </c>
      <c r="D2129" s="16">
        <f t="shared" si="33"/>
        <v>630</v>
      </c>
      <c r="F2129" s="17">
        <f>f_netasset_total(A2129,参数!$B$1,100000000)</f>
        <v>21.2832822107</v>
      </c>
      <c r="G2129" s="17">
        <f ca="1">f_nav_adjustedreturn(A2129,参数!$B$2,参数!$B$1)</f>
        <v>77.6706123045448</v>
      </c>
      <c r="H2129" s="17">
        <f ca="1">f_nav_periodreturnrankingper(A2129,参数!$B$2,参数!$B$1,3)</f>
        <v>34.7399411187439</v>
      </c>
      <c r="I2129" s="17">
        <f ca="1">f_nav_adjustedreturn(A2129,参数!$B$3,参数!$B$2)</f>
        <v>0</v>
      </c>
      <c r="J2129" s="17">
        <f ca="1">f_nav_periodreturnrankingper(A2129,参数!$B$3,参数!$B$2,3)</f>
        <v>0</v>
      </c>
      <c r="K2129" s="17">
        <f ca="1">f_nav_adjustedreturn(A2129,参数!$B$4,参数!$B$3)</f>
        <v>0</v>
      </c>
      <c r="L2129" s="17">
        <f ca="1">f_nav_periodreturnrankingper(A2129,参数!$B$4,参数!$B$3,3)</f>
        <v>0</v>
      </c>
      <c r="M2129" s="17">
        <f ca="1">f_nav_adjustedreturn(A2129,参数!$B$5,参数!$B$4)</f>
        <v>0</v>
      </c>
      <c r="N2129" s="17">
        <f ca="1">f_nav_periodreturnrankingper(A2129,参数!$B$5,参数!$B$4,3)</f>
        <v>0</v>
      </c>
      <c r="O2129" s="17">
        <f ca="1">f_nav_adjustedreturn(A2129,参数!$B$6,参数!$B$5)</f>
        <v>0</v>
      </c>
      <c r="P2129" s="17">
        <f ca="1">f_nav_periodreturnrankingper(A2129,参数!$B$6,参数!$B$5,3)</f>
        <v>0</v>
      </c>
      <c r="Q2129" s="25">
        <f>f_return(A2129,1,参数!$B$1-365/2,参数!$B$1)</f>
        <v>85.9780869488164</v>
      </c>
      <c r="R2129" s="25">
        <f ca="1">f_return(A2129,1,参数!$B$4,参数!$B$1)</f>
        <v>0</v>
      </c>
      <c r="S2129" s="25">
        <f ca="1">f_return(A2129,1,参数!$B$6,参数!$B$1)</f>
        <v>0</v>
      </c>
      <c r="T2129" t="str">
        <f>f_info_investtype(A2129)</f>
        <v>偏股混合型基金</v>
      </c>
      <c r="U2129" t="str">
        <f>f_info_fundmanager(A2129)</f>
        <v>袁芳,胡志利</v>
      </c>
      <c r="V2129">
        <f>f_info_manager_onthepostdays(A2129,1)</f>
        <v>647</v>
      </c>
      <c r="W2129" s="25">
        <f ca="1">f_return_1w(A2129,"0",参数!$B$2)</f>
        <v>0.109721307877994</v>
      </c>
      <c r="X2129" s="25">
        <f>f_return_1m(A2129,"0",参数!$B$1)</f>
        <v>15.707827742089</v>
      </c>
      <c r="Y2129" s="25">
        <f>f_return_3m(A2129,0,参数!$B$1)</f>
        <v>31.8226173696194</v>
      </c>
      <c r="Z2129" s="25">
        <f>f_return_6m(A2129,0,参数!B2128)</f>
        <v>25.5552596537949</v>
      </c>
      <c r="AA2129" t="str">
        <f>f_dq_status(A2129,参数!$B$1)</f>
        <v>封闭期</v>
      </c>
      <c r="AB2129" s="17">
        <f ca="1">f_risk_maxdownside(A2129,参数!$B$6,参数!$B$1)</f>
        <v>-19.1302664688044</v>
      </c>
      <c r="AC2129" s="17">
        <f ca="1">f_risk_maxdownside(A2129,参数!$B$4,参数!$B$1)</f>
        <v>-19.1302664688044</v>
      </c>
      <c r="AD2129" t="str">
        <f ca="1">f_risk_maxdownside_date(A2129,参数!$B$6,参数!$B$1)</f>
        <v>20200222-20200331</v>
      </c>
    </row>
    <row r="2130" spans="1:30">
      <c r="A2130" s="15" t="s">
        <v>2158</v>
      </c>
      <c r="B2130" t="str">
        <f>f_info_name(A2130)</f>
        <v>创金合信港股通量化A</v>
      </c>
      <c r="C2130" t="str">
        <f>f_info_setupdate(A2130)</f>
        <v>2021-01-11</v>
      </c>
      <c r="D2130" s="16">
        <f t="shared" si="33"/>
        <v>14</v>
      </c>
      <c r="F2130" s="17">
        <f>f_netasset_total(A2130,参数!$B$1,100000000)</f>
        <v>7.0996949513</v>
      </c>
      <c r="G2130" s="17">
        <f ca="1">f_nav_adjustedreturn(A2130,参数!$B$2,参数!$B$1)</f>
        <v>0</v>
      </c>
      <c r="H2130" s="17">
        <f ca="1">f_nav_periodreturnrankingper(A2130,参数!$B$2,参数!$B$1,3)</f>
        <v>0</v>
      </c>
      <c r="I2130" s="17">
        <f ca="1">f_nav_adjustedreturn(A2130,参数!$B$3,参数!$B$2)</f>
        <v>0</v>
      </c>
      <c r="J2130" s="17">
        <f ca="1">f_nav_periodreturnrankingper(A2130,参数!$B$3,参数!$B$2,3)</f>
        <v>0</v>
      </c>
      <c r="K2130" s="17">
        <f ca="1">f_nav_adjustedreturn(A2130,参数!$B$4,参数!$B$3)</f>
        <v>0</v>
      </c>
      <c r="L2130" s="17">
        <f ca="1">f_nav_periodreturnrankingper(A2130,参数!$B$4,参数!$B$3,3)</f>
        <v>0</v>
      </c>
      <c r="M2130" s="17">
        <f ca="1">f_nav_adjustedreturn(A2130,参数!$B$5,参数!$B$4)</f>
        <v>0</v>
      </c>
      <c r="N2130" s="17">
        <f ca="1">f_nav_periodreturnrankingper(A2130,参数!$B$5,参数!$B$4,3)</f>
        <v>0</v>
      </c>
      <c r="O2130" s="17">
        <f ca="1">f_nav_adjustedreturn(A2130,参数!$B$6,参数!$B$5)</f>
        <v>0</v>
      </c>
      <c r="P2130" s="17">
        <f ca="1">f_nav_periodreturnrankingper(A2130,参数!$B$6,参数!$B$5,3)</f>
        <v>0</v>
      </c>
      <c r="Q2130" s="25">
        <f>f_return(A2130,1,参数!$B$1-365/2,参数!$B$1)</f>
        <v>0</v>
      </c>
      <c r="R2130" s="25">
        <f ca="1">f_return(A2130,1,参数!$B$4,参数!$B$1)</f>
        <v>0</v>
      </c>
      <c r="S2130" s="25">
        <f ca="1">f_return(A2130,1,参数!$B$6,参数!$B$1)</f>
        <v>0</v>
      </c>
      <c r="T2130" t="str">
        <f>f_info_investtype(A2130)</f>
        <v>普通股票型基金</v>
      </c>
      <c r="U2130" t="str">
        <f>f_info_fundmanager(A2130)</f>
        <v>董梁,孙悦</v>
      </c>
      <c r="V2130">
        <f>f_info_manager_onthepostdays(A2130,1)</f>
        <v>31</v>
      </c>
      <c r="W2130" s="25">
        <f ca="1">f_return_1w(A2130,"0",参数!$B$2)</f>
        <v>0</v>
      </c>
      <c r="X2130" s="25">
        <f>f_return_1m(A2130,"0",参数!$B$1)</f>
        <v>0</v>
      </c>
      <c r="Y2130" s="25">
        <f>f_return_3m(A2130,0,参数!$B$1)</f>
        <v>0</v>
      </c>
      <c r="Z2130" s="25">
        <f>f_return_6m(A2130,0,参数!B2129)</f>
        <v>0</v>
      </c>
      <c r="AA2130" t="str">
        <f>f_dq_status(A2130,参数!$B$1)</f>
        <v>开放申购|开放赎回</v>
      </c>
      <c r="AB2130" s="17">
        <f ca="1">f_risk_maxdownside(A2130,参数!$B$6,参数!$B$1)</f>
        <v>0</v>
      </c>
      <c r="AC2130" s="17">
        <f ca="1">f_risk_maxdownside(A2130,参数!$B$4,参数!$B$1)</f>
        <v>0</v>
      </c>
      <c r="AD2130" t="str">
        <f ca="1">f_risk_maxdownside_date(A2130,参数!$B$6,参数!$B$1)</f>
        <v>20210112-20210115</v>
      </c>
    </row>
    <row r="2131" spans="1:30">
      <c r="A2131" s="15" t="s">
        <v>2159</v>
      </c>
      <c r="B2131" t="str">
        <f>f_info_name(A2131)</f>
        <v>汇添富科技创新A</v>
      </c>
      <c r="C2131" t="str">
        <f>f_info_setupdate(A2131)</f>
        <v>2019-05-06</v>
      </c>
      <c r="D2131" s="16">
        <f t="shared" si="33"/>
        <v>630</v>
      </c>
      <c r="F2131" s="17">
        <f>f_netasset_total(A2131,参数!$B$1,100000000)</f>
        <v>11.7202135682</v>
      </c>
      <c r="G2131" s="17">
        <f ca="1">f_nav_adjustedreturn(A2131,参数!$B$2,参数!$B$1)</f>
        <v>91.5406247624838</v>
      </c>
      <c r="H2131" s="17">
        <f ca="1">f_nav_periodreturnrankingper(A2131,参数!$B$2,参数!$B$1,3)</f>
        <v>8.84065643197459</v>
      </c>
      <c r="I2131" s="17">
        <f ca="1">f_nav_adjustedreturn(A2131,参数!$B$3,参数!$B$2)</f>
        <v>0</v>
      </c>
      <c r="J2131" s="17">
        <f ca="1">f_nav_periodreturnrankingper(A2131,参数!$B$3,参数!$B$2,3)</f>
        <v>0</v>
      </c>
      <c r="K2131" s="17">
        <f ca="1">f_nav_adjustedreturn(A2131,参数!$B$4,参数!$B$3)</f>
        <v>0</v>
      </c>
      <c r="L2131" s="17">
        <f ca="1">f_nav_periodreturnrankingper(A2131,参数!$B$4,参数!$B$3,3)</f>
        <v>0</v>
      </c>
      <c r="M2131" s="17">
        <f ca="1">f_nav_adjustedreturn(A2131,参数!$B$5,参数!$B$4)</f>
        <v>0</v>
      </c>
      <c r="N2131" s="17">
        <f ca="1">f_nav_periodreturnrankingper(A2131,参数!$B$5,参数!$B$4,3)</f>
        <v>0</v>
      </c>
      <c r="O2131" s="17">
        <f ca="1">f_nav_adjustedreturn(A2131,参数!$B$6,参数!$B$5)</f>
        <v>0</v>
      </c>
      <c r="P2131" s="17">
        <f ca="1">f_nav_periodreturnrankingper(A2131,参数!$B$6,参数!$B$5,3)</f>
        <v>0</v>
      </c>
      <c r="Q2131" s="25">
        <f>f_return(A2131,1,参数!$B$1-365/2,参数!$B$1)</f>
        <v>115.998163609633</v>
      </c>
      <c r="R2131" s="25">
        <f ca="1">f_return(A2131,1,参数!$B$4,参数!$B$1)</f>
        <v>0</v>
      </c>
      <c r="S2131" s="25">
        <f ca="1">f_return(A2131,1,参数!$B$6,参数!$B$1)</f>
        <v>0</v>
      </c>
      <c r="T2131" t="str">
        <f>f_info_investtype(A2131)</f>
        <v>灵活配置型基金</v>
      </c>
      <c r="U2131" t="str">
        <f>f_info_fundmanager(A2131)</f>
        <v>马翔,刘江</v>
      </c>
      <c r="V2131">
        <f>f_info_manager_onthepostdays(A2131,1)</f>
        <v>647</v>
      </c>
      <c r="W2131" s="25">
        <f ca="1">f_return_1w(A2131,"0",参数!$B$2)</f>
        <v>-1.21630753059539</v>
      </c>
      <c r="X2131" s="25">
        <f>f_return_1m(A2131,"0",参数!$B$1)</f>
        <v>25.8414061719764</v>
      </c>
      <c r="Y2131" s="25">
        <f>f_return_3m(A2131,0,参数!$B$1)</f>
        <v>40.5364711130939</v>
      </c>
      <c r="Z2131" s="25">
        <f>f_return_6m(A2131,0,参数!B2130)</f>
        <v>35.6225323917033</v>
      </c>
      <c r="AA2131" t="str">
        <f>f_dq_status(A2131,参数!$B$1)</f>
        <v>开放申购|开放赎回</v>
      </c>
      <c r="AB2131" s="17">
        <f ca="1">f_risk_maxdownside(A2131,参数!$B$6,参数!$B$1)</f>
        <v>-20.753121748179</v>
      </c>
      <c r="AC2131" s="17">
        <f ca="1">f_risk_maxdownside(A2131,参数!$B$4,参数!$B$1)</f>
        <v>-20.753121748179</v>
      </c>
      <c r="AD2131" t="str">
        <f ca="1">f_risk_maxdownside_date(A2131,参数!$B$6,参数!$B$1)</f>
        <v>20200226-20200323</v>
      </c>
    </row>
    <row r="2132" spans="1:30">
      <c r="A2132" s="15" t="s">
        <v>2160</v>
      </c>
      <c r="B2132" t="str">
        <f>f_info_name(A2132)</f>
        <v>浙商沪港深精选A</v>
      </c>
      <c r="C2132" t="str">
        <f>f_info_setupdate(A2132)</f>
        <v>2019-06-27</v>
      </c>
      <c r="D2132" s="16">
        <f t="shared" si="33"/>
        <v>578</v>
      </c>
      <c r="F2132" s="17">
        <f>f_netasset_total(A2132,参数!$B$1,100000000)</f>
        <v>11.1541766833</v>
      </c>
      <c r="G2132" s="17">
        <f ca="1">f_nav_adjustedreturn(A2132,参数!$B$2,参数!$B$1)</f>
        <v>68.626498151628</v>
      </c>
      <c r="H2132" s="17">
        <f ca="1">f_nav_periodreturnrankingper(A2132,参数!$B$2,参数!$B$1,3)</f>
        <v>49.2639842983317</v>
      </c>
      <c r="I2132" s="17">
        <f ca="1">f_nav_adjustedreturn(A2132,参数!$B$3,参数!$B$2)</f>
        <v>0</v>
      </c>
      <c r="J2132" s="17">
        <f ca="1">f_nav_periodreturnrankingper(A2132,参数!$B$3,参数!$B$2,3)</f>
        <v>0</v>
      </c>
      <c r="K2132" s="17">
        <f ca="1">f_nav_adjustedreturn(A2132,参数!$B$4,参数!$B$3)</f>
        <v>0</v>
      </c>
      <c r="L2132" s="17">
        <f ca="1">f_nav_periodreturnrankingper(A2132,参数!$B$4,参数!$B$3,3)</f>
        <v>0</v>
      </c>
      <c r="M2132" s="17">
        <f ca="1">f_nav_adjustedreturn(A2132,参数!$B$5,参数!$B$4)</f>
        <v>0</v>
      </c>
      <c r="N2132" s="17">
        <f ca="1">f_nav_periodreturnrankingper(A2132,参数!$B$5,参数!$B$4,3)</f>
        <v>0</v>
      </c>
      <c r="O2132" s="17">
        <f ca="1">f_nav_adjustedreturn(A2132,参数!$B$6,参数!$B$5)</f>
        <v>0</v>
      </c>
      <c r="P2132" s="17">
        <f ca="1">f_nav_periodreturnrankingper(A2132,参数!$B$6,参数!$B$5,3)</f>
        <v>0</v>
      </c>
      <c r="Q2132" s="25">
        <f>f_return(A2132,1,参数!$B$1-365/2,参数!$B$1)</f>
        <v>125.16568288587</v>
      </c>
      <c r="R2132" s="25">
        <f ca="1">f_return(A2132,1,参数!$B$4,参数!$B$1)</f>
        <v>0</v>
      </c>
      <c r="S2132" s="25">
        <f ca="1">f_return(A2132,1,参数!$B$6,参数!$B$1)</f>
        <v>0</v>
      </c>
      <c r="T2132" t="str">
        <f>f_info_investtype(A2132)</f>
        <v>偏股混合型基金</v>
      </c>
      <c r="U2132" t="str">
        <f>f_info_fundmanager(A2132)</f>
        <v>贾腾</v>
      </c>
      <c r="V2132">
        <f>f_info_manager_onthepostdays(A2132,1)</f>
        <v>71</v>
      </c>
      <c r="W2132" s="25">
        <f ca="1">f_return_1w(A2132,"0",参数!$B$2)</f>
        <v>-4.64079273327828</v>
      </c>
      <c r="X2132" s="25">
        <f>f_return_1m(A2132,"0",参数!$B$1)</f>
        <v>16.3817117293211</v>
      </c>
      <c r="Y2132" s="25">
        <f>f_return_3m(A2132,0,参数!$B$1)</f>
        <v>37.0854488317494</v>
      </c>
      <c r="Z2132" s="25">
        <f>f_return_6m(A2132,0,参数!B2131)</f>
        <v>42.4869986862673</v>
      </c>
      <c r="AA2132" t="str">
        <f>f_dq_status(A2132,参数!$B$1)</f>
        <v>开放申购|开放赎回</v>
      </c>
      <c r="AB2132" s="17">
        <f ca="1">f_risk_maxdownside(A2132,参数!$B$6,参数!$B$1)</f>
        <v>-24.0813972647883</v>
      </c>
      <c r="AC2132" s="17">
        <f ca="1">f_risk_maxdownside(A2132,参数!$B$4,参数!$B$1)</f>
        <v>-24.0813972647883</v>
      </c>
      <c r="AD2132" t="str">
        <f ca="1">f_risk_maxdownside_date(A2132,参数!$B$6,参数!$B$1)</f>
        <v>20200114-20200319</v>
      </c>
    </row>
    <row r="2133" spans="1:30">
      <c r="A2133" s="15" t="s">
        <v>2161</v>
      </c>
      <c r="B2133" t="str">
        <f>f_info_name(A2133)</f>
        <v>国融融信消费严选A</v>
      </c>
      <c r="C2133" t="str">
        <f>f_info_setupdate(A2133)</f>
        <v>2019-06-19</v>
      </c>
      <c r="D2133" s="16">
        <f t="shared" si="33"/>
        <v>586</v>
      </c>
      <c r="F2133" s="17">
        <f>f_netasset_total(A2133,参数!$B$1,100000000)</f>
        <v>0.4045334993</v>
      </c>
      <c r="G2133" s="17">
        <f ca="1">f_nav_adjustedreturn(A2133,参数!$B$2,参数!$B$1)</f>
        <v>72.351664080633</v>
      </c>
      <c r="H2133" s="17">
        <f ca="1">f_nav_periodreturnrankingper(A2133,参数!$B$2,参数!$B$1,3)</f>
        <v>43.2777232580962</v>
      </c>
      <c r="I2133" s="17">
        <f ca="1">f_nav_adjustedreturn(A2133,参数!$B$3,参数!$B$2)</f>
        <v>0</v>
      </c>
      <c r="J2133" s="17">
        <f ca="1">f_nav_periodreturnrankingper(A2133,参数!$B$3,参数!$B$2,3)</f>
        <v>0</v>
      </c>
      <c r="K2133" s="17">
        <f ca="1">f_nav_adjustedreturn(A2133,参数!$B$4,参数!$B$3)</f>
        <v>0</v>
      </c>
      <c r="L2133" s="17">
        <f ca="1">f_nav_periodreturnrankingper(A2133,参数!$B$4,参数!$B$3,3)</f>
        <v>0</v>
      </c>
      <c r="M2133" s="17">
        <f ca="1">f_nav_adjustedreturn(A2133,参数!$B$5,参数!$B$4)</f>
        <v>0</v>
      </c>
      <c r="N2133" s="17">
        <f ca="1">f_nav_periodreturnrankingper(A2133,参数!$B$5,参数!$B$4,3)</f>
        <v>0</v>
      </c>
      <c r="O2133" s="17">
        <f ca="1">f_nav_adjustedreturn(A2133,参数!$B$6,参数!$B$5)</f>
        <v>0</v>
      </c>
      <c r="P2133" s="17">
        <f ca="1">f_nav_periodreturnrankingper(A2133,参数!$B$6,参数!$B$5,3)</f>
        <v>0</v>
      </c>
      <c r="Q2133" s="25">
        <f>f_return(A2133,1,参数!$B$1-365/2,参数!$B$1)</f>
        <v>67.9004232977523</v>
      </c>
      <c r="R2133" s="25">
        <f ca="1">f_return(A2133,1,参数!$B$4,参数!$B$1)</f>
        <v>0</v>
      </c>
      <c r="S2133" s="25">
        <f ca="1">f_return(A2133,1,参数!$B$6,参数!$B$1)</f>
        <v>0</v>
      </c>
      <c r="T2133" t="str">
        <f>f_info_investtype(A2133)</f>
        <v>偏股混合型基金</v>
      </c>
      <c r="U2133" t="str">
        <f>f_info_fundmanager(A2133)</f>
        <v>冯赟</v>
      </c>
      <c r="V2133">
        <f>f_info_manager_onthepostdays(A2133,1)</f>
        <v>219</v>
      </c>
      <c r="W2133" s="25">
        <f ca="1">f_return_1w(A2133,"0",参数!$B$2)</f>
        <v>-4.03709765411895</v>
      </c>
      <c r="X2133" s="25">
        <f>f_return_1m(A2133,"0",参数!$B$1)</f>
        <v>12.1128389667138</v>
      </c>
      <c r="Y2133" s="25">
        <f>f_return_3m(A2133,0,参数!$B$1)</f>
        <v>25.3196379830484</v>
      </c>
      <c r="Z2133" s="25">
        <f>f_return_6m(A2133,0,参数!B2132)</f>
        <v>28.6339503515569</v>
      </c>
      <c r="AA2133" t="str">
        <f>f_dq_status(A2133,参数!$B$1)</f>
        <v>开放申购|开放赎回</v>
      </c>
      <c r="AB2133" s="17">
        <f ca="1">f_risk_maxdownside(A2133,参数!$B$6,参数!$B$1)</f>
        <v>-14.4691705514997</v>
      </c>
      <c r="AC2133" s="17">
        <f ca="1">f_risk_maxdownside(A2133,参数!$B$4,参数!$B$1)</f>
        <v>-14.4691705514997</v>
      </c>
      <c r="AD2133" t="str">
        <f ca="1">f_risk_maxdownside_date(A2133,参数!$B$6,参数!$B$1)</f>
        <v>20200306-20200319</v>
      </c>
    </row>
    <row r="2134" spans="1:30">
      <c r="A2134" s="15" t="s">
        <v>2162</v>
      </c>
      <c r="B2134" t="str">
        <f>f_info_name(A2134)</f>
        <v>华泰保兴安盈三个月</v>
      </c>
      <c r="C2134" t="str">
        <f>f_info_setupdate(A2134)</f>
        <v>2019-05-06</v>
      </c>
      <c r="D2134" s="16">
        <f t="shared" si="33"/>
        <v>630</v>
      </c>
      <c r="F2134" s="17">
        <f>f_netasset_total(A2134,参数!$B$1,100000000)</f>
        <v>5.297606639</v>
      </c>
      <c r="G2134" s="17">
        <f ca="1">f_nav_adjustedreturn(A2134,参数!$B$2,参数!$B$1)</f>
        <v>18.4761189828282</v>
      </c>
      <c r="H2134" s="17">
        <f ca="1">f_nav_periodreturnrankingper(A2134,参数!$B$2,参数!$B$1,3)</f>
        <v>37.7005347593583</v>
      </c>
      <c r="I2134" s="17">
        <f ca="1">f_nav_adjustedreturn(A2134,参数!$B$3,参数!$B$2)</f>
        <v>0</v>
      </c>
      <c r="J2134" s="17">
        <f ca="1">f_nav_periodreturnrankingper(A2134,参数!$B$3,参数!$B$2,3)</f>
        <v>0</v>
      </c>
      <c r="K2134" s="17">
        <f ca="1">f_nav_adjustedreturn(A2134,参数!$B$4,参数!$B$3)</f>
        <v>0</v>
      </c>
      <c r="L2134" s="17">
        <f ca="1">f_nav_periodreturnrankingper(A2134,参数!$B$4,参数!$B$3,3)</f>
        <v>0</v>
      </c>
      <c r="M2134" s="17">
        <f ca="1">f_nav_adjustedreturn(A2134,参数!$B$5,参数!$B$4)</f>
        <v>0</v>
      </c>
      <c r="N2134" s="17">
        <f ca="1">f_nav_periodreturnrankingper(A2134,参数!$B$5,参数!$B$4,3)</f>
        <v>0</v>
      </c>
      <c r="O2134" s="17">
        <f ca="1">f_nav_adjustedreturn(A2134,参数!$B$6,参数!$B$5)</f>
        <v>0</v>
      </c>
      <c r="P2134" s="17">
        <f ca="1">f_nav_periodreturnrankingper(A2134,参数!$B$6,参数!$B$5,3)</f>
        <v>0</v>
      </c>
      <c r="Q2134" s="25">
        <f>f_return(A2134,1,参数!$B$1-365/2,参数!$B$1)</f>
        <v>21.930228496911</v>
      </c>
      <c r="R2134" s="25">
        <f ca="1">f_return(A2134,1,参数!$B$4,参数!$B$1)</f>
        <v>0</v>
      </c>
      <c r="S2134" s="25">
        <f ca="1">f_return(A2134,1,参数!$B$6,参数!$B$1)</f>
        <v>0</v>
      </c>
      <c r="T2134" t="str">
        <f>f_info_investtype(A2134)</f>
        <v>偏债混合型基金</v>
      </c>
      <c r="U2134" t="str">
        <f>f_info_fundmanager(A2134)</f>
        <v>周咏梅,赵旭照</v>
      </c>
      <c r="V2134">
        <f>f_info_manager_onthepostdays(A2134,1)</f>
        <v>647</v>
      </c>
      <c r="W2134" s="25">
        <f ca="1">f_return_1w(A2134,"0",参数!$B$2)</f>
        <v>-0.29004491017963</v>
      </c>
      <c r="X2134" s="25">
        <f>f_return_1m(A2134,"0",参数!$B$1)</f>
        <v>4.19211090939099</v>
      </c>
      <c r="Y2134" s="25">
        <f>f_return_3m(A2134,0,参数!$B$1)</f>
        <v>5.48918038265518</v>
      </c>
      <c r="Z2134" s="25">
        <f>f_return_6m(A2134,0,参数!B2133)</f>
        <v>9.6162101828797</v>
      </c>
      <c r="AA2134" t="str">
        <f>f_dq_status(A2134,参数!$B$1)</f>
        <v>暂停申购|暂停赎回</v>
      </c>
      <c r="AB2134" s="17">
        <f ca="1">f_risk_maxdownside(A2134,参数!$B$6,参数!$B$1)</f>
        <v>-3.49100117572578</v>
      </c>
      <c r="AC2134" s="17">
        <f ca="1">f_risk_maxdownside(A2134,参数!$B$4,参数!$B$1)</f>
        <v>-3.49100117572578</v>
      </c>
      <c r="AD2134" t="str">
        <f ca="1">f_risk_maxdownside_date(A2134,参数!$B$6,参数!$B$1)</f>
        <v>20200306-20200323</v>
      </c>
    </row>
    <row r="2135" spans="1:30">
      <c r="A2135" s="15" t="s">
        <v>2163</v>
      </c>
      <c r="B2135" t="str">
        <f>f_info_name(A2135)</f>
        <v>上投摩根研究驱动A</v>
      </c>
      <c r="C2135" t="str">
        <f>f_info_setupdate(A2135)</f>
        <v>2020-06-12</v>
      </c>
      <c r="D2135" s="16">
        <f t="shared" si="33"/>
        <v>227</v>
      </c>
      <c r="F2135" s="17">
        <f>f_netasset_total(A2135,参数!$B$1,100000000)</f>
        <v>2.1009022692</v>
      </c>
      <c r="G2135" s="17">
        <f ca="1">f_nav_adjustedreturn(A2135,参数!$B$2,参数!$B$1)</f>
        <v>0</v>
      </c>
      <c r="H2135" s="17">
        <f ca="1">f_nav_periodreturnrankingper(A2135,参数!$B$2,参数!$B$1,3)</f>
        <v>0</v>
      </c>
      <c r="I2135" s="17">
        <f ca="1">f_nav_adjustedreturn(A2135,参数!$B$3,参数!$B$2)</f>
        <v>0</v>
      </c>
      <c r="J2135" s="17">
        <f ca="1">f_nav_periodreturnrankingper(A2135,参数!$B$3,参数!$B$2,3)</f>
        <v>0</v>
      </c>
      <c r="K2135" s="17">
        <f ca="1">f_nav_adjustedreturn(A2135,参数!$B$4,参数!$B$3)</f>
        <v>0</v>
      </c>
      <c r="L2135" s="17">
        <f ca="1">f_nav_periodreturnrankingper(A2135,参数!$B$4,参数!$B$3,3)</f>
        <v>0</v>
      </c>
      <c r="M2135" s="17">
        <f ca="1">f_nav_adjustedreturn(A2135,参数!$B$5,参数!$B$4)</f>
        <v>0</v>
      </c>
      <c r="N2135" s="17">
        <f ca="1">f_nav_periodreturnrankingper(A2135,参数!$B$5,参数!$B$4,3)</f>
        <v>0</v>
      </c>
      <c r="O2135" s="17">
        <f ca="1">f_nav_adjustedreturn(A2135,参数!$B$6,参数!$B$5)</f>
        <v>0</v>
      </c>
      <c r="P2135" s="17">
        <f ca="1">f_nav_periodreturnrankingper(A2135,参数!$B$6,参数!$B$5,3)</f>
        <v>0</v>
      </c>
      <c r="Q2135" s="25">
        <f>f_return(A2135,1,参数!$B$1-365/2,参数!$B$1)</f>
        <v>90.0598625668063</v>
      </c>
      <c r="R2135" s="25">
        <f ca="1">f_return(A2135,1,参数!$B$4,参数!$B$1)</f>
        <v>0</v>
      </c>
      <c r="S2135" s="25">
        <f ca="1">f_return(A2135,1,参数!$B$6,参数!$B$1)</f>
        <v>0</v>
      </c>
      <c r="T2135" t="str">
        <f>f_info_investtype(A2135)</f>
        <v>普通股票型基金</v>
      </c>
      <c r="U2135" t="str">
        <f>f_info_fundmanager(A2135)</f>
        <v>朱晓龙</v>
      </c>
      <c r="V2135">
        <f>f_info_manager_onthepostdays(A2135,1)</f>
        <v>244</v>
      </c>
      <c r="W2135" s="25">
        <f ca="1">f_return_1w(A2135,"0",参数!$B$2)</f>
        <v>0</v>
      </c>
      <c r="X2135" s="25">
        <f>f_return_1m(A2135,"0",参数!$B$1)</f>
        <v>12.0740856517662</v>
      </c>
      <c r="Y2135" s="25">
        <f>f_return_3m(A2135,0,参数!$B$1)</f>
        <v>29.7593195801665</v>
      </c>
      <c r="Z2135" s="25">
        <f>f_return_6m(A2135,0,参数!B2134)</f>
        <v>30.9181365897784</v>
      </c>
      <c r="AA2135" t="str">
        <f>f_dq_status(A2135,参数!$B$1)</f>
        <v>开放申购|开放赎回</v>
      </c>
      <c r="AB2135" s="17">
        <f ca="1">f_risk_maxdownside(A2135,参数!$B$6,参数!$B$1)</f>
        <v>-8.17056156260901</v>
      </c>
      <c r="AC2135" s="17">
        <f ca="1">f_risk_maxdownside(A2135,参数!$B$4,参数!$B$1)</f>
        <v>-8.17056156260901</v>
      </c>
      <c r="AD2135" t="str">
        <f ca="1">f_risk_maxdownside_date(A2135,参数!$B$6,参数!$B$1)</f>
        <v>20200903-20200909</v>
      </c>
    </row>
    <row r="2136" spans="1:30">
      <c r="A2136" s="15" t="s">
        <v>2164</v>
      </c>
      <c r="B2136" t="str">
        <f>f_info_name(A2136)</f>
        <v>上银未来生活</v>
      </c>
      <c r="C2136" t="str">
        <f>f_info_setupdate(A2136)</f>
        <v>2019-07-15</v>
      </c>
      <c r="D2136" s="16">
        <f t="shared" si="33"/>
        <v>560</v>
      </c>
      <c r="F2136" s="17">
        <f>f_netasset_total(A2136,参数!$B$1,100000000)</f>
        <v>2.206931706</v>
      </c>
      <c r="G2136" s="17">
        <f ca="1">f_nav_adjustedreturn(A2136,参数!$B$2,参数!$B$1)</f>
        <v>30.897264205089</v>
      </c>
      <c r="H2136" s="17">
        <f ca="1">f_nav_periodreturnrankingper(A2136,参数!$B$2,参数!$B$1,3)</f>
        <v>62.4669137109582</v>
      </c>
      <c r="I2136" s="17">
        <f ca="1">f_nav_adjustedreturn(A2136,参数!$B$3,参数!$B$2)</f>
        <v>0</v>
      </c>
      <c r="J2136" s="17">
        <f ca="1">f_nav_periodreturnrankingper(A2136,参数!$B$3,参数!$B$2,3)</f>
        <v>0</v>
      </c>
      <c r="K2136" s="17">
        <f ca="1">f_nav_adjustedreturn(A2136,参数!$B$4,参数!$B$3)</f>
        <v>0</v>
      </c>
      <c r="L2136" s="17">
        <f ca="1">f_nav_periodreturnrankingper(A2136,参数!$B$4,参数!$B$3,3)</f>
        <v>0</v>
      </c>
      <c r="M2136" s="17">
        <f ca="1">f_nav_adjustedreturn(A2136,参数!$B$5,参数!$B$4)</f>
        <v>0</v>
      </c>
      <c r="N2136" s="17">
        <f ca="1">f_nav_periodreturnrankingper(A2136,参数!$B$5,参数!$B$4,3)</f>
        <v>0</v>
      </c>
      <c r="O2136" s="17">
        <f ca="1">f_nav_adjustedreturn(A2136,参数!$B$6,参数!$B$5)</f>
        <v>0</v>
      </c>
      <c r="P2136" s="17">
        <f ca="1">f_nav_periodreturnrankingper(A2136,参数!$B$6,参数!$B$5,3)</f>
        <v>0</v>
      </c>
      <c r="Q2136" s="25">
        <f>f_return(A2136,1,参数!$B$1-365/2,参数!$B$1)</f>
        <v>42.9336837880339</v>
      </c>
      <c r="R2136" s="25">
        <f ca="1">f_return(A2136,1,参数!$B$4,参数!$B$1)</f>
        <v>0</v>
      </c>
      <c r="S2136" s="25">
        <f ca="1">f_return(A2136,1,参数!$B$6,参数!$B$1)</f>
        <v>0</v>
      </c>
      <c r="T2136" t="str">
        <f>f_info_investtype(A2136)</f>
        <v>灵活配置型基金</v>
      </c>
      <c r="U2136" t="str">
        <f>f_info_fundmanager(A2136)</f>
        <v>赵治烨,陈博</v>
      </c>
      <c r="V2136">
        <f>f_info_manager_onthepostdays(A2136,1)</f>
        <v>577</v>
      </c>
      <c r="W2136" s="25">
        <f ca="1">f_return_1w(A2136,"0",参数!$B$2)</f>
        <v>-2.71729015447607</v>
      </c>
      <c r="X2136" s="25">
        <f>f_return_1m(A2136,"0",参数!$B$1)</f>
        <v>5.83958542810737</v>
      </c>
      <c r="Y2136" s="25">
        <f>f_return_3m(A2136,0,参数!$B$1)</f>
        <v>11.1255481565698</v>
      </c>
      <c r="Z2136" s="25">
        <f>f_return_6m(A2136,0,参数!B2135)</f>
        <v>15.2429922043457</v>
      </c>
      <c r="AA2136" t="str">
        <f>f_dq_status(A2136,参数!$B$1)</f>
        <v>开放申购|开放赎回</v>
      </c>
      <c r="AB2136" s="17">
        <f ca="1">f_risk_maxdownside(A2136,参数!$B$6,参数!$B$1)</f>
        <v>-9.1292779154051</v>
      </c>
      <c r="AC2136" s="17">
        <f ca="1">f_risk_maxdownside(A2136,参数!$B$4,参数!$B$1)</f>
        <v>-9.1292779154051</v>
      </c>
      <c r="AD2136" t="str">
        <f ca="1">f_risk_maxdownside_date(A2136,参数!$B$6,参数!$B$1)</f>
        <v>20200306-20200323</v>
      </c>
    </row>
    <row r="2137" spans="1:30">
      <c r="A2137" s="15" t="s">
        <v>2165</v>
      </c>
      <c r="B2137" t="str">
        <f>f_info_name(A2137)</f>
        <v>浦银安盛颐和稳健养老一年A</v>
      </c>
      <c r="C2137" t="str">
        <f>f_info_setupdate(A2137)</f>
        <v>2019-11-26</v>
      </c>
      <c r="D2137" s="16">
        <f t="shared" si="33"/>
        <v>426</v>
      </c>
      <c r="F2137" s="17">
        <f>f_netasset_total(A2137,参数!$B$1,100000000)</f>
        <v>20.8194285219</v>
      </c>
      <c r="G2137" s="17">
        <f ca="1">f_nav_adjustedreturn(A2137,参数!$B$2,参数!$B$1)</f>
        <v>7.52155385987512</v>
      </c>
      <c r="H2137" s="17">
        <f ca="1">f_nav_periodreturnrankingper(A2137,参数!$B$2,参数!$B$1,3)</f>
        <v>83.4224598930481</v>
      </c>
      <c r="I2137" s="17">
        <f ca="1">f_nav_adjustedreturn(A2137,参数!$B$3,参数!$B$2)</f>
        <v>0</v>
      </c>
      <c r="J2137" s="17">
        <f ca="1">f_nav_periodreturnrankingper(A2137,参数!$B$3,参数!$B$2,3)</f>
        <v>0</v>
      </c>
      <c r="K2137" s="17">
        <f ca="1">f_nav_adjustedreturn(A2137,参数!$B$4,参数!$B$3)</f>
        <v>0</v>
      </c>
      <c r="L2137" s="17">
        <f ca="1">f_nav_periodreturnrankingper(A2137,参数!$B$4,参数!$B$3,3)</f>
        <v>0</v>
      </c>
      <c r="M2137" s="17">
        <f ca="1">f_nav_adjustedreturn(A2137,参数!$B$5,参数!$B$4)</f>
        <v>0</v>
      </c>
      <c r="N2137" s="17">
        <f ca="1">f_nav_periodreturnrankingper(A2137,参数!$B$5,参数!$B$4,3)</f>
        <v>0</v>
      </c>
      <c r="O2137" s="17">
        <f ca="1">f_nav_adjustedreturn(A2137,参数!$B$6,参数!$B$5)</f>
        <v>0</v>
      </c>
      <c r="P2137" s="17">
        <f ca="1">f_nav_periodreturnrankingper(A2137,参数!$B$6,参数!$B$5,3)</f>
        <v>0</v>
      </c>
      <c r="Q2137" s="25">
        <f>f_return(A2137,1,参数!$B$1-365/2,参数!$B$1)</f>
        <v>7.45027078465672</v>
      </c>
      <c r="R2137" s="25">
        <f ca="1">f_return(A2137,1,参数!$B$4,参数!$B$1)</f>
        <v>0</v>
      </c>
      <c r="S2137" s="25">
        <f ca="1">f_return(A2137,1,参数!$B$6,参数!$B$1)</f>
        <v>0</v>
      </c>
      <c r="T2137" t="str">
        <f>f_info_investtype(A2137)</f>
        <v>偏债混合型基金</v>
      </c>
      <c r="U2137" t="str">
        <f>f_info_fundmanager(A2137)</f>
        <v>王爽,陈曙亮</v>
      </c>
      <c r="V2137">
        <f>f_info_manager_onthepostdays(A2137,1)</f>
        <v>443</v>
      </c>
      <c r="W2137" s="25">
        <f ca="1">f_return_1w(A2137,"0",参数!$B$2)</f>
        <v>-0.00990883868410513</v>
      </c>
      <c r="X2137" s="25">
        <f>f_return_1m(A2137,"0",参数!$B$1)</f>
        <v>2.19459357633982</v>
      </c>
      <c r="Y2137" s="25">
        <f>f_return_3m(A2137,0,参数!$B$1)</f>
        <v>2.83385461093736</v>
      </c>
      <c r="Z2137" s="25">
        <f>f_return_6m(A2137,0,参数!B2136)</f>
        <v>2.92414316908764</v>
      </c>
      <c r="AA2137" t="str">
        <f>f_dq_status(A2137,参数!$B$1)</f>
        <v>开放申购|开放赎回</v>
      </c>
      <c r="AB2137" s="17">
        <f ca="1">f_risk_maxdownside(A2137,参数!$B$6,参数!$B$1)</f>
        <v>-1.22568093385213</v>
      </c>
      <c r="AC2137" s="17">
        <f ca="1">f_risk_maxdownside(A2137,参数!$B$4,参数!$B$1)</f>
        <v>-1.22568093385213</v>
      </c>
      <c r="AD2137" t="str">
        <f ca="1">f_risk_maxdownside_date(A2137,参数!$B$6,参数!$B$1)</f>
        <v>20200507-20200608</v>
      </c>
    </row>
    <row r="2138" spans="1:30">
      <c r="A2138" s="15" t="s">
        <v>2166</v>
      </c>
      <c r="B2138" t="str">
        <f>f_info_name(A2138)</f>
        <v>农银养老2035</v>
      </c>
      <c r="C2138" t="str">
        <f>f_info_setupdate(A2138)</f>
        <v>2019-08-28</v>
      </c>
      <c r="D2138" s="16">
        <f t="shared" si="33"/>
        <v>516</v>
      </c>
      <c r="F2138" s="17">
        <f>f_netasset_total(A2138,参数!$B$1,100000000)</f>
        <v>2.1171641304</v>
      </c>
      <c r="G2138" s="17">
        <f ca="1">f_nav_adjustedreturn(A2138,参数!$B$2,参数!$B$1)</f>
        <v>30.9478672985782</v>
      </c>
      <c r="H2138" s="17">
        <f ca="1">f_nav_periodreturnrankingper(A2138,参数!$B$2,参数!$B$1,3)</f>
        <v>64</v>
      </c>
      <c r="I2138" s="17">
        <f ca="1">f_nav_adjustedreturn(A2138,参数!$B$3,参数!$B$2)</f>
        <v>0</v>
      </c>
      <c r="J2138" s="17">
        <f ca="1">f_nav_periodreturnrankingper(A2138,参数!$B$3,参数!$B$2,3)</f>
        <v>0</v>
      </c>
      <c r="K2138" s="17">
        <f ca="1">f_nav_adjustedreturn(A2138,参数!$B$4,参数!$B$3)</f>
        <v>0</v>
      </c>
      <c r="L2138" s="17">
        <f ca="1">f_nav_periodreturnrankingper(A2138,参数!$B$4,参数!$B$3,3)</f>
        <v>0</v>
      </c>
      <c r="M2138" s="17">
        <f ca="1">f_nav_adjustedreturn(A2138,参数!$B$5,参数!$B$4)</f>
        <v>0</v>
      </c>
      <c r="N2138" s="17">
        <f ca="1">f_nav_periodreturnrankingper(A2138,参数!$B$5,参数!$B$4,3)</f>
        <v>0</v>
      </c>
      <c r="O2138" s="17">
        <f ca="1">f_nav_adjustedreturn(A2138,参数!$B$6,参数!$B$5)</f>
        <v>0</v>
      </c>
      <c r="P2138" s="17">
        <f ca="1">f_nav_periodreturnrankingper(A2138,参数!$B$6,参数!$B$5,3)</f>
        <v>0</v>
      </c>
      <c r="Q2138" s="25">
        <f>f_return(A2138,1,参数!$B$1-365/2,参数!$B$1)</f>
        <v>32.0807588430591</v>
      </c>
      <c r="R2138" s="25">
        <f ca="1">f_return(A2138,1,参数!$B$4,参数!$B$1)</f>
        <v>0</v>
      </c>
      <c r="S2138" s="25">
        <f ca="1">f_return(A2138,1,参数!$B$6,参数!$B$1)</f>
        <v>0</v>
      </c>
      <c r="T2138" t="str">
        <f>f_info_investtype(A2138)</f>
        <v>平衡混合型基金</v>
      </c>
      <c r="U2138" t="str">
        <f>f_info_fundmanager(A2138)</f>
        <v>杨鹏</v>
      </c>
      <c r="V2138">
        <f>f_info_manager_onthepostdays(A2138,1)</f>
        <v>533</v>
      </c>
      <c r="W2138" s="25">
        <f ca="1">f_return_1w(A2138,"0",参数!$B$2)</f>
        <v>-0.799247766807706</v>
      </c>
      <c r="X2138" s="25">
        <f>f_return_1m(A2138,"0",参数!$B$1)</f>
        <v>7.66892681786299</v>
      </c>
      <c r="Y2138" s="25">
        <f>f_return_3m(A2138,0,参数!$B$1)</f>
        <v>11.285645239246</v>
      </c>
      <c r="Z2138" s="25">
        <f>f_return_6m(A2138,0,参数!B2137)</f>
        <v>8.96911351784999</v>
      </c>
      <c r="AA2138" t="str">
        <f>f_dq_status(A2138,参数!$B$1)</f>
        <v>开放申购|暂停赎回</v>
      </c>
      <c r="AB2138" s="17">
        <f ca="1">f_risk_maxdownside(A2138,参数!$B$6,参数!$B$1)</f>
        <v>-10.8929364726788</v>
      </c>
      <c r="AC2138" s="17">
        <f ca="1">f_risk_maxdownside(A2138,参数!$B$4,参数!$B$1)</f>
        <v>-10.8929364726788</v>
      </c>
      <c r="AD2138" t="str">
        <f ca="1">f_risk_maxdownside_date(A2138,参数!$B$6,参数!$B$1)</f>
        <v>20200226-20200323</v>
      </c>
    </row>
    <row r="2139" spans="1:30">
      <c r="A2139" s="15" t="s">
        <v>2167</v>
      </c>
      <c r="B2139" t="str">
        <f>f_info_name(A2139)</f>
        <v>景顺长城绩优成长</v>
      </c>
      <c r="C2139" t="str">
        <f>f_info_setupdate(A2139)</f>
        <v>2019-07-02</v>
      </c>
      <c r="D2139" s="16">
        <f t="shared" si="33"/>
        <v>573</v>
      </c>
      <c r="F2139" s="17">
        <f>f_netasset_total(A2139,参数!$B$1,100000000)</f>
        <v>82.4596314063</v>
      </c>
      <c r="G2139" s="17">
        <f ca="1">f_nav_adjustedreturn(A2139,参数!$B$2,参数!$B$1)</f>
        <v>123.151769531623</v>
      </c>
      <c r="H2139" s="17">
        <f ca="1">f_nav_periodreturnrankingper(A2139,参数!$B$2,参数!$B$1,3)</f>
        <v>1.66830225711482</v>
      </c>
      <c r="I2139" s="17">
        <f ca="1">f_nav_adjustedreturn(A2139,参数!$B$3,参数!$B$2)</f>
        <v>0</v>
      </c>
      <c r="J2139" s="17">
        <f ca="1">f_nav_periodreturnrankingper(A2139,参数!$B$3,参数!$B$2,3)</f>
        <v>0</v>
      </c>
      <c r="K2139" s="17">
        <f ca="1">f_nav_adjustedreturn(A2139,参数!$B$4,参数!$B$3)</f>
        <v>0</v>
      </c>
      <c r="L2139" s="17">
        <f ca="1">f_nav_periodreturnrankingper(A2139,参数!$B$4,参数!$B$3,3)</f>
        <v>0</v>
      </c>
      <c r="M2139" s="17">
        <f ca="1">f_nav_adjustedreturn(A2139,参数!$B$5,参数!$B$4)</f>
        <v>0</v>
      </c>
      <c r="N2139" s="17">
        <f ca="1">f_nav_periodreturnrankingper(A2139,参数!$B$5,参数!$B$4,3)</f>
        <v>0</v>
      </c>
      <c r="O2139" s="17">
        <f ca="1">f_nav_adjustedreturn(A2139,参数!$B$6,参数!$B$5)</f>
        <v>0</v>
      </c>
      <c r="P2139" s="17">
        <f ca="1">f_nav_periodreturnrankingper(A2139,参数!$B$6,参数!$B$5,3)</f>
        <v>0</v>
      </c>
      <c r="Q2139" s="25">
        <f>f_return(A2139,1,参数!$B$1-365/2,参数!$B$1)</f>
        <v>133.275138979858</v>
      </c>
      <c r="R2139" s="25">
        <f ca="1">f_return(A2139,1,参数!$B$4,参数!$B$1)</f>
        <v>0</v>
      </c>
      <c r="S2139" s="25">
        <f ca="1">f_return(A2139,1,参数!$B$6,参数!$B$1)</f>
        <v>0</v>
      </c>
      <c r="T2139" t="str">
        <f>f_info_investtype(A2139)</f>
        <v>偏股混合型基金</v>
      </c>
      <c r="U2139" t="str">
        <f>f_info_fundmanager(A2139)</f>
        <v>刘彦春</v>
      </c>
      <c r="V2139">
        <f>f_info_manager_onthepostdays(A2139,1)</f>
        <v>590</v>
      </c>
      <c r="W2139" s="25">
        <f ca="1">f_return_1w(A2139,"0",参数!$B$2)</f>
        <v>-5.37954689051359</v>
      </c>
      <c r="X2139" s="25">
        <f>f_return_1m(A2139,"0",参数!$B$1)</f>
        <v>18.6257606490872</v>
      </c>
      <c r="Y2139" s="25">
        <f>f_return_3m(A2139,0,参数!$B$1)</f>
        <v>37.097813983473</v>
      </c>
      <c r="Z2139" s="25">
        <f>f_return_6m(A2139,0,参数!B2138)</f>
        <v>50.645060766594</v>
      </c>
      <c r="AA2139" t="str">
        <f>f_dq_status(A2139,参数!$B$1)</f>
        <v>开放申购|开放赎回</v>
      </c>
      <c r="AB2139" s="17">
        <f ca="1">f_risk_maxdownside(A2139,参数!$B$6,参数!$B$1)</f>
        <v>-16.0678729114362</v>
      </c>
      <c r="AC2139" s="17">
        <f ca="1">f_risk_maxdownside(A2139,参数!$B$4,参数!$B$1)</f>
        <v>-16.0678729114362</v>
      </c>
      <c r="AD2139" t="str">
        <f ca="1">f_risk_maxdownside_date(A2139,参数!$B$6,参数!$B$1)</f>
        <v>20200306-20200319</v>
      </c>
    </row>
    <row r="2140" spans="1:30">
      <c r="A2140" s="15" t="s">
        <v>2168</v>
      </c>
      <c r="B2140" t="str">
        <f>f_info_name(A2140)</f>
        <v>南方致远A</v>
      </c>
      <c r="C2140" t="str">
        <f>f_info_setupdate(A2140)</f>
        <v>2019-05-30</v>
      </c>
      <c r="D2140" s="16">
        <f t="shared" si="33"/>
        <v>606</v>
      </c>
      <c r="F2140" s="17">
        <f>f_netasset_total(A2140,参数!$B$1,100000000)</f>
        <v>12.3187588061</v>
      </c>
      <c r="G2140" s="17">
        <f ca="1">f_nav_adjustedreturn(A2140,参数!$B$2,参数!$B$1)</f>
        <v>20.1429252024774</v>
      </c>
      <c r="H2140" s="17">
        <f ca="1">f_nav_periodreturnrankingper(A2140,参数!$B$2,参数!$B$1,3)</f>
        <v>29.9465240641711</v>
      </c>
      <c r="I2140" s="17">
        <f ca="1">f_nav_adjustedreturn(A2140,参数!$B$3,参数!$B$2)</f>
        <v>0</v>
      </c>
      <c r="J2140" s="17">
        <f ca="1">f_nav_periodreturnrankingper(A2140,参数!$B$3,参数!$B$2,3)</f>
        <v>0</v>
      </c>
      <c r="K2140" s="17">
        <f ca="1">f_nav_adjustedreturn(A2140,参数!$B$4,参数!$B$3)</f>
        <v>0</v>
      </c>
      <c r="L2140" s="17">
        <f ca="1">f_nav_periodreturnrankingper(A2140,参数!$B$4,参数!$B$3,3)</f>
        <v>0</v>
      </c>
      <c r="M2140" s="17">
        <f ca="1">f_nav_adjustedreturn(A2140,参数!$B$5,参数!$B$4)</f>
        <v>0</v>
      </c>
      <c r="N2140" s="17">
        <f ca="1">f_nav_periodreturnrankingper(A2140,参数!$B$5,参数!$B$4,3)</f>
        <v>0</v>
      </c>
      <c r="O2140" s="17">
        <f ca="1">f_nav_adjustedreturn(A2140,参数!$B$6,参数!$B$5)</f>
        <v>0</v>
      </c>
      <c r="P2140" s="17">
        <f ca="1">f_nav_periodreturnrankingper(A2140,参数!$B$6,参数!$B$5,3)</f>
        <v>0</v>
      </c>
      <c r="Q2140" s="25">
        <f>f_return(A2140,1,参数!$B$1-365/2,参数!$B$1)</f>
        <v>19.7472533139952</v>
      </c>
      <c r="R2140" s="25">
        <f ca="1">f_return(A2140,1,参数!$B$4,参数!$B$1)</f>
        <v>0</v>
      </c>
      <c r="S2140" s="25">
        <f ca="1">f_return(A2140,1,参数!$B$6,参数!$B$1)</f>
        <v>0</v>
      </c>
      <c r="T2140" t="str">
        <f>f_info_investtype(A2140)</f>
        <v>偏债混合型基金</v>
      </c>
      <c r="U2140" t="str">
        <f>f_info_fundmanager(A2140)</f>
        <v>孙鲁闽</v>
      </c>
      <c r="V2140">
        <f>f_info_manager_onthepostdays(A2140,1)</f>
        <v>623</v>
      </c>
      <c r="W2140" s="25">
        <f ca="1">f_return_1w(A2140,"0",参数!$B$2)</f>
        <v>-0.596703921197194</v>
      </c>
      <c r="X2140" s="25">
        <f>f_return_1m(A2140,"0",参数!$B$1)</f>
        <v>3.25935631807385</v>
      </c>
      <c r="Y2140" s="25">
        <f>f_return_3m(A2140,0,参数!$B$1)</f>
        <v>5.12756378189094</v>
      </c>
      <c r="Z2140" s="25">
        <f>f_return_6m(A2140,0,参数!B2139)</f>
        <v>7.55100313214255</v>
      </c>
      <c r="AA2140" t="str">
        <f>f_dq_status(A2140,参数!$B$1)</f>
        <v>暂停大额申购|开放赎回</v>
      </c>
      <c r="AB2140" s="17">
        <f ca="1">f_risk_maxdownside(A2140,参数!$B$6,参数!$B$1)</f>
        <v>-3.86210710664578</v>
      </c>
      <c r="AC2140" s="17">
        <f ca="1">f_risk_maxdownside(A2140,参数!$B$4,参数!$B$1)</f>
        <v>-3.86210710664578</v>
      </c>
      <c r="AD2140" t="str">
        <f ca="1">f_risk_maxdownside_date(A2140,参数!$B$6,参数!$B$1)</f>
        <v>20200306-20200323</v>
      </c>
    </row>
    <row r="2141" spans="1:30">
      <c r="A2141" s="15" t="s">
        <v>2169</v>
      </c>
      <c r="B2141" t="str">
        <f>f_info_name(A2141)</f>
        <v>中金衡盈A</v>
      </c>
      <c r="C2141" t="str">
        <f>f_info_setupdate(A2141)</f>
        <v>2019-06-21</v>
      </c>
      <c r="D2141" s="16">
        <f t="shared" si="33"/>
        <v>584</v>
      </c>
      <c r="F2141" s="17">
        <f>f_netasset_total(A2141,参数!$B$1,100000000)</f>
        <v>0.3773839123</v>
      </c>
      <c r="G2141" s="17">
        <f ca="1">f_nav_adjustedreturn(A2141,参数!$B$2,参数!$B$1)</f>
        <v>7.16253443526171</v>
      </c>
      <c r="H2141" s="17">
        <f ca="1">f_nav_periodreturnrankingper(A2141,参数!$B$2,参数!$B$1,3)</f>
        <v>85.5614973262032</v>
      </c>
      <c r="I2141" s="17">
        <f ca="1">f_nav_adjustedreturn(A2141,参数!$B$3,参数!$B$2)</f>
        <v>0</v>
      </c>
      <c r="J2141" s="17">
        <f ca="1">f_nav_periodreturnrankingper(A2141,参数!$B$3,参数!$B$2,3)</f>
        <v>0</v>
      </c>
      <c r="K2141" s="17">
        <f ca="1">f_nav_adjustedreturn(A2141,参数!$B$4,参数!$B$3)</f>
        <v>0</v>
      </c>
      <c r="L2141" s="17">
        <f ca="1">f_nav_periodreturnrankingper(A2141,参数!$B$4,参数!$B$3,3)</f>
        <v>0</v>
      </c>
      <c r="M2141" s="17">
        <f ca="1">f_nav_adjustedreturn(A2141,参数!$B$5,参数!$B$4)</f>
        <v>0</v>
      </c>
      <c r="N2141" s="17">
        <f ca="1">f_nav_periodreturnrankingper(A2141,参数!$B$5,参数!$B$4,3)</f>
        <v>0</v>
      </c>
      <c r="O2141" s="17">
        <f ca="1">f_nav_adjustedreturn(A2141,参数!$B$6,参数!$B$5)</f>
        <v>0</v>
      </c>
      <c r="P2141" s="17">
        <f ca="1">f_nav_periodreturnrankingper(A2141,参数!$B$6,参数!$B$5,3)</f>
        <v>0</v>
      </c>
      <c r="Q2141" s="25">
        <f>f_return(A2141,1,参数!$B$1-365/2,参数!$B$1)</f>
        <v>-2.62427051104475</v>
      </c>
      <c r="R2141" s="25">
        <f ca="1">f_return(A2141,1,参数!$B$4,参数!$B$1)</f>
        <v>0</v>
      </c>
      <c r="S2141" s="25">
        <f ca="1">f_return(A2141,1,参数!$B$6,参数!$B$1)</f>
        <v>0</v>
      </c>
      <c r="T2141" t="str">
        <f>f_info_investtype(A2141)</f>
        <v>偏债混合型基金</v>
      </c>
      <c r="U2141" t="str">
        <f>f_info_fundmanager(A2141)</f>
        <v>陈方雷</v>
      </c>
      <c r="V2141">
        <f>f_info_manager_onthepostdays(A2141,1)</f>
        <v>149</v>
      </c>
      <c r="W2141" s="25">
        <f ca="1">f_return_1w(A2141,"0",参数!$B$2)</f>
        <v>-1.29163834126445</v>
      </c>
      <c r="X2141" s="25">
        <f>f_return_1m(A2141,"0",参数!$B$1)</f>
        <v>1.32093023255814</v>
      </c>
      <c r="Y2141" s="25">
        <f>f_return_3m(A2141,0,参数!$B$1)</f>
        <v>0.174744780649316</v>
      </c>
      <c r="Z2141" s="25">
        <f>f_return_6m(A2141,0,参数!B2140)</f>
        <v>-1.78169711149105</v>
      </c>
      <c r="AA2141" t="str">
        <f>f_dq_status(A2141,参数!$B$1)</f>
        <v>开放申购|开放赎回</v>
      </c>
      <c r="AB2141" s="17">
        <f ca="1">f_risk_maxdownside(A2141,参数!$B$6,参数!$B$1)</f>
        <v>-5.22957950700821</v>
      </c>
      <c r="AC2141" s="17">
        <f ca="1">f_risk_maxdownside(A2141,参数!$B$4,参数!$B$1)</f>
        <v>-5.22957950700821</v>
      </c>
      <c r="AD2141" t="str">
        <f ca="1">f_risk_maxdownside_date(A2141,参数!$B$6,参数!$B$1)</f>
        <v>20200121-20200203</v>
      </c>
    </row>
    <row r="2142" spans="1:30">
      <c r="A2142" s="15" t="s">
        <v>2170</v>
      </c>
      <c r="B2142" t="str">
        <f>f_info_name(A2142)</f>
        <v>西部利得聚禾A</v>
      </c>
      <c r="C2142" t="str">
        <f>f_info_setupdate(A2142)</f>
        <v>2020-09-23</v>
      </c>
      <c r="D2142" s="16">
        <f t="shared" si="33"/>
        <v>124</v>
      </c>
      <c r="F2142" s="17">
        <f>f_netasset_total(A2142,参数!$B$1,100000000)</f>
        <v>0.5189445786</v>
      </c>
      <c r="G2142" s="17">
        <f ca="1">f_nav_adjustedreturn(A2142,参数!$B$2,参数!$B$1)</f>
        <v>0</v>
      </c>
      <c r="H2142" s="17">
        <f ca="1">f_nav_periodreturnrankingper(A2142,参数!$B$2,参数!$B$1,3)</f>
        <v>0</v>
      </c>
      <c r="I2142" s="17">
        <f ca="1">f_nav_adjustedreturn(A2142,参数!$B$3,参数!$B$2)</f>
        <v>0</v>
      </c>
      <c r="J2142" s="17">
        <f ca="1">f_nav_periodreturnrankingper(A2142,参数!$B$3,参数!$B$2,3)</f>
        <v>0</v>
      </c>
      <c r="K2142" s="17">
        <f ca="1">f_nav_adjustedreturn(A2142,参数!$B$4,参数!$B$3)</f>
        <v>0</v>
      </c>
      <c r="L2142" s="17">
        <f ca="1">f_nav_periodreturnrankingper(A2142,参数!$B$4,参数!$B$3,3)</f>
        <v>0</v>
      </c>
      <c r="M2142" s="17">
        <f ca="1">f_nav_adjustedreturn(A2142,参数!$B$5,参数!$B$4)</f>
        <v>0</v>
      </c>
      <c r="N2142" s="17">
        <f ca="1">f_nav_periodreturnrankingper(A2142,参数!$B$5,参数!$B$4,3)</f>
        <v>0</v>
      </c>
      <c r="O2142" s="17">
        <f ca="1">f_nav_adjustedreturn(A2142,参数!$B$6,参数!$B$5)</f>
        <v>0</v>
      </c>
      <c r="P2142" s="17">
        <f ca="1">f_nav_periodreturnrankingper(A2142,参数!$B$6,参数!$B$5,3)</f>
        <v>0</v>
      </c>
      <c r="Q2142" s="25">
        <f>f_return(A2142,1,参数!$B$1-365/2,参数!$B$1)</f>
        <v>0</v>
      </c>
      <c r="R2142" s="25">
        <f ca="1">f_return(A2142,1,参数!$B$4,参数!$B$1)</f>
        <v>0</v>
      </c>
      <c r="S2142" s="25">
        <f ca="1">f_return(A2142,1,参数!$B$6,参数!$B$1)</f>
        <v>0</v>
      </c>
      <c r="T2142" t="str">
        <f>f_info_investtype(A2142)</f>
        <v>灵活配置型基金</v>
      </c>
      <c r="U2142" t="str">
        <f>f_info_fundmanager(A2142)</f>
        <v>刘荟,严志勇,何奇</v>
      </c>
      <c r="V2142">
        <f>f_info_manager_onthepostdays(A2142,1)</f>
        <v>141</v>
      </c>
      <c r="W2142" s="25">
        <f ca="1">f_return_1w(A2142,"0",参数!$B$2)</f>
        <v>0</v>
      </c>
      <c r="X2142" s="25">
        <f>f_return_1m(A2142,"0",参数!$B$1)</f>
        <v>8.5333851686267</v>
      </c>
      <c r="Y2142" s="25">
        <f>f_return_3m(A2142,0,参数!$B$1)</f>
        <v>11.5250174772795</v>
      </c>
      <c r="Z2142" s="25">
        <f>f_return_6m(A2142,0,参数!B2141)</f>
        <v>0</v>
      </c>
      <c r="AA2142" t="str">
        <f>f_dq_status(A2142,参数!$B$1)</f>
        <v>开放申购|开放赎回</v>
      </c>
      <c r="AB2142" s="17">
        <f ca="1">f_risk_maxdownside(A2142,参数!$B$6,参数!$B$1)</f>
        <v>-6.84472612041649</v>
      </c>
      <c r="AC2142" s="17">
        <f ca="1">f_risk_maxdownside(A2142,参数!$B$4,参数!$B$1)</f>
        <v>-6.84472612041649</v>
      </c>
      <c r="AD2142" t="str">
        <f ca="1">f_risk_maxdownside_date(A2142,参数!$B$6,参数!$B$1)</f>
        <v>20201204-20201225</v>
      </c>
    </row>
    <row r="2143" spans="1:30">
      <c r="A2143" s="15" t="s">
        <v>2171</v>
      </c>
      <c r="B2143" t="str">
        <f>f_info_name(A2143)</f>
        <v>东海科技动力A</v>
      </c>
      <c r="C2143" t="str">
        <f>f_info_setupdate(A2143)</f>
        <v>2019-06-26</v>
      </c>
      <c r="D2143" s="16">
        <f t="shared" si="33"/>
        <v>579</v>
      </c>
      <c r="F2143" s="17">
        <f>f_netasset_total(A2143,参数!$B$1,100000000)</f>
        <v>0.4062801152</v>
      </c>
      <c r="G2143" s="17">
        <f ca="1">f_nav_adjustedreturn(A2143,参数!$B$2,参数!$B$1)</f>
        <v>71.5247678018576</v>
      </c>
      <c r="H2143" s="17">
        <f ca="1">f_nav_periodreturnrankingper(A2143,参数!$B$2,参数!$B$1,3)</f>
        <v>45.3385672227674</v>
      </c>
      <c r="I2143" s="17">
        <f ca="1">f_nav_adjustedreturn(A2143,参数!$B$3,参数!$B$2)</f>
        <v>0</v>
      </c>
      <c r="J2143" s="17">
        <f ca="1">f_nav_periodreturnrankingper(A2143,参数!$B$3,参数!$B$2,3)</f>
        <v>0</v>
      </c>
      <c r="K2143" s="17">
        <f ca="1">f_nav_adjustedreturn(A2143,参数!$B$4,参数!$B$3)</f>
        <v>0</v>
      </c>
      <c r="L2143" s="17">
        <f ca="1">f_nav_periodreturnrankingper(A2143,参数!$B$4,参数!$B$3,3)</f>
        <v>0</v>
      </c>
      <c r="M2143" s="17">
        <f ca="1">f_nav_adjustedreturn(A2143,参数!$B$5,参数!$B$4)</f>
        <v>0</v>
      </c>
      <c r="N2143" s="17">
        <f ca="1">f_nav_periodreturnrankingper(A2143,参数!$B$5,参数!$B$4,3)</f>
        <v>0</v>
      </c>
      <c r="O2143" s="17">
        <f ca="1">f_nav_adjustedreturn(A2143,参数!$B$6,参数!$B$5)</f>
        <v>0</v>
      </c>
      <c r="P2143" s="17">
        <f ca="1">f_nav_periodreturnrankingper(A2143,参数!$B$6,参数!$B$5,3)</f>
        <v>0</v>
      </c>
      <c r="Q2143" s="25">
        <f>f_return(A2143,1,参数!$B$1-365/2,参数!$B$1)</f>
        <v>86.5897738917253</v>
      </c>
      <c r="R2143" s="25">
        <f ca="1">f_return(A2143,1,参数!$B$4,参数!$B$1)</f>
        <v>0</v>
      </c>
      <c r="S2143" s="25">
        <f ca="1">f_return(A2143,1,参数!$B$6,参数!$B$1)</f>
        <v>0</v>
      </c>
      <c r="T2143" t="str">
        <f>f_info_investtype(A2143)</f>
        <v>偏股混合型基金</v>
      </c>
      <c r="U2143" t="str">
        <f>f_info_fundmanager(A2143)</f>
        <v>杨红,李昂</v>
      </c>
      <c r="V2143">
        <f>f_info_manager_onthepostdays(A2143,1)</f>
        <v>596</v>
      </c>
      <c r="W2143" s="25">
        <f ca="1">f_return_1w(A2143,"0",参数!$B$2)</f>
        <v>1.86061179438663</v>
      </c>
      <c r="X2143" s="25">
        <f>f_return_1m(A2143,"0",参数!$B$1)</f>
        <v>16.8028250672008</v>
      </c>
      <c r="Y2143" s="25">
        <f>f_return_3m(A2143,0,参数!$B$1)</f>
        <v>29.21112471576</v>
      </c>
      <c r="Z2143" s="25">
        <f>f_return_6m(A2143,0,参数!B2142)</f>
        <v>27.7856052600681</v>
      </c>
      <c r="AA2143" t="str">
        <f>f_dq_status(A2143,参数!$B$1)</f>
        <v>开放申购|开放赎回</v>
      </c>
      <c r="AB2143" s="17">
        <f ca="1">f_risk_maxdownside(A2143,参数!$B$6,参数!$B$1)</f>
        <v>-18.3996353929292</v>
      </c>
      <c r="AC2143" s="17">
        <f ca="1">f_risk_maxdownside(A2143,参数!$B$4,参数!$B$1)</f>
        <v>-18.3996353929292</v>
      </c>
      <c r="AD2143" t="str">
        <f ca="1">f_risk_maxdownside_date(A2143,参数!$B$6,参数!$B$1)</f>
        <v>20200226-20200323</v>
      </c>
    </row>
    <row r="2144" spans="1:30">
      <c r="A2144" s="15" t="s">
        <v>2172</v>
      </c>
      <c r="B2144" t="str">
        <f>f_info_name(A2144)</f>
        <v>兴全多维价值A</v>
      </c>
      <c r="C2144" t="str">
        <f>f_info_setupdate(A2144)</f>
        <v>2019-06-12</v>
      </c>
      <c r="D2144" s="16">
        <f t="shared" si="33"/>
        <v>593</v>
      </c>
      <c r="F2144" s="17">
        <f>f_netasset_total(A2144,参数!$B$1,100000000)</f>
        <v>22.0543786842</v>
      </c>
      <c r="G2144" s="17">
        <f ca="1">f_nav_adjustedreturn(A2144,参数!$B$2,参数!$B$1)</f>
        <v>56.5362423368193</v>
      </c>
      <c r="H2144" s="17">
        <f ca="1">f_nav_periodreturnrankingper(A2144,参数!$B$2,参数!$B$1,3)</f>
        <v>68.3022571148185</v>
      </c>
      <c r="I2144" s="17">
        <f ca="1">f_nav_adjustedreturn(A2144,参数!$B$3,参数!$B$2)</f>
        <v>0</v>
      </c>
      <c r="J2144" s="17">
        <f ca="1">f_nav_periodreturnrankingper(A2144,参数!$B$3,参数!$B$2,3)</f>
        <v>0</v>
      </c>
      <c r="K2144" s="17">
        <f ca="1">f_nav_adjustedreturn(A2144,参数!$B$4,参数!$B$3)</f>
        <v>0</v>
      </c>
      <c r="L2144" s="17">
        <f ca="1">f_nav_periodreturnrankingper(A2144,参数!$B$4,参数!$B$3,3)</f>
        <v>0</v>
      </c>
      <c r="M2144" s="17">
        <f ca="1">f_nav_adjustedreturn(A2144,参数!$B$5,参数!$B$4)</f>
        <v>0</v>
      </c>
      <c r="N2144" s="17">
        <f ca="1">f_nav_periodreturnrankingper(A2144,参数!$B$5,参数!$B$4,3)</f>
        <v>0</v>
      </c>
      <c r="O2144" s="17">
        <f ca="1">f_nav_adjustedreturn(A2144,参数!$B$6,参数!$B$5)</f>
        <v>0</v>
      </c>
      <c r="P2144" s="17">
        <f ca="1">f_nav_periodreturnrankingper(A2144,参数!$B$6,参数!$B$5,3)</f>
        <v>0</v>
      </c>
      <c r="Q2144" s="25">
        <f>f_return(A2144,1,参数!$B$1-365/2,参数!$B$1)</f>
        <v>66.5464599193371</v>
      </c>
      <c r="R2144" s="25">
        <f ca="1">f_return(A2144,1,参数!$B$4,参数!$B$1)</f>
        <v>0</v>
      </c>
      <c r="S2144" s="25">
        <f ca="1">f_return(A2144,1,参数!$B$6,参数!$B$1)</f>
        <v>0</v>
      </c>
      <c r="T2144" t="str">
        <f>f_info_investtype(A2144)</f>
        <v>偏股混合型基金</v>
      </c>
      <c r="U2144" t="str">
        <f>f_info_fundmanager(A2144)</f>
        <v>董理</v>
      </c>
      <c r="V2144">
        <f>f_info_manager_onthepostdays(A2144,1)</f>
        <v>610</v>
      </c>
      <c r="W2144" s="25">
        <f ca="1">f_return_1w(A2144,"0",参数!$B$2)</f>
        <v>-3.77374859026634</v>
      </c>
      <c r="X2144" s="25">
        <f>f_return_1m(A2144,"0",参数!$B$1)</f>
        <v>12.2873957188126</v>
      </c>
      <c r="Y2144" s="25">
        <f>f_return_3m(A2144,0,参数!$B$1)</f>
        <v>21.470547082692</v>
      </c>
      <c r="Z2144" s="25">
        <f>f_return_6m(A2144,0,参数!B2143)</f>
        <v>17.5339444482735</v>
      </c>
      <c r="AA2144" t="str">
        <f>f_dq_status(A2144,参数!$B$1)</f>
        <v>开放申购|开放赎回</v>
      </c>
      <c r="AB2144" s="17">
        <f ca="1">f_risk_maxdownside(A2144,参数!$B$6,参数!$B$1)</f>
        <v>-16.1107564634536</v>
      </c>
      <c r="AC2144" s="17">
        <f ca="1">f_risk_maxdownside(A2144,参数!$B$4,参数!$B$1)</f>
        <v>-16.1107564634536</v>
      </c>
      <c r="AD2144" t="str">
        <f ca="1">f_risk_maxdownside_date(A2144,参数!$B$6,参数!$B$1)</f>
        <v>20200306-20200323</v>
      </c>
    </row>
    <row r="2145" spans="1:30">
      <c r="A2145" s="15" t="s">
        <v>2173</v>
      </c>
      <c r="B2145" t="str">
        <f>f_info_name(A2145)</f>
        <v>华安成长创新</v>
      </c>
      <c r="C2145" t="str">
        <f>f_info_setupdate(A2145)</f>
        <v>2019-06-27</v>
      </c>
      <c r="D2145" s="16">
        <f t="shared" si="33"/>
        <v>578</v>
      </c>
      <c r="F2145" s="17">
        <f>f_netasset_total(A2145,参数!$B$1,100000000)</f>
        <v>8.4035881649</v>
      </c>
      <c r="G2145" s="17">
        <f ca="1">f_nav_adjustedreturn(A2145,参数!$B$2,参数!$B$1)</f>
        <v>27.2129489124937</v>
      </c>
      <c r="H2145" s="17">
        <f ca="1">f_nav_periodreturnrankingper(A2145,参数!$B$2,参数!$B$1,3)</f>
        <v>94.6025515210991</v>
      </c>
      <c r="I2145" s="17">
        <f ca="1">f_nav_adjustedreturn(A2145,参数!$B$3,参数!$B$2)</f>
        <v>0</v>
      </c>
      <c r="J2145" s="17">
        <f ca="1">f_nav_periodreturnrankingper(A2145,参数!$B$3,参数!$B$2,3)</f>
        <v>0</v>
      </c>
      <c r="K2145" s="17">
        <f ca="1">f_nav_adjustedreturn(A2145,参数!$B$4,参数!$B$3)</f>
        <v>0</v>
      </c>
      <c r="L2145" s="17">
        <f ca="1">f_nav_periodreturnrankingper(A2145,参数!$B$4,参数!$B$3,3)</f>
        <v>0</v>
      </c>
      <c r="M2145" s="17">
        <f ca="1">f_nav_adjustedreturn(A2145,参数!$B$5,参数!$B$4)</f>
        <v>0</v>
      </c>
      <c r="N2145" s="17">
        <f ca="1">f_nav_periodreturnrankingper(A2145,参数!$B$5,参数!$B$4,3)</f>
        <v>0</v>
      </c>
      <c r="O2145" s="17">
        <f ca="1">f_nav_adjustedreturn(A2145,参数!$B$6,参数!$B$5)</f>
        <v>0</v>
      </c>
      <c r="P2145" s="17">
        <f ca="1">f_nav_periodreturnrankingper(A2145,参数!$B$6,参数!$B$5,3)</f>
        <v>0</v>
      </c>
      <c r="Q2145" s="25">
        <f>f_return(A2145,1,参数!$B$1-365/2,参数!$B$1)</f>
        <v>28.8699694416698</v>
      </c>
      <c r="R2145" s="25">
        <f ca="1">f_return(A2145,1,参数!$B$4,参数!$B$1)</f>
        <v>0</v>
      </c>
      <c r="S2145" s="25">
        <f ca="1">f_return(A2145,1,参数!$B$6,参数!$B$1)</f>
        <v>0</v>
      </c>
      <c r="T2145" t="str">
        <f>f_info_investtype(A2145)</f>
        <v>偏股混合型基金</v>
      </c>
      <c r="U2145" t="str">
        <f>f_info_fundmanager(A2145)</f>
        <v>胡宜斌</v>
      </c>
      <c r="V2145">
        <f>f_info_manager_onthepostdays(A2145,1)</f>
        <v>595</v>
      </c>
      <c r="W2145" s="25">
        <f ca="1">f_return_1w(A2145,"0",参数!$B$2)</f>
        <v>-0.76012907852278</v>
      </c>
      <c r="X2145" s="25">
        <f>f_return_1m(A2145,"0",参数!$B$1)</f>
        <v>7.85394841634503</v>
      </c>
      <c r="Y2145" s="25">
        <f>f_return_3m(A2145,0,参数!$B$1)</f>
        <v>11.4311032343819</v>
      </c>
      <c r="Z2145" s="25">
        <f>f_return_6m(A2145,0,参数!B2144)</f>
        <v>12.4627606752731</v>
      </c>
      <c r="AA2145" t="str">
        <f>f_dq_status(A2145,参数!$B$1)</f>
        <v>开放申购|开放赎回</v>
      </c>
      <c r="AB2145" s="17">
        <f ca="1">f_risk_maxdownside(A2145,参数!$B$6,参数!$B$1)</f>
        <v>-19.8064473942327</v>
      </c>
      <c r="AC2145" s="17">
        <f ca="1">f_risk_maxdownside(A2145,参数!$B$4,参数!$B$1)</f>
        <v>-19.8064473942327</v>
      </c>
      <c r="AD2145" t="str">
        <f ca="1">f_risk_maxdownside_date(A2145,参数!$B$6,参数!$B$1)</f>
        <v>20200219-20200323</v>
      </c>
    </row>
    <row r="2146" spans="1:30">
      <c r="A2146" s="15" t="s">
        <v>2174</v>
      </c>
      <c r="B2146" t="str">
        <f>f_info_name(A2146)</f>
        <v>中信建投策略精选A</v>
      </c>
      <c r="C2146" t="str">
        <f>f_info_setupdate(A2146)</f>
        <v>2019-11-29</v>
      </c>
      <c r="D2146" s="16">
        <f t="shared" si="33"/>
        <v>423</v>
      </c>
      <c r="F2146" s="17">
        <f>f_netasset_total(A2146,参数!$B$1,100000000)</f>
        <v>1.8547911903</v>
      </c>
      <c r="G2146" s="17">
        <f ca="1">f_nav_adjustedreturn(A2146,参数!$B$2,参数!$B$1)</f>
        <v>56.456571867794</v>
      </c>
      <c r="H2146" s="17">
        <f ca="1">f_nav_periodreturnrankingper(A2146,参数!$B$2,参数!$B$1,3)</f>
        <v>68.4985279685967</v>
      </c>
      <c r="I2146" s="17">
        <f ca="1">f_nav_adjustedreturn(A2146,参数!$B$3,参数!$B$2)</f>
        <v>0</v>
      </c>
      <c r="J2146" s="17">
        <f ca="1">f_nav_periodreturnrankingper(A2146,参数!$B$3,参数!$B$2,3)</f>
        <v>0</v>
      </c>
      <c r="K2146" s="17">
        <f ca="1">f_nav_adjustedreturn(A2146,参数!$B$4,参数!$B$3)</f>
        <v>0</v>
      </c>
      <c r="L2146" s="17">
        <f ca="1">f_nav_periodreturnrankingper(A2146,参数!$B$4,参数!$B$3,3)</f>
        <v>0</v>
      </c>
      <c r="M2146" s="17">
        <f ca="1">f_nav_adjustedreturn(A2146,参数!$B$5,参数!$B$4)</f>
        <v>0</v>
      </c>
      <c r="N2146" s="17">
        <f ca="1">f_nav_periodreturnrankingper(A2146,参数!$B$5,参数!$B$4,3)</f>
        <v>0</v>
      </c>
      <c r="O2146" s="17">
        <f ca="1">f_nav_adjustedreturn(A2146,参数!$B$6,参数!$B$5)</f>
        <v>0</v>
      </c>
      <c r="P2146" s="17">
        <f ca="1">f_nav_periodreturnrankingper(A2146,参数!$B$6,参数!$B$5,3)</f>
        <v>0</v>
      </c>
      <c r="Q2146" s="25">
        <f>f_return(A2146,1,参数!$B$1-365/2,参数!$B$1)</f>
        <v>42.1766845894447</v>
      </c>
      <c r="R2146" s="25">
        <f ca="1">f_return(A2146,1,参数!$B$4,参数!$B$1)</f>
        <v>0</v>
      </c>
      <c r="S2146" s="25">
        <f ca="1">f_return(A2146,1,参数!$B$6,参数!$B$1)</f>
        <v>0</v>
      </c>
      <c r="T2146" t="str">
        <f>f_info_investtype(A2146)</f>
        <v>偏股混合型基金</v>
      </c>
      <c r="U2146" t="str">
        <f>f_info_fundmanager(A2146)</f>
        <v>栾江伟</v>
      </c>
      <c r="V2146">
        <f>f_info_manager_onthepostdays(A2146,1)</f>
        <v>440</v>
      </c>
      <c r="W2146" s="25">
        <f ca="1">f_return_1w(A2146,"0",参数!$B$2)</f>
        <v>0.0865467833445428</v>
      </c>
      <c r="X2146" s="25">
        <f>f_return_1m(A2146,"0",参数!$B$1)</f>
        <v>5.88464789648222</v>
      </c>
      <c r="Y2146" s="25">
        <f>f_return_3m(A2146,0,参数!$B$1)</f>
        <v>10.7453754080522</v>
      </c>
      <c r="Z2146" s="25">
        <f>f_return_6m(A2146,0,参数!B2145)</f>
        <v>5.71296479756951</v>
      </c>
      <c r="AA2146" t="str">
        <f>f_dq_status(A2146,参数!$B$1)</f>
        <v>开放申购|开放赎回</v>
      </c>
      <c r="AB2146" s="17">
        <f ca="1">f_risk_maxdownside(A2146,参数!$B$6,参数!$B$1)</f>
        <v>-20.0031966754575</v>
      </c>
      <c r="AC2146" s="17">
        <f ca="1">f_risk_maxdownside(A2146,参数!$B$4,参数!$B$1)</f>
        <v>-20.0031966754575</v>
      </c>
      <c r="AD2146" t="str">
        <f ca="1">f_risk_maxdownside_date(A2146,参数!$B$6,参数!$B$1)</f>
        <v>20200226-20200331</v>
      </c>
    </row>
    <row r="2147" spans="1:30">
      <c r="A2147" s="15" t="s">
        <v>2175</v>
      </c>
      <c r="B2147" t="str">
        <f>f_info_name(A2147)</f>
        <v>博道叁佰智航A</v>
      </c>
      <c r="C2147" t="str">
        <f>f_info_setupdate(A2147)</f>
        <v>2019-06-05</v>
      </c>
      <c r="D2147" s="16">
        <f t="shared" si="33"/>
        <v>600</v>
      </c>
      <c r="F2147" s="17">
        <f>f_netasset_total(A2147,参数!$B$1,100000000)</f>
        <v>7.3918607477</v>
      </c>
      <c r="G2147" s="17">
        <f ca="1">f_nav_adjustedreturn(A2147,参数!$B$2,参数!$B$1)</f>
        <v>60.2423001450388</v>
      </c>
      <c r="H2147" s="17">
        <f ca="1">f_nav_periodreturnrankingper(A2147,参数!$B$2,参数!$B$1,3)</f>
        <v>59.3137254901961</v>
      </c>
      <c r="I2147" s="17">
        <f ca="1">f_nav_adjustedreturn(A2147,参数!$B$3,参数!$B$2)</f>
        <v>0</v>
      </c>
      <c r="J2147" s="17">
        <f ca="1">f_nav_periodreturnrankingper(A2147,参数!$B$3,参数!$B$2,3)</f>
        <v>0</v>
      </c>
      <c r="K2147" s="17">
        <f ca="1">f_nav_adjustedreturn(A2147,参数!$B$4,参数!$B$3)</f>
        <v>0</v>
      </c>
      <c r="L2147" s="17">
        <f ca="1">f_nav_periodreturnrankingper(A2147,参数!$B$4,参数!$B$3,3)</f>
        <v>0</v>
      </c>
      <c r="M2147" s="17">
        <f ca="1">f_nav_adjustedreturn(A2147,参数!$B$5,参数!$B$4)</f>
        <v>0</v>
      </c>
      <c r="N2147" s="17">
        <f ca="1">f_nav_periodreturnrankingper(A2147,参数!$B$5,参数!$B$4,3)</f>
        <v>0</v>
      </c>
      <c r="O2147" s="17">
        <f ca="1">f_nav_adjustedreturn(A2147,参数!$B$6,参数!$B$5)</f>
        <v>0</v>
      </c>
      <c r="P2147" s="17">
        <f ca="1">f_nav_periodreturnrankingper(A2147,参数!$B$6,参数!$B$5,3)</f>
        <v>0</v>
      </c>
      <c r="Q2147" s="25">
        <f>f_return(A2147,1,参数!$B$1-365/2,参数!$B$1)</f>
        <v>56.8524539823375</v>
      </c>
      <c r="R2147" s="25">
        <f ca="1">f_return(A2147,1,参数!$B$4,参数!$B$1)</f>
        <v>0</v>
      </c>
      <c r="S2147" s="25">
        <f ca="1">f_return(A2147,1,参数!$B$6,参数!$B$1)</f>
        <v>0</v>
      </c>
      <c r="T2147" t="str">
        <f>f_info_investtype(A2147)</f>
        <v>普通股票型基金</v>
      </c>
      <c r="U2147" t="str">
        <f>f_info_fundmanager(A2147)</f>
        <v>杨梦</v>
      </c>
      <c r="V2147">
        <f>f_info_manager_onthepostdays(A2147,1)</f>
        <v>617</v>
      </c>
      <c r="W2147" s="25">
        <f ca="1">f_return_1w(A2147,"0",参数!$B$2)</f>
        <v>-3.11621755662093</v>
      </c>
      <c r="X2147" s="25">
        <f>f_return_1m(A2147,"0",参数!$B$1)</f>
        <v>11.7776587514134</v>
      </c>
      <c r="Y2147" s="25">
        <f>f_return_3m(A2147,0,参数!$B$1)</f>
        <v>18.5657471119248</v>
      </c>
      <c r="Z2147" s="25">
        <f>f_return_6m(A2147,0,参数!B2146)</f>
        <v>20.4706927175844</v>
      </c>
      <c r="AA2147" t="str">
        <f>f_dq_status(A2147,参数!$B$1)</f>
        <v>开放申购|开放赎回</v>
      </c>
      <c r="AB2147" s="17">
        <f ca="1">f_risk_maxdownside(A2147,参数!$B$6,参数!$B$1)</f>
        <v>-14.8500599760096</v>
      </c>
      <c r="AC2147" s="17">
        <f ca="1">f_risk_maxdownside(A2147,参数!$B$4,参数!$B$1)</f>
        <v>-14.8500599760096</v>
      </c>
      <c r="AD2147" t="str">
        <f ca="1">f_risk_maxdownside_date(A2147,参数!$B$6,参数!$B$1)</f>
        <v>20200306-20200323</v>
      </c>
    </row>
    <row r="2148" spans="1:30">
      <c r="A2148" s="15" t="s">
        <v>2176</v>
      </c>
      <c r="B2148" t="str">
        <f>f_info_name(A2148)</f>
        <v>华夏逸享健康</v>
      </c>
      <c r="C2148" t="str">
        <f>f_info_setupdate(A2148)</f>
        <v>2019-11-06</v>
      </c>
      <c r="D2148" s="16">
        <f t="shared" si="33"/>
        <v>446</v>
      </c>
      <c r="F2148" s="17">
        <f>f_netasset_total(A2148,参数!$B$1,100000000)</f>
        <v>2.2360672816</v>
      </c>
      <c r="G2148" s="17">
        <f ca="1">f_nav_adjustedreturn(A2148,参数!$B$2,参数!$B$1)</f>
        <v>32.6777469990767</v>
      </c>
      <c r="H2148" s="17">
        <f ca="1">f_nav_periodreturnrankingper(A2148,参数!$B$2,参数!$B$1,3)</f>
        <v>60.6140815246162</v>
      </c>
      <c r="I2148" s="17">
        <f ca="1">f_nav_adjustedreturn(A2148,参数!$B$3,参数!$B$2)</f>
        <v>0</v>
      </c>
      <c r="J2148" s="17">
        <f ca="1">f_nav_periodreturnrankingper(A2148,参数!$B$3,参数!$B$2,3)</f>
        <v>0</v>
      </c>
      <c r="K2148" s="17">
        <f ca="1">f_nav_adjustedreturn(A2148,参数!$B$4,参数!$B$3)</f>
        <v>0</v>
      </c>
      <c r="L2148" s="17">
        <f ca="1">f_nav_periodreturnrankingper(A2148,参数!$B$4,参数!$B$3,3)</f>
        <v>0</v>
      </c>
      <c r="M2148" s="17">
        <f ca="1">f_nav_adjustedreturn(A2148,参数!$B$5,参数!$B$4)</f>
        <v>0</v>
      </c>
      <c r="N2148" s="17">
        <f ca="1">f_nav_periodreturnrankingper(A2148,参数!$B$5,参数!$B$4,3)</f>
        <v>0</v>
      </c>
      <c r="O2148" s="17">
        <f ca="1">f_nav_adjustedreturn(A2148,参数!$B$6,参数!$B$5)</f>
        <v>0</v>
      </c>
      <c r="P2148" s="17">
        <f ca="1">f_nav_periodreturnrankingper(A2148,参数!$B$6,参数!$B$5,3)</f>
        <v>0</v>
      </c>
      <c r="Q2148" s="25">
        <f>f_return(A2148,1,参数!$B$1-365/2,参数!$B$1)</f>
        <v>2.46055882528895</v>
      </c>
      <c r="R2148" s="25">
        <f ca="1">f_return(A2148,1,参数!$B$4,参数!$B$1)</f>
        <v>0</v>
      </c>
      <c r="S2148" s="25">
        <f ca="1">f_return(A2148,1,参数!$B$6,参数!$B$1)</f>
        <v>0</v>
      </c>
      <c r="T2148" t="str">
        <f>f_info_investtype(A2148)</f>
        <v>灵活配置型基金</v>
      </c>
      <c r="U2148" t="str">
        <f>f_info_fundmanager(A2148)</f>
        <v>陈斌,王泽实</v>
      </c>
      <c r="V2148">
        <f>f_info_manager_onthepostdays(A2148,1)</f>
        <v>463</v>
      </c>
      <c r="W2148" s="25">
        <f ca="1">f_return_1w(A2148,"0",参数!$B$2)</f>
        <v>-0.86956521739131</v>
      </c>
      <c r="X2148" s="25">
        <f>f_return_1m(A2148,"0",参数!$B$1)</f>
        <v>7.64908600539407</v>
      </c>
      <c r="Y2148" s="25">
        <f>f_return_3m(A2148,0,参数!$B$1)</f>
        <v>7.80253582414285</v>
      </c>
      <c r="Z2148" s="25">
        <f>f_return_6m(A2148,0,参数!B2147)</f>
        <v>-1.87405263883148</v>
      </c>
      <c r="AA2148" t="str">
        <f>f_dq_status(A2148,参数!$B$1)</f>
        <v>开放申购|开放赎回</v>
      </c>
      <c r="AB2148" s="17">
        <f ca="1">f_risk_maxdownside(A2148,参数!$B$6,参数!$B$1)</f>
        <v>-11.9951371065784</v>
      </c>
      <c r="AC2148" s="17">
        <f ca="1">f_risk_maxdownside(A2148,参数!$B$4,参数!$B$1)</f>
        <v>-11.9951371065784</v>
      </c>
      <c r="AD2148" t="str">
        <f ca="1">f_risk_maxdownside_date(A2148,参数!$B$6,参数!$B$1)</f>
        <v>20200806-20201125</v>
      </c>
    </row>
    <row r="2149" spans="1:30">
      <c r="A2149" s="15" t="s">
        <v>2177</v>
      </c>
      <c r="B2149" t="str">
        <f>f_info_name(A2149)</f>
        <v>信达澳银核心科技</v>
      </c>
      <c r="C2149" t="str">
        <f>f_info_setupdate(A2149)</f>
        <v>2019-08-14</v>
      </c>
      <c r="D2149" s="16">
        <f t="shared" si="33"/>
        <v>530</v>
      </c>
      <c r="F2149" s="17">
        <f>f_netasset_total(A2149,参数!$B$1,100000000)</f>
        <v>6.3353683487</v>
      </c>
      <c r="G2149" s="17">
        <f ca="1">f_nav_adjustedreturn(A2149,参数!$B$2,参数!$B$1)</f>
        <v>45.3401076818079</v>
      </c>
      <c r="H2149" s="17">
        <f ca="1">f_nav_periodreturnrankingper(A2149,参数!$B$2,参数!$B$1,3)</f>
        <v>83.6113837095191</v>
      </c>
      <c r="I2149" s="17">
        <f ca="1">f_nav_adjustedreturn(A2149,参数!$B$3,参数!$B$2)</f>
        <v>0</v>
      </c>
      <c r="J2149" s="17">
        <f ca="1">f_nav_periodreturnrankingper(A2149,参数!$B$3,参数!$B$2,3)</f>
        <v>0</v>
      </c>
      <c r="K2149" s="17">
        <f ca="1">f_nav_adjustedreturn(A2149,参数!$B$4,参数!$B$3)</f>
        <v>0</v>
      </c>
      <c r="L2149" s="17">
        <f ca="1">f_nav_periodreturnrankingper(A2149,参数!$B$4,参数!$B$3,3)</f>
        <v>0</v>
      </c>
      <c r="M2149" s="17">
        <f ca="1">f_nav_adjustedreturn(A2149,参数!$B$5,参数!$B$4)</f>
        <v>0</v>
      </c>
      <c r="N2149" s="17">
        <f ca="1">f_nav_periodreturnrankingper(A2149,参数!$B$5,参数!$B$4,3)</f>
        <v>0</v>
      </c>
      <c r="O2149" s="17">
        <f ca="1">f_nav_adjustedreturn(A2149,参数!$B$6,参数!$B$5)</f>
        <v>0</v>
      </c>
      <c r="P2149" s="17">
        <f ca="1">f_nav_periodreturnrankingper(A2149,参数!$B$6,参数!$B$5,3)</f>
        <v>0</v>
      </c>
      <c r="Q2149" s="25">
        <f>f_return(A2149,1,参数!$B$1-365/2,参数!$B$1)</f>
        <v>38.9559201162961</v>
      </c>
      <c r="R2149" s="25">
        <f ca="1">f_return(A2149,1,参数!$B$4,参数!$B$1)</f>
        <v>0</v>
      </c>
      <c r="S2149" s="25">
        <f ca="1">f_return(A2149,1,参数!$B$6,参数!$B$1)</f>
        <v>0</v>
      </c>
      <c r="T2149" t="str">
        <f>f_info_investtype(A2149)</f>
        <v>偏股混合型基金</v>
      </c>
      <c r="U2149" t="str">
        <f>f_info_fundmanager(A2149)</f>
        <v>冯明远</v>
      </c>
      <c r="V2149">
        <f>f_info_manager_onthepostdays(A2149,1)</f>
        <v>547</v>
      </c>
      <c r="W2149" s="25">
        <f ca="1">f_return_1w(A2149,"0",参数!$B$2)</f>
        <v>1.73584323406881</v>
      </c>
      <c r="X2149" s="25">
        <f>f_return_1m(A2149,"0",参数!$B$1)</f>
        <v>7.48093315388067</v>
      </c>
      <c r="Y2149" s="25">
        <f>f_return_3m(A2149,0,参数!$B$1)</f>
        <v>15.4300168634064</v>
      </c>
      <c r="Z2149" s="25">
        <f>f_return_6m(A2149,0,参数!B2148)</f>
        <v>1.33340931107186</v>
      </c>
      <c r="AA2149" t="str">
        <f>f_dq_status(A2149,参数!$B$1)</f>
        <v>开放申购|开放赎回</v>
      </c>
      <c r="AB2149" s="17">
        <f ca="1">f_risk_maxdownside(A2149,参数!$B$6,参数!$B$1)</f>
        <v>-21.7568947906026</v>
      </c>
      <c r="AC2149" s="17">
        <f ca="1">f_risk_maxdownside(A2149,参数!$B$4,参数!$B$1)</f>
        <v>-21.7568947906026</v>
      </c>
      <c r="AD2149" t="str">
        <f ca="1">f_risk_maxdownside_date(A2149,参数!$B$6,参数!$B$1)</f>
        <v>20200226-20200331</v>
      </c>
    </row>
    <row r="2150" spans="1:30">
      <c r="A2150" s="15" t="s">
        <v>2178</v>
      </c>
      <c r="B2150" t="str">
        <f>f_info_name(A2150)</f>
        <v>南方信息创新A</v>
      </c>
      <c r="C2150" t="str">
        <f>f_info_setupdate(A2150)</f>
        <v>2019-06-19</v>
      </c>
      <c r="D2150" s="16">
        <f t="shared" si="33"/>
        <v>586</v>
      </c>
      <c r="F2150" s="17">
        <f>f_netasset_total(A2150,参数!$B$1,100000000)</f>
        <v>62.9505864681</v>
      </c>
      <c r="G2150" s="17">
        <f ca="1">f_nav_adjustedreturn(A2150,参数!$B$2,参数!$B$1)</f>
        <v>43.9756184163806</v>
      </c>
      <c r="H2150" s="17">
        <f ca="1">f_nav_periodreturnrankingper(A2150,参数!$B$2,参数!$B$1,3)</f>
        <v>84.8871442590775</v>
      </c>
      <c r="I2150" s="17">
        <f ca="1">f_nav_adjustedreturn(A2150,参数!$B$3,参数!$B$2)</f>
        <v>0</v>
      </c>
      <c r="J2150" s="17">
        <f ca="1">f_nav_periodreturnrankingper(A2150,参数!$B$3,参数!$B$2,3)</f>
        <v>0</v>
      </c>
      <c r="K2150" s="17">
        <f ca="1">f_nav_adjustedreturn(A2150,参数!$B$4,参数!$B$3)</f>
        <v>0</v>
      </c>
      <c r="L2150" s="17">
        <f ca="1">f_nav_periodreturnrankingper(A2150,参数!$B$4,参数!$B$3,3)</f>
        <v>0</v>
      </c>
      <c r="M2150" s="17">
        <f ca="1">f_nav_adjustedreturn(A2150,参数!$B$5,参数!$B$4)</f>
        <v>0</v>
      </c>
      <c r="N2150" s="17">
        <f ca="1">f_nav_periodreturnrankingper(A2150,参数!$B$5,参数!$B$4,3)</f>
        <v>0</v>
      </c>
      <c r="O2150" s="17">
        <f ca="1">f_nav_adjustedreturn(A2150,参数!$B$6,参数!$B$5)</f>
        <v>0</v>
      </c>
      <c r="P2150" s="17">
        <f ca="1">f_nav_periodreturnrankingper(A2150,参数!$B$6,参数!$B$5,3)</f>
        <v>0</v>
      </c>
      <c r="Q2150" s="25">
        <f>f_return(A2150,1,参数!$B$1-365/2,参数!$B$1)</f>
        <v>26.9684831559738</v>
      </c>
      <c r="R2150" s="25">
        <f ca="1">f_return(A2150,1,参数!$B$4,参数!$B$1)</f>
        <v>0</v>
      </c>
      <c r="S2150" s="25">
        <f ca="1">f_return(A2150,1,参数!$B$6,参数!$B$1)</f>
        <v>0</v>
      </c>
      <c r="T2150" t="str">
        <f>f_info_investtype(A2150)</f>
        <v>偏股混合型基金</v>
      </c>
      <c r="U2150" t="str">
        <f>f_info_fundmanager(A2150)</f>
        <v>茅炜,郑晓曦</v>
      </c>
      <c r="V2150">
        <f>f_info_manager_onthepostdays(A2150,1)</f>
        <v>603</v>
      </c>
      <c r="W2150" s="25">
        <f ca="1">f_return_1w(A2150,"0",参数!$B$2)</f>
        <v>2.42453630743121</v>
      </c>
      <c r="X2150" s="25">
        <f>f_return_1m(A2150,"0",参数!$B$1)</f>
        <v>14.7594339622641</v>
      </c>
      <c r="Y2150" s="25">
        <f>f_return_3m(A2150,0,参数!$B$1)</f>
        <v>18.0732831836933</v>
      </c>
      <c r="Z2150" s="25">
        <f>f_return_6m(A2150,0,参数!B2149)</f>
        <v>-0.480705622932741</v>
      </c>
      <c r="AA2150" t="str">
        <f>f_dq_status(A2150,参数!$B$1)</f>
        <v>开放申购|开放赎回</v>
      </c>
      <c r="AB2150" s="17">
        <f ca="1">f_risk_maxdownside(A2150,参数!$B$6,参数!$B$1)</f>
        <v>-25.6528189910979</v>
      </c>
      <c r="AC2150" s="17">
        <f ca="1">f_risk_maxdownside(A2150,参数!$B$4,参数!$B$1)</f>
        <v>-25.6528189910979</v>
      </c>
      <c r="AD2150" t="str">
        <f ca="1">f_risk_maxdownside_date(A2150,参数!$B$6,参数!$B$1)</f>
        <v>20200226-20200330</v>
      </c>
    </row>
    <row r="2151" spans="1:30">
      <c r="A2151" s="15" t="s">
        <v>2179</v>
      </c>
      <c r="B2151" t="str">
        <f>f_info_name(A2151)</f>
        <v>朱雀产业臻选A</v>
      </c>
      <c r="C2151" t="str">
        <f>f_info_setupdate(A2151)</f>
        <v>2019-06-27</v>
      </c>
      <c r="D2151" s="16">
        <f t="shared" si="33"/>
        <v>578</v>
      </c>
      <c r="F2151" s="17">
        <f>f_netasset_total(A2151,参数!$B$1,100000000)</f>
        <v>49.8572609908</v>
      </c>
      <c r="G2151" s="17">
        <f ca="1">f_nav_adjustedreturn(A2151,参数!$B$2,参数!$B$1)</f>
        <v>97.3199329983249</v>
      </c>
      <c r="H2151" s="17">
        <f ca="1">f_nav_periodreturnrankingper(A2151,参数!$B$2,参数!$B$1,3)</f>
        <v>11.3837095191364</v>
      </c>
      <c r="I2151" s="17">
        <f ca="1">f_nav_adjustedreturn(A2151,参数!$B$3,参数!$B$2)</f>
        <v>0</v>
      </c>
      <c r="J2151" s="17">
        <f ca="1">f_nav_periodreturnrankingper(A2151,参数!$B$3,参数!$B$2,3)</f>
        <v>0</v>
      </c>
      <c r="K2151" s="17">
        <f ca="1">f_nav_adjustedreturn(A2151,参数!$B$4,参数!$B$3)</f>
        <v>0</v>
      </c>
      <c r="L2151" s="17">
        <f ca="1">f_nav_periodreturnrankingper(A2151,参数!$B$4,参数!$B$3,3)</f>
        <v>0</v>
      </c>
      <c r="M2151" s="17">
        <f ca="1">f_nav_adjustedreturn(A2151,参数!$B$5,参数!$B$4)</f>
        <v>0</v>
      </c>
      <c r="N2151" s="17">
        <f ca="1">f_nav_periodreturnrankingper(A2151,参数!$B$5,参数!$B$4,3)</f>
        <v>0</v>
      </c>
      <c r="O2151" s="17">
        <f ca="1">f_nav_adjustedreturn(A2151,参数!$B$6,参数!$B$5)</f>
        <v>0</v>
      </c>
      <c r="P2151" s="17">
        <f ca="1">f_nav_periodreturnrankingper(A2151,参数!$B$6,参数!$B$5,3)</f>
        <v>0</v>
      </c>
      <c r="Q2151" s="25">
        <f>f_return(A2151,1,参数!$B$1-365/2,参数!$B$1)</f>
        <v>115.490066325459</v>
      </c>
      <c r="R2151" s="25">
        <f ca="1">f_return(A2151,1,参数!$B$4,参数!$B$1)</f>
        <v>0</v>
      </c>
      <c r="S2151" s="25">
        <f ca="1">f_return(A2151,1,参数!$B$6,参数!$B$1)</f>
        <v>0</v>
      </c>
      <c r="T2151" t="str">
        <f>f_info_investtype(A2151)</f>
        <v>偏股混合型基金</v>
      </c>
      <c r="U2151" t="str">
        <f>f_info_fundmanager(A2151)</f>
        <v>何之渊,梁跃军</v>
      </c>
      <c r="V2151">
        <f>f_info_manager_onthepostdays(A2151,1)</f>
        <v>595</v>
      </c>
      <c r="W2151" s="25">
        <f ca="1">f_return_1w(A2151,"0",参数!$B$2)</f>
        <v>-2.22394621153347</v>
      </c>
      <c r="X2151" s="25">
        <f>f_return_1m(A2151,"0",参数!$B$1)</f>
        <v>14.5855731326473</v>
      </c>
      <c r="Y2151" s="25">
        <f>f_return_3m(A2151,0,参数!$B$1)</f>
        <v>32.6891154849419</v>
      </c>
      <c r="Z2151" s="25">
        <f>f_return_6m(A2151,0,参数!B2150)</f>
        <v>36.1998514115899</v>
      </c>
      <c r="AA2151" t="str">
        <f>f_dq_status(A2151,参数!$B$1)</f>
        <v>开放申购|开放赎回</v>
      </c>
      <c r="AB2151" s="17">
        <f ca="1">f_risk_maxdownside(A2151,参数!$B$6,参数!$B$1)</f>
        <v>-16.2681364999595</v>
      </c>
      <c r="AC2151" s="17">
        <f ca="1">f_risk_maxdownside(A2151,参数!$B$4,参数!$B$1)</f>
        <v>-16.2681364999595</v>
      </c>
      <c r="AD2151" t="str">
        <f ca="1">f_risk_maxdownside_date(A2151,参数!$B$6,参数!$B$1)</f>
        <v>20200221-20200323</v>
      </c>
    </row>
    <row r="2152" spans="1:30">
      <c r="A2152" s="15" t="s">
        <v>2180</v>
      </c>
      <c r="B2152" t="str">
        <f>f_info_name(A2152)</f>
        <v>中庚价值灵动灵活配置</v>
      </c>
      <c r="C2152" t="str">
        <f>f_info_setupdate(A2152)</f>
        <v>2019-07-16</v>
      </c>
      <c r="D2152" s="16">
        <f t="shared" si="33"/>
        <v>559</v>
      </c>
      <c r="F2152" s="17">
        <f>f_netasset_total(A2152,参数!$B$1,100000000)</f>
        <v>21.8464920564</v>
      </c>
      <c r="G2152" s="17">
        <f ca="1">f_nav_adjustedreturn(A2152,参数!$B$2,参数!$B$1)</f>
        <v>32.1486413532482</v>
      </c>
      <c r="H2152" s="17">
        <f ca="1">f_nav_periodreturnrankingper(A2152,参数!$B$2,参数!$B$1,3)</f>
        <v>61.4081524616199</v>
      </c>
      <c r="I2152" s="17">
        <f ca="1">f_nav_adjustedreturn(A2152,参数!$B$3,参数!$B$2)</f>
        <v>0</v>
      </c>
      <c r="J2152" s="17">
        <f ca="1">f_nav_periodreturnrankingper(A2152,参数!$B$3,参数!$B$2,3)</f>
        <v>0</v>
      </c>
      <c r="K2152" s="17">
        <f ca="1">f_nav_adjustedreturn(A2152,参数!$B$4,参数!$B$3)</f>
        <v>0</v>
      </c>
      <c r="L2152" s="17">
        <f ca="1">f_nav_periodreturnrankingper(A2152,参数!$B$4,参数!$B$3,3)</f>
        <v>0</v>
      </c>
      <c r="M2152" s="17">
        <f ca="1">f_nav_adjustedreturn(A2152,参数!$B$5,参数!$B$4)</f>
        <v>0</v>
      </c>
      <c r="N2152" s="17">
        <f ca="1">f_nav_periodreturnrankingper(A2152,参数!$B$5,参数!$B$4,3)</f>
        <v>0</v>
      </c>
      <c r="O2152" s="17">
        <f ca="1">f_nav_adjustedreturn(A2152,参数!$B$6,参数!$B$5)</f>
        <v>0</v>
      </c>
      <c r="P2152" s="17">
        <f ca="1">f_nav_periodreturnrankingper(A2152,参数!$B$6,参数!$B$5,3)</f>
        <v>0</v>
      </c>
      <c r="Q2152" s="25">
        <f>f_return(A2152,1,参数!$B$1-365/2,参数!$B$1)</f>
        <v>9.84461113575454</v>
      </c>
      <c r="R2152" s="25">
        <f ca="1">f_return(A2152,1,参数!$B$4,参数!$B$1)</f>
        <v>0</v>
      </c>
      <c r="S2152" s="25">
        <f ca="1">f_return(A2152,1,参数!$B$6,参数!$B$1)</f>
        <v>0</v>
      </c>
      <c r="T2152" t="str">
        <f>f_info_investtype(A2152)</f>
        <v>灵活配置型基金</v>
      </c>
      <c r="U2152" t="str">
        <f>f_info_fundmanager(A2152)</f>
        <v>丘栋荣,吴承根</v>
      </c>
      <c r="V2152">
        <f>f_info_manager_onthepostdays(A2152,1)</f>
        <v>576</v>
      </c>
      <c r="W2152" s="25">
        <f ca="1">f_return_1w(A2152,"0",参数!$B$2)</f>
        <v>-2.56859822915754</v>
      </c>
      <c r="X2152" s="25">
        <f>f_return_1m(A2152,"0",参数!$B$1)</f>
        <v>-0.0136156307441078</v>
      </c>
      <c r="Y2152" s="25">
        <f>f_return_3m(A2152,0,参数!$B$1)</f>
        <v>-2.30160313975921</v>
      </c>
      <c r="Z2152" s="25">
        <f>f_return_6m(A2152,0,参数!B2151)</f>
        <v>-9.75186423245051</v>
      </c>
      <c r="AA2152" t="str">
        <f>f_dq_status(A2152,参数!$B$1)</f>
        <v>开放申购|开放赎回</v>
      </c>
      <c r="AB2152" s="17">
        <f ca="1">f_risk_maxdownside(A2152,参数!$B$6,参数!$B$1)</f>
        <v>-11.3299314303939</v>
      </c>
      <c r="AC2152" s="17">
        <f ca="1">f_risk_maxdownside(A2152,参数!$B$4,参数!$B$1)</f>
        <v>-11.3299314303939</v>
      </c>
      <c r="AD2152" t="str">
        <f ca="1">f_risk_maxdownside_date(A2152,参数!$B$6,参数!$B$1)</f>
        <v>20200306-20200401</v>
      </c>
    </row>
    <row r="2153" spans="1:30">
      <c r="A2153" s="15" t="s">
        <v>2181</v>
      </c>
      <c r="B2153" t="str">
        <f>f_info_name(A2153)</f>
        <v>东方阿尔法优选A</v>
      </c>
      <c r="C2153" t="str">
        <f>f_info_setupdate(A2153)</f>
        <v>2019-09-12</v>
      </c>
      <c r="D2153" s="16">
        <f t="shared" si="33"/>
        <v>501</v>
      </c>
      <c r="F2153" s="17">
        <f>f_netasset_total(A2153,参数!$B$1,100000000)</f>
        <v>4.4006890741</v>
      </c>
      <c r="G2153" s="17">
        <f ca="1">f_nav_adjustedreturn(A2153,参数!$B$2,参数!$B$1)</f>
        <v>47.9924776680771</v>
      </c>
      <c r="H2153" s="17">
        <f ca="1">f_nav_periodreturnrankingper(A2153,参数!$B$2,参数!$B$1,3)</f>
        <v>81.0598626104024</v>
      </c>
      <c r="I2153" s="17">
        <f ca="1">f_nav_adjustedreturn(A2153,参数!$B$3,参数!$B$2)</f>
        <v>0</v>
      </c>
      <c r="J2153" s="17">
        <f ca="1">f_nav_periodreturnrankingper(A2153,参数!$B$3,参数!$B$2,3)</f>
        <v>0</v>
      </c>
      <c r="K2153" s="17">
        <f ca="1">f_nav_adjustedreturn(A2153,参数!$B$4,参数!$B$3)</f>
        <v>0</v>
      </c>
      <c r="L2153" s="17">
        <f ca="1">f_nav_periodreturnrankingper(A2153,参数!$B$4,参数!$B$3,3)</f>
        <v>0</v>
      </c>
      <c r="M2153" s="17">
        <f ca="1">f_nav_adjustedreturn(A2153,参数!$B$5,参数!$B$4)</f>
        <v>0</v>
      </c>
      <c r="N2153" s="17">
        <f ca="1">f_nav_periodreturnrankingper(A2153,参数!$B$5,参数!$B$4,3)</f>
        <v>0</v>
      </c>
      <c r="O2153" s="17">
        <f ca="1">f_nav_adjustedreturn(A2153,参数!$B$6,参数!$B$5)</f>
        <v>0</v>
      </c>
      <c r="P2153" s="17">
        <f ca="1">f_nav_periodreturnrankingper(A2153,参数!$B$6,参数!$B$5,3)</f>
        <v>0</v>
      </c>
      <c r="Q2153" s="25">
        <f>f_return(A2153,1,参数!$B$1-365/2,参数!$B$1)</f>
        <v>-2.54653156271925</v>
      </c>
      <c r="R2153" s="25">
        <f ca="1">f_return(A2153,1,参数!$B$4,参数!$B$1)</f>
        <v>0</v>
      </c>
      <c r="S2153" s="25">
        <f ca="1">f_return(A2153,1,参数!$B$6,参数!$B$1)</f>
        <v>0</v>
      </c>
      <c r="T2153" t="str">
        <f>f_info_investtype(A2153)</f>
        <v>偏股混合型基金</v>
      </c>
      <c r="U2153" t="str">
        <f>f_info_fundmanager(A2153)</f>
        <v>刘明</v>
      </c>
      <c r="V2153">
        <f>f_info_manager_onthepostdays(A2153,1)</f>
        <v>518</v>
      </c>
      <c r="W2153" s="25">
        <f ca="1">f_return_1w(A2153,"0",参数!$B$2)</f>
        <v>-4.93429873960849</v>
      </c>
      <c r="X2153" s="25">
        <f>f_return_1m(A2153,"0",参数!$B$1)</f>
        <v>5.28463442370728</v>
      </c>
      <c r="Y2153" s="25">
        <f>f_return_3m(A2153,0,参数!$B$1)</f>
        <v>1.16338861036123</v>
      </c>
      <c r="Z2153" s="25">
        <f>f_return_6m(A2153,0,参数!B2152)</f>
        <v>-15.8060379997669</v>
      </c>
      <c r="AA2153" t="str">
        <f>f_dq_status(A2153,参数!$B$1)</f>
        <v>开放申购|开放赎回</v>
      </c>
      <c r="AB2153" s="17">
        <f ca="1">f_risk_maxdownside(A2153,参数!$B$6,参数!$B$1)</f>
        <v>-16.5638212775683</v>
      </c>
      <c r="AC2153" s="17">
        <f ca="1">f_risk_maxdownside(A2153,参数!$B$4,参数!$B$1)</f>
        <v>-16.5638212775683</v>
      </c>
      <c r="AD2153" t="str">
        <f ca="1">f_risk_maxdownside_date(A2153,参数!$B$6,参数!$B$1)</f>
        <v>20200807-20201229</v>
      </c>
    </row>
    <row r="2154" spans="1:30">
      <c r="A2154" s="15" t="s">
        <v>2182</v>
      </c>
      <c r="B2154" t="str">
        <f>f_info_name(A2154)</f>
        <v>汇添富内需增长A</v>
      </c>
      <c r="C2154" t="str">
        <f>f_info_setupdate(A2154)</f>
        <v>2019-07-31</v>
      </c>
      <c r="D2154" s="16">
        <f t="shared" si="33"/>
        <v>544</v>
      </c>
      <c r="F2154" s="17">
        <f>f_netasset_total(A2154,参数!$B$1,100000000)</f>
        <v>14.4123597112</v>
      </c>
      <c r="G2154" s="17">
        <f ca="1">f_nav_adjustedreturn(A2154,参数!$B$2,参数!$B$1)</f>
        <v>103.278037151088</v>
      </c>
      <c r="H2154" s="17">
        <f ca="1">f_nav_periodreturnrankingper(A2154,参数!$B$2,参数!$B$1,3)</f>
        <v>15.1960784313725</v>
      </c>
      <c r="I2154" s="17">
        <f ca="1">f_nav_adjustedreturn(A2154,参数!$B$3,参数!$B$2)</f>
        <v>0</v>
      </c>
      <c r="J2154" s="17">
        <f ca="1">f_nav_periodreturnrankingper(A2154,参数!$B$3,参数!$B$2,3)</f>
        <v>0</v>
      </c>
      <c r="K2154" s="17">
        <f ca="1">f_nav_adjustedreturn(A2154,参数!$B$4,参数!$B$3)</f>
        <v>0</v>
      </c>
      <c r="L2154" s="17">
        <f ca="1">f_nav_periodreturnrankingper(A2154,参数!$B$4,参数!$B$3,3)</f>
        <v>0</v>
      </c>
      <c r="M2154" s="17">
        <f ca="1">f_nav_adjustedreturn(A2154,参数!$B$5,参数!$B$4)</f>
        <v>0</v>
      </c>
      <c r="N2154" s="17">
        <f ca="1">f_nav_periodreturnrankingper(A2154,参数!$B$5,参数!$B$4,3)</f>
        <v>0</v>
      </c>
      <c r="O2154" s="17">
        <f ca="1">f_nav_adjustedreturn(A2154,参数!$B$6,参数!$B$5)</f>
        <v>0</v>
      </c>
      <c r="P2154" s="17">
        <f ca="1">f_nav_periodreturnrankingper(A2154,参数!$B$6,参数!$B$5,3)</f>
        <v>0</v>
      </c>
      <c r="Q2154" s="25">
        <f>f_return(A2154,1,参数!$B$1-365/2,参数!$B$1)</f>
        <v>91.1002454926092</v>
      </c>
      <c r="R2154" s="25">
        <f ca="1">f_return(A2154,1,参数!$B$4,参数!$B$1)</f>
        <v>0</v>
      </c>
      <c r="S2154" s="25">
        <f ca="1">f_return(A2154,1,参数!$B$6,参数!$B$1)</f>
        <v>0</v>
      </c>
      <c r="T2154" t="str">
        <f>f_info_investtype(A2154)</f>
        <v>普通股票型基金</v>
      </c>
      <c r="U2154" t="str">
        <f>f_info_fundmanager(A2154)</f>
        <v>赵鹏飞,郑慧莲</v>
      </c>
      <c r="V2154">
        <f>f_info_manager_onthepostdays(A2154,1)</f>
        <v>561</v>
      </c>
      <c r="W2154" s="25">
        <f ca="1">f_return_1w(A2154,"0",参数!$B$2)</f>
        <v>-4.78577508748699</v>
      </c>
      <c r="X2154" s="25">
        <f>f_return_1m(A2154,"0",参数!$B$1)</f>
        <v>18.0774335006636</v>
      </c>
      <c r="Y2154" s="25">
        <f>f_return_3m(A2154,0,参数!$B$1)</f>
        <v>32.3246039443906</v>
      </c>
      <c r="Z2154" s="25">
        <f>f_return_6m(A2154,0,参数!B2153)</f>
        <v>36.4072321949323</v>
      </c>
      <c r="AA2154" t="str">
        <f>f_dq_status(A2154,参数!$B$1)</f>
        <v>开放申购|开放赎回</v>
      </c>
      <c r="AB2154" s="17">
        <f ca="1">f_risk_maxdownside(A2154,参数!$B$6,参数!$B$1)</f>
        <v>-15.230017516364</v>
      </c>
      <c r="AC2154" s="17">
        <f ca="1">f_risk_maxdownside(A2154,参数!$B$4,参数!$B$1)</f>
        <v>-15.230017516364</v>
      </c>
      <c r="AD2154" t="str">
        <f ca="1">f_risk_maxdownside_date(A2154,参数!$B$6,参数!$B$1)</f>
        <v>20200226-20200319</v>
      </c>
    </row>
    <row r="2155" spans="1:30">
      <c r="A2155" s="15" t="s">
        <v>2183</v>
      </c>
      <c r="B2155" t="str">
        <f>f_info_name(A2155)</f>
        <v>融通量化多策略灵活配置A</v>
      </c>
      <c r="C2155" t="str">
        <f>f_info_setupdate(A2155)</f>
        <v>2019-08-21</v>
      </c>
      <c r="D2155" s="16">
        <f t="shared" si="33"/>
        <v>523</v>
      </c>
      <c r="F2155" s="17">
        <f>f_netasset_total(A2155,参数!$B$1,100000000)</f>
        <v>1.8308128244</v>
      </c>
      <c r="G2155" s="17">
        <f ca="1">f_nav_adjustedreturn(A2155,参数!$B$2,参数!$B$1)</f>
        <v>69.585024434689</v>
      </c>
      <c r="H2155" s="17">
        <f ca="1">f_nav_periodreturnrankingper(A2155,参数!$B$2,参数!$B$1,3)</f>
        <v>25.2514557967178</v>
      </c>
      <c r="I2155" s="17">
        <f ca="1">f_nav_adjustedreturn(A2155,参数!$B$3,参数!$B$2)</f>
        <v>0</v>
      </c>
      <c r="J2155" s="17">
        <f ca="1">f_nav_periodreturnrankingper(A2155,参数!$B$3,参数!$B$2,3)</f>
        <v>0</v>
      </c>
      <c r="K2155" s="17">
        <f ca="1">f_nav_adjustedreturn(A2155,参数!$B$4,参数!$B$3)</f>
        <v>0</v>
      </c>
      <c r="L2155" s="17">
        <f ca="1">f_nav_periodreturnrankingper(A2155,参数!$B$4,参数!$B$3,3)</f>
        <v>0</v>
      </c>
      <c r="M2155" s="17">
        <f ca="1">f_nav_adjustedreturn(A2155,参数!$B$5,参数!$B$4)</f>
        <v>0</v>
      </c>
      <c r="N2155" s="17">
        <f ca="1">f_nav_periodreturnrankingper(A2155,参数!$B$5,参数!$B$4,3)</f>
        <v>0</v>
      </c>
      <c r="O2155" s="17">
        <f ca="1">f_nav_adjustedreturn(A2155,参数!$B$6,参数!$B$5)</f>
        <v>0</v>
      </c>
      <c r="P2155" s="17">
        <f ca="1">f_nav_periodreturnrankingper(A2155,参数!$B$6,参数!$B$5,3)</f>
        <v>0</v>
      </c>
      <c r="Q2155" s="25">
        <f>f_return(A2155,1,参数!$B$1-365/2,参数!$B$1)</f>
        <v>58.7671751274295</v>
      </c>
      <c r="R2155" s="25">
        <f ca="1">f_return(A2155,1,参数!$B$4,参数!$B$1)</f>
        <v>0</v>
      </c>
      <c r="S2155" s="25">
        <f ca="1">f_return(A2155,1,参数!$B$6,参数!$B$1)</f>
        <v>0</v>
      </c>
      <c r="T2155" t="str">
        <f>f_info_investtype(A2155)</f>
        <v>灵活配置型基金</v>
      </c>
      <c r="U2155" t="str">
        <f>f_info_fundmanager(A2155)</f>
        <v>蔡志伟,彭炜</v>
      </c>
      <c r="V2155">
        <f>f_info_manager_onthepostdays(A2155,1)</f>
        <v>540</v>
      </c>
      <c r="W2155" s="25">
        <f ca="1">f_return_1w(A2155,"0",参数!$B$2)</f>
        <v>2.31355932203391</v>
      </c>
      <c r="X2155" s="25">
        <f>f_return_1m(A2155,"0",参数!$B$1)</f>
        <v>12.2539612917375</v>
      </c>
      <c r="Y2155" s="25">
        <f>f_return_3m(A2155,0,参数!$B$1)</f>
        <v>23.84466489233</v>
      </c>
      <c r="Z2155" s="25">
        <f>f_return_6m(A2155,0,参数!B2154)</f>
        <v>18.0119538095514</v>
      </c>
      <c r="AA2155" t="str">
        <f>f_dq_status(A2155,参数!$B$1)</f>
        <v>开放申购|开放赎回</v>
      </c>
      <c r="AB2155" s="17">
        <f ca="1">f_risk_maxdownside(A2155,参数!$B$6,参数!$B$1)</f>
        <v>-19.390520840964</v>
      </c>
      <c r="AC2155" s="17">
        <f ca="1">f_risk_maxdownside(A2155,参数!$B$4,参数!$B$1)</f>
        <v>-19.390520840964</v>
      </c>
      <c r="AD2155" t="str">
        <f ca="1">f_risk_maxdownside_date(A2155,参数!$B$6,参数!$B$1)</f>
        <v>20200226-20200323</v>
      </c>
    </row>
    <row r="2156" spans="1:30">
      <c r="A2156" s="15" t="s">
        <v>2184</v>
      </c>
      <c r="B2156" t="str">
        <f>f_info_name(A2156)</f>
        <v>格林创新成长A</v>
      </c>
      <c r="C2156" t="str">
        <f>f_info_setupdate(A2156)</f>
        <v>2019-09-02</v>
      </c>
      <c r="D2156" s="16">
        <f t="shared" si="33"/>
        <v>511</v>
      </c>
      <c r="F2156" s="17">
        <f>f_netasset_total(A2156,参数!$B$1,100000000)</f>
        <v>0.6276204783</v>
      </c>
      <c r="G2156" s="17">
        <f ca="1">f_nav_adjustedreturn(A2156,参数!$B$2,参数!$B$1)</f>
        <v>66.2566509937285</v>
      </c>
      <c r="H2156" s="17">
        <f ca="1">f_nav_periodreturnrankingper(A2156,参数!$B$2,参数!$B$1,3)</f>
        <v>52.6005888125613</v>
      </c>
      <c r="I2156" s="17">
        <f ca="1">f_nav_adjustedreturn(A2156,参数!$B$3,参数!$B$2)</f>
        <v>0</v>
      </c>
      <c r="J2156" s="17">
        <f ca="1">f_nav_periodreturnrankingper(A2156,参数!$B$3,参数!$B$2,3)</f>
        <v>0</v>
      </c>
      <c r="K2156" s="17">
        <f ca="1">f_nav_adjustedreturn(A2156,参数!$B$4,参数!$B$3)</f>
        <v>0</v>
      </c>
      <c r="L2156" s="17">
        <f ca="1">f_nav_periodreturnrankingper(A2156,参数!$B$4,参数!$B$3,3)</f>
        <v>0</v>
      </c>
      <c r="M2156" s="17">
        <f ca="1">f_nav_adjustedreturn(A2156,参数!$B$5,参数!$B$4)</f>
        <v>0</v>
      </c>
      <c r="N2156" s="17">
        <f ca="1">f_nav_periodreturnrankingper(A2156,参数!$B$5,参数!$B$4,3)</f>
        <v>0</v>
      </c>
      <c r="O2156" s="17">
        <f ca="1">f_nav_adjustedreturn(A2156,参数!$B$6,参数!$B$5)</f>
        <v>0</v>
      </c>
      <c r="P2156" s="17">
        <f ca="1">f_nav_periodreturnrankingper(A2156,参数!$B$6,参数!$B$5,3)</f>
        <v>0</v>
      </c>
      <c r="Q2156" s="25">
        <f>f_return(A2156,1,参数!$B$1-365/2,参数!$B$1)</f>
        <v>82.8743236265058</v>
      </c>
      <c r="R2156" s="25">
        <f ca="1">f_return(A2156,1,参数!$B$4,参数!$B$1)</f>
        <v>0</v>
      </c>
      <c r="S2156" s="25">
        <f ca="1">f_return(A2156,1,参数!$B$6,参数!$B$1)</f>
        <v>0</v>
      </c>
      <c r="T2156" t="str">
        <f>f_info_investtype(A2156)</f>
        <v>偏股混合型基金</v>
      </c>
      <c r="U2156" t="str">
        <f>f_info_fundmanager(A2156)</f>
        <v>宋绍峰,李会忠</v>
      </c>
      <c r="V2156">
        <f>f_info_manager_onthepostdays(A2156,1)</f>
        <v>528</v>
      </c>
      <c r="W2156" s="25">
        <f ca="1">f_return_1w(A2156,"0",参数!$B$2)</f>
        <v>-4.51999227351749</v>
      </c>
      <c r="X2156" s="25">
        <f>f_return_1m(A2156,"0",参数!$B$1)</f>
        <v>11.4994404534292</v>
      </c>
      <c r="Y2156" s="25">
        <f>f_return_3m(A2156,0,参数!$B$1)</f>
        <v>22.5205554770034</v>
      </c>
      <c r="Z2156" s="25">
        <f>f_return_6m(A2156,0,参数!B2155)</f>
        <v>33.3482496726729</v>
      </c>
      <c r="AA2156" t="str">
        <f>f_dq_status(A2156,参数!$B$1)</f>
        <v>开放申购|开放赎回</v>
      </c>
      <c r="AB2156" s="17">
        <f ca="1">f_risk_maxdownside(A2156,参数!$B$6,参数!$B$1)</f>
        <v>-17.0979490128426</v>
      </c>
      <c r="AC2156" s="17">
        <f ca="1">f_risk_maxdownside(A2156,参数!$B$4,参数!$B$1)</f>
        <v>-17.0979490128426</v>
      </c>
      <c r="AD2156" t="str">
        <f ca="1">f_risk_maxdownside_date(A2156,参数!$B$6,参数!$B$1)</f>
        <v>20200114-20200323</v>
      </c>
    </row>
    <row r="2157" spans="1:30">
      <c r="A2157" s="15" t="s">
        <v>2185</v>
      </c>
      <c r="B2157" t="str">
        <f>f_info_name(A2157)</f>
        <v>易方达ESG责任投资</v>
      </c>
      <c r="C2157" t="str">
        <f>f_info_setupdate(A2157)</f>
        <v>2019-09-02</v>
      </c>
      <c r="D2157" s="16">
        <f t="shared" si="33"/>
        <v>511</v>
      </c>
      <c r="F2157" s="17">
        <f>f_netasset_total(A2157,参数!$B$1,100000000)</f>
        <v>6.0565083268</v>
      </c>
      <c r="G2157" s="17">
        <f ca="1">f_nav_adjustedreturn(A2157,参数!$B$2,参数!$B$1)</f>
        <v>118.617074891644</v>
      </c>
      <c r="H2157" s="17">
        <f ca="1">f_nav_periodreturnrankingper(A2157,参数!$B$2,参数!$B$1,3)</f>
        <v>4.65686274509804</v>
      </c>
      <c r="I2157" s="17">
        <f ca="1">f_nav_adjustedreturn(A2157,参数!$B$3,参数!$B$2)</f>
        <v>0</v>
      </c>
      <c r="J2157" s="17">
        <f ca="1">f_nav_periodreturnrankingper(A2157,参数!$B$3,参数!$B$2,3)</f>
        <v>0</v>
      </c>
      <c r="K2157" s="17">
        <f ca="1">f_nav_adjustedreturn(A2157,参数!$B$4,参数!$B$3)</f>
        <v>0</v>
      </c>
      <c r="L2157" s="17">
        <f ca="1">f_nav_periodreturnrankingper(A2157,参数!$B$4,参数!$B$3,3)</f>
        <v>0</v>
      </c>
      <c r="M2157" s="17">
        <f ca="1">f_nav_adjustedreturn(A2157,参数!$B$5,参数!$B$4)</f>
        <v>0</v>
      </c>
      <c r="N2157" s="17">
        <f ca="1">f_nav_periodreturnrankingper(A2157,参数!$B$5,参数!$B$4,3)</f>
        <v>0</v>
      </c>
      <c r="O2157" s="17">
        <f ca="1">f_nav_adjustedreturn(A2157,参数!$B$6,参数!$B$5)</f>
        <v>0</v>
      </c>
      <c r="P2157" s="17">
        <f ca="1">f_nav_periodreturnrankingper(A2157,参数!$B$6,参数!$B$5,3)</f>
        <v>0</v>
      </c>
      <c r="Q2157" s="25">
        <f>f_return(A2157,1,参数!$B$1-365/2,参数!$B$1)</f>
        <v>141.954116882375</v>
      </c>
      <c r="R2157" s="25">
        <f ca="1">f_return(A2157,1,参数!$B$4,参数!$B$1)</f>
        <v>0</v>
      </c>
      <c r="S2157" s="25">
        <f ca="1">f_return(A2157,1,参数!$B$6,参数!$B$1)</f>
        <v>0</v>
      </c>
      <c r="T2157" t="str">
        <f>f_info_investtype(A2157)</f>
        <v>普通股票型基金</v>
      </c>
      <c r="U2157" t="str">
        <f>f_info_fundmanager(A2157)</f>
        <v>郭杰</v>
      </c>
      <c r="V2157">
        <f>f_info_manager_onthepostdays(A2157,1)</f>
        <v>528</v>
      </c>
      <c r="W2157" s="25">
        <f ca="1">f_return_1w(A2157,"0",参数!$B$2)</f>
        <v>-6.08670957970466</v>
      </c>
      <c r="X2157" s="25">
        <f>f_return_1m(A2157,"0",参数!$B$1)</f>
        <v>18.9742183214482</v>
      </c>
      <c r="Y2157" s="25">
        <f>f_return_3m(A2157,0,参数!$B$1)</f>
        <v>40.4909962430366</v>
      </c>
      <c r="Z2157" s="25">
        <f>f_return_6m(A2157,0,参数!B2156)</f>
        <v>55.8206441653217</v>
      </c>
      <c r="AA2157" t="str">
        <f>f_dq_status(A2157,参数!$B$1)</f>
        <v>开放申购|开放赎回</v>
      </c>
      <c r="AB2157" s="17">
        <f ca="1">f_risk_maxdownside(A2157,参数!$B$6,参数!$B$1)</f>
        <v>-20.4158082037835</v>
      </c>
      <c r="AC2157" s="17">
        <f ca="1">f_risk_maxdownside(A2157,参数!$B$4,参数!$B$1)</f>
        <v>-20.4158082037835</v>
      </c>
      <c r="AD2157" t="str">
        <f ca="1">f_risk_maxdownside_date(A2157,参数!$B$6,参数!$B$1)</f>
        <v>20200114-20200319</v>
      </c>
    </row>
    <row r="2158" spans="1:30">
      <c r="A2158" s="15" t="s">
        <v>2186</v>
      </c>
      <c r="B2158" t="str">
        <f>f_info_name(A2158)</f>
        <v>中泰开阳价值优选A</v>
      </c>
      <c r="C2158" t="str">
        <f>f_info_setupdate(A2158)</f>
        <v>2019-09-06</v>
      </c>
      <c r="D2158" s="16">
        <f t="shared" si="33"/>
        <v>507</v>
      </c>
      <c r="F2158" s="17">
        <f>f_netasset_total(A2158,参数!$B$1,100000000)</f>
        <v>4.1468717678</v>
      </c>
      <c r="G2158" s="17">
        <f ca="1">f_nav_adjustedreturn(A2158,参数!$B$2,参数!$B$1)</f>
        <v>69.6015786506296</v>
      </c>
      <c r="H2158" s="17">
        <f ca="1">f_nav_periodreturnrankingper(A2158,参数!$B$2,参数!$B$1,3)</f>
        <v>25.1985177342509</v>
      </c>
      <c r="I2158" s="17">
        <f ca="1">f_nav_adjustedreturn(A2158,参数!$B$3,参数!$B$2)</f>
        <v>0</v>
      </c>
      <c r="J2158" s="17">
        <f ca="1">f_nav_periodreturnrankingper(A2158,参数!$B$3,参数!$B$2,3)</f>
        <v>0</v>
      </c>
      <c r="K2158" s="17">
        <f ca="1">f_nav_adjustedreturn(A2158,参数!$B$4,参数!$B$3)</f>
        <v>0</v>
      </c>
      <c r="L2158" s="17">
        <f ca="1">f_nav_periodreturnrankingper(A2158,参数!$B$4,参数!$B$3,3)</f>
        <v>0</v>
      </c>
      <c r="M2158" s="17">
        <f ca="1">f_nav_adjustedreturn(A2158,参数!$B$5,参数!$B$4)</f>
        <v>0</v>
      </c>
      <c r="N2158" s="17">
        <f ca="1">f_nav_periodreturnrankingper(A2158,参数!$B$5,参数!$B$4,3)</f>
        <v>0</v>
      </c>
      <c r="O2158" s="17">
        <f ca="1">f_nav_adjustedreturn(A2158,参数!$B$6,参数!$B$5)</f>
        <v>0</v>
      </c>
      <c r="P2158" s="17">
        <f ca="1">f_nav_periodreturnrankingper(A2158,参数!$B$6,参数!$B$5,3)</f>
        <v>0</v>
      </c>
      <c r="Q2158" s="25">
        <f>f_return(A2158,1,参数!$B$1-365/2,参数!$B$1)</f>
        <v>60.0769854346916</v>
      </c>
      <c r="R2158" s="25">
        <f ca="1">f_return(A2158,1,参数!$B$4,参数!$B$1)</f>
        <v>0</v>
      </c>
      <c r="S2158" s="25">
        <f ca="1">f_return(A2158,1,参数!$B$6,参数!$B$1)</f>
        <v>0</v>
      </c>
      <c r="T2158" t="str">
        <f>f_info_investtype(A2158)</f>
        <v>灵活配置型基金</v>
      </c>
      <c r="U2158" t="str">
        <f>f_info_fundmanager(A2158)</f>
        <v>姜诚,田瑀</v>
      </c>
      <c r="V2158">
        <f>f_info_manager_onthepostdays(A2158,1)</f>
        <v>524</v>
      </c>
      <c r="W2158" s="25">
        <f ca="1">f_return_1w(A2158,"0",参数!$B$2)</f>
        <v>-4.55605381165919</v>
      </c>
      <c r="X2158" s="25">
        <f>f_return_1m(A2158,"0",参数!$B$1)</f>
        <v>1.9487121554451</v>
      </c>
      <c r="Y2158" s="25">
        <f>f_return_3m(A2158,0,参数!$B$1)</f>
        <v>12.9686424234838</v>
      </c>
      <c r="Z2158" s="25">
        <f>f_return_6m(A2158,0,参数!B2157)</f>
        <v>27.8500131337011</v>
      </c>
      <c r="AA2158" t="str">
        <f>f_dq_status(A2158,参数!$B$1)</f>
        <v>开放申购|开放赎回</v>
      </c>
      <c r="AB2158" s="17">
        <f ca="1">f_risk_maxdownside(A2158,参数!$B$6,参数!$B$1)</f>
        <v>-11.8541033434651</v>
      </c>
      <c r="AC2158" s="17">
        <f ca="1">f_risk_maxdownside(A2158,参数!$B$4,参数!$B$1)</f>
        <v>-11.8541033434651</v>
      </c>
      <c r="AD2158" t="str">
        <f ca="1">f_risk_maxdownside_date(A2158,参数!$B$6,参数!$B$1)</f>
        <v>20200306-20200323</v>
      </c>
    </row>
    <row r="2159" spans="1:30">
      <c r="A2159" s="15" t="s">
        <v>2187</v>
      </c>
      <c r="B2159" t="str">
        <f>f_info_name(A2159)</f>
        <v>华泰保兴多策略三个月</v>
      </c>
      <c r="C2159" t="str">
        <f>f_info_setupdate(A2159)</f>
        <v>2019-07-05</v>
      </c>
      <c r="D2159" s="16">
        <f t="shared" si="33"/>
        <v>570</v>
      </c>
      <c r="F2159" s="17">
        <f>f_netasset_total(A2159,参数!$B$1,100000000)</f>
        <v>2.9357363352</v>
      </c>
      <c r="G2159" s="17">
        <f ca="1">f_nav_adjustedreturn(A2159,参数!$B$2,参数!$B$1)</f>
        <v>104.427425237053</v>
      </c>
      <c r="H2159" s="17">
        <f ca="1">f_nav_periodreturnrankingper(A2159,参数!$B$2,参数!$B$1,3)</f>
        <v>14.4607843137255</v>
      </c>
      <c r="I2159" s="17">
        <f ca="1">f_nav_adjustedreturn(A2159,参数!$B$3,参数!$B$2)</f>
        <v>0</v>
      </c>
      <c r="J2159" s="17">
        <f ca="1">f_nav_periodreturnrankingper(A2159,参数!$B$3,参数!$B$2,3)</f>
        <v>0</v>
      </c>
      <c r="K2159" s="17">
        <f ca="1">f_nav_adjustedreturn(A2159,参数!$B$4,参数!$B$3)</f>
        <v>0</v>
      </c>
      <c r="L2159" s="17">
        <f ca="1">f_nav_periodreturnrankingper(A2159,参数!$B$4,参数!$B$3,3)</f>
        <v>0</v>
      </c>
      <c r="M2159" s="17">
        <f ca="1">f_nav_adjustedreturn(A2159,参数!$B$5,参数!$B$4)</f>
        <v>0</v>
      </c>
      <c r="N2159" s="17">
        <f ca="1">f_nav_periodreturnrankingper(A2159,参数!$B$5,参数!$B$4,3)</f>
        <v>0</v>
      </c>
      <c r="O2159" s="17">
        <f ca="1">f_nav_adjustedreturn(A2159,参数!$B$6,参数!$B$5)</f>
        <v>0</v>
      </c>
      <c r="P2159" s="17">
        <f ca="1">f_nav_periodreturnrankingper(A2159,参数!$B$6,参数!$B$5,3)</f>
        <v>0</v>
      </c>
      <c r="Q2159" s="25">
        <f>f_return(A2159,1,参数!$B$1-365/2,参数!$B$1)</f>
        <v>108.18811168043</v>
      </c>
      <c r="R2159" s="25">
        <f ca="1">f_return(A2159,1,参数!$B$4,参数!$B$1)</f>
        <v>0</v>
      </c>
      <c r="S2159" s="25">
        <f ca="1">f_return(A2159,1,参数!$B$6,参数!$B$1)</f>
        <v>0</v>
      </c>
      <c r="T2159" t="str">
        <f>f_info_investtype(A2159)</f>
        <v>普通股票型基金</v>
      </c>
      <c r="U2159" t="str">
        <f>f_info_fundmanager(A2159)</f>
        <v>尚烁徽</v>
      </c>
      <c r="V2159">
        <f>f_info_manager_onthepostdays(A2159,1)</f>
        <v>587</v>
      </c>
      <c r="W2159" s="25">
        <f ca="1">f_return_1w(A2159,"0",参数!$B$2)</f>
        <v>-2.93805309734514</v>
      </c>
      <c r="X2159" s="25">
        <f>f_return_1m(A2159,"0",参数!$B$1)</f>
        <v>17.5579883394153</v>
      </c>
      <c r="Y2159" s="25">
        <f>f_return_3m(A2159,0,参数!$B$1)</f>
        <v>37.6639324131834</v>
      </c>
      <c r="Z2159" s="25">
        <f>f_return_6m(A2159,0,参数!B2158)</f>
        <v>37.3380051838341</v>
      </c>
      <c r="AA2159" t="str">
        <f>f_dq_status(A2159,参数!$B$1)</f>
        <v>开放申购|开放赎回</v>
      </c>
      <c r="AB2159" s="17">
        <f ca="1">f_risk_maxdownside(A2159,参数!$B$6,参数!$B$1)</f>
        <v>-13.7432881615955</v>
      </c>
      <c r="AC2159" s="17">
        <f ca="1">f_risk_maxdownside(A2159,参数!$B$4,参数!$B$1)</f>
        <v>-13.7432881615955</v>
      </c>
      <c r="AD2159" t="str">
        <f ca="1">f_risk_maxdownside_date(A2159,参数!$B$6,参数!$B$1)</f>
        <v>20200222-20200331</v>
      </c>
    </row>
    <row r="2160" spans="1:30">
      <c r="A2160" s="15" t="s">
        <v>2188</v>
      </c>
      <c r="B2160" t="str">
        <f>f_info_name(A2160)</f>
        <v>华宝绿色领先</v>
      </c>
      <c r="C2160" t="str">
        <f>f_info_setupdate(A2160)</f>
        <v>2019-09-18</v>
      </c>
      <c r="D2160" s="16">
        <f t="shared" si="33"/>
        <v>495</v>
      </c>
      <c r="F2160" s="17">
        <f>f_netasset_total(A2160,参数!$B$1,100000000)</f>
        <v>1.2959375645</v>
      </c>
      <c r="G2160" s="17">
        <f ca="1">f_nav_adjustedreturn(A2160,参数!$B$2,参数!$B$1)</f>
        <v>35.4096409442571</v>
      </c>
      <c r="H2160" s="17">
        <f ca="1">f_nav_periodreturnrankingper(A2160,参数!$B$2,参数!$B$1,3)</f>
        <v>88.9705882352941</v>
      </c>
      <c r="I2160" s="17">
        <f ca="1">f_nav_adjustedreturn(A2160,参数!$B$3,参数!$B$2)</f>
        <v>0</v>
      </c>
      <c r="J2160" s="17">
        <f ca="1">f_nav_periodreturnrankingper(A2160,参数!$B$3,参数!$B$2,3)</f>
        <v>0</v>
      </c>
      <c r="K2160" s="17">
        <f ca="1">f_nav_adjustedreturn(A2160,参数!$B$4,参数!$B$3)</f>
        <v>0</v>
      </c>
      <c r="L2160" s="17">
        <f ca="1">f_nav_periodreturnrankingper(A2160,参数!$B$4,参数!$B$3,3)</f>
        <v>0</v>
      </c>
      <c r="M2160" s="17">
        <f ca="1">f_nav_adjustedreturn(A2160,参数!$B$5,参数!$B$4)</f>
        <v>0</v>
      </c>
      <c r="N2160" s="17">
        <f ca="1">f_nav_periodreturnrankingper(A2160,参数!$B$5,参数!$B$4,3)</f>
        <v>0</v>
      </c>
      <c r="O2160" s="17">
        <f ca="1">f_nav_adjustedreturn(A2160,参数!$B$6,参数!$B$5)</f>
        <v>0</v>
      </c>
      <c r="P2160" s="17">
        <f ca="1">f_nav_periodreturnrankingper(A2160,参数!$B$6,参数!$B$5,3)</f>
        <v>0</v>
      </c>
      <c r="Q2160" s="25">
        <f>f_return(A2160,1,参数!$B$1-365/2,参数!$B$1)</f>
        <v>28.3491450215363</v>
      </c>
      <c r="R2160" s="25">
        <f ca="1">f_return(A2160,1,参数!$B$4,参数!$B$1)</f>
        <v>0</v>
      </c>
      <c r="S2160" s="25">
        <f ca="1">f_return(A2160,1,参数!$B$6,参数!$B$1)</f>
        <v>0</v>
      </c>
      <c r="T2160" t="str">
        <f>f_info_investtype(A2160)</f>
        <v>普通股票型基金</v>
      </c>
      <c r="U2160" t="str">
        <f>f_info_fundmanager(A2160)</f>
        <v>夏林锋</v>
      </c>
      <c r="V2160">
        <f>f_info_manager_onthepostdays(A2160,1)</f>
        <v>512</v>
      </c>
      <c r="W2160" s="25">
        <f ca="1">f_return_1w(A2160,"0",参数!$B$2)</f>
        <v>-3.40136054421769</v>
      </c>
      <c r="X2160" s="25">
        <f>f_return_1m(A2160,"0",参数!$B$1)</f>
        <v>-0.284858666277117</v>
      </c>
      <c r="Y2160" s="25">
        <f>f_return_3m(A2160,0,参数!$B$1)</f>
        <v>2.59262042534004</v>
      </c>
      <c r="Z2160" s="25">
        <f>f_return_6m(A2160,0,参数!B2159)</f>
        <v>6.5477569299668</v>
      </c>
      <c r="AA2160" t="str">
        <f>f_dq_status(A2160,参数!$B$1)</f>
        <v>开放申购|开放赎回</v>
      </c>
      <c r="AB2160" s="17">
        <f ca="1">f_risk_maxdownside(A2160,参数!$B$6,参数!$B$1)</f>
        <v>-16.7760758570387</v>
      </c>
      <c r="AC2160" s="17">
        <f ca="1">f_risk_maxdownside(A2160,参数!$B$4,参数!$B$1)</f>
        <v>-16.7760758570387</v>
      </c>
      <c r="AD2160" t="str">
        <f ca="1">f_risk_maxdownside_date(A2160,参数!$B$6,参数!$B$1)</f>
        <v>20200225-20200323</v>
      </c>
    </row>
    <row r="2161" spans="1:30">
      <c r="A2161" s="15" t="s">
        <v>2189</v>
      </c>
      <c r="B2161" t="str">
        <f>f_info_name(A2161)</f>
        <v>华夏价值精选</v>
      </c>
      <c r="C2161" t="str">
        <f>f_info_setupdate(A2161)</f>
        <v>2020-01-10</v>
      </c>
      <c r="D2161" s="16">
        <f t="shared" si="33"/>
        <v>381</v>
      </c>
      <c r="F2161" s="17">
        <f>f_netasset_total(A2161,参数!$B$1,100000000)</f>
        <v>6.1368023656</v>
      </c>
      <c r="G2161" s="17">
        <f ca="1">f_nav_adjustedreturn(A2161,参数!$B$2,参数!$B$1)</f>
        <v>66.2886075949367</v>
      </c>
      <c r="H2161" s="17">
        <f ca="1">f_nav_periodreturnrankingper(A2161,参数!$B$2,参数!$B$1,3)</f>
        <v>52.2080471050049</v>
      </c>
      <c r="I2161" s="17">
        <f ca="1">f_nav_adjustedreturn(A2161,参数!$B$3,参数!$B$2)</f>
        <v>0</v>
      </c>
      <c r="J2161" s="17">
        <f ca="1">f_nav_periodreturnrankingper(A2161,参数!$B$3,参数!$B$2,3)</f>
        <v>0</v>
      </c>
      <c r="K2161" s="17">
        <f ca="1">f_nav_adjustedreturn(A2161,参数!$B$4,参数!$B$3)</f>
        <v>0</v>
      </c>
      <c r="L2161" s="17">
        <f ca="1">f_nav_periodreturnrankingper(A2161,参数!$B$4,参数!$B$3,3)</f>
        <v>0</v>
      </c>
      <c r="M2161" s="17">
        <f ca="1">f_nav_adjustedreturn(A2161,参数!$B$5,参数!$B$4)</f>
        <v>0</v>
      </c>
      <c r="N2161" s="17">
        <f ca="1">f_nav_periodreturnrankingper(A2161,参数!$B$5,参数!$B$4,3)</f>
        <v>0</v>
      </c>
      <c r="O2161" s="17">
        <f ca="1">f_nav_adjustedreturn(A2161,参数!$B$6,参数!$B$5)</f>
        <v>0</v>
      </c>
      <c r="P2161" s="17">
        <f ca="1">f_nav_periodreturnrankingper(A2161,参数!$B$6,参数!$B$5,3)</f>
        <v>0</v>
      </c>
      <c r="Q2161" s="25">
        <f>f_return(A2161,1,参数!$B$1-365/2,参数!$B$1)</f>
        <v>73.4296012822881</v>
      </c>
      <c r="R2161" s="25">
        <f ca="1">f_return(A2161,1,参数!$B$4,参数!$B$1)</f>
        <v>0</v>
      </c>
      <c r="S2161" s="25">
        <f ca="1">f_return(A2161,1,参数!$B$6,参数!$B$1)</f>
        <v>0</v>
      </c>
      <c r="T2161" t="str">
        <f>f_info_investtype(A2161)</f>
        <v>偏股混合型基金</v>
      </c>
      <c r="U2161" t="str">
        <f>f_info_fundmanager(A2161)</f>
        <v>郑煜</v>
      </c>
      <c r="V2161">
        <f>f_info_manager_onthepostdays(A2161,1)</f>
        <v>65</v>
      </c>
      <c r="W2161" s="25">
        <f ca="1">f_return_1w(A2161,"0",参数!$B$2)</f>
        <v>-0.883268091940171</v>
      </c>
      <c r="X2161" s="25">
        <f>f_return_1m(A2161,"0",参数!$B$1)</f>
        <v>12.518843360285</v>
      </c>
      <c r="Y2161" s="25">
        <f>f_return_3m(A2161,0,参数!$B$1)</f>
        <v>32.4380998467618</v>
      </c>
      <c r="Z2161" s="25">
        <f>f_return_6m(A2161,0,参数!B2160)</f>
        <v>21.314078330561</v>
      </c>
      <c r="AA2161" t="str">
        <f>f_dq_status(A2161,参数!$B$1)</f>
        <v>开放申购|开放赎回</v>
      </c>
      <c r="AB2161" s="17">
        <f ca="1">f_risk_maxdownside(A2161,参数!$B$6,参数!$B$1)</f>
        <v>-13.5927039875813</v>
      </c>
      <c r="AC2161" s="17">
        <f ca="1">f_risk_maxdownside(A2161,参数!$B$4,参数!$B$1)</f>
        <v>-13.5927039875813</v>
      </c>
      <c r="AD2161" t="str">
        <f ca="1">f_risk_maxdownside_date(A2161,参数!$B$6,参数!$B$1)</f>
        <v>20200222-20200323</v>
      </c>
    </row>
    <row r="2162" spans="1:30">
      <c r="A2162" s="15" t="s">
        <v>2190</v>
      </c>
      <c r="B2162" t="str">
        <f>f_info_name(A2162)</f>
        <v>嘉合医疗健康</v>
      </c>
      <c r="C2162" t="str">
        <f>f_info_setupdate(A2162)</f>
        <v>2019-09-26</v>
      </c>
      <c r="D2162" s="16">
        <f t="shared" si="33"/>
        <v>487</v>
      </c>
      <c r="F2162" s="17">
        <f>f_netasset_total(A2162,参数!$B$1,100000000)</f>
        <v>0.4693004935</v>
      </c>
      <c r="G2162" s="17">
        <f ca="1">f_nav_adjustedreturn(A2162,参数!$B$2,参数!$B$1)</f>
        <v>61.3682967125837</v>
      </c>
      <c r="H2162" s="17">
        <f ca="1">f_nav_periodreturnrankingper(A2162,参数!$B$2,参数!$B$1,3)</f>
        <v>59.666339548577</v>
      </c>
      <c r="I2162" s="17">
        <f ca="1">f_nav_adjustedreturn(A2162,参数!$B$3,参数!$B$2)</f>
        <v>0</v>
      </c>
      <c r="J2162" s="17">
        <f ca="1">f_nav_periodreturnrankingper(A2162,参数!$B$3,参数!$B$2,3)</f>
        <v>0</v>
      </c>
      <c r="K2162" s="17">
        <f ca="1">f_nav_adjustedreturn(A2162,参数!$B$4,参数!$B$3)</f>
        <v>0</v>
      </c>
      <c r="L2162" s="17">
        <f ca="1">f_nav_periodreturnrankingper(A2162,参数!$B$4,参数!$B$3,3)</f>
        <v>0</v>
      </c>
      <c r="M2162" s="17">
        <f ca="1">f_nav_adjustedreturn(A2162,参数!$B$5,参数!$B$4)</f>
        <v>0</v>
      </c>
      <c r="N2162" s="17">
        <f ca="1">f_nav_periodreturnrankingper(A2162,参数!$B$5,参数!$B$4,3)</f>
        <v>0</v>
      </c>
      <c r="O2162" s="17">
        <f ca="1">f_nav_adjustedreturn(A2162,参数!$B$6,参数!$B$5)</f>
        <v>0</v>
      </c>
      <c r="P2162" s="17">
        <f ca="1">f_nav_periodreturnrankingper(A2162,参数!$B$6,参数!$B$5,3)</f>
        <v>0</v>
      </c>
      <c r="Q2162" s="25">
        <f>f_return(A2162,1,参数!$B$1-365/2,参数!$B$1)</f>
        <v>47.1182440071532</v>
      </c>
      <c r="R2162" s="25">
        <f ca="1">f_return(A2162,1,参数!$B$4,参数!$B$1)</f>
        <v>0</v>
      </c>
      <c r="S2162" s="25">
        <f ca="1">f_return(A2162,1,参数!$B$6,参数!$B$1)</f>
        <v>0</v>
      </c>
      <c r="T2162" t="str">
        <f>f_info_investtype(A2162)</f>
        <v>偏股混合型基金</v>
      </c>
      <c r="U2162" t="str">
        <f>f_info_fundmanager(A2162)</f>
        <v>骆海涛</v>
      </c>
      <c r="V2162">
        <f>f_info_manager_onthepostdays(A2162,1)</f>
        <v>52</v>
      </c>
      <c r="W2162" s="25">
        <f ca="1">f_return_1w(A2162,"0",参数!$B$2)</f>
        <v>-1.02257024412712</v>
      </c>
      <c r="X2162" s="25">
        <f>f_return_1m(A2162,"0",参数!$B$1)</f>
        <v>11.8227714565594</v>
      </c>
      <c r="Y2162" s="25">
        <f>f_return_3m(A2162,0,参数!$B$1)</f>
        <v>24.4962453764539</v>
      </c>
      <c r="Z2162" s="25">
        <f>f_return_6m(A2162,0,参数!B2161)</f>
        <v>18.448600809098</v>
      </c>
      <c r="AA2162" t="str">
        <f>f_dq_status(A2162,参数!$B$1)</f>
        <v>开放申购|开放赎回</v>
      </c>
      <c r="AB2162" s="17">
        <f ca="1">f_risk_maxdownside(A2162,参数!$B$6,参数!$B$1)</f>
        <v>-14.5477758365811</v>
      </c>
      <c r="AC2162" s="17">
        <f ca="1">f_risk_maxdownside(A2162,参数!$B$4,参数!$B$1)</f>
        <v>-14.5477758365811</v>
      </c>
      <c r="AD2162" t="str">
        <f ca="1">f_risk_maxdownside_date(A2162,参数!$B$6,参数!$B$1)</f>
        <v>20200806-20201126</v>
      </c>
    </row>
    <row r="2163" spans="1:30">
      <c r="A2163" s="15" t="s">
        <v>2191</v>
      </c>
      <c r="B2163" t="str">
        <f>f_info_name(A2163)</f>
        <v>德邦民裕进取量化精锐A</v>
      </c>
      <c r="C2163" t="str">
        <f>f_info_setupdate(A2163)</f>
        <v>2019-09-04</v>
      </c>
      <c r="D2163" s="16">
        <f t="shared" si="33"/>
        <v>509</v>
      </c>
      <c r="F2163" s="17">
        <f>f_netasset_total(A2163,参数!$B$1,100000000)</f>
        <v>0.4319538549</v>
      </c>
      <c r="G2163" s="17">
        <f ca="1">f_nav_adjustedreturn(A2163,参数!$B$2,参数!$B$1)</f>
        <v>26.3704665615435</v>
      </c>
      <c r="H2163" s="17">
        <f ca="1">f_nav_periodreturnrankingper(A2163,参数!$B$2,参数!$B$1,3)</f>
        <v>95.343137254902</v>
      </c>
      <c r="I2163" s="17">
        <f ca="1">f_nav_adjustedreturn(A2163,参数!$B$3,参数!$B$2)</f>
        <v>0</v>
      </c>
      <c r="J2163" s="17">
        <f ca="1">f_nav_periodreturnrankingper(A2163,参数!$B$3,参数!$B$2,3)</f>
        <v>0</v>
      </c>
      <c r="K2163" s="17">
        <f ca="1">f_nav_adjustedreturn(A2163,参数!$B$4,参数!$B$3)</f>
        <v>0</v>
      </c>
      <c r="L2163" s="17">
        <f ca="1">f_nav_periodreturnrankingper(A2163,参数!$B$4,参数!$B$3,3)</f>
        <v>0</v>
      </c>
      <c r="M2163" s="17">
        <f ca="1">f_nav_adjustedreturn(A2163,参数!$B$5,参数!$B$4)</f>
        <v>0</v>
      </c>
      <c r="N2163" s="17">
        <f ca="1">f_nav_periodreturnrankingper(A2163,参数!$B$5,参数!$B$4,3)</f>
        <v>0</v>
      </c>
      <c r="O2163" s="17">
        <f ca="1">f_nav_adjustedreturn(A2163,参数!$B$6,参数!$B$5)</f>
        <v>0</v>
      </c>
      <c r="P2163" s="17">
        <f ca="1">f_nav_periodreturnrankingper(A2163,参数!$B$6,参数!$B$5,3)</f>
        <v>0</v>
      </c>
      <c r="Q2163" s="25">
        <f>f_return(A2163,1,参数!$B$1-365/2,参数!$B$1)</f>
        <v>-1.46872640087551</v>
      </c>
      <c r="R2163" s="25">
        <f ca="1">f_return(A2163,1,参数!$B$4,参数!$B$1)</f>
        <v>0</v>
      </c>
      <c r="S2163" s="25">
        <f ca="1">f_return(A2163,1,参数!$B$6,参数!$B$1)</f>
        <v>0</v>
      </c>
      <c r="T2163" t="str">
        <f>f_info_investtype(A2163)</f>
        <v>普通股票型基金</v>
      </c>
      <c r="U2163" t="str">
        <f>f_info_fundmanager(A2163)</f>
        <v>王本昌</v>
      </c>
      <c r="V2163">
        <f>f_info_manager_onthepostdays(A2163,1)</f>
        <v>526</v>
      </c>
      <c r="W2163" s="25">
        <f ca="1">f_return_1w(A2163,"0",参数!$B$2)</f>
        <v>-2.36370222785727</v>
      </c>
      <c r="X2163" s="25">
        <f>f_return_1m(A2163,"0",参数!$B$1)</f>
        <v>3.7544741451527</v>
      </c>
      <c r="Y2163" s="25">
        <f>f_return_3m(A2163,0,参数!$B$1)</f>
        <v>0.799052974252748</v>
      </c>
      <c r="Z2163" s="25">
        <f>f_return_6m(A2163,0,参数!B2162)</f>
        <v>-9.78499041358532</v>
      </c>
      <c r="AA2163" t="str">
        <f>f_dq_status(A2163,参数!$B$1)</f>
        <v>开放申购|开放赎回</v>
      </c>
      <c r="AB2163" s="17">
        <f ca="1">f_risk_maxdownside(A2163,参数!$B$6,参数!$B$1)</f>
        <v>-15.5949861631125</v>
      </c>
      <c r="AC2163" s="17">
        <f ca="1">f_risk_maxdownside(A2163,参数!$B$4,参数!$B$1)</f>
        <v>-15.5949861631125</v>
      </c>
      <c r="AD2163" t="str">
        <f ca="1">f_risk_maxdownside_date(A2163,参数!$B$6,参数!$B$1)</f>
        <v>20200226-20200323</v>
      </c>
    </row>
    <row r="2164" spans="1:30">
      <c r="A2164" s="15" t="s">
        <v>2192</v>
      </c>
      <c r="B2164" t="str">
        <f>f_info_name(A2164)</f>
        <v>前海开源康颐平衡养老三年</v>
      </c>
      <c r="C2164" t="str">
        <f>f_info_setupdate(A2164)</f>
        <v>2019-11-13</v>
      </c>
      <c r="D2164" s="16">
        <f t="shared" si="33"/>
        <v>439</v>
      </c>
      <c r="F2164" s="17">
        <f>f_netasset_total(A2164,参数!$B$1,100000000)</f>
        <v>0.6856659686</v>
      </c>
      <c r="G2164" s="17">
        <f ca="1">f_nav_adjustedreturn(A2164,参数!$B$2,参数!$B$1)</f>
        <v>17.4885206628069</v>
      </c>
      <c r="H2164" s="17">
        <f ca="1">f_nav_periodreturnrankingper(A2164,参数!$B$2,参数!$B$1,3)</f>
        <v>96</v>
      </c>
      <c r="I2164" s="17">
        <f ca="1">f_nav_adjustedreturn(A2164,参数!$B$3,参数!$B$2)</f>
        <v>0</v>
      </c>
      <c r="J2164" s="17">
        <f ca="1">f_nav_periodreturnrankingper(A2164,参数!$B$3,参数!$B$2,3)</f>
        <v>0</v>
      </c>
      <c r="K2164" s="17">
        <f ca="1">f_nav_adjustedreturn(A2164,参数!$B$4,参数!$B$3)</f>
        <v>0</v>
      </c>
      <c r="L2164" s="17">
        <f ca="1">f_nav_periodreturnrankingper(A2164,参数!$B$4,参数!$B$3,3)</f>
        <v>0</v>
      </c>
      <c r="M2164" s="17">
        <f ca="1">f_nav_adjustedreturn(A2164,参数!$B$5,参数!$B$4)</f>
        <v>0</v>
      </c>
      <c r="N2164" s="17">
        <f ca="1">f_nav_periodreturnrankingper(A2164,参数!$B$5,参数!$B$4,3)</f>
        <v>0</v>
      </c>
      <c r="O2164" s="17">
        <f ca="1">f_nav_adjustedreturn(A2164,参数!$B$6,参数!$B$5)</f>
        <v>0</v>
      </c>
      <c r="P2164" s="17">
        <f ca="1">f_nav_periodreturnrankingper(A2164,参数!$B$6,参数!$B$5,3)</f>
        <v>0</v>
      </c>
      <c r="Q2164" s="25">
        <f>f_return(A2164,1,参数!$B$1-365/2,参数!$B$1)</f>
        <v>19.4794176873035</v>
      </c>
      <c r="R2164" s="25">
        <f ca="1">f_return(A2164,1,参数!$B$4,参数!$B$1)</f>
        <v>0</v>
      </c>
      <c r="S2164" s="25">
        <f ca="1">f_return(A2164,1,参数!$B$6,参数!$B$1)</f>
        <v>0</v>
      </c>
      <c r="T2164" t="str">
        <f>f_info_investtype(A2164)</f>
        <v>平衡混合型基金</v>
      </c>
      <c r="U2164" t="str">
        <f>f_info_fundmanager(A2164)</f>
        <v>覃璇</v>
      </c>
      <c r="V2164">
        <f>f_info_manager_onthepostdays(A2164,1)</f>
        <v>9</v>
      </c>
      <c r="W2164" s="25">
        <f ca="1">f_return_1w(A2164,"0",参数!$B$2)</f>
        <v>-1.96692435659067</v>
      </c>
      <c r="X2164" s="25">
        <f>f_return_1m(A2164,"0",参数!$B$1)</f>
        <v>6.01693388578634</v>
      </c>
      <c r="Y2164" s="25">
        <f>f_return_3m(A2164,0,参数!$B$1)</f>
        <v>9.81526404179884</v>
      </c>
      <c r="Z2164" s="25">
        <f>f_return_6m(A2164,0,参数!B2163)</f>
        <v>4.38279414422555</v>
      </c>
      <c r="AA2164" t="str">
        <f>f_dq_status(A2164,参数!$B$1)</f>
        <v>开放申购|开放赎回</v>
      </c>
      <c r="AB2164" s="17">
        <f ca="1">f_risk_maxdownside(A2164,参数!$B$6,参数!$B$1)</f>
        <v>-6.82656826568266</v>
      </c>
      <c r="AC2164" s="17">
        <f ca="1">f_risk_maxdownside(A2164,参数!$B$4,参数!$B$1)</f>
        <v>-6.82656826568266</v>
      </c>
      <c r="AD2164" t="str">
        <f ca="1">f_risk_maxdownside_date(A2164,参数!$B$6,参数!$B$1)</f>
        <v>20200114-20200203</v>
      </c>
    </row>
    <row r="2165" spans="1:30">
      <c r="A2165" s="15" t="s">
        <v>2193</v>
      </c>
      <c r="B2165" t="str">
        <f>f_info_name(A2165)</f>
        <v>华安稳健养老一年</v>
      </c>
      <c r="C2165" t="str">
        <f>f_info_setupdate(A2165)</f>
        <v>2019-11-26</v>
      </c>
      <c r="D2165" s="16">
        <f t="shared" si="33"/>
        <v>426</v>
      </c>
      <c r="F2165" s="17">
        <f>f_netasset_total(A2165,参数!$B$1,100000000)</f>
        <v>14.6301320403</v>
      </c>
      <c r="G2165" s="17">
        <f ca="1">f_nav_adjustedreturn(A2165,参数!$B$2,参数!$B$1)</f>
        <v>12.4553394204049</v>
      </c>
      <c r="H2165" s="17">
        <f ca="1">f_nav_periodreturnrankingper(A2165,参数!$B$2,参数!$B$1,3)</f>
        <v>68.4491978609626</v>
      </c>
      <c r="I2165" s="17">
        <f ca="1">f_nav_adjustedreturn(A2165,参数!$B$3,参数!$B$2)</f>
        <v>0</v>
      </c>
      <c r="J2165" s="17">
        <f ca="1">f_nav_periodreturnrankingper(A2165,参数!$B$3,参数!$B$2,3)</f>
        <v>0</v>
      </c>
      <c r="K2165" s="17">
        <f ca="1">f_nav_adjustedreturn(A2165,参数!$B$4,参数!$B$3)</f>
        <v>0</v>
      </c>
      <c r="L2165" s="17">
        <f ca="1">f_nav_periodreturnrankingper(A2165,参数!$B$4,参数!$B$3,3)</f>
        <v>0</v>
      </c>
      <c r="M2165" s="17">
        <f ca="1">f_nav_adjustedreturn(A2165,参数!$B$5,参数!$B$4)</f>
        <v>0</v>
      </c>
      <c r="N2165" s="17">
        <f ca="1">f_nav_periodreturnrankingper(A2165,参数!$B$5,参数!$B$4,3)</f>
        <v>0</v>
      </c>
      <c r="O2165" s="17">
        <f ca="1">f_nav_adjustedreturn(A2165,参数!$B$6,参数!$B$5)</f>
        <v>0</v>
      </c>
      <c r="P2165" s="17">
        <f ca="1">f_nav_periodreturnrankingper(A2165,参数!$B$6,参数!$B$5,3)</f>
        <v>0</v>
      </c>
      <c r="Q2165" s="25">
        <f>f_return(A2165,1,参数!$B$1-365/2,参数!$B$1)</f>
        <v>14.3791903366594</v>
      </c>
      <c r="R2165" s="25">
        <f ca="1">f_return(A2165,1,参数!$B$4,参数!$B$1)</f>
        <v>0</v>
      </c>
      <c r="S2165" s="25">
        <f ca="1">f_return(A2165,1,参数!$B$6,参数!$B$1)</f>
        <v>0</v>
      </c>
      <c r="T2165" t="str">
        <f>f_info_investtype(A2165)</f>
        <v>偏债混合型基金</v>
      </c>
      <c r="U2165" t="str">
        <f>f_info_fundmanager(A2165)</f>
        <v>何移直,杨志远</v>
      </c>
      <c r="V2165">
        <f>f_info_manager_onthepostdays(A2165,1)</f>
        <v>443</v>
      </c>
      <c r="W2165" s="25">
        <f ca="1">f_return_1w(A2165,"0",参数!$B$2)</f>
        <v>-0.356012658227853</v>
      </c>
      <c r="X2165" s="25">
        <f>f_return_1m(A2165,"0",参数!$B$1)</f>
        <v>3.40390582223032</v>
      </c>
      <c r="Y2165" s="25">
        <f>f_return_3m(A2165,0,参数!$B$1)</f>
        <v>5.58143868803579</v>
      </c>
      <c r="Z2165" s="25">
        <f>f_return_6m(A2165,0,参数!B2164)</f>
        <v>4.33048961424332</v>
      </c>
      <c r="AA2165" t="str">
        <f>f_dq_status(A2165,参数!$B$1)</f>
        <v>开放申购|开放赎回</v>
      </c>
      <c r="AB2165" s="17">
        <f ca="1">f_risk_maxdownside(A2165,参数!$B$6,参数!$B$1)</f>
        <v>-2.9618082618862</v>
      </c>
      <c r="AC2165" s="17">
        <f ca="1">f_risk_maxdownside(A2165,参数!$B$4,参数!$B$1)</f>
        <v>-2.9618082618862</v>
      </c>
      <c r="AD2165" t="str">
        <f ca="1">f_risk_maxdownside_date(A2165,参数!$B$6,参数!$B$1)</f>
        <v>20200306-20200323</v>
      </c>
    </row>
    <row r="2166" spans="1:30">
      <c r="A2166" s="15" t="s">
        <v>2194</v>
      </c>
      <c r="B2166" t="str">
        <f>f_info_name(A2166)</f>
        <v>博时颐泽平衡养老三年</v>
      </c>
      <c r="C2166" t="str">
        <f>f_info_setupdate(A2166)</f>
        <v>2019-08-28</v>
      </c>
      <c r="D2166" s="16">
        <f t="shared" si="33"/>
        <v>516</v>
      </c>
      <c r="F2166" s="17">
        <f>f_netasset_total(A2166,参数!$B$1,100000000)</f>
        <v>1.5531199397</v>
      </c>
      <c r="G2166" s="17">
        <f ca="1">f_nav_adjustedreturn(A2166,参数!$B$2,参数!$B$1)</f>
        <v>29.139396307512</v>
      </c>
      <c r="H2166" s="17">
        <f ca="1">f_nav_periodreturnrankingper(A2166,参数!$B$2,参数!$B$1,3)</f>
        <v>68</v>
      </c>
      <c r="I2166" s="17">
        <f ca="1">f_nav_adjustedreturn(A2166,参数!$B$3,参数!$B$2)</f>
        <v>0</v>
      </c>
      <c r="J2166" s="17">
        <f ca="1">f_nav_periodreturnrankingper(A2166,参数!$B$3,参数!$B$2,3)</f>
        <v>0</v>
      </c>
      <c r="K2166" s="17">
        <f ca="1">f_nav_adjustedreturn(A2166,参数!$B$4,参数!$B$3)</f>
        <v>0</v>
      </c>
      <c r="L2166" s="17">
        <f ca="1">f_nav_periodreturnrankingper(A2166,参数!$B$4,参数!$B$3,3)</f>
        <v>0</v>
      </c>
      <c r="M2166" s="17">
        <f ca="1">f_nav_adjustedreturn(A2166,参数!$B$5,参数!$B$4)</f>
        <v>0</v>
      </c>
      <c r="N2166" s="17">
        <f ca="1">f_nav_periodreturnrankingper(A2166,参数!$B$5,参数!$B$4,3)</f>
        <v>0</v>
      </c>
      <c r="O2166" s="17">
        <f ca="1">f_nav_adjustedreturn(A2166,参数!$B$6,参数!$B$5)</f>
        <v>0</v>
      </c>
      <c r="P2166" s="17">
        <f ca="1">f_nav_periodreturnrankingper(A2166,参数!$B$6,参数!$B$5,3)</f>
        <v>0</v>
      </c>
      <c r="Q2166" s="25">
        <f>f_return(A2166,1,参数!$B$1-365/2,参数!$B$1)</f>
        <v>38.8251709416689</v>
      </c>
      <c r="R2166" s="25">
        <f ca="1">f_return(A2166,1,参数!$B$4,参数!$B$1)</f>
        <v>0</v>
      </c>
      <c r="S2166" s="25">
        <f ca="1">f_return(A2166,1,参数!$B$6,参数!$B$1)</f>
        <v>0</v>
      </c>
      <c r="T2166" t="str">
        <f>f_info_investtype(A2166)</f>
        <v>平衡混合型基金</v>
      </c>
      <c r="U2166" t="str">
        <f>f_info_fundmanager(A2166)</f>
        <v>余军,麦静</v>
      </c>
      <c r="V2166">
        <f>f_info_manager_onthepostdays(A2166,1)</f>
        <v>308</v>
      </c>
      <c r="W2166" s="25">
        <f ca="1">f_return_1w(A2166,"0",参数!$B$2)</f>
        <v>-0.592348028743445</v>
      </c>
      <c r="X2166" s="25">
        <f>f_return_1m(A2166,"0",参数!$B$1)</f>
        <v>8.37842269224464</v>
      </c>
      <c r="Y2166" s="25">
        <f>f_return_3m(A2166,0,参数!$B$1)</f>
        <v>15.1567944250871</v>
      </c>
      <c r="Z2166" s="25">
        <f>f_return_6m(A2166,0,参数!B2165)</f>
        <v>11.0516780260547</v>
      </c>
      <c r="AA2166" t="str">
        <f>f_dq_status(A2166,参数!$B$1)</f>
        <v>开放申购|暂停赎回</v>
      </c>
      <c r="AB2166" s="17">
        <f ca="1">f_risk_maxdownside(A2166,参数!$B$6,参数!$B$1)</f>
        <v>-8.72520718875129</v>
      </c>
      <c r="AC2166" s="17">
        <f ca="1">f_risk_maxdownside(A2166,参数!$B$4,参数!$B$1)</f>
        <v>-8.72520718875129</v>
      </c>
      <c r="AD2166" t="str">
        <f ca="1">f_risk_maxdownside_date(A2166,参数!$B$6,参数!$B$1)</f>
        <v>20200226-20200323</v>
      </c>
    </row>
    <row r="2167" spans="1:30">
      <c r="A2167" s="15" t="s">
        <v>2195</v>
      </c>
      <c r="B2167" t="str">
        <f>f_info_name(A2167)</f>
        <v>工银养老2040三年</v>
      </c>
      <c r="C2167" t="str">
        <f>f_info_setupdate(A2167)</f>
        <v>2019-09-17</v>
      </c>
      <c r="D2167" s="16">
        <f t="shared" si="33"/>
        <v>496</v>
      </c>
      <c r="F2167" s="17">
        <f>f_netasset_total(A2167,参数!$B$1,100000000)</f>
        <v>0.5026907109</v>
      </c>
      <c r="G2167" s="17">
        <f ca="1">f_nav_adjustedreturn(A2167,参数!$B$2,参数!$B$1)</f>
        <v>36.8692552991934</v>
      </c>
      <c r="H2167" s="17">
        <f ca="1">f_nav_periodreturnrankingper(A2167,参数!$B$2,参数!$B$1,3)</f>
        <v>48</v>
      </c>
      <c r="I2167" s="17">
        <f ca="1">f_nav_adjustedreturn(A2167,参数!$B$3,参数!$B$2)</f>
        <v>0</v>
      </c>
      <c r="J2167" s="17">
        <f ca="1">f_nav_periodreturnrankingper(A2167,参数!$B$3,参数!$B$2,3)</f>
        <v>0</v>
      </c>
      <c r="K2167" s="17">
        <f ca="1">f_nav_adjustedreturn(A2167,参数!$B$4,参数!$B$3)</f>
        <v>0</v>
      </c>
      <c r="L2167" s="17">
        <f ca="1">f_nav_periodreturnrankingper(A2167,参数!$B$4,参数!$B$3,3)</f>
        <v>0</v>
      </c>
      <c r="M2167" s="17">
        <f ca="1">f_nav_adjustedreturn(A2167,参数!$B$5,参数!$B$4)</f>
        <v>0</v>
      </c>
      <c r="N2167" s="17">
        <f ca="1">f_nav_periodreturnrankingper(A2167,参数!$B$5,参数!$B$4,3)</f>
        <v>0</v>
      </c>
      <c r="O2167" s="17">
        <f ca="1">f_nav_adjustedreturn(A2167,参数!$B$6,参数!$B$5)</f>
        <v>0</v>
      </c>
      <c r="P2167" s="17">
        <f ca="1">f_nav_periodreturnrankingper(A2167,参数!$B$6,参数!$B$5,3)</f>
        <v>0</v>
      </c>
      <c r="Q2167" s="25">
        <f>f_return(A2167,1,参数!$B$1-365/2,参数!$B$1)</f>
        <v>39.7813929290167</v>
      </c>
      <c r="R2167" s="25">
        <f ca="1">f_return(A2167,1,参数!$B$4,参数!$B$1)</f>
        <v>0</v>
      </c>
      <c r="S2167" s="25">
        <f ca="1">f_return(A2167,1,参数!$B$6,参数!$B$1)</f>
        <v>0</v>
      </c>
      <c r="T2167" t="str">
        <f>f_info_investtype(A2167)</f>
        <v>平衡混合型基金</v>
      </c>
      <c r="U2167" t="str">
        <f>f_info_fundmanager(A2167)</f>
        <v>蒋华安</v>
      </c>
      <c r="V2167">
        <f>f_info_manager_onthepostdays(A2167,1)</f>
        <v>513</v>
      </c>
      <c r="W2167" s="25">
        <f ca="1">f_return_1w(A2167,"0",参数!$B$2)</f>
        <v>-1.00278551532033</v>
      </c>
      <c r="X2167" s="25">
        <f>f_return_1m(A2167,"0",参数!$B$1)</f>
        <v>9.28630270351233</v>
      </c>
      <c r="Y2167" s="25">
        <f>f_return_3m(A2167,0,参数!$B$1)</f>
        <v>15.6980892729723</v>
      </c>
      <c r="Z2167" s="25">
        <f>f_return_6m(A2167,0,参数!B2166)</f>
        <v>12.385068762279</v>
      </c>
      <c r="AA2167" t="str">
        <f>f_dq_status(A2167,参数!$B$1)</f>
        <v>开放申购|暂停赎回</v>
      </c>
      <c r="AB2167" s="17">
        <f ca="1">f_risk_maxdownside(A2167,参数!$B$6,参数!$B$1)</f>
        <v>-10.9972857017774</v>
      </c>
      <c r="AC2167" s="17">
        <f ca="1">f_risk_maxdownside(A2167,参数!$B$4,参数!$B$1)</f>
        <v>-10.9972857017774</v>
      </c>
      <c r="AD2167" t="str">
        <f ca="1">f_risk_maxdownside_date(A2167,参数!$B$6,参数!$B$1)</f>
        <v>20200226-20200323</v>
      </c>
    </row>
    <row r="2168" spans="1:30">
      <c r="A2168" s="15" t="s">
        <v>2196</v>
      </c>
      <c r="B2168" t="str">
        <f>f_info_name(A2168)</f>
        <v>工银养老2045三年</v>
      </c>
      <c r="C2168" t="str">
        <f>f_info_setupdate(A2168)</f>
        <v>2020-01-21</v>
      </c>
      <c r="D2168" s="16">
        <f t="shared" si="33"/>
        <v>370</v>
      </c>
      <c r="F2168" s="17">
        <f>f_netasset_total(A2168,参数!$B$1,100000000)</f>
        <v>0.8322401176</v>
      </c>
      <c r="G2168" s="17">
        <f ca="1">f_nav_adjustedreturn(A2168,参数!$B$2,参数!$B$1)</f>
        <v>41.0512510088781</v>
      </c>
      <c r="H2168" s="17">
        <f ca="1">f_nav_periodreturnrankingper(A2168,参数!$B$2,参数!$B$1,3)</f>
        <v>38.6666666666667</v>
      </c>
      <c r="I2168" s="17">
        <f ca="1">f_nav_adjustedreturn(A2168,参数!$B$3,参数!$B$2)</f>
        <v>0</v>
      </c>
      <c r="J2168" s="17">
        <f ca="1">f_nav_periodreturnrankingper(A2168,参数!$B$3,参数!$B$2,3)</f>
        <v>0</v>
      </c>
      <c r="K2168" s="17">
        <f ca="1">f_nav_adjustedreturn(A2168,参数!$B$4,参数!$B$3)</f>
        <v>0</v>
      </c>
      <c r="L2168" s="17">
        <f ca="1">f_nav_periodreturnrankingper(A2168,参数!$B$4,参数!$B$3,3)</f>
        <v>0</v>
      </c>
      <c r="M2168" s="17">
        <f ca="1">f_nav_adjustedreturn(A2168,参数!$B$5,参数!$B$4)</f>
        <v>0</v>
      </c>
      <c r="N2168" s="17">
        <f ca="1">f_nav_periodreturnrankingper(A2168,参数!$B$5,参数!$B$4,3)</f>
        <v>0</v>
      </c>
      <c r="O2168" s="17">
        <f ca="1">f_nav_adjustedreturn(A2168,参数!$B$6,参数!$B$5)</f>
        <v>0</v>
      </c>
      <c r="P2168" s="17">
        <f ca="1">f_nav_periodreturnrankingper(A2168,参数!$B$6,参数!$B$5,3)</f>
        <v>0</v>
      </c>
      <c r="Q2168" s="25">
        <f>f_return(A2168,1,参数!$B$1-365/2,参数!$B$1)</f>
        <v>44.8728757801061</v>
      </c>
      <c r="R2168" s="25">
        <f ca="1">f_return(A2168,1,参数!$B$4,参数!$B$1)</f>
        <v>0</v>
      </c>
      <c r="S2168" s="25">
        <f ca="1">f_return(A2168,1,参数!$B$6,参数!$B$1)</f>
        <v>0</v>
      </c>
      <c r="T2168" t="str">
        <f>f_info_investtype(A2168)</f>
        <v>平衡混合型基金</v>
      </c>
      <c r="U2168" t="str">
        <f>f_info_fundmanager(A2168)</f>
        <v>蒋华安</v>
      </c>
      <c r="V2168">
        <f>f_info_manager_onthepostdays(A2168,1)</f>
        <v>387</v>
      </c>
      <c r="W2168" s="25">
        <f ca="1">f_return_1w(A2168,"0",参数!$B$2)</f>
        <v>0</v>
      </c>
      <c r="X2168" s="25">
        <f>f_return_1m(A2168,"0",参数!$B$1)</f>
        <v>9.23509649191342</v>
      </c>
      <c r="Y2168" s="25">
        <f>f_return_3m(A2168,0,参数!$B$1)</f>
        <v>16.986026273952</v>
      </c>
      <c r="Z2168" s="25">
        <f>f_return_6m(A2168,0,参数!B2167)</f>
        <v>13.6981730207725</v>
      </c>
      <c r="AA2168" t="str">
        <f>f_dq_status(A2168,参数!$B$1)</f>
        <v>开放申购|开放赎回</v>
      </c>
      <c r="AB2168" s="17">
        <f ca="1">f_risk_maxdownside(A2168,参数!$B$6,参数!$B$1)</f>
        <v>-11.2607557052001</v>
      </c>
      <c r="AC2168" s="17">
        <f ca="1">f_risk_maxdownside(A2168,参数!$B$4,参数!$B$1)</f>
        <v>-11.2607557052001</v>
      </c>
      <c r="AD2168" t="str">
        <f ca="1">f_risk_maxdownside_date(A2168,参数!$B$6,参数!$B$1)</f>
        <v>20200226-20200323</v>
      </c>
    </row>
    <row r="2169" spans="1:30">
      <c r="A2169" s="15" t="s">
        <v>2197</v>
      </c>
      <c r="B2169" t="str">
        <f>f_info_name(A2169)</f>
        <v>华夏稳健养老一年</v>
      </c>
      <c r="C2169" t="str">
        <f>f_info_setupdate(A2169)</f>
        <v>2019-11-26</v>
      </c>
      <c r="D2169" s="16">
        <f t="shared" si="33"/>
        <v>426</v>
      </c>
      <c r="F2169" s="17">
        <f>f_netasset_total(A2169,参数!$B$1,100000000)</f>
        <v>0.364942263</v>
      </c>
      <c r="G2169" s="17">
        <f ca="1">f_nav_adjustedreturn(A2169,参数!$B$2,参数!$B$1)</f>
        <v>19.7271567376583</v>
      </c>
      <c r="H2169" s="17">
        <f ca="1">f_nav_periodreturnrankingper(A2169,参数!$B$2,参数!$B$1,3)</f>
        <v>31.283422459893</v>
      </c>
      <c r="I2169" s="17">
        <f ca="1">f_nav_adjustedreturn(A2169,参数!$B$3,参数!$B$2)</f>
        <v>0</v>
      </c>
      <c r="J2169" s="17">
        <f ca="1">f_nav_periodreturnrankingper(A2169,参数!$B$3,参数!$B$2,3)</f>
        <v>0</v>
      </c>
      <c r="K2169" s="17">
        <f ca="1">f_nav_adjustedreturn(A2169,参数!$B$4,参数!$B$3)</f>
        <v>0</v>
      </c>
      <c r="L2169" s="17">
        <f ca="1">f_nav_periodreturnrankingper(A2169,参数!$B$4,参数!$B$3,3)</f>
        <v>0</v>
      </c>
      <c r="M2169" s="17">
        <f ca="1">f_nav_adjustedreturn(A2169,参数!$B$5,参数!$B$4)</f>
        <v>0</v>
      </c>
      <c r="N2169" s="17">
        <f ca="1">f_nav_periodreturnrankingper(A2169,参数!$B$5,参数!$B$4,3)</f>
        <v>0</v>
      </c>
      <c r="O2169" s="17">
        <f ca="1">f_nav_adjustedreturn(A2169,参数!$B$6,参数!$B$5)</f>
        <v>0</v>
      </c>
      <c r="P2169" s="17">
        <f ca="1">f_nav_periodreturnrankingper(A2169,参数!$B$6,参数!$B$5,3)</f>
        <v>0</v>
      </c>
      <c r="Q2169" s="25">
        <f>f_return(A2169,1,参数!$B$1-365/2,参数!$B$1)</f>
        <v>23.0469498720916</v>
      </c>
      <c r="R2169" s="25">
        <f ca="1">f_return(A2169,1,参数!$B$4,参数!$B$1)</f>
        <v>0</v>
      </c>
      <c r="S2169" s="25">
        <f ca="1">f_return(A2169,1,参数!$B$6,参数!$B$1)</f>
        <v>0</v>
      </c>
      <c r="T2169" t="str">
        <f>f_info_investtype(A2169)</f>
        <v>偏债混合型基金</v>
      </c>
      <c r="U2169" t="str">
        <f>f_info_fundmanager(A2169)</f>
        <v>李铧汶</v>
      </c>
      <c r="V2169">
        <f>f_info_manager_onthepostdays(A2169,1)</f>
        <v>443</v>
      </c>
      <c r="W2169" s="25">
        <f ca="1">f_return_1w(A2169,"0",参数!$B$2)</f>
        <v>-0.0490484598783762</v>
      </c>
      <c r="X2169" s="25">
        <f>f_return_1m(A2169,"0",参数!$B$1)</f>
        <v>5.33632674207755</v>
      </c>
      <c r="Y2169" s="25">
        <f>f_return_3m(A2169,0,参数!$B$1)</f>
        <v>9.57513698014911</v>
      </c>
      <c r="Z2169" s="25">
        <f>f_return_6m(A2169,0,参数!B2168)</f>
        <v>7.16260815270717</v>
      </c>
      <c r="AA2169" t="str">
        <f>f_dq_status(A2169,参数!$B$1)</f>
        <v>开放申购|开放赎回</v>
      </c>
      <c r="AB2169" s="17">
        <f ca="1">f_risk_maxdownside(A2169,参数!$B$6,参数!$B$1)</f>
        <v>-4.44044688505964</v>
      </c>
      <c r="AC2169" s="17">
        <f ca="1">f_risk_maxdownside(A2169,参数!$B$4,参数!$B$1)</f>
        <v>-4.44044688505964</v>
      </c>
      <c r="AD2169" t="str">
        <f ca="1">f_risk_maxdownside_date(A2169,参数!$B$6,参数!$B$1)</f>
        <v>20200226-20200323</v>
      </c>
    </row>
    <row r="2170" spans="1:30">
      <c r="A2170" s="15" t="s">
        <v>2198</v>
      </c>
      <c r="B2170" t="str">
        <f>f_info_name(A2170)</f>
        <v>招商和悦均衡养老三年(FOF)</v>
      </c>
      <c r="C2170" t="str">
        <f>f_info_setupdate(A2170)</f>
        <v>2019-12-03</v>
      </c>
      <c r="D2170" s="16">
        <f t="shared" si="33"/>
        <v>419</v>
      </c>
      <c r="F2170" s="17">
        <f>f_netasset_total(A2170,参数!$B$1,100000000)</f>
        <v>0.3914024679</v>
      </c>
      <c r="G2170" s="17">
        <f ca="1">f_nav_adjustedreturn(A2170,参数!$B$2,参数!$B$1)</f>
        <v>27.0468392993146</v>
      </c>
      <c r="H2170" s="17">
        <f ca="1">f_nav_periodreturnrankingper(A2170,参数!$B$2,参数!$B$1,3)</f>
        <v>77.3333333333333</v>
      </c>
      <c r="I2170" s="17">
        <f ca="1">f_nav_adjustedreturn(A2170,参数!$B$3,参数!$B$2)</f>
        <v>0</v>
      </c>
      <c r="J2170" s="17">
        <f ca="1">f_nav_periodreturnrankingper(A2170,参数!$B$3,参数!$B$2,3)</f>
        <v>0</v>
      </c>
      <c r="K2170" s="17">
        <f ca="1">f_nav_adjustedreturn(A2170,参数!$B$4,参数!$B$3)</f>
        <v>0</v>
      </c>
      <c r="L2170" s="17">
        <f ca="1">f_nav_periodreturnrankingper(A2170,参数!$B$4,参数!$B$3,3)</f>
        <v>0</v>
      </c>
      <c r="M2170" s="17">
        <f ca="1">f_nav_adjustedreturn(A2170,参数!$B$5,参数!$B$4)</f>
        <v>0</v>
      </c>
      <c r="N2170" s="17">
        <f ca="1">f_nav_periodreturnrankingper(A2170,参数!$B$5,参数!$B$4,3)</f>
        <v>0</v>
      </c>
      <c r="O2170" s="17">
        <f ca="1">f_nav_adjustedreturn(A2170,参数!$B$6,参数!$B$5)</f>
        <v>0</v>
      </c>
      <c r="P2170" s="17">
        <f ca="1">f_nav_periodreturnrankingper(A2170,参数!$B$6,参数!$B$5,3)</f>
        <v>0</v>
      </c>
      <c r="Q2170" s="25">
        <f>f_return(A2170,1,参数!$B$1-365/2,参数!$B$1)</f>
        <v>34.8225395496715</v>
      </c>
      <c r="R2170" s="25">
        <f ca="1">f_return(A2170,1,参数!$B$4,参数!$B$1)</f>
        <v>0</v>
      </c>
      <c r="S2170" s="25">
        <f ca="1">f_return(A2170,1,参数!$B$6,参数!$B$1)</f>
        <v>0</v>
      </c>
      <c r="T2170" t="str">
        <f>f_info_investtype(A2170)</f>
        <v>平衡混合型基金</v>
      </c>
      <c r="U2170" t="str">
        <f>f_info_fundmanager(A2170)</f>
        <v>章鸽武</v>
      </c>
      <c r="V2170">
        <f>f_info_manager_onthepostdays(A2170,1)</f>
        <v>436</v>
      </c>
      <c r="W2170" s="25">
        <f ca="1">f_return_1w(A2170,"0",参数!$B$2)</f>
        <v>0.229007633587782</v>
      </c>
      <c r="X2170" s="25">
        <f>f_return_1m(A2170,"0",参数!$B$1)</f>
        <v>8.30222366498945</v>
      </c>
      <c r="Y2170" s="25">
        <f>f_return_3m(A2170,0,参数!$B$1)</f>
        <v>15.2816171389081</v>
      </c>
      <c r="Z2170" s="25">
        <f>f_return_6m(A2170,0,参数!B2169)</f>
        <v>7.91955269965785</v>
      </c>
      <c r="AA2170" t="str">
        <f>f_dq_status(A2170,参数!$B$1)</f>
        <v>开放申购|暂停赎回</v>
      </c>
      <c r="AB2170" s="17">
        <f ca="1">f_risk_maxdownside(A2170,参数!$B$6,参数!$B$1)</f>
        <v>-6.40434942867673</v>
      </c>
      <c r="AC2170" s="17">
        <f ca="1">f_risk_maxdownside(A2170,参数!$B$4,参数!$B$1)</f>
        <v>-6.40434942867673</v>
      </c>
      <c r="AD2170" t="str">
        <f ca="1">f_risk_maxdownside_date(A2170,参数!$B$6,参数!$B$1)</f>
        <v>20200225-20200323</v>
      </c>
    </row>
    <row r="2171" spans="1:30">
      <c r="A2171" s="15" t="s">
        <v>2199</v>
      </c>
      <c r="B2171" t="str">
        <f>f_info_name(A2171)</f>
        <v>南方养老2030三年</v>
      </c>
      <c r="C2171" t="str">
        <f>f_info_setupdate(A2171)</f>
        <v>2019-12-03</v>
      </c>
      <c r="D2171" s="16">
        <f t="shared" si="33"/>
        <v>419</v>
      </c>
      <c r="F2171" s="17">
        <f>f_netasset_total(A2171,参数!$B$1,100000000)</f>
        <v>1.3985318823</v>
      </c>
      <c r="G2171" s="17">
        <f ca="1">f_nav_adjustedreturn(A2171,参数!$B$2,参数!$B$1)</f>
        <v>36.1462588422836</v>
      </c>
      <c r="H2171" s="17">
        <f ca="1">f_nav_periodreturnrankingper(A2171,参数!$B$2,参数!$B$1,3)</f>
        <v>49.3333333333333</v>
      </c>
      <c r="I2171" s="17">
        <f ca="1">f_nav_adjustedreturn(A2171,参数!$B$3,参数!$B$2)</f>
        <v>0</v>
      </c>
      <c r="J2171" s="17">
        <f ca="1">f_nav_periodreturnrankingper(A2171,参数!$B$3,参数!$B$2,3)</f>
        <v>0</v>
      </c>
      <c r="K2171" s="17">
        <f ca="1">f_nav_adjustedreturn(A2171,参数!$B$4,参数!$B$3)</f>
        <v>0</v>
      </c>
      <c r="L2171" s="17">
        <f ca="1">f_nav_periodreturnrankingper(A2171,参数!$B$4,参数!$B$3,3)</f>
        <v>0</v>
      </c>
      <c r="M2171" s="17">
        <f ca="1">f_nav_adjustedreturn(A2171,参数!$B$5,参数!$B$4)</f>
        <v>0</v>
      </c>
      <c r="N2171" s="17">
        <f ca="1">f_nav_periodreturnrankingper(A2171,参数!$B$5,参数!$B$4,3)</f>
        <v>0</v>
      </c>
      <c r="O2171" s="17">
        <f ca="1">f_nav_adjustedreturn(A2171,参数!$B$6,参数!$B$5)</f>
        <v>0</v>
      </c>
      <c r="P2171" s="17">
        <f ca="1">f_nav_periodreturnrankingper(A2171,参数!$B$6,参数!$B$5,3)</f>
        <v>0</v>
      </c>
      <c r="Q2171" s="25">
        <f>f_return(A2171,1,参数!$B$1-365/2,参数!$B$1)</f>
        <v>43.4351189356641</v>
      </c>
      <c r="R2171" s="25">
        <f ca="1">f_return(A2171,1,参数!$B$4,参数!$B$1)</f>
        <v>0</v>
      </c>
      <c r="S2171" s="25">
        <f ca="1">f_return(A2171,1,参数!$B$6,参数!$B$1)</f>
        <v>0</v>
      </c>
      <c r="T2171" t="str">
        <f>f_info_investtype(A2171)</f>
        <v>平衡混合型基金</v>
      </c>
      <c r="U2171" t="str">
        <f>f_info_fundmanager(A2171)</f>
        <v>鲁炳良</v>
      </c>
      <c r="V2171">
        <f>f_info_manager_onthepostdays(A2171,1)</f>
        <v>436</v>
      </c>
      <c r="W2171" s="25">
        <f ca="1">f_return_1w(A2171,"0",参数!$B$2)</f>
        <v>-0.839754989132578</v>
      </c>
      <c r="X2171" s="25">
        <f>f_return_1m(A2171,"0",参数!$B$1)</f>
        <v>9.12793483469095</v>
      </c>
      <c r="Y2171" s="25">
        <f>f_return_3m(A2171,0,参数!$B$1)</f>
        <v>14.4184878171314</v>
      </c>
      <c r="Z2171" s="25">
        <f>f_return_6m(A2171,0,参数!B2170)</f>
        <v>14.136614340263</v>
      </c>
      <c r="AA2171" t="str">
        <f>f_dq_status(A2171,参数!$B$1)</f>
        <v>开放申购|暂停赎回</v>
      </c>
      <c r="AB2171" s="17">
        <f ca="1">f_risk_maxdownside(A2171,参数!$B$6,参数!$B$1)</f>
        <v>-7.12707712995869</v>
      </c>
      <c r="AC2171" s="17">
        <f ca="1">f_risk_maxdownside(A2171,参数!$B$4,参数!$B$1)</f>
        <v>-7.12707712995869</v>
      </c>
      <c r="AD2171" t="str">
        <f ca="1">f_risk_maxdownside_date(A2171,参数!$B$6,参数!$B$1)</f>
        <v>20200306-20200323</v>
      </c>
    </row>
    <row r="2172" spans="1:30">
      <c r="A2172" s="15" t="s">
        <v>2200</v>
      </c>
      <c r="B2172" t="str">
        <f>f_info_name(A2172)</f>
        <v>富国鑫旺均衡养老(FOF)</v>
      </c>
      <c r="C2172" t="str">
        <f>f_info_setupdate(A2172)</f>
        <v>2020-03-23</v>
      </c>
      <c r="D2172" s="16">
        <f t="shared" si="33"/>
        <v>308</v>
      </c>
      <c r="F2172" s="17">
        <f>f_netasset_total(A2172,参数!$B$1,100000000)</f>
        <v>0.2836661518</v>
      </c>
      <c r="G2172" s="17">
        <f ca="1">f_nav_adjustedreturn(A2172,参数!$B$2,参数!$B$1)</f>
        <v>0</v>
      </c>
      <c r="H2172" s="17">
        <f ca="1">f_nav_periodreturnrankingper(A2172,参数!$B$2,参数!$B$1,3)</f>
        <v>0</v>
      </c>
      <c r="I2172" s="17">
        <f ca="1">f_nav_adjustedreturn(A2172,参数!$B$3,参数!$B$2)</f>
        <v>0</v>
      </c>
      <c r="J2172" s="17">
        <f ca="1">f_nav_periodreturnrankingper(A2172,参数!$B$3,参数!$B$2,3)</f>
        <v>0</v>
      </c>
      <c r="K2172" s="17">
        <f ca="1">f_nav_adjustedreturn(A2172,参数!$B$4,参数!$B$3)</f>
        <v>0</v>
      </c>
      <c r="L2172" s="17">
        <f ca="1">f_nav_periodreturnrankingper(A2172,参数!$B$4,参数!$B$3,3)</f>
        <v>0</v>
      </c>
      <c r="M2172" s="17">
        <f ca="1">f_nav_adjustedreturn(A2172,参数!$B$5,参数!$B$4)</f>
        <v>0</v>
      </c>
      <c r="N2172" s="17">
        <f ca="1">f_nav_periodreturnrankingper(A2172,参数!$B$5,参数!$B$4,3)</f>
        <v>0</v>
      </c>
      <c r="O2172" s="17">
        <f ca="1">f_nav_adjustedreturn(A2172,参数!$B$6,参数!$B$5)</f>
        <v>0</v>
      </c>
      <c r="P2172" s="17">
        <f ca="1">f_nav_periodreturnrankingper(A2172,参数!$B$6,参数!$B$5,3)</f>
        <v>0</v>
      </c>
      <c r="Q2172" s="25">
        <f>f_return(A2172,1,参数!$B$1-365/2,参数!$B$1)</f>
        <v>32.4651536485767</v>
      </c>
      <c r="R2172" s="25">
        <f ca="1">f_return(A2172,1,参数!$B$4,参数!$B$1)</f>
        <v>0</v>
      </c>
      <c r="S2172" s="25">
        <f ca="1">f_return(A2172,1,参数!$B$6,参数!$B$1)</f>
        <v>0</v>
      </c>
      <c r="T2172" t="str">
        <f>f_info_investtype(A2172)</f>
        <v>平衡混合型基金</v>
      </c>
      <c r="U2172" t="str">
        <f>f_info_fundmanager(A2172)</f>
        <v>张子炎</v>
      </c>
      <c r="V2172">
        <f>f_info_manager_onthepostdays(A2172,1)</f>
        <v>325</v>
      </c>
      <c r="W2172" s="25">
        <f ca="1">f_return_1w(A2172,"0",参数!$B$2)</f>
        <v>0</v>
      </c>
      <c r="X2172" s="25">
        <f>f_return_1m(A2172,"0",参数!$B$1)</f>
        <v>7.77282086479067</v>
      </c>
      <c r="Y2172" s="25">
        <f>f_return_3m(A2172,0,参数!$B$1)</f>
        <v>12.0007132667618</v>
      </c>
      <c r="Z2172" s="25">
        <f>f_return_6m(A2172,0,参数!B2171)</f>
        <v>9.77062588904693</v>
      </c>
      <c r="AA2172" t="str">
        <f>f_dq_status(A2172,参数!$B$1)</f>
        <v>开放申购|暂停赎回</v>
      </c>
      <c r="AB2172" s="17">
        <f ca="1">f_risk_maxdownside(A2172,参数!$B$6,参数!$B$1)</f>
        <v>-3.67246529608154</v>
      </c>
      <c r="AC2172" s="17">
        <f ca="1">f_risk_maxdownside(A2172,参数!$B$4,参数!$B$1)</f>
        <v>-3.67246529608154</v>
      </c>
      <c r="AD2172" t="str">
        <f ca="1">f_risk_maxdownside_date(A2172,参数!$B$6,参数!$B$1)</f>
        <v>20200806-20200910</v>
      </c>
    </row>
    <row r="2173" spans="1:30">
      <c r="A2173" s="15" t="s">
        <v>2201</v>
      </c>
      <c r="B2173" t="str">
        <f>f_info_name(A2173)</f>
        <v>华夏鼎泓A</v>
      </c>
      <c r="C2173" t="str">
        <f>f_info_setupdate(A2173)</f>
        <v>2019-11-19</v>
      </c>
      <c r="D2173" s="16">
        <f t="shared" si="33"/>
        <v>433</v>
      </c>
      <c r="F2173" s="17">
        <f>f_netasset_total(A2173,参数!$B$1,100000000)</f>
        <v>2.6988265029</v>
      </c>
      <c r="G2173" s="17">
        <f ca="1">f_nav_adjustedreturn(A2173,参数!$B$2,参数!$B$1)</f>
        <v>10.5705353653771</v>
      </c>
      <c r="H2173" s="17">
        <f ca="1">f_nav_periodreturnrankingper(A2173,参数!$B$2,参数!$B$1,3)</f>
        <v>43.7735849056604</v>
      </c>
      <c r="I2173" s="17">
        <f ca="1">f_nav_adjustedreturn(A2173,参数!$B$3,参数!$B$2)</f>
        <v>0</v>
      </c>
      <c r="J2173" s="17">
        <f ca="1">f_nav_periodreturnrankingper(A2173,参数!$B$3,参数!$B$2,3)</f>
        <v>0</v>
      </c>
      <c r="K2173" s="17">
        <f ca="1">f_nav_adjustedreturn(A2173,参数!$B$4,参数!$B$3)</f>
        <v>0</v>
      </c>
      <c r="L2173" s="17">
        <f ca="1">f_nav_periodreturnrankingper(A2173,参数!$B$4,参数!$B$3,3)</f>
        <v>0</v>
      </c>
      <c r="M2173" s="17">
        <f ca="1">f_nav_adjustedreturn(A2173,参数!$B$5,参数!$B$4)</f>
        <v>0</v>
      </c>
      <c r="N2173" s="17">
        <f ca="1">f_nav_periodreturnrankingper(A2173,参数!$B$5,参数!$B$4,3)</f>
        <v>0</v>
      </c>
      <c r="O2173" s="17">
        <f ca="1">f_nav_adjustedreturn(A2173,参数!$B$6,参数!$B$5)</f>
        <v>0</v>
      </c>
      <c r="P2173" s="17">
        <f ca="1">f_nav_periodreturnrankingper(A2173,参数!$B$6,参数!$B$5,3)</f>
        <v>0</v>
      </c>
      <c r="Q2173" s="25">
        <f>f_return(A2173,1,参数!$B$1-365/2,参数!$B$1)</f>
        <v>6.97054475161227</v>
      </c>
      <c r="R2173" s="25">
        <f ca="1">f_return(A2173,1,参数!$B$4,参数!$B$1)</f>
        <v>0</v>
      </c>
      <c r="S2173" s="25">
        <f ca="1">f_return(A2173,1,参数!$B$6,参数!$B$1)</f>
        <v>0</v>
      </c>
      <c r="T2173" t="str">
        <f>f_info_investtype(A2173)</f>
        <v>混合债券型二级基金</v>
      </c>
      <c r="U2173" t="str">
        <f>f_info_fundmanager(A2173)</f>
        <v>刘明宇</v>
      </c>
      <c r="V2173">
        <f>f_info_manager_onthepostdays(A2173,1)</f>
        <v>450</v>
      </c>
      <c r="W2173" s="25">
        <f ca="1">f_return_1w(A2173,"0",参数!$B$2)</f>
        <v>-0.746630466401633</v>
      </c>
      <c r="X2173" s="25">
        <f>f_return_1m(A2173,"0",参数!$B$1)</f>
        <v>2.12957949828549</v>
      </c>
      <c r="Y2173" s="25">
        <f>f_return_3m(A2173,0,参数!$B$1)</f>
        <v>3.57829230346846</v>
      </c>
      <c r="Z2173" s="25">
        <f>f_return_6m(A2173,0,参数!B2172)</f>
        <v>1.8348623853211</v>
      </c>
      <c r="AA2173" t="str">
        <f>f_dq_status(A2173,参数!$B$1)</f>
        <v>开放申购|开放赎回</v>
      </c>
      <c r="AB2173" s="17">
        <f ca="1">f_risk_maxdownside(A2173,参数!$B$6,参数!$B$1)</f>
        <v>-5.49671772428884</v>
      </c>
      <c r="AC2173" s="17">
        <f ca="1">f_risk_maxdownside(A2173,参数!$B$4,参数!$B$1)</f>
        <v>-5.49671772428884</v>
      </c>
      <c r="AD2173" t="str">
        <f ca="1">f_risk_maxdownside_date(A2173,参数!$B$6,参数!$B$1)</f>
        <v>20200714-20200928</v>
      </c>
    </row>
    <row r="2174" spans="1:30">
      <c r="A2174" s="15" t="s">
        <v>2202</v>
      </c>
      <c r="B2174" t="str">
        <f>f_info_name(A2174)</f>
        <v>广发养老2035三年</v>
      </c>
      <c r="C2174" t="str">
        <f>f_info_setupdate(A2174)</f>
        <v>2020-09-09</v>
      </c>
      <c r="D2174" s="16">
        <f t="shared" si="33"/>
        <v>138</v>
      </c>
      <c r="F2174" s="17">
        <f>f_netasset_total(A2174,参数!$B$1,100000000)</f>
        <v>0.2837661481</v>
      </c>
      <c r="G2174" s="17">
        <f ca="1">f_nav_adjustedreturn(A2174,参数!$B$2,参数!$B$1)</f>
        <v>0</v>
      </c>
      <c r="H2174" s="17">
        <f ca="1">f_nav_periodreturnrankingper(A2174,参数!$B$2,参数!$B$1,3)</f>
        <v>0</v>
      </c>
      <c r="I2174" s="17">
        <f ca="1">f_nav_adjustedreturn(A2174,参数!$B$3,参数!$B$2)</f>
        <v>0</v>
      </c>
      <c r="J2174" s="17">
        <f ca="1">f_nav_periodreturnrankingper(A2174,参数!$B$3,参数!$B$2,3)</f>
        <v>0</v>
      </c>
      <c r="K2174" s="17">
        <f ca="1">f_nav_adjustedreturn(A2174,参数!$B$4,参数!$B$3)</f>
        <v>0</v>
      </c>
      <c r="L2174" s="17">
        <f ca="1">f_nav_periodreturnrankingper(A2174,参数!$B$4,参数!$B$3,3)</f>
        <v>0</v>
      </c>
      <c r="M2174" s="17">
        <f ca="1">f_nav_adjustedreturn(A2174,参数!$B$5,参数!$B$4)</f>
        <v>0</v>
      </c>
      <c r="N2174" s="17">
        <f ca="1">f_nav_periodreturnrankingper(A2174,参数!$B$5,参数!$B$4,3)</f>
        <v>0</v>
      </c>
      <c r="O2174" s="17">
        <f ca="1">f_nav_adjustedreturn(A2174,参数!$B$6,参数!$B$5)</f>
        <v>0</v>
      </c>
      <c r="P2174" s="17">
        <f ca="1">f_nav_periodreturnrankingper(A2174,参数!$B$6,参数!$B$5,3)</f>
        <v>0</v>
      </c>
      <c r="Q2174" s="25">
        <f>f_return(A2174,1,参数!$B$1-365/2,参数!$B$1)</f>
        <v>0</v>
      </c>
      <c r="R2174" s="25">
        <f ca="1">f_return(A2174,1,参数!$B$4,参数!$B$1)</f>
        <v>0</v>
      </c>
      <c r="S2174" s="25">
        <f ca="1">f_return(A2174,1,参数!$B$6,参数!$B$1)</f>
        <v>0</v>
      </c>
      <c r="T2174" t="str">
        <f>f_info_investtype(A2174)</f>
        <v>平衡混合型基金</v>
      </c>
      <c r="U2174" t="str">
        <f>f_info_fundmanager(A2174)</f>
        <v>陆靖昶</v>
      </c>
      <c r="V2174">
        <f>f_info_manager_onthepostdays(A2174,1)</f>
        <v>155</v>
      </c>
      <c r="W2174" s="25">
        <f ca="1">f_return_1w(A2174,"0",参数!$B$2)</f>
        <v>0</v>
      </c>
      <c r="X2174" s="25">
        <f>f_return_1m(A2174,"0",参数!$B$1)</f>
        <v>7.89322617680827</v>
      </c>
      <c r="Y2174" s="25">
        <f>f_return_3m(A2174,0,参数!$B$1)</f>
        <v>13.0412991178829</v>
      </c>
      <c r="Z2174" s="25">
        <f>f_return_6m(A2174,0,参数!B2173)</f>
        <v>0</v>
      </c>
      <c r="AA2174" t="str">
        <f>f_dq_status(A2174,参数!$B$1)</f>
        <v>开放申购|暂停赎回</v>
      </c>
      <c r="AB2174" s="17">
        <f ca="1">f_risk_maxdownside(A2174,参数!$B$6,参数!$B$1)</f>
        <v>-1.74903578796305</v>
      </c>
      <c r="AC2174" s="17">
        <f ca="1">f_risk_maxdownside(A2174,参数!$B$4,参数!$B$1)</f>
        <v>-1.74903578796305</v>
      </c>
      <c r="AD2174" t="str">
        <f ca="1">f_risk_maxdownside_date(A2174,参数!$B$6,参数!$B$1)</f>
        <v>20210113-20210114</v>
      </c>
    </row>
    <row r="2175" spans="1:30">
      <c r="A2175" s="15" t="s">
        <v>2203</v>
      </c>
      <c r="B2175" t="str">
        <f>f_info_name(A2175)</f>
        <v>中加安瑞稳健养老一年</v>
      </c>
      <c r="C2175" t="str">
        <f>f_info_setupdate(A2175)</f>
        <v>2020-03-20</v>
      </c>
      <c r="D2175" s="16">
        <f t="shared" si="33"/>
        <v>311</v>
      </c>
      <c r="F2175" s="17">
        <f>f_netasset_total(A2175,参数!$B$1,100000000)</f>
        <v>2.3715462906</v>
      </c>
      <c r="G2175" s="17">
        <f ca="1">f_nav_adjustedreturn(A2175,参数!$B$2,参数!$B$1)</f>
        <v>0</v>
      </c>
      <c r="H2175" s="17">
        <f ca="1">f_nav_periodreturnrankingper(A2175,参数!$B$2,参数!$B$1,3)</f>
        <v>0</v>
      </c>
      <c r="I2175" s="17">
        <f ca="1">f_nav_adjustedreturn(A2175,参数!$B$3,参数!$B$2)</f>
        <v>0</v>
      </c>
      <c r="J2175" s="17">
        <f ca="1">f_nav_periodreturnrankingper(A2175,参数!$B$3,参数!$B$2,3)</f>
        <v>0</v>
      </c>
      <c r="K2175" s="17">
        <f ca="1">f_nav_adjustedreturn(A2175,参数!$B$4,参数!$B$3)</f>
        <v>0</v>
      </c>
      <c r="L2175" s="17">
        <f ca="1">f_nav_periodreturnrankingper(A2175,参数!$B$4,参数!$B$3,3)</f>
        <v>0</v>
      </c>
      <c r="M2175" s="17">
        <f ca="1">f_nav_adjustedreturn(A2175,参数!$B$5,参数!$B$4)</f>
        <v>0</v>
      </c>
      <c r="N2175" s="17">
        <f ca="1">f_nav_periodreturnrankingper(A2175,参数!$B$5,参数!$B$4,3)</f>
        <v>0</v>
      </c>
      <c r="O2175" s="17">
        <f ca="1">f_nav_adjustedreturn(A2175,参数!$B$6,参数!$B$5)</f>
        <v>0</v>
      </c>
      <c r="P2175" s="17">
        <f ca="1">f_nav_periodreturnrankingper(A2175,参数!$B$6,参数!$B$5,3)</f>
        <v>0</v>
      </c>
      <c r="Q2175" s="25">
        <f>f_return(A2175,1,参数!$B$1-365/2,参数!$B$1)</f>
        <v>17.2370218275726</v>
      </c>
      <c r="R2175" s="25">
        <f ca="1">f_return(A2175,1,参数!$B$4,参数!$B$1)</f>
        <v>0</v>
      </c>
      <c r="S2175" s="25">
        <f ca="1">f_return(A2175,1,参数!$B$6,参数!$B$1)</f>
        <v>0</v>
      </c>
      <c r="T2175" t="str">
        <f>f_info_investtype(A2175)</f>
        <v>偏债混合型基金</v>
      </c>
      <c r="U2175" t="str">
        <f>f_info_fundmanager(A2175)</f>
        <v>郭智</v>
      </c>
      <c r="V2175">
        <f>f_info_manager_onthepostdays(A2175,1)</f>
        <v>328</v>
      </c>
      <c r="W2175" s="25">
        <f ca="1">f_return_1w(A2175,"0",参数!$B$2)</f>
        <v>0</v>
      </c>
      <c r="X2175" s="25">
        <f>f_return_1m(A2175,"0",参数!$B$1)</f>
        <v>3.44796215429404</v>
      </c>
      <c r="Y2175" s="25">
        <f>f_return_3m(A2175,0,参数!$B$1)</f>
        <v>6.310770381451</v>
      </c>
      <c r="Z2175" s="25">
        <f>f_return_6m(A2175,0,参数!B2174)</f>
        <v>5.87517597372128</v>
      </c>
      <c r="AA2175" t="str">
        <f>f_dq_status(A2175,参数!$B$1)</f>
        <v>开放申购|暂停赎回</v>
      </c>
      <c r="AB2175" s="17">
        <f ca="1">f_risk_maxdownside(A2175,参数!$B$6,参数!$B$1)</f>
        <v>-1.82020802377415</v>
      </c>
      <c r="AC2175" s="17">
        <f ca="1">f_risk_maxdownside(A2175,参数!$B$4,参数!$B$1)</f>
        <v>-1.82020802377415</v>
      </c>
      <c r="AD2175" t="str">
        <f ca="1">f_risk_maxdownside_date(A2175,参数!$B$6,参数!$B$1)</f>
        <v>20200903-20200909</v>
      </c>
    </row>
    <row r="2176" spans="1:30">
      <c r="A2176" s="15" t="s">
        <v>2204</v>
      </c>
      <c r="B2176" t="str">
        <f>f_info_name(A2176)</f>
        <v>工银产业升级A</v>
      </c>
      <c r="C2176" t="str">
        <f>f_info_setupdate(A2176)</f>
        <v>2019-12-25</v>
      </c>
      <c r="D2176" s="16">
        <f t="shared" si="33"/>
        <v>397</v>
      </c>
      <c r="F2176" s="17">
        <f>f_netasset_total(A2176,参数!$B$1,100000000)</f>
        <v>0.6269665713</v>
      </c>
      <c r="G2176" s="17">
        <f ca="1">f_nav_adjustedreturn(A2176,参数!$B$2,参数!$B$1)</f>
        <v>42.2885572139304</v>
      </c>
      <c r="H2176" s="17">
        <f ca="1">f_nav_periodreturnrankingper(A2176,参数!$B$2,参数!$B$1,3)</f>
        <v>80.8823529411765</v>
      </c>
      <c r="I2176" s="17">
        <f ca="1">f_nav_adjustedreturn(A2176,参数!$B$3,参数!$B$2)</f>
        <v>0</v>
      </c>
      <c r="J2176" s="17">
        <f ca="1">f_nav_periodreturnrankingper(A2176,参数!$B$3,参数!$B$2,3)</f>
        <v>0</v>
      </c>
      <c r="K2176" s="17">
        <f ca="1">f_nav_adjustedreturn(A2176,参数!$B$4,参数!$B$3)</f>
        <v>0</v>
      </c>
      <c r="L2176" s="17">
        <f ca="1">f_nav_periodreturnrankingper(A2176,参数!$B$4,参数!$B$3,3)</f>
        <v>0</v>
      </c>
      <c r="M2176" s="17">
        <f ca="1">f_nav_adjustedreturn(A2176,参数!$B$5,参数!$B$4)</f>
        <v>0</v>
      </c>
      <c r="N2176" s="17">
        <f ca="1">f_nav_periodreturnrankingper(A2176,参数!$B$5,参数!$B$4,3)</f>
        <v>0</v>
      </c>
      <c r="O2176" s="17">
        <f ca="1">f_nav_adjustedreturn(A2176,参数!$B$6,参数!$B$5)</f>
        <v>0</v>
      </c>
      <c r="P2176" s="17">
        <f ca="1">f_nav_periodreturnrankingper(A2176,参数!$B$6,参数!$B$5,3)</f>
        <v>0</v>
      </c>
      <c r="Q2176" s="25">
        <f>f_return(A2176,1,参数!$B$1-365/2,参数!$B$1)</f>
        <v>45.2279026961585</v>
      </c>
      <c r="R2176" s="25">
        <f ca="1">f_return(A2176,1,参数!$B$4,参数!$B$1)</f>
        <v>0</v>
      </c>
      <c r="S2176" s="25">
        <f ca="1">f_return(A2176,1,参数!$B$6,参数!$B$1)</f>
        <v>0</v>
      </c>
      <c r="T2176" t="str">
        <f>f_info_investtype(A2176)</f>
        <v>普通股票型基金</v>
      </c>
      <c r="U2176" t="str">
        <f>f_info_fundmanager(A2176)</f>
        <v>陈小鹭</v>
      </c>
      <c r="V2176">
        <f>f_info_manager_onthepostdays(A2176,1)</f>
        <v>414</v>
      </c>
      <c r="W2176" s="25">
        <f ca="1">f_return_1w(A2176,"0",参数!$B$2)</f>
        <v>0.0199044585987239</v>
      </c>
      <c r="X2176" s="25">
        <f>f_return_1m(A2176,"0",参数!$B$1)</f>
        <v>10.7496902106568</v>
      </c>
      <c r="Y2176" s="25">
        <f>f_return_3m(A2176,0,参数!$B$1)</f>
        <v>20.6649227913256</v>
      </c>
      <c r="Z2176" s="25">
        <f>f_return_6m(A2176,0,参数!B2175)</f>
        <v>11.2148028962188</v>
      </c>
      <c r="AA2176" t="str">
        <f>f_dq_status(A2176,参数!$B$1)</f>
        <v>开放申购|开放赎回</v>
      </c>
      <c r="AB2176" s="17">
        <f ca="1">f_risk_maxdownside(A2176,参数!$B$6,参数!$B$1)</f>
        <v>-13.9141391413914</v>
      </c>
      <c r="AC2176" s="17">
        <f ca="1">f_risk_maxdownside(A2176,参数!$B$4,参数!$B$1)</f>
        <v>-13.9141391413914</v>
      </c>
      <c r="AD2176" t="str">
        <f ca="1">f_risk_maxdownside_date(A2176,参数!$B$6,参数!$B$1)</f>
        <v>20200306-20200323</v>
      </c>
    </row>
    <row r="2177" spans="1:30">
      <c r="A2177" s="15" t="s">
        <v>2205</v>
      </c>
      <c r="B2177" t="str">
        <f>f_info_name(A2177)</f>
        <v>泰达宏利品牌升级A</v>
      </c>
      <c r="C2177" t="str">
        <f>f_info_setupdate(A2177)</f>
        <v>2019-09-26</v>
      </c>
      <c r="D2177" s="16">
        <f t="shared" si="33"/>
        <v>487</v>
      </c>
      <c r="F2177" s="17">
        <f>f_netasset_total(A2177,参数!$B$1,100000000)</f>
        <v>0.8594244592</v>
      </c>
      <c r="G2177" s="17">
        <f ca="1">f_nav_adjustedreturn(A2177,参数!$B$2,参数!$B$1)</f>
        <v>69.6071807740566</v>
      </c>
      <c r="H2177" s="17">
        <f ca="1">f_nav_periodreturnrankingper(A2177,参数!$B$2,参数!$B$1,3)</f>
        <v>47.1050049067713</v>
      </c>
      <c r="I2177" s="17">
        <f ca="1">f_nav_adjustedreturn(A2177,参数!$B$3,参数!$B$2)</f>
        <v>0</v>
      </c>
      <c r="J2177" s="17">
        <f ca="1">f_nav_periodreturnrankingper(A2177,参数!$B$3,参数!$B$2,3)</f>
        <v>0</v>
      </c>
      <c r="K2177" s="17">
        <f ca="1">f_nav_adjustedreturn(A2177,参数!$B$4,参数!$B$3)</f>
        <v>0</v>
      </c>
      <c r="L2177" s="17">
        <f ca="1">f_nav_periodreturnrankingper(A2177,参数!$B$4,参数!$B$3,3)</f>
        <v>0</v>
      </c>
      <c r="M2177" s="17">
        <f ca="1">f_nav_adjustedreturn(A2177,参数!$B$5,参数!$B$4)</f>
        <v>0</v>
      </c>
      <c r="N2177" s="17">
        <f ca="1">f_nav_periodreturnrankingper(A2177,参数!$B$5,参数!$B$4,3)</f>
        <v>0</v>
      </c>
      <c r="O2177" s="17">
        <f ca="1">f_nav_adjustedreturn(A2177,参数!$B$6,参数!$B$5)</f>
        <v>0</v>
      </c>
      <c r="P2177" s="17">
        <f ca="1">f_nav_periodreturnrankingper(A2177,参数!$B$6,参数!$B$5,3)</f>
        <v>0</v>
      </c>
      <c r="Q2177" s="25">
        <f>f_return(A2177,1,参数!$B$1-365/2,参数!$B$1)</f>
        <v>77.8213203311163</v>
      </c>
      <c r="R2177" s="25">
        <f ca="1">f_return(A2177,1,参数!$B$4,参数!$B$1)</f>
        <v>0</v>
      </c>
      <c r="S2177" s="25">
        <f ca="1">f_return(A2177,1,参数!$B$6,参数!$B$1)</f>
        <v>0</v>
      </c>
      <c r="T2177" t="str">
        <f>f_info_investtype(A2177)</f>
        <v>偏股混合型基金</v>
      </c>
      <c r="U2177" t="str">
        <f>f_info_fundmanager(A2177)</f>
        <v>庄腾飞</v>
      </c>
      <c r="V2177">
        <f>f_info_manager_onthepostdays(A2177,1)</f>
        <v>504</v>
      </c>
      <c r="W2177" s="25">
        <f ca="1">f_return_1w(A2177,"0",参数!$B$2)</f>
        <v>0.31951975213014</v>
      </c>
      <c r="X2177" s="25">
        <f>f_return_1m(A2177,"0",参数!$B$1)</f>
        <v>15.0441898527005</v>
      </c>
      <c r="Y2177" s="25">
        <f>f_return_3m(A2177,0,参数!$B$1)</f>
        <v>32.1874529863096</v>
      </c>
      <c r="Z2177" s="25">
        <f>f_return_6m(A2177,0,参数!B2176)</f>
        <v>31.7605532344042</v>
      </c>
      <c r="AA2177" t="str">
        <f>f_dq_status(A2177,参数!$B$1)</f>
        <v>开放申购|开放赎回</v>
      </c>
      <c r="AB2177" s="17">
        <f ca="1">f_risk_maxdownside(A2177,参数!$B$6,参数!$B$1)</f>
        <v>-20.3232431467095</v>
      </c>
      <c r="AC2177" s="17">
        <f ca="1">f_risk_maxdownside(A2177,参数!$B$4,参数!$B$1)</f>
        <v>-20.3232431467095</v>
      </c>
      <c r="AD2177" t="str">
        <f ca="1">f_risk_maxdownside_date(A2177,参数!$B$6,参数!$B$1)</f>
        <v>20200226-20200323</v>
      </c>
    </row>
    <row r="2178" spans="1:30">
      <c r="A2178" s="15" t="s">
        <v>2206</v>
      </c>
      <c r="B2178" t="str">
        <f>f_info_name(A2178)</f>
        <v>华商电子行业量化</v>
      </c>
      <c r="C2178" t="str">
        <f>f_info_setupdate(A2178)</f>
        <v>2019-09-17</v>
      </c>
      <c r="D2178" s="16">
        <f t="shared" si="33"/>
        <v>496</v>
      </c>
      <c r="F2178" s="17">
        <f>f_netasset_total(A2178,参数!$B$1,100000000)</f>
        <v>3.6250753172</v>
      </c>
      <c r="G2178" s="17">
        <f ca="1">f_nav_adjustedreturn(A2178,参数!$B$2,参数!$B$1)</f>
        <v>47.4734573321625</v>
      </c>
      <c r="H2178" s="17">
        <f ca="1">f_nav_periodreturnrankingper(A2178,参数!$B$2,参数!$B$1,3)</f>
        <v>75.2450980392157</v>
      </c>
      <c r="I2178" s="17">
        <f ca="1">f_nav_adjustedreturn(A2178,参数!$B$3,参数!$B$2)</f>
        <v>0</v>
      </c>
      <c r="J2178" s="17">
        <f ca="1">f_nav_periodreturnrankingper(A2178,参数!$B$3,参数!$B$2,3)</f>
        <v>0</v>
      </c>
      <c r="K2178" s="17">
        <f ca="1">f_nav_adjustedreturn(A2178,参数!$B$4,参数!$B$3)</f>
        <v>0</v>
      </c>
      <c r="L2178" s="17">
        <f ca="1">f_nav_periodreturnrankingper(A2178,参数!$B$4,参数!$B$3,3)</f>
        <v>0</v>
      </c>
      <c r="M2178" s="17">
        <f ca="1">f_nav_adjustedreturn(A2178,参数!$B$5,参数!$B$4)</f>
        <v>0</v>
      </c>
      <c r="N2178" s="17">
        <f ca="1">f_nav_periodreturnrankingper(A2178,参数!$B$5,参数!$B$4,3)</f>
        <v>0</v>
      </c>
      <c r="O2178" s="17">
        <f ca="1">f_nav_adjustedreturn(A2178,参数!$B$6,参数!$B$5)</f>
        <v>0</v>
      </c>
      <c r="P2178" s="17">
        <f ca="1">f_nav_periodreturnrankingper(A2178,参数!$B$6,参数!$B$5,3)</f>
        <v>0</v>
      </c>
      <c r="Q2178" s="25">
        <f>f_return(A2178,1,参数!$B$1-365/2,参数!$B$1)</f>
        <v>51.209538090464</v>
      </c>
      <c r="R2178" s="25">
        <f ca="1">f_return(A2178,1,参数!$B$4,参数!$B$1)</f>
        <v>0</v>
      </c>
      <c r="S2178" s="25">
        <f ca="1">f_return(A2178,1,参数!$B$6,参数!$B$1)</f>
        <v>0</v>
      </c>
      <c r="T2178" t="str">
        <f>f_info_investtype(A2178)</f>
        <v>普通股票型基金</v>
      </c>
      <c r="U2178" t="str">
        <f>f_info_fundmanager(A2178)</f>
        <v>艾定飞</v>
      </c>
      <c r="V2178">
        <f>f_info_manager_onthepostdays(A2178,1)</f>
        <v>513</v>
      </c>
      <c r="W2178" s="25">
        <f ca="1">f_return_1w(A2178,"0",参数!$B$2)</f>
        <v>4.49616282949615</v>
      </c>
      <c r="X2178" s="25">
        <f>f_return_1m(A2178,"0",参数!$B$1)</f>
        <v>13.8192347976095</v>
      </c>
      <c r="Y2178" s="25">
        <f>f_return_3m(A2178,0,参数!$B$1)</f>
        <v>22.4011130987875</v>
      </c>
      <c r="Z2178" s="25">
        <f>f_return_6m(A2178,0,参数!B2177)</f>
        <v>5.05261862268448</v>
      </c>
      <c r="AA2178" t="str">
        <f>f_dq_status(A2178,参数!$B$1)</f>
        <v>开放申购|开放赎回</v>
      </c>
      <c r="AB2178" s="17">
        <f ca="1">f_risk_maxdownside(A2178,参数!$B$6,参数!$B$1)</f>
        <v>-29.6451469561353</v>
      </c>
      <c r="AC2178" s="17">
        <f ca="1">f_risk_maxdownside(A2178,参数!$B$4,参数!$B$1)</f>
        <v>-29.6451469561353</v>
      </c>
      <c r="AD2178" t="str">
        <f ca="1">f_risk_maxdownside_date(A2178,参数!$B$6,参数!$B$1)</f>
        <v>20200226-20200331</v>
      </c>
    </row>
    <row r="2179" spans="1:30">
      <c r="A2179" s="15" t="s">
        <v>2207</v>
      </c>
      <c r="B2179" t="str">
        <f>f_info_name(A2179)</f>
        <v>泰达养老2040三年A</v>
      </c>
      <c r="C2179" t="str">
        <f>f_info_setupdate(A2179)</f>
        <v>2020-02-27</v>
      </c>
      <c r="D2179" s="16">
        <f t="shared" ref="D2179:D2242" si="34">DATEDIF(C2179,"2021-1-25","d")</f>
        <v>333</v>
      </c>
      <c r="F2179" s="17">
        <f>f_netasset_total(A2179,参数!$B$1,100000000)</f>
        <v>0.1779023269</v>
      </c>
      <c r="G2179" s="17">
        <f ca="1">f_nav_adjustedreturn(A2179,参数!$B$2,参数!$B$1)</f>
        <v>0</v>
      </c>
      <c r="H2179" s="17">
        <f ca="1">f_nav_periodreturnrankingper(A2179,参数!$B$2,参数!$B$1,3)</f>
        <v>0</v>
      </c>
      <c r="I2179" s="17">
        <f ca="1">f_nav_adjustedreturn(A2179,参数!$B$3,参数!$B$2)</f>
        <v>0</v>
      </c>
      <c r="J2179" s="17">
        <f ca="1">f_nav_periodreturnrankingper(A2179,参数!$B$3,参数!$B$2,3)</f>
        <v>0</v>
      </c>
      <c r="K2179" s="17">
        <f ca="1">f_nav_adjustedreturn(A2179,参数!$B$4,参数!$B$3)</f>
        <v>0</v>
      </c>
      <c r="L2179" s="17">
        <f ca="1">f_nav_periodreturnrankingper(A2179,参数!$B$4,参数!$B$3,3)</f>
        <v>0</v>
      </c>
      <c r="M2179" s="17">
        <f ca="1">f_nav_adjustedreturn(A2179,参数!$B$5,参数!$B$4)</f>
        <v>0</v>
      </c>
      <c r="N2179" s="17">
        <f ca="1">f_nav_periodreturnrankingper(A2179,参数!$B$5,参数!$B$4,3)</f>
        <v>0</v>
      </c>
      <c r="O2179" s="17">
        <f ca="1">f_nav_adjustedreturn(A2179,参数!$B$6,参数!$B$5)</f>
        <v>0</v>
      </c>
      <c r="P2179" s="17">
        <f ca="1">f_nav_periodreturnrankingper(A2179,参数!$B$6,参数!$B$5,3)</f>
        <v>0</v>
      </c>
      <c r="Q2179" s="25">
        <f>f_return(A2179,1,参数!$B$1-365/2,参数!$B$1)</f>
        <v>28.5678336055603</v>
      </c>
      <c r="R2179" s="25">
        <f ca="1">f_return(A2179,1,参数!$B$4,参数!$B$1)</f>
        <v>0</v>
      </c>
      <c r="S2179" s="25">
        <f ca="1">f_return(A2179,1,参数!$B$6,参数!$B$1)</f>
        <v>0</v>
      </c>
      <c r="T2179" t="str">
        <f>f_info_investtype(A2179)</f>
        <v>偏股混合型基金</v>
      </c>
      <c r="U2179" t="str">
        <f>f_info_fundmanager(A2179)</f>
        <v>张晓龙</v>
      </c>
      <c r="V2179">
        <f>f_info_manager_onthepostdays(A2179,1)</f>
        <v>332</v>
      </c>
      <c r="W2179" s="25">
        <f ca="1">f_return_1w(A2179,"0",参数!$B$2)</f>
        <v>0</v>
      </c>
      <c r="X2179" s="25">
        <f>f_return_1m(A2179,"0",参数!$B$1)</f>
        <v>7.1514423076923</v>
      </c>
      <c r="Y2179" s="25">
        <f>f_return_3m(A2179,0,参数!$B$1)</f>
        <v>12.2291160866828</v>
      </c>
      <c r="Z2179" s="25">
        <f>f_return_6m(A2179,0,参数!B2178)</f>
        <v>8.36058329650906</v>
      </c>
      <c r="AA2179" t="str">
        <f>f_dq_status(A2179,参数!$B$1)</f>
        <v>开放申购|暂停赎回</v>
      </c>
      <c r="AB2179" s="17">
        <f ca="1">f_risk_maxdownside(A2179,参数!$B$6,参数!$B$1)</f>
        <v>-3.92860267739959</v>
      </c>
      <c r="AC2179" s="17">
        <f ca="1">f_risk_maxdownside(A2179,参数!$B$4,参数!$B$1)</f>
        <v>-3.92860267739959</v>
      </c>
      <c r="AD2179" t="str">
        <f ca="1">f_risk_maxdownside_date(A2179,参数!$B$6,参数!$B$1)</f>
        <v>20200903-20200928</v>
      </c>
    </row>
    <row r="2180" spans="1:30">
      <c r="A2180" s="15" t="s">
        <v>2208</v>
      </c>
      <c r="B2180" t="str">
        <f>f_info_name(A2180)</f>
        <v>国投瑞银新能源A</v>
      </c>
      <c r="C2180" t="str">
        <f>f_info_setupdate(A2180)</f>
        <v>2019-11-18</v>
      </c>
      <c r="D2180" s="16">
        <f t="shared" si="34"/>
        <v>434</v>
      </c>
      <c r="F2180" s="17">
        <f>f_netasset_total(A2180,参数!$B$1,100000000)</f>
        <v>8.9891245122</v>
      </c>
      <c r="G2180" s="17">
        <f ca="1">f_nav_adjustedreturn(A2180,参数!$B$2,参数!$B$1)</f>
        <v>116.010058675608</v>
      </c>
      <c r="H2180" s="17">
        <f ca="1">f_nav_periodreturnrankingper(A2180,参数!$B$2,参数!$B$1,3)</f>
        <v>3.04219823356232</v>
      </c>
      <c r="I2180" s="17">
        <f ca="1">f_nav_adjustedreturn(A2180,参数!$B$3,参数!$B$2)</f>
        <v>0</v>
      </c>
      <c r="J2180" s="17">
        <f ca="1">f_nav_periodreturnrankingper(A2180,参数!$B$3,参数!$B$2,3)</f>
        <v>0</v>
      </c>
      <c r="K2180" s="17">
        <f ca="1">f_nav_adjustedreturn(A2180,参数!$B$4,参数!$B$3)</f>
        <v>0</v>
      </c>
      <c r="L2180" s="17">
        <f ca="1">f_nav_periodreturnrankingper(A2180,参数!$B$4,参数!$B$3,3)</f>
        <v>0</v>
      </c>
      <c r="M2180" s="17">
        <f ca="1">f_nav_adjustedreturn(A2180,参数!$B$5,参数!$B$4)</f>
        <v>0</v>
      </c>
      <c r="N2180" s="17">
        <f ca="1">f_nav_periodreturnrankingper(A2180,参数!$B$5,参数!$B$4,3)</f>
        <v>0</v>
      </c>
      <c r="O2180" s="17">
        <f ca="1">f_nav_adjustedreturn(A2180,参数!$B$6,参数!$B$5)</f>
        <v>0</v>
      </c>
      <c r="P2180" s="17">
        <f ca="1">f_nav_periodreturnrankingper(A2180,参数!$B$6,参数!$B$5,3)</f>
        <v>0</v>
      </c>
      <c r="Q2180" s="25">
        <f>f_return(A2180,1,参数!$B$1-365/2,参数!$B$1)</f>
        <v>132.011498341436</v>
      </c>
      <c r="R2180" s="25">
        <f ca="1">f_return(A2180,1,参数!$B$4,参数!$B$1)</f>
        <v>0</v>
      </c>
      <c r="S2180" s="25">
        <f ca="1">f_return(A2180,1,参数!$B$6,参数!$B$1)</f>
        <v>0</v>
      </c>
      <c r="T2180" t="str">
        <f>f_info_investtype(A2180)</f>
        <v>偏股混合型基金</v>
      </c>
      <c r="U2180" t="str">
        <f>f_info_fundmanager(A2180)</f>
        <v>伍智勇,施成</v>
      </c>
      <c r="V2180">
        <f>f_info_manager_onthepostdays(A2180,1)</f>
        <v>451</v>
      </c>
      <c r="W2180" s="25">
        <f ca="1">f_return_1w(A2180,"0",参数!$B$2)</f>
        <v>2.02394526795896</v>
      </c>
      <c r="X2180" s="25">
        <f>f_return_1m(A2180,"0",参数!$B$1)</f>
        <v>15.7450843397545</v>
      </c>
      <c r="Y2180" s="25">
        <f>f_return_3m(A2180,0,参数!$B$1)</f>
        <v>44.2171371719935</v>
      </c>
      <c r="Z2180" s="25">
        <f>f_return_6m(A2180,0,参数!B2179)</f>
        <v>44.0452134377368</v>
      </c>
      <c r="AA2180" t="str">
        <f>f_dq_status(A2180,参数!$B$1)</f>
        <v>开放申购|开放赎回</v>
      </c>
      <c r="AB2180" s="17">
        <f ca="1">f_risk_maxdownside(A2180,参数!$B$6,参数!$B$1)</f>
        <v>-22.2136222910217</v>
      </c>
      <c r="AC2180" s="17">
        <f ca="1">f_risk_maxdownside(A2180,参数!$B$4,参数!$B$1)</f>
        <v>-22.2136222910217</v>
      </c>
      <c r="AD2180" t="str">
        <f ca="1">f_risk_maxdownside_date(A2180,参数!$B$6,参数!$B$1)</f>
        <v>20200226-20200323</v>
      </c>
    </row>
    <row r="2181" spans="1:30">
      <c r="A2181" s="15" t="s">
        <v>2209</v>
      </c>
      <c r="B2181" t="str">
        <f>f_info_name(A2181)</f>
        <v>中金衡益增强A</v>
      </c>
      <c r="C2181" t="str">
        <f>f_info_setupdate(A2181)</f>
        <v>2019-09-18</v>
      </c>
      <c r="D2181" s="16">
        <f t="shared" si="34"/>
        <v>495</v>
      </c>
      <c r="F2181" s="17">
        <f>f_netasset_total(A2181,参数!$B$1,100000000)</f>
        <v>0.3731238976</v>
      </c>
      <c r="G2181" s="17">
        <f ca="1">f_nav_adjustedreturn(A2181,参数!$B$2,参数!$B$1)</f>
        <v>9.78400236709734</v>
      </c>
      <c r="H2181" s="17">
        <f ca="1">f_nav_periodreturnrankingper(A2181,参数!$B$2,参数!$B$1,3)</f>
        <v>48.8679245283019</v>
      </c>
      <c r="I2181" s="17">
        <f ca="1">f_nav_adjustedreturn(A2181,参数!$B$3,参数!$B$2)</f>
        <v>0</v>
      </c>
      <c r="J2181" s="17">
        <f ca="1">f_nav_periodreturnrankingper(A2181,参数!$B$3,参数!$B$2,3)</f>
        <v>0</v>
      </c>
      <c r="K2181" s="17">
        <f ca="1">f_nav_adjustedreturn(A2181,参数!$B$4,参数!$B$3)</f>
        <v>0</v>
      </c>
      <c r="L2181" s="17">
        <f ca="1">f_nav_periodreturnrankingper(A2181,参数!$B$4,参数!$B$3,3)</f>
        <v>0</v>
      </c>
      <c r="M2181" s="17">
        <f ca="1">f_nav_adjustedreturn(A2181,参数!$B$5,参数!$B$4)</f>
        <v>0</v>
      </c>
      <c r="N2181" s="17">
        <f ca="1">f_nav_periodreturnrankingper(A2181,参数!$B$5,参数!$B$4,3)</f>
        <v>0</v>
      </c>
      <c r="O2181" s="17">
        <f ca="1">f_nav_adjustedreturn(A2181,参数!$B$6,参数!$B$5)</f>
        <v>0</v>
      </c>
      <c r="P2181" s="17">
        <f ca="1">f_nav_periodreturnrankingper(A2181,参数!$B$6,参数!$B$5,3)</f>
        <v>0</v>
      </c>
      <c r="Q2181" s="25">
        <f>f_return(A2181,1,参数!$B$1-365/2,参数!$B$1)</f>
        <v>12.6560899893661</v>
      </c>
      <c r="R2181" s="25">
        <f ca="1">f_return(A2181,1,参数!$B$4,参数!$B$1)</f>
        <v>0</v>
      </c>
      <c r="S2181" s="25">
        <f ca="1">f_return(A2181,1,参数!$B$6,参数!$B$1)</f>
        <v>0</v>
      </c>
      <c r="T2181" t="str">
        <f>f_info_investtype(A2181)</f>
        <v>混合债券型二级基金</v>
      </c>
      <c r="U2181" t="str">
        <f>f_info_fundmanager(A2181)</f>
        <v>陈诗昆</v>
      </c>
      <c r="V2181">
        <f>f_info_manager_onthepostdays(A2181,1)</f>
        <v>512</v>
      </c>
      <c r="W2181" s="25">
        <f ca="1">f_return_1w(A2181,"0",参数!$B$2)</f>
        <v>-0.578544812708376</v>
      </c>
      <c r="X2181" s="25">
        <f>f_return_1m(A2181,"0",参数!$B$1)</f>
        <v>2.93138524135381</v>
      </c>
      <c r="Y2181" s="25">
        <f>f_return_3m(A2181,0,参数!$B$1)</f>
        <v>4.88080655799492</v>
      </c>
      <c r="Z2181" s="25">
        <f>f_return_6m(A2181,0,参数!B2180)</f>
        <v>5.05259203606312</v>
      </c>
      <c r="AA2181" t="str">
        <f>f_dq_status(A2181,参数!$B$1)</f>
        <v>开放申购|开放赎回</v>
      </c>
      <c r="AB2181" s="17">
        <f ca="1">f_risk_maxdownside(A2181,参数!$B$6,参数!$B$1)</f>
        <v>-2.66950382048555</v>
      </c>
      <c r="AC2181" s="17">
        <f ca="1">f_risk_maxdownside(A2181,参数!$B$4,参数!$B$1)</f>
        <v>-2.66950382048555</v>
      </c>
      <c r="AD2181" t="str">
        <f ca="1">f_risk_maxdownside_date(A2181,参数!$B$6,参数!$B$1)</f>
        <v>20200306-20200323</v>
      </c>
    </row>
    <row r="2182" spans="1:30">
      <c r="A2182" s="15" t="s">
        <v>2210</v>
      </c>
      <c r="B2182" t="str">
        <f>f_info_name(A2182)</f>
        <v>长城恒康稳健养老一年</v>
      </c>
      <c r="C2182" t="str">
        <f>f_info_setupdate(A2182)</f>
        <v>2020-06-03</v>
      </c>
      <c r="D2182" s="16">
        <f t="shared" si="34"/>
        <v>236</v>
      </c>
      <c r="F2182" s="17">
        <f>f_netasset_total(A2182,参数!$B$1,100000000)</f>
        <v>5.8908081044</v>
      </c>
      <c r="G2182" s="17">
        <f ca="1">f_nav_adjustedreturn(A2182,参数!$B$2,参数!$B$1)</f>
        <v>0</v>
      </c>
      <c r="H2182" s="17">
        <f ca="1">f_nav_periodreturnrankingper(A2182,参数!$B$2,参数!$B$1,3)</f>
        <v>0</v>
      </c>
      <c r="I2182" s="17">
        <f ca="1">f_nav_adjustedreturn(A2182,参数!$B$3,参数!$B$2)</f>
        <v>0</v>
      </c>
      <c r="J2182" s="17">
        <f ca="1">f_nav_periodreturnrankingper(A2182,参数!$B$3,参数!$B$2,3)</f>
        <v>0</v>
      </c>
      <c r="K2182" s="17">
        <f ca="1">f_nav_adjustedreturn(A2182,参数!$B$4,参数!$B$3)</f>
        <v>0</v>
      </c>
      <c r="L2182" s="17">
        <f ca="1">f_nav_periodreturnrankingper(A2182,参数!$B$4,参数!$B$3,3)</f>
        <v>0</v>
      </c>
      <c r="M2182" s="17">
        <f ca="1">f_nav_adjustedreturn(A2182,参数!$B$5,参数!$B$4)</f>
        <v>0</v>
      </c>
      <c r="N2182" s="17">
        <f ca="1">f_nav_periodreturnrankingper(A2182,参数!$B$5,参数!$B$4,3)</f>
        <v>0</v>
      </c>
      <c r="O2182" s="17">
        <f ca="1">f_nav_adjustedreturn(A2182,参数!$B$6,参数!$B$5)</f>
        <v>0</v>
      </c>
      <c r="P2182" s="17">
        <f ca="1">f_nav_periodreturnrankingper(A2182,参数!$B$6,参数!$B$5,3)</f>
        <v>0</v>
      </c>
      <c r="Q2182" s="25">
        <f>f_return(A2182,1,参数!$B$1-365/2,参数!$B$1)</f>
        <v>6.51488756929035</v>
      </c>
      <c r="R2182" s="25">
        <f ca="1">f_return(A2182,1,参数!$B$4,参数!$B$1)</f>
        <v>0</v>
      </c>
      <c r="S2182" s="25">
        <f ca="1">f_return(A2182,1,参数!$B$6,参数!$B$1)</f>
        <v>0</v>
      </c>
      <c r="T2182" t="str">
        <f>f_info_investtype(A2182)</f>
        <v>偏债混合型基金</v>
      </c>
      <c r="U2182" t="str">
        <f>f_info_fundmanager(A2182)</f>
        <v>蔡旻</v>
      </c>
      <c r="V2182">
        <f>f_info_manager_onthepostdays(A2182,1)</f>
        <v>167</v>
      </c>
      <c r="W2182" s="25">
        <f ca="1">f_return_1w(A2182,"0",参数!$B$2)</f>
        <v>0</v>
      </c>
      <c r="X2182" s="25">
        <f>f_return_1m(A2182,"0",参数!$B$1)</f>
        <v>2.22222222222222</v>
      </c>
      <c r="Y2182" s="25">
        <f>f_return_3m(A2182,0,参数!$B$1)</f>
        <v>3.01894238358326</v>
      </c>
      <c r="Z2182" s="25">
        <f>f_return_6m(A2182,0,参数!B2181)</f>
        <v>1.89218488223121</v>
      </c>
      <c r="AA2182" t="str">
        <f>f_dq_status(A2182,参数!$B$1)</f>
        <v>开放申购|暂停赎回</v>
      </c>
      <c r="AB2182" s="17">
        <f ca="1">f_risk_maxdownside(A2182,参数!$B$6,参数!$B$1)</f>
        <v>-0.851938895417171</v>
      </c>
      <c r="AC2182" s="17">
        <f ca="1">f_risk_maxdownside(A2182,参数!$B$4,参数!$B$1)</f>
        <v>-0.851938895417171</v>
      </c>
      <c r="AD2182" t="str">
        <f ca="1">f_risk_maxdownside_date(A2182,参数!$B$6,参数!$B$1)</f>
        <v>20201110-20201126</v>
      </c>
    </row>
    <row r="2183" spans="1:30">
      <c r="A2183" s="15" t="s">
        <v>2211</v>
      </c>
      <c r="B2183" t="str">
        <f>f_info_name(A2183)</f>
        <v>华富科技动能</v>
      </c>
      <c r="C2183" t="str">
        <f>f_info_setupdate(A2183)</f>
        <v>2019-11-06</v>
      </c>
      <c r="D2183" s="16">
        <f t="shared" si="34"/>
        <v>446</v>
      </c>
      <c r="F2183" s="17">
        <f>f_netasset_total(A2183,参数!$B$1,100000000)</f>
        <v>1.5315696864</v>
      </c>
      <c r="G2183" s="17">
        <f ca="1">f_nav_adjustedreturn(A2183,参数!$B$2,参数!$B$1)</f>
        <v>23.5522646521463</v>
      </c>
      <c r="H2183" s="17">
        <f ca="1">f_nav_periodreturnrankingper(A2183,参数!$B$2,参数!$B$1,3)</f>
        <v>95.8783120706575</v>
      </c>
      <c r="I2183" s="17">
        <f ca="1">f_nav_adjustedreturn(A2183,参数!$B$3,参数!$B$2)</f>
        <v>0</v>
      </c>
      <c r="J2183" s="17">
        <f ca="1">f_nav_periodreturnrankingper(A2183,参数!$B$3,参数!$B$2,3)</f>
        <v>0</v>
      </c>
      <c r="K2183" s="17">
        <f ca="1">f_nav_adjustedreturn(A2183,参数!$B$4,参数!$B$3)</f>
        <v>0</v>
      </c>
      <c r="L2183" s="17">
        <f ca="1">f_nav_periodreturnrankingper(A2183,参数!$B$4,参数!$B$3,3)</f>
        <v>0</v>
      </c>
      <c r="M2183" s="17">
        <f ca="1">f_nav_adjustedreturn(A2183,参数!$B$5,参数!$B$4)</f>
        <v>0</v>
      </c>
      <c r="N2183" s="17">
        <f ca="1">f_nav_periodreturnrankingper(A2183,参数!$B$5,参数!$B$4,3)</f>
        <v>0</v>
      </c>
      <c r="O2183" s="17">
        <f ca="1">f_nav_adjustedreturn(A2183,参数!$B$6,参数!$B$5)</f>
        <v>0</v>
      </c>
      <c r="P2183" s="17">
        <f ca="1">f_nav_periodreturnrankingper(A2183,参数!$B$6,参数!$B$5,3)</f>
        <v>0</v>
      </c>
      <c r="Q2183" s="25">
        <f>f_return(A2183,1,参数!$B$1-365/2,参数!$B$1)</f>
        <v>9.80734185468122</v>
      </c>
      <c r="R2183" s="25">
        <f ca="1">f_return(A2183,1,参数!$B$4,参数!$B$1)</f>
        <v>0</v>
      </c>
      <c r="S2183" s="25">
        <f ca="1">f_return(A2183,1,参数!$B$6,参数!$B$1)</f>
        <v>0</v>
      </c>
      <c r="T2183" t="str">
        <f>f_info_investtype(A2183)</f>
        <v>偏股混合型基金</v>
      </c>
      <c r="U2183" t="str">
        <f>f_info_fundmanager(A2183)</f>
        <v>龚炜</v>
      </c>
      <c r="V2183">
        <f>f_info_manager_onthepostdays(A2183,1)</f>
        <v>463</v>
      </c>
      <c r="W2183" s="25">
        <f ca="1">f_return_1w(A2183,"0",参数!$B$2)</f>
        <v>1.3241379310345</v>
      </c>
      <c r="X2183" s="25">
        <f>f_return_1m(A2183,"0",参数!$B$1)</f>
        <v>5.58911170169927</v>
      </c>
      <c r="Y2183" s="25">
        <f>f_return_3m(A2183,0,参数!$B$1)</f>
        <v>9.42246703388415</v>
      </c>
      <c r="Z2183" s="25">
        <f>f_return_6m(A2183,0,参数!B2182)</f>
        <v>-9.41086457536344</v>
      </c>
      <c r="AA2183" t="str">
        <f>f_dq_status(A2183,参数!$B$1)</f>
        <v>开放申购|开放赎回</v>
      </c>
      <c r="AB2183" s="17">
        <f ca="1">f_risk_maxdownside(A2183,参数!$B$6,参数!$B$1)</f>
        <v>-26.514163060102</v>
      </c>
      <c r="AC2183" s="17">
        <f ca="1">f_risk_maxdownside(A2183,参数!$B$4,参数!$B$1)</f>
        <v>-26.514163060102</v>
      </c>
      <c r="AD2183" t="str">
        <f ca="1">f_risk_maxdownside_date(A2183,参数!$B$6,参数!$B$1)</f>
        <v>20200226-20200331</v>
      </c>
    </row>
    <row r="2184" spans="1:30">
      <c r="A2184" s="15" t="s">
        <v>2212</v>
      </c>
      <c r="B2184" t="str">
        <f>f_info_name(A2184)</f>
        <v>中银创新医疗A</v>
      </c>
      <c r="C2184" t="str">
        <f>f_info_setupdate(A2184)</f>
        <v>2019-11-13</v>
      </c>
      <c r="D2184" s="16">
        <f t="shared" si="34"/>
        <v>439</v>
      </c>
      <c r="F2184" s="17">
        <f>f_netasset_total(A2184,参数!$B$1,100000000)</f>
        <v>7.0844164916</v>
      </c>
      <c r="G2184" s="17">
        <f ca="1">f_nav_adjustedreturn(A2184,参数!$B$2,参数!$B$1)</f>
        <v>107.1004784689</v>
      </c>
      <c r="H2184" s="17">
        <f ca="1">f_nav_periodreturnrankingper(A2184,参数!$B$2,参数!$B$1,3)</f>
        <v>6.47693817468106</v>
      </c>
      <c r="I2184" s="17">
        <f ca="1">f_nav_adjustedreturn(A2184,参数!$B$3,参数!$B$2)</f>
        <v>0</v>
      </c>
      <c r="J2184" s="17">
        <f ca="1">f_nav_periodreturnrankingper(A2184,参数!$B$3,参数!$B$2,3)</f>
        <v>0</v>
      </c>
      <c r="K2184" s="17">
        <f ca="1">f_nav_adjustedreturn(A2184,参数!$B$4,参数!$B$3)</f>
        <v>0</v>
      </c>
      <c r="L2184" s="17">
        <f ca="1">f_nav_periodreturnrankingper(A2184,参数!$B$4,参数!$B$3,3)</f>
        <v>0</v>
      </c>
      <c r="M2184" s="17">
        <f ca="1">f_nav_adjustedreturn(A2184,参数!$B$5,参数!$B$4)</f>
        <v>0</v>
      </c>
      <c r="N2184" s="17">
        <f ca="1">f_nav_periodreturnrankingper(A2184,参数!$B$5,参数!$B$4,3)</f>
        <v>0</v>
      </c>
      <c r="O2184" s="17">
        <f ca="1">f_nav_adjustedreturn(A2184,参数!$B$6,参数!$B$5)</f>
        <v>0</v>
      </c>
      <c r="P2184" s="17">
        <f ca="1">f_nav_periodreturnrankingper(A2184,参数!$B$6,参数!$B$5,3)</f>
        <v>0</v>
      </c>
      <c r="Q2184" s="25">
        <f>f_return(A2184,1,参数!$B$1-365/2,参数!$B$1)</f>
        <v>63.6195171268982</v>
      </c>
      <c r="R2184" s="25">
        <f ca="1">f_return(A2184,1,参数!$B$4,参数!$B$1)</f>
        <v>0</v>
      </c>
      <c r="S2184" s="25">
        <f ca="1">f_return(A2184,1,参数!$B$6,参数!$B$1)</f>
        <v>0</v>
      </c>
      <c r="T2184" t="str">
        <f>f_info_investtype(A2184)</f>
        <v>偏股混合型基金</v>
      </c>
      <c r="U2184" t="str">
        <f>f_info_fundmanager(A2184)</f>
        <v>刘潇</v>
      </c>
      <c r="V2184">
        <f>f_info_manager_onthepostdays(A2184,1)</f>
        <v>456</v>
      </c>
      <c r="W2184" s="25">
        <f ca="1">f_return_1w(A2184,"0",参数!$B$2)</f>
        <v>-0.966641394996208</v>
      </c>
      <c r="X2184" s="25">
        <f>f_return_1m(A2184,"0",参数!$B$1)</f>
        <v>15.9185859667917</v>
      </c>
      <c r="Y2184" s="25">
        <f>f_return_3m(A2184,0,参数!$B$1)</f>
        <v>25.3083203057148</v>
      </c>
      <c r="Z2184" s="25">
        <f>f_return_6m(A2184,0,参数!B2183)</f>
        <v>19.0885592267925</v>
      </c>
      <c r="AA2184" t="str">
        <f>f_dq_status(A2184,参数!$B$1)</f>
        <v>开放申购|开放赎回</v>
      </c>
      <c r="AB2184" s="17">
        <f ca="1">f_risk_maxdownside(A2184,参数!$B$6,参数!$B$1)</f>
        <v>-12.0925072537976</v>
      </c>
      <c r="AC2184" s="17">
        <f ca="1">f_risk_maxdownside(A2184,参数!$B$4,参数!$B$1)</f>
        <v>-12.0925072537976</v>
      </c>
      <c r="AD2184" t="str">
        <f ca="1">f_risk_maxdownside_date(A2184,参数!$B$6,参数!$B$1)</f>
        <v>20200307-20200319</v>
      </c>
    </row>
    <row r="2185" spans="1:30">
      <c r="A2185" s="15" t="s">
        <v>2213</v>
      </c>
      <c r="B2185" t="str">
        <f>f_info_name(A2185)</f>
        <v>招商瑞文A</v>
      </c>
      <c r="C2185" t="str">
        <f>f_info_setupdate(A2185)</f>
        <v>2019-09-11</v>
      </c>
      <c r="D2185" s="16">
        <f t="shared" si="34"/>
        <v>502</v>
      </c>
      <c r="F2185" s="17">
        <f>f_netasset_total(A2185,参数!$B$1,100000000)</f>
        <v>21.4166030366</v>
      </c>
      <c r="G2185" s="17">
        <f ca="1">f_nav_adjustedreturn(A2185,参数!$B$2,参数!$B$1)</f>
        <v>15.5041031652989</v>
      </c>
      <c r="H2185" s="17">
        <f ca="1">f_nav_periodreturnrankingper(A2185,参数!$B$2,参数!$B$1,3)</f>
        <v>53.2085561497326</v>
      </c>
      <c r="I2185" s="17">
        <f ca="1">f_nav_adjustedreturn(A2185,参数!$B$3,参数!$B$2)</f>
        <v>0</v>
      </c>
      <c r="J2185" s="17">
        <f ca="1">f_nav_periodreturnrankingper(A2185,参数!$B$3,参数!$B$2,3)</f>
        <v>0</v>
      </c>
      <c r="K2185" s="17">
        <f ca="1">f_nav_adjustedreturn(A2185,参数!$B$4,参数!$B$3)</f>
        <v>0</v>
      </c>
      <c r="L2185" s="17">
        <f ca="1">f_nav_periodreturnrankingper(A2185,参数!$B$4,参数!$B$3,3)</f>
        <v>0</v>
      </c>
      <c r="M2185" s="17">
        <f ca="1">f_nav_adjustedreturn(A2185,参数!$B$5,参数!$B$4)</f>
        <v>0</v>
      </c>
      <c r="N2185" s="17">
        <f ca="1">f_nav_periodreturnrankingper(A2185,参数!$B$5,参数!$B$4,3)</f>
        <v>0</v>
      </c>
      <c r="O2185" s="17">
        <f ca="1">f_nav_adjustedreturn(A2185,参数!$B$6,参数!$B$5)</f>
        <v>0</v>
      </c>
      <c r="P2185" s="17">
        <f ca="1">f_nav_periodreturnrankingper(A2185,参数!$B$6,参数!$B$5,3)</f>
        <v>0</v>
      </c>
      <c r="Q2185" s="25">
        <f>f_return(A2185,1,参数!$B$1-365/2,参数!$B$1)</f>
        <v>11.4150245873442</v>
      </c>
      <c r="R2185" s="25">
        <f ca="1">f_return(A2185,1,参数!$B$4,参数!$B$1)</f>
        <v>0</v>
      </c>
      <c r="S2185" s="25">
        <f ca="1">f_return(A2185,1,参数!$B$6,参数!$B$1)</f>
        <v>0</v>
      </c>
      <c r="T2185" t="str">
        <f>f_info_investtype(A2185)</f>
        <v>偏债混合型基金</v>
      </c>
      <c r="U2185" t="str">
        <f>f_info_fundmanager(A2185)</f>
        <v>王垠,余芽芳</v>
      </c>
      <c r="V2185">
        <f>f_info_manager_onthepostdays(A2185,1)</f>
        <v>519</v>
      </c>
      <c r="W2185" s="25">
        <f ca="1">f_return_1w(A2185,"0",参数!$B$2)</f>
        <v>-0.301938248758146</v>
      </c>
      <c r="X2185" s="25">
        <f>f_return_1m(A2185,"0",参数!$B$1)</f>
        <v>1.60708147129597</v>
      </c>
      <c r="Y2185" s="25">
        <f>f_return_3m(A2185,0,参数!$B$1)</f>
        <v>2.43458672673714</v>
      </c>
      <c r="Z2185" s="25">
        <f>f_return_6m(A2185,0,参数!B2184)</f>
        <v>3.98079441292013</v>
      </c>
      <c r="AA2185" t="str">
        <f>f_dq_status(A2185,参数!$B$1)</f>
        <v>开放申购|开放赎回</v>
      </c>
      <c r="AB2185" s="17">
        <f ca="1">f_risk_maxdownside(A2185,参数!$B$6,参数!$B$1)</f>
        <v>-2.32804232804233</v>
      </c>
      <c r="AC2185" s="17">
        <f ca="1">f_risk_maxdownside(A2185,参数!$B$4,参数!$B$1)</f>
        <v>-2.32804232804233</v>
      </c>
      <c r="AD2185" t="str">
        <f ca="1">f_risk_maxdownside_date(A2185,参数!$B$6,参数!$B$1)</f>
        <v>20200307-20200323</v>
      </c>
    </row>
    <row r="2186" spans="1:30">
      <c r="A2186" s="15" t="s">
        <v>2214</v>
      </c>
      <c r="B2186" t="str">
        <f>f_info_name(A2186)</f>
        <v>民生加银持续成长A</v>
      </c>
      <c r="C2186" t="str">
        <f>f_info_setupdate(A2186)</f>
        <v>2019-09-24</v>
      </c>
      <c r="D2186" s="16">
        <f t="shared" si="34"/>
        <v>489</v>
      </c>
      <c r="F2186" s="17">
        <f>f_netasset_total(A2186,参数!$B$1,100000000)</f>
        <v>5.6392403555</v>
      </c>
      <c r="G2186" s="17">
        <f ca="1">f_nav_adjustedreturn(A2186,参数!$B$2,参数!$B$1)</f>
        <v>90.6721136076257</v>
      </c>
      <c r="H2186" s="17">
        <f ca="1">f_nav_periodreturnrankingper(A2186,参数!$B$2,参数!$B$1,3)</f>
        <v>17.6643768400393</v>
      </c>
      <c r="I2186" s="17">
        <f ca="1">f_nav_adjustedreturn(A2186,参数!$B$3,参数!$B$2)</f>
        <v>0</v>
      </c>
      <c r="J2186" s="17">
        <f ca="1">f_nav_periodreturnrankingper(A2186,参数!$B$3,参数!$B$2,3)</f>
        <v>0</v>
      </c>
      <c r="K2186" s="17">
        <f ca="1">f_nav_adjustedreturn(A2186,参数!$B$4,参数!$B$3)</f>
        <v>0</v>
      </c>
      <c r="L2186" s="17">
        <f ca="1">f_nav_periodreturnrankingper(A2186,参数!$B$4,参数!$B$3,3)</f>
        <v>0</v>
      </c>
      <c r="M2186" s="17">
        <f ca="1">f_nav_adjustedreturn(A2186,参数!$B$5,参数!$B$4)</f>
        <v>0</v>
      </c>
      <c r="N2186" s="17">
        <f ca="1">f_nav_periodreturnrankingper(A2186,参数!$B$5,参数!$B$4,3)</f>
        <v>0</v>
      </c>
      <c r="O2186" s="17">
        <f ca="1">f_nav_adjustedreturn(A2186,参数!$B$6,参数!$B$5)</f>
        <v>0</v>
      </c>
      <c r="P2186" s="17">
        <f ca="1">f_nav_periodreturnrankingper(A2186,参数!$B$6,参数!$B$5,3)</f>
        <v>0</v>
      </c>
      <c r="Q2186" s="25">
        <f>f_return(A2186,1,参数!$B$1-365/2,参数!$B$1)</f>
        <v>104.999964866858</v>
      </c>
      <c r="R2186" s="25">
        <f ca="1">f_return(A2186,1,参数!$B$4,参数!$B$1)</f>
        <v>0</v>
      </c>
      <c r="S2186" s="25">
        <f ca="1">f_return(A2186,1,参数!$B$6,参数!$B$1)</f>
        <v>0</v>
      </c>
      <c r="T2186" t="str">
        <f>f_info_investtype(A2186)</f>
        <v>偏股混合型基金</v>
      </c>
      <c r="U2186" t="str">
        <f>f_info_fundmanager(A2186)</f>
        <v>柳世庆</v>
      </c>
      <c r="V2186">
        <f>f_info_manager_onthepostdays(A2186,1)</f>
        <v>506</v>
      </c>
      <c r="W2186" s="25">
        <f ca="1">f_return_1w(A2186,"0",参数!$B$2)</f>
        <v>-3.2012051595895</v>
      </c>
      <c r="X2186" s="25">
        <f>f_return_1m(A2186,"0",参数!$B$1)</f>
        <v>12.2544809024795</v>
      </c>
      <c r="Y2186" s="25">
        <f>f_return_3m(A2186,0,参数!$B$1)</f>
        <v>26.4464942269238</v>
      </c>
      <c r="Z2186" s="25">
        <f>f_return_6m(A2186,0,参数!B2185)</f>
        <v>36.9643955443176</v>
      </c>
      <c r="AA2186" t="str">
        <f>f_dq_status(A2186,参数!$B$1)</f>
        <v>开放申购|开放赎回</v>
      </c>
      <c r="AB2186" s="17">
        <f ca="1">f_risk_maxdownside(A2186,参数!$B$6,参数!$B$1)</f>
        <v>-16.0799068350802</v>
      </c>
      <c r="AC2186" s="17">
        <f ca="1">f_risk_maxdownside(A2186,参数!$B$4,参数!$B$1)</f>
        <v>-16.0799068350802</v>
      </c>
      <c r="AD2186" t="str">
        <f ca="1">f_risk_maxdownside_date(A2186,参数!$B$6,参数!$B$1)</f>
        <v>20200306-20200323</v>
      </c>
    </row>
    <row r="2187" spans="1:30">
      <c r="A2187" s="15" t="s">
        <v>2215</v>
      </c>
      <c r="B2187" t="str">
        <f>f_info_name(A2187)</f>
        <v>南方智锐A</v>
      </c>
      <c r="C2187" t="str">
        <f>f_info_setupdate(A2187)</f>
        <v>2019-09-18</v>
      </c>
      <c r="D2187" s="16">
        <f t="shared" si="34"/>
        <v>495</v>
      </c>
      <c r="F2187" s="17">
        <f>f_netasset_total(A2187,参数!$B$1,100000000)</f>
        <v>18.4988804331</v>
      </c>
      <c r="G2187" s="17">
        <f ca="1">f_nav_adjustedreturn(A2187,参数!$B$2,参数!$B$1)</f>
        <v>89.9442487380222</v>
      </c>
      <c r="H2187" s="17">
        <f ca="1">f_nav_periodreturnrankingper(A2187,参数!$B$2,参数!$B$1,3)</f>
        <v>18.351324828263</v>
      </c>
      <c r="I2187" s="17">
        <f ca="1">f_nav_adjustedreturn(A2187,参数!$B$3,参数!$B$2)</f>
        <v>0</v>
      </c>
      <c r="J2187" s="17">
        <f ca="1">f_nav_periodreturnrankingper(A2187,参数!$B$3,参数!$B$2,3)</f>
        <v>0</v>
      </c>
      <c r="K2187" s="17">
        <f ca="1">f_nav_adjustedreturn(A2187,参数!$B$4,参数!$B$3)</f>
        <v>0</v>
      </c>
      <c r="L2187" s="17">
        <f ca="1">f_nav_periodreturnrankingper(A2187,参数!$B$4,参数!$B$3,3)</f>
        <v>0</v>
      </c>
      <c r="M2187" s="17">
        <f ca="1">f_nav_adjustedreturn(A2187,参数!$B$5,参数!$B$4)</f>
        <v>0</v>
      </c>
      <c r="N2187" s="17">
        <f ca="1">f_nav_periodreturnrankingper(A2187,参数!$B$5,参数!$B$4,3)</f>
        <v>0</v>
      </c>
      <c r="O2187" s="17">
        <f ca="1">f_nav_adjustedreturn(A2187,参数!$B$6,参数!$B$5)</f>
        <v>0</v>
      </c>
      <c r="P2187" s="17">
        <f ca="1">f_nav_periodreturnrankingper(A2187,参数!$B$6,参数!$B$5,3)</f>
        <v>0</v>
      </c>
      <c r="Q2187" s="25">
        <f>f_return(A2187,1,参数!$B$1-365/2,参数!$B$1)</f>
        <v>80.6615696703088</v>
      </c>
      <c r="R2187" s="25">
        <f ca="1">f_return(A2187,1,参数!$B$4,参数!$B$1)</f>
        <v>0</v>
      </c>
      <c r="S2187" s="25">
        <f ca="1">f_return(A2187,1,参数!$B$6,参数!$B$1)</f>
        <v>0</v>
      </c>
      <c r="T2187" t="str">
        <f>f_info_investtype(A2187)</f>
        <v>偏股混合型基金</v>
      </c>
      <c r="U2187" t="str">
        <f>f_info_fundmanager(A2187)</f>
        <v>骆帅</v>
      </c>
      <c r="V2187">
        <f>f_info_manager_onthepostdays(A2187,1)</f>
        <v>512</v>
      </c>
      <c r="W2187" s="25">
        <f ca="1">f_return_1w(A2187,"0",参数!$B$2)</f>
        <v>-3.29873980726463</v>
      </c>
      <c r="X2187" s="25">
        <f>f_return_1m(A2187,"0",参数!$B$1)</f>
        <v>16.7250599299281</v>
      </c>
      <c r="Y2187" s="25">
        <f>f_return_3m(A2187,0,参数!$B$1)</f>
        <v>30.5491425072445</v>
      </c>
      <c r="Z2187" s="25">
        <f>f_return_6m(A2187,0,参数!B2186)</f>
        <v>32.1978713011883</v>
      </c>
      <c r="AA2187" t="str">
        <f>f_dq_status(A2187,参数!$B$1)</f>
        <v>开放申购|开放赎回</v>
      </c>
      <c r="AB2187" s="17">
        <f ca="1">f_risk_maxdownside(A2187,参数!$B$6,参数!$B$1)</f>
        <v>-13.6788672188084</v>
      </c>
      <c r="AC2187" s="17">
        <f ca="1">f_risk_maxdownside(A2187,参数!$B$4,参数!$B$1)</f>
        <v>-13.6788672188084</v>
      </c>
      <c r="AD2187" t="str">
        <f ca="1">f_risk_maxdownside_date(A2187,参数!$B$6,参数!$B$1)</f>
        <v>20200306-20200319</v>
      </c>
    </row>
    <row r="2188" spans="1:30">
      <c r="A2188" s="15" t="s">
        <v>2216</v>
      </c>
      <c r="B2188" t="str">
        <f>f_info_name(A2188)</f>
        <v>海富通平衡养老目标三年(FOF)</v>
      </c>
      <c r="C2188" t="str">
        <f>f_info_setupdate(A2188)</f>
        <v>2020-02-19</v>
      </c>
      <c r="D2188" s="16">
        <f t="shared" si="34"/>
        <v>341</v>
      </c>
      <c r="F2188" s="17">
        <f>f_netasset_total(A2188,参数!$B$1,100000000)</f>
        <v>0.5759514735</v>
      </c>
      <c r="G2188" s="17">
        <f ca="1">f_nav_adjustedreturn(A2188,参数!$B$2,参数!$B$1)</f>
        <v>0</v>
      </c>
      <c r="H2188" s="17">
        <f ca="1">f_nav_periodreturnrankingper(A2188,参数!$B$2,参数!$B$1,3)</f>
        <v>0</v>
      </c>
      <c r="I2188" s="17">
        <f ca="1">f_nav_adjustedreturn(A2188,参数!$B$3,参数!$B$2)</f>
        <v>0</v>
      </c>
      <c r="J2188" s="17">
        <f ca="1">f_nav_periodreturnrankingper(A2188,参数!$B$3,参数!$B$2,3)</f>
        <v>0</v>
      </c>
      <c r="K2188" s="17">
        <f ca="1">f_nav_adjustedreturn(A2188,参数!$B$4,参数!$B$3)</f>
        <v>0</v>
      </c>
      <c r="L2188" s="17">
        <f ca="1">f_nav_periodreturnrankingper(A2188,参数!$B$4,参数!$B$3,3)</f>
        <v>0</v>
      </c>
      <c r="M2188" s="17">
        <f ca="1">f_nav_adjustedreturn(A2188,参数!$B$5,参数!$B$4)</f>
        <v>0</v>
      </c>
      <c r="N2188" s="17">
        <f ca="1">f_nav_periodreturnrankingper(A2188,参数!$B$5,参数!$B$4,3)</f>
        <v>0</v>
      </c>
      <c r="O2188" s="17">
        <f ca="1">f_nav_adjustedreturn(A2188,参数!$B$6,参数!$B$5)</f>
        <v>0</v>
      </c>
      <c r="P2188" s="17">
        <f ca="1">f_nav_periodreturnrankingper(A2188,参数!$B$6,参数!$B$5,3)</f>
        <v>0</v>
      </c>
      <c r="Q2188" s="25">
        <f>f_return(A2188,1,参数!$B$1-365/2,参数!$B$1)</f>
        <v>28.178560918725</v>
      </c>
      <c r="R2188" s="25">
        <f ca="1">f_return(A2188,1,参数!$B$4,参数!$B$1)</f>
        <v>0</v>
      </c>
      <c r="S2188" s="25">
        <f ca="1">f_return(A2188,1,参数!$B$6,参数!$B$1)</f>
        <v>0</v>
      </c>
      <c r="T2188" t="str">
        <f>f_info_investtype(A2188)</f>
        <v>平衡混合型基金</v>
      </c>
      <c r="U2188" t="str">
        <f>f_info_fundmanager(A2188)</f>
        <v>朱赟</v>
      </c>
      <c r="V2188">
        <f>f_info_manager_onthepostdays(A2188,1)</f>
        <v>358</v>
      </c>
      <c r="W2188" s="25">
        <f ca="1">f_return_1w(A2188,"0",参数!$B$2)</f>
        <v>0</v>
      </c>
      <c r="X2188" s="25">
        <f>f_return_1m(A2188,"0",参数!$B$1)</f>
        <v>6.99312568955275</v>
      </c>
      <c r="Y2188" s="25">
        <f>f_return_3m(A2188,0,参数!$B$1)</f>
        <v>10.9575778912163</v>
      </c>
      <c r="Z2188" s="25">
        <f>f_return_6m(A2188,0,参数!B2187)</f>
        <v>8.42519685039371</v>
      </c>
      <c r="AA2188" t="str">
        <f>f_dq_status(A2188,参数!$B$1)</f>
        <v>开放申购|暂停赎回</v>
      </c>
      <c r="AB2188" s="17">
        <f ca="1">f_risk_maxdownside(A2188,参数!$B$6,参数!$B$1)</f>
        <v>-3.61154311387593</v>
      </c>
      <c r="AC2188" s="17">
        <f ca="1">f_risk_maxdownside(A2188,参数!$B$4,参数!$B$1)</f>
        <v>-3.61154311387593</v>
      </c>
      <c r="AD2188" t="str">
        <f ca="1">f_risk_maxdownside_date(A2188,参数!$B$6,参数!$B$1)</f>
        <v>20200902-20200910</v>
      </c>
    </row>
    <row r="2189" spans="1:30">
      <c r="A2189" s="15" t="s">
        <v>2217</v>
      </c>
      <c r="B2189" t="str">
        <f>f_info_name(A2189)</f>
        <v>天弘养老2035三年</v>
      </c>
      <c r="C2189" t="str">
        <f>f_info_setupdate(A2189)</f>
        <v>2019-09-19</v>
      </c>
      <c r="D2189" s="16">
        <f t="shared" si="34"/>
        <v>494</v>
      </c>
      <c r="F2189" s="17">
        <f>f_netasset_total(A2189,参数!$B$1,100000000)</f>
        <v>1.3447782084</v>
      </c>
      <c r="G2189" s="17">
        <f ca="1">f_nav_adjustedreturn(A2189,参数!$B$2,参数!$B$1)</f>
        <v>24.6023954447281</v>
      </c>
      <c r="H2189" s="17">
        <f ca="1">f_nav_periodreturnrankingper(A2189,参数!$B$2,参数!$B$1,3)</f>
        <v>88</v>
      </c>
      <c r="I2189" s="17">
        <f ca="1">f_nav_adjustedreturn(A2189,参数!$B$3,参数!$B$2)</f>
        <v>0</v>
      </c>
      <c r="J2189" s="17">
        <f ca="1">f_nav_periodreturnrankingper(A2189,参数!$B$3,参数!$B$2,3)</f>
        <v>0</v>
      </c>
      <c r="K2189" s="17">
        <f ca="1">f_nav_adjustedreturn(A2189,参数!$B$4,参数!$B$3)</f>
        <v>0</v>
      </c>
      <c r="L2189" s="17">
        <f ca="1">f_nav_periodreturnrankingper(A2189,参数!$B$4,参数!$B$3,3)</f>
        <v>0</v>
      </c>
      <c r="M2189" s="17">
        <f ca="1">f_nav_adjustedreturn(A2189,参数!$B$5,参数!$B$4)</f>
        <v>0</v>
      </c>
      <c r="N2189" s="17">
        <f ca="1">f_nav_periodreturnrankingper(A2189,参数!$B$5,参数!$B$4,3)</f>
        <v>0</v>
      </c>
      <c r="O2189" s="17">
        <f ca="1">f_nav_adjustedreturn(A2189,参数!$B$6,参数!$B$5)</f>
        <v>0</v>
      </c>
      <c r="P2189" s="17">
        <f ca="1">f_nav_periodreturnrankingper(A2189,参数!$B$6,参数!$B$5,3)</f>
        <v>0</v>
      </c>
      <c r="Q2189" s="25">
        <f>f_return(A2189,1,参数!$B$1-365/2,参数!$B$1)</f>
        <v>33.7585377326232</v>
      </c>
      <c r="R2189" s="25">
        <f ca="1">f_return(A2189,1,参数!$B$4,参数!$B$1)</f>
        <v>0</v>
      </c>
      <c r="S2189" s="25">
        <f ca="1">f_return(A2189,1,参数!$B$6,参数!$B$1)</f>
        <v>0</v>
      </c>
      <c r="T2189" t="str">
        <f>f_info_investtype(A2189)</f>
        <v>平衡混合型基金</v>
      </c>
      <c r="U2189" t="str">
        <f>f_info_fundmanager(A2189)</f>
        <v>刘冬,张庆昌</v>
      </c>
      <c r="V2189">
        <f>f_info_manager_onthepostdays(A2189,1)</f>
        <v>288</v>
      </c>
      <c r="W2189" s="25">
        <f ca="1">f_return_1w(A2189,"0",参数!$B$2)</f>
        <v>-1.60355486862442</v>
      </c>
      <c r="X2189" s="25">
        <f>f_return_1m(A2189,"0",参数!$B$1)</f>
        <v>7.61404103781585</v>
      </c>
      <c r="Y2189" s="25">
        <f>f_return_3m(A2189,0,参数!$B$1)</f>
        <v>13.3214285714286</v>
      </c>
      <c r="Z2189" s="25">
        <f>f_return_6m(A2189,0,参数!B2188)</f>
        <v>9.22116736990155</v>
      </c>
      <c r="AA2189" t="str">
        <f>f_dq_status(A2189,参数!$B$1)</f>
        <v>开放申购|暂停赎回</v>
      </c>
      <c r="AB2189" s="17">
        <f ca="1">f_risk_maxdownside(A2189,参数!$B$6,参数!$B$1)</f>
        <v>-8.05587447378492</v>
      </c>
      <c r="AC2189" s="17">
        <f ca="1">f_risk_maxdownside(A2189,参数!$B$4,参数!$B$1)</f>
        <v>-8.05587447378492</v>
      </c>
      <c r="AD2189" t="str">
        <f ca="1">f_risk_maxdownside_date(A2189,参数!$B$6,参数!$B$1)</f>
        <v>20200306-20200323</v>
      </c>
    </row>
    <row r="2190" spans="1:30">
      <c r="A2190" s="15" t="s">
        <v>2218</v>
      </c>
      <c r="B2190" t="str">
        <f>f_info_name(A2190)</f>
        <v>广发优势增长</v>
      </c>
      <c r="C2190" t="str">
        <f>f_info_setupdate(A2190)</f>
        <v>2019-12-25</v>
      </c>
      <c r="D2190" s="16">
        <f t="shared" si="34"/>
        <v>397</v>
      </c>
      <c r="F2190" s="17">
        <f>f_netasset_total(A2190,参数!$B$1,100000000)</f>
        <v>9.6095570699</v>
      </c>
      <c r="G2190" s="17">
        <f ca="1">f_nav_adjustedreturn(A2190,参数!$B$2,参数!$B$1)</f>
        <v>87.6811594202898</v>
      </c>
      <c r="H2190" s="17">
        <f ca="1">f_nav_periodreturnrankingper(A2190,参数!$B$2,参数!$B$1,3)</f>
        <v>28.921568627451</v>
      </c>
      <c r="I2190" s="17">
        <f ca="1">f_nav_adjustedreturn(A2190,参数!$B$3,参数!$B$2)</f>
        <v>0</v>
      </c>
      <c r="J2190" s="17">
        <f ca="1">f_nav_periodreturnrankingper(A2190,参数!$B$3,参数!$B$2,3)</f>
        <v>0</v>
      </c>
      <c r="K2190" s="17">
        <f ca="1">f_nav_adjustedreturn(A2190,参数!$B$4,参数!$B$3)</f>
        <v>0</v>
      </c>
      <c r="L2190" s="17">
        <f ca="1">f_nav_periodreturnrankingper(A2190,参数!$B$4,参数!$B$3,3)</f>
        <v>0</v>
      </c>
      <c r="M2190" s="17">
        <f ca="1">f_nav_adjustedreturn(A2190,参数!$B$5,参数!$B$4)</f>
        <v>0</v>
      </c>
      <c r="N2190" s="17">
        <f ca="1">f_nav_periodreturnrankingper(A2190,参数!$B$5,参数!$B$4,3)</f>
        <v>0</v>
      </c>
      <c r="O2190" s="17">
        <f ca="1">f_nav_adjustedreturn(A2190,参数!$B$6,参数!$B$5)</f>
        <v>0</v>
      </c>
      <c r="P2190" s="17">
        <f ca="1">f_nav_periodreturnrankingper(A2190,参数!$B$6,参数!$B$5,3)</f>
        <v>0</v>
      </c>
      <c r="Q2190" s="25">
        <f>f_return(A2190,1,参数!$B$1-365/2,参数!$B$1)</f>
        <v>85.668749928735</v>
      </c>
      <c r="R2190" s="25">
        <f ca="1">f_return(A2190,1,参数!$B$4,参数!$B$1)</f>
        <v>0</v>
      </c>
      <c r="S2190" s="25">
        <f ca="1">f_return(A2190,1,参数!$B$6,参数!$B$1)</f>
        <v>0</v>
      </c>
      <c r="T2190" t="str">
        <f>f_info_investtype(A2190)</f>
        <v>普通股票型基金</v>
      </c>
      <c r="U2190" t="str">
        <f>f_info_fundmanager(A2190)</f>
        <v>邱璟旻</v>
      </c>
      <c r="V2190">
        <f>f_info_manager_onthepostdays(A2190,1)</f>
        <v>414</v>
      </c>
      <c r="W2190" s="25">
        <f ca="1">f_return_1w(A2190,"0",参数!$B$2)</f>
        <v>0.0391849529780739</v>
      </c>
      <c r="X2190" s="25">
        <f>f_return_1m(A2190,"0",参数!$B$1)</f>
        <v>18.8147046060381</v>
      </c>
      <c r="Y2190" s="25">
        <f>f_return_3m(A2190,0,参数!$B$1)</f>
        <v>28.8903833221251</v>
      </c>
      <c r="Z2190" s="25">
        <f>f_return_6m(A2190,0,参数!B2189)</f>
        <v>26.1229712438548</v>
      </c>
      <c r="AA2190" t="str">
        <f>f_dq_status(A2190,参数!$B$1)</f>
        <v>开放申购|开放赎回</v>
      </c>
      <c r="AB2190" s="17">
        <f ca="1">f_risk_maxdownside(A2190,参数!$B$6,参数!$B$1)</f>
        <v>-19.3187387681751</v>
      </c>
      <c r="AC2190" s="17">
        <f ca="1">f_risk_maxdownside(A2190,参数!$B$4,参数!$B$1)</f>
        <v>-19.3187387681751</v>
      </c>
      <c r="AD2190" t="str">
        <f ca="1">f_risk_maxdownside_date(A2190,参数!$B$6,参数!$B$1)</f>
        <v>20200226-20200323</v>
      </c>
    </row>
    <row r="2191" spans="1:30">
      <c r="A2191" s="15" t="s">
        <v>2219</v>
      </c>
      <c r="B2191" t="str">
        <f>f_info_name(A2191)</f>
        <v>中银招利A</v>
      </c>
      <c r="C2191" t="str">
        <f>f_info_setupdate(A2191)</f>
        <v>2019-09-27</v>
      </c>
      <c r="D2191" s="16">
        <f t="shared" si="34"/>
        <v>486</v>
      </c>
      <c r="F2191" s="17">
        <f>f_netasset_total(A2191,参数!$B$1,100000000)</f>
        <v>4.9937095123</v>
      </c>
      <c r="G2191" s="17">
        <f ca="1">f_nav_adjustedreturn(A2191,参数!$B$2,参数!$B$1)</f>
        <v>6.10470795077163</v>
      </c>
      <c r="H2191" s="17">
        <f ca="1">f_nav_periodreturnrankingper(A2191,参数!$B$2,参数!$B$1,3)</f>
        <v>73.7735849056604</v>
      </c>
      <c r="I2191" s="17">
        <f ca="1">f_nav_adjustedreturn(A2191,参数!$B$3,参数!$B$2)</f>
        <v>0</v>
      </c>
      <c r="J2191" s="17">
        <f ca="1">f_nav_periodreturnrankingper(A2191,参数!$B$3,参数!$B$2,3)</f>
        <v>0</v>
      </c>
      <c r="K2191" s="17">
        <f ca="1">f_nav_adjustedreturn(A2191,参数!$B$4,参数!$B$3)</f>
        <v>0</v>
      </c>
      <c r="L2191" s="17">
        <f ca="1">f_nav_periodreturnrankingper(A2191,参数!$B$4,参数!$B$3,3)</f>
        <v>0</v>
      </c>
      <c r="M2191" s="17">
        <f ca="1">f_nav_adjustedreturn(A2191,参数!$B$5,参数!$B$4)</f>
        <v>0</v>
      </c>
      <c r="N2191" s="17">
        <f ca="1">f_nav_periodreturnrankingper(A2191,参数!$B$5,参数!$B$4,3)</f>
        <v>0</v>
      </c>
      <c r="O2191" s="17">
        <f ca="1">f_nav_adjustedreturn(A2191,参数!$B$6,参数!$B$5)</f>
        <v>0</v>
      </c>
      <c r="P2191" s="17">
        <f ca="1">f_nav_periodreturnrankingper(A2191,参数!$B$6,参数!$B$5,3)</f>
        <v>0</v>
      </c>
      <c r="Q2191" s="25">
        <f>f_return(A2191,1,参数!$B$1-365/2,参数!$B$1)</f>
        <v>8.87916814054417</v>
      </c>
      <c r="R2191" s="25">
        <f ca="1">f_return(A2191,1,参数!$B$4,参数!$B$1)</f>
        <v>0</v>
      </c>
      <c r="S2191" s="25">
        <f ca="1">f_return(A2191,1,参数!$B$6,参数!$B$1)</f>
        <v>0</v>
      </c>
      <c r="T2191" t="str">
        <f>f_info_investtype(A2191)</f>
        <v>混合债券型二级基金</v>
      </c>
      <c r="U2191" t="str">
        <f>f_info_fundmanager(A2191)</f>
        <v>陈玮</v>
      </c>
      <c r="V2191">
        <f>f_info_manager_onthepostdays(A2191,1)</f>
        <v>503</v>
      </c>
      <c r="W2191" s="25">
        <f ca="1">f_return_1w(A2191,"0",参数!$B$2)</f>
        <v>-0.292169848071668</v>
      </c>
      <c r="X2191" s="25">
        <f>f_return_1m(A2191,"0",参数!$B$1)</f>
        <v>1.4191018579031</v>
      </c>
      <c r="Y2191" s="25">
        <f>f_return_3m(A2191,0,参数!$B$1)</f>
        <v>2.71369137670196</v>
      </c>
      <c r="Z2191" s="25">
        <f>f_return_6m(A2191,0,参数!B2190)</f>
        <v>1.9498869630746</v>
      </c>
      <c r="AA2191" t="str">
        <f>f_dq_status(A2191,参数!$B$1)</f>
        <v>开放申购|开放赎回</v>
      </c>
      <c r="AB2191" s="17">
        <f ca="1">f_risk_maxdownside(A2191,参数!$B$6,参数!$B$1)</f>
        <v>-2.52922015711822</v>
      </c>
      <c r="AC2191" s="17">
        <f ca="1">f_risk_maxdownside(A2191,参数!$B$4,参数!$B$1)</f>
        <v>-2.52922015711822</v>
      </c>
      <c r="AD2191" t="str">
        <f ca="1">f_risk_maxdownside_date(A2191,参数!$B$6,参数!$B$1)</f>
        <v>20200306-20200319</v>
      </c>
    </row>
    <row r="2192" spans="1:30">
      <c r="A2192" s="15" t="s">
        <v>2220</v>
      </c>
      <c r="B2192" t="str">
        <f>f_info_name(A2192)</f>
        <v>同泰开泰A</v>
      </c>
      <c r="C2192" t="str">
        <f>f_info_setupdate(A2192)</f>
        <v>2019-08-28</v>
      </c>
      <c r="D2192" s="16">
        <f t="shared" si="34"/>
        <v>516</v>
      </c>
      <c r="F2192" s="17">
        <f>f_netasset_total(A2192,参数!$B$1,100000000)</f>
        <v>0.6438877626</v>
      </c>
      <c r="G2192" s="17">
        <f ca="1">f_nav_adjustedreturn(A2192,参数!$B$2,参数!$B$1)</f>
        <v>28.0216850337718</v>
      </c>
      <c r="H2192" s="17">
        <f ca="1">f_nav_periodreturnrankingper(A2192,参数!$B$2,参数!$B$1,3)</f>
        <v>94.0137389597645</v>
      </c>
      <c r="I2192" s="17">
        <f ca="1">f_nav_adjustedreturn(A2192,参数!$B$3,参数!$B$2)</f>
        <v>0</v>
      </c>
      <c r="J2192" s="17">
        <f ca="1">f_nav_periodreturnrankingper(A2192,参数!$B$3,参数!$B$2,3)</f>
        <v>0</v>
      </c>
      <c r="K2192" s="17">
        <f ca="1">f_nav_adjustedreturn(A2192,参数!$B$4,参数!$B$3)</f>
        <v>0</v>
      </c>
      <c r="L2192" s="17">
        <f ca="1">f_nav_periodreturnrankingper(A2192,参数!$B$4,参数!$B$3,3)</f>
        <v>0</v>
      </c>
      <c r="M2192" s="17">
        <f ca="1">f_nav_adjustedreturn(A2192,参数!$B$5,参数!$B$4)</f>
        <v>0</v>
      </c>
      <c r="N2192" s="17">
        <f ca="1">f_nav_periodreturnrankingper(A2192,参数!$B$5,参数!$B$4,3)</f>
        <v>0</v>
      </c>
      <c r="O2192" s="17">
        <f ca="1">f_nav_adjustedreturn(A2192,参数!$B$6,参数!$B$5)</f>
        <v>0</v>
      </c>
      <c r="P2192" s="17">
        <f ca="1">f_nav_periodreturnrankingper(A2192,参数!$B$6,参数!$B$5,3)</f>
        <v>0</v>
      </c>
      <c r="Q2192" s="25">
        <f>f_return(A2192,1,参数!$B$1-365/2,参数!$B$1)</f>
        <v>48.3426964979699</v>
      </c>
      <c r="R2192" s="25">
        <f ca="1">f_return(A2192,1,参数!$B$4,参数!$B$1)</f>
        <v>0</v>
      </c>
      <c r="S2192" s="25">
        <f ca="1">f_return(A2192,1,参数!$B$6,参数!$B$1)</f>
        <v>0</v>
      </c>
      <c r="T2192" t="str">
        <f>f_info_investtype(A2192)</f>
        <v>偏股混合型基金</v>
      </c>
      <c r="U2192" t="str">
        <f>f_info_fundmanager(A2192)</f>
        <v>杨喆,高春梅</v>
      </c>
      <c r="V2192">
        <f>f_info_manager_onthepostdays(A2192,1)</f>
        <v>533</v>
      </c>
      <c r="W2192" s="25">
        <f ca="1">f_return_1w(A2192,"0",参数!$B$2)</f>
        <v>-0.212841433132313</v>
      </c>
      <c r="X2192" s="25">
        <f>f_return_1m(A2192,"0",参数!$B$1)</f>
        <v>9.02141830015893</v>
      </c>
      <c r="Y2192" s="25">
        <f>f_return_3m(A2192,0,参数!$B$1)</f>
        <v>19.5336486598622</v>
      </c>
      <c r="Z2192" s="25">
        <f>f_return_6m(A2192,0,参数!B2191)</f>
        <v>15.5293191656828</v>
      </c>
      <c r="AA2192" t="str">
        <f>f_dq_status(A2192,参数!$B$1)</f>
        <v>开放申购|开放赎回</v>
      </c>
      <c r="AB2192" s="17">
        <f ca="1">f_risk_maxdownside(A2192,参数!$B$6,参数!$B$1)</f>
        <v>-26.9831639617776</v>
      </c>
      <c r="AC2192" s="17">
        <f ca="1">f_risk_maxdownside(A2192,参数!$B$4,参数!$B$1)</f>
        <v>-26.9831639617776</v>
      </c>
      <c r="AD2192" t="str">
        <f ca="1">f_risk_maxdownside_date(A2192,参数!$B$6,参数!$B$1)</f>
        <v>20200226-20200331</v>
      </c>
    </row>
    <row r="2193" spans="1:30">
      <c r="A2193" s="15" t="s">
        <v>2221</v>
      </c>
      <c r="B2193" t="str">
        <f>f_info_name(A2193)</f>
        <v>汇安量化先锋A</v>
      </c>
      <c r="C2193" t="str">
        <f>f_info_setupdate(A2193)</f>
        <v>2019-10-30</v>
      </c>
      <c r="D2193" s="16">
        <f t="shared" si="34"/>
        <v>453</v>
      </c>
      <c r="F2193" s="17">
        <f>f_netasset_total(A2193,参数!$B$1,100000000)</f>
        <v>0.4591918179</v>
      </c>
      <c r="G2193" s="17">
        <f ca="1">f_nav_adjustedreturn(A2193,参数!$B$2,参数!$B$1)</f>
        <v>57.0767004341534</v>
      </c>
      <c r="H2193" s="17">
        <f ca="1">f_nav_periodreturnrankingper(A2193,参数!$B$2,参数!$B$1,3)</f>
        <v>67.1246319921492</v>
      </c>
      <c r="I2193" s="17">
        <f ca="1">f_nav_adjustedreturn(A2193,参数!$B$3,参数!$B$2)</f>
        <v>0</v>
      </c>
      <c r="J2193" s="17">
        <f ca="1">f_nav_periodreturnrankingper(A2193,参数!$B$3,参数!$B$2,3)</f>
        <v>0</v>
      </c>
      <c r="K2193" s="17">
        <f ca="1">f_nav_adjustedreturn(A2193,参数!$B$4,参数!$B$3)</f>
        <v>0</v>
      </c>
      <c r="L2193" s="17">
        <f ca="1">f_nav_periodreturnrankingper(A2193,参数!$B$4,参数!$B$3,3)</f>
        <v>0</v>
      </c>
      <c r="M2193" s="17">
        <f ca="1">f_nav_adjustedreturn(A2193,参数!$B$5,参数!$B$4)</f>
        <v>0</v>
      </c>
      <c r="N2193" s="17">
        <f ca="1">f_nav_periodreturnrankingper(A2193,参数!$B$5,参数!$B$4,3)</f>
        <v>0</v>
      </c>
      <c r="O2193" s="17">
        <f ca="1">f_nav_adjustedreturn(A2193,参数!$B$6,参数!$B$5)</f>
        <v>0</v>
      </c>
      <c r="P2193" s="17">
        <f ca="1">f_nav_periodreturnrankingper(A2193,参数!$B$6,参数!$B$5,3)</f>
        <v>0</v>
      </c>
      <c r="Q2193" s="25">
        <f>f_return(A2193,1,参数!$B$1-365/2,参数!$B$1)</f>
        <v>48.2718561585915</v>
      </c>
      <c r="R2193" s="25">
        <f ca="1">f_return(A2193,1,参数!$B$4,参数!$B$1)</f>
        <v>0</v>
      </c>
      <c r="S2193" s="25">
        <f ca="1">f_return(A2193,1,参数!$B$6,参数!$B$1)</f>
        <v>0</v>
      </c>
      <c r="T2193" t="str">
        <f>f_info_investtype(A2193)</f>
        <v>偏股混合型基金</v>
      </c>
      <c r="U2193" t="str">
        <f>f_info_fundmanager(A2193)</f>
        <v>朱晨歌</v>
      </c>
      <c r="V2193">
        <f>f_info_manager_onthepostdays(A2193,1)</f>
        <v>470</v>
      </c>
      <c r="W2193" s="25">
        <f ca="1">f_return_1w(A2193,"0",参数!$B$2)</f>
        <v>-1.56695156695156</v>
      </c>
      <c r="X2193" s="25">
        <f>f_return_1m(A2193,"0",参数!$B$1)</f>
        <v>11.8584678804535</v>
      </c>
      <c r="Y2193" s="25">
        <f>f_return_3m(A2193,0,参数!$B$1)</f>
        <v>23.7440145929923</v>
      </c>
      <c r="Z2193" s="25">
        <f>f_return_6m(A2193,0,参数!B2192)</f>
        <v>14.1768937790944</v>
      </c>
      <c r="AA2193" t="str">
        <f>f_dq_status(A2193,参数!$B$1)</f>
        <v>开放申购|开放赎回</v>
      </c>
      <c r="AB2193" s="17">
        <f ca="1">f_risk_maxdownside(A2193,参数!$B$6,参数!$B$1)</f>
        <v>-16.7684522770895</v>
      </c>
      <c r="AC2193" s="17">
        <f ca="1">f_risk_maxdownside(A2193,参数!$B$4,参数!$B$1)</f>
        <v>-16.7684522770895</v>
      </c>
      <c r="AD2193" t="str">
        <f ca="1">f_risk_maxdownside_date(A2193,参数!$B$6,参数!$B$1)</f>
        <v>20200226-20200323</v>
      </c>
    </row>
    <row r="2194" spans="1:30">
      <c r="A2194" s="15" t="s">
        <v>2222</v>
      </c>
      <c r="B2194" t="str">
        <f>f_info_name(A2194)</f>
        <v>中邮研究精选</v>
      </c>
      <c r="C2194" t="str">
        <f>f_info_setupdate(A2194)</f>
        <v>2019-09-11</v>
      </c>
      <c r="D2194" s="16">
        <f t="shared" si="34"/>
        <v>502</v>
      </c>
      <c r="F2194" s="17">
        <f>f_netasset_total(A2194,参数!$B$1,100000000)</f>
        <v>9.482191336</v>
      </c>
      <c r="G2194" s="17">
        <f ca="1">f_nav_adjustedreturn(A2194,参数!$B$2,参数!$B$1)</f>
        <v>56.01087944213</v>
      </c>
      <c r="H2194" s="17">
        <f ca="1">f_nav_periodreturnrankingper(A2194,参数!$B$2,参数!$B$1,3)</f>
        <v>69.3817468105986</v>
      </c>
      <c r="I2194" s="17">
        <f ca="1">f_nav_adjustedreturn(A2194,参数!$B$3,参数!$B$2)</f>
        <v>0</v>
      </c>
      <c r="J2194" s="17">
        <f ca="1">f_nav_periodreturnrankingper(A2194,参数!$B$3,参数!$B$2,3)</f>
        <v>0</v>
      </c>
      <c r="K2194" s="17">
        <f ca="1">f_nav_adjustedreturn(A2194,参数!$B$4,参数!$B$3)</f>
        <v>0</v>
      </c>
      <c r="L2194" s="17">
        <f ca="1">f_nav_periodreturnrankingper(A2194,参数!$B$4,参数!$B$3,3)</f>
        <v>0</v>
      </c>
      <c r="M2194" s="17">
        <f ca="1">f_nav_adjustedreturn(A2194,参数!$B$5,参数!$B$4)</f>
        <v>0</v>
      </c>
      <c r="N2194" s="17">
        <f ca="1">f_nav_periodreturnrankingper(A2194,参数!$B$5,参数!$B$4,3)</f>
        <v>0</v>
      </c>
      <c r="O2194" s="17">
        <f ca="1">f_nav_adjustedreturn(A2194,参数!$B$6,参数!$B$5)</f>
        <v>0</v>
      </c>
      <c r="P2194" s="17">
        <f ca="1">f_nav_periodreturnrankingper(A2194,参数!$B$6,参数!$B$5,3)</f>
        <v>0</v>
      </c>
      <c r="Q2194" s="25">
        <f>f_return(A2194,1,参数!$B$1-365/2,参数!$B$1)</f>
        <v>50.7015933343054</v>
      </c>
      <c r="R2194" s="25">
        <f ca="1">f_return(A2194,1,参数!$B$4,参数!$B$1)</f>
        <v>0</v>
      </c>
      <c r="S2194" s="25">
        <f ca="1">f_return(A2194,1,参数!$B$6,参数!$B$1)</f>
        <v>0</v>
      </c>
      <c r="T2194" t="str">
        <f>f_info_investtype(A2194)</f>
        <v>偏股混合型基金</v>
      </c>
      <c r="U2194" t="str">
        <f>f_info_fundmanager(A2194)</f>
        <v>杨欢</v>
      </c>
      <c r="V2194">
        <f>f_info_manager_onthepostdays(A2194,1)</f>
        <v>519</v>
      </c>
      <c r="W2194" s="25">
        <f ca="1">f_return_1w(A2194,"0",参数!$B$2)</f>
        <v>-1.68284213338081</v>
      </c>
      <c r="X2194" s="25">
        <f>f_return_1m(A2194,"0",参数!$B$1)</f>
        <v>6.29343629343631</v>
      </c>
      <c r="Y2194" s="25">
        <f>f_return_3m(A2194,0,参数!$B$1)</f>
        <v>22.388192406864</v>
      </c>
      <c r="Z2194" s="25">
        <f>f_return_6m(A2194,0,参数!B2193)</f>
        <v>10.189452124936</v>
      </c>
      <c r="AA2194" t="str">
        <f>f_dq_status(A2194,参数!$B$1)</f>
        <v>开放申购|开放赎回</v>
      </c>
      <c r="AB2194" s="17">
        <f ca="1">f_risk_maxdownside(A2194,参数!$B$6,参数!$B$1)</f>
        <v>-10.7987120081678</v>
      </c>
      <c r="AC2194" s="17">
        <f ca="1">f_risk_maxdownside(A2194,参数!$B$4,参数!$B$1)</f>
        <v>-10.7987120081678</v>
      </c>
      <c r="AD2194" t="str">
        <f ca="1">f_risk_maxdownside_date(A2194,参数!$B$6,参数!$B$1)</f>
        <v>20200306-20200323</v>
      </c>
    </row>
    <row r="2195" spans="1:30">
      <c r="A2195" s="15" t="s">
        <v>2223</v>
      </c>
      <c r="B2195" t="str">
        <f>f_info_name(A2195)</f>
        <v>银华尊和养老2030三年</v>
      </c>
      <c r="C2195" t="str">
        <f>f_info_setupdate(A2195)</f>
        <v>2019-08-16</v>
      </c>
      <c r="D2195" s="16">
        <f t="shared" si="34"/>
        <v>528</v>
      </c>
      <c r="F2195" s="17">
        <f>f_netasset_total(A2195,参数!$B$1,100000000)</f>
        <v>0.2675909132</v>
      </c>
      <c r="G2195" s="17">
        <f ca="1">f_nav_adjustedreturn(A2195,参数!$B$2,参数!$B$1)</f>
        <v>38.7562572198691</v>
      </c>
      <c r="H2195" s="17">
        <f ca="1">f_nav_periodreturnrankingper(A2195,参数!$B$2,参数!$B$1,3)</f>
        <v>44</v>
      </c>
      <c r="I2195" s="17">
        <f ca="1">f_nav_adjustedreturn(A2195,参数!$B$3,参数!$B$2)</f>
        <v>0</v>
      </c>
      <c r="J2195" s="17">
        <f ca="1">f_nav_periodreturnrankingper(A2195,参数!$B$3,参数!$B$2,3)</f>
        <v>0</v>
      </c>
      <c r="K2195" s="17">
        <f ca="1">f_nav_adjustedreturn(A2195,参数!$B$4,参数!$B$3)</f>
        <v>0</v>
      </c>
      <c r="L2195" s="17">
        <f ca="1">f_nav_periodreturnrankingper(A2195,参数!$B$4,参数!$B$3,3)</f>
        <v>0</v>
      </c>
      <c r="M2195" s="17">
        <f ca="1">f_nav_adjustedreturn(A2195,参数!$B$5,参数!$B$4)</f>
        <v>0</v>
      </c>
      <c r="N2195" s="17">
        <f ca="1">f_nav_periodreturnrankingper(A2195,参数!$B$5,参数!$B$4,3)</f>
        <v>0</v>
      </c>
      <c r="O2195" s="17">
        <f ca="1">f_nav_adjustedreturn(A2195,参数!$B$6,参数!$B$5)</f>
        <v>0</v>
      </c>
      <c r="P2195" s="17">
        <f ca="1">f_nav_periodreturnrankingper(A2195,参数!$B$6,参数!$B$5,3)</f>
        <v>0</v>
      </c>
      <c r="Q2195" s="25">
        <f>f_return(A2195,1,参数!$B$1-365/2,参数!$B$1)</f>
        <v>34.2746853484768</v>
      </c>
      <c r="R2195" s="25">
        <f ca="1">f_return(A2195,1,参数!$B$4,参数!$B$1)</f>
        <v>0</v>
      </c>
      <c r="S2195" s="25">
        <f ca="1">f_return(A2195,1,参数!$B$6,参数!$B$1)</f>
        <v>0</v>
      </c>
      <c r="T2195" t="str">
        <f>f_info_investtype(A2195)</f>
        <v>平衡混合型基金</v>
      </c>
      <c r="U2195" t="str">
        <f>f_info_fundmanager(A2195)</f>
        <v>肖侃宁,熊侃</v>
      </c>
      <c r="V2195">
        <f>f_info_manager_onthepostdays(A2195,1)</f>
        <v>545</v>
      </c>
      <c r="W2195" s="25">
        <f ca="1">f_return_1w(A2195,"0",参数!$B$2)</f>
        <v>-0.716811621905769</v>
      </c>
      <c r="X2195" s="25">
        <f>f_return_1m(A2195,"0",参数!$B$1)</f>
        <v>7.89729770192379</v>
      </c>
      <c r="Y2195" s="25">
        <f>f_return_3m(A2195,0,参数!$B$1)</f>
        <v>14.797706275884</v>
      </c>
      <c r="Z2195" s="25">
        <f>f_return_6m(A2195,0,参数!B2194)</f>
        <v>8.14159292035397</v>
      </c>
      <c r="AA2195" t="str">
        <f>f_dq_status(A2195,参数!$B$1)</f>
        <v>开放申购|暂停赎回</v>
      </c>
      <c r="AB2195" s="17">
        <f ca="1">f_risk_maxdownside(A2195,参数!$B$6,参数!$B$1)</f>
        <v>-8.6369894446994</v>
      </c>
      <c r="AC2195" s="17">
        <f ca="1">f_risk_maxdownside(A2195,参数!$B$4,参数!$B$1)</f>
        <v>-8.6369894446994</v>
      </c>
      <c r="AD2195" t="str">
        <f ca="1">f_risk_maxdownside_date(A2195,参数!$B$6,参数!$B$1)</f>
        <v>20200226-20200323</v>
      </c>
    </row>
    <row r="2196" spans="1:30">
      <c r="A2196" s="15" t="s">
        <v>2224</v>
      </c>
      <c r="B2196" t="str">
        <f>f_info_name(A2196)</f>
        <v>银华养老2040三年</v>
      </c>
      <c r="C2196" t="str">
        <f>f_info_setupdate(A2196)</f>
        <v>2019-08-16</v>
      </c>
      <c r="D2196" s="16">
        <f t="shared" si="34"/>
        <v>528</v>
      </c>
      <c r="F2196" s="17">
        <f>f_netasset_total(A2196,参数!$B$1,100000000)</f>
        <v>0.3324995514</v>
      </c>
      <c r="G2196" s="17">
        <f ca="1">f_nav_adjustedreturn(A2196,参数!$B$2,参数!$B$1)</f>
        <v>46.955459500094</v>
      </c>
      <c r="H2196" s="17">
        <f ca="1">f_nav_periodreturnrankingper(A2196,参数!$B$2,参数!$B$1,3)</f>
        <v>33.3333333333333</v>
      </c>
      <c r="I2196" s="17">
        <f ca="1">f_nav_adjustedreturn(A2196,参数!$B$3,参数!$B$2)</f>
        <v>0</v>
      </c>
      <c r="J2196" s="17">
        <f ca="1">f_nav_periodreturnrankingper(A2196,参数!$B$3,参数!$B$2,3)</f>
        <v>0</v>
      </c>
      <c r="K2196" s="17">
        <f ca="1">f_nav_adjustedreturn(A2196,参数!$B$4,参数!$B$3)</f>
        <v>0</v>
      </c>
      <c r="L2196" s="17">
        <f ca="1">f_nav_periodreturnrankingper(A2196,参数!$B$4,参数!$B$3,3)</f>
        <v>0</v>
      </c>
      <c r="M2196" s="17">
        <f ca="1">f_nav_adjustedreturn(A2196,参数!$B$5,参数!$B$4)</f>
        <v>0</v>
      </c>
      <c r="N2196" s="17">
        <f ca="1">f_nav_periodreturnrankingper(A2196,参数!$B$5,参数!$B$4,3)</f>
        <v>0</v>
      </c>
      <c r="O2196" s="17">
        <f ca="1">f_nav_adjustedreturn(A2196,参数!$B$6,参数!$B$5)</f>
        <v>0</v>
      </c>
      <c r="P2196" s="17">
        <f ca="1">f_nav_periodreturnrankingper(A2196,参数!$B$6,参数!$B$5,3)</f>
        <v>0</v>
      </c>
      <c r="Q2196" s="25">
        <f>f_return(A2196,1,参数!$B$1-365/2,参数!$B$1)</f>
        <v>39.3730789635386</v>
      </c>
      <c r="R2196" s="25">
        <f ca="1">f_return(A2196,1,参数!$B$4,参数!$B$1)</f>
        <v>0</v>
      </c>
      <c r="S2196" s="25">
        <f ca="1">f_return(A2196,1,参数!$B$6,参数!$B$1)</f>
        <v>0</v>
      </c>
      <c r="T2196" t="str">
        <f>f_info_investtype(A2196)</f>
        <v>平衡混合型基金</v>
      </c>
      <c r="U2196" t="str">
        <f>f_info_fundmanager(A2196)</f>
        <v>肖侃宁,熊侃</v>
      </c>
      <c r="V2196">
        <f>f_info_manager_onthepostdays(A2196,1)</f>
        <v>545</v>
      </c>
      <c r="W2196" s="25">
        <f ca="1">f_return_1w(A2196,"0",参数!$B$2)</f>
        <v>-0.495558672276752</v>
      </c>
      <c r="X2196" s="25">
        <f>f_return_1m(A2196,"0",参数!$B$1)</f>
        <v>9.05097273551357</v>
      </c>
      <c r="Y2196" s="25">
        <f>f_return_3m(A2196,0,参数!$B$1)</f>
        <v>17.1109779841246</v>
      </c>
      <c r="Z2196" s="25">
        <f>f_return_6m(A2196,0,参数!B2195)</f>
        <v>7.83321454027084</v>
      </c>
      <c r="AA2196" t="str">
        <f>f_dq_status(A2196,参数!$B$1)</f>
        <v>开放申购|暂停赎回</v>
      </c>
      <c r="AB2196" s="17">
        <f ca="1">f_risk_maxdownside(A2196,参数!$B$6,参数!$B$1)</f>
        <v>-12.3190932868352</v>
      </c>
      <c r="AC2196" s="17">
        <f ca="1">f_risk_maxdownside(A2196,参数!$B$4,参数!$B$1)</f>
        <v>-12.3190932868352</v>
      </c>
      <c r="AD2196" t="str">
        <f ca="1">f_risk_maxdownside_date(A2196,参数!$B$6,参数!$B$1)</f>
        <v>20200226-20200323</v>
      </c>
    </row>
    <row r="2197" spans="1:30">
      <c r="A2197" s="15" t="s">
        <v>2225</v>
      </c>
      <c r="B2197" t="str">
        <f>f_info_name(A2197)</f>
        <v>天弘弘新</v>
      </c>
      <c r="C2197" t="str">
        <f>f_info_setupdate(A2197)</f>
        <v>2019-08-21</v>
      </c>
      <c r="D2197" s="16">
        <f t="shared" si="34"/>
        <v>523</v>
      </c>
      <c r="F2197" s="17">
        <f>f_netasset_total(A2197,参数!$B$1,100000000)</f>
        <v>5.3028107306</v>
      </c>
      <c r="G2197" s="17">
        <f ca="1">f_nav_adjustedreturn(A2197,参数!$B$2,参数!$B$1)</f>
        <v>17.455762792922</v>
      </c>
      <c r="H2197" s="17">
        <f ca="1">f_nav_periodreturnrankingper(A2197,参数!$B$2,参数!$B$1,3)</f>
        <v>42.5133689839572</v>
      </c>
      <c r="I2197" s="17">
        <f ca="1">f_nav_adjustedreturn(A2197,参数!$B$3,参数!$B$2)</f>
        <v>0</v>
      </c>
      <c r="J2197" s="17">
        <f ca="1">f_nav_periodreturnrankingper(A2197,参数!$B$3,参数!$B$2,3)</f>
        <v>0</v>
      </c>
      <c r="K2197" s="17">
        <f ca="1">f_nav_adjustedreturn(A2197,参数!$B$4,参数!$B$3)</f>
        <v>0</v>
      </c>
      <c r="L2197" s="17">
        <f ca="1">f_nav_periodreturnrankingper(A2197,参数!$B$4,参数!$B$3,3)</f>
        <v>0</v>
      </c>
      <c r="M2197" s="17">
        <f ca="1">f_nav_adjustedreturn(A2197,参数!$B$5,参数!$B$4)</f>
        <v>0</v>
      </c>
      <c r="N2197" s="17">
        <f ca="1">f_nav_periodreturnrankingper(A2197,参数!$B$5,参数!$B$4,3)</f>
        <v>0</v>
      </c>
      <c r="O2197" s="17">
        <f ca="1">f_nav_adjustedreturn(A2197,参数!$B$6,参数!$B$5)</f>
        <v>0</v>
      </c>
      <c r="P2197" s="17">
        <f ca="1">f_nav_periodreturnrankingper(A2197,参数!$B$6,参数!$B$5,3)</f>
        <v>0</v>
      </c>
      <c r="Q2197" s="25">
        <f>f_return(A2197,1,参数!$B$1-365/2,参数!$B$1)</f>
        <v>17.0110734655728</v>
      </c>
      <c r="R2197" s="25">
        <f ca="1">f_return(A2197,1,参数!$B$4,参数!$B$1)</f>
        <v>0</v>
      </c>
      <c r="S2197" s="25">
        <f ca="1">f_return(A2197,1,参数!$B$6,参数!$B$1)</f>
        <v>0</v>
      </c>
      <c r="T2197" t="str">
        <f>f_info_investtype(A2197)</f>
        <v>偏债混合型基金</v>
      </c>
      <c r="U2197" t="str">
        <f>f_info_fundmanager(A2197)</f>
        <v>陈国光,柴文婷</v>
      </c>
      <c r="V2197">
        <f>f_info_manager_onthepostdays(A2197,1)</f>
        <v>540</v>
      </c>
      <c r="W2197" s="25">
        <f ca="1">f_return_1w(A2197,"0",参数!$B$2)</f>
        <v>0.0382738493924197</v>
      </c>
      <c r="X2197" s="25">
        <f>f_return_1m(A2197,"0",参数!$B$1)</f>
        <v>2.8131279303416</v>
      </c>
      <c r="Y2197" s="25">
        <f>f_return_3m(A2197,0,参数!$B$1)</f>
        <v>4.79604027991125</v>
      </c>
      <c r="Z2197" s="25">
        <f>f_return_6m(A2197,0,参数!B2196)</f>
        <v>5.33183546491532</v>
      </c>
      <c r="AA2197" t="str">
        <f>f_dq_status(A2197,参数!$B$1)</f>
        <v>暂停大额申购|开放赎回</v>
      </c>
      <c r="AB2197" s="17">
        <f ca="1">f_risk_maxdownside(A2197,参数!$B$6,参数!$B$1)</f>
        <v>-4.12878084987938</v>
      </c>
      <c r="AC2197" s="17">
        <f ca="1">f_risk_maxdownside(A2197,参数!$B$4,参数!$B$1)</f>
        <v>-4.12878084987938</v>
      </c>
      <c r="AD2197" t="str">
        <f ca="1">f_risk_maxdownside_date(A2197,参数!$B$6,参数!$B$1)</f>
        <v>20200226-20200323</v>
      </c>
    </row>
    <row r="2198" spans="1:30">
      <c r="A2198" s="15" t="s">
        <v>2226</v>
      </c>
      <c r="B2198" t="str">
        <f>f_info_name(A2198)</f>
        <v>兴全合泰A</v>
      </c>
      <c r="C2198" t="str">
        <f>f_info_setupdate(A2198)</f>
        <v>2019-10-17</v>
      </c>
      <c r="D2198" s="16">
        <f t="shared" si="34"/>
        <v>466</v>
      </c>
      <c r="F2198" s="17">
        <f>f_netasset_total(A2198,参数!$B$1,100000000)</f>
        <v>79.9870945311</v>
      </c>
      <c r="G2198" s="17">
        <f ca="1">f_nav_adjustedreturn(A2198,参数!$B$2,参数!$B$1)</f>
        <v>67.2744099953725</v>
      </c>
      <c r="H2198" s="17">
        <f ca="1">f_nav_periodreturnrankingper(A2198,参数!$B$2,参数!$B$1,3)</f>
        <v>51.0304219823356</v>
      </c>
      <c r="I2198" s="17">
        <f ca="1">f_nav_adjustedreturn(A2198,参数!$B$3,参数!$B$2)</f>
        <v>0</v>
      </c>
      <c r="J2198" s="17">
        <f ca="1">f_nav_periodreturnrankingper(A2198,参数!$B$3,参数!$B$2,3)</f>
        <v>0</v>
      </c>
      <c r="K2198" s="17">
        <f ca="1">f_nav_adjustedreturn(A2198,参数!$B$4,参数!$B$3)</f>
        <v>0</v>
      </c>
      <c r="L2198" s="17">
        <f ca="1">f_nav_periodreturnrankingper(A2198,参数!$B$4,参数!$B$3,3)</f>
        <v>0</v>
      </c>
      <c r="M2198" s="17">
        <f ca="1">f_nav_adjustedreturn(A2198,参数!$B$5,参数!$B$4)</f>
        <v>0</v>
      </c>
      <c r="N2198" s="17">
        <f ca="1">f_nav_periodreturnrankingper(A2198,参数!$B$5,参数!$B$4,3)</f>
        <v>0</v>
      </c>
      <c r="O2198" s="17">
        <f ca="1">f_nav_adjustedreturn(A2198,参数!$B$6,参数!$B$5)</f>
        <v>0</v>
      </c>
      <c r="P2198" s="17">
        <f ca="1">f_nav_periodreturnrankingper(A2198,参数!$B$6,参数!$B$5,3)</f>
        <v>0</v>
      </c>
      <c r="Q2198" s="25">
        <f>f_return(A2198,1,参数!$B$1-365/2,参数!$B$1)</f>
        <v>106.371774443144</v>
      </c>
      <c r="R2198" s="25">
        <f ca="1">f_return(A2198,1,参数!$B$4,参数!$B$1)</f>
        <v>0</v>
      </c>
      <c r="S2198" s="25">
        <f ca="1">f_return(A2198,1,参数!$B$6,参数!$B$1)</f>
        <v>0</v>
      </c>
      <c r="T2198" t="str">
        <f>f_info_investtype(A2198)</f>
        <v>偏股混合型基金</v>
      </c>
      <c r="U2198" t="str">
        <f>f_info_fundmanager(A2198)</f>
        <v>任相栋</v>
      </c>
      <c r="V2198">
        <f>f_info_manager_onthepostdays(A2198,1)</f>
        <v>483</v>
      </c>
      <c r="W2198" s="25">
        <f ca="1">f_return_1w(A2198,"0",参数!$B$2)</f>
        <v>-2.92875752403198</v>
      </c>
      <c r="X2198" s="25">
        <f>f_return_1m(A2198,"0",参数!$B$1)</f>
        <v>13.5444151275286</v>
      </c>
      <c r="Y2198" s="25">
        <f>f_return_3m(A2198,0,参数!$B$1)</f>
        <v>31.8596337637703</v>
      </c>
      <c r="Z2198" s="25">
        <f>f_return_6m(A2198,0,参数!B2197)</f>
        <v>27.2551546391753</v>
      </c>
      <c r="AA2198" t="str">
        <f>f_dq_status(A2198,参数!$B$1)</f>
        <v>暂停大额申购|开放赎回</v>
      </c>
      <c r="AB2198" s="17">
        <f ca="1">f_risk_maxdownside(A2198,参数!$B$6,参数!$B$1)</f>
        <v>-17.2841604350782</v>
      </c>
      <c r="AC2198" s="17">
        <f ca="1">f_risk_maxdownside(A2198,参数!$B$4,参数!$B$1)</f>
        <v>-17.2841604350782</v>
      </c>
      <c r="AD2198" t="str">
        <f ca="1">f_risk_maxdownside_date(A2198,参数!$B$6,参数!$B$1)</f>
        <v>20200226-20200323</v>
      </c>
    </row>
    <row r="2199" spans="1:30">
      <c r="A2199" s="15" t="s">
        <v>2227</v>
      </c>
      <c r="B2199" t="str">
        <f>f_info_name(A2199)</f>
        <v>北信瑞丰量化优选</v>
      </c>
      <c r="C2199" t="str">
        <f>f_info_setupdate(A2199)</f>
        <v>2019-09-18</v>
      </c>
      <c r="D2199" s="16">
        <f t="shared" si="34"/>
        <v>495</v>
      </c>
      <c r="F2199" s="17">
        <f>f_netasset_total(A2199,参数!$B$1,100000000)</f>
        <v>0.582089265</v>
      </c>
      <c r="G2199" s="17">
        <f ca="1">f_nav_adjustedreturn(A2199,参数!$B$2,参数!$B$1)</f>
        <v>71.660447761194</v>
      </c>
      <c r="H2199" s="17">
        <f ca="1">f_nav_periodreturnrankingper(A2199,参数!$B$2,参数!$B$1,3)</f>
        <v>23.2398094229751</v>
      </c>
      <c r="I2199" s="17">
        <f ca="1">f_nav_adjustedreturn(A2199,参数!$B$3,参数!$B$2)</f>
        <v>0</v>
      </c>
      <c r="J2199" s="17">
        <f ca="1">f_nav_periodreturnrankingper(A2199,参数!$B$3,参数!$B$2,3)</f>
        <v>0</v>
      </c>
      <c r="K2199" s="17">
        <f ca="1">f_nav_adjustedreturn(A2199,参数!$B$4,参数!$B$3)</f>
        <v>0</v>
      </c>
      <c r="L2199" s="17">
        <f ca="1">f_nav_periodreturnrankingper(A2199,参数!$B$4,参数!$B$3,3)</f>
        <v>0</v>
      </c>
      <c r="M2199" s="17">
        <f ca="1">f_nav_adjustedreturn(A2199,参数!$B$5,参数!$B$4)</f>
        <v>0</v>
      </c>
      <c r="N2199" s="17">
        <f ca="1">f_nav_periodreturnrankingper(A2199,参数!$B$5,参数!$B$4,3)</f>
        <v>0</v>
      </c>
      <c r="O2199" s="17">
        <f ca="1">f_nav_adjustedreturn(A2199,参数!$B$6,参数!$B$5)</f>
        <v>0</v>
      </c>
      <c r="P2199" s="17">
        <f ca="1">f_nav_periodreturnrankingper(A2199,参数!$B$6,参数!$B$5,3)</f>
        <v>0</v>
      </c>
      <c r="Q2199" s="25">
        <f>f_return(A2199,1,参数!$B$1-365/2,参数!$B$1)</f>
        <v>81.2051026536106</v>
      </c>
      <c r="R2199" s="25">
        <f ca="1">f_return(A2199,1,参数!$B$4,参数!$B$1)</f>
        <v>0</v>
      </c>
      <c r="S2199" s="25">
        <f ca="1">f_return(A2199,1,参数!$B$6,参数!$B$1)</f>
        <v>0</v>
      </c>
      <c r="T2199" t="str">
        <f>f_info_investtype(A2199)</f>
        <v>灵活配置型基金</v>
      </c>
      <c r="U2199" t="str">
        <f>f_info_fundmanager(A2199)</f>
        <v>程敏</v>
      </c>
      <c r="V2199">
        <f>f_info_manager_onthepostdays(A2199,1)</f>
        <v>512</v>
      </c>
      <c r="W2199" s="25">
        <f ca="1">f_return_1w(A2199,"0",参数!$B$2)</f>
        <v>-1.7955294979846</v>
      </c>
      <c r="X2199" s="25">
        <f>f_return_1m(A2199,"0",参数!$B$1)</f>
        <v>13.6557346674078</v>
      </c>
      <c r="Y2199" s="25">
        <f>f_return_3m(A2199,0,参数!$B$1)</f>
        <v>28.5325137947894</v>
      </c>
      <c r="Z2199" s="25">
        <f>f_return_6m(A2199,0,参数!B2198)</f>
        <v>22.3565766492006</v>
      </c>
      <c r="AA2199" t="str">
        <f>f_dq_status(A2199,参数!$B$1)</f>
        <v>开放申购|开放赎回</v>
      </c>
      <c r="AB2199" s="17">
        <f ca="1">f_risk_maxdownside(A2199,参数!$B$6,参数!$B$1)</f>
        <v>-12.1462559479088</v>
      </c>
      <c r="AC2199" s="17">
        <f ca="1">f_risk_maxdownside(A2199,参数!$B$4,参数!$B$1)</f>
        <v>-12.1462559479088</v>
      </c>
      <c r="AD2199" t="str">
        <f ca="1">f_risk_maxdownside_date(A2199,参数!$B$6,参数!$B$1)</f>
        <v>20200306-20200323</v>
      </c>
    </row>
    <row r="2200" spans="1:30">
      <c r="A2200" s="15" t="s">
        <v>2228</v>
      </c>
      <c r="B2200" t="str">
        <f>f_info_name(A2200)</f>
        <v>淳厚信泽A</v>
      </c>
      <c r="C2200" t="str">
        <f>f_info_setupdate(A2200)</f>
        <v>2019-08-21</v>
      </c>
      <c r="D2200" s="16">
        <f t="shared" si="34"/>
        <v>523</v>
      </c>
      <c r="F2200" s="17">
        <f>f_netasset_total(A2200,参数!$B$1,100000000)</f>
        <v>2.0790767991</v>
      </c>
      <c r="G2200" s="17">
        <f ca="1">f_nav_adjustedreturn(A2200,参数!$B$2,参数!$B$1)</f>
        <v>51.66897827092</v>
      </c>
      <c r="H2200" s="17">
        <f ca="1">f_nav_periodreturnrankingper(A2200,参数!$B$2,参数!$B$1,3)</f>
        <v>42.5622022233986</v>
      </c>
      <c r="I2200" s="17">
        <f ca="1">f_nav_adjustedreturn(A2200,参数!$B$3,参数!$B$2)</f>
        <v>0</v>
      </c>
      <c r="J2200" s="17">
        <f ca="1">f_nav_periodreturnrankingper(A2200,参数!$B$3,参数!$B$2,3)</f>
        <v>0</v>
      </c>
      <c r="K2200" s="17">
        <f ca="1">f_nav_adjustedreturn(A2200,参数!$B$4,参数!$B$3)</f>
        <v>0</v>
      </c>
      <c r="L2200" s="17">
        <f ca="1">f_nav_periodreturnrankingper(A2200,参数!$B$4,参数!$B$3,3)</f>
        <v>0</v>
      </c>
      <c r="M2200" s="17">
        <f ca="1">f_nav_adjustedreturn(A2200,参数!$B$5,参数!$B$4)</f>
        <v>0</v>
      </c>
      <c r="N2200" s="17">
        <f ca="1">f_nav_periodreturnrankingper(A2200,参数!$B$5,参数!$B$4,3)</f>
        <v>0</v>
      </c>
      <c r="O2200" s="17">
        <f ca="1">f_nav_adjustedreturn(A2200,参数!$B$6,参数!$B$5)</f>
        <v>0</v>
      </c>
      <c r="P2200" s="17">
        <f ca="1">f_nav_periodreturnrankingper(A2200,参数!$B$6,参数!$B$5,3)</f>
        <v>0</v>
      </c>
      <c r="Q2200" s="25">
        <f>f_return(A2200,1,参数!$B$1-365/2,参数!$B$1)</f>
        <v>39.3584572675697</v>
      </c>
      <c r="R2200" s="25">
        <f ca="1">f_return(A2200,1,参数!$B$4,参数!$B$1)</f>
        <v>0</v>
      </c>
      <c r="S2200" s="25">
        <f ca="1">f_return(A2200,1,参数!$B$6,参数!$B$1)</f>
        <v>0</v>
      </c>
      <c r="T2200" t="str">
        <f>f_info_investtype(A2200)</f>
        <v>灵活配置型基金</v>
      </c>
      <c r="U2200" t="str">
        <f>f_info_fundmanager(A2200)</f>
        <v>薛莉丽</v>
      </c>
      <c r="V2200">
        <f>f_info_manager_onthepostdays(A2200,1)</f>
        <v>540</v>
      </c>
      <c r="W2200" s="25">
        <f ca="1">f_return_1w(A2200,"0",参数!$B$2)</f>
        <v>-2.28586917238888</v>
      </c>
      <c r="X2200" s="25">
        <f>f_return_1m(A2200,"0",参数!$B$1)</f>
        <v>9.20045269955396</v>
      </c>
      <c r="Y2200" s="25">
        <f>f_return_3m(A2200,0,参数!$B$1)</f>
        <v>14.2270194986073</v>
      </c>
      <c r="Z2200" s="25">
        <f>f_return_6m(A2200,0,参数!B2199)</f>
        <v>9.27959292983396</v>
      </c>
      <c r="AA2200" t="str">
        <f>f_dq_status(A2200,参数!$B$1)</f>
        <v>开放申购|开放赎回</v>
      </c>
      <c r="AB2200" s="17">
        <f ca="1">f_risk_maxdownside(A2200,参数!$B$6,参数!$B$1)</f>
        <v>-12.694569353165</v>
      </c>
      <c r="AC2200" s="17">
        <f ca="1">f_risk_maxdownside(A2200,参数!$B$4,参数!$B$1)</f>
        <v>-12.694569353165</v>
      </c>
      <c r="AD2200" t="str">
        <f ca="1">f_risk_maxdownside_date(A2200,参数!$B$6,参数!$B$1)</f>
        <v>20200306-20200319</v>
      </c>
    </row>
    <row r="2201" spans="1:30">
      <c r="A2201" s="15" t="s">
        <v>2229</v>
      </c>
      <c r="B2201" t="str">
        <f>f_info_name(A2201)</f>
        <v>博道志远A</v>
      </c>
      <c r="C2201" t="str">
        <f>f_info_setupdate(A2201)</f>
        <v>2019-09-17</v>
      </c>
      <c r="D2201" s="16">
        <f t="shared" si="34"/>
        <v>496</v>
      </c>
      <c r="F2201" s="17">
        <f>f_netasset_total(A2201,参数!$B$1,100000000)</f>
        <v>1.9272414924</v>
      </c>
      <c r="G2201" s="17">
        <f ca="1">f_nav_adjustedreturn(A2201,参数!$B$2,参数!$B$1)</f>
        <v>51.9681595521344</v>
      </c>
      <c r="H2201" s="17">
        <f ca="1">f_nav_periodreturnrankingper(A2201,参数!$B$2,参数!$B$1,3)</f>
        <v>76.3493621197252</v>
      </c>
      <c r="I2201" s="17">
        <f ca="1">f_nav_adjustedreturn(A2201,参数!$B$3,参数!$B$2)</f>
        <v>0</v>
      </c>
      <c r="J2201" s="17">
        <f ca="1">f_nav_periodreturnrankingper(A2201,参数!$B$3,参数!$B$2,3)</f>
        <v>0</v>
      </c>
      <c r="K2201" s="17">
        <f ca="1">f_nav_adjustedreturn(A2201,参数!$B$4,参数!$B$3)</f>
        <v>0</v>
      </c>
      <c r="L2201" s="17">
        <f ca="1">f_nav_periodreturnrankingper(A2201,参数!$B$4,参数!$B$3,3)</f>
        <v>0</v>
      </c>
      <c r="M2201" s="17">
        <f ca="1">f_nav_adjustedreturn(A2201,参数!$B$5,参数!$B$4)</f>
        <v>0</v>
      </c>
      <c r="N2201" s="17">
        <f ca="1">f_nav_periodreturnrankingper(A2201,参数!$B$5,参数!$B$4,3)</f>
        <v>0</v>
      </c>
      <c r="O2201" s="17">
        <f ca="1">f_nav_adjustedreturn(A2201,参数!$B$6,参数!$B$5)</f>
        <v>0</v>
      </c>
      <c r="P2201" s="17">
        <f ca="1">f_nav_periodreturnrankingper(A2201,参数!$B$6,参数!$B$5,3)</f>
        <v>0</v>
      </c>
      <c r="Q2201" s="25">
        <f>f_return(A2201,1,参数!$B$1-365/2,参数!$B$1)</f>
        <v>61.7992812040735</v>
      </c>
      <c r="R2201" s="25">
        <f ca="1">f_return(A2201,1,参数!$B$4,参数!$B$1)</f>
        <v>0</v>
      </c>
      <c r="S2201" s="25">
        <f ca="1">f_return(A2201,1,参数!$B$6,参数!$B$1)</f>
        <v>0</v>
      </c>
      <c r="T2201" t="str">
        <f>f_info_investtype(A2201)</f>
        <v>偏股混合型基金</v>
      </c>
      <c r="U2201" t="str">
        <f>f_info_fundmanager(A2201)</f>
        <v>袁争光</v>
      </c>
      <c r="V2201">
        <f>f_info_manager_onthepostdays(A2201,1)</f>
        <v>513</v>
      </c>
      <c r="W2201" s="25">
        <f ca="1">f_return_1w(A2201,"0",参数!$B$2)</f>
        <v>-0.504786771105311</v>
      </c>
      <c r="X2201" s="25">
        <f>f_return_1m(A2201,"0",参数!$B$1)</f>
        <v>9.76118271417741</v>
      </c>
      <c r="Y2201" s="25">
        <f>f_return_3m(A2201,0,参数!$B$1)</f>
        <v>15.5273307620694</v>
      </c>
      <c r="Z2201" s="25">
        <f>f_return_6m(A2201,0,参数!B2200)</f>
        <v>17.1204367110201</v>
      </c>
      <c r="AA2201" t="str">
        <f>f_dq_status(A2201,参数!$B$1)</f>
        <v>开放申购|开放赎回</v>
      </c>
      <c r="AB2201" s="17">
        <f ca="1">f_risk_maxdownside(A2201,参数!$B$6,参数!$B$1)</f>
        <v>-17.4941084053417</v>
      </c>
      <c r="AC2201" s="17">
        <f ca="1">f_risk_maxdownside(A2201,参数!$B$4,参数!$B$1)</f>
        <v>-17.4941084053417</v>
      </c>
      <c r="AD2201" t="str">
        <f ca="1">f_risk_maxdownside_date(A2201,参数!$B$6,参数!$B$1)</f>
        <v>20200226-20200323</v>
      </c>
    </row>
    <row r="2202" spans="1:30">
      <c r="A2202" s="15" t="s">
        <v>2230</v>
      </c>
      <c r="B2202" t="str">
        <f>f_info_name(A2202)</f>
        <v>博道伍佰智航A</v>
      </c>
      <c r="C2202" t="str">
        <f>f_info_setupdate(A2202)</f>
        <v>2019-09-26</v>
      </c>
      <c r="D2202" s="16">
        <f t="shared" si="34"/>
        <v>487</v>
      </c>
      <c r="F2202" s="17">
        <f>f_netasset_total(A2202,参数!$B$1,100000000)</f>
        <v>7.060538809</v>
      </c>
      <c r="G2202" s="17">
        <f ca="1">f_nav_adjustedreturn(A2202,参数!$B$2,参数!$B$1)</f>
        <v>40.1359892740854</v>
      </c>
      <c r="H2202" s="17">
        <f ca="1">f_nav_periodreturnrankingper(A2202,参数!$B$2,参数!$B$1,3)</f>
        <v>84.3137254901961</v>
      </c>
      <c r="I2202" s="17">
        <f ca="1">f_nav_adjustedreturn(A2202,参数!$B$3,参数!$B$2)</f>
        <v>0</v>
      </c>
      <c r="J2202" s="17">
        <f ca="1">f_nav_periodreturnrankingper(A2202,参数!$B$3,参数!$B$2,3)</f>
        <v>0</v>
      </c>
      <c r="K2202" s="17">
        <f ca="1">f_nav_adjustedreturn(A2202,参数!$B$4,参数!$B$3)</f>
        <v>0</v>
      </c>
      <c r="L2202" s="17">
        <f ca="1">f_nav_periodreturnrankingper(A2202,参数!$B$4,参数!$B$3,3)</f>
        <v>0</v>
      </c>
      <c r="M2202" s="17">
        <f ca="1">f_nav_adjustedreturn(A2202,参数!$B$5,参数!$B$4)</f>
        <v>0</v>
      </c>
      <c r="N2202" s="17">
        <f ca="1">f_nav_periodreturnrankingper(A2202,参数!$B$5,参数!$B$4,3)</f>
        <v>0</v>
      </c>
      <c r="O2202" s="17">
        <f ca="1">f_nav_adjustedreturn(A2202,参数!$B$6,参数!$B$5)</f>
        <v>0</v>
      </c>
      <c r="P2202" s="17">
        <f ca="1">f_nav_periodreturnrankingper(A2202,参数!$B$6,参数!$B$5,3)</f>
        <v>0</v>
      </c>
      <c r="Q2202" s="25">
        <f>f_return(A2202,1,参数!$B$1-365/2,参数!$B$1)</f>
        <v>16.939721951472</v>
      </c>
      <c r="R2202" s="25">
        <f ca="1">f_return(A2202,1,参数!$B$4,参数!$B$1)</f>
        <v>0</v>
      </c>
      <c r="S2202" s="25">
        <f ca="1">f_return(A2202,1,参数!$B$6,参数!$B$1)</f>
        <v>0</v>
      </c>
      <c r="T2202" t="str">
        <f>f_info_investtype(A2202)</f>
        <v>普通股票型基金</v>
      </c>
      <c r="U2202" t="str">
        <f>f_info_fundmanager(A2202)</f>
        <v>杨梦</v>
      </c>
      <c r="V2202">
        <f>f_info_manager_onthepostdays(A2202,1)</f>
        <v>504</v>
      </c>
      <c r="W2202" s="25">
        <f ca="1">f_return_1w(A2202,"0",参数!$B$2)</f>
        <v>-3.00947427085268</v>
      </c>
      <c r="X2202" s="25">
        <f>f_return_1m(A2202,"0",参数!$B$1)</f>
        <v>9.81613508442777</v>
      </c>
      <c r="Y2202" s="25">
        <f>f_return_3m(A2202,0,参数!$B$1)</f>
        <v>5.34158807861205</v>
      </c>
      <c r="Z2202" s="25">
        <f>f_return_6m(A2202,0,参数!B2201)</f>
        <v>-0.179843674344604</v>
      </c>
      <c r="AA2202" t="str">
        <f>f_dq_status(A2202,参数!$B$1)</f>
        <v>开放申购|开放赎回</v>
      </c>
      <c r="AB2202" s="17">
        <f ca="1">f_risk_maxdownside(A2202,参数!$B$6,参数!$B$1)</f>
        <v>-12.0167553887774</v>
      </c>
      <c r="AC2202" s="17">
        <f ca="1">f_risk_maxdownside(A2202,参数!$B$4,参数!$B$1)</f>
        <v>-12.0167553887774</v>
      </c>
      <c r="AD2202" t="str">
        <f ca="1">f_risk_maxdownside_date(A2202,参数!$B$6,参数!$B$1)</f>
        <v>20200306-20200323</v>
      </c>
    </row>
    <row r="2203" spans="1:30">
      <c r="A2203" s="15" t="s">
        <v>2231</v>
      </c>
      <c r="B2203" t="str">
        <f>f_info_name(A2203)</f>
        <v>长盛稳怡添利A</v>
      </c>
      <c r="C2203" t="str">
        <f>f_info_setupdate(A2203)</f>
        <v>2019-12-23</v>
      </c>
      <c r="D2203" s="16">
        <f t="shared" si="34"/>
        <v>399</v>
      </c>
      <c r="F2203" s="17">
        <f>f_netasset_total(A2203,参数!$B$1,100000000)</f>
        <v>0.3153564221</v>
      </c>
      <c r="G2203" s="17">
        <f ca="1">f_nav_adjustedreturn(A2203,参数!$B$2,参数!$B$1)</f>
        <v>14.0918163672655</v>
      </c>
      <c r="H2203" s="17">
        <f ca="1">f_nav_periodreturnrankingper(A2203,参数!$B$2,参数!$B$1,3)</f>
        <v>28.4905660377358</v>
      </c>
      <c r="I2203" s="17">
        <f ca="1">f_nav_adjustedreturn(A2203,参数!$B$3,参数!$B$2)</f>
        <v>0</v>
      </c>
      <c r="J2203" s="17">
        <f ca="1">f_nav_periodreturnrankingper(A2203,参数!$B$3,参数!$B$2,3)</f>
        <v>0</v>
      </c>
      <c r="K2203" s="17">
        <f ca="1">f_nav_adjustedreturn(A2203,参数!$B$4,参数!$B$3)</f>
        <v>0</v>
      </c>
      <c r="L2203" s="17">
        <f ca="1">f_nav_periodreturnrankingper(A2203,参数!$B$4,参数!$B$3,3)</f>
        <v>0</v>
      </c>
      <c r="M2203" s="17">
        <f ca="1">f_nav_adjustedreturn(A2203,参数!$B$5,参数!$B$4)</f>
        <v>0</v>
      </c>
      <c r="N2203" s="17">
        <f ca="1">f_nav_periodreturnrankingper(A2203,参数!$B$5,参数!$B$4,3)</f>
        <v>0</v>
      </c>
      <c r="O2203" s="17">
        <f ca="1">f_nav_adjustedreturn(A2203,参数!$B$6,参数!$B$5)</f>
        <v>0</v>
      </c>
      <c r="P2203" s="17">
        <f ca="1">f_nav_periodreturnrankingper(A2203,参数!$B$6,参数!$B$5,3)</f>
        <v>0</v>
      </c>
      <c r="Q2203" s="25">
        <f>f_return(A2203,1,参数!$B$1-365/2,参数!$B$1)</f>
        <v>17.4643914638914</v>
      </c>
      <c r="R2203" s="25">
        <f ca="1">f_return(A2203,1,参数!$B$4,参数!$B$1)</f>
        <v>0</v>
      </c>
      <c r="S2203" s="25">
        <f ca="1">f_return(A2203,1,参数!$B$6,参数!$B$1)</f>
        <v>0</v>
      </c>
      <c r="T2203" t="str">
        <f>f_info_investtype(A2203)</f>
        <v>混合债券型二级基金</v>
      </c>
      <c r="U2203" t="str">
        <f>f_info_fundmanager(A2203)</f>
        <v>蔡宾</v>
      </c>
      <c r="V2203">
        <f>f_info_manager_onthepostdays(A2203,1)</f>
        <v>416</v>
      </c>
      <c r="W2203" s="25">
        <f ca="1">f_return_1w(A2203,"0",参数!$B$2)</f>
        <v>0.0899011087803317</v>
      </c>
      <c r="X2203" s="25">
        <f>f_return_1m(A2203,"0",参数!$B$1)</f>
        <v>3.75748774732257</v>
      </c>
      <c r="Y2203" s="25">
        <f>f_return_3m(A2203,0,参数!$B$1)</f>
        <v>6.76129996264475</v>
      </c>
      <c r="Z2203" s="25">
        <f>f_return_6m(A2203,0,参数!B2202)</f>
        <v>7.62902019446521</v>
      </c>
      <c r="AA2203" t="str">
        <f>f_dq_status(A2203,参数!$B$1)</f>
        <v>开放申购|开放赎回</v>
      </c>
      <c r="AB2203" s="17">
        <f ca="1">f_risk_maxdownside(A2203,参数!$B$6,参数!$B$1)</f>
        <v>-3.50073135056071</v>
      </c>
      <c r="AC2203" s="17">
        <f ca="1">f_risk_maxdownside(A2203,参数!$B$4,参数!$B$1)</f>
        <v>-3.50073135056071</v>
      </c>
      <c r="AD2203" t="str">
        <f ca="1">f_risk_maxdownside_date(A2203,参数!$B$6,参数!$B$1)</f>
        <v>20200306-20200323</v>
      </c>
    </row>
    <row r="2204" spans="1:30">
      <c r="A2204" s="15" t="s">
        <v>2232</v>
      </c>
      <c r="B2204" t="str">
        <f>f_info_name(A2204)</f>
        <v>国泰鑫睿</v>
      </c>
      <c r="C2204" t="str">
        <f>f_info_setupdate(A2204)</f>
        <v>2019-11-13</v>
      </c>
      <c r="D2204" s="16">
        <f t="shared" si="34"/>
        <v>439</v>
      </c>
      <c r="F2204" s="17">
        <f>f_netasset_total(A2204,参数!$B$1,100000000)</f>
        <v>18.2792386327</v>
      </c>
      <c r="G2204" s="17">
        <f ca="1">f_nav_adjustedreturn(A2204,参数!$B$2,参数!$B$1)</f>
        <v>60.5210783426814</v>
      </c>
      <c r="H2204" s="17">
        <f ca="1">f_nav_periodreturnrankingper(A2204,参数!$B$2,参数!$B$1,3)</f>
        <v>60.2551521099117</v>
      </c>
      <c r="I2204" s="17">
        <f ca="1">f_nav_adjustedreturn(A2204,参数!$B$3,参数!$B$2)</f>
        <v>0</v>
      </c>
      <c r="J2204" s="17">
        <f ca="1">f_nav_periodreturnrankingper(A2204,参数!$B$3,参数!$B$2,3)</f>
        <v>0</v>
      </c>
      <c r="K2204" s="17">
        <f ca="1">f_nav_adjustedreturn(A2204,参数!$B$4,参数!$B$3)</f>
        <v>0</v>
      </c>
      <c r="L2204" s="17">
        <f ca="1">f_nav_periodreturnrankingper(A2204,参数!$B$4,参数!$B$3,3)</f>
        <v>0</v>
      </c>
      <c r="M2204" s="17">
        <f ca="1">f_nav_adjustedreturn(A2204,参数!$B$5,参数!$B$4)</f>
        <v>0</v>
      </c>
      <c r="N2204" s="17">
        <f ca="1">f_nav_periodreturnrankingper(A2204,参数!$B$5,参数!$B$4,3)</f>
        <v>0</v>
      </c>
      <c r="O2204" s="17">
        <f ca="1">f_nav_adjustedreturn(A2204,参数!$B$6,参数!$B$5)</f>
        <v>0</v>
      </c>
      <c r="P2204" s="17">
        <f ca="1">f_nav_periodreturnrankingper(A2204,参数!$B$6,参数!$B$5,3)</f>
        <v>0</v>
      </c>
      <c r="Q2204" s="25">
        <f>f_return(A2204,1,参数!$B$1-365/2,参数!$B$1)</f>
        <v>13.0237758011597</v>
      </c>
      <c r="R2204" s="25">
        <f ca="1">f_return(A2204,1,参数!$B$4,参数!$B$1)</f>
        <v>0</v>
      </c>
      <c r="S2204" s="25">
        <f ca="1">f_return(A2204,1,参数!$B$6,参数!$B$1)</f>
        <v>0</v>
      </c>
      <c r="T2204" t="str">
        <f>f_info_investtype(A2204)</f>
        <v>偏股混合型基金</v>
      </c>
      <c r="U2204" t="str">
        <f>f_info_fundmanager(A2204)</f>
        <v>程洲</v>
      </c>
      <c r="V2204">
        <f>f_info_manager_onthepostdays(A2204,1)</f>
        <v>456</v>
      </c>
      <c r="W2204" s="25">
        <f ca="1">f_return_1w(A2204,"0",参数!$B$2)</f>
        <v>-0.18961625282167</v>
      </c>
      <c r="X2204" s="25">
        <f>f_return_1m(A2204,"0",参数!$B$1)</f>
        <v>3.63275318303937</v>
      </c>
      <c r="Y2204" s="25">
        <f>f_return_3m(A2204,0,参数!$B$1)</f>
        <v>2.97719226974638</v>
      </c>
      <c r="Z2204" s="25">
        <f>f_return_6m(A2204,0,参数!B2203)</f>
        <v>-7.19220055710306</v>
      </c>
      <c r="AA2204" t="str">
        <f>f_dq_status(A2204,参数!$B$1)</f>
        <v>开放申购|开放赎回</v>
      </c>
      <c r="AB2204" s="17">
        <f ca="1">f_risk_maxdownside(A2204,参数!$B$6,参数!$B$1)</f>
        <v>-9.38258495145631</v>
      </c>
      <c r="AC2204" s="17">
        <f ca="1">f_risk_maxdownside(A2204,参数!$B$4,参数!$B$1)</f>
        <v>-9.38258495145631</v>
      </c>
      <c r="AD2204" t="str">
        <f ca="1">f_risk_maxdownside_date(A2204,参数!$B$6,参数!$B$1)</f>
        <v>20200226-20200318</v>
      </c>
    </row>
    <row r="2205" spans="1:30">
      <c r="A2205" s="15" t="s">
        <v>2233</v>
      </c>
      <c r="B2205" t="str">
        <f>f_info_name(A2205)</f>
        <v>方正富邦天睿灵活配置A</v>
      </c>
      <c r="C2205" t="str">
        <f>f_info_setupdate(A2205)</f>
        <v>2019-09-17</v>
      </c>
      <c r="D2205" s="16">
        <f t="shared" si="34"/>
        <v>496</v>
      </c>
      <c r="F2205" s="17">
        <f>f_netasset_total(A2205,参数!$B$1,100000000)</f>
        <v>1.9799736577</v>
      </c>
      <c r="G2205" s="17">
        <f ca="1">f_nav_adjustedreturn(A2205,参数!$B$2,参数!$B$1)</f>
        <v>68.9514783172336</v>
      </c>
      <c r="H2205" s="17">
        <f ca="1">f_nav_periodreturnrankingper(A2205,参数!$B$2,参数!$B$1,3)</f>
        <v>25.780836421387</v>
      </c>
      <c r="I2205" s="17">
        <f ca="1">f_nav_adjustedreturn(A2205,参数!$B$3,参数!$B$2)</f>
        <v>0</v>
      </c>
      <c r="J2205" s="17">
        <f ca="1">f_nav_periodreturnrankingper(A2205,参数!$B$3,参数!$B$2,3)</f>
        <v>0</v>
      </c>
      <c r="K2205" s="17">
        <f ca="1">f_nav_adjustedreturn(A2205,参数!$B$4,参数!$B$3)</f>
        <v>0</v>
      </c>
      <c r="L2205" s="17">
        <f ca="1">f_nav_periodreturnrankingper(A2205,参数!$B$4,参数!$B$3,3)</f>
        <v>0</v>
      </c>
      <c r="M2205" s="17">
        <f ca="1">f_nav_adjustedreturn(A2205,参数!$B$5,参数!$B$4)</f>
        <v>0</v>
      </c>
      <c r="N2205" s="17">
        <f ca="1">f_nav_periodreturnrankingper(A2205,参数!$B$5,参数!$B$4,3)</f>
        <v>0</v>
      </c>
      <c r="O2205" s="17">
        <f ca="1">f_nav_adjustedreturn(A2205,参数!$B$6,参数!$B$5)</f>
        <v>0</v>
      </c>
      <c r="P2205" s="17">
        <f ca="1">f_nav_periodreturnrankingper(A2205,参数!$B$6,参数!$B$5,3)</f>
        <v>0</v>
      </c>
      <c r="Q2205" s="25">
        <f>f_return(A2205,1,参数!$B$1-365/2,参数!$B$1)</f>
        <v>105.950363587198</v>
      </c>
      <c r="R2205" s="25">
        <f ca="1">f_return(A2205,1,参数!$B$4,参数!$B$1)</f>
        <v>0</v>
      </c>
      <c r="S2205" s="25">
        <f ca="1">f_return(A2205,1,参数!$B$6,参数!$B$1)</f>
        <v>0</v>
      </c>
      <c r="T2205" t="str">
        <f>f_info_investtype(A2205)</f>
        <v>灵活配置型基金</v>
      </c>
      <c r="U2205" t="str">
        <f>f_info_fundmanager(A2205)</f>
        <v>吴昊</v>
      </c>
      <c r="V2205">
        <f>f_info_manager_onthepostdays(A2205,1)</f>
        <v>513</v>
      </c>
      <c r="W2205" s="25">
        <f ca="1">f_return_1w(A2205,"0",参数!$B$2)</f>
        <v>-1.66327850674552</v>
      </c>
      <c r="X2205" s="25">
        <f>f_return_1m(A2205,"0",参数!$B$1)</f>
        <v>13.8864056260802</v>
      </c>
      <c r="Y2205" s="25">
        <f>f_return_3m(A2205,0,参数!$B$1)</f>
        <v>30.0551282923841</v>
      </c>
      <c r="Z2205" s="25">
        <f>f_return_6m(A2205,0,参数!B2204)</f>
        <v>37.1520572450805</v>
      </c>
      <c r="AA2205" t="str">
        <f>f_dq_status(A2205,参数!$B$1)</f>
        <v>开放申购|开放赎回</v>
      </c>
      <c r="AB2205" s="17">
        <f ca="1">f_risk_maxdownside(A2205,参数!$B$6,参数!$B$1)</f>
        <v>-11.3162876975365</v>
      </c>
      <c r="AC2205" s="17">
        <f ca="1">f_risk_maxdownside(A2205,参数!$B$4,参数!$B$1)</f>
        <v>-11.3162876975365</v>
      </c>
      <c r="AD2205" t="str">
        <f ca="1">f_risk_maxdownside_date(A2205,参数!$B$6,参数!$B$1)</f>
        <v>20200306-20200323</v>
      </c>
    </row>
    <row r="2206" spans="1:30">
      <c r="A2206" s="15" t="s">
        <v>2234</v>
      </c>
      <c r="B2206" t="str">
        <f>f_info_name(A2206)</f>
        <v>华商计算机行业量化</v>
      </c>
      <c r="C2206" t="str">
        <f>f_info_setupdate(A2206)</f>
        <v>2019-10-30</v>
      </c>
      <c r="D2206" s="16">
        <f t="shared" si="34"/>
        <v>453</v>
      </c>
      <c r="F2206" s="17">
        <f>f_netasset_total(A2206,参数!$B$1,100000000)</f>
        <v>3.6027849177</v>
      </c>
      <c r="G2206" s="17">
        <f ca="1">f_nav_adjustedreturn(A2206,参数!$B$2,参数!$B$1)</f>
        <v>36.019512195122</v>
      </c>
      <c r="H2206" s="17">
        <f ca="1">f_nav_periodreturnrankingper(A2206,参数!$B$2,参数!$B$1,3)</f>
        <v>88.7254901960784</v>
      </c>
      <c r="I2206" s="17">
        <f ca="1">f_nav_adjustedreturn(A2206,参数!$B$3,参数!$B$2)</f>
        <v>0</v>
      </c>
      <c r="J2206" s="17">
        <f ca="1">f_nav_periodreturnrankingper(A2206,参数!$B$3,参数!$B$2,3)</f>
        <v>0</v>
      </c>
      <c r="K2206" s="17">
        <f ca="1">f_nav_adjustedreturn(A2206,参数!$B$4,参数!$B$3)</f>
        <v>0</v>
      </c>
      <c r="L2206" s="17">
        <f ca="1">f_nav_periodreturnrankingper(A2206,参数!$B$4,参数!$B$3,3)</f>
        <v>0</v>
      </c>
      <c r="M2206" s="17">
        <f ca="1">f_nav_adjustedreturn(A2206,参数!$B$5,参数!$B$4)</f>
        <v>0</v>
      </c>
      <c r="N2206" s="17">
        <f ca="1">f_nav_periodreturnrankingper(A2206,参数!$B$5,参数!$B$4,3)</f>
        <v>0</v>
      </c>
      <c r="O2206" s="17">
        <f ca="1">f_nav_adjustedreturn(A2206,参数!$B$6,参数!$B$5)</f>
        <v>0</v>
      </c>
      <c r="P2206" s="17">
        <f ca="1">f_nav_periodreturnrankingper(A2206,参数!$B$6,参数!$B$5,3)</f>
        <v>0</v>
      </c>
      <c r="Q2206" s="25">
        <f>f_return(A2206,1,参数!$B$1-365/2,参数!$B$1)</f>
        <v>11.3083783866748</v>
      </c>
      <c r="R2206" s="25">
        <f ca="1">f_return(A2206,1,参数!$B$4,参数!$B$1)</f>
        <v>0</v>
      </c>
      <c r="S2206" s="25">
        <f ca="1">f_return(A2206,1,参数!$B$6,参数!$B$1)</f>
        <v>0</v>
      </c>
      <c r="T2206" t="str">
        <f>f_info_investtype(A2206)</f>
        <v>普通股票型基金</v>
      </c>
      <c r="U2206" t="str">
        <f>f_info_fundmanager(A2206)</f>
        <v>艾定飞</v>
      </c>
      <c r="V2206">
        <f>f_info_manager_onthepostdays(A2206,1)</f>
        <v>470</v>
      </c>
      <c r="W2206" s="25">
        <f ca="1">f_return_1w(A2206,"0",参数!$B$2)</f>
        <v>-2.57580077939361</v>
      </c>
      <c r="X2206" s="25">
        <f>f_return_1m(A2206,"0",参数!$B$1)</f>
        <v>13.9331535507069</v>
      </c>
      <c r="Y2206" s="25">
        <f>f_return_3m(A2206,0,参数!$B$1)</f>
        <v>10.5893551201713</v>
      </c>
      <c r="Z2206" s="25">
        <f>f_return_6m(A2206,0,参数!B2205)</f>
        <v>-3.73689916877484</v>
      </c>
      <c r="AA2206" t="str">
        <f>f_dq_status(A2206,参数!$B$1)</f>
        <v>开放申购|开放赎回</v>
      </c>
      <c r="AB2206" s="17">
        <f ca="1">f_risk_maxdownside(A2206,参数!$B$6,参数!$B$1)</f>
        <v>-19.4540864626065</v>
      </c>
      <c r="AC2206" s="17">
        <f ca="1">f_risk_maxdownside(A2206,参数!$B$4,参数!$B$1)</f>
        <v>-19.4540864626065</v>
      </c>
      <c r="AD2206" t="str">
        <f ca="1">f_risk_maxdownside_date(A2206,参数!$B$6,参数!$B$1)</f>
        <v>20200226-20200401</v>
      </c>
    </row>
    <row r="2207" spans="1:30">
      <c r="A2207" s="15" t="s">
        <v>2235</v>
      </c>
      <c r="B2207" t="str">
        <f>f_info_name(A2207)</f>
        <v>光大保德信景气先锋</v>
      </c>
      <c r="C2207" t="str">
        <f>f_info_setupdate(A2207)</f>
        <v>2019-11-13</v>
      </c>
      <c r="D2207" s="16">
        <f t="shared" si="34"/>
        <v>439</v>
      </c>
      <c r="F2207" s="17">
        <f>f_netasset_total(A2207,参数!$B$1,100000000)</f>
        <v>5.1067618056</v>
      </c>
      <c r="G2207" s="17">
        <f ca="1">f_nav_adjustedreturn(A2207,参数!$B$2,参数!$B$1)</f>
        <v>87.7938517179023</v>
      </c>
      <c r="H2207" s="17">
        <f ca="1">f_nav_periodreturnrankingper(A2207,参数!$B$2,参数!$B$1,3)</f>
        <v>21.4916584887144</v>
      </c>
      <c r="I2207" s="17">
        <f ca="1">f_nav_adjustedreturn(A2207,参数!$B$3,参数!$B$2)</f>
        <v>0</v>
      </c>
      <c r="J2207" s="17">
        <f ca="1">f_nav_periodreturnrankingper(A2207,参数!$B$3,参数!$B$2,3)</f>
        <v>0</v>
      </c>
      <c r="K2207" s="17">
        <f ca="1">f_nav_adjustedreturn(A2207,参数!$B$4,参数!$B$3)</f>
        <v>0</v>
      </c>
      <c r="L2207" s="17">
        <f ca="1">f_nav_periodreturnrankingper(A2207,参数!$B$4,参数!$B$3,3)</f>
        <v>0</v>
      </c>
      <c r="M2207" s="17">
        <f ca="1">f_nav_adjustedreturn(A2207,参数!$B$5,参数!$B$4)</f>
        <v>0</v>
      </c>
      <c r="N2207" s="17">
        <f ca="1">f_nav_periodreturnrankingper(A2207,参数!$B$5,参数!$B$4,3)</f>
        <v>0</v>
      </c>
      <c r="O2207" s="17">
        <f ca="1">f_nav_adjustedreturn(A2207,参数!$B$6,参数!$B$5)</f>
        <v>0</v>
      </c>
      <c r="P2207" s="17">
        <f ca="1">f_nav_periodreturnrankingper(A2207,参数!$B$6,参数!$B$5,3)</f>
        <v>0</v>
      </c>
      <c r="Q2207" s="25">
        <f>f_return(A2207,1,参数!$B$1-365/2,参数!$B$1)</f>
        <v>85.309997686189</v>
      </c>
      <c r="R2207" s="25">
        <f ca="1">f_return(A2207,1,参数!$B$4,参数!$B$1)</f>
        <v>0</v>
      </c>
      <c r="S2207" s="25">
        <f ca="1">f_return(A2207,1,参数!$B$6,参数!$B$1)</f>
        <v>0</v>
      </c>
      <c r="T2207" t="str">
        <f>f_info_investtype(A2207)</f>
        <v>偏股混合型基金</v>
      </c>
      <c r="U2207" t="str">
        <f>f_info_fundmanager(A2207)</f>
        <v>房雷</v>
      </c>
      <c r="V2207">
        <f>f_info_manager_onthepostdays(A2207,1)</f>
        <v>110</v>
      </c>
      <c r="W2207" s="25">
        <f ca="1">f_return_1w(A2207,"0",参数!$B$2)</f>
        <v>0.893997445721586</v>
      </c>
      <c r="X2207" s="25">
        <f>f_return_1m(A2207,"0",参数!$B$1)</f>
        <v>17.3844240985645</v>
      </c>
      <c r="Y2207" s="25">
        <f>f_return_3m(A2207,0,参数!$B$1)</f>
        <v>31.9567979669631</v>
      </c>
      <c r="Z2207" s="25">
        <f>f_return_6m(A2207,0,参数!B2206)</f>
        <v>27.3092369477912</v>
      </c>
      <c r="AA2207" t="str">
        <f>f_dq_status(A2207,参数!$B$1)</f>
        <v>开放申购|开放赎回</v>
      </c>
      <c r="AB2207" s="17">
        <f ca="1">f_risk_maxdownside(A2207,参数!$B$6,参数!$B$1)</f>
        <v>-20.9760925841328</v>
      </c>
      <c r="AC2207" s="17">
        <f ca="1">f_risk_maxdownside(A2207,参数!$B$4,参数!$B$1)</f>
        <v>-20.9760925841328</v>
      </c>
      <c r="AD2207" t="str">
        <f ca="1">f_risk_maxdownside_date(A2207,参数!$B$6,参数!$B$1)</f>
        <v>20200226-20200323</v>
      </c>
    </row>
    <row r="2208" spans="1:30">
      <c r="A2208" s="15" t="s">
        <v>2236</v>
      </c>
      <c r="B2208" t="str">
        <f>f_info_name(A2208)</f>
        <v>金信稳健策略</v>
      </c>
      <c r="C2208" t="str">
        <f>f_info_setupdate(A2208)</f>
        <v>2019-12-13</v>
      </c>
      <c r="D2208" s="16">
        <f t="shared" si="34"/>
        <v>409</v>
      </c>
      <c r="F2208" s="17">
        <f>f_netasset_total(A2208,参数!$B$1,100000000)</f>
        <v>0.5285160965</v>
      </c>
      <c r="G2208" s="17">
        <f ca="1">f_nav_adjustedreturn(A2208,参数!$B$2,参数!$B$1)</f>
        <v>58.0504268413738</v>
      </c>
      <c r="H2208" s="17">
        <f ca="1">f_nav_periodreturnrankingper(A2208,参数!$B$2,参数!$B$1,3)</f>
        <v>36.8448914769719</v>
      </c>
      <c r="I2208" s="17">
        <f ca="1">f_nav_adjustedreturn(A2208,参数!$B$3,参数!$B$2)</f>
        <v>0</v>
      </c>
      <c r="J2208" s="17">
        <f ca="1">f_nav_periodreturnrankingper(A2208,参数!$B$3,参数!$B$2,3)</f>
        <v>0</v>
      </c>
      <c r="K2208" s="17">
        <f ca="1">f_nav_adjustedreturn(A2208,参数!$B$4,参数!$B$3)</f>
        <v>0</v>
      </c>
      <c r="L2208" s="17">
        <f ca="1">f_nav_periodreturnrankingper(A2208,参数!$B$4,参数!$B$3,3)</f>
        <v>0</v>
      </c>
      <c r="M2208" s="17">
        <f ca="1">f_nav_adjustedreturn(A2208,参数!$B$5,参数!$B$4)</f>
        <v>0</v>
      </c>
      <c r="N2208" s="17">
        <f ca="1">f_nav_periodreturnrankingper(A2208,参数!$B$5,参数!$B$4,3)</f>
        <v>0</v>
      </c>
      <c r="O2208" s="17">
        <f ca="1">f_nav_adjustedreturn(A2208,参数!$B$6,参数!$B$5)</f>
        <v>0</v>
      </c>
      <c r="P2208" s="17">
        <f ca="1">f_nav_periodreturnrankingper(A2208,参数!$B$6,参数!$B$5,3)</f>
        <v>0</v>
      </c>
      <c r="Q2208" s="25">
        <f>f_return(A2208,1,参数!$B$1-365/2,参数!$B$1)</f>
        <v>59.7012168227844</v>
      </c>
      <c r="R2208" s="25">
        <f ca="1">f_return(A2208,1,参数!$B$4,参数!$B$1)</f>
        <v>0</v>
      </c>
      <c r="S2208" s="25">
        <f ca="1">f_return(A2208,1,参数!$B$6,参数!$B$1)</f>
        <v>0</v>
      </c>
      <c r="T2208" t="str">
        <f>f_info_investtype(A2208)</f>
        <v>灵活配置型基金</v>
      </c>
      <c r="U2208" t="str">
        <f>f_info_fundmanager(A2208)</f>
        <v>周谧,孔学兵</v>
      </c>
      <c r="V2208">
        <f>f_info_manager_onthepostdays(A2208,1)</f>
        <v>281</v>
      </c>
      <c r="W2208" s="25">
        <f ca="1">f_return_1w(A2208,"0",参数!$B$2)</f>
        <v>-0.904977375565599</v>
      </c>
      <c r="X2208" s="25">
        <f>f_return_1m(A2208,"0",参数!$B$1)</f>
        <v>13.1949381487274</v>
      </c>
      <c r="Y2208" s="25">
        <f>f_return_3m(A2208,0,参数!$B$1)</f>
        <v>38.3318853171156</v>
      </c>
      <c r="Z2208" s="25">
        <f>f_return_6m(A2208,0,参数!B2207)</f>
        <v>11.3793103448276</v>
      </c>
      <c r="AA2208" t="str">
        <f>f_dq_status(A2208,参数!$B$1)</f>
        <v>开放申购|开放赎回</v>
      </c>
      <c r="AB2208" s="17">
        <f ca="1">f_risk_maxdownside(A2208,参数!$B$6,参数!$B$1)</f>
        <v>-23.7004405286344</v>
      </c>
      <c r="AC2208" s="17">
        <f ca="1">f_risk_maxdownside(A2208,参数!$B$4,参数!$B$1)</f>
        <v>-23.7004405286344</v>
      </c>
      <c r="AD2208" t="str">
        <f ca="1">f_risk_maxdownside_date(A2208,参数!$B$6,参数!$B$1)</f>
        <v>20200714-20200910</v>
      </c>
    </row>
    <row r="2209" spans="1:30">
      <c r="A2209" s="15" t="s">
        <v>2237</v>
      </c>
      <c r="B2209" t="str">
        <f>f_info_name(A2209)</f>
        <v>国融融兴A</v>
      </c>
      <c r="C2209" t="str">
        <f>f_info_setupdate(A2209)</f>
        <v>2019-11-05</v>
      </c>
      <c r="D2209" s="16">
        <f t="shared" si="34"/>
        <v>447</v>
      </c>
      <c r="F2209" s="17">
        <f>f_netasset_total(A2209,参数!$B$1,100000000)</f>
        <v>0.1518177332</v>
      </c>
      <c r="G2209" s="17">
        <f ca="1">f_nav_adjustedreturn(A2209,参数!$B$2,参数!$B$1)</f>
        <v>43.6639393334664</v>
      </c>
      <c r="H2209" s="17">
        <f ca="1">f_nav_periodreturnrankingper(A2209,参数!$B$2,参数!$B$1,3)</f>
        <v>50.1852832186342</v>
      </c>
      <c r="I2209" s="17">
        <f ca="1">f_nav_adjustedreturn(A2209,参数!$B$3,参数!$B$2)</f>
        <v>0</v>
      </c>
      <c r="J2209" s="17">
        <f ca="1">f_nav_periodreturnrankingper(A2209,参数!$B$3,参数!$B$2,3)</f>
        <v>0</v>
      </c>
      <c r="K2209" s="17">
        <f ca="1">f_nav_adjustedreturn(A2209,参数!$B$4,参数!$B$3)</f>
        <v>0</v>
      </c>
      <c r="L2209" s="17">
        <f ca="1">f_nav_periodreturnrankingper(A2209,参数!$B$4,参数!$B$3,3)</f>
        <v>0</v>
      </c>
      <c r="M2209" s="17">
        <f ca="1">f_nav_adjustedreturn(A2209,参数!$B$5,参数!$B$4)</f>
        <v>0</v>
      </c>
      <c r="N2209" s="17">
        <f ca="1">f_nav_periodreturnrankingper(A2209,参数!$B$5,参数!$B$4,3)</f>
        <v>0</v>
      </c>
      <c r="O2209" s="17">
        <f ca="1">f_nav_adjustedreturn(A2209,参数!$B$6,参数!$B$5)</f>
        <v>0</v>
      </c>
      <c r="P2209" s="17">
        <f ca="1">f_nav_periodreturnrankingper(A2209,参数!$B$6,参数!$B$5,3)</f>
        <v>0</v>
      </c>
      <c r="Q2209" s="25">
        <f>f_return(A2209,1,参数!$B$1-365/2,参数!$B$1)</f>
        <v>52.811270872807</v>
      </c>
      <c r="R2209" s="25">
        <f ca="1">f_return(A2209,1,参数!$B$4,参数!$B$1)</f>
        <v>0</v>
      </c>
      <c r="S2209" s="25">
        <f ca="1">f_return(A2209,1,参数!$B$6,参数!$B$1)</f>
        <v>0</v>
      </c>
      <c r="T2209" t="str">
        <f>f_info_investtype(A2209)</f>
        <v>灵活配置型基金</v>
      </c>
      <c r="U2209" t="str">
        <f>f_info_fundmanager(A2209)</f>
        <v>梁国桓</v>
      </c>
      <c r="V2209">
        <f>f_info_manager_onthepostdays(A2209,1)</f>
        <v>464</v>
      </c>
      <c r="W2209" s="25">
        <f ca="1">f_return_1w(A2209,"0",参数!$B$2)</f>
        <v>-1.37768155874828</v>
      </c>
      <c r="X2209" s="25">
        <f>f_return_1m(A2209,"0",参数!$B$1)</f>
        <v>9.27443837279902</v>
      </c>
      <c r="Y2209" s="25">
        <f>f_return_3m(A2209,0,参数!$B$1)</f>
        <v>13.7282780410742</v>
      </c>
      <c r="Z2209" s="25">
        <f>f_return_6m(A2209,0,参数!B2208)</f>
        <v>17.9996819844172</v>
      </c>
      <c r="AA2209" t="str">
        <f>f_dq_status(A2209,参数!$B$1)</f>
        <v>开放申购|开放赎回</v>
      </c>
      <c r="AB2209" s="17">
        <f ca="1">f_risk_maxdownside(A2209,参数!$B$6,参数!$B$1)</f>
        <v>-12.9990714948932</v>
      </c>
      <c r="AC2209" s="17">
        <f ca="1">f_risk_maxdownside(A2209,参数!$B$4,参数!$B$1)</f>
        <v>-12.9990714948932</v>
      </c>
      <c r="AD2209" t="str">
        <f ca="1">f_risk_maxdownside_date(A2209,参数!$B$6,参数!$B$1)</f>
        <v>20200218-20200323</v>
      </c>
    </row>
    <row r="2210" spans="1:30">
      <c r="A2210" s="15" t="s">
        <v>2238</v>
      </c>
      <c r="B2210" t="str">
        <f>f_info_name(A2210)</f>
        <v>嘉实致安3个月</v>
      </c>
      <c r="C2210" t="str">
        <f>f_info_setupdate(A2210)</f>
        <v>2019-09-26</v>
      </c>
      <c r="D2210" s="16">
        <f t="shared" si="34"/>
        <v>487</v>
      </c>
      <c r="F2210" s="17">
        <f>f_netasset_total(A2210,参数!$B$1,100000000)</f>
        <v>5.3160500964</v>
      </c>
      <c r="G2210" s="17">
        <f ca="1">f_nav_adjustedreturn(A2210,参数!$B$2,参数!$B$1)</f>
        <v>3.53792025019544</v>
      </c>
      <c r="H2210" s="17">
        <f ca="1">f_nav_periodreturnrankingper(A2210,参数!$B$2,参数!$B$1,3)</f>
        <v>83.7735849056604</v>
      </c>
      <c r="I2210" s="17">
        <f ca="1">f_nav_adjustedreturn(A2210,参数!$B$3,参数!$B$2)</f>
        <v>0</v>
      </c>
      <c r="J2210" s="17">
        <f ca="1">f_nav_periodreturnrankingper(A2210,参数!$B$3,参数!$B$2,3)</f>
        <v>0</v>
      </c>
      <c r="K2210" s="17">
        <f ca="1">f_nav_adjustedreturn(A2210,参数!$B$4,参数!$B$3)</f>
        <v>0</v>
      </c>
      <c r="L2210" s="17">
        <f ca="1">f_nav_periodreturnrankingper(A2210,参数!$B$4,参数!$B$3,3)</f>
        <v>0</v>
      </c>
      <c r="M2210" s="17">
        <f ca="1">f_nav_adjustedreturn(A2210,参数!$B$5,参数!$B$4)</f>
        <v>0</v>
      </c>
      <c r="N2210" s="17">
        <f ca="1">f_nav_periodreturnrankingper(A2210,参数!$B$5,参数!$B$4,3)</f>
        <v>0</v>
      </c>
      <c r="O2210" s="17">
        <f ca="1">f_nav_adjustedreturn(A2210,参数!$B$6,参数!$B$5)</f>
        <v>0</v>
      </c>
      <c r="P2210" s="17">
        <f ca="1">f_nav_periodreturnrankingper(A2210,参数!$B$6,参数!$B$5,3)</f>
        <v>0</v>
      </c>
      <c r="Q2210" s="25">
        <f>f_return(A2210,1,参数!$B$1-365/2,参数!$B$1)</f>
        <v>2.61563925124579</v>
      </c>
      <c r="R2210" s="25">
        <f ca="1">f_return(A2210,1,参数!$B$4,参数!$B$1)</f>
        <v>0</v>
      </c>
      <c r="S2210" s="25">
        <f ca="1">f_return(A2210,1,参数!$B$6,参数!$B$1)</f>
        <v>0</v>
      </c>
      <c r="T2210" t="str">
        <f>f_info_investtype(A2210)</f>
        <v>混合债券型二级基金</v>
      </c>
      <c r="U2210" t="str">
        <f>f_info_fundmanager(A2210)</f>
        <v>赖礼辉</v>
      </c>
      <c r="V2210">
        <f>f_info_manager_onthepostdays(A2210,1)</f>
        <v>115</v>
      </c>
      <c r="W2210" s="25">
        <f ca="1">f_return_1w(A2210,"0",参数!$B$2)</f>
        <v>-0.10739041296494</v>
      </c>
      <c r="X2210" s="25">
        <f>f_return_1m(A2210,"0",参数!$B$1)</f>
        <v>1.65035501823065</v>
      </c>
      <c r="Y2210" s="25">
        <f>f_return_3m(A2210,0,参数!$B$1)</f>
        <v>1.36829011577839</v>
      </c>
      <c r="Z2210" s="25">
        <f>f_return_6m(A2210,0,参数!B2209)</f>
        <v>-0.342563516985446</v>
      </c>
      <c r="AA2210" t="str">
        <f>f_dq_status(A2210,参数!$B$1)</f>
        <v>暂停申购|暂停赎回</v>
      </c>
      <c r="AB2210" s="17">
        <f ca="1">f_risk_maxdownside(A2210,参数!$B$6,参数!$B$1)</f>
        <v>-1.71174579156421</v>
      </c>
      <c r="AC2210" s="17">
        <f ca="1">f_risk_maxdownside(A2210,参数!$B$4,参数!$B$1)</f>
        <v>-1.71174579156421</v>
      </c>
      <c r="AD2210" t="str">
        <f ca="1">f_risk_maxdownside_date(A2210,参数!$B$6,参数!$B$1)</f>
        <v>20201110-20201224</v>
      </c>
    </row>
    <row r="2211" spans="1:30">
      <c r="A2211" s="15" t="s">
        <v>2239</v>
      </c>
      <c r="B2211" t="str">
        <f>f_info_name(A2211)</f>
        <v>朱雀产业智选A</v>
      </c>
      <c r="C2211" t="str">
        <f>f_info_setupdate(A2211)</f>
        <v>2019-12-03</v>
      </c>
      <c r="D2211" s="16">
        <f t="shared" si="34"/>
        <v>419</v>
      </c>
      <c r="F2211" s="17">
        <f>f_netasset_total(A2211,参数!$B$1,100000000)</f>
        <v>7.7776740439</v>
      </c>
      <c r="G2211" s="17">
        <f ca="1">f_nav_adjustedreturn(A2211,参数!$B$2,参数!$B$1)</f>
        <v>83.5013571151609</v>
      </c>
      <c r="H2211" s="17">
        <f ca="1">f_nav_periodreturnrankingper(A2211,参数!$B$2,参数!$B$1,3)</f>
        <v>26.594700686948</v>
      </c>
      <c r="I2211" s="17">
        <f ca="1">f_nav_adjustedreturn(A2211,参数!$B$3,参数!$B$2)</f>
        <v>0</v>
      </c>
      <c r="J2211" s="17">
        <f ca="1">f_nav_periodreturnrankingper(A2211,参数!$B$3,参数!$B$2,3)</f>
        <v>0</v>
      </c>
      <c r="K2211" s="17">
        <f ca="1">f_nav_adjustedreturn(A2211,参数!$B$4,参数!$B$3)</f>
        <v>0</v>
      </c>
      <c r="L2211" s="17">
        <f ca="1">f_nav_periodreturnrankingper(A2211,参数!$B$4,参数!$B$3,3)</f>
        <v>0</v>
      </c>
      <c r="M2211" s="17">
        <f ca="1">f_nav_adjustedreturn(A2211,参数!$B$5,参数!$B$4)</f>
        <v>0</v>
      </c>
      <c r="N2211" s="17">
        <f ca="1">f_nav_periodreturnrankingper(A2211,参数!$B$5,参数!$B$4,3)</f>
        <v>0</v>
      </c>
      <c r="O2211" s="17">
        <f ca="1">f_nav_adjustedreturn(A2211,参数!$B$6,参数!$B$5)</f>
        <v>0</v>
      </c>
      <c r="P2211" s="17">
        <f ca="1">f_nav_periodreturnrankingper(A2211,参数!$B$6,参数!$B$5,3)</f>
        <v>0</v>
      </c>
      <c r="Q2211" s="25">
        <f>f_return(A2211,1,参数!$B$1-365/2,参数!$B$1)</f>
        <v>110.839689444539</v>
      </c>
      <c r="R2211" s="25">
        <f ca="1">f_return(A2211,1,参数!$B$4,参数!$B$1)</f>
        <v>0</v>
      </c>
      <c r="S2211" s="25">
        <f ca="1">f_return(A2211,1,参数!$B$6,参数!$B$1)</f>
        <v>0</v>
      </c>
      <c r="T2211" t="str">
        <f>f_info_investtype(A2211)</f>
        <v>偏股混合型基金</v>
      </c>
      <c r="U2211" t="str">
        <f>f_info_fundmanager(A2211)</f>
        <v>何之渊,翟羽佳</v>
      </c>
      <c r="V2211">
        <f>f_info_manager_onthepostdays(A2211,1)</f>
        <v>436</v>
      </c>
      <c r="W2211" s="25">
        <f ca="1">f_return_1w(A2211,"0",参数!$B$2)</f>
        <v>-2.1438057294631</v>
      </c>
      <c r="X2211" s="25">
        <f>f_return_1m(A2211,"0",参数!$B$1)</f>
        <v>13.2922377162008</v>
      </c>
      <c r="Y2211" s="25">
        <f>f_return_3m(A2211,0,参数!$B$1)</f>
        <v>30.5247190236503</v>
      </c>
      <c r="Z2211" s="25">
        <f>f_return_6m(A2211,0,参数!B2210)</f>
        <v>35.7044847259334</v>
      </c>
      <c r="AA2211" t="str">
        <f>f_dq_status(A2211,参数!$B$1)</f>
        <v>开放申购|开放赎回</v>
      </c>
      <c r="AB2211" s="17">
        <f ca="1">f_risk_maxdownside(A2211,参数!$B$6,参数!$B$1)</f>
        <v>-16.1682579715367</v>
      </c>
      <c r="AC2211" s="17">
        <f ca="1">f_risk_maxdownside(A2211,参数!$B$4,参数!$B$1)</f>
        <v>-16.1682579715367</v>
      </c>
      <c r="AD2211" t="str">
        <f ca="1">f_risk_maxdownside_date(A2211,参数!$B$6,参数!$B$1)</f>
        <v>20200222-20200323</v>
      </c>
    </row>
    <row r="2212" spans="1:30">
      <c r="A2212" s="15" t="s">
        <v>2240</v>
      </c>
      <c r="B2212" t="str">
        <f>f_info_name(A2212)</f>
        <v>易方达恒盛3个月定开</v>
      </c>
      <c r="C2212" t="str">
        <f>f_info_setupdate(A2212)</f>
        <v>2019-09-06</v>
      </c>
      <c r="D2212" s="16">
        <f t="shared" si="34"/>
        <v>507</v>
      </c>
      <c r="F2212" s="17">
        <f>f_netasset_total(A2212,参数!$B$1,100000000)</f>
        <v>6.0807907501</v>
      </c>
      <c r="G2212" s="17">
        <f ca="1">f_nav_adjustedreturn(A2212,参数!$B$2,参数!$B$1)</f>
        <v>9.64506931471833</v>
      </c>
      <c r="H2212" s="17">
        <f ca="1">f_nav_periodreturnrankingper(A2212,参数!$B$2,参数!$B$1,3)</f>
        <v>78.8770053475936</v>
      </c>
      <c r="I2212" s="17">
        <f ca="1">f_nav_adjustedreturn(A2212,参数!$B$3,参数!$B$2)</f>
        <v>0</v>
      </c>
      <c r="J2212" s="17">
        <f ca="1">f_nav_periodreturnrankingper(A2212,参数!$B$3,参数!$B$2,3)</f>
        <v>0</v>
      </c>
      <c r="K2212" s="17">
        <f ca="1">f_nav_adjustedreturn(A2212,参数!$B$4,参数!$B$3)</f>
        <v>0</v>
      </c>
      <c r="L2212" s="17">
        <f ca="1">f_nav_periodreturnrankingper(A2212,参数!$B$4,参数!$B$3,3)</f>
        <v>0</v>
      </c>
      <c r="M2212" s="17">
        <f ca="1">f_nav_adjustedreturn(A2212,参数!$B$5,参数!$B$4)</f>
        <v>0</v>
      </c>
      <c r="N2212" s="17">
        <f ca="1">f_nav_periodreturnrankingper(A2212,参数!$B$5,参数!$B$4,3)</f>
        <v>0</v>
      </c>
      <c r="O2212" s="17">
        <f ca="1">f_nav_adjustedreturn(A2212,参数!$B$6,参数!$B$5)</f>
        <v>0</v>
      </c>
      <c r="P2212" s="17">
        <f ca="1">f_nav_periodreturnrankingper(A2212,参数!$B$6,参数!$B$5,3)</f>
        <v>0</v>
      </c>
      <c r="Q2212" s="25">
        <f>f_return(A2212,1,参数!$B$1-365/2,参数!$B$1)</f>
        <v>16.4920742480919</v>
      </c>
      <c r="R2212" s="25">
        <f ca="1">f_return(A2212,1,参数!$B$4,参数!$B$1)</f>
        <v>0</v>
      </c>
      <c r="S2212" s="25">
        <f ca="1">f_return(A2212,1,参数!$B$6,参数!$B$1)</f>
        <v>0</v>
      </c>
      <c r="T2212" t="str">
        <f>f_info_investtype(A2212)</f>
        <v>偏债混合型基金</v>
      </c>
      <c r="U2212" t="str">
        <f>f_info_fundmanager(A2212)</f>
        <v>胡剑,纪玲云</v>
      </c>
      <c r="V2212">
        <f>f_info_manager_onthepostdays(A2212,1)</f>
        <v>524</v>
      </c>
      <c r="W2212" s="25">
        <f ca="1">f_return_1w(A2212,"0",参数!$B$2)</f>
        <v>-0.00983090837595468</v>
      </c>
      <c r="X2212" s="25">
        <f>f_return_1m(A2212,"0",参数!$B$1)</f>
        <v>2.19941348973607</v>
      </c>
      <c r="Y2212" s="25">
        <f>f_return_3m(A2212,0,参数!$B$1)</f>
        <v>4.87116795185255</v>
      </c>
      <c r="Z2212" s="25">
        <f>f_return_6m(A2212,0,参数!B2211)</f>
        <v>5.84254670224935</v>
      </c>
      <c r="AA2212" t="str">
        <f>f_dq_status(A2212,参数!$B$1)</f>
        <v>暂停申购|暂停赎回</v>
      </c>
      <c r="AB2212" s="17">
        <f ca="1">f_risk_maxdownside(A2212,参数!$B$6,参数!$B$1)</f>
        <v>-1.85752585216393</v>
      </c>
      <c r="AC2212" s="17">
        <f ca="1">f_risk_maxdownside(A2212,参数!$B$4,参数!$B$1)</f>
        <v>-1.85752585216393</v>
      </c>
      <c r="AD2212" t="str">
        <f ca="1">f_risk_maxdownside_date(A2212,参数!$B$6,参数!$B$1)</f>
        <v>20200707-20200716</v>
      </c>
    </row>
    <row r="2213" spans="1:30">
      <c r="A2213" s="15" t="s">
        <v>2241</v>
      </c>
      <c r="B2213" t="str">
        <f>f_info_name(A2213)</f>
        <v>平安估值精选A</v>
      </c>
      <c r="C2213" t="str">
        <f>f_info_setupdate(A2213)</f>
        <v>2020-04-22</v>
      </c>
      <c r="D2213" s="16">
        <f t="shared" si="34"/>
        <v>278</v>
      </c>
      <c r="F2213" s="17">
        <f>f_netasset_total(A2213,参数!$B$1,100000000)</f>
        <v>1.8858288372</v>
      </c>
      <c r="G2213" s="17">
        <f ca="1">f_nav_adjustedreturn(A2213,参数!$B$2,参数!$B$1)</f>
        <v>0</v>
      </c>
      <c r="H2213" s="17">
        <f ca="1">f_nav_periodreturnrankingper(A2213,参数!$B$2,参数!$B$1,3)</f>
        <v>0</v>
      </c>
      <c r="I2213" s="17">
        <f ca="1">f_nav_adjustedreturn(A2213,参数!$B$3,参数!$B$2)</f>
        <v>0</v>
      </c>
      <c r="J2213" s="17">
        <f ca="1">f_nav_periodreturnrankingper(A2213,参数!$B$3,参数!$B$2,3)</f>
        <v>0</v>
      </c>
      <c r="K2213" s="17">
        <f ca="1">f_nav_adjustedreturn(A2213,参数!$B$4,参数!$B$3)</f>
        <v>0</v>
      </c>
      <c r="L2213" s="17">
        <f ca="1">f_nav_periodreturnrankingper(A2213,参数!$B$4,参数!$B$3,3)</f>
        <v>0</v>
      </c>
      <c r="M2213" s="17">
        <f ca="1">f_nav_adjustedreturn(A2213,参数!$B$5,参数!$B$4)</f>
        <v>0</v>
      </c>
      <c r="N2213" s="17">
        <f ca="1">f_nav_periodreturnrankingper(A2213,参数!$B$5,参数!$B$4,3)</f>
        <v>0</v>
      </c>
      <c r="O2213" s="17">
        <f ca="1">f_nav_adjustedreturn(A2213,参数!$B$6,参数!$B$5)</f>
        <v>0</v>
      </c>
      <c r="P2213" s="17">
        <f ca="1">f_nav_periodreturnrankingper(A2213,参数!$B$6,参数!$B$5,3)</f>
        <v>0</v>
      </c>
      <c r="Q2213" s="25">
        <f>f_return(A2213,1,参数!$B$1-365/2,参数!$B$1)</f>
        <v>70.7071137258765</v>
      </c>
      <c r="R2213" s="25">
        <f ca="1">f_return(A2213,1,参数!$B$4,参数!$B$1)</f>
        <v>0</v>
      </c>
      <c r="S2213" s="25">
        <f ca="1">f_return(A2213,1,参数!$B$6,参数!$B$1)</f>
        <v>0</v>
      </c>
      <c r="T2213" t="str">
        <f>f_info_investtype(A2213)</f>
        <v>偏股混合型基金</v>
      </c>
      <c r="U2213" t="str">
        <f>f_info_fundmanager(A2213)</f>
        <v>黄维</v>
      </c>
      <c r="V2213">
        <f>f_info_manager_onthepostdays(A2213,1)</f>
        <v>295</v>
      </c>
      <c r="W2213" s="25">
        <f ca="1">f_return_1w(A2213,"0",参数!$B$2)</f>
        <v>0</v>
      </c>
      <c r="X2213" s="25">
        <f>f_return_1m(A2213,"0",参数!$B$1)</f>
        <v>17.9090380703284</v>
      </c>
      <c r="Y2213" s="25">
        <f>f_return_3m(A2213,0,参数!$B$1)</f>
        <v>32.2441329856584</v>
      </c>
      <c r="Z2213" s="25">
        <f>f_return_6m(A2213,0,参数!B2212)</f>
        <v>24.2893287691621</v>
      </c>
      <c r="AA2213" t="str">
        <f>f_dq_status(A2213,参数!$B$1)</f>
        <v>开放申购|开放赎回</v>
      </c>
      <c r="AB2213" s="17">
        <f ca="1">f_risk_maxdownside(A2213,参数!$B$6,参数!$B$1)</f>
        <v>-12.6598649231211</v>
      </c>
      <c r="AC2213" s="17">
        <f ca="1">f_risk_maxdownside(A2213,参数!$B$4,参数!$B$1)</f>
        <v>-12.6598649231211</v>
      </c>
      <c r="AD2213" t="str">
        <f ca="1">f_risk_maxdownside_date(A2213,参数!$B$6,参数!$B$1)</f>
        <v>20200806-20200909</v>
      </c>
    </row>
    <row r="2214" spans="1:30">
      <c r="A2214" s="15" t="s">
        <v>2242</v>
      </c>
      <c r="B2214" t="str">
        <f>f_info_name(A2214)</f>
        <v>嘉实价值成长</v>
      </c>
      <c r="C2214" t="str">
        <f>f_info_setupdate(A2214)</f>
        <v>2019-09-10</v>
      </c>
      <c r="D2214" s="16">
        <f t="shared" si="34"/>
        <v>503</v>
      </c>
      <c r="F2214" s="17">
        <f>f_netasset_total(A2214,参数!$B$1,100000000)</f>
        <v>12.0696355995</v>
      </c>
      <c r="G2214" s="17">
        <f ca="1">f_nav_adjustedreturn(A2214,参数!$B$2,参数!$B$1)</f>
        <v>81.6589434661724</v>
      </c>
      <c r="H2214" s="17">
        <f ca="1">f_nav_periodreturnrankingper(A2214,参数!$B$2,参数!$B$1,3)</f>
        <v>29.1462217860648</v>
      </c>
      <c r="I2214" s="17">
        <f ca="1">f_nav_adjustedreturn(A2214,参数!$B$3,参数!$B$2)</f>
        <v>0</v>
      </c>
      <c r="J2214" s="17">
        <f ca="1">f_nav_periodreturnrankingper(A2214,参数!$B$3,参数!$B$2,3)</f>
        <v>0</v>
      </c>
      <c r="K2214" s="17">
        <f ca="1">f_nav_adjustedreturn(A2214,参数!$B$4,参数!$B$3)</f>
        <v>0</v>
      </c>
      <c r="L2214" s="17">
        <f ca="1">f_nav_periodreturnrankingper(A2214,参数!$B$4,参数!$B$3,3)</f>
        <v>0</v>
      </c>
      <c r="M2214" s="17">
        <f ca="1">f_nav_adjustedreturn(A2214,参数!$B$5,参数!$B$4)</f>
        <v>0</v>
      </c>
      <c r="N2214" s="17">
        <f ca="1">f_nav_periodreturnrankingper(A2214,参数!$B$5,参数!$B$4,3)</f>
        <v>0</v>
      </c>
      <c r="O2214" s="17">
        <f ca="1">f_nav_adjustedreturn(A2214,参数!$B$6,参数!$B$5)</f>
        <v>0</v>
      </c>
      <c r="P2214" s="17">
        <f ca="1">f_nav_periodreturnrankingper(A2214,参数!$B$6,参数!$B$5,3)</f>
        <v>0</v>
      </c>
      <c r="Q2214" s="25">
        <f>f_return(A2214,1,参数!$B$1-365/2,参数!$B$1)</f>
        <v>112.959477236408</v>
      </c>
      <c r="R2214" s="25">
        <f ca="1">f_return(A2214,1,参数!$B$4,参数!$B$1)</f>
        <v>0</v>
      </c>
      <c r="S2214" s="25">
        <f ca="1">f_return(A2214,1,参数!$B$6,参数!$B$1)</f>
        <v>0</v>
      </c>
      <c r="T2214" t="str">
        <f>f_info_investtype(A2214)</f>
        <v>偏股混合型基金</v>
      </c>
      <c r="U2214" t="str">
        <f>f_info_fundmanager(A2214)</f>
        <v>洪流</v>
      </c>
      <c r="V2214">
        <f>f_info_manager_onthepostdays(A2214,1)</f>
        <v>520</v>
      </c>
      <c r="W2214" s="25">
        <f ca="1">f_return_1w(A2214,"0",参数!$B$2)</f>
        <v>-2.45004972425641</v>
      </c>
      <c r="X2214" s="25">
        <f>f_return_1m(A2214,"0",参数!$B$1)</f>
        <v>18.4708371109096</v>
      </c>
      <c r="Y2214" s="25">
        <f>f_return_3m(A2214,0,参数!$B$1)</f>
        <v>37.7732480494834</v>
      </c>
      <c r="Z2214" s="25">
        <f>f_return_6m(A2214,0,参数!B2213)</f>
        <v>42.8358843537415</v>
      </c>
      <c r="AA2214" t="str">
        <f>f_dq_status(A2214,参数!$B$1)</f>
        <v>开放申购|开放赎回</v>
      </c>
      <c r="AB2214" s="17">
        <f ca="1">f_risk_maxdownside(A2214,参数!$B$6,参数!$B$1)</f>
        <v>-16.6290182450043</v>
      </c>
      <c r="AC2214" s="17">
        <f ca="1">f_risk_maxdownside(A2214,参数!$B$4,参数!$B$1)</f>
        <v>-16.6290182450043</v>
      </c>
      <c r="AD2214" t="str">
        <f ca="1">f_risk_maxdownside_date(A2214,参数!$B$6,参数!$B$1)</f>
        <v>20200306-20200323</v>
      </c>
    </row>
    <row r="2215" spans="1:30">
      <c r="A2215" s="15" t="s">
        <v>2243</v>
      </c>
      <c r="B2215" t="str">
        <f>f_info_name(A2215)</f>
        <v>易方达优选多资产三个月A</v>
      </c>
      <c r="C2215" t="str">
        <f>f_info_setupdate(A2215)</f>
        <v>2020-04-09</v>
      </c>
      <c r="D2215" s="16">
        <f t="shared" si="34"/>
        <v>291</v>
      </c>
      <c r="F2215" s="17">
        <f>f_netasset_total(A2215,参数!$B$1,100000000)</f>
        <v>0.8310747301</v>
      </c>
      <c r="G2215" s="17">
        <f ca="1">f_nav_adjustedreturn(A2215,参数!$B$2,参数!$B$1)</f>
        <v>0</v>
      </c>
      <c r="H2215" s="17">
        <f ca="1">f_nav_periodreturnrankingper(A2215,参数!$B$2,参数!$B$1,3)</f>
        <v>0</v>
      </c>
      <c r="I2215" s="17">
        <f ca="1">f_nav_adjustedreturn(A2215,参数!$B$3,参数!$B$2)</f>
        <v>0</v>
      </c>
      <c r="J2215" s="17">
        <f ca="1">f_nav_periodreturnrankingper(A2215,参数!$B$3,参数!$B$2,3)</f>
        <v>0</v>
      </c>
      <c r="K2215" s="17">
        <f ca="1">f_nav_adjustedreturn(A2215,参数!$B$4,参数!$B$3)</f>
        <v>0</v>
      </c>
      <c r="L2215" s="17">
        <f ca="1">f_nav_periodreturnrankingper(A2215,参数!$B$4,参数!$B$3,3)</f>
        <v>0</v>
      </c>
      <c r="M2215" s="17">
        <f ca="1">f_nav_adjustedreturn(A2215,参数!$B$5,参数!$B$4)</f>
        <v>0</v>
      </c>
      <c r="N2215" s="17">
        <f ca="1">f_nav_periodreturnrankingper(A2215,参数!$B$5,参数!$B$4,3)</f>
        <v>0</v>
      </c>
      <c r="O2215" s="17">
        <f ca="1">f_nav_adjustedreturn(A2215,参数!$B$6,参数!$B$5)</f>
        <v>0</v>
      </c>
      <c r="P2215" s="17">
        <f ca="1">f_nav_periodreturnrankingper(A2215,参数!$B$6,参数!$B$5,3)</f>
        <v>0</v>
      </c>
      <c r="Q2215" s="25">
        <f>f_return(A2215,1,参数!$B$1-365/2,参数!$B$1)</f>
        <v>48.2258535092681</v>
      </c>
      <c r="R2215" s="25">
        <f ca="1">f_return(A2215,1,参数!$B$4,参数!$B$1)</f>
        <v>0</v>
      </c>
      <c r="S2215" s="25">
        <f ca="1">f_return(A2215,1,参数!$B$6,参数!$B$1)</f>
        <v>0</v>
      </c>
      <c r="T2215" t="str">
        <f>f_info_investtype(A2215)</f>
        <v>平衡混合型基金</v>
      </c>
      <c r="U2215" t="str">
        <f>f_info_fundmanager(A2215)</f>
        <v>杨培鸿,张浩然</v>
      </c>
      <c r="V2215">
        <f>f_info_manager_onthepostdays(A2215,1)</f>
        <v>308</v>
      </c>
      <c r="W2215" s="25">
        <f ca="1">f_return_1w(A2215,"0",参数!$B$2)</f>
        <v>0</v>
      </c>
      <c r="X2215" s="25">
        <f>f_return_1m(A2215,"0",参数!$B$1)</f>
        <v>11.7463958060288</v>
      </c>
      <c r="Y2215" s="25">
        <f>f_return_3m(A2215,0,参数!$B$1)</f>
        <v>18.7913618948102</v>
      </c>
      <c r="Z2215" s="25">
        <f>f_return_6m(A2215,0,参数!B2214)</f>
        <v>13.3757961783439</v>
      </c>
      <c r="AA2215" t="str">
        <f>f_dq_status(A2215,参数!$B$1)</f>
        <v>开放申购|开放赎回</v>
      </c>
      <c r="AB2215" s="17">
        <f ca="1">f_risk_maxdownside(A2215,参数!$B$6,参数!$B$1)</f>
        <v>-7.05027656237102</v>
      </c>
      <c r="AC2215" s="17">
        <f ca="1">f_risk_maxdownside(A2215,参数!$B$4,参数!$B$1)</f>
        <v>-7.05027656237102</v>
      </c>
      <c r="AD2215" t="str">
        <f ca="1">f_risk_maxdownside_date(A2215,参数!$B$6,参数!$B$1)</f>
        <v>20200903-20200910</v>
      </c>
    </row>
    <row r="2216" spans="1:30">
      <c r="A2216" s="15" t="s">
        <v>2244</v>
      </c>
      <c r="B2216" t="str">
        <f>f_info_name(A2216)</f>
        <v>富国智诚精选3个月</v>
      </c>
      <c r="C2216" t="str">
        <f>f_info_setupdate(A2216)</f>
        <v>2019-09-06</v>
      </c>
      <c r="D2216" s="16">
        <f t="shared" si="34"/>
        <v>507</v>
      </c>
      <c r="F2216" s="17">
        <f>f_netasset_total(A2216,参数!$B$1,100000000)</f>
        <v>10.6341811757</v>
      </c>
      <c r="G2216" s="17">
        <f ca="1">f_nav_adjustedreturn(A2216,参数!$B$2,参数!$B$1)</f>
        <v>62.6432970156324</v>
      </c>
      <c r="H2216" s="17">
        <f ca="1">f_nav_periodreturnrankingper(A2216,参数!$B$2,参数!$B$1,3)</f>
        <v>57.3110893032385</v>
      </c>
      <c r="I2216" s="17">
        <f ca="1">f_nav_adjustedreturn(A2216,参数!$B$3,参数!$B$2)</f>
        <v>0</v>
      </c>
      <c r="J2216" s="17">
        <f ca="1">f_nav_periodreturnrankingper(A2216,参数!$B$3,参数!$B$2,3)</f>
        <v>0</v>
      </c>
      <c r="K2216" s="17">
        <f ca="1">f_nav_adjustedreturn(A2216,参数!$B$4,参数!$B$3)</f>
        <v>0</v>
      </c>
      <c r="L2216" s="17">
        <f ca="1">f_nav_periodreturnrankingper(A2216,参数!$B$4,参数!$B$3,3)</f>
        <v>0</v>
      </c>
      <c r="M2216" s="17">
        <f ca="1">f_nav_adjustedreturn(A2216,参数!$B$5,参数!$B$4)</f>
        <v>0</v>
      </c>
      <c r="N2216" s="17">
        <f ca="1">f_nav_periodreturnrankingper(A2216,参数!$B$5,参数!$B$4,3)</f>
        <v>0</v>
      </c>
      <c r="O2216" s="17">
        <f ca="1">f_nav_adjustedreturn(A2216,参数!$B$6,参数!$B$5)</f>
        <v>0</v>
      </c>
      <c r="P2216" s="17">
        <f ca="1">f_nav_periodreturnrankingper(A2216,参数!$B$6,参数!$B$5,3)</f>
        <v>0</v>
      </c>
      <c r="Q2216" s="25">
        <f>f_return(A2216,1,参数!$B$1-365/2,参数!$B$1)</f>
        <v>55.0682490459775</v>
      </c>
      <c r="R2216" s="25">
        <f ca="1">f_return(A2216,1,参数!$B$4,参数!$B$1)</f>
        <v>0</v>
      </c>
      <c r="S2216" s="25">
        <f ca="1">f_return(A2216,1,参数!$B$6,参数!$B$1)</f>
        <v>0</v>
      </c>
      <c r="T2216" t="str">
        <f>f_info_investtype(A2216)</f>
        <v>偏股混合型基金</v>
      </c>
      <c r="U2216" t="str">
        <f>f_info_fundmanager(A2216)</f>
        <v>王登元</v>
      </c>
      <c r="V2216">
        <f>f_info_manager_onthepostdays(A2216,1)</f>
        <v>524</v>
      </c>
      <c r="W2216" s="25">
        <f ca="1">f_return_1w(A2216,"0",参数!$B$2)</f>
        <v>-2.52124122644993</v>
      </c>
      <c r="X2216" s="25">
        <f>f_return_1m(A2216,"0",参数!$B$1)</f>
        <v>12.3347729354796</v>
      </c>
      <c r="Y2216" s="25">
        <f>f_return_3m(A2216,0,参数!$B$1)</f>
        <v>22.1502775010673</v>
      </c>
      <c r="Z2216" s="25">
        <f>f_return_6m(A2216,0,参数!B2215)</f>
        <v>17.5489585495813</v>
      </c>
      <c r="AA2216" t="str">
        <f>f_dq_status(A2216,参数!$B$1)</f>
        <v>开放申购|开放赎回</v>
      </c>
      <c r="AB2216" s="17">
        <f ca="1">f_risk_maxdownside(A2216,参数!$B$6,参数!$B$1)</f>
        <v>-13.5314106473817</v>
      </c>
      <c r="AC2216" s="17">
        <f ca="1">f_risk_maxdownside(A2216,参数!$B$4,参数!$B$1)</f>
        <v>-13.5314106473817</v>
      </c>
      <c r="AD2216" t="str">
        <f ca="1">f_risk_maxdownside_date(A2216,参数!$B$6,参数!$B$1)</f>
        <v>20200226-20200323</v>
      </c>
    </row>
    <row r="2217" spans="1:30">
      <c r="A2217" s="15" t="s">
        <v>2245</v>
      </c>
      <c r="B2217" t="str">
        <f>f_info_name(A2217)</f>
        <v>长城量化小盘</v>
      </c>
      <c r="C2217" t="str">
        <f>f_info_setupdate(A2217)</f>
        <v>2020-01-10</v>
      </c>
      <c r="D2217" s="16">
        <f t="shared" si="34"/>
        <v>381</v>
      </c>
      <c r="F2217" s="17">
        <f>f_netasset_total(A2217,参数!$B$1,100000000)</f>
        <v>3.1027283974</v>
      </c>
      <c r="G2217" s="17">
        <f ca="1">f_nav_adjustedreturn(A2217,参数!$B$2,参数!$B$1)</f>
        <v>30.9506493506493</v>
      </c>
      <c r="H2217" s="17">
        <f ca="1">f_nav_periodreturnrankingper(A2217,参数!$B$2,参数!$B$1,3)</f>
        <v>92.156862745098</v>
      </c>
      <c r="I2217" s="17">
        <f ca="1">f_nav_adjustedreturn(A2217,参数!$B$3,参数!$B$2)</f>
        <v>0</v>
      </c>
      <c r="J2217" s="17">
        <f ca="1">f_nav_periodreturnrankingper(A2217,参数!$B$3,参数!$B$2,3)</f>
        <v>0</v>
      </c>
      <c r="K2217" s="17">
        <f ca="1">f_nav_adjustedreturn(A2217,参数!$B$4,参数!$B$3)</f>
        <v>0</v>
      </c>
      <c r="L2217" s="17">
        <f ca="1">f_nav_periodreturnrankingper(A2217,参数!$B$4,参数!$B$3,3)</f>
        <v>0</v>
      </c>
      <c r="M2217" s="17">
        <f ca="1">f_nav_adjustedreturn(A2217,参数!$B$5,参数!$B$4)</f>
        <v>0</v>
      </c>
      <c r="N2217" s="17">
        <f ca="1">f_nav_periodreturnrankingper(A2217,参数!$B$5,参数!$B$4,3)</f>
        <v>0</v>
      </c>
      <c r="O2217" s="17">
        <f ca="1">f_nav_adjustedreturn(A2217,参数!$B$6,参数!$B$5)</f>
        <v>0</v>
      </c>
      <c r="P2217" s="17">
        <f ca="1">f_nav_periodreturnrankingper(A2217,参数!$B$6,参数!$B$5,3)</f>
        <v>0</v>
      </c>
      <c r="Q2217" s="25">
        <f>f_return(A2217,1,参数!$B$1-365/2,参数!$B$1)</f>
        <v>9.18240251447087</v>
      </c>
      <c r="R2217" s="25">
        <f ca="1">f_return(A2217,1,参数!$B$4,参数!$B$1)</f>
        <v>0</v>
      </c>
      <c r="S2217" s="25">
        <f ca="1">f_return(A2217,1,参数!$B$6,参数!$B$1)</f>
        <v>0</v>
      </c>
      <c r="T2217" t="str">
        <f>f_info_investtype(A2217)</f>
        <v>普通股票型基金</v>
      </c>
      <c r="U2217" t="str">
        <f>f_info_fundmanager(A2217)</f>
        <v>雷俊</v>
      </c>
      <c r="V2217">
        <f>f_info_manager_onthepostdays(A2217,1)</f>
        <v>398</v>
      </c>
      <c r="W2217" s="25">
        <f ca="1">f_return_1w(A2217,"0",参数!$B$2)</f>
        <v>-3.17875465244945</v>
      </c>
      <c r="X2217" s="25">
        <f>f_return_1m(A2217,"0",参数!$B$1)</f>
        <v>8.32831972496777</v>
      </c>
      <c r="Y2217" s="25">
        <f>f_return_3m(A2217,0,参数!$B$1)</f>
        <v>2.6886100700668</v>
      </c>
      <c r="Z2217" s="25">
        <f>f_return_6m(A2217,0,参数!B2216)</f>
        <v>-5.52194225319752</v>
      </c>
      <c r="AA2217" t="str">
        <f>f_dq_status(A2217,参数!$B$1)</f>
        <v>开放申购|开放赎回</v>
      </c>
      <c r="AB2217" s="17">
        <f ca="1">f_risk_maxdownside(A2217,参数!$B$6,参数!$B$1)</f>
        <v>-14.597778274808</v>
      </c>
      <c r="AC2217" s="17">
        <f ca="1">f_risk_maxdownside(A2217,参数!$B$4,参数!$B$1)</f>
        <v>-14.597778274808</v>
      </c>
      <c r="AD2217" t="str">
        <f ca="1">f_risk_maxdownside_date(A2217,参数!$B$6,参数!$B$1)</f>
        <v>20200903-20201229</v>
      </c>
    </row>
    <row r="2218" spans="1:30">
      <c r="A2218" s="15" t="s">
        <v>2246</v>
      </c>
      <c r="B2218" t="str">
        <f>f_info_name(A2218)</f>
        <v>广发锐意进取3个月A</v>
      </c>
      <c r="C2218" t="str">
        <f>f_info_setupdate(A2218)</f>
        <v>2019-11-27</v>
      </c>
      <c r="D2218" s="16">
        <f t="shared" si="34"/>
        <v>425</v>
      </c>
      <c r="F2218" s="17">
        <f>f_netasset_total(A2218,参数!$B$1,100000000)</f>
        <v>0.3282348364</v>
      </c>
      <c r="G2218" s="17">
        <f ca="1">f_nav_adjustedreturn(A2218,参数!$B$2,参数!$B$1)</f>
        <v>52.6947285601888</v>
      </c>
      <c r="H2218" s="17">
        <f ca="1">f_nav_periodreturnrankingper(A2218,参数!$B$2,参数!$B$1,3)</f>
        <v>74.9754661432777</v>
      </c>
      <c r="I2218" s="17">
        <f ca="1">f_nav_adjustedreturn(A2218,参数!$B$3,参数!$B$2)</f>
        <v>0</v>
      </c>
      <c r="J2218" s="17">
        <f ca="1">f_nav_periodreturnrankingper(A2218,参数!$B$3,参数!$B$2,3)</f>
        <v>0</v>
      </c>
      <c r="K2218" s="17">
        <f ca="1">f_nav_adjustedreturn(A2218,参数!$B$4,参数!$B$3)</f>
        <v>0</v>
      </c>
      <c r="L2218" s="17">
        <f ca="1">f_nav_periodreturnrankingper(A2218,参数!$B$4,参数!$B$3,3)</f>
        <v>0</v>
      </c>
      <c r="M2218" s="17">
        <f ca="1">f_nav_adjustedreturn(A2218,参数!$B$5,参数!$B$4)</f>
        <v>0</v>
      </c>
      <c r="N2218" s="17">
        <f ca="1">f_nav_periodreturnrankingper(A2218,参数!$B$5,参数!$B$4,3)</f>
        <v>0</v>
      </c>
      <c r="O2218" s="17">
        <f ca="1">f_nav_adjustedreturn(A2218,参数!$B$6,参数!$B$5)</f>
        <v>0</v>
      </c>
      <c r="P2218" s="17">
        <f ca="1">f_nav_periodreturnrankingper(A2218,参数!$B$6,参数!$B$5,3)</f>
        <v>0</v>
      </c>
      <c r="Q2218" s="25">
        <f>f_return(A2218,1,参数!$B$1-365/2,参数!$B$1)</f>
        <v>61.5316204251115</v>
      </c>
      <c r="R2218" s="25">
        <f ca="1">f_return(A2218,1,参数!$B$4,参数!$B$1)</f>
        <v>0</v>
      </c>
      <c r="S2218" s="25">
        <f ca="1">f_return(A2218,1,参数!$B$6,参数!$B$1)</f>
        <v>0</v>
      </c>
      <c r="T2218" t="str">
        <f>f_info_investtype(A2218)</f>
        <v>偏股混合型基金</v>
      </c>
      <c r="U2218" t="str">
        <f>f_info_fundmanager(A2218)</f>
        <v>陆靖昶</v>
      </c>
      <c r="V2218">
        <f>f_info_manager_onthepostdays(A2218,1)</f>
        <v>442</v>
      </c>
      <c r="W2218" s="25">
        <f ca="1">f_return_1w(A2218,"0",参数!$B$2)</f>
        <v>-1.74896125229491</v>
      </c>
      <c r="X2218" s="25">
        <f>f_return_1m(A2218,"0",参数!$B$1)</f>
        <v>12.4664976457805</v>
      </c>
      <c r="Y2218" s="25">
        <f>f_return_3m(A2218,0,参数!$B$1)</f>
        <v>22.6963805911174</v>
      </c>
      <c r="Z2218" s="25">
        <f>f_return_6m(A2218,0,参数!B2217)</f>
        <v>19.2478739174534</v>
      </c>
      <c r="AA2218" t="str">
        <f>f_dq_status(A2218,参数!$B$1)</f>
        <v>开放申购|开放赎回</v>
      </c>
      <c r="AB2218" s="17">
        <f ca="1">f_risk_maxdownside(A2218,参数!$B$6,参数!$B$1)</f>
        <v>-14.4345377756922</v>
      </c>
      <c r="AC2218" s="17">
        <f ca="1">f_risk_maxdownside(A2218,参数!$B$4,参数!$B$1)</f>
        <v>-14.4345377756922</v>
      </c>
      <c r="AD2218" t="str">
        <f ca="1">f_risk_maxdownside_date(A2218,参数!$B$6,参数!$B$1)</f>
        <v>20200226-20200323</v>
      </c>
    </row>
    <row r="2219" spans="1:30">
      <c r="A2219" s="15" t="s">
        <v>2247</v>
      </c>
      <c r="B2219" t="str">
        <f>f_info_name(A2219)</f>
        <v>方正富邦天鑫A</v>
      </c>
      <c r="C2219" t="str">
        <f>f_info_setupdate(A2219)</f>
        <v>2019-09-10</v>
      </c>
      <c r="D2219" s="16">
        <f t="shared" si="34"/>
        <v>503</v>
      </c>
      <c r="F2219" s="17">
        <f>f_netasset_total(A2219,参数!$B$1,100000000)</f>
        <v>1.6246100808</v>
      </c>
      <c r="G2219" s="17">
        <f ca="1">f_nav_adjustedreturn(A2219,参数!$B$2,参数!$B$1)</f>
        <v>37.4868793191327</v>
      </c>
      <c r="H2219" s="17">
        <f ca="1">f_nav_periodreturnrankingper(A2219,参数!$B$2,参数!$B$1,3)</f>
        <v>56.1672842773954</v>
      </c>
      <c r="I2219" s="17">
        <f ca="1">f_nav_adjustedreturn(A2219,参数!$B$3,参数!$B$2)</f>
        <v>0</v>
      </c>
      <c r="J2219" s="17">
        <f ca="1">f_nav_periodreturnrankingper(A2219,参数!$B$3,参数!$B$2,3)</f>
        <v>0</v>
      </c>
      <c r="K2219" s="17">
        <f ca="1">f_nav_adjustedreturn(A2219,参数!$B$4,参数!$B$3)</f>
        <v>0</v>
      </c>
      <c r="L2219" s="17">
        <f ca="1">f_nav_periodreturnrankingper(A2219,参数!$B$4,参数!$B$3,3)</f>
        <v>0</v>
      </c>
      <c r="M2219" s="17">
        <f ca="1">f_nav_adjustedreturn(A2219,参数!$B$5,参数!$B$4)</f>
        <v>0</v>
      </c>
      <c r="N2219" s="17">
        <f ca="1">f_nav_periodreturnrankingper(A2219,参数!$B$5,参数!$B$4,3)</f>
        <v>0</v>
      </c>
      <c r="O2219" s="17">
        <f ca="1">f_nav_adjustedreturn(A2219,参数!$B$6,参数!$B$5)</f>
        <v>0</v>
      </c>
      <c r="P2219" s="17">
        <f ca="1">f_nav_periodreturnrankingper(A2219,参数!$B$6,参数!$B$5,3)</f>
        <v>0</v>
      </c>
      <c r="Q2219" s="25">
        <f>f_return(A2219,1,参数!$B$1-365/2,参数!$B$1)</f>
        <v>68.5359503364474</v>
      </c>
      <c r="R2219" s="25">
        <f ca="1">f_return(A2219,1,参数!$B$4,参数!$B$1)</f>
        <v>0</v>
      </c>
      <c r="S2219" s="25">
        <f ca="1">f_return(A2219,1,参数!$B$6,参数!$B$1)</f>
        <v>0</v>
      </c>
      <c r="T2219" t="str">
        <f>f_info_investtype(A2219)</f>
        <v>灵活配置型基金</v>
      </c>
      <c r="U2219" t="str">
        <f>f_info_fundmanager(A2219)</f>
        <v>吴昊</v>
      </c>
      <c r="V2219">
        <f>f_info_manager_onthepostdays(A2219,1)</f>
        <v>520</v>
      </c>
      <c r="W2219" s="25">
        <f ca="1">f_return_1w(A2219,"0",参数!$B$2)</f>
        <v>-1.65335838421795</v>
      </c>
      <c r="X2219" s="25">
        <f>f_return_1m(A2219,"0",参数!$B$1)</f>
        <v>13.7338353249304</v>
      </c>
      <c r="Y2219" s="25">
        <f>f_return_3m(A2219,0,参数!$B$1)</f>
        <v>23.7179487179487</v>
      </c>
      <c r="Z2219" s="25">
        <f>f_return_6m(A2219,0,参数!B2218)</f>
        <v>31.3861295908138</v>
      </c>
      <c r="AA2219" t="str">
        <f>f_dq_status(A2219,参数!$B$1)</f>
        <v>暂停大额申购|开放赎回</v>
      </c>
      <c r="AB2219" s="17">
        <f ca="1">f_risk_maxdownside(A2219,参数!$B$6,参数!$B$1)</f>
        <v>-10.938383374477</v>
      </c>
      <c r="AC2219" s="17">
        <f ca="1">f_risk_maxdownside(A2219,参数!$B$4,参数!$B$1)</f>
        <v>-10.938383374477</v>
      </c>
      <c r="AD2219" t="str">
        <f ca="1">f_risk_maxdownside_date(A2219,参数!$B$6,参数!$B$1)</f>
        <v>20200306-20200323</v>
      </c>
    </row>
    <row r="2220" spans="1:30">
      <c r="A2220" s="15" t="s">
        <v>2248</v>
      </c>
      <c r="B2220" t="str">
        <f>f_info_name(A2220)</f>
        <v>天治稳健双鑫</v>
      </c>
      <c r="C2220" t="str">
        <f>f_info_setupdate(A2220)</f>
        <v>2019-11-20</v>
      </c>
      <c r="D2220" s="16">
        <f t="shared" si="34"/>
        <v>432</v>
      </c>
      <c r="F2220" s="17">
        <f>f_netasset_total(A2220,参数!$B$1,100000000)</f>
        <v>0.2659080358</v>
      </c>
      <c r="G2220" s="17">
        <f ca="1">f_nav_adjustedreturn(A2220,参数!$B$2,参数!$B$1)</f>
        <v>9.94969818913481</v>
      </c>
      <c r="H2220" s="17">
        <f ca="1">f_nav_periodreturnrankingper(A2220,参数!$B$2,参数!$B$1,3)</f>
        <v>47.3584905660377</v>
      </c>
      <c r="I2220" s="17">
        <f ca="1">f_nav_adjustedreturn(A2220,参数!$B$3,参数!$B$2)</f>
        <v>0</v>
      </c>
      <c r="J2220" s="17">
        <f ca="1">f_nav_periodreturnrankingper(A2220,参数!$B$3,参数!$B$2,3)</f>
        <v>0</v>
      </c>
      <c r="K2220" s="17">
        <f ca="1">f_nav_adjustedreturn(A2220,参数!$B$4,参数!$B$3)</f>
        <v>0</v>
      </c>
      <c r="L2220" s="17">
        <f ca="1">f_nav_periodreturnrankingper(A2220,参数!$B$4,参数!$B$3,3)</f>
        <v>0</v>
      </c>
      <c r="M2220" s="17">
        <f ca="1">f_nav_adjustedreturn(A2220,参数!$B$5,参数!$B$4)</f>
        <v>0</v>
      </c>
      <c r="N2220" s="17">
        <f ca="1">f_nav_periodreturnrankingper(A2220,参数!$B$5,参数!$B$4,3)</f>
        <v>0</v>
      </c>
      <c r="O2220" s="17">
        <f ca="1">f_nav_adjustedreturn(A2220,参数!$B$6,参数!$B$5)</f>
        <v>0</v>
      </c>
      <c r="P2220" s="17">
        <f ca="1">f_nav_periodreturnrankingper(A2220,参数!$B$6,参数!$B$5,3)</f>
        <v>0</v>
      </c>
      <c r="Q2220" s="25">
        <f>f_return(A2220,1,参数!$B$1-365/2,参数!$B$1)</f>
        <v>13.0431123950547</v>
      </c>
      <c r="R2220" s="25">
        <f ca="1">f_return(A2220,1,参数!$B$4,参数!$B$1)</f>
        <v>0</v>
      </c>
      <c r="S2220" s="25">
        <f ca="1">f_return(A2220,1,参数!$B$6,参数!$B$1)</f>
        <v>0</v>
      </c>
      <c r="T2220" t="str">
        <f>f_info_investtype(A2220)</f>
        <v>混合债券型二级基金</v>
      </c>
      <c r="U2220" t="str">
        <f>f_info_fundmanager(A2220)</f>
        <v>王洋</v>
      </c>
      <c r="V2220">
        <f>f_info_manager_onthepostdays(A2220,1)</f>
        <v>449</v>
      </c>
      <c r="W2220" s="25">
        <f ca="1">f_return_1w(A2220,"0",参数!$B$2)</f>
        <v>-0.837988826815639</v>
      </c>
      <c r="X2220" s="25">
        <f>f_return_1m(A2220,"0",参数!$B$1)</f>
        <v>3.11350127370506</v>
      </c>
      <c r="Y2220" s="25">
        <f>f_return_3m(A2220,0,参数!$B$1)</f>
        <v>3.54334438654665</v>
      </c>
      <c r="Z2220" s="25">
        <f>f_return_6m(A2220,0,参数!B2219)</f>
        <v>3.50489725369694</v>
      </c>
      <c r="AA2220" t="str">
        <f>f_dq_status(A2220,参数!$B$1)</f>
        <v>开放申购|开放赎回</v>
      </c>
      <c r="AB2220" s="17">
        <f ca="1">f_risk_maxdownside(A2220,参数!$B$6,参数!$B$1)</f>
        <v>-4.49415957236191</v>
      </c>
      <c r="AC2220" s="17">
        <f ca="1">f_risk_maxdownside(A2220,参数!$B$4,参数!$B$1)</f>
        <v>-4.49415957236191</v>
      </c>
      <c r="AD2220" t="str">
        <f ca="1">f_risk_maxdownside_date(A2220,参数!$B$6,参数!$B$1)</f>
        <v>20200103-20200319</v>
      </c>
    </row>
    <row r="2221" spans="1:30">
      <c r="A2221" s="15" t="s">
        <v>2249</v>
      </c>
      <c r="B2221" t="str">
        <f>f_info_name(A2221)</f>
        <v>嘉合永泰优选三个月A</v>
      </c>
      <c r="C2221" t="str">
        <f>f_info_setupdate(A2221)</f>
        <v>2020-05-09</v>
      </c>
      <c r="D2221" s="16">
        <f t="shared" si="34"/>
        <v>261</v>
      </c>
      <c r="F2221" s="17">
        <f>f_netasset_total(A2221,参数!$B$1,100000000)</f>
        <v>0.1728202026</v>
      </c>
      <c r="G2221" s="17">
        <f ca="1">f_nav_adjustedreturn(A2221,参数!$B$2,参数!$B$1)</f>
        <v>0</v>
      </c>
      <c r="H2221" s="17">
        <f ca="1">f_nav_periodreturnrankingper(A2221,参数!$B$2,参数!$B$1,3)</f>
        <v>0</v>
      </c>
      <c r="I2221" s="17">
        <f ca="1">f_nav_adjustedreturn(A2221,参数!$B$3,参数!$B$2)</f>
        <v>0</v>
      </c>
      <c r="J2221" s="17">
        <f ca="1">f_nav_periodreturnrankingper(A2221,参数!$B$3,参数!$B$2,3)</f>
        <v>0</v>
      </c>
      <c r="K2221" s="17">
        <f ca="1">f_nav_adjustedreturn(A2221,参数!$B$4,参数!$B$3)</f>
        <v>0</v>
      </c>
      <c r="L2221" s="17">
        <f ca="1">f_nav_periodreturnrankingper(A2221,参数!$B$4,参数!$B$3,3)</f>
        <v>0</v>
      </c>
      <c r="M2221" s="17">
        <f ca="1">f_nav_adjustedreturn(A2221,参数!$B$5,参数!$B$4)</f>
        <v>0</v>
      </c>
      <c r="N2221" s="17">
        <f ca="1">f_nav_periodreturnrankingper(A2221,参数!$B$5,参数!$B$4,3)</f>
        <v>0</v>
      </c>
      <c r="O2221" s="17">
        <f ca="1">f_nav_adjustedreturn(A2221,参数!$B$6,参数!$B$5)</f>
        <v>0</v>
      </c>
      <c r="P2221" s="17">
        <f ca="1">f_nav_periodreturnrankingper(A2221,参数!$B$6,参数!$B$5,3)</f>
        <v>0</v>
      </c>
      <c r="Q2221" s="25">
        <f>f_return(A2221,1,参数!$B$1-365/2,参数!$B$1)</f>
        <v>31.5405950192491</v>
      </c>
      <c r="R2221" s="25">
        <f ca="1">f_return(A2221,1,参数!$B$4,参数!$B$1)</f>
        <v>0</v>
      </c>
      <c r="S2221" s="25">
        <f ca="1">f_return(A2221,1,参数!$B$6,参数!$B$1)</f>
        <v>0</v>
      </c>
      <c r="T2221" t="str">
        <f>f_info_investtype(A2221)</f>
        <v>偏股混合型基金</v>
      </c>
      <c r="U2221" t="str">
        <f>f_info_fundmanager(A2221)</f>
        <v>张亦博</v>
      </c>
      <c r="V2221">
        <f>f_info_manager_onthepostdays(A2221,1)</f>
        <v>15</v>
      </c>
      <c r="W2221" s="25">
        <f ca="1">f_return_1w(A2221,"0",参数!$B$2)</f>
        <v>0</v>
      </c>
      <c r="X2221" s="25">
        <f>f_return_1m(A2221,"0",参数!$B$1)</f>
        <v>8.45676063067368</v>
      </c>
      <c r="Y2221" s="25">
        <f>f_return_3m(A2221,0,参数!$B$1)</f>
        <v>16.3505894413121</v>
      </c>
      <c r="Z2221" s="25">
        <f>f_return_6m(A2221,0,参数!B2220)</f>
        <v>12.3175025906704</v>
      </c>
      <c r="AA2221" t="str">
        <f>f_dq_status(A2221,参数!$B$1)</f>
        <v>开放申购|开放赎回</v>
      </c>
      <c r="AB2221" s="17">
        <f ca="1">f_risk_maxdownside(A2221,参数!$B$6,参数!$B$1)</f>
        <v>-3.39835819578074</v>
      </c>
      <c r="AC2221" s="17">
        <f ca="1">f_risk_maxdownside(A2221,参数!$B$4,参数!$B$1)</f>
        <v>-3.39835819578074</v>
      </c>
      <c r="AD2221" t="str">
        <f ca="1">f_risk_maxdownside_date(A2221,参数!$B$6,参数!$B$1)</f>
        <v>20210108-20210114</v>
      </c>
    </row>
    <row r="2222" spans="1:30">
      <c r="A2222" s="15" t="s">
        <v>2250</v>
      </c>
      <c r="B2222" t="str">
        <f>f_info_name(A2222)</f>
        <v>永赢乾元三年定开</v>
      </c>
      <c r="C2222" t="str">
        <f>f_info_setupdate(A2222)</f>
        <v>2020-01-19</v>
      </c>
      <c r="D2222" s="16">
        <f t="shared" si="34"/>
        <v>372</v>
      </c>
      <c r="F2222" s="17">
        <f>f_netasset_total(A2222,参数!$B$1,100000000)</f>
        <v>11.7064482938</v>
      </c>
      <c r="G2222" s="17">
        <f ca="1">f_nav_adjustedreturn(A2222,参数!$B$2,参数!$B$1)</f>
        <v>39.4868139700641</v>
      </c>
      <c r="H2222" s="17">
        <f ca="1">f_nav_periodreturnrankingper(A2222,参数!$B$2,参数!$B$1,3)</f>
        <v>88.5181550539745</v>
      </c>
      <c r="I2222" s="17">
        <f ca="1">f_nav_adjustedreturn(A2222,参数!$B$3,参数!$B$2)</f>
        <v>0</v>
      </c>
      <c r="J2222" s="17">
        <f ca="1">f_nav_periodreturnrankingper(A2222,参数!$B$3,参数!$B$2,3)</f>
        <v>0</v>
      </c>
      <c r="K2222" s="17">
        <f ca="1">f_nav_adjustedreturn(A2222,参数!$B$4,参数!$B$3)</f>
        <v>0</v>
      </c>
      <c r="L2222" s="17">
        <f ca="1">f_nav_periodreturnrankingper(A2222,参数!$B$4,参数!$B$3,3)</f>
        <v>0</v>
      </c>
      <c r="M2222" s="17">
        <f ca="1">f_nav_adjustedreturn(A2222,参数!$B$5,参数!$B$4)</f>
        <v>0</v>
      </c>
      <c r="N2222" s="17">
        <f ca="1">f_nav_periodreturnrankingper(A2222,参数!$B$5,参数!$B$4,3)</f>
        <v>0</v>
      </c>
      <c r="O2222" s="17">
        <f ca="1">f_nav_adjustedreturn(A2222,参数!$B$6,参数!$B$5)</f>
        <v>0</v>
      </c>
      <c r="P2222" s="17">
        <f ca="1">f_nav_periodreturnrankingper(A2222,参数!$B$6,参数!$B$5,3)</f>
        <v>0</v>
      </c>
      <c r="Q2222" s="25">
        <f>f_return(A2222,1,参数!$B$1-365/2,参数!$B$1)</f>
        <v>47.7751800152818</v>
      </c>
      <c r="R2222" s="25">
        <f ca="1">f_return(A2222,1,参数!$B$4,参数!$B$1)</f>
        <v>0</v>
      </c>
      <c r="S2222" s="25">
        <f ca="1">f_return(A2222,1,参数!$B$6,参数!$B$1)</f>
        <v>0</v>
      </c>
      <c r="T2222" t="str">
        <f>f_info_investtype(A2222)</f>
        <v>偏股混合型基金</v>
      </c>
      <c r="U2222" t="str">
        <f>f_info_fundmanager(A2222)</f>
        <v>李永兴</v>
      </c>
      <c r="V2222">
        <f>f_info_manager_onthepostdays(A2222,1)</f>
        <v>389</v>
      </c>
      <c r="W2222" s="25">
        <f ca="1">f_return_1w(A2222,"0",参数!$B$2)</f>
        <v>-1.79</v>
      </c>
      <c r="X2222" s="25">
        <f>f_return_1m(A2222,"0",参数!$B$1)</f>
        <v>8.15569240486341</v>
      </c>
      <c r="Y2222" s="25">
        <f>f_return_3m(A2222,0,参数!$B$1)</f>
        <v>9.81162324649297</v>
      </c>
      <c r="Z2222" s="25">
        <f>f_return_6m(A2222,0,参数!B2221)</f>
        <v>16.279263517454</v>
      </c>
      <c r="AA2222" t="str">
        <f>f_dq_status(A2222,参数!$B$1)</f>
        <v>封闭期</v>
      </c>
      <c r="AB2222" s="17">
        <f ca="1">f_risk_maxdownside(A2222,参数!$B$6,参数!$B$1)</f>
        <v>-11.9763382467029</v>
      </c>
      <c r="AC2222" s="17">
        <f ca="1">f_risk_maxdownside(A2222,参数!$B$4,参数!$B$1)</f>
        <v>-11.9763382467029</v>
      </c>
      <c r="AD2222" t="str">
        <f ca="1">f_risk_maxdownside_date(A2222,参数!$B$6,参数!$B$1)</f>
        <v>20200307-20200320</v>
      </c>
    </row>
    <row r="2223" spans="1:30">
      <c r="A2223" s="15" t="s">
        <v>2251</v>
      </c>
      <c r="B2223" t="str">
        <f>f_info_name(A2223)</f>
        <v>方正富邦天恒A</v>
      </c>
      <c r="C2223" t="str">
        <f>f_info_setupdate(A2223)</f>
        <v>2019-09-19</v>
      </c>
      <c r="D2223" s="16">
        <f t="shared" si="34"/>
        <v>494</v>
      </c>
      <c r="F2223" s="17">
        <f>f_netasset_total(A2223,参数!$B$1,100000000)</f>
        <v>2.4747036629</v>
      </c>
      <c r="G2223" s="17">
        <f ca="1">f_nav_adjustedreturn(A2223,参数!$B$2,参数!$B$1)</f>
        <v>75.6674872183299</v>
      </c>
      <c r="H2223" s="17">
        <f ca="1">f_nav_periodreturnrankingper(A2223,参数!$B$2,参数!$B$1,3)</f>
        <v>19.5341450502912</v>
      </c>
      <c r="I2223" s="17">
        <f ca="1">f_nav_adjustedreturn(A2223,参数!$B$3,参数!$B$2)</f>
        <v>0</v>
      </c>
      <c r="J2223" s="17">
        <f ca="1">f_nav_periodreturnrankingper(A2223,参数!$B$3,参数!$B$2,3)</f>
        <v>0</v>
      </c>
      <c r="K2223" s="17">
        <f ca="1">f_nav_adjustedreturn(A2223,参数!$B$4,参数!$B$3)</f>
        <v>0</v>
      </c>
      <c r="L2223" s="17">
        <f ca="1">f_nav_periodreturnrankingper(A2223,参数!$B$4,参数!$B$3,3)</f>
        <v>0</v>
      </c>
      <c r="M2223" s="17">
        <f ca="1">f_nav_adjustedreturn(A2223,参数!$B$5,参数!$B$4)</f>
        <v>0</v>
      </c>
      <c r="N2223" s="17">
        <f ca="1">f_nav_periodreturnrankingper(A2223,参数!$B$5,参数!$B$4,3)</f>
        <v>0</v>
      </c>
      <c r="O2223" s="17">
        <f ca="1">f_nav_adjustedreturn(A2223,参数!$B$6,参数!$B$5)</f>
        <v>0</v>
      </c>
      <c r="P2223" s="17">
        <f ca="1">f_nav_periodreturnrankingper(A2223,参数!$B$6,参数!$B$5,3)</f>
        <v>0</v>
      </c>
      <c r="Q2223" s="25">
        <f>f_return(A2223,1,参数!$B$1-365/2,参数!$B$1)</f>
        <v>135.692280746725</v>
      </c>
      <c r="R2223" s="25">
        <f ca="1">f_return(A2223,1,参数!$B$4,参数!$B$1)</f>
        <v>0</v>
      </c>
      <c r="S2223" s="25">
        <f ca="1">f_return(A2223,1,参数!$B$6,参数!$B$1)</f>
        <v>0</v>
      </c>
      <c r="T2223" t="str">
        <f>f_info_investtype(A2223)</f>
        <v>灵活配置型基金</v>
      </c>
      <c r="U2223" t="str">
        <f>f_info_fundmanager(A2223)</f>
        <v>吴昊</v>
      </c>
      <c r="V2223">
        <f>f_info_manager_onthepostdays(A2223,1)</f>
        <v>511</v>
      </c>
      <c r="W2223" s="25">
        <f ca="1">f_return_1w(A2223,"0",参数!$B$2)</f>
        <v>-4.3470385799674</v>
      </c>
      <c r="X2223" s="25">
        <f>f_return_1m(A2223,"0",参数!$B$1)</f>
        <v>15.5220721001183</v>
      </c>
      <c r="Y2223" s="25">
        <f>f_return_3m(A2223,0,参数!$B$1)</f>
        <v>30.9848217437345</v>
      </c>
      <c r="Z2223" s="25">
        <f>f_return_6m(A2223,0,参数!B2222)</f>
        <v>48.5190409026798</v>
      </c>
      <c r="AA2223" t="str">
        <f>f_dq_status(A2223,参数!$B$1)</f>
        <v>暂停大额申购|开放赎回</v>
      </c>
      <c r="AB2223" s="17">
        <f ca="1">f_risk_maxdownside(A2223,参数!$B$6,参数!$B$1)</f>
        <v>-17.1428571428571</v>
      </c>
      <c r="AC2223" s="17">
        <f ca="1">f_risk_maxdownside(A2223,参数!$B$4,参数!$B$1)</f>
        <v>-17.1428571428571</v>
      </c>
      <c r="AD2223" t="str">
        <f ca="1">f_risk_maxdownside_date(A2223,参数!$B$6,参数!$B$1)</f>
        <v>20200114-20200323</v>
      </c>
    </row>
    <row r="2224" spans="1:30">
      <c r="A2224" s="15" t="s">
        <v>2252</v>
      </c>
      <c r="B2224" t="str">
        <f>f_info_name(A2224)</f>
        <v>民生加银品质消费A</v>
      </c>
      <c r="C2224" t="str">
        <f>f_info_setupdate(A2224)</f>
        <v>2020-04-23</v>
      </c>
      <c r="D2224" s="16">
        <f t="shared" si="34"/>
        <v>277</v>
      </c>
      <c r="F2224" s="17">
        <f>f_netasset_total(A2224,参数!$B$1,100000000)</f>
        <v>0.7305346093</v>
      </c>
      <c r="G2224" s="17">
        <f ca="1">f_nav_adjustedreturn(A2224,参数!$B$2,参数!$B$1)</f>
        <v>0</v>
      </c>
      <c r="H2224" s="17">
        <f ca="1">f_nav_periodreturnrankingper(A2224,参数!$B$2,参数!$B$1,3)</f>
        <v>0</v>
      </c>
      <c r="I2224" s="17">
        <f ca="1">f_nav_adjustedreturn(A2224,参数!$B$3,参数!$B$2)</f>
        <v>0</v>
      </c>
      <c r="J2224" s="17">
        <f ca="1">f_nav_periodreturnrankingper(A2224,参数!$B$3,参数!$B$2,3)</f>
        <v>0</v>
      </c>
      <c r="K2224" s="17">
        <f ca="1">f_nav_adjustedreturn(A2224,参数!$B$4,参数!$B$3)</f>
        <v>0</v>
      </c>
      <c r="L2224" s="17">
        <f ca="1">f_nav_periodreturnrankingper(A2224,参数!$B$4,参数!$B$3,3)</f>
        <v>0</v>
      </c>
      <c r="M2224" s="17">
        <f ca="1">f_nav_adjustedreturn(A2224,参数!$B$5,参数!$B$4)</f>
        <v>0</v>
      </c>
      <c r="N2224" s="17">
        <f ca="1">f_nav_periodreturnrankingper(A2224,参数!$B$5,参数!$B$4,3)</f>
        <v>0</v>
      </c>
      <c r="O2224" s="17">
        <f ca="1">f_nav_adjustedreturn(A2224,参数!$B$6,参数!$B$5)</f>
        <v>0</v>
      </c>
      <c r="P2224" s="17">
        <f ca="1">f_nav_periodreturnrankingper(A2224,参数!$B$6,参数!$B$5,3)</f>
        <v>0</v>
      </c>
      <c r="Q2224" s="25">
        <f>f_return(A2224,1,参数!$B$1-365/2,参数!$B$1)</f>
        <v>109.244455874641</v>
      </c>
      <c r="R2224" s="25">
        <f ca="1">f_return(A2224,1,参数!$B$4,参数!$B$1)</f>
        <v>0</v>
      </c>
      <c r="S2224" s="25">
        <f ca="1">f_return(A2224,1,参数!$B$6,参数!$B$1)</f>
        <v>0</v>
      </c>
      <c r="T2224" t="str">
        <f>f_info_investtype(A2224)</f>
        <v>普通股票型基金</v>
      </c>
      <c r="U2224" t="str">
        <f>f_info_fundmanager(A2224)</f>
        <v>高松</v>
      </c>
      <c r="V2224">
        <f>f_info_manager_onthepostdays(A2224,1)</f>
        <v>294</v>
      </c>
      <c r="W2224" s="25">
        <f ca="1">f_return_1w(A2224,"0",参数!$B$2)</f>
        <v>0</v>
      </c>
      <c r="X2224" s="25">
        <f>f_return_1m(A2224,"0",参数!$B$1)</f>
        <v>13.0349536880535</v>
      </c>
      <c r="Y2224" s="25">
        <f>f_return_3m(A2224,0,参数!$B$1)</f>
        <v>32.5116905762067</v>
      </c>
      <c r="Z2224" s="25">
        <f>f_return_6m(A2224,0,参数!B2223)</f>
        <v>37.492895997402</v>
      </c>
      <c r="AA2224" t="str">
        <f>f_dq_status(A2224,参数!$B$1)</f>
        <v>开放申购|开放赎回</v>
      </c>
      <c r="AB2224" s="17">
        <f ca="1">f_risk_maxdownside(A2224,参数!$B$6,参数!$B$1)</f>
        <v>-8.40119010335108</v>
      </c>
      <c r="AC2224" s="17">
        <f ca="1">f_risk_maxdownside(A2224,参数!$B$4,参数!$B$1)</f>
        <v>-8.40119010335108</v>
      </c>
      <c r="AD2224" t="str">
        <f ca="1">f_risk_maxdownside_date(A2224,参数!$B$6,参数!$B$1)</f>
        <v>20200903-20200909</v>
      </c>
    </row>
    <row r="2225" spans="1:30">
      <c r="A2225" s="15" t="s">
        <v>2253</v>
      </c>
      <c r="B2225" t="str">
        <f>f_info_name(A2225)</f>
        <v>华泰柏瑞研究精选A</v>
      </c>
      <c r="C2225" t="str">
        <f>f_info_setupdate(A2225)</f>
        <v>2019-11-19</v>
      </c>
      <c r="D2225" s="16">
        <f t="shared" si="34"/>
        <v>433</v>
      </c>
      <c r="F2225" s="17">
        <f>f_netasset_total(A2225,参数!$B$1,100000000)</f>
        <v>14.6233491679</v>
      </c>
      <c r="G2225" s="17">
        <f ca="1">f_nav_adjustedreturn(A2225,参数!$B$2,参数!$B$1)</f>
        <v>63.7063131547233</v>
      </c>
      <c r="H2225" s="17">
        <f ca="1">f_nav_periodreturnrankingper(A2225,参数!$B$2,参数!$B$1,3)</f>
        <v>56.1334641805692</v>
      </c>
      <c r="I2225" s="17">
        <f ca="1">f_nav_adjustedreturn(A2225,参数!$B$3,参数!$B$2)</f>
        <v>0</v>
      </c>
      <c r="J2225" s="17">
        <f ca="1">f_nav_periodreturnrankingper(A2225,参数!$B$3,参数!$B$2,3)</f>
        <v>0</v>
      </c>
      <c r="K2225" s="17">
        <f ca="1">f_nav_adjustedreturn(A2225,参数!$B$4,参数!$B$3)</f>
        <v>0</v>
      </c>
      <c r="L2225" s="17">
        <f ca="1">f_nav_periodreturnrankingper(A2225,参数!$B$4,参数!$B$3,3)</f>
        <v>0</v>
      </c>
      <c r="M2225" s="17">
        <f ca="1">f_nav_adjustedreturn(A2225,参数!$B$5,参数!$B$4)</f>
        <v>0</v>
      </c>
      <c r="N2225" s="17">
        <f ca="1">f_nav_periodreturnrankingper(A2225,参数!$B$5,参数!$B$4,3)</f>
        <v>0</v>
      </c>
      <c r="O2225" s="17">
        <f ca="1">f_nav_adjustedreturn(A2225,参数!$B$6,参数!$B$5)</f>
        <v>0</v>
      </c>
      <c r="P2225" s="17">
        <f ca="1">f_nav_periodreturnrankingper(A2225,参数!$B$6,参数!$B$5,3)</f>
        <v>0</v>
      </c>
      <c r="Q2225" s="25">
        <f>f_return(A2225,1,参数!$B$1-365/2,参数!$B$1)</f>
        <v>49.002611200677</v>
      </c>
      <c r="R2225" s="25">
        <f ca="1">f_return(A2225,1,参数!$B$4,参数!$B$1)</f>
        <v>0</v>
      </c>
      <c r="S2225" s="25">
        <f ca="1">f_return(A2225,1,参数!$B$6,参数!$B$1)</f>
        <v>0</v>
      </c>
      <c r="T2225" t="str">
        <f>f_info_investtype(A2225)</f>
        <v>偏股混合型基金</v>
      </c>
      <c r="U2225" t="str">
        <f>f_info_fundmanager(A2225)</f>
        <v>张慧</v>
      </c>
      <c r="V2225">
        <f>f_info_manager_onthepostdays(A2225,1)</f>
        <v>450</v>
      </c>
      <c r="W2225" s="25">
        <f ca="1">f_return_1w(A2225,"0",参数!$B$2)</f>
        <v>0.50312121494457</v>
      </c>
      <c r="X2225" s="25">
        <f>f_return_1m(A2225,"0",参数!$B$1)</f>
        <v>9.45208875666295</v>
      </c>
      <c r="Y2225" s="25">
        <f>f_return_3m(A2225,0,参数!$B$1)</f>
        <v>20.1864833594229</v>
      </c>
      <c r="Z2225" s="25">
        <f>f_return_6m(A2225,0,参数!B2224)</f>
        <v>19.1924454575057</v>
      </c>
      <c r="AA2225" t="str">
        <f>f_dq_status(A2225,参数!$B$1)</f>
        <v>开放申购|开放赎回</v>
      </c>
      <c r="AB2225" s="17">
        <f ca="1">f_risk_maxdownside(A2225,参数!$B$6,参数!$B$1)</f>
        <v>-18.7489643744822</v>
      </c>
      <c r="AC2225" s="17">
        <f ca="1">f_risk_maxdownside(A2225,参数!$B$4,参数!$B$1)</f>
        <v>-18.7489643744822</v>
      </c>
      <c r="AD2225" t="str">
        <f ca="1">f_risk_maxdownside_date(A2225,参数!$B$6,参数!$B$1)</f>
        <v>20200226-20200323</v>
      </c>
    </row>
    <row r="2226" spans="1:30">
      <c r="A2226" s="15" t="s">
        <v>2254</v>
      </c>
      <c r="B2226" t="str">
        <f>f_info_name(A2226)</f>
        <v>华商高端装备制造</v>
      </c>
      <c r="C2226" t="str">
        <f>f_info_setupdate(A2226)</f>
        <v>2019-12-10</v>
      </c>
      <c r="D2226" s="16">
        <f t="shared" si="34"/>
        <v>412</v>
      </c>
      <c r="F2226" s="17">
        <f>f_netasset_total(A2226,参数!$B$1,100000000)</f>
        <v>4.4127858768</v>
      </c>
      <c r="G2226" s="17">
        <f ca="1">f_nav_adjustedreturn(A2226,参数!$B$2,参数!$B$1)</f>
        <v>102.453632148377</v>
      </c>
      <c r="H2226" s="17">
        <f ca="1">f_nav_periodreturnrankingper(A2226,参数!$B$2,参数!$B$1,3)</f>
        <v>15.6862745098039</v>
      </c>
      <c r="I2226" s="17">
        <f ca="1">f_nav_adjustedreturn(A2226,参数!$B$3,参数!$B$2)</f>
        <v>0</v>
      </c>
      <c r="J2226" s="17">
        <f ca="1">f_nav_periodreturnrankingper(A2226,参数!$B$3,参数!$B$2,3)</f>
        <v>0</v>
      </c>
      <c r="K2226" s="17">
        <f ca="1">f_nav_adjustedreturn(A2226,参数!$B$4,参数!$B$3)</f>
        <v>0</v>
      </c>
      <c r="L2226" s="17">
        <f ca="1">f_nav_periodreturnrankingper(A2226,参数!$B$4,参数!$B$3,3)</f>
        <v>0</v>
      </c>
      <c r="M2226" s="17">
        <f ca="1">f_nav_adjustedreturn(A2226,参数!$B$5,参数!$B$4)</f>
        <v>0</v>
      </c>
      <c r="N2226" s="17">
        <f ca="1">f_nav_periodreturnrankingper(A2226,参数!$B$5,参数!$B$4,3)</f>
        <v>0</v>
      </c>
      <c r="O2226" s="17">
        <f ca="1">f_nav_adjustedreturn(A2226,参数!$B$6,参数!$B$5)</f>
        <v>0</v>
      </c>
      <c r="P2226" s="17">
        <f ca="1">f_nav_periodreturnrankingper(A2226,参数!$B$6,参数!$B$5,3)</f>
        <v>0</v>
      </c>
      <c r="Q2226" s="25">
        <f>f_return(A2226,1,参数!$B$1-365/2,参数!$B$1)</f>
        <v>125.144767588457</v>
      </c>
      <c r="R2226" s="25">
        <f ca="1">f_return(A2226,1,参数!$B$4,参数!$B$1)</f>
        <v>0</v>
      </c>
      <c r="S2226" s="25">
        <f ca="1">f_return(A2226,1,参数!$B$6,参数!$B$1)</f>
        <v>0</v>
      </c>
      <c r="T2226" t="str">
        <f>f_info_investtype(A2226)</f>
        <v>普通股票型基金</v>
      </c>
      <c r="U2226" t="str">
        <f>f_info_fundmanager(A2226)</f>
        <v>吴昊</v>
      </c>
      <c r="V2226">
        <f>f_info_manager_onthepostdays(A2226,1)</f>
        <v>429</v>
      </c>
      <c r="W2226" s="25">
        <f ca="1">f_return_1w(A2226,"0",参数!$B$2)</f>
        <v>0.0579934274115536</v>
      </c>
      <c r="X2226" s="25">
        <f>f_return_1m(A2226,"0",参数!$B$1)</f>
        <v>13.8217563677836</v>
      </c>
      <c r="Y2226" s="25">
        <f>f_return_3m(A2226,0,参数!$B$1)</f>
        <v>34.8822242244819</v>
      </c>
      <c r="Z2226" s="25">
        <f>f_return_6m(A2226,0,参数!B2225)</f>
        <v>37.1278458844133</v>
      </c>
      <c r="AA2226" t="str">
        <f>f_dq_status(A2226,参数!$B$1)</f>
        <v>开放申购|开放赎回</v>
      </c>
      <c r="AB2226" s="17">
        <f ca="1">f_risk_maxdownside(A2226,参数!$B$6,参数!$B$1)</f>
        <v>-22.0203602192639</v>
      </c>
      <c r="AC2226" s="17">
        <f ca="1">f_risk_maxdownside(A2226,参数!$B$4,参数!$B$1)</f>
        <v>-22.0203602192639</v>
      </c>
      <c r="AD2226" t="str">
        <f ca="1">f_risk_maxdownside_date(A2226,参数!$B$6,参数!$B$1)</f>
        <v>20200226-20200323</v>
      </c>
    </row>
    <row r="2227" spans="1:30">
      <c r="A2227" s="15" t="s">
        <v>2255</v>
      </c>
      <c r="B2227" t="str">
        <f>f_info_name(A2227)</f>
        <v>汇添富稳健增长A</v>
      </c>
      <c r="C2227" t="str">
        <f>f_info_setupdate(A2227)</f>
        <v>2019-11-05</v>
      </c>
      <c r="D2227" s="16">
        <f t="shared" si="34"/>
        <v>447</v>
      </c>
      <c r="F2227" s="17">
        <f>f_netasset_total(A2227,参数!$B$1,100000000)</f>
        <v>20.695439823</v>
      </c>
      <c r="G2227" s="17">
        <f ca="1">f_nav_adjustedreturn(A2227,参数!$B$2,参数!$B$1)</f>
        <v>28.1034654948567</v>
      </c>
      <c r="H2227" s="17">
        <f ca="1">f_nav_periodreturnrankingper(A2227,参数!$B$2,参数!$B$1,3)</f>
        <v>9.62566844919786</v>
      </c>
      <c r="I2227" s="17">
        <f ca="1">f_nav_adjustedreturn(A2227,参数!$B$3,参数!$B$2)</f>
        <v>0</v>
      </c>
      <c r="J2227" s="17">
        <f ca="1">f_nav_periodreturnrankingper(A2227,参数!$B$3,参数!$B$2,3)</f>
        <v>0</v>
      </c>
      <c r="K2227" s="17">
        <f ca="1">f_nav_adjustedreturn(A2227,参数!$B$4,参数!$B$3)</f>
        <v>0</v>
      </c>
      <c r="L2227" s="17">
        <f ca="1">f_nav_periodreturnrankingper(A2227,参数!$B$4,参数!$B$3,3)</f>
        <v>0</v>
      </c>
      <c r="M2227" s="17">
        <f ca="1">f_nav_adjustedreturn(A2227,参数!$B$5,参数!$B$4)</f>
        <v>0</v>
      </c>
      <c r="N2227" s="17">
        <f ca="1">f_nav_periodreturnrankingper(A2227,参数!$B$5,参数!$B$4,3)</f>
        <v>0</v>
      </c>
      <c r="O2227" s="17">
        <f ca="1">f_nav_adjustedreturn(A2227,参数!$B$6,参数!$B$5)</f>
        <v>0</v>
      </c>
      <c r="P2227" s="17">
        <f ca="1">f_nav_periodreturnrankingper(A2227,参数!$B$6,参数!$B$5,3)</f>
        <v>0</v>
      </c>
      <c r="Q2227" s="25">
        <f>f_return(A2227,1,参数!$B$1-365/2,参数!$B$1)</f>
        <v>30.457859225423</v>
      </c>
      <c r="R2227" s="25">
        <f ca="1">f_return(A2227,1,参数!$B$4,参数!$B$1)</f>
        <v>0</v>
      </c>
      <c r="S2227" s="25">
        <f ca="1">f_return(A2227,1,参数!$B$6,参数!$B$1)</f>
        <v>0</v>
      </c>
      <c r="T2227" t="str">
        <f>f_info_investtype(A2227)</f>
        <v>偏债混合型基金</v>
      </c>
      <c r="U2227" t="str">
        <f>f_info_fundmanager(A2227)</f>
        <v>胡昕炜</v>
      </c>
      <c r="V2227">
        <f>f_info_manager_onthepostdays(A2227,1)</f>
        <v>464</v>
      </c>
      <c r="W2227" s="25">
        <f ca="1">f_return_1w(A2227,"0",参数!$B$2)</f>
        <v>-0.920245398772993</v>
      </c>
      <c r="X2227" s="25">
        <f>f_return_1m(A2227,"0",参数!$B$1)</f>
        <v>9.62310913597129</v>
      </c>
      <c r="Y2227" s="25">
        <f>f_return_3m(A2227,0,参数!$B$1)</f>
        <v>11.0370498614958</v>
      </c>
      <c r="Z2227" s="25">
        <f>f_return_6m(A2227,0,参数!B2226)</f>
        <v>13.9167105956774</v>
      </c>
      <c r="AA2227" t="str">
        <f>f_dq_status(A2227,参数!$B$1)</f>
        <v>开放申购|开放赎回</v>
      </c>
      <c r="AB2227" s="17">
        <f ca="1">f_risk_maxdownside(A2227,参数!$B$6,参数!$B$1)</f>
        <v>-5.02967214709603</v>
      </c>
      <c r="AC2227" s="17">
        <f ca="1">f_risk_maxdownside(A2227,参数!$B$4,参数!$B$1)</f>
        <v>-5.02967214709603</v>
      </c>
      <c r="AD2227" t="str">
        <f ca="1">f_risk_maxdownside_date(A2227,参数!$B$6,参数!$B$1)</f>
        <v>20200306-20200319</v>
      </c>
    </row>
    <row r="2228" spans="1:30">
      <c r="A2228" s="15" t="s">
        <v>2256</v>
      </c>
      <c r="B2228" t="str">
        <f>f_info_name(A2228)</f>
        <v>中加科盈A</v>
      </c>
      <c r="C2228" t="str">
        <f>f_info_setupdate(A2228)</f>
        <v>2019-11-29</v>
      </c>
      <c r="D2228" s="16">
        <f t="shared" si="34"/>
        <v>423</v>
      </c>
      <c r="F2228" s="17">
        <f>f_netasset_total(A2228,参数!$B$1,100000000)</f>
        <v>5.5894025351</v>
      </c>
      <c r="G2228" s="17">
        <f ca="1">f_nav_adjustedreturn(A2228,参数!$B$2,参数!$B$1)</f>
        <v>16.2524654832347</v>
      </c>
      <c r="H2228" s="17">
        <f ca="1">f_nav_periodreturnrankingper(A2228,参数!$B$2,参数!$B$1,3)</f>
        <v>50.5347593582888</v>
      </c>
      <c r="I2228" s="17">
        <f ca="1">f_nav_adjustedreturn(A2228,参数!$B$3,参数!$B$2)</f>
        <v>0</v>
      </c>
      <c r="J2228" s="17">
        <f ca="1">f_nav_periodreturnrankingper(A2228,参数!$B$3,参数!$B$2,3)</f>
        <v>0</v>
      </c>
      <c r="K2228" s="17">
        <f ca="1">f_nav_adjustedreturn(A2228,参数!$B$4,参数!$B$3)</f>
        <v>0</v>
      </c>
      <c r="L2228" s="17">
        <f ca="1">f_nav_periodreturnrankingper(A2228,参数!$B$4,参数!$B$3,3)</f>
        <v>0</v>
      </c>
      <c r="M2228" s="17">
        <f ca="1">f_nav_adjustedreturn(A2228,参数!$B$5,参数!$B$4)</f>
        <v>0</v>
      </c>
      <c r="N2228" s="17">
        <f ca="1">f_nav_periodreturnrankingper(A2228,参数!$B$5,参数!$B$4,3)</f>
        <v>0</v>
      </c>
      <c r="O2228" s="17">
        <f ca="1">f_nav_adjustedreturn(A2228,参数!$B$6,参数!$B$5)</f>
        <v>0</v>
      </c>
      <c r="P2228" s="17">
        <f ca="1">f_nav_periodreturnrankingper(A2228,参数!$B$6,参数!$B$5,3)</f>
        <v>0</v>
      </c>
      <c r="Q2228" s="25">
        <f>f_return(A2228,1,参数!$B$1-365/2,参数!$B$1)</f>
        <v>14.154480066186</v>
      </c>
      <c r="R2228" s="25">
        <f ca="1">f_return(A2228,1,参数!$B$4,参数!$B$1)</f>
        <v>0</v>
      </c>
      <c r="S2228" s="25">
        <f ca="1">f_return(A2228,1,参数!$B$6,参数!$B$1)</f>
        <v>0</v>
      </c>
      <c r="T2228" t="str">
        <f>f_info_investtype(A2228)</f>
        <v>偏债混合型基金</v>
      </c>
      <c r="U2228" t="str">
        <f>f_info_fundmanager(A2228)</f>
        <v>闫沛贤,李继民</v>
      </c>
      <c r="V2228">
        <f>f_info_manager_onthepostdays(A2228,1)</f>
        <v>440</v>
      </c>
      <c r="W2228" s="25">
        <f ca="1">f_return_1w(A2228,"0",参数!$B$2)</f>
        <v>-0.167372255587283</v>
      </c>
      <c r="X2228" s="25">
        <f>f_return_1m(A2228,"0",参数!$B$1)</f>
        <v>2.81726995202791</v>
      </c>
      <c r="Y2228" s="25">
        <f>f_return_3m(A2228,0,参数!$B$1)</f>
        <v>3.95978481347563</v>
      </c>
      <c r="Z2228" s="25">
        <f>f_return_6m(A2228,0,参数!B2227)</f>
        <v>5.2143684820394</v>
      </c>
      <c r="AA2228" t="str">
        <f>f_dq_status(A2228,参数!$B$1)</f>
        <v>暂停大额申购|开放赎回</v>
      </c>
      <c r="AB2228" s="17">
        <f ca="1">f_risk_maxdownside(A2228,参数!$B$6,参数!$B$1)</f>
        <v>-4.75827940616673</v>
      </c>
      <c r="AC2228" s="17">
        <f ca="1">f_risk_maxdownside(A2228,参数!$B$4,参数!$B$1)</f>
        <v>-4.75827940616673</v>
      </c>
      <c r="AD2228" t="str">
        <f ca="1">f_risk_maxdownside_date(A2228,参数!$B$6,参数!$B$1)</f>
        <v>20200306-20200323</v>
      </c>
    </row>
    <row r="2229" spans="1:30">
      <c r="A2229" s="15" t="s">
        <v>2257</v>
      </c>
      <c r="B2229" t="str">
        <f>f_info_name(A2229)</f>
        <v>蜂巢恒利A</v>
      </c>
      <c r="C2229" t="str">
        <f>f_info_setupdate(A2229)</f>
        <v>2020-09-23</v>
      </c>
      <c r="D2229" s="16">
        <f t="shared" si="34"/>
        <v>124</v>
      </c>
      <c r="F2229" s="17">
        <f>f_netasset_total(A2229,参数!$B$1,100000000)</f>
        <v>5.3730518646</v>
      </c>
      <c r="G2229" s="17">
        <f ca="1">f_nav_adjustedreturn(A2229,参数!$B$2,参数!$B$1)</f>
        <v>0</v>
      </c>
      <c r="H2229" s="17">
        <f ca="1">f_nav_periodreturnrankingper(A2229,参数!$B$2,参数!$B$1,3)</f>
        <v>0</v>
      </c>
      <c r="I2229" s="17">
        <f ca="1">f_nav_adjustedreturn(A2229,参数!$B$3,参数!$B$2)</f>
        <v>0</v>
      </c>
      <c r="J2229" s="17">
        <f ca="1">f_nav_periodreturnrankingper(A2229,参数!$B$3,参数!$B$2,3)</f>
        <v>0</v>
      </c>
      <c r="K2229" s="17">
        <f ca="1">f_nav_adjustedreturn(A2229,参数!$B$4,参数!$B$3)</f>
        <v>0</v>
      </c>
      <c r="L2229" s="17">
        <f ca="1">f_nav_periodreturnrankingper(A2229,参数!$B$4,参数!$B$3,3)</f>
        <v>0</v>
      </c>
      <c r="M2229" s="17">
        <f ca="1">f_nav_adjustedreturn(A2229,参数!$B$5,参数!$B$4)</f>
        <v>0</v>
      </c>
      <c r="N2229" s="17">
        <f ca="1">f_nav_periodreturnrankingper(A2229,参数!$B$5,参数!$B$4,3)</f>
        <v>0</v>
      </c>
      <c r="O2229" s="17">
        <f ca="1">f_nav_adjustedreturn(A2229,参数!$B$6,参数!$B$5)</f>
        <v>0</v>
      </c>
      <c r="P2229" s="17">
        <f ca="1">f_nav_periodreturnrankingper(A2229,参数!$B$6,参数!$B$5,3)</f>
        <v>0</v>
      </c>
      <c r="Q2229" s="25">
        <f>f_return(A2229,1,参数!$B$1-365/2,参数!$B$1)</f>
        <v>0</v>
      </c>
      <c r="R2229" s="25">
        <f ca="1">f_return(A2229,1,参数!$B$4,参数!$B$1)</f>
        <v>0</v>
      </c>
      <c r="S2229" s="25">
        <f ca="1">f_return(A2229,1,参数!$B$6,参数!$B$1)</f>
        <v>0</v>
      </c>
      <c r="T2229" t="str">
        <f>f_info_investtype(A2229)</f>
        <v>混合债券型二级基金</v>
      </c>
      <c r="U2229" t="str">
        <f>f_info_fundmanager(A2229)</f>
        <v>李海涛,孔宪政</v>
      </c>
      <c r="V2229">
        <f>f_info_manager_onthepostdays(A2229,1)</f>
        <v>141</v>
      </c>
      <c r="W2229" s="25">
        <f ca="1">f_return_1w(A2229,"0",参数!$B$2)</f>
        <v>0</v>
      </c>
      <c r="X2229" s="25">
        <f>f_return_1m(A2229,"0",参数!$B$1)</f>
        <v>2.05264191710861</v>
      </c>
      <c r="Y2229" s="25">
        <f>f_return_3m(A2229,0,参数!$B$1)</f>
        <v>3.95158063225289</v>
      </c>
      <c r="Z2229" s="25">
        <f>f_return_6m(A2229,0,参数!B2228)</f>
        <v>0</v>
      </c>
      <c r="AA2229" t="str">
        <f>f_dq_status(A2229,参数!$B$1)</f>
        <v>开放申购|开放赎回</v>
      </c>
      <c r="AB2229" s="17">
        <f ca="1">f_risk_maxdownside(A2229,参数!$B$6,参数!$B$1)</f>
        <v>-0.577923328838375</v>
      </c>
      <c r="AC2229" s="17">
        <f ca="1">f_risk_maxdownside(A2229,参数!$B$4,参数!$B$1)</f>
        <v>-0.577923328838375</v>
      </c>
      <c r="AD2229" t="str">
        <f ca="1">f_risk_maxdownside_date(A2229,参数!$B$6,参数!$B$1)</f>
        <v>20210114-20210119</v>
      </c>
    </row>
    <row r="2230" spans="1:30">
      <c r="A2230" s="15" t="s">
        <v>2258</v>
      </c>
      <c r="B2230" t="str">
        <f>f_info_name(A2230)</f>
        <v>兴银先锋成长A</v>
      </c>
      <c r="C2230" t="str">
        <f>f_info_setupdate(A2230)</f>
        <v>2019-11-18</v>
      </c>
      <c r="D2230" s="16">
        <f t="shared" si="34"/>
        <v>434</v>
      </c>
      <c r="F2230" s="17">
        <f>f_netasset_total(A2230,参数!$B$1,100000000)</f>
        <v>1.1703622392</v>
      </c>
      <c r="G2230" s="17">
        <f ca="1">f_nav_adjustedreturn(A2230,参数!$B$2,参数!$B$1)</f>
        <v>44.0672934190995</v>
      </c>
      <c r="H2230" s="17">
        <f ca="1">f_nav_periodreturnrankingper(A2230,参数!$B$2,参数!$B$1,3)</f>
        <v>84.7890088321884</v>
      </c>
      <c r="I2230" s="17">
        <f ca="1">f_nav_adjustedreturn(A2230,参数!$B$3,参数!$B$2)</f>
        <v>0</v>
      </c>
      <c r="J2230" s="17">
        <f ca="1">f_nav_periodreturnrankingper(A2230,参数!$B$3,参数!$B$2,3)</f>
        <v>0</v>
      </c>
      <c r="K2230" s="17">
        <f ca="1">f_nav_adjustedreturn(A2230,参数!$B$4,参数!$B$3)</f>
        <v>0</v>
      </c>
      <c r="L2230" s="17">
        <f ca="1">f_nav_periodreturnrankingper(A2230,参数!$B$4,参数!$B$3,3)</f>
        <v>0</v>
      </c>
      <c r="M2230" s="17">
        <f ca="1">f_nav_adjustedreturn(A2230,参数!$B$5,参数!$B$4)</f>
        <v>0</v>
      </c>
      <c r="N2230" s="17">
        <f ca="1">f_nav_periodreturnrankingper(A2230,参数!$B$5,参数!$B$4,3)</f>
        <v>0</v>
      </c>
      <c r="O2230" s="17">
        <f ca="1">f_nav_adjustedreturn(A2230,参数!$B$6,参数!$B$5)</f>
        <v>0</v>
      </c>
      <c r="P2230" s="17">
        <f ca="1">f_nav_periodreturnrankingper(A2230,参数!$B$6,参数!$B$5,3)</f>
        <v>0</v>
      </c>
      <c r="Q2230" s="25">
        <f>f_return(A2230,1,参数!$B$1-365/2,参数!$B$1)</f>
        <v>49.5189090947134</v>
      </c>
      <c r="R2230" s="25">
        <f ca="1">f_return(A2230,1,参数!$B$4,参数!$B$1)</f>
        <v>0</v>
      </c>
      <c r="S2230" s="25">
        <f ca="1">f_return(A2230,1,参数!$B$6,参数!$B$1)</f>
        <v>0</v>
      </c>
      <c r="T2230" t="str">
        <f>f_info_investtype(A2230)</f>
        <v>偏股混合型基金</v>
      </c>
      <c r="U2230" t="str">
        <f>f_info_fundmanager(A2230)</f>
        <v>孔晓语</v>
      </c>
      <c r="V2230">
        <f>f_info_manager_onthepostdays(A2230,1)</f>
        <v>451</v>
      </c>
      <c r="W2230" s="25">
        <f ca="1">f_return_1w(A2230,"0",参数!$B$2)</f>
        <v>-0.531548380746144</v>
      </c>
      <c r="X2230" s="25">
        <f>f_return_1m(A2230,"0",参数!$B$1)</f>
        <v>11.2656679914399</v>
      </c>
      <c r="Y2230" s="25">
        <f>f_return_3m(A2230,0,参数!$B$1)</f>
        <v>15.6406386527921</v>
      </c>
      <c r="Z2230" s="25">
        <f>f_return_6m(A2230,0,参数!B2229)</f>
        <v>14.0150919666719</v>
      </c>
      <c r="AA2230" t="str">
        <f>f_dq_status(A2230,参数!$B$1)</f>
        <v>开放申购|开放赎回</v>
      </c>
      <c r="AB2230" s="17">
        <f ca="1">f_risk_maxdownside(A2230,参数!$B$6,参数!$B$1)</f>
        <v>-7.57035576120762</v>
      </c>
      <c r="AC2230" s="17">
        <f ca="1">f_risk_maxdownside(A2230,参数!$B$4,参数!$B$1)</f>
        <v>-7.57035576120762</v>
      </c>
      <c r="AD2230" t="str">
        <f ca="1">f_risk_maxdownside_date(A2230,参数!$B$6,参数!$B$1)</f>
        <v>20200903-20200910</v>
      </c>
    </row>
    <row r="2231" spans="1:30">
      <c r="A2231" s="15" t="s">
        <v>2259</v>
      </c>
      <c r="B2231" t="str">
        <f>f_info_name(A2231)</f>
        <v>博远增强回报A</v>
      </c>
      <c r="C2231" t="str">
        <f>f_info_setupdate(A2231)</f>
        <v>2019-11-19</v>
      </c>
      <c r="D2231" s="16">
        <f t="shared" si="34"/>
        <v>433</v>
      </c>
      <c r="F2231" s="17">
        <f>f_netasset_total(A2231,参数!$B$1,100000000)</f>
        <v>7.4162127225</v>
      </c>
      <c r="G2231" s="17">
        <f ca="1">f_nav_adjustedreturn(A2231,参数!$B$2,参数!$B$1)</f>
        <v>8.23440882955435</v>
      </c>
      <c r="H2231" s="17">
        <f ca="1">f_nav_periodreturnrankingper(A2231,参数!$B$2,参数!$B$1,3)</f>
        <v>58.8679245283019</v>
      </c>
      <c r="I2231" s="17">
        <f ca="1">f_nav_adjustedreturn(A2231,参数!$B$3,参数!$B$2)</f>
        <v>0</v>
      </c>
      <c r="J2231" s="17">
        <f ca="1">f_nav_periodreturnrankingper(A2231,参数!$B$3,参数!$B$2,3)</f>
        <v>0</v>
      </c>
      <c r="K2231" s="17">
        <f ca="1">f_nav_adjustedreturn(A2231,参数!$B$4,参数!$B$3)</f>
        <v>0</v>
      </c>
      <c r="L2231" s="17">
        <f ca="1">f_nav_periodreturnrankingper(A2231,参数!$B$4,参数!$B$3,3)</f>
        <v>0</v>
      </c>
      <c r="M2231" s="17">
        <f ca="1">f_nav_adjustedreturn(A2231,参数!$B$5,参数!$B$4)</f>
        <v>0</v>
      </c>
      <c r="N2231" s="17">
        <f ca="1">f_nav_periodreturnrankingper(A2231,参数!$B$5,参数!$B$4,3)</f>
        <v>0</v>
      </c>
      <c r="O2231" s="17">
        <f ca="1">f_nav_adjustedreturn(A2231,参数!$B$6,参数!$B$5)</f>
        <v>0</v>
      </c>
      <c r="P2231" s="17">
        <f ca="1">f_nav_periodreturnrankingper(A2231,参数!$B$6,参数!$B$5,3)</f>
        <v>0</v>
      </c>
      <c r="Q2231" s="25">
        <f>f_return(A2231,1,参数!$B$1-365/2,参数!$B$1)</f>
        <v>15.7603767463848</v>
      </c>
      <c r="R2231" s="25">
        <f ca="1">f_return(A2231,1,参数!$B$4,参数!$B$1)</f>
        <v>0</v>
      </c>
      <c r="S2231" s="25">
        <f ca="1">f_return(A2231,1,参数!$B$6,参数!$B$1)</f>
        <v>0</v>
      </c>
      <c r="T2231" t="str">
        <f>f_info_investtype(A2231)</f>
        <v>混合债券型二级基金</v>
      </c>
      <c r="U2231" t="str">
        <f>f_info_fundmanager(A2231)</f>
        <v>钟鸣远</v>
      </c>
      <c r="V2231">
        <f>f_info_manager_onthepostdays(A2231,1)</f>
        <v>450</v>
      </c>
      <c r="W2231" s="25">
        <f ca="1">f_return_1w(A2231,"0",参数!$B$2)</f>
        <v>0.343238207315883</v>
      </c>
      <c r="X2231" s="25">
        <f>f_return_1m(A2231,"0",参数!$B$1)</f>
        <v>3.91374560653559</v>
      </c>
      <c r="Y2231" s="25">
        <f>f_return_3m(A2231,0,参数!$B$1)</f>
        <v>7.70972823946436</v>
      </c>
      <c r="Z2231" s="25">
        <f>f_return_6m(A2231,0,参数!B2230)</f>
        <v>3.50422427035328</v>
      </c>
      <c r="AA2231" t="str">
        <f>f_dq_status(A2231,参数!$B$1)</f>
        <v>开放申购|开放赎回</v>
      </c>
      <c r="AB2231" s="17">
        <f ca="1">f_risk_maxdownside(A2231,参数!$B$6,参数!$B$1)</f>
        <v>-5.32004887677413</v>
      </c>
      <c r="AC2231" s="17">
        <f ca="1">f_risk_maxdownside(A2231,参数!$B$4,参数!$B$1)</f>
        <v>-5.32004887677413</v>
      </c>
      <c r="AD2231" t="str">
        <f ca="1">f_risk_maxdownside_date(A2231,参数!$B$6,参数!$B$1)</f>
        <v>20200714-20200910</v>
      </c>
    </row>
    <row r="2232" spans="1:30">
      <c r="A2232" s="15" t="s">
        <v>2260</v>
      </c>
      <c r="B2232" t="str">
        <f>f_info_name(A2232)</f>
        <v>同泰慧择A</v>
      </c>
      <c r="C2232" t="str">
        <f>f_info_setupdate(A2232)</f>
        <v>2019-11-20</v>
      </c>
      <c r="D2232" s="16">
        <f t="shared" si="34"/>
        <v>432</v>
      </c>
      <c r="F2232" s="17">
        <f>f_netasset_total(A2232,参数!$B$1,100000000)</f>
        <v>0.4917398308</v>
      </c>
      <c r="G2232" s="17">
        <f ca="1">f_nav_adjustedreturn(A2232,参数!$B$2,参数!$B$1)</f>
        <v>35.5573888831597</v>
      </c>
      <c r="H2232" s="17">
        <f ca="1">f_nav_periodreturnrankingper(A2232,参数!$B$2,参数!$B$1,3)</f>
        <v>90.4808635917566</v>
      </c>
      <c r="I2232" s="17">
        <f ca="1">f_nav_adjustedreturn(A2232,参数!$B$3,参数!$B$2)</f>
        <v>0</v>
      </c>
      <c r="J2232" s="17">
        <f ca="1">f_nav_periodreturnrankingper(A2232,参数!$B$3,参数!$B$2,3)</f>
        <v>0</v>
      </c>
      <c r="K2232" s="17">
        <f ca="1">f_nav_adjustedreturn(A2232,参数!$B$4,参数!$B$3)</f>
        <v>0</v>
      </c>
      <c r="L2232" s="17">
        <f ca="1">f_nav_periodreturnrankingper(A2232,参数!$B$4,参数!$B$3,3)</f>
        <v>0</v>
      </c>
      <c r="M2232" s="17">
        <f ca="1">f_nav_adjustedreturn(A2232,参数!$B$5,参数!$B$4)</f>
        <v>0</v>
      </c>
      <c r="N2232" s="17">
        <f ca="1">f_nav_periodreturnrankingper(A2232,参数!$B$5,参数!$B$4,3)</f>
        <v>0</v>
      </c>
      <c r="O2232" s="17">
        <f ca="1">f_nav_adjustedreturn(A2232,参数!$B$6,参数!$B$5)</f>
        <v>0</v>
      </c>
      <c r="P2232" s="17">
        <f ca="1">f_nav_periodreturnrankingper(A2232,参数!$B$6,参数!$B$5,3)</f>
        <v>0</v>
      </c>
      <c r="Q2232" s="25">
        <f>f_return(A2232,1,参数!$B$1-365/2,参数!$B$1)</f>
        <v>52.3312026135407</v>
      </c>
      <c r="R2232" s="25">
        <f ca="1">f_return(A2232,1,参数!$B$4,参数!$B$1)</f>
        <v>0</v>
      </c>
      <c r="S2232" s="25">
        <f ca="1">f_return(A2232,1,参数!$B$6,参数!$B$1)</f>
        <v>0</v>
      </c>
      <c r="T2232" t="str">
        <f>f_info_investtype(A2232)</f>
        <v>偏股混合型基金</v>
      </c>
      <c r="U2232" t="str">
        <f>f_info_fundmanager(A2232)</f>
        <v>沈莉</v>
      </c>
      <c r="V2232">
        <f>f_info_manager_onthepostdays(A2232,1)</f>
        <v>449</v>
      </c>
      <c r="W2232" s="25">
        <f ca="1">f_return_1w(A2232,"0",参数!$B$2)</f>
        <v>-2.78696741854637</v>
      </c>
      <c r="X2232" s="25">
        <f>f_return_1m(A2232,"0",参数!$B$1)</f>
        <v>7.15741420070108</v>
      </c>
      <c r="Y2232" s="25">
        <f>f_return_3m(A2232,0,参数!$B$1)</f>
        <v>18.2848915684334</v>
      </c>
      <c r="Z2232" s="25">
        <f>f_return_6m(A2232,0,参数!B2231)</f>
        <v>11.3595322039728</v>
      </c>
      <c r="AA2232" t="str">
        <f>f_dq_status(A2232,参数!$B$1)</f>
        <v>开放申购|开放赎回</v>
      </c>
      <c r="AB2232" s="17">
        <f ca="1">f_risk_maxdownside(A2232,参数!$B$6,参数!$B$1)</f>
        <v>-19.2326093196823</v>
      </c>
      <c r="AC2232" s="17">
        <f ca="1">f_risk_maxdownside(A2232,参数!$B$4,参数!$B$1)</f>
        <v>-19.2326093196823</v>
      </c>
      <c r="AD2232" t="str">
        <f ca="1">f_risk_maxdownside_date(A2232,参数!$B$6,参数!$B$1)</f>
        <v>20200226-20200323</v>
      </c>
    </row>
    <row r="2233" spans="1:30">
      <c r="A2233" s="15" t="s">
        <v>2261</v>
      </c>
      <c r="B2233" t="str">
        <f>f_info_name(A2233)</f>
        <v>鹏华鑫享稳健A</v>
      </c>
      <c r="C2233" t="str">
        <f>f_info_setupdate(A2233)</f>
        <v>2020-04-10</v>
      </c>
      <c r="D2233" s="16">
        <f t="shared" si="34"/>
        <v>290</v>
      </c>
      <c r="F2233" s="17">
        <f>f_netasset_total(A2233,参数!$B$1,100000000)</f>
        <v>7.4264961698</v>
      </c>
      <c r="G2233" s="17">
        <f ca="1">f_nav_adjustedreturn(A2233,参数!$B$2,参数!$B$1)</f>
        <v>0</v>
      </c>
      <c r="H2233" s="17">
        <f ca="1">f_nav_periodreturnrankingper(A2233,参数!$B$2,参数!$B$1,3)</f>
        <v>0</v>
      </c>
      <c r="I2233" s="17">
        <f ca="1">f_nav_adjustedreturn(A2233,参数!$B$3,参数!$B$2)</f>
        <v>0</v>
      </c>
      <c r="J2233" s="17">
        <f ca="1">f_nav_periodreturnrankingper(A2233,参数!$B$3,参数!$B$2,3)</f>
        <v>0</v>
      </c>
      <c r="K2233" s="17">
        <f ca="1">f_nav_adjustedreturn(A2233,参数!$B$4,参数!$B$3)</f>
        <v>0</v>
      </c>
      <c r="L2233" s="17">
        <f ca="1">f_nav_periodreturnrankingper(A2233,参数!$B$4,参数!$B$3,3)</f>
        <v>0</v>
      </c>
      <c r="M2233" s="17">
        <f ca="1">f_nav_adjustedreturn(A2233,参数!$B$5,参数!$B$4)</f>
        <v>0</v>
      </c>
      <c r="N2233" s="17">
        <f ca="1">f_nav_periodreturnrankingper(A2233,参数!$B$5,参数!$B$4,3)</f>
        <v>0</v>
      </c>
      <c r="O2233" s="17">
        <f ca="1">f_nav_adjustedreturn(A2233,参数!$B$6,参数!$B$5)</f>
        <v>0</v>
      </c>
      <c r="P2233" s="17">
        <f ca="1">f_nav_periodreturnrankingper(A2233,参数!$B$6,参数!$B$5,3)</f>
        <v>0</v>
      </c>
      <c r="Q2233" s="25">
        <f>f_return(A2233,1,参数!$B$1-365/2,参数!$B$1)</f>
        <v>24.3383465474974</v>
      </c>
      <c r="R2233" s="25">
        <f ca="1">f_return(A2233,1,参数!$B$4,参数!$B$1)</f>
        <v>0</v>
      </c>
      <c r="S2233" s="25">
        <f ca="1">f_return(A2233,1,参数!$B$6,参数!$B$1)</f>
        <v>0</v>
      </c>
      <c r="T2233" t="str">
        <f>f_info_investtype(A2233)</f>
        <v>偏债混合型基金</v>
      </c>
      <c r="U2233" t="str">
        <f>f_info_fundmanager(A2233)</f>
        <v>李韵怡</v>
      </c>
      <c r="V2233">
        <f>f_info_manager_onthepostdays(A2233,1)</f>
        <v>307</v>
      </c>
      <c r="W2233" s="25">
        <f ca="1">f_return_1w(A2233,"0",参数!$B$2)</f>
        <v>0</v>
      </c>
      <c r="X2233" s="25">
        <f>f_return_1m(A2233,"0",参数!$B$1)</f>
        <v>4.20205237084217</v>
      </c>
      <c r="Y2233" s="25">
        <f>f_return_3m(A2233,0,参数!$B$1)</f>
        <v>9.50079018313655</v>
      </c>
      <c r="Z2233" s="25">
        <f>f_return_6m(A2233,0,参数!B2232)</f>
        <v>8.85012919896642</v>
      </c>
      <c r="AA2233" t="str">
        <f>f_dq_status(A2233,参数!$B$1)</f>
        <v>暂停大额申购|开放赎回</v>
      </c>
      <c r="AB2233" s="17">
        <f ca="1">f_risk_maxdownside(A2233,参数!$B$6,参数!$B$1)</f>
        <v>-2.52839868083546</v>
      </c>
      <c r="AC2233" s="17">
        <f ca="1">f_risk_maxdownside(A2233,参数!$B$4,参数!$B$1)</f>
        <v>-2.52839868083546</v>
      </c>
      <c r="AD2233" t="str">
        <f ca="1">f_risk_maxdownside_date(A2233,参数!$B$6,参数!$B$1)</f>
        <v>20200806-20200909</v>
      </c>
    </row>
    <row r="2234" spans="1:30">
      <c r="A2234" s="15" t="s">
        <v>2262</v>
      </c>
      <c r="B2234" t="str">
        <f>f_info_name(A2234)</f>
        <v>景顺长城价值边际</v>
      </c>
      <c r="C2234" t="str">
        <f>f_info_setupdate(A2234)</f>
        <v>2020-08-31</v>
      </c>
      <c r="D2234" s="16">
        <f t="shared" si="34"/>
        <v>147</v>
      </c>
      <c r="F2234" s="17">
        <f>f_netasset_total(A2234,参数!$B$1,100000000)</f>
        <v>13.7485557685</v>
      </c>
      <c r="G2234" s="17">
        <f ca="1">f_nav_adjustedreturn(A2234,参数!$B$2,参数!$B$1)</f>
        <v>0</v>
      </c>
      <c r="H2234" s="17">
        <f ca="1">f_nav_periodreturnrankingper(A2234,参数!$B$2,参数!$B$1,3)</f>
        <v>0</v>
      </c>
      <c r="I2234" s="17">
        <f ca="1">f_nav_adjustedreturn(A2234,参数!$B$3,参数!$B$2)</f>
        <v>0</v>
      </c>
      <c r="J2234" s="17">
        <f ca="1">f_nav_periodreturnrankingper(A2234,参数!$B$3,参数!$B$2,3)</f>
        <v>0</v>
      </c>
      <c r="K2234" s="17">
        <f ca="1">f_nav_adjustedreturn(A2234,参数!$B$4,参数!$B$3)</f>
        <v>0</v>
      </c>
      <c r="L2234" s="17">
        <f ca="1">f_nav_periodreturnrankingper(A2234,参数!$B$4,参数!$B$3,3)</f>
        <v>0</v>
      </c>
      <c r="M2234" s="17">
        <f ca="1">f_nav_adjustedreturn(A2234,参数!$B$5,参数!$B$4)</f>
        <v>0</v>
      </c>
      <c r="N2234" s="17">
        <f ca="1">f_nav_periodreturnrankingper(A2234,参数!$B$5,参数!$B$4,3)</f>
        <v>0</v>
      </c>
      <c r="O2234" s="17">
        <f ca="1">f_nav_adjustedreturn(A2234,参数!$B$6,参数!$B$5)</f>
        <v>0</v>
      </c>
      <c r="P2234" s="17">
        <f ca="1">f_nav_periodreturnrankingper(A2234,参数!$B$6,参数!$B$5,3)</f>
        <v>0</v>
      </c>
      <c r="Q2234" s="25">
        <f>f_return(A2234,1,参数!$B$1-365/2,参数!$B$1)</f>
        <v>0</v>
      </c>
      <c r="R2234" s="25">
        <f ca="1">f_return(A2234,1,参数!$B$4,参数!$B$1)</f>
        <v>0</v>
      </c>
      <c r="S2234" s="25">
        <f ca="1">f_return(A2234,1,参数!$B$6,参数!$B$1)</f>
        <v>0</v>
      </c>
      <c r="T2234" t="str">
        <f>f_info_investtype(A2234)</f>
        <v>灵活配置型基金</v>
      </c>
      <c r="U2234" t="str">
        <f>f_info_fundmanager(A2234)</f>
        <v>鲍无可</v>
      </c>
      <c r="V2234">
        <f>f_info_manager_onthepostdays(A2234,1)</f>
        <v>164</v>
      </c>
      <c r="W2234" s="25">
        <f ca="1">f_return_1w(A2234,"0",参数!$B$2)</f>
        <v>0</v>
      </c>
      <c r="X2234" s="25">
        <f>f_return_1m(A2234,"0",参数!$B$1)</f>
        <v>10.2268321054672</v>
      </c>
      <c r="Y2234" s="25">
        <f>f_return_3m(A2234,0,参数!$B$1)</f>
        <v>13.71</v>
      </c>
      <c r="Z2234" s="25">
        <f>f_return_6m(A2234,0,参数!B2233)</f>
        <v>0</v>
      </c>
      <c r="AA2234" t="str">
        <f>f_dq_status(A2234,参数!$B$1)</f>
        <v>开放申购|开放赎回</v>
      </c>
      <c r="AB2234" s="17">
        <f ca="1">f_risk_maxdownside(A2234,参数!$B$6,参数!$B$1)</f>
        <v>-1.84530820573223</v>
      </c>
      <c r="AC2234" s="17">
        <f ca="1">f_risk_maxdownside(A2234,参数!$B$4,参数!$B$1)</f>
        <v>-1.84530820573223</v>
      </c>
      <c r="AD2234" t="str">
        <f ca="1">f_risk_maxdownside_date(A2234,参数!$B$6,参数!$B$1)</f>
        <v>20201010-20201023</v>
      </c>
    </row>
    <row r="2235" spans="1:30">
      <c r="A2235" s="15" t="s">
        <v>2263</v>
      </c>
      <c r="B2235" t="str">
        <f>f_info_name(A2235)</f>
        <v>惠升惠新灵活配置A</v>
      </c>
      <c r="C2235" t="str">
        <f>f_info_setupdate(A2235)</f>
        <v>2020-02-19</v>
      </c>
      <c r="D2235" s="16">
        <f t="shared" si="34"/>
        <v>341</v>
      </c>
      <c r="F2235" s="17">
        <f>f_netasset_total(A2235,参数!$B$1,100000000)</f>
        <v>0.5001977379</v>
      </c>
      <c r="G2235" s="17">
        <f ca="1">f_nav_adjustedreturn(A2235,参数!$B$2,参数!$B$1)</f>
        <v>0</v>
      </c>
      <c r="H2235" s="17">
        <f ca="1">f_nav_periodreturnrankingper(A2235,参数!$B$2,参数!$B$1,3)</f>
        <v>0</v>
      </c>
      <c r="I2235" s="17">
        <f ca="1">f_nav_adjustedreturn(A2235,参数!$B$3,参数!$B$2)</f>
        <v>0</v>
      </c>
      <c r="J2235" s="17">
        <f ca="1">f_nav_periodreturnrankingper(A2235,参数!$B$3,参数!$B$2,3)</f>
        <v>0</v>
      </c>
      <c r="K2235" s="17">
        <f ca="1">f_nav_adjustedreturn(A2235,参数!$B$4,参数!$B$3)</f>
        <v>0</v>
      </c>
      <c r="L2235" s="17">
        <f ca="1">f_nav_periodreturnrankingper(A2235,参数!$B$4,参数!$B$3,3)</f>
        <v>0</v>
      </c>
      <c r="M2235" s="17">
        <f ca="1">f_nav_adjustedreturn(A2235,参数!$B$5,参数!$B$4)</f>
        <v>0</v>
      </c>
      <c r="N2235" s="17">
        <f ca="1">f_nav_periodreturnrankingper(A2235,参数!$B$5,参数!$B$4,3)</f>
        <v>0</v>
      </c>
      <c r="O2235" s="17">
        <f ca="1">f_nav_adjustedreturn(A2235,参数!$B$6,参数!$B$5)</f>
        <v>0</v>
      </c>
      <c r="P2235" s="17">
        <f ca="1">f_nav_periodreturnrankingper(A2235,参数!$B$6,参数!$B$5,3)</f>
        <v>0</v>
      </c>
      <c r="Q2235" s="25">
        <f>f_return(A2235,1,参数!$B$1-365/2,参数!$B$1)</f>
        <v>38.5174285689393</v>
      </c>
      <c r="R2235" s="25">
        <f ca="1">f_return(A2235,1,参数!$B$4,参数!$B$1)</f>
        <v>0</v>
      </c>
      <c r="S2235" s="25">
        <f ca="1">f_return(A2235,1,参数!$B$6,参数!$B$1)</f>
        <v>0</v>
      </c>
      <c r="T2235" t="str">
        <f>f_info_investtype(A2235)</f>
        <v>灵活配置型基金</v>
      </c>
      <c r="U2235" t="str">
        <f>f_info_fundmanager(A2235)</f>
        <v>孙庆</v>
      </c>
      <c r="V2235">
        <f>f_info_manager_onthepostdays(A2235,1)</f>
        <v>358</v>
      </c>
      <c r="W2235" s="25">
        <f ca="1">f_return_1w(A2235,"0",参数!$B$2)</f>
        <v>0</v>
      </c>
      <c r="X2235" s="25">
        <f>f_return_1m(A2235,"0",参数!$B$1)</f>
        <v>11.9525680197876</v>
      </c>
      <c r="Y2235" s="25">
        <f>f_return_3m(A2235,0,参数!$B$1)</f>
        <v>13.9757073026218</v>
      </c>
      <c r="Z2235" s="25">
        <f>f_return_6m(A2235,0,参数!B2234)</f>
        <v>16.6729592992524</v>
      </c>
      <c r="AA2235" t="str">
        <f>f_dq_status(A2235,参数!$B$1)</f>
        <v>开放申购|开放赎回</v>
      </c>
      <c r="AB2235" s="17">
        <f ca="1">f_risk_maxdownside(A2235,参数!$B$6,参数!$B$1)</f>
        <v>-16.2982639218291</v>
      </c>
      <c r="AC2235" s="17">
        <f ca="1">f_risk_maxdownside(A2235,参数!$B$4,参数!$B$1)</f>
        <v>-16.2982639218291</v>
      </c>
      <c r="AD2235" t="str">
        <f ca="1">f_risk_maxdownside_date(A2235,参数!$B$6,参数!$B$1)</f>
        <v>20200306-20200323</v>
      </c>
    </row>
    <row r="2236" spans="1:30">
      <c r="A2236" s="15" t="s">
        <v>2264</v>
      </c>
      <c r="B2236" t="str">
        <f>f_info_name(A2236)</f>
        <v>汇添富大盘核心资产</v>
      </c>
      <c r="C2236" t="str">
        <f>f_info_setupdate(A2236)</f>
        <v>2020-01-08</v>
      </c>
      <c r="D2236" s="16">
        <f t="shared" si="34"/>
        <v>383</v>
      </c>
      <c r="F2236" s="17">
        <f>f_netasset_total(A2236,参数!$B$1,100000000)</f>
        <v>58.9621288096</v>
      </c>
      <c r="G2236" s="17">
        <f ca="1">f_nav_adjustedreturn(A2236,参数!$B$2,参数!$B$1)</f>
        <v>97.7152721364744</v>
      </c>
      <c r="H2236" s="17">
        <f ca="1">f_nav_periodreturnrankingper(A2236,参数!$B$2,参数!$B$1,3)</f>
        <v>10.99116781158</v>
      </c>
      <c r="I2236" s="17">
        <f ca="1">f_nav_adjustedreturn(A2236,参数!$B$3,参数!$B$2)</f>
        <v>0</v>
      </c>
      <c r="J2236" s="17">
        <f ca="1">f_nav_periodreturnrankingper(A2236,参数!$B$3,参数!$B$2,3)</f>
        <v>0</v>
      </c>
      <c r="K2236" s="17">
        <f ca="1">f_nav_adjustedreturn(A2236,参数!$B$4,参数!$B$3)</f>
        <v>0</v>
      </c>
      <c r="L2236" s="17">
        <f ca="1">f_nav_periodreturnrankingper(A2236,参数!$B$4,参数!$B$3,3)</f>
        <v>0</v>
      </c>
      <c r="M2236" s="17">
        <f ca="1">f_nav_adjustedreturn(A2236,参数!$B$5,参数!$B$4)</f>
        <v>0</v>
      </c>
      <c r="N2236" s="17">
        <f ca="1">f_nav_periodreturnrankingper(A2236,参数!$B$5,参数!$B$4,3)</f>
        <v>0</v>
      </c>
      <c r="O2236" s="17">
        <f ca="1">f_nav_adjustedreturn(A2236,参数!$B$6,参数!$B$5)</f>
        <v>0</v>
      </c>
      <c r="P2236" s="17">
        <f ca="1">f_nav_periodreturnrankingper(A2236,参数!$B$6,参数!$B$5,3)</f>
        <v>0</v>
      </c>
      <c r="Q2236" s="25">
        <f>f_return(A2236,1,参数!$B$1-365/2,参数!$B$1)</f>
        <v>120.865670828151</v>
      </c>
      <c r="R2236" s="25">
        <f ca="1">f_return(A2236,1,参数!$B$4,参数!$B$1)</f>
        <v>0</v>
      </c>
      <c r="S2236" s="25">
        <f ca="1">f_return(A2236,1,参数!$B$6,参数!$B$1)</f>
        <v>0</v>
      </c>
      <c r="T2236" t="str">
        <f>f_info_investtype(A2236)</f>
        <v>偏股混合型基金</v>
      </c>
      <c r="U2236" t="str">
        <f>f_info_fundmanager(A2236)</f>
        <v>王栩</v>
      </c>
      <c r="V2236">
        <f>f_info_manager_onthepostdays(A2236,1)</f>
        <v>400</v>
      </c>
      <c r="W2236" s="25">
        <f ca="1">f_return_1w(A2236,"0",参数!$B$2)</f>
        <v>-1.61838161838161</v>
      </c>
      <c r="X2236" s="25">
        <f>f_return_1m(A2236,"0",参数!$B$1)</f>
        <v>26.1810640917633</v>
      </c>
      <c r="Y2236" s="25">
        <f>f_return_3m(A2236,0,参数!$B$1)</f>
        <v>37.5070621468927</v>
      </c>
      <c r="Z2236" s="25">
        <f>f_return_6m(A2236,0,参数!B2235)</f>
        <v>44.298887587822</v>
      </c>
      <c r="AA2236" t="str">
        <f>f_dq_status(A2236,参数!$B$1)</f>
        <v>开放申购|开放赎回</v>
      </c>
      <c r="AB2236" s="17">
        <f ca="1">f_risk_maxdownside(A2236,参数!$B$6,参数!$B$1)</f>
        <v>-11.0565593087196</v>
      </c>
      <c r="AC2236" s="17">
        <f ca="1">f_risk_maxdownside(A2236,参数!$B$4,参数!$B$1)</f>
        <v>-11.0565593087196</v>
      </c>
      <c r="AD2236" t="str">
        <f ca="1">f_risk_maxdownside_date(A2236,参数!$B$6,参数!$B$1)</f>
        <v>20200222-20200320</v>
      </c>
    </row>
    <row r="2237" spans="1:30">
      <c r="A2237" s="15" t="s">
        <v>2265</v>
      </c>
      <c r="B2237" t="str">
        <f>f_info_name(A2237)</f>
        <v>汇添富中盘积极成长A</v>
      </c>
      <c r="C2237" t="str">
        <f>f_info_setupdate(A2237)</f>
        <v>2020-03-13</v>
      </c>
      <c r="D2237" s="16">
        <f t="shared" si="34"/>
        <v>318</v>
      </c>
      <c r="F2237" s="17">
        <f>f_netasset_total(A2237,参数!$B$1,100000000)</f>
        <v>80.5156450631</v>
      </c>
      <c r="G2237" s="17">
        <f ca="1">f_nav_adjustedreturn(A2237,参数!$B$2,参数!$B$1)</f>
        <v>0</v>
      </c>
      <c r="H2237" s="17">
        <f ca="1">f_nav_periodreturnrankingper(A2237,参数!$B$2,参数!$B$1,3)</f>
        <v>0</v>
      </c>
      <c r="I2237" s="17">
        <f ca="1">f_nav_adjustedreturn(A2237,参数!$B$3,参数!$B$2)</f>
        <v>0</v>
      </c>
      <c r="J2237" s="17">
        <f ca="1">f_nav_periodreturnrankingper(A2237,参数!$B$3,参数!$B$2,3)</f>
        <v>0</v>
      </c>
      <c r="K2237" s="17">
        <f ca="1">f_nav_adjustedreturn(A2237,参数!$B$4,参数!$B$3)</f>
        <v>0</v>
      </c>
      <c r="L2237" s="17">
        <f ca="1">f_nav_periodreturnrankingper(A2237,参数!$B$4,参数!$B$3,3)</f>
        <v>0</v>
      </c>
      <c r="M2237" s="17">
        <f ca="1">f_nav_adjustedreturn(A2237,参数!$B$5,参数!$B$4)</f>
        <v>0</v>
      </c>
      <c r="N2237" s="17">
        <f ca="1">f_nav_periodreturnrankingper(A2237,参数!$B$5,参数!$B$4,3)</f>
        <v>0</v>
      </c>
      <c r="O2237" s="17">
        <f ca="1">f_nav_adjustedreturn(A2237,参数!$B$6,参数!$B$5)</f>
        <v>0</v>
      </c>
      <c r="P2237" s="17">
        <f ca="1">f_nav_periodreturnrankingper(A2237,参数!$B$6,参数!$B$5,3)</f>
        <v>0</v>
      </c>
      <c r="Q2237" s="25">
        <f>f_return(A2237,1,参数!$B$1-365/2,参数!$B$1)</f>
        <v>93.2381911770551</v>
      </c>
      <c r="R2237" s="25">
        <f ca="1">f_return(A2237,1,参数!$B$4,参数!$B$1)</f>
        <v>0</v>
      </c>
      <c r="S2237" s="25">
        <f ca="1">f_return(A2237,1,参数!$B$6,参数!$B$1)</f>
        <v>0</v>
      </c>
      <c r="T2237" t="str">
        <f>f_info_investtype(A2237)</f>
        <v>偏股混合型基金</v>
      </c>
      <c r="U2237" t="str">
        <f>f_info_fundmanager(A2237)</f>
        <v>郑磊</v>
      </c>
      <c r="V2237">
        <f>f_info_manager_onthepostdays(A2237,1)</f>
        <v>335</v>
      </c>
      <c r="W2237" s="25">
        <f ca="1">f_return_1w(A2237,"0",参数!$B$2)</f>
        <v>0</v>
      </c>
      <c r="X2237" s="25">
        <f>f_return_1m(A2237,"0",参数!$B$1)</f>
        <v>20.3597319108193</v>
      </c>
      <c r="Y2237" s="25">
        <f>f_return_3m(A2237,0,参数!$B$1)</f>
        <v>36.9039284325165</v>
      </c>
      <c r="Z2237" s="25">
        <f>f_return_6m(A2237,0,参数!B2236)</f>
        <v>39.0095238095238</v>
      </c>
      <c r="AA2237" t="str">
        <f>f_dq_status(A2237,参数!$B$1)</f>
        <v>开放申购|开放赎回</v>
      </c>
      <c r="AB2237" s="17">
        <f ca="1">f_risk_maxdownside(A2237,参数!$B$6,参数!$B$1)</f>
        <v>-9.24771706044354</v>
      </c>
      <c r="AC2237" s="17">
        <f ca="1">f_risk_maxdownside(A2237,参数!$B$4,参数!$B$1)</f>
        <v>-9.24771706044354</v>
      </c>
      <c r="AD2237" t="str">
        <f ca="1">f_risk_maxdownside_date(A2237,参数!$B$6,参数!$B$1)</f>
        <v>20200903-20200909</v>
      </c>
    </row>
    <row r="2238" spans="1:30">
      <c r="A2238" s="15" t="s">
        <v>2266</v>
      </c>
      <c r="B2238" t="str">
        <f>f_info_name(A2238)</f>
        <v>鹏扬富利增强A</v>
      </c>
      <c r="C2238" t="str">
        <f>f_info_setupdate(A2238)</f>
        <v>2020-04-21</v>
      </c>
      <c r="D2238" s="16">
        <f t="shared" si="34"/>
        <v>279</v>
      </c>
      <c r="F2238" s="17">
        <f>f_netasset_total(A2238,参数!$B$1,100000000)</f>
        <v>2.1175185643</v>
      </c>
      <c r="G2238" s="17">
        <f ca="1">f_nav_adjustedreturn(A2238,参数!$B$2,参数!$B$1)</f>
        <v>0</v>
      </c>
      <c r="H2238" s="17">
        <f ca="1">f_nav_periodreturnrankingper(A2238,参数!$B$2,参数!$B$1,3)</f>
        <v>0</v>
      </c>
      <c r="I2238" s="17">
        <f ca="1">f_nav_adjustedreturn(A2238,参数!$B$3,参数!$B$2)</f>
        <v>0</v>
      </c>
      <c r="J2238" s="17">
        <f ca="1">f_nav_periodreturnrankingper(A2238,参数!$B$3,参数!$B$2,3)</f>
        <v>0</v>
      </c>
      <c r="K2238" s="17">
        <f ca="1">f_nav_adjustedreturn(A2238,参数!$B$4,参数!$B$3)</f>
        <v>0</v>
      </c>
      <c r="L2238" s="17">
        <f ca="1">f_nav_periodreturnrankingper(A2238,参数!$B$4,参数!$B$3,3)</f>
        <v>0</v>
      </c>
      <c r="M2238" s="17">
        <f ca="1">f_nav_adjustedreturn(A2238,参数!$B$5,参数!$B$4)</f>
        <v>0</v>
      </c>
      <c r="N2238" s="17">
        <f ca="1">f_nav_periodreturnrankingper(A2238,参数!$B$5,参数!$B$4,3)</f>
        <v>0</v>
      </c>
      <c r="O2238" s="17">
        <f ca="1">f_nav_adjustedreturn(A2238,参数!$B$6,参数!$B$5)</f>
        <v>0</v>
      </c>
      <c r="P2238" s="17">
        <f ca="1">f_nav_periodreturnrankingper(A2238,参数!$B$6,参数!$B$5,3)</f>
        <v>0</v>
      </c>
      <c r="Q2238" s="25">
        <f>f_return(A2238,1,参数!$B$1-365/2,参数!$B$1)</f>
        <v>16.4274070817156</v>
      </c>
      <c r="R2238" s="25">
        <f ca="1">f_return(A2238,1,参数!$B$4,参数!$B$1)</f>
        <v>0</v>
      </c>
      <c r="S2238" s="25">
        <f ca="1">f_return(A2238,1,参数!$B$6,参数!$B$1)</f>
        <v>0</v>
      </c>
      <c r="T2238" t="str">
        <f>f_info_investtype(A2238)</f>
        <v>混合债券型二级基金</v>
      </c>
      <c r="U2238" t="str">
        <f>f_info_fundmanager(A2238)</f>
        <v>王华</v>
      </c>
      <c r="V2238">
        <f>f_info_manager_onthepostdays(A2238,1)</f>
        <v>296</v>
      </c>
      <c r="W2238" s="25">
        <f ca="1">f_return_1w(A2238,"0",参数!$B$2)</f>
        <v>0</v>
      </c>
      <c r="X2238" s="25">
        <f>f_return_1m(A2238,"0",参数!$B$1)</f>
        <v>2.78093076049944</v>
      </c>
      <c r="Y2238" s="25">
        <f>f_return_3m(A2238,0,参数!$B$1)</f>
        <v>4.85380681269903</v>
      </c>
      <c r="Z2238" s="25">
        <f>f_return_6m(A2238,0,参数!B2237)</f>
        <v>6.80834317197953</v>
      </c>
      <c r="AA2238" t="str">
        <f>f_dq_status(A2238,参数!$B$1)</f>
        <v>开放申购|开放赎回</v>
      </c>
      <c r="AB2238" s="17">
        <f ca="1">f_risk_maxdownside(A2238,参数!$B$6,参数!$B$1)</f>
        <v>-1.962124170246</v>
      </c>
      <c r="AC2238" s="17">
        <f ca="1">f_risk_maxdownside(A2238,参数!$B$4,参数!$B$1)</f>
        <v>-1.962124170246</v>
      </c>
      <c r="AD2238" t="str">
        <f ca="1">f_risk_maxdownside_date(A2238,参数!$B$6,参数!$B$1)</f>
        <v>20200709-20200716</v>
      </c>
    </row>
    <row r="2239" spans="1:30">
      <c r="A2239" s="15" t="s">
        <v>2267</v>
      </c>
      <c r="B2239" t="str">
        <f>f_info_name(A2239)</f>
        <v>招商核心优选A</v>
      </c>
      <c r="C2239" t="str">
        <f>f_info_setupdate(A2239)</f>
        <v>2019-12-17</v>
      </c>
      <c r="D2239" s="16">
        <f t="shared" si="34"/>
        <v>405</v>
      </c>
      <c r="F2239" s="17">
        <f>f_netasset_total(A2239,参数!$B$1,100000000)</f>
        <v>13.5821432645</v>
      </c>
      <c r="G2239" s="17">
        <f ca="1">f_nav_adjustedreturn(A2239,参数!$B$2,参数!$B$1)</f>
        <v>70.0170357751278</v>
      </c>
      <c r="H2239" s="17">
        <f ca="1">f_nav_periodreturnrankingper(A2239,参数!$B$2,参数!$B$1,3)</f>
        <v>48.7745098039216</v>
      </c>
      <c r="I2239" s="17">
        <f ca="1">f_nav_adjustedreturn(A2239,参数!$B$3,参数!$B$2)</f>
        <v>0</v>
      </c>
      <c r="J2239" s="17">
        <f ca="1">f_nav_periodreturnrankingper(A2239,参数!$B$3,参数!$B$2,3)</f>
        <v>0</v>
      </c>
      <c r="K2239" s="17">
        <f ca="1">f_nav_adjustedreturn(A2239,参数!$B$4,参数!$B$3)</f>
        <v>0</v>
      </c>
      <c r="L2239" s="17">
        <f ca="1">f_nav_periodreturnrankingper(A2239,参数!$B$4,参数!$B$3,3)</f>
        <v>0</v>
      </c>
      <c r="M2239" s="17">
        <f ca="1">f_nav_adjustedreturn(A2239,参数!$B$5,参数!$B$4)</f>
        <v>0</v>
      </c>
      <c r="N2239" s="17">
        <f ca="1">f_nav_periodreturnrankingper(A2239,参数!$B$5,参数!$B$4,3)</f>
        <v>0</v>
      </c>
      <c r="O2239" s="17">
        <f ca="1">f_nav_adjustedreturn(A2239,参数!$B$6,参数!$B$5)</f>
        <v>0</v>
      </c>
      <c r="P2239" s="17">
        <f ca="1">f_nav_periodreturnrankingper(A2239,参数!$B$6,参数!$B$5,3)</f>
        <v>0</v>
      </c>
      <c r="Q2239" s="25">
        <f>f_return(A2239,1,参数!$B$1-365/2,参数!$B$1)</f>
        <v>69.1714936069405</v>
      </c>
      <c r="R2239" s="25">
        <f ca="1">f_return(A2239,1,参数!$B$4,参数!$B$1)</f>
        <v>0</v>
      </c>
      <c r="S2239" s="25">
        <f ca="1">f_return(A2239,1,参数!$B$6,参数!$B$1)</f>
        <v>0</v>
      </c>
      <c r="T2239" t="str">
        <f>f_info_investtype(A2239)</f>
        <v>普通股票型基金</v>
      </c>
      <c r="U2239" t="str">
        <f>f_info_fundmanager(A2239)</f>
        <v>付斌</v>
      </c>
      <c r="V2239">
        <f>f_info_manager_onthepostdays(A2239,1)</f>
        <v>422</v>
      </c>
      <c r="W2239" s="25">
        <f ca="1">f_return_1w(A2239,"0",参数!$B$2)</f>
        <v>-0.874143240290049</v>
      </c>
      <c r="X2239" s="25">
        <f>f_return_1m(A2239,"0",参数!$B$1)</f>
        <v>18.5438792621576</v>
      </c>
      <c r="Y2239" s="25">
        <f>f_return_3m(A2239,0,参数!$B$1)</f>
        <v>29.6599159342759</v>
      </c>
      <c r="Z2239" s="25">
        <f>f_return_6m(A2239,0,参数!B2238)</f>
        <v>22.325746799431</v>
      </c>
      <c r="AA2239" t="str">
        <f>f_dq_status(A2239,参数!$B$1)</f>
        <v>开放申购|开放赎回</v>
      </c>
      <c r="AB2239" s="17">
        <f ca="1">f_risk_maxdownside(A2239,参数!$B$6,参数!$B$1)</f>
        <v>-11.1676849966056</v>
      </c>
      <c r="AC2239" s="17">
        <f ca="1">f_risk_maxdownside(A2239,参数!$B$4,参数!$B$1)</f>
        <v>-11.1676849966056</v>
      </c>
      <c r="AD2239" t="str">
        <f ca="1">f_risk_maxdownside_date(A2239,参数!$B$6,参数!$B$1)</f>
        <v>20200903-20201023</v>
      </c>
    </row>
    <row r="2240" spans="1:30">
      <c r="A2240" s="15" t="s">
        <v>2268</v>
      </c>
      <c r="B2240" t="str">
        <f>f_info_name(A2240)</f>
        <v>九泰天奕量化价值A</v>
      </c>
      <c r="C2240" t="str">
        <f>f_info_setupdate(A2240)</f>
        <v>2020-05-29</v>
      </c>
      <c r="D2240" s="16">
        <f t="shared" si="34"/>
        <v>241</v>
      </c>
      <c r="F2240" s="17">
        <f>f_netasset_total(A2240,参数!$B$1,100000000)</f>
        <v>0.0527242691</v>
      </c>
      <c r="G2240" s="17">
        <f ca="1">f_nav_adjustedreturn(A2240,参数!$B$2,参数!$B$1)</f>
        <v>0</v>
      </c>
      <c r="H2240" s="17">
        <f ca="1">f_nav_periodreturnrankingper(A2240,参数!$B$2,参数!$B$1,3)</f>
        <v>0</v>
      </c>
      <c r="I2240" s="17">
        <f ca="1">f_nav_adjustedreturn(A2240,参数!$B$3,参数!$B$2)</f>
        <v>0</v>
      </c>
      <c r="J2240" s="17">
        <f ca="1">f_nav_periodreturnrankingper(A2240,参数!$B$3,参数!$B$2,3)</f>
        <v>0</v>
      </c>
      <c r="K2240" s="17">
        <f ca="1">f_nav_adjustedreturn(A2240,参数!$B$4,参数!$B$3)</f>
        <v>0</v>
      </c>
      <c r="L2240" s="17">
        <f ca="1">f_nav_periodreturnrankingper(A2240,参数!$B$4,参数!$B$3,3)</f>
        <v>0</v>
      </c>
      <c r="M2240" s="17">
        <f ca="1">f_nav_adjustedreturn(A2240,参数!$B$5,参数!$B$4)</f>
        <v>0</v>
      </c>
      <c r="N2240" s="17">
        <f ca="1">f_nav_periodreturnrankingper(A2240,参数!$B$5,参数!$B$4,3)</f>
        <v>0</v>
      </c>
      <c r="O2240" s="17">
        <f ca="1">f_nav_adjustedreturn(A2240,参数!$B$6,参数!$B$5)</f>
        <v>0</v>
      </c>
      <c r="P2240" s="17">
        <f ca="1">f_nav_periodreturnrankingper(A2240,参数!$B$6,参数!$B$5,3)</f>
        <v>0</v>
      </c>
      <c r="Q2240" s="25">
        <f>f_return(A2240,1,参数!$B$1-365/2,参数!$B$1)</f>
        <v>73.4644820002897</v>
      </c>
      <c r="R2240" s="25">
        <f ca="1">f_return(A2240,1,参数!$B$4,参数!$B$1)</f>
        <v>0</v>
      </c>
      <c r="S2240" s="25">
        <f ca="1">f_return(A2240,1,参数!$B$6,参数!$B$1)</f>
        <v>0</v>
      </c>
      <c r="T2240" t="str">
        <f>f_info_investtype(A2240)</f>
        <v>偏股混合型基金</v>
      </c>
      <c r="U2240" t="str">
        <f>f_info_fundmanager(A2240)</f>
        <v>孟亚强</v>
      </c>
      <c r="V2240">
        <f>f_info_manager_onthepostdays(A2240,1)</f>
        <v>258</v>
      </c>
      <c r="W2240" s="25">
        <f ca="1">f_return_1w(A2240,"0",参数!$B$2)</f>
        <v>0</v>
      </c>
      <c r="X2240" s="25">
        <f>f_return_1m(A2240,"0",参数!$B$1)</f>
        <v>18.6664479619454</v>
      </c>
      <c r="Y2240" s="25">
        <f>f_return_3m(A2240,0,参数!$B$1)</f>
        <v>28.7735849056604</v>
      </c>
      <c r="Z2240" s="25">
        <f>f_return_6m(A2240,0,参数!B2239)</f>
        <v>28.4338394793926</v>
      </c>
      <c r="AA2240" t="str">
        <f>f_dq_status(A2240,参数!$B$1)</f>
        <v>开放申购|开放赎回</v>
      </c>
      <c r="AB2240" s="17">
        <f ca="1">f_risk_maxdownside(A2240,参数!$B$6,参数!$B$1)</f>
        <v>-7.31913455037187</v>
      </c>
      <c r="AC2240" s="17">
        <f ca="1">f_risk_maxdownside(A2240,参数!$B$4,参数!$B$1)</f>
        <v>-7.31913455037187</v>
      </c>
      <c r="AD2240" t="str">
        <f ca="1">f_risk_maxdownside_date(A2240,参数!$B$6,参数!$B$1)</f>
        <v>20200829-20200909</v>
      </c>
    </row>
    <row r="2241" spans="1:30">
      <c r="A2241" s="15" t="s">
        <v>2269</v>
      </c>
      <c r="B2241" t="str">
        <f>f_info_name(A2241)</f>
        <v>农银区间精选</v>
      </c>
      <c r="C2241" t="str">
        <f>f_info_setupdate(A2241)</f>
        <v>2019-12-10</v>
      </c>
      <c r="D2241" s="16">
        <f t="shared" si="34"/>
        <v>412</v>
      </c>
      <c r="F2241" s="17">
        <f>f_netasset_total(A2241,参数!$B$1,100000000)</f>
        <v>0.522019138</v>
      </c>
      <c r="G2241" s="17">
        <f ca="1">f_nav_adjustedreturn(A2241,参数!$B$2,参数!$B$1)</f>
        <v>74.1242597611161</v>
      </c>
      <c r="H2241" s="17">
        <f ca="1">f_nav_periodreturnrankingper(A2241,参数!$B$2,参数!$B$1,3)</f>
        <v>20.4870301746956</v>
      </c>
      <c r="I2241" s="17">
        <f ca="1">f_nav_adjustedreturn(A2241,参数!$B$3,参数!$B$2)</f>
        <v>0</v>
      </c>
      <c r="J2241" s="17">
        <f ca="1">f_nav_periodreturnrankingper(A2241,参数!$B$3,参数!$B$2,3)</f>
        <v>0</v>
      </c>
      <c r="K2241" s="17">
        <f ca="1">f_nav_adjustedreturn(A2241,参数!$B$4,参数!$B$3)</f>
        <v>0</v>
      </c>
      <c r="L2241" s="17">
        <f ca="1">f_nav_periodreturnrankingper(A2241,参数!$B$4,参数!$B$3,3)</f>
        <v>0</v>
      </c>
      <c r="M2241" s="17">
        <f ca="1">f_nav_adjustedreturn(A2241,参数!$B$5,参数!$B$4)</f>
        <v>0</v>
      </c>
      <c r="N2241" s="17">
        <f ca="1">f_nav_periodreturnrankingper(A2241,参数!$B$5,参数!$B$4,3)</f>
        <v>0</v>
      </c>
      <c r="O2241" s="17">
        <f ca="1">f_nav_adjustedreturn(A2241,参数!$B$6,参数!$B$5)</f>
        <v>0</v>
      </c>
      <c r="P2241" s="17">
        <f ca="1">f_nav_periodreturnrankingper(A2241,参数!$B$6,参数!$B$5,3)</f>
        <v>0</v>
      </c>
      <c r="Q2241" s="25">
        <f>f_return(A2241,1,参数!$B$1-365/2,参数!$B$1)</f>
        <v>87.7799822798609</v>
      </c>
      <c r="R2241" s="25">
        <f ca="1">f_return(A2241,1,参数!$B$4,参数!$B$1)</f>
        <v>0</v>
      </c>
      <c r="S2241" s="25">
        <f ca="1">f_return(A2241,1,参数!$B$6,参数!$B$1)</f>
        <v>0</v>
      </c>
      <c r="T2241" t="str">
        <f>f_info_investtype(A2241)</f>
        <v>灵活配置型基金</v>
      </c>
      <c r="U2241" t="str">
        <f>f_info_fundmanager(A2241)</f>
        <v>魏刚</v>
      </c>
      <c r="V2241">
        <f>f_info_manager_onthepostdays(A2241,1)</f>
        <v>429</v>
      </c>
      <c r="W2241" s="25">
        <f ca="1">f_return_1w(A2241,"0",参数!$B$2)</f>
        <v>-0.747160789001799</v>
      </c>
      <c r="X2241" s="25">
        <f>f_return_1m(A2241,"0",参数!$B$1)</f>
        <v>10.4194513398256</v>
      </c>
      <c r="Y2241" s="25">
        <f>f_return_3m(A2241,0,参数!$B$1)</f>
        <v>29.4916772411734</v>
      </c>
      <c r="Z2241" s="25">
        <f>f_return_6m(A2241,0,参数!B2240)</f>
        <v>31.9257540603248</v>
      </c>
      <c r="AA2241" t="str">
        <f>f_dq_status(A2241,参数!$B$1)</f>
        <v>开放申购|开放赎回</v>
      </c>
      <c r="AB2241" s="17">
        <f ca="1">f_risk_maxdownside(A2241,参数!$B$6,参数!$B$1)</f>
        <v>-14.9718775109365</v>
      </c>
      <c r="AC2241" s="17">
        <f ca="1">f_risk_maxdownside(A2241,参数!$B$4,参数!$B$1)</f>
        <v>-14.9718775109365</v>
      </c>
      <c r="AD2241" t="str">
        <f ca="1">f_risk_maxdownside_date(A2241,参数!$B$6,参数!$B$1)</f>
        <v>20200226-20200323</v>
      </c>
    </row>
    <row r="2242" spans="1:30">
      <c r="A2242" s="15" t="s">
        <v>2270</v>
      </c>
      <c r="B2242" t="str">
        <f>f_info_name(A2242)</f>
        <v>诺德大类精选</v>
      </c>
      <c r="C2242" t="str">
        <f>f_info_setupdate(A2242)</f>
        <v>2019-12-09</v>
      </c>
      <c r="D2242" s="16">
        <f t="shared" si="34"/>
        <v>413</v>
      </c>
      <c r="F2242" s="17">
        <f>f_netasset_total(A2242,参数!$B$1,100000000)</f>
        <v>5.6963339844</v>
      </c>
      <c r="G2242" s="17">
        <f ca="1">f_nav_adjustedreturn(A2242,参数!$B$2,参数!$B$1)</f>
        <v>40.7205342865206</v>
      </c>
      <c r="H2242" s="17">
        <f ca="1">f_nav_periodreturnrankingper(A2242,参数!$B$2,参数!$B$1,3)</f>
        <v>87.7330716388616</v>
      </c>
      <c r="I2242" s="17">
        <f ca="1">f_nav_adjustedreturn(A2242,参数!$B$3,参数!$B$2)</f>
        <v>0</v>
      </c>
      <c r="J2242" s="17">
        <f ca="1">f_nav_periodreturnrankingper(A2242,参数!$B$3,参数!$B$2,3)</f>
        <v>0</v>
      </c>
      <c r="K2242" s="17">
        <f ca="1">f_nav_adjustedreturn(A2242,参数!$B$4,参数!$B$3)</f>
        <v>0</v>
      </c>
      <c r="L2242" s="17">
        <f ca="1">f_nav_periodreturnrankingper(A2242,参数!$B$4,参数!$B$3,3)</f>
        <v>0</v>
      </c>
      <c r="M2242" s="17">
        <f ca="1">f_nav_adjustedreturn(A2242,参数!$B$5,参数!$B$4)</f>
        <v>0</v>
      </c>
      <c r="N2242" s="17">
        <f ca="1">f_nav_periodreturnrankingper(A2242,参数!$B$5,参数!$B$4,3)</f>
        <v>0</v>
      </c>
      <c r="O2242" s="17">
        <f ca="1">f_nav_adjustedreturn(A2242,参数!$B$6,参数!$B$5)</f>
        <v>0</v>
      </c>
      <c r="P2242" s="17">
        <f ca="1">f_nav_periodreturnrankingper(A2242,参数!$B$6,参数!$B$5,3)</f>
        <v>0</v>
      </c>
      <c r="Q2242" s="25">
        <f>f_return(A2242,1,参数!$B$1-365/2,参数!$B$1)</f>
        <v>41.9118447985933</v>
      </c>
      <c r="R2242" s="25">
        <f ca="1">f_return(A2242,1,参数!$B$4,参数!$B$1)</f>
        <v>0</v>
      </c>
      <c r="S2242" s="25">
        <f ca="1">f_return(A2242,1,参数!$B$6,参数!$B$1)</f>
        <v>0</v>
      </c>
      <c r="T2242" t="str">
        <f>f_info_investtype(A2242)</f>
        <v>偏股混合型基金</v>
      </c>
      <c r="U2242" t="str">
        <f>f_info_fundmanager(A2242)</f>
        <v>郑源</v>
      </c>
      <c r="V2242">
        <f>f_info_manager_onthepostdays(A2242,1)</f>
        <v>430</v>
      </c>
      <c r="W2242" s="25">
        <f ca="1">f_return_1w(A2242,"0",参数!$B$2)</f>
        <v>-0.922646784715752</v>
      </c>
      <c r="X2242" s="25">
        <f>f_return_1m(A2242,"0",参数!$B$1)</f>
        <v>10.8723041577114</v>
      </c>
      <c r="Y2242" s="25">
        <f>f_return_3m(A2242,0,参数!$B$1)</f>
        <v>21.2710765239948</v>
      </c>
      <c r="Z2242" s="25">
        <f>f_return_6m(A2242,0,参数!B2241)</f>
        <v>13.2069703454601</v>
      </c>
      <c r="AA2242" t="str">
        <f>f_dq_status(A2242,参数!$B$1)</f>
        <v>暂停申购|暂停赎回</v>
      </c>
      <c r="AB2242" s="17">
        <f ca="1">f_risk_maxdownside(A2242,参数!$B$6,参数!$B$1)</f>
        <v>-16.3481055480379</v>
      </c>
      <c r="AC2242" s="17">
        <f ca="1">f_risk_maxdownside(A2242,参数!$B$4,参数!$B$1)</f>
        <v>-16.3481055480379</v>
      </c>
      <c r="AD2242" t="str">
        <f ca="1">f_risk_maxdownside_date(A2242,参数!$B$6,参数!$B$1)</f>
        <v>20200226-20200323</v>
      </c>
    </row>
    <row r="2243" spans="1:30">
      <c r="A2243" s="15" t="s">
        <v>2271</v>
      </c>
      <c r="B2243" t="str">
        <f>f_info_name(A2243)</f>
        <v>国寿安保研究精选A</v>
      </c>
      <c r="C2243" t="str">
        <f>f_info_setupdate(A2243)</f>
        <v>2019-12-30</v>
      </c>
      <c r="D2243" s="16">
        <f t="shared" ref="D2243:D2306" si="35">DATEDIF(C2243,"2021-1-25","d")</f>
        <v>392</v>
      </c>
      <c r="F2243" s="17">
        <f>f_netasset_total(A2243,参数!$B$1,100000000)</f>
        <v>0.3990812231</v>
      </c>
      <c r="G2243" s="17">
        <f ca="1">f_nav_adjustedreturn(A2243,参数!$B$2,参数!$B$1)</f>
        <v>57.17017208413</v>
      </c>
      <c r="H2243" s="17">
        <f ca="1">f_nav_periodreturnrankingper(A2243,参数!$B$2,参数!$B$1,3)</f>
        <v>66.8302257114818</v>
      </c>
      <c r="I2243" s="17">
        <f ca="1">f_nav_adjustedreturn(A2243,参数!$B$3,参数!$B$2)</f>
        <v>0</v>
      </c>
      <c r="J2243" s="17">
        <f ca="1">f_nav_periodreturnrankingper(A2243,参数!$B$3,参数!$B$2,3)</f>
        <v>0</v>
      </c>
      <c r="K2243" s="17">
        <f ca="1">f_nav_adjustedreturn(A2243,参数!$B$4,参数!$B$3)</f>
        <v>0</v>
      </c>
      <c r="L2243" s="17">
        <f ca="1">f_nav_periodreturnrankingper(A2243,参数!$B$4,参数!$B$3,3)</f>
        <v>0</v>
      </c>
      <c r="M2243" s="17">
        <f ca="1">f_nav_adjustedreturn(A2243,参数!$B$5,参数!$B$4)</f>
        <v>0</v>
      </c>
      <c r="N2243" s="17">
        <f ca="1">f_nav_periodreturnrankingper(A2243,参数!$B$5,参数!$B$4,3)</f>
        <v>0</v>
      </c>
      <c r="O2243" s="17">
        <f ca="1">f_nav_adjustedreturn(A2243,参数!$B$6,参数!$B$5)</f>
        <v>0</v>
      </c>
      <c r="P2243" s="17">
        <f ca="1">f_nav_periodreturnrankingper(A2243,参数!$B$6,参数!$B$5,3)</f>
        <v>0</v>
      </c>
      <c r="Q2243" s="25">
        <f>f_return(A2243,1,参数!$B$1-365/2,参数!$B$1)</f>
        <v>46.6860393899604</v>
      </c>
      <c r="R2243" s="25">
        <f ca="1">f_return(A2243,1,参数!$B$4,参数!$B$1)</f>
        <v>0</v>
      </c>
      <c r="S2243" s="25">
        <f ca="1">f_return(A2243,1,参数!$B$6,参数!$B$1)</f>
        <v>0</v>
      </c>
      <c r="T2243" t="str">
        <f>f_info_investtype(A2243)</f>
        <v>偏股混合型基金</v>
      </c>
      <c r="U2243" t="str">
        <f>f_info_fundmanager(A2243)</f>
        <v>张琦</v>
      </c>
      <c r="V2243">
        <f>f_info_manager_onthepostdays(A2243,1)</f>
        <v>409</v>
      </c>
      <c r="W2243" s="25">
        <f ca="1">f_return_1w(A2243,"0",参数!$B$2)</f>
        <v>-1.20302246967588</v>
      </c>
      <c r="X2243" s="25">
        <f>f_return_1m(A2243,"0",参数!$B$1)</f>
        <v>10.8681763327891</v>
      </c>
      <c r="Y2243" s="25">
        <f>f_return_3m(A2243,0,参数!$B$1)</f>
        <v>16.4826968973747</v>
      </c>
      <c r="Z2243" s="25">
        <f>f_return_6m(A2243,0,参数!B2242)</f>
        <v>14.3741898314849</v>
      </c>
      <c r="AA2243" t="str">
        <f>f_dq_status(A2243,参数!$B$1)</f>
        <v>开放申购|开放赎回</v>
      </c>
      <c r="AB2243" s="17">
        <f ca="1">f_risk_maxdownside(A2243,参数!$B$6,参数!$B$1)</f>
        <v>-23.4328876541066</v>
      </c>
      <c r="AC2243" s="17">
        <f ca="1">f_risk_maxdownside(A2243,参数!$B$4,参数!$B$1)</f>
        <v>-23.4328876541066</v>
      </c>
      <c r="AD2243" t="str">
        <f ca="1">f_risk_maxdownside_date(A2243,参数!$B$6,参数!$B$1)</f>
        <v>20200226-20200331</v>
      </c>
    </row>
    <row r="2244" spans="1:30">
      <c r="A2244" s="15" t="s">
        <v>2272</v>
      </c>
      <c r="B2244" t="str">
        <f>f_info_name(A2244)</f>
        <v>海富通先进制造A</v>
      </c>
      <c r="C2244" t="str">
        <f>f_info_setupdate(A2244)</f>
        <v>2019-12-17</v>
      </c>
      <c r="D2244" s="16">
        <f t="shared" si="35"/>
        <v>405</v>
      </c>
      <c r="F2244" s="17">
        <f>f_netasset_total(A2244,参数!$B$1,100000000)</f>
        <v>7.0845243701</v>
      </c>
      <c r="G2244" s="17">
        <f ca="1">f_nav_adjustedreturn(A2244,参数!$B$2,参数!$B$1)</f>
        <v>18.5124445301949</v>
      </c>
      <c r="H2244" s="17">
        <f ca="1">f_nav_periodreturnrankingper(A2244,参数!$B$2,参数!$B$1,3)</f>
        <v>98.0392156862745</v>
      </c>
      <c r="I2244" s="17">
        <f ca="1">f_nav_adjustedreturn(A2244,参数!$B$3,参数!$B$2)</f>
        <v>0</v>
      </c>
      <c r="J2244" s="17">
        <f ca="1">f_nav_periodreturnrankingper(A2244,参数!$B$3,参数!$B$2,3)</f>
        <v>0</v>
      </c>
      <c r="K2244" s="17">
        <f ca="1">f_nav_adjustedreturn(A2244,参数!$B$4,参数!$B$3)</f>
        <v>0</v>
      </c>
      <c r="L2244" s="17">
        <f ca="1">f_nav_periodreturnrankingper(A2244,参数!$B$4,参数!$B$3,3)</f>
        <v>0</v>
      </c>
      <c r="M2244" s="17">
        <f ca="1">f_nav_adjustedreturn(A2244,参数!$B$5,参数!$B$4)</f>
        <v>0</v>
      </c>
      <c r="N2244" s="17">
        <f ca="1">f_nav_periodreturnrankingper(A2244,参数!$B$5,参数!$B$4,3)</f>
        <v>0</v>
      </c>
      <c r="O2244" s="17">
        <f ca="1">f_nav_adjustedreturn(A2244,参数!$B$6,参数!$B$5)</f>
        <v>0</v>
      </c>
      <c r="P2244" s="17">
        <f ca="1">f_nav_periodreturnrankingper(A2244,参数!$B$6,参数!$B$5,3)</f>
        <v>0</v>
      </c>
      <c r="Q2244" s="25">
        <f>f_return(A2244,1,参数!$B$1-365/2,参数!$B$1)</f>
        <v>28.2930557084082</v>
      </c>
      <c r="R2244" s="25">
        <f ca="1">f_return(A2244,1,参数!$B$4,参数!$B$1)</f>
        <v>0</v>
      </c>
      <c r="S2244" s="25">
        <f ca="1">f_return(A2244,1,参数!$B$6,参数!$B$1)</f>
        <v>0</v>
      </c>
      <c r="T2244" t="str">
        <f>f_info_investtype(A2244)</f>
        <v>普通股票型基金</v>
      </c>
      <c r="U2244" t="str">
        <f>f_info_fundmanager(A2244)</f>
        <v>吕越超</v>
      </c>
      <c r="V2244">
        <f>f_info_manager_onthepostdays(A2244,1)</f>
        <v>422</v>
      </c>
      <c r="W2244" s="25">
        <f ca="1">f_return_1w(A2244,"0",参数!$B$2)</f>
        <v>1.25024418831802</v>
      </c>
      <c r="X2244" s="25">
        <f>f_return_1m(A2244,"0",参数!$B$1)</f>
        <v>9.03523564391585</v>
      </c>
      <c r="Y2244" s="25">
        <f>f_return_3m(A2244,0,参数!$B$1)</f>
        <v>28.1957633308985</v>
      </c>
      <c r="Z2244" s="25">
        <f>f_return_6m(A2244,0,参数!B2243)</f>
        <v>-5.16995383969787</v>
      </c>
      <c r="AA2244" t="str">
        <f>f_dq_status(A2244,参数!$B$1)</f>
        <v>开放申购|开放赎回</v>
      </c>
      <c r="AB2244" s="17">
        <f ca="1">f_risk_maxdownside(A2244,参数!$B$6,参数!$B$1)</f>
        <v>-30.4018912529551</v>
      </c>
      <c r="AC2244" s="17">
        <f ca="1">f_risk_maxdownside(A2244,参数!$B$4,参数!$B$1)</f>
        <v>-30.4018912529551</v>
      </c>
      <c r="AD2244" t="str">
        <f ca="1">f_risk_maxdownside_date(A2244,参数!$B$6,参数!$B$1)</f>
        <v>20200226-20200331</v>
      </c>
    </row>
    <row r="2245" spans="1:30">
      <c r="A2245" s="15" t="s">
        <v>2273</v>
      </c>
      <c r="B2245" t="str">
        <f>f_info_name(A2245)</f>
        <v>中信保诚红利精选A</v>
      </c>
      <c r="C2245" t="str">
        <f>f_info_setupdate(A2245)</f>
        <v>2019-12-25</v>
      </c>
      <c r="D2245" s="16">
        <f t="shared" si="35"/>
        <v>397</v>
      </c>
      <c r="F2245" s="17">
        <f>f_netasset_total(A2245,参数!$B$1,100000000)</f>
        <v>5.1104995401</v>
      </c>
      <c r="G2245" s="17">
        <f ca="1">f_nav_adjustedreturn(A2245,参数!$B$2,参数!$B$1)</f>
        <v>51.9162706037011</v>
      </c>
      <c r="H2245" s="17">
        <f ca="1">f_nav_periodreturnrankingper(A2245,参数!$B$2,参数!$B$1,3)</f>
        <v>76.4474975466143</v>
      </c>
      <c r="I2245" s="17">
        <f ca="1">f_nav_adjustedreturn(A2245,参数!$B$3,参数!$B$2)</f>
        <v>0</v>
      </c>
      <c r="J2245" s="17">
        <f ca="1">f_nav_periodreturnrankingper(A2245,参数!$B$3,参数!$B$2,3)</f>
        <v>0</v>
      </c>
      <c r="K2245" s="17">
        <f ca="1">f_nav_adjustedreturn(A2245,参数!$B$4,参数!$B$3)</f>
        <v>0</v>
      </c>
      <c r="L2245" s="17">
        <f ca="1">f_nav_periodreturnrankingper(A2245,参数!$B$4,参数!$B$3,3)</f>
        <v>0</v>
      </c>
      <c r="M2245" s="17">
        <f ca="1">f_nav_adjustedreturn(A2245,参数!$B$5,参数!$B$4)</f>
        <v>0</v>
      </c>
      <c r="N2245" s="17">
        <f ca="1">f_nav_periodreturnrankingper(A2245,参数!$B$5,参数!$B$4,3)</f>
        <v>0</v>
      </c>
      <c r="O2245" s="17">
        <f ca="1">f_nav_adjustedreturn(A2245,参数!$B$6,参数!$B$5)</f>
        <v>0</v>
      </c>
      <c r="P2245" s="17">
        <f ca="1">f_nav_periodreturnrankingper(A2245,参数!$B$6,参数!$B$5,3)</f>
        <v>0</v>
      </c>
      <c r="Q2245" s="25">
        <f>f_return(A2245,1,参数!$B$1-365/2,参数!$B$1)</f>
        <v>60.9900904699128</v>
      </c>
      <c r="R2245" s="25">
        <f ca="1">f_return(A2245,1,参数!$B$4,参数!$B$1)</f>
        <v>0</v>
      </c>
      <c r="S2245" s="25">
        <f ca="1">f_return(A2245,1,参数!$B$6,参数!$B$1)</f>
        <v>0</v>
      </c>
      <c r="T2245" t="str">
        <f>f_info_investtype(A2245)</f>
        <v>偏股混合型基金</v>
      </c>
      <c r="U2245" t="str">
        <f>f_info_fundmanager(A2245)</f>
        <v>提云涛</v>
      </c>
      <c r="V2245">
        <f>f_info_manager_onthepostdays(A2245,1)</f>
        <v>414</v>
      </c>
      <c r="W2245" s="25">
        <f ca="1">f_return_1w(A2245,"0",参数!$B$2)</f>
        <v>-0.921751327522291</v>
      </c>
      <c r="X2245" s="25">
        <f>f_return_1m(A2245,"0",参数!$B$1)</f>
        <v>8.75199073403793</v>
      </c>
      <c r="Y2245" s="25">
        <f>f_return_3m(A2245,0,参数!$B$1)</f>
        <v>15.1364193746168</v>
      </c>
      <c r="Z2245" s="25">
        <f>f_return_6m(A2245,0,参数!B2244)</f>
        <v>21.116581956798</v>
      </c>
      <c r="AA2245" t="str">
        <f>f_dq_status(A2245,参数!$B$1)</f>
        <v>开放申购|开放赎回</v>
      </c>
      <c r="AB2245" s="17">
        <f ca="1">f_risk_maxdownside(A2245,参数!$B$6,参数!$B$1)</f>
        <v>-8.74650139944021</v>
      </c>
      <c r="AC2245" s="17">
        <f ca="1">f_risk_maxdownside(A2245,参数!$B$4,参数!$B$1)</f>
        <v>-8.74650139944021</v>
      </c>
      <c r="AD2245" t="str">
        <f ca="1">f_risk_maxdownside_date(A2245,参数!$B$6,参数!$B$1)</f>
        <v>20200104-20200323</v>
      </c>
    </row>
    <row r="2246" spans="1:30">
      <c r="A2246" s="15" t="s">
        <v>2274</v>
      </c>
      <c r="B2246" t="str">
        <f>f_info_name(A2246)</f>
        <v>同泰慧选A</v>
      </c>
      <c r="C2246" t="str">
        <f>f_info_setupdate(A2246)</f>
        <v>2019-12-17</v>
      </c>
      <c r="D2246" s="16">
        <f t="shared" si="35"/>
        <v>405</v>
      </c>
      <c r="F2246" s="17">
        <f>f_netasset_total(A2246,参数!$B$1,100000000)</f>
        <v>0.6831218214</v>
      </c>
      <c r="G2246" s="17">
        <f ca="1">f_nav_adjustedreturn(A2246,参数!$B$2,参数!$B$1)</f>
        <v>57.4504910165832</v>
      </c>
      <c r="H2246" s="17">
        <f ca="1">f_nav_periodreturnrankingper(A2246,参数!$B$2,参数!$B$1,3)</f>
        <v>65.8488714425908</v>
      </c>
      <c r="I2246" s="17">
        <f ca="1">f_nav_adjustedreturn(A2246,参数!$B$3,参数!$B$2)</f>
        <v>0</v>
      </c>
      <c r="J2246" s="17">
        <f ca="1">f_nav_periodreturnrankingper(A2246,参数!$B$3,参数!$B$2,3)</f>
        <v>0</v>
      </c>
      <c r="K2246" s="17">
        <f ca="1">f_nav_adjustedreturn(A2246,参数!$B$4,参数!$B$3)</f>
        <v>0</v>
      </c>
      <c r="L2246" s="17">
        <f ca="1">f_nav_periodreturnrankingper(A2246,参数!$B$4,参数!$B$3,3)</f>
        <v>0</v>
      </c>
      <c r="M2246" s="17">
        <f ca="1">f_nav_adjustedreturn(A2246,参数!$B$5,参数!$B$4)</f>
        <v>0</v>
      </c>
      <c r="N2246" s="17">
        <f ca="1">f_nav_periodreturnrankingper(A2246,参数!$B$5,参数!$B$4,3)</f>
        <v>0</v>
      </c>
      <c r="O2246" s="17">
        <f ca="1">f_nav_adjustedreturn(A2246,参数!$B$6,参数!$B$5)</f>
        <v>0</v>
      </c>
      <c r="P2246" s="17">
        <f ca="1">f_nav_periodreturnrankingper(A2246,参数!$B$6,参数!$B$5,3)</f>
        <v>0</v>
      </c>
      <c r="Q2246" s="25">
        <f>f_return(A2246,1,参数!$B$1-365/2,参数!$B$1)</f>
        <v>86.3463561939235</v>
      </c>
      <c r="R2246" s="25">
        <f ca="1">f_return(A2246,1,参数!$B$4,参数!$B$1)</f>
        <v>0</v>
      </c>
      <c r="S2246" s="25">
        <f ca="1">f_return(A2246,1,参数!$B$6,参数!$B$1)</f>
        <v>0</v>
      </c>
      <c r="T2246" t="str">
        <f>f_info_investtype(A2246)</f>
        <v>偏股混合型基金</v>
      </c>
      <c r="U2246" t="str">
        <f>f_info_fundmanager(A2246)</f>
        <v>沈莉</v>
      </c>
      <c r="V2246">
        <f>f_info_manager_onthepostdays(A2246,1)</f>
        <v>422</v>
      </c>
      <c r="W2246" s="25">
        <f ca="1">f_return_1w(A2246,"0",参数!$B$2)</f>
        <v>-0.793878527020583</v>
      </c>
      <c r="X2246" s="25">
        <f>f_return_1m(A2246,"0",参数!$B$1)</f>
        <v>16.3455925277291</v>
      </c>
      <c r="Y2246" s="25">
        <f>f_return_3m(A2246,0,参数!$B$1)</f>
        <v>32.0086106971353</v>
      </c>
      <c r="Z2246" s="25">
        <f>f_return_6m(A2246,0,参数!B2245)</f>
        <v>20.8140462889066</v>
      </c>
      <c r="AA2246" t="str">
        <f>f_dq_status(A2246,参数!$B$1)</f>
        <v>开放申购|开放赎回</v>
      </c>
      <c r="AB2246" s="17">
        <f ca="1">f_risk_maxdownside(A2246,参数!$B$6,参数!$B$1)</f>
        <v>-22.2546078011144</v>
      </c>
      <c r="AC2246" s="17">
        <f ca="1">f_risk_maxdownside(A2246,参数!$B$4,参数!$B$1)</f>
        <v>-22.2546078011144</v>
      </c>
      <c r="AD2246" t="str">
        <f ca="1">f_risk_maxdownside_date(A2246,参数!$B$6,参数!$B$1)</f>
        <v>20200226-20200323</v>
      </c>
    </row>
    <row r="2247" spans="1:30">
      <c r="A2247" s="15" t="s">
        <v>2275</v>
      </c>
      <c r="B2247" t="str">
        <f>f_info_name(A2247)</f>
        <v>广发价值领先</v>
      </c>
      <c r="C2247" t="str">
        <f>f_info_setupdate(A2247)</f>
        <v>2020-05-07</v>
      </c>
      <c r="D2247" s="16">
        <f t="shared" si="35"/>
        <v>263</v>
      </c>
      <c r="F2247" s="17">
        <f>f_netasset_total(A2247,参数!$B$1,100000000)</f>
        <v>3.9464819671</v>
      </c>
      <c r="G2247" s="17">
        <f ca="1">f_nav_adjustedreturn(A2247,参数!$B$2,参数!$B$1)</f>
        <v>0</v>
      </c>
      <c r="H2247" s="17">
        <f ca="1">f_nav_periodreturnrankingper(A2247,参数!$B$2,参数!$B$1,3)</f>
        <v>0</v>
      </c>
      <c r="I2247" s="17">
        <f ca="1">f_nav_adjustedreturn(A2247,参数!$B$3,参数!$B$2)</f>
        <v>0</v>
      </c>
      <c r="J2247" s="17">
        <f ca="1">f_nav_periodreturnrankingper(A2247,参数!$B$3,参数!$B$2,3)</f>
        <v>0</v>
      </c>
      <c r="K2247" s="17">
        <f ca="1">f_nav_adjustedreturn(A2247,参数!$B$4,参数!$B$3)</f>
        <v>0</v>
      </c>
      <c r="L2247" s="17">
        <f ca="1">f_nav_periodreturnrankingper(A2247,参数!$B$4,参数!$B$3,3)</f>
        <v>0</v>
      </c>
      <c r="M2247" s="17">
        <f ca="1">f_nav_adjustedreturn(A2247,参数!$B$5,参数!$B$4)</f>
        <v>0</v>
      </c>
      <c r="N2247" s="17">
        <f ca="1">f_nav_periodreturnrankingper(A2247,参数!$B$5,参数!$B$4,3)</f>
        <v>0</v>
      </c>
      <c r="O2247" s="17">
        <f ca="1">f_nav_adjustedreturn(A2247,参数!$B$6,参数!$B$5)</f>
        <v>0</v>
      </c>
      <c r="P2247" s="17">
        <f ca="1">f_nav_periodreturnrankingper(A2247,参数!$B$6,参数!$B$5,3)</f>
        <v>0</v>
      </c>
      <c r="Q2247" s="25">
        <f>f_return(A2247,1,参数!$B$1-365/2,参数!$B$1)</f>
        <v>66.0398916207268</v>
      </c>
      <c r="R2247" s="25">
        <f ca="1">f_return(A2247,1,参数!$B$4,参数!$B$1)</f>
        <v>0</v>
      </c>
      <c r="S2247" s="25">
        <f ca="1">f_return(A2247,1,参数!$B$6,参数!$B$1)</f>
        <v>0</v>
      </c>
      <c r="T2247" t="str">
        <f>f_info_investtype(A2247)</f>
        <v>偏股混合型基金</v>
      </c>
      <c r="U2247" t="str">
        <f>f_info_fundmanager(A2247)</f>
        <v>林英睿</v>
      </c>
      <c r="V2247">
        <f>f_info_manager_onthepostdays(A2247,1)</f>
        <v>280</v>
      </c>
      <c r="W2247" s="25">
        <f ca="1">f_return_1w(A2247,"0",参数!$B$2)</f>
        <v>0</v>
      </c>
      <c r="X2247" s="25">
        <f>f_return_1m(A2247,"0",参数!$B$1)</f>
        <v>10.5467104708955</v>
      </c>
      <c r="Y2247" s="25">
        <f>f_return_3m(A2247,0,参数!$B$1)</f>
        <v>24.2355391460759</v>
      </c>
      <c r="Z2247" s="25">
        <f>f_return_6m(A2247,0,参数!B2246)</f>
        <v>28.3228568825727</v>
      </c>
      <c r="AA2247" t="str">
        <f>f_dq_status(A2247,参数!$B$1)</f>
        <v>开放申购|开放赎回</v>
      </c>
      <c r="AB2247" s="17">
        <f ca="1">f_risk_maxdownside(A2247,参数!$B$6,参数!$B$1)</f>
        <v>-7.43449680585131</v>
      </c>
      <c r="AC2247" s="17">
        <f ca="1">f_risk_maxdownside(A2247,参数!$B$4,参数!$B$1)</f>
        <v>-7.43449680585131</v>
      </c>
      <c r="AD2247" t="str">
        <f ca="1">f_risk_maxdownside_date(A2247,参数!$B$6,参数!$B$1)</f>
        <v>20200714-20200716</v>
      </c>
    </row>
    <row r="2248" spans="1:30">
      <c r="A2248" s="15" t="s">
        <v>2276</v>
      </c>
      <c r="B2248" t="str">
        <f>f_info_name(A2248)</f>
        <v>华商医药医疗行业</v>
      </c>
      <c r="C2248" t="str">
        <f>f_info_setupdate(A2248)</f>
        <v>2019-12-27</v>
      </c>
      <c r="D2248" s="16">
        <f t="shared" si="35"/>
        <v>395</v>
      </c>
      <c r="F2248" s="17">
        <f>f_netasset_total(A2248,参数!$B$1,100000000)</f>
        <v>3.068080734</v>
      </c>
      <c r="G2248" s="17">
        <f ca="1">f_nav_adjustedreturn(A2248,参数!$B$2,参数!$B$1)</f>
        <v>54.4995044598613</v>
      </c>
      <c r="H2248" s="17">
        <f ca="1">f_nav_periodreturnrankingper(A2248,参数!$B$2,参数!$B$1,3)</f>
        <v>64.7058823529412</v>
      </c>
      <c r="I2248" s="17">
        <f ca="1">f_nav_adjustedreturn(A2248,参数!$B$3,参数!$B$2)</f>
        <v>0</v>
      </c>
      <c r="J2248" s="17">
        <f ca="1">f_nav_periodreturnrankingper(A2248,参数!$B$3,参数!$B$2,3)</f>
        <v>0</v>
      </c>
      <c r="K2248" s="17">
        <f ca="1">f_nav_adjustedreturn(A2248,参数!$B$4,参数!$B$3)</f>
        <v>0</v>
      </c>
      <c r="L2248" s="17">
        <f ca="1">f_nav_periodreturnrankingper(A2248,参数!$B$4,参数!$B$3,3)</f>
        <v>0</v>
      </c>
      <c r="M2248" s="17">
        <f ca="1">f_nav_adjustedreturn(A2248,参数!$B$5,参数!$B$4)</f>
        <v>0</v>
      </c>
      <c r="N2248" s="17">
        <f ca="1">f_nav_periodreturnrankingper(A2248,参数!$B$5,参数!$B$4,3)</f>
        <v>0</v>
      </c>
      <c r="O2248" s="17">
        <f ca="1">f_nav_adjustedreturn(A2248,参数!$B$6,参数!$B$5)</f>
        <v>0</v>
      </c>
      <c r="P2248" s="17">
        <f ca="1">f_nav_periodreturnrankingper(A2248,参数!$B$6,参数!$B$5,3)</f>
        <v>0</v>
      </c>
      <c r="Q2248" s="25">
        <f>f_return(A2248,1,参数!$B$1-365/2,参数!$B$1)</f>
        <v>11.8095326642979</v>
      </c>
      <c r="R2248" s="25">
        <f ca="1">f_return(A2248,1,参数!$B$4,参数!$B$1)</f>
        <v>0</v>
      </c>
      <c r="S2248" s="25">
        <f ca="1">f_return(A2248,1,参数!$B$6,参数!$B$1)</f>
        <v>0</v>
      </c>
      <c r="T2248" t="str">
        <f>f_info_investtype(A2248)</f>
        <v>普通股票型基金</v>
      </c>
      <c r="U2248" t="str">
        <f>f_info_fundmanager(A2248)</f>
        <v>陈恒</v>
      </c>
      <c r="V2248">
        <f>f_info_manager_onthepostdays(A2248,1)</f>
        <v>412</v>
      </c>
      <c r="W2248" s="25">
        <f ca="1">f_return_1w(A2248,"0",参数!$B$2)</f>
        <v>0.0198255352894506</v>
      </c>
      <c r="X2248" s="25">
        <f>f_return_1m(A2248,"0",参数!$B$1)</f>
        <v>7.70346828796462</v>
      </c>
      <c r="Y2248" s="25">
        <f>f_return_3m(A2248,0,参数!$B$1)</f>
        <v>12.1672183047921</v>
      </c>
      <c r="Z2248" s="25">
        <f>f_return_6m(A2248,0,参数!B2247)</f>
        <v>2.10068130204391</v>
      </c>
      <c r="AA2248" t="str">
        <f>f_dq_status(A2248,参数!$B$1)</f>
        <v>开放申购|开放赎回</v>
      </c>
      <c r="AB2248" s="17">
        <f ca="1">f_risk_maxdownside(A2248,参数!$B$6,参数!$B$1)</f>
        <v>-19.9987959785684</v>
      </c>
      <c r="AC2248" s="17">
        <f ca="1">f_risk_maxdownside(A2248,参数!$B$4,参数!$B$1)</f>
        <v>-19.9987959785684</v>
      </c>
      <c r="AD2248" t="str">
        <f ca="1">f_risk_maxdownside_date(A2248,参数!$B$6,参数!$B$1)</f>
        <v>20200804-20201126</v>
      </c>
    </row>
    <row r="2249" spans="1:30">
      <c r="A2249" s="15" t="s">
        <v>2277</v>
      </c>
      <c r="B2249" t="str">
        <f>f_info_name(A2249)</f>
        <v>九泰科盈价值A</v>
      </c>
      <c r="C2249" t="str">
        <f>f_info_setupdate(A2249)</f>
        <v>2020-03-12</v>
      </c>
      <c r="D2249" s="16">
        <f t="shared" si="35"/>
        <v>319</v>
      </c>
      <c r="F2249" s="17">
        <f>f_netasset_total(A2249,参数!$B$1,100000000)</f>
        <v>4.683277185</v>
      </c>
      <c r="G2249" s="17">
        <f ca="1">f_nav_adjustedreturn(A2249,参数!$B$2,参数!$B$1)</f>
        <v>0</v>
      </c>
      <c r="H2249" s="17">
        <f ca="1">f_nav_periodreturnrankingper(A2249,参数!$B$2,参数!$B$1,3)</f>
        <v>0</v>
      </c>
      <c r="I2249" s="17">
        <f ca="1">f_nav_adjustedreturn(A2249,参数!$B$3,参数!$B$2)</f>
        <v>0</v>
      </c>
      <c r="J2249" s="17">
        <f ca="1">f_nav_periodreturnrankingper(A2249,参数!$B$3,参数!$B$2,3)</f>
        <v>0</v>
      </c>
      <c r="K2249" s="17">
        <f ca="1">f_nav_adjustedreturn(A2249,参数!$B$4,参数!$B$3)</f>
        <v>0</v>
      </c>
      <c r="L2249" s="17">
        <f ca="1">f_nav_periodreturnrankingper(A2249,参数!$B$4,参数!$B$3,3)</f>
        <v>0</v>
      </c>
      <c r="M2249" s="17">
        <f ca="1">f_nav_adjustedreturn(A2249,参数!$B$5,参数!$B$4)</f>
        <v>0</v>
      </c>
      <c r="N2249" s="17">
        <f ca="1">f_nav_periodreturnrankingper(A2249,参数!$B$5,参数!$B$4,3)</f>
        <v>0</v>
      </c>
      <c r="O2249" s="17">
        <f ca="1">f_nav_adjustedreturn(A2249,参数!$B$6,参数!$B$5)</f>
        <v>0</v>
      </c>
      <c r="P2249" s="17">
        <f ca="1">f_nav_periodreturnrankingper(A2249,参数!$B$6,参数!$B$5,3)</f>
        <v>0</v>
      </c>
      <c r="Q2249" s="25">
        <f>f_return(A2249,1,参数!$B$1-365/2,参数!$B$1)</f>
        <v>39.8013090092197</v>
      </c>
      <c r="R2249" s="25">
        <f ca="1">f_return(A2249,1,参数!$B$4,参数!$B$1)</f>
        <v>0</v>
      </c>
      <c r="S2249" s="25">
        <f ca="1">f_return(A2249,1,参数!$B$6,参数!$B$1)</f>
        <v>0</v>
      </c>
      <c r="T2249" t="str">
        <f>f_info_investtype(A2249)</f>
        <v>灵活配置型基金</v>
      </c>
      <c r="U2249" t="str">
        <f>f_info_fundmanager(A2249)</f>
        <v>吴祖尧,张鹏程,刘开运</v>
      </c>
      <c r="V2249">
        <f>f_info_manager_onthepostdays(A2249,1)</f>
        <v>336</v>
      </c>
      <c r="W2249" s="25">
        <f ca="1">f_return_1w(A2249,"0",参数!$B$2)</f>
        <v>0</v>
      </c>
      <c r="X2249" s="25">
        <f>f_return_1m(A2249,"0",参数!$B$1)</f>
        <v>6.1012152488763</v>
      </c>
      <c r="Y2249" s="25">
        <f>f_return_3m(A2249,0,参数!$B$1)</f>
        <v>11.8648530057043</v>
      </c>
      <c r="Z2249" s="25">
        <f>f_return_6m(A2249,0,参数!B2248)</f>
        <v>16.075288184438</v>
      </c>
      <c r="AA2249" t="str">
        <f>f_dq_status(A2249,参数!$B$1)</f>
        <v>开放申购|开放赎回</v>
      </c>
      <c r="AB2249" s="17">
        <f ca="1">f_risk_maxdownside(A2249,参数!$B$6,参数!$B$1)</f>
        <v>-2.21616712079927</v>
      </c>
      <c r="AC2249" s="17">
        <f ca="1">f_risk_maxdownside(A2249,参数!$B$4,参数!$B$1)</f>
        <v>-2.21616712079927</v>
      </c>
      <c r="AD2249" t="str">
        <f ca="1">f_risk_maxdownside_date(A2249,参数!$B$6,参数!$B$1)</f>
        <v>20200724-20200724</v>
      </c>
    </row>
    <row r="2250" spans="1:30">
      <c r="A2250" s="15" t="s">
        <v>2278</v>
      </c>
      <c r="B2250" t="str">
        <f>f_info_name(A2250)</f>
        <v>银华沪深股通</v>
      </c>
      <c r="C2250" t="str">
        <f>f_info_setupdate(A2250)</f>
        <v>2020-05-14</v>
      </c>
      <c r="D2250" s="16">
        <f t="shared" si="35"/>
        <v>256</v>
      </c>
      <c r="F2250" s="17">
        <f>f_netasset_total(A2250,参数!$B$1,100000000)</f>
        <v>1.3080949229</v>
      </c>
      <c r="G2250" s="17">
        <f ca="1">f_nav_adjustedreturn(A2250,参数!$B$2,参数!$B$1)</f>
        <v>0</v>
      </c>
      <c r="H2250" s="17">
        <f ca="1">f_nav_periodreturnrankingper(A2250,参数!$B$2,参数!$B$1,3)</f>
        <v>0</v>
      </c>
      <c r="I2250" s="17">
        <f ca="1">f_nav_adjustedreturn(A2250,参数!$B$3,参数!$B$2)</f>
        <v>0</v>
      </c>
      <c r="J2250" s="17">
        <f ca="1">f_nav_periodreturnrankingper(A2250,参数!$B$3,参数!$B$2,3)</f>
        <v>0</v>
      </c>
      <c r="K2250" s="17">
        <f ca="1">f_nav_adjustedreturn(A2250,参数!$B$4,参数!$B$3)</f>
        <v>0</v>
      </c>
      <c r="L2250" s="17">
        <f ca="1">f_nav_periodreturnrankingper(A2250,参数!$B$4,参数!$B$3,3)</f>
        <v>0</v>
      </c>
      <c r="M2250" s="17">
        <f ca="1">f_nav_adjustedreturn(A2250,参数!$B$5,参数!$B$4)</f>
        <v>0</v>
      </c>
      <c r="N2250" s="17">
        <f ca="1">f_nav_periodreturnrankingper(A2250,参数!$B$5,参数!$B$4,3)</f>
        <v>0</v>
      </c>
      <c r="O2250" s="17">
        <f ca="1">f_nav_adjustedreturn(A2250,参数!$B$6,参数!$B$5)</f>
        <v>0</v>
      </c>
      <c r="P2250" s="17">
        <f ca="1">f_nav_periodreturnrankingper(A2250,参数!$B$6,参数!$B$5,3)</f>
        <v>0</v>
      </c>
      <c r="Q2250" s="25">
        <f>f_return(A2250,1,参数!$B$1-365/2,参数!$B$1)</f>
        <v>3.51718371809027</v>
      </c>
      <c r="R2250" s="25">
        <f ca="1">f_return(A2250,1,参数!$B$4,参数!$B$1)</f>
        <v>0</v>
      </c>
      <c r="S2250" s="25">
        <f ca="1">f_return(A2250,1,参数!$B$6,参数!$B$1)</f>
        <v>0</v>
      </c>
      <c r="T2250" t="str">
        <f>f_info_investtype(A2250)</f>
        <v>偏股混合型基金</v>
      </c>
      <c r="U2250" t="str">
        <f>f_info_fundmanager(A2250)</f>
        <v>和玮</v>
      </c>
      <c r="V2250">
        <f>f_info_manager_onthepostdays(A2250,1)</f>
        <v>273</v>
      </c>
      <c r="W2250" s="25">
        <f ca="1">f_return_1w(A2250,"0",参数!$B$2)</f>
        <v>0</v>
      </c>
      <c r="X2250" s="25">
        <f>f_return_1m(A2250,"0",参数!$B$1)</f>
        <v>-1.12349287541103</v>
      </c>
      <c r="Y2250" s="25">
        <f>f_return_3m(A2250,0,参数!$B$1)</f>
        <v>-2.67038302463586</v>
      </c>
      <c r="Z2250" s="25">
        <f>f_return_6m(A2250,0,参数!B2249)</f>
        <v>-5.70422535211267</v>
      </c>
      <c r="AA2250" t="str">
        <f>f_dq_status(A2250,参数!$B$1)</f>
        <v>开放申购|开放赎回</v>
      </c>
      <c r="AB2250" s="17">
        <f ca="1">f_risk_maxdownside(A2250,参数!$B$6,参数!$B$1)</f>
        <v>-7.66015525036253</v>
      </c>
      <c r="AC2250" s="17">
        <f ca="1">f_risk_maxdownside(A2250,参数!$B$4,参数!$B$1)</f>
        <v>-7.66015525036253</v>
      </c>
      <c r="AD2250" t="str">
        <f ca="1">f_risk_maxdownside_date(A2250,参数!$B$6,参数!$B$1)</f>
        <v>20201203-20210125</v>
      </c>
    </row>
    <row r="2251" spans="1:30">
      <c r="A2251" s="15" t="s">
        <v>2279</v>
      </c>
      <c r="B2251" t="str">
        <f>f_info_name(A2251)</f>
        <v>鹏华金享</v>
      </c>
      <c r="C2251" t="str">
        <f>f_info_setupdate(A2251)</f>
        <v>2019-11-28</v>
      </c>
      <c r="D2251" s="16">
        <f t="shared" si="35"/>
        <v>424</v>
      </c>
      <c r="F2251" s="17">
        <f>f_netasset_total(A2251,参数!$B$1,100000000)</f>
        <v>8.8755013272</v>
      </c>
      <c r="G2251" s="17">
        <f ca="1">f_nav_adjustedreturn(A2251,参数!$B$2,参数!$B$1)</f>
        <v>22.5918225918226</v>
      </c>
      <c r="H2251" s="17">
        <f ca="1">f_nav_periodreturnrankingper(A2251,参数!$B$2,参数!$B$1,3)</f>
        <v>20.5882352941176</v>
      </c>
      <c r="I2251" s="17">
        <f ca="1">f_nav_adjustedreturn(A2251,参数!$B$3,参数!$B$2)</f>
        <v>0</v>
      </c>
      <c r="J2251" s="17">
        <f ca="1">f_nav_periodreturnrankingper(A2251,参数!$B$3,参数!$B$2,3)</f>
        <v>0</v>
      </c>
      <c r="K2251" s="17">
        <f ca="1">f_nav_adjustedreturn(A2251,参数!$B$4,参数!$B$3)</f>
        <v>0</v>
      </c>
      <c r="L2251" s="17">
        <f ca="1">f_nav_periodreturnrankingper(A2251,参数!$B$4,参数!$B$3,3)</f>
        <v>0</v>
      </c>
      <c r="M2251" s="17">
        <f ca="1">f_nav_adjustedreturn(A2251,参数!$B$5,参数!$B$4)</f>
        <v>0</v>
      </c>
      <c r="N2251" s="17">
        <f ca="1">f_nav_periodreturnrankingper(A2251,参数!$B$5,参数!$B$4,3)</f>
        <v>0</v>
      </c>
      <c r="O2251" s="17">
        <f ca="1">f_nav_adjustedreturn(A2251,参数!$B$6,参数!$B$5)</f>
        <v>0</v>
      </c>
      <c r="P2251" s="17">
        <f ca="1">f_nav_periodreturnrankingper(A2251,参数!$B$6,参数!$B$5,3)</f>
        <v>0</v>
      </c>
      <c r="Q2251" s="25">
        <f>f_return(A2251,1,参数!$B$1-365/2,参数!$B$1)</f>
        <v>22.0407036387964</v>
      </c>
      <c r="R2251" s="25">
        <f ca="1">f_return(A2251,1,参数!$B$4,参数!$B$1)</f>
        <v>0</v>
      </c>
      <c r="S2251" s="25">
        <f ca="1">f_return(A2251,1,参数!$B$6,参数!$B$1)</f>
        <v>0</v>
      </c>
      <c r="T2251" t="str">
        <f>f_info_investtype(A2251)</f>
        <v>偏债混合型基金</v>
      </c>
      <c r="U2251" t="str">
        <f>f_info_fundmanager(A2251)</f>
        <v>李韵怡,张栓伟</v>
      </c>
      <c r="V2251">
        <f>f_info_manager_onthepostdays(A2251,1)</f>
        <v>441</v>
      </c>
      <c r="W2251" s="25">
        <f ca="1">f_return_1w(A2251,"0",参数!$B$2)</f>
        <v>-1.22237433991785</v>
      </c>
      <c r="X2251" s="25">
        <f>f_return_1m(A2251,"0",参数!$B$1)</f>
        <v>3.83196377662249</v>
      </c>
      <c r="Y2251" s="25">
        <f>f_return_3m(A2251,0,参数!$B$1)</f>
        <v>8.03524690280927</v>
      </c>
      <c r="Z2251" s="25">
        <f>f_return_6m(A2251,0,参数!B2250)</f>
        <v>8.1822934820495</v>
      </c>
      <c r="AA2251" t="str">
        <f>f_dq_status(A2251,参数!$B$1)</f>
        <v>暂停大额申购|开放赎回</v>
      </c>
      <c r="AB2251" s="17">
        <f ca="1">f_risk_maxdownside(A2251,参数!$B$6,参数!$B$1)</f>
        <v>-4.13587947413876</v>
      </c>
      <c r="AC2251" s="17">
        <f ca="1">f_risk_maxdownside(A2251,参数!$B$4,参数!$B$1)</f>
        <v>-4.13587947413876</v>
      </c>
      <c r="AD2251" t="str">
        <f ca="1">f_risk_maxdownside_date(A2251,参数!$B$6,参数!$B$1)</f>
        <v>20200306-20200323</v>
      </c>
    </row>
    <row r="2252" spans="1:30">
      <c r="A2252" s="15" t="s">
        <v>2280</v>
      </c>
      <c r="B2252" t="str">
        <f>f_info_name(A2252)</f>
        <v>万家自主创新A</v>
      </c>
      <c r="C2252" t="str">
        <f>f_info_setupdate(A2252)</f>
        <v>2020-02-10</v>
      </c>
      <c r="D2252" s="16">
        <f t="shared" si="35"/>
        <v>350</v>
      </c>
      <c r="F2252" s="17">
        <f>f_netasset_total(A2252,参数!$B$1,100000000)</f>
        <v>46.1879394037</v>
      </c>
      <c r="G2252" s="17">
        <f ca="1">f_nav_adjustedreturn(A2252,参数!$B$2,参数!$B$1)</f>
        <v>0</v>
      </c>
      <c r="H2252" s="17">
        <f ca="1">f_nav_periodreturnrankingper(A2252,参数!$B$2,参数!$B$1,3)</f>
        <v>0</v>
      </c>
      <c r="I2252" s="17">
        <f ca="1">f_nav_adjustedreturn(A2252,参数!$B$3,参数!$B$2)</f>
        <v>0</v>
      </c>
      <c r="J2252" s="17">
        <f ca="1">f_nav_periodreturnrankingper(A2252,参数!$B$3,参数!$B$2,3)</f>
        <v>0</v>
      </c>
      <c r="K2252" s="17">
        <f ca="1">f_nav_adjustedreturn(A2252,参数!$B$4,参数!$B$3)</f>
        <v>0</v>
      </c>
      <c r="L2252" s="17">
        <f ca="1">f_nav_periodreturnrankingper(A2252,参数!$B$4,参数!$B$3,3)</f>
        <v>0</v>
      </c>
      <c r="M2252" s="17">
        <f ca="1">f_nav_adjustedreturn(A2252,参数!$B$5,参数!$B$4)</f>
        <v>0</v>
      </c>
      <c r="N2252" s="17">
        <f ca="1">f_nav_periodreturnrankingper(A2252,参数!$B$5,参数!$B$4,3)</f>
        <v>0</v>
      </c>
      <c r="O2252" s="17">
        <f ca="1">f_nav_adjustedreturn(A2252,参数!$B$6,参数!$B$5)</f>
        <v>0</v>
      </c>
      <c r="P2252" s="17">
        <f ca="1">f_nav_periodreturnrankingper(A2252,参数!$B$6,参数!$B$5,3)</f>
        <v>0</v>
      </c>
      <c r="Q2252" s="25">
        <f>f_return(A2252,1,参数!$B$1-365/2,参数!$B$1)</f>
        <v>70.5993720077248</v>
      </c>
      <c r="R2252" s="25">
        <f ca="1">f_return(A2252,1,参数!$B$4,参数!$B$1)</f>
        <v>0</v>
      </c>
      <c r="S2252" s="25">
        <f ca="1">f_return(A2252,1,参数!$B$6,参数!$B$1)</f>
        <v>0</v>
      </c>
      <c r="T2252" t="str">
        <f>f_info_investtype(A2252)</f>
        <v>偏股混合型基金</v>
      </c>
      <c r="U2252" t="str">
        <f>f_info_fundmanager(A2252)</f>
        <v>黄兴亮</v>
      </c>
      <c r="V2252">
        <f>f_info_manager_onthepostdays(A2252,1)</f>
        <v>367</v>
      </c>
      <c r="W2252" s="25">
        <f ca="1">f_return_1w(A2252,"0",参数!$B$2)</f>
        <v>0</v>
      </c>
      <c r="X2252" s="25">
        <f>f_return_1m(A2252,"0",参数!$B$1)</f>
        <v>17.083210820347</v>
      </c>
      <c r="Y2252" s="25">
        <f>f_return_3m(A2252,0,参数!$B$1)</f>
        <v>27.4138068954484</v>
      </c>
      <c r="Z2252" s="25">
        <f>f_return_6m(A2252,0,参数!B2251)</f>
        <v>19.1909615232677</v>
      </c>
      <c r="AA2252" t="str">
        <f>f_dq_status(A2252,参数!$B$1)</f>
        <v>开放申购|开放赎回</v>
      </c>
      <c r="AB2252" s="17">
        <f ca="1">f_risk_maxdownside(A2252,参数!$B$6,参数!$B$1)</f>
        <v>-19.9658217032185</v>
      </c>
      <c r="AC2252" s="17">
        <f ca="1">f_risk_maxdownside(A2252,参数!$B$4,参数!$B$1)</f>
        <v>-19.9658217032185</v>
      </c>
      <c r="AD2252" t="str">
        <f ca="1">f_risk_maxdownside_date(A2252,参数!$B$6,参数!$B$1)</f>
        <v>20200714-20200910</v>
      </c>
    </row>
    <row r="2253" spans="1:30">
      <c r="A2253" s="15" t="s">
        <v>2281</v>
      </c>
      <c r="B2253" t="str">
        <f>f_info_name(A2253)</f>
        <v>湘财长源A</v>
      </c>
      <c r="C2253" t="str">
        <f>f_info_setupdate(A2253)</f>
        <v>2019-12-18</v>
      </c>
      <c r="D2253" s="16">
        <f t="shared" si="35"/>
        <v>404</v>
      </c>
      <c r="F2253" s="17">
        <f>f_netasset_total(A2253,参数!$B$1,100000000)</f>
        <v>2.2104015812</v>
      </c>
      <c r="G2253" s="17">
        <f ca="1">f_nav_adjustedreturn(A2253,参数!$B$2,参数!$B$1)</f>
        <v>53.4182693385968</v>
      </c>
      <c r="H2253" s="17">
        <f ca="1">f_nav_periodreturnrankingper(A2253,参数!$B$2,参数!$B$1,3)</f>
        <v>66.9117647058823</v>
      </c>
      <c r="I2253" s="17">
        <f ca="1">f_nav_adjustedreturn(A2253,参数!$B$3,参数!$B$2)</f>
        <v>0</v>
      </c>
      <c r="J2253" s="17">
        <f ca="1">f_nav_periodreturnrankingper(A2253,参数!$B$3,参数!$B$2,3)</f>
        <v>0</v>
      </c>
      <c r="K2253" s="17">
        <f ca="1">f_nav_adjustedreturn(A2253,参数!$B$4,参数!$B$3)</f>
        <v>0</v>
      </c>
      <c r="L2253" s="17">
        <f ca="1">f_nav_periodreturnrankingper(A2253,参数!$B$4,参数!$B$3,3)</f>
        <v>0</v>
      </c>
      <c r="M2253" s="17">
        <f ca="1">f_nav_adjustedreturn(A2253,参数!$B$5,参数!$B$4)</f>
        <v>0</v>
      </c>
      <c r="N2253" s="17">
        <f ca="1">f_nav_periodreturnrankingper(A2253,参数!$B$5,参数!$B$4,3)</f>
        <v>0</v>
      </c>
      <c r="O2253" s="17">
        <f ca="1">f_nav_adjustedreturn(A2253,参数!$B$6,参数!$B$5)</f>
        <v>0</v>
      </c>
      <c r="P2253" s="17">
        <f ca="1">f_nav_periodreturnrankingper(A2253,参数!$B$6,参数!$B$5,3)</f>
        <v>0</v>
      </c>
      <c r="Q2253" s="25">
        <f>f_return(A2253,1,参数!$B$1-365/2,参数!$B$1)</f>
        <v>49.8858562199143</v>
      </c>
      <c r="R2253" s="25">
        <f ca="1">f_return(A2253,1,参数!$B$4,参数!$B$1)</f>
        <v>0</v>
      </c>
      <c r="S2253" s="25">
        <f ca="1">f_return(A2253,1,参数!$B$6,参数!$B$1)</f>
        <v>0</v>
      </c>
      <c r="T2253" t="str">
        <f>f_info_investtype(A2253)</f>
        <v>普通股票型基金</v>
      </c>
      <c r="U2253" t="str">
        <f>f_info_fundmanager(A2253)</f>
        <v>徐亦达</v>
      </c>
      <c r="V2253">
        <f>f_info_manager_onthepostdays(A2253,1)</f>
        <v>274</v>
      </c>
      <c r="W2253" s="25">
        <f ca="1">f_return_1w(A2253,"0",参数!$B$2)</f>
        <v>0.0299910026991869</v>
      </c>
      <c r="X2253" s="25">
        <f>f_return_1m(A2253,"0",参数!$B$1)</f>
        <v>4.5193871437131</v>
      </c>
      <c r="Y2253" s="25">
        <f>f_return_3m(A2253,0,参数!$B$1)</f>
        <v>15.8044057786663</v>
      </c>
      <c r="Z2253" s="25">
        <f>f_return_6m(A2253,0,参数!B2252)</f>
        <v>11.2046296751811</v>
      </c>
      <c r="AA2253" t="str">
        <f>f_dq_status(A2253,参数!$B$1)</f>
        <v>开放申购|开放赎回</v>
      </c>
      <c r="AB2253" s="17">
        <f ca="1">f_risk_maxdownside(A2253,参数!$B$6,参数!$B$1)</f>
        <v>-8.06534697181543</v>
      </c>
      <c r="AC2253" s="17">
        <f ca="1">f_risk_maxdownside(A2253,参数!$B$4,参数!$B$1)</f>
        <v>-8.06534697181543</v>
      </c>
      <c r="AD2253" t="str">
        <f ca="1">f_risk_maxdownside_date(A2253,参数!$B$6,参数!$B$1)</f>
        <v>20200714-20200716</v>
      </c>
    </row>
    <row r="2254" spans="1:30">
      <c r="A2254" s="15" t="s">
        <v>2282</v>
      </c>
      <c r="B2254" t="str">
        <f>f_info_name(A2254)</f>
        <v>景顺长城竞争优势</v>
      </c>
      <c r="C2254" t="str">
        <f>f_info_setupdate(A2254)</f>
        <v>2020-08-06</v>
      </c>
      <c r="D2254" s="16">
        <f t="shared" si="35"/>
        <v>172</v>
      </c>
      <c r="F2254" s="17">
        <f>f_netasset_total(A2254,参数!$B$1,100000000)</f>
        <v>102.1347935227</v>
      </c>
      <c r="G2254" s="17">
        <f ca="1">f_nav_adjustedreturn(A2254,参数!$B$2,参数!$B$1)</f>
        <v>0</v>
      </c>
      <c r="H2254" s="17">
        <f ca="1">f_nav_periodreturnrankingper(A2254,参数!$B$2,参数!$B$1,3)</f>
        <v>0</v>
      </c>
      <c r="I2254" s="17">
        <f ca="1">f_nav_adjustedreturn(A2254,参数!$B$3,参数!$B$2)</f>
        <v>0</v>
      </c>
      <c r="J2254" s="17">
        <f ca="1">f_nav_periodreturnrankingper(A2254,参数!$B$3,参数!$B$2,3)</f>
        <v>0</v>
      </c>
      <c r="K2254" s="17">
        <f ca="1">f_nav_adjustedreturn(A2254,参数!$B$4,参数!$B$3)</f>
        <v>0</v>
      </c>
      <c r="L2254" s="17">
        <f ca="1">f_nav_periodreturnrankingper(A2254,参数!$B$4,参数!$B$3,3)</f>
        <v>0</v>
      </c>
      <c r="M2254" s="17">
        <f ca="1">f_nav_adjustedreturn(A2254,参数!$B$5,参数!$B$4)</f>
        <v>0</v>
      </c>
      <c r="N2254" s="17">
        <f ca="1">f_nav_periodreturnrankingper(A2254,参数!$B$5,参数!$B$4,3)</f>
        <v>0</v>
      </c>
      <c r="O2254" s="17">
        <f ca="1">f_nav_adjustedreturn(A2254,参数!$B$6,参数!$B$5)</f>
        <v>0</v>
      </c>
      <c r="P2254" s="17">
        <f ca="1">f_nav_periodreturnrankingper(A2254,参数!$B$6,参数!$B$5,3)</f>
        <v>0</v>
      </c>
      <c r="Q2254" s="25">
        <f>f_return(A2254,1,参数!$B$1-365/2,参数!$B$1)</f>
        <v>0</v>
      </c>
      <c r="R2254" s="25">
        <f ca="1">f_return(A2254,1,参数!$B$4,参数!$B$1)</f>
        <v>0</v>
      </c>
      <c r="S2254" s="25">
        <f ca="1">f_return(A2254,1,参数!$B$6,参数!$B$1)</f>
        <v>0</v>
      </c>
      <c r="T2254" t="str">
        <f>f_info_investtype(A2254)</f>
        <v>偏股混合型基金</v>
      </c>
      <c r="U2254" t="str">
        <f>f_info_fundmanager(A2254)</f>
        <v>刘苏</v>
      </c>
      <c r="V2254">
        <f>f_info_manager_onthepostdays(A2254,1)</f>
        <v>189</v>
      </c>
      <c r="W2254" s="25">
        <f ca="1">f_return_1w(A2254,"0",参数!$B$2)</f>
        <v>0</v>
      </c>
      <c r="X2254" s="25">
        <f>f_return_1m(A2254,"0",参数!$B$1)</f>
        <v>11.9463087248322</v>
      </c>
      <c r="Y2254" s="25">
        <f>f_return_3m(A2254,0,参数!$B$1)</f>
        <v>16.3991625959525</v>
      </c>
      <c r="Z2254" s="25">
        <f>f_return_6m(A2254,0,参数!B2253)</f>
        <v>19.7019701970197</v>
      </c>
      <c r="AA2254" t="str">
        <f>f_dq_status(A2254,参数!$B$1)</f>
        <v>开放申购|开放赎回</v>
      </c>
      <c r="AB2254" s="17">
        <f ca="1">f_risk_maxdownside(A2254,参数!$B$6,参数!$B$1)</f>
        <v>-1.97092399258464</v>
      </c>
      <c r="AC2254" s="17">
        <f ca="1">f_risk_maxdownside(A2254,参数!$B$4,参数!$B$1)</f>
        <v>-1.97092399258464</v>
      </c>
      <c r="AD2254" t="str">
        <f ca="1">f_risk_maxdownside_date(A2254,参数!$B$6,参数!$B$1)</f>
        <v>20201110-20201125</v>
      </c>
    </row>
    <row r="2255" spans="1:30">
      <c r="A2255" s="15" t="s">
        <v>2283</v>
      </c>
      <c r="B2255" t="str">
        <f>f_info_name(A2255)</f>
        <v>鹏华价值驱动</v>
      </c>
      <c r="C2255" t="str">
        <f>f_info_setupdate(A2255)</f>
        <v>2019-12-03</v>
      </c>
      <c r="D2255" s="16">
        <f t="shared" si="35"/>
        <v>419</v>
      </c>
      <c r="F2255" s="17">
        <f>f_netasset_total(A2255,参数!$B$1,100000000)</f>
        <v>15.1743653947</v>
      </c>
      <c r="G2255" s="17">
        <f ca="1">f_nav_adjustedreturn(A2255,参数!$B$2,参数!$B$1)</f>
        <v>69.3362480127186</v>
      </c>
      <c r="H2255" s="17">
        <f ca="1">f_nav_periodreturnrankingper(A2255,参数!$B$2,参数!$B$1,3)</f>
        <v>47.8900883218842</v>
      </c>
      <c r="I2255" s="17">
        <f ca="1">f_nav_adjustedreturn(A2255,参数!$B$3,参数!$B$2)</f>
        <v>0</v>
      </c>
      <c r="J2255" s="17">
        <f ca="1">f_nav_periodreturnrankingper(A2255,参数!$B$3,参数!$B$2,3)</f>
        <v>0</v>
      </c>
      <c r="K2255" s="17">
        <f ca="1">f_nav_adjustedreturn(A2255,参数!$B$4,参数!$B$3)</f>
        <v>0</v>
      </c>
      <c r="L2255" s="17">
        <f ca="1">f_nav_periodreturnrankingper(A2255,参数!$B$4,参数!$B$3,3)</f>
        <v>0</v>
      </c>
      <c r="M2255" s="17">
        <f ca="1">f_nav_adjustedreturn(A2255,参数!$B$5,参数!$B$4)</f>
        <v>0</v>
      </c>
      <c r="N2255" s="17">
        <f ca="1">f_nav_periodreturnrankingper(A2255,参数!$B$5,参数!$B$4,3)</f>
        <v>0</v>
      </c>
      <c r="O2255" s="17">
        <f ca="1">f_nav_adjustedreturn(A2255,参数!$B$6,参数!$B$5)</f>
        <v>0</v>
      </c>
      <c r="P2255" s="17">
        <f ca="1">f_nav_periodreturnrankingper(A2255,参数!$B$6,参数!$B$5,3)</f>
        <v>0</v>
      </c>
      <c r="Q2255" s="25">
        <f>f_return(A2255,1,参数!$B$1-365/2,参数!$B$1)</f>
        <v>47.6204997164232</v>
      </c>
      <c r="R2255" s="25">
        <f ca="1">f_return(A2255,1,参数!$B$4,参数!$B$1)</f>
        <v>0</v>
      </c>
      <c r="S2255" s="25">
        <f ca="1">f_return(A2255,1,参数!$B$6,参数!$B$1)</f>
        <v>0</v>
      </c>
      <c r="T2255" t="str">
        <f>f_info_investtype(A2255)</f>
        <v>偏股混合型基金</v>
      </c>
      <c r="U2255" t="str">
        <f>f_info_fundmanager(A2255)</f>
        <v>张华恩</v>
      </c>
      <c r="V2255">
        <f>f_info_manager_onthepostdays(A2255,1)</f>
        <v>181</v>
      </c>
      <c r="W2255" s="25">
        <f ca="1">f_return_1w(A2255,"0",参数!$B$2)</f>
        <v>-1.18802160039273</v>
      </c>
      <c r="X2255" s="25">
        <f>f_return_1m(A2255,"0",参数!$B$1)</f>
        <v>9.46813977389517</v>
      </c>
      <c r="Y2255" s="25">
        <f>f_return_3m(A2255,0,参数!$B$1)</f>
        <v>12.125797749852</v>
      </c>
      <c r="Z2255" s="25">
        <f>f_return_6m(A2255,0,参数!B2254)</f>
        <v>12.1798365122616</v>
      </c>
      <c r="AA2255" t="str">
        <f>f_dq_status(A2255,参数!$B$1)</f>
        <v>开放申购|开放赎回</v>
      </c>
      <c r="AB2255" s="17">
        <f ca="1">f_risk_maxdownside(A2255,参数!$B$6,参数!$B$1)</f>
        <v>-12.7679062099286</v>
      </c>
      <c r="AC2255" s="17">
        <f ca="1">f_risk_maxdownside(A2255,参数!$B$4,参数!$B$1)</f>
        <v>-12.7679062099286</v>
      </c>
      <c r="AD2255" t="str">
        <f ca="1">f_risk_maxdownside_date(A2255,参数!$B$6,参数!$B$1)</f>
        <v>20200306-20200319</v>
      </c>
    </row>
    <row r="2256" spans="1:30">
      <c r="A2256" s="15" t="s">
        <v>2284</v>
      </c>
      <c r="B2256" t="str">
        <f>f_info_name(A2256)</f>
        <v>华安优质生活</v>
      </c>
      <c r="C2256" t="str">
        <f>f_info_setupdate(A2256)</f>
        <v>2020-02-27</v>
      </c>
      <c r="D2256" s="16">
        <f t="shared" si="35"/>
        <v>333</v>
      </c>
      <c r="F2256" s="17">
        <f>f_netasset_total(A2256,参数!$B$1,100000000)</f>
        <v>30.2238011419</v>
      </c>
      <c r="G2256" s="17">
        <f ca="1">f_nav_adjustedreturn(A2256,参数!$B$2,参数!$B$1)</f>
        <v>0</v>
      </c>
      <c r="H2256" s="17">
        <f ca="1">f_nav_periodreturnrankingper(A2256,参数!$B$2,参数!$B$1,3)</f>
        <v>0</v>
      </c>
      <c r="I2256" s="17">
        <f ca="1">f_nav_adjustedreturn(A2256,参数!$B$3,参数!$B$2)</f>
        <v>0</v>
      </c>
      <c r="J2256" s="17">
        <f ca="1">f_nav_periodreturnrankingper(A2256,参数!$B$3,参数!$B$2,3)</f>
        <v>0</v>
      </c>
      <c r="K2256" s="17">
        <f ca="1">f_nav_adjustedreturn(A2256,参数!$B$4,参数!$B$3)</f>
        <v>0</v>
      </c>
      <c r="L2256" s="17">
        <f ca="1">f_nav_periodreturnrankingper(A2256,参数!$B$4,参数!$B$3,3)</f>
        <v>0</v>
      </c>
      <c r="M2256" s="17">
        <f ca="1">f_nav_adjustedreturn(A2256,参数!$B$5,参数!$B$4)</f>
        <v>0</v>
      </c>
      <c r="N2256" s="17">
        <f ca="1">f_nav_periodreturnrankingper(A2256,参数!$B$5,参数!$B$4,3)</f>
        <v>0</v>
      </c>
      <c r="O2256" s="17">
        <f ca="1">f_nav_adjustedreturn(A2256,参数!$B$6,参数!$B$5)</f>
        <v>0</v>
      </c>
      <c r="P2256" s="17">
        <f ca="1">f_nav_periodreturnrankingper(A2256,参数!$B$6,参数!$B$5,3)</f>
        <v>0</v>
      </c>
      <c r="Q2256" s="25">
        <f>f_return(A2256,1,参数!$B$1-365/2,参数!$B$1)</f>
        <v>76.729126127198</v>
      </c>
      <c r="R2256" s="25">
        <f ca="1">f_return(A2256,1,参数!$B$4,参数!$B$1)</f>
        <v>0</v>
      </c>
      <c r="S2256" s="25">
        <f ca="1">f_return(A2256,1,参数!$B$6,参数!$B$1)</f>
        <v>0</v>
      </c>
      <c r="T2256" t="str">
        <f>f_info_investtype(A2256)</f>
        <v>偏股混合型基金</v>
      </c>
      <c r="U2256" t="str">
        <f>f_info_fundmanager(A2256)</f>
        <v>陈媛</v>
      </c>
      <c r="V2256">
        <f>f_info_manager_onthepostdays(A2256,1)</f>
        <v>350</v>
      </c>
      <c r="W2256" s="25">
        <f ca="1">f_return_1w(A2256,"0",参数!$B$2)</f>
        <v>0</v>
      </c>
      <c r="X2256" s="25">
        <f>f_return_1m(A2256,"0",参数!$B$1)</f>
        <v>18.3059722615341</v>
      </c>
      <c r="Y2256" s="25">
        <f>f_return_3m(A2256,0,参数!$B$1)</f>
        <v>28.1345800122624</v>
      </c>
      <c r="Z2256" s="25">
        <f>f_return_6m(A2256,0,参数!B2255)</f>
        <v>33.5732141504431</v>
      </c>
      <c r="AA2256" t="str">
        <f>f_dq_status(A2256,参数!$B$1)</f>
        <v>开放申购|开放赎回</v>
      </c>
      <c r="AB2256" s="17">
        <f ca="1">f_risk_maxdownside(A2256,参数!$B$6,参数!$B$1)</f>
        <v>-9.95443392919734</v>
      </c>
      <c r="AC2256" s="17">
        <f ca="1">f_risk_maxdownside(A2256,参数!$B$4,参数!$B$1)</f>
        <v>-9.95443392919734</v>
      </c>
      <c r="AD2256" t="str">
        <f ca="1">f_risk_maxdownside_date(A2256,参数!$B$6,参数!$B$1)</f>
        <v>20200903-20200909</v>
      </c>
    </row>
    <row r="2257" spans="1:30">
      <c r="A2257" s="15" t="s">
        <v>2285</v>
      </c>
      <c r="B2257" t="str">
        <f>f_info_name(A2257)</f>
        <v>鹏华优选价值</v>
      </c>
      <c r="C2257" t="str">
        <f>f_info_setupdate(A2257)</f>
        <v>2019-12-17</v>
      </c>
      <c r="D2257" s="16">
        <f t="shared" si="35"/>
        <v>405</v>
      </c>
      <c r="F2257" s="17">
        <f>f_netasset_total(A2257,参数!$B$1,100000000)</f>
        <v>3.0107342481</v>
      </c>
      <c r="G2257" s="17">
        <f ca="1">f_nav_adjustedreturn(A2257,参数!$B$2,参数!$B$1)</f>
        <v>21.7951339194439</v>
      </c>
      <c r="H2257" s="17">
        <f ca="1">f_nav_periodreturnrankingper(A2257,参数!$B$2,参数!$B$1,3)</f>
        <v>96.8137254901961</v>
      </c>
      <c r="I2257" s="17">
        <f ca="1">f_nav_adjustedreturn(A2257,参数!$B$3,参数!$B$2)</f>
        <v>0</v>
      </c>
      <c r="J2257" s="17">
        <f ca="1">f_nav_periodreturnrankingper(A2257,参数!$B$3,参数!$B$2,3)</f>
        <v>0</v>
      </c>
      <c r="K2257" s="17">
        <f ca="1">f_nav_adjustedreturn(A2257,参数!$B$4,参数!$B$3)</f>
        <v>0</v>
      </c>
      <c r="L2257" s="17">
        <f ca="1">f_nav_periodreturnrankingper(A2257,参数!$B$4,参数!$B$3,3)</f>
        <v>0</v>
      </c>
      <c r="M2257" s="17">
        <f ca="1">f_nav_adjustedreturn(A2257,参数!$B$5,参数!$B$4)</f>
        <v>0</v>
      </c>
      <c r="N2257" s="17">
        <f ca="1">f_nav_periodreturnrankingper(A2257,参数!$B$5,参数!$B$4,3)</f>
        <v>0</v>
      </c>
      <c r="O2257" s="17">
        <f ca="1">f_nav_adjustedreturn(A2257,参数!$B$6,参数!$B$5)</f>
        <v>0</v>
      </c>
      <c r="P2257" s="17">
        <f ca="1">f_nav_periodreturnrankingper(A2257,参数!$B$6,参数!$B$5,3)</f>
        <v>0</v>
      </c>
      <c r="Q2257" s="25">
        <f>f_return(A2257,1,参数!$B$1-365/2,参数!$B$1)</f>
        <v>20.5670825391057</v>
      </c>
      <c r="R2257" s="25">
        <f ca="1">f_return(A2257,1,参数!$B$4,参数!$B$1)</f>
        <v>0</v>
      </c>
      <c r="S2257" s="25">
        <f ca="1">f_return(A2257,1,参数!$B$6,参数!$B$1)</f>
        <v>0</v>
      </c>
      <c r="T2257" t="str">
        <f>f_info_investtype(A2257)</f>
        <v>普通股票型基金</v>
      </c>
      <c r="U2257" t="str">
        <f>f_info_fundmanager(A2257)</f>
        <v>伍旋</v>
      </c>
      <c r="V2257">
        <f>f_info_manager_onthepostdays(A2257,1)</f>
        <v>422</v>
      </c>
      <c r="W2257" s="25">
        <f ca="1">f_return_1w(A2257,"0",参数!$B$2)</f>
        <v>-2.41420590582602</v>
      </c>
      <c r="X2257" s="25">
        <f>f_return_1m(A2257,"0",参数!$B$1)</f>
        <v>9.02269399707174</v>
      </c>
      <c r="Y2257" s="25">
        <f>f_return_3m(A2257,0,参数!$B$1)</f>
        <v>8.31893808528047</v>
      </c>
      <c r="Z2257" s="25">
        <f>f_return_6m(A2257,0,参数!B2256)</f>
        <v>-0.269337597845288</v>
      </c>
      <c r="AA2257" t="str">
        <f>f_dq_status(A2257,参数!$B$1)</f>
        <v>开放申购|开放赎回</v>
      </c>
      <c r="AB2257" s="17">
        <f ca="1">f_risk_maxdownside(A2257,参数!$B$6,参数!$B$1)</f>
        <v>-15.4425612052731</v>
      </c>
      <c r="AC2257" s="17">
        <f ca="1">f_risk_maxdownside(A2257,参数!$B$4,参数!$B$1)</f>
        <v>-15.4425612052731</v>
      </c>
      <c r="AD2257" t="str">
        <f ca="1">f_risk_maxdownside_date(A2257,参数!$B$6,参数!$B$1)</f>
        <v>20200222-20200323</v>
      </c>
    </row>
    <row r="2258" spans="1:30">
      <c r="A2258" s="15" t="s">
        <v>2286</v>
      </c>
      <c r="B2258" t="str">
        <f>f_info_name(A2258)</f>
        <v>华宸未来价值先锋</v>
      </c>
      <c r="C2258" t="str">
        <f>f_info_setupdate(A2258)</f>
        <v>2020-01-21</v>
      </c>
      <c r="D2258" s="16">
        <f t="shared" si="35"/>
        <v>370</v>
      </c>
      <c r="F2258" s="17">
        <f>f_netasset_total(A2258,参数!$B$1,100000000)</f>
        <v>0.3441609443</v>
      </c>
      <c r="G2258" s="17">
        <f ca="1">f_nav_adjustedreturn(A2258,参数!$B$2,参数!$B$1)</f>
        <v>51.6151615161516</v>
      </c>
      <c r="H2258" s="17">
        <f ca="1">f_nav_periodreturnrankingper(A2258,参数!$B$2,参数!$B$1,3)</f>
        <v>76.9381746810599</v>
      </c>
      <c r="I2258" s="17">
        <f ca="1">f_nav_adjustedreturn(A2258,参数!$B$3,参数!$B$2)</f>
        <v>0</v>
      </c>
      <c r="J2258" s="17">
        <f ca="1">f_nav_periodreturnrankingper(A2258,参数!$B$3,参数!$B$2,3)</f>
        <v>0</v>
      </c>
      <c r="K2258" s="17">
        <f ca="1">f_nav_adjustedreturn(A2258,参数!$B$4,参数!$B$3)</f>
        <v>0</v>
      </c>
      <c r="L2258" s="17">
        <f ca="1">f_nav_periodreturnrankingper(A2258,参数!$B$4,参数!$B$3,3)</f>
        <v>0</v>
      </c>
      <c r="M2258" s="17">
        <f ca="1">f_nav_adjustedreturn(A2258,参数!$B$5,参数!$B$4)</f>
        <v>0</v>
      </c>
      <c r="N2258" s="17">
        <f ca="1">f_nav_periodreturnrankingper(A2258,参数!$B$5,参数!$B$4,3)</f>
        <v>0</v>
      </c>
      <c r="O2258" s="17">
        <f ca="1">f_nav_adjustedreturn(A2258,参数!$B$6,参数!$B$5)</f>
        <v>0</v>
      </c>
      <c r="P2258" s="17">
        <f ca="1">f_nav_periodreturnrankingper(A2258,参数!$B$6,参数!$B$5,3)</f>
        <v>0</v>
      </c>
      <c r="Q2258" s="25">
        <f>f_return(A2258,1,参数!$B$1-365/2,参数!$B$1)</f>
        <v>50.3734339560438</v>
      </c>
      <c r="R2258" s="25">
        <f ca="1">f_return(A2258,1,参数!$B$4,参数!$B$1)</f>
        <v>0</v>
      </c>
      <c r="S2258" s="25">
        <f ca="1">f_return(A2258,1,参数!$B$6,参数!$B$1)</f>
        <v>0</v>
      </c>
      <c r="T2258" t="str">
        <f>f_info_investtype(A2258)</f>
        <v>偏股混合型基金</v>
      </c>
      <c r="U2258" t="str">
        <f>f_info_fundmanager(A2258)</f>
        <v>张翼翔</v>
      </c>
      <c r="V2258">
        <f>f_info_manager_onthepostdays(A2258,1)</f>
        <v>27</v>
      </c>
      <c r="W2258" s="25">
        <f ca="1">f_return_1w(A2258,"0",参数!$B$2)</f>
        <v>0</v>
      </c>
      <c r="X2258" s="25">
        <f>f_return_1m(A2258,"0",参数!$B$1)</f>
        <v>9.43477947015087</v>
      </c>
      <c r="Y2258" s="25">
        <f>f_return_3m(A2258,0,参数!$B$1)</f>
        <v>21.0862619808307</v>
      </c>
      <c r="Z2258" s="25">
        <f>f_return_6m(A2258,0,参数!B2257)</f>
        <v>16.9687476691281</v>
      </c>
      <c r="AA2258" t="str">
        <f>f_dq_status(A2258,参数!$B$1)</f>
        <v>开放申购|开放赎回</v>
      </c>
      <c r="AB2258" s="17">
        <f ca="1">f_risk_maxdownside(A2258,参数!$B$6,参数!$B$1)</f>
        <v>-12.0133323877739</v>
      </c>
      <c r="AC2258" s="17">
        <f ca="1">f_risk_maxdownside(A2258,参数!$B$4,参数!$B$1)</f>
        <v>-12.0133323877739</v>
      </c>
      <c r="AD2258" t="str">
        <f ca="1">f_risk_maxdownside_date(A2258,参数!$B$6,参数!$B$1)</f>
        <v>20200806-20201026</v>
      </c>
    </row>
    <row r="2259" spans="1:30">
      <c r="A2259" s="15" t="s">
        <v>2287</v>
      </c>
      <c r="B2259" t="str">
        <f>f_info_name(A2259)</f>
        <v>富国龙头优势</v>
      </c>
      <c r="C2259" t="str">
        <f>f_info_setupdate(A2259)</f>
        <v>2020-01-14</v>
      </c>
      <c r="D2259" s="16">
        <f t="shared" si="35"/>
        <v>377</v>
      </c>
      <c r="F2259" s="17">
        <f>f_netasset_total(A2259,参数!$B$1,100000000)</f>
        <v>11.0350029888</v>
      </c>
      <c r="G2259" s="17">
        <f ca="1">f_nav_adjustedreturn(A2259,参数!$B$2,参数!$B$1)</f>
        <v>72.9283990345937</v>
      </c>
      <c r="H2259" s="17">
        <f ca="1">f_nav_periodreturnrankingper(A2259,参数!$B$2,参数!$B$1,3)</f>
        <v>42.3945044160942</v>
      </c>
      <c r="I2259" s="17">
        <f ca="1">f_nav_adjustedreturn(A2259,参数!$B$3,参数!$B$2)</f>
        <v>0</v>
      </c>
      <c r="J2259" s="17">
        <f ca="1">f_nav_periodreturnrankingper(A2259,参数!$B$3,参数!$B$2,3)</f>
        <v>0</v>
      </c>
      <c r="K2259" s="17">
        <f ca="1">f_nav_adjustedreturn(A2259,参数!$B$4,参数!$B$3)</f>
        <v>0</v>
      </c>
      <c r="L2259" s="17">
        <f ca="1">f_nav_periodreturnrankingper(A2259,参数!$B$4,参数!$B$3,3)</f>
        <v>0</v>
      </c>
      <c r="M2259" s="17">
        <f ca="1">f_nav_adjustedreturn(A2259,参数!$B$5,参数!$B$4)</f>
        <v>0</v>
      </c>
      <c r="N2259" s="17">
        <f ca="1">f_nav_periodreturnrankingper(A2259,参数!$B$5,参数!$B$4,3)</f>
        <v>0</v>
      </c>
      <c r="O2259" s="17">
        <f ca="1">f_nav_adjustedreturn(A2259,参数!$B$6,参数!$B$5)</f>
        <v>0</v>
      </c>
      <c r="P2259" s="17">
        <f ca="1">f_nav_periodreturnrankingper(A2259,参数!$B$6,参数!$B$5,3)</f>
        <v>0</v>
      </c>
      <c r="Q2259" s="25">
        <f>f_return(A2259,1,参数!$B$1-365/2,参数!$B$1)</f>
        <v>65.1604910014588</v>
      </c>
      <c r="R2259" s="25">
        <f ca="1">f_return(A2259,1,参数!$B$4,参数!$B$1)</f>
        <v>0</v>
      </c>
      <c r="S2259" s="25">
        <f ca="1">f_return(A2259,1,参数!$B$6,参数!$B$1)</f>
        <v>0</v>
      </c>
      <c r="T2259" t="str">
        <f>f_info_investtype(A2259)</f>
        <v>偏股混合型基金</v>
      </c>
      <c r="U2259" t="str">
        <f>f_info_fundmanager(A2259)</f>
        <v>毕天宇</v>
      </c>
      <c r="V2259">
        <f>f_info_manager_onthepostdays(A2259,1)</f>
        <v>394</v>
      </c>
      <c r="W2259" s="25">
        <f ca="1">f_return_1w(A2259,"0",参数!$B$2)</f>
        <v>-0.560000000000005</v>
      </c>
      <c r="X2259" s="25">
        <f>f_return_1m(A2259,"0",参数!$B$1)</f>
        <v>17.5875273522976</v>
      </c>
      <c r="Y2259" s="25">
        <f>f_return_3m(A2259,0,参数!$B$1)</f>
        <v>25.7569109258447</v>
      </c>
      <c r="Z2259" s="25">
        <f>f_return_6m(A2259,0,参数!B2258)</f>
        <v>22.2611305652826</v>
      </c>
      <c r="AA2259" t="str">
        <f>f_dq_status(A2259,参数!$B$1)</f>
        <v>开放申购|开放赎回</v>
      </c>
      <c r="AB2259" s="17">
        <f ca="1">f_risk_maxdownside(A2259,参数!$B$6,参数!$B$1)</f>
        <v>-9.80110919869956</v>
      </c>
      <c r="AC2259" s="17">
        <f ca="1">f_risk_maxdownside(A2259,参数!$B$4,参数!$B$1)</f>
        <v>-9.80110919869956</v>
      </c>
      <c r="AD2259" t="str">
        <f ca="1">f_risk_maxdownside_date(A2259,参数!$B$6,参数!$B$1)</f>
        <v>20200222-20200323</v>
      </c>
    </row>
    <row r="2260" spans="1:30">
      <c r="A2260" s="15" t="s">
        <v>2288</v>
      </c>
      <c r="B2260" t="str">
        <f>f_info_name(A2260)</f>
        <v>工银智远配置三个月持有期</v>
      </c>
      <c r="C2260" t="str">
        <f>f_info_setupdate(A2260)</f>
        <v>2019-11-19</v>
      </c>
      <c r="D2260" s="16">
        <f t="shared" si="35"/>
        <v>433</v>
      </c>
      <c r="F2260" s="17">
        <f>f_netasset_total(A2260,参数!$B$1,100000000)</f>
        <v>13.036167147</v>
      </c>
      <c r="G2260" s="17">
        <f ca="1">f_nav_adjustedreturn(A2260,参数!$B$2,参数!$B$1)</f>
        <v>10.2122148052207</v>
      </c>
      <c r="H2260" s="17">
        <f ca="1">f_nav_periodreturnrankingper(A2260,参数!$B$2,参数!$B$1,3)</f>
        <v>76.2032085561497</v>
      </c>
      <c r="I2260" s="17">
        <f ca="1">f_nav_adjustedreturn(A2260,参数!$B$3,参数!$B$2)</f>
        <v>0</v>
      </c>
      <c r="J2260" s="17">
        <f ca="1">f_nav_periodreturnrankingper(A2260,参数!$B$3,参数!$B$2,3)</f>
        <v>0</v>
      </c>
      <c r="K2260" s="17">
        <f ca="1">f_nav_adjustedreturn(A2260,参数!$B$4,参数!$B$3)</f>
        <v>0</v>
      </c>
      <c r="L2260" s="17">
        <f ca="1">f_nav_periodreturnrankingper(A2260,参数!$B$4,参数!$B$3,3)</f>
        <v>0</v>
      </c>
      <c r="M2260" s="17">
        <f ca="1">f_nav_adjustedreturn(A2260,参数!$B$5,参数!$B$4)</f>
        <v>0</v>
      </c>
      <c r="N2260" s="17">
        <f ca="1">f_nav_periodreturnrankingper(A2260,参数!$B$5,参数!$B$4,3)</f>
        <v>0</v>
      </c>
      <c r="O2260" s="17">
        <f ca="1">f_nav_adjustedreturn(A2260,参数!$B$6,参数!$B$5)</f>
        <v>0</v>
      </c>
      <c r="P2260" s="17">
        <f ca="1">f_nav_periodreturnrankingper(A2260,参数!$B$6,参数!$B$5,3)</f>
        <v>0</v>
      </c>
      <c r="Q2260" s="25">
        <f>f_return(A2260,1,参数!$B$1-365/2,参数!$B$1)</f>
        <v>10.8550360519314</v>
      </c>
      <c r="R2260" s="25">
        <f ca="1">f_return(A2260,1,参数!$B$4,参数!$B$1)</f>
        <v>0</v>
      </c>
      <c r="S2260" s="25">
        <f ca="1">f_return(A2260,1,参数!$B$6,参数!$B$1)</f>
        <v>0</v>
      </c>
      <c r="T2260" t="str">
        <f>f_info_investtype(A2260)</f>
        <v>偏债混合型基金</v>
      </c>
      <c r="U2260" t="str">
        <f>f_info_fundmanager(A2260)</f>
        <v>周崟</v>
      </c>
      <c r="V2260">
        <f>f_info_manager_onthepostdays(A2260,1)</f>
        <v>450</v>
      </c>
      <c r="W2260" s="25">
        <f ca="1">f_return_1w(A2260,"0",参数!$B$2)</f>
        <v>-0.0995321986662576</v>
      </c>
      <c r="X2260" s="25">
        <f>f_return_1m(A2260,"0",参数!$B$1)</f>
        <v>2.70169900659179</v>
      </c>
      <c r="Y2260" s="25">
        <f>f_return_3m(A2260,0,参数!$B$1)</f>
        <v>4.26995946837592</v>
      </c>
      <c r="Z2260" s="25">
        <f>f_return_6m(A2260,0,参数!B2259)</f>
        <v>3.44827586206896</v>
      </c>
      <c r="AA2260" t="str">
        <f>f_dq_status(A2260,参数!$B$1)</f>
        <v>开放申购|开放赎回</v>
      </c>
      <c r="AB2260" s="17">
        <f ca="1">f_risk_maxdownside(A2260,参数!$B$6,参数!$B$1)</f>
        <v>-2.76796230859834</v>
      </c>
      <c r="AC2260" s="17">
        <f ca="1">f_risk_maxdownside(A2260,参数!$B$4,参数!$B$1)</f>
        <v>-2.76796230859834</v>
      </c>
      <c r="AD2260" t="str">
        <f ca="1">f_risk_maxdownside_date(A2260,参数!$B$6,参数!$B$1)</f>
        <v>20200306-20200323</v>
      </c>
    </row>
    <row r="2261" spans="1:30">
      <c r="A2261" s="15" t="s">
        <v>2289</v>
      </c>
      <c r="B2261" t="str">
        <f>f_info_name(A2261)</f>
        <v>兴全优选进取三个月</v>
      </c>
      <c r="C2261" t="str">
        <f>f_info_setupdate(A2261)</f>
        <v>2020-03-06</v>
      </c>
      <c r="D2261" s="16">
        <f t="shared" si="35"/>
        <v>325</v>
      </c>
      <c r="F2261" s="17">
        <f>f_netasset_total(A2261,参数!$B$1,100000000)</f>
        <v>44.2415719584</v>
      </c>
      <c r="G2261" s="17">
        <f ca="1">f_nav_adjustedreturn(A2261,参数!$B$2,参数!$B$1)</f>
        <v>0</v>
      </c>
      <c r="H2261" s="17">
        <f ca="1">f_nav_periodreturnrankingper(A2261,参数!$B$2,参数!$B$1,3)</f>
        <v>0</v>
      </c>
      <c r="I2261" s="17">
        <f ca="1">f_nav_adjustedreturn(A2261,参数!$B$3,参数!$B$2)</f>
        <v>0</v>
      </c>
      <c r="J2261" s="17">
        <f ca="1">f_nav_periodreturnrankingper(A2261,参数!$B$3,参数!$B$2,3)</f>
        <v>0</v>
      </c>
      <c r="K2261" s="17">
        <f ca="1">f_nav_adjustedreturn(A2261,参数!$B$4,参数!$B$3)</f>
        <v>0</v>
      </c>
      <c r="L2261" s="17">
        <f ca="1">f_nav_periodreturnrankingper(A2261,参数!$B$4,参数!$B$3,3)</f>
        <v>0</v>
      </c>
      <c r="M2261" s="17">
        <f ca="1">f_nav_adjustedreturn(A2261,参数!$B$5,参数!$B$4)</f>
        <v>0</v>
      </c>
      <c r="N2261" s="17">
        <f ca="1">f_nav_periodreturnrankingper(A2261,参数!$B$5,参数!$B$4,3)</f>
        <v>0</v>
      </c>
      <c r="O2261" s="17">
        <f ca="1">f_nav_adjustedreturn(A2261,参数!$B$6,参数!$B$5)</f>
        <v>0</v>
      </c>
      <c r="P2261" s="17">
        <f ca="1">f_nav_periodreturnrankingper(A2261,参数!$B$6,参数!$B$5,3)</f>
        <v>0</v>
      </c>
      <c r="Q2261" s="25">
        <f>f_return(A2261,1,参数!$B$1-365/2,参数!$B$1)</f>
        <v>48.4703113080352</v>
      </c>
      <c r="R2261" s="25">
        <f ca="1">f_return(A2261,1,参数!$B$4,参数!$B$1)</f>
        <v>0</v>
      </c>
      <c r="S2261" s="25">
        <f ca="1">f_return(A2261,1,参数!$B$6,参数!$B$1)</f>
        <v>0</v>
      </c>
      <c r="T2261" t="str">
        <f>f_info_investtype(A2261)</f>
        <v>偏股混合型基金</v>
      </c>
      <c r="U2261" t="str">
        <f>f_info_fundmanager(A2261)</f>
        <v>林国怀,丁凯琳</v>
      </c>
      <c r="V2261">
        <f>f_info_manager_onthepostdays(A2261,1)</f>
        <v>342</v>
      </c>
      <c r="W2261" s="25">
        <f ca="1">f_return_1w(A2261,"0",参数!$B$2)</f>
        <v>0</v>
      </c>
      <c r="X2261" s="25">
        <f>f_return_1m(A2261,"0",参数!$B$1)</f>
        <v>8.8351028287178</v>
      </c>
      <c r="Y2261" s="25">
        <f>f_return_3m(A2261,0,参数!$B$1)</f>
        <v>15.5707978555661</v>
      </c>
      <c r="Z2261" s="25">
        <f>f_return_6m(A2261,0,参数!B2260)</f>
        <v>13.0644905720171</v>
      </c>
      <c r="AA2261" t="str">
        <f>f_dq_status(A2261,参数!$B$1)</f>
        <v>开放申购|开放赎回</v>
      </c>
      <c r="AB2261" s="17">
        <f ca="1">f_risk_maxdownside(A2261,参数!$B$6,参数!$B$1)</f>
        <v>-6.69999999999999</v>
      </c>
      <c r="AC2261" s="17">
        <f ca="1">f_risk_maxdownside(A2261,参数!$B$4,参数!$B$1)</f>
        <v>-6.69999999999999</v>
      </c>
      <c r="AD2261" t="str">
        <f ca="1">f_risk_maxdownside_date(A2261,参数!$B$6,参数!$B$1)</f>
        <v>20200307-20200323</v>
      </c>
    </row>
    <row r="2262" spans="1:30">
      <c r="A2262" s="15" t="s">
        <v>2290</v>
      </c>
      <c r="B2262" t="str">
        <f>f_info_name(A2262)</f>
        <v>嘉实远见企业精选</v>
      </c>
      <c r="C2262" t="str">
        <f>f_info_setupdate(A2262)</f>
        <v>2020-09-21</v>
      </c>
      <c r="D2262" s="16">
        <f t="shared" si="35"/>
        <v>126</v>
      </c>
      <c r="F2262" s="17">
        <f>f_netasset_total(A2262,参数!$B$1,100000000)</f>
        <v>17.7317255749</v>
      </c>
      <c r="G2262" s="17">
        <f ca="1">f_nav_adjustedreturn(A2262,参数!$B$2,参数!$B$1)</f>
        <v>0</v>
      </c>
      <c r="H2262" s="17">
        <f ca="1">f_nav_periodreturnrankingper(A2262,参数!$B$2,参数!$B$1,3)</f>
        <v>0</v>
      </c>
      <c r="I2262" s="17">
        <f ca="1">f_nav_adjustedreturn(A2262,参数!$B$3,参数!$B$2)</f>
        <v>0</v>
      </c>
      <c r="J2262" s="17">
        <f ca="1">f_nav_periodreturnrankingper(A2262,参数!$B$3,参数!$B$2,3)</f>
        <v>0</v>
      </c>
      <c r="K2262" s="17">
        <f ca="1">f_nav_adjustedreturn(A2262,参数!$B$4,参数!$B$3)</f>
        <v>0</v>
      </c>
      <c r="L2262" s="17">
        <f ca="1">f_nav_periodreturnrankingper(A2262,参数!$B$4,参数!$B$3,3)</f>
        <v>0</v>
      </c>
      <c r="M2262" s="17">
        <f ca="1">f_nav_adjustedreturn(A2262,参数!$B$5,参数!$B$4)</f>
        <v>0</v>
      </c>
      <c r="N2262" s="17">
        <f ca="1">f_nav_periodreturnrankingper(A2262,参数!$B$5,参数!$B$4,3)</f>
        <v>0</v>
      </c>
      <c r="O2262" s="17">
        <f ca="1">f_nav_adjustedreturn(A2262,参数!$B$6,参数!$B$5)</f>
        <v>0</v>
      </c>
      <c r="P2262" s="17">
        <f ca="1">f_nav_periodreturnrankingper(A2262,参数!$B$6,参数!$B$5,3)</f>
        <v>0</v>
      </c>
      <c r="Q2262" s="25">
        <f>f_return(A2262,1,参数!$B$1-365/2,参数!$B$1)</f>
        <v>0</v>
      </c>
      <c r="R2262" s="25">
        <f ca="1">f_return(A2262,1,参数!$B$4,参数!$B$1)</f>
        <v>0</v>
      </c>
      <c r="S2262" s="25">
        <f ca="1">f_return(A2262,1,参数!$B$6,参数!$B$1)</f>
        <v>0</v>
      </c>
      <c r="T2262" t="str">
        <f>f_info_investtype(A2262)</f>
        <v>偏股混合型基金</v>
      </c>
      <c r="U2262" t="str">
        <f>f_info_fundmanager(A2262)</f>
        <v>胡涛</v>
      </c>
      <c r="V2262">
        <f>f_info_manager_onthepostdays(A2262,1)</f>
        <v>143</v>
      </c>
      <c r="W2262" s="25">
        <f ca="1">f_return_1w(A2262,"0",参数!$B$2)</f>
        <v>0</v>
      </c>
      <c r="X2262" s="25">
        <f>f_return_1m(A2262,"0",参数!$B$1)</f>
        <v>13.2595240170866</v>
      </c>
      <c r="Y2262" s="25">
        <f>f_return_3m(A2262,0,参数!$B$1)</f>
        <v>32.7746550843127</v>
      </c>
      <c r="Z2262" s="25">
        <f>f_return_6m(A2262,0,参数!B2261)</f>
        <v>0</v>
      </c>
      <c r="AA2262" t="str">
        <f>f_dq_status(A2262,参数!$B$1)</f>
        <v>开放申购|暂停赎回</v>
      </c>
      <c r="AB2262" s="17">
        <f ca="1">f_risk_maxdownside(A2262,参数!$B$6,参数!$B$1)</f>
        <v>-6.55142775284117</v>
      </c>
      <c r="AC2262" s="17">
        <f ca="1">f_risk_maxdownside(A2262,参数!$B$4,参数!$B$1)</f>
        <v>-6.55142775284117</v>
      </c>
      <c r="AD2262" t="str">
        <f ca="1">f_risk_maxdownside_date(A2262,参数!$B$6,参数!$B$1)</f>
        <v>20201017-20201023</v>
      </c>
    </row>
    <row r="2263" spans="1:30">
      <c r="A2263" s="15" t="s">
        <v>2291</v>
      </c>
      <c r="B2263" t="str">
        <f>f_info_name(A2263)</f>
        <v>招商盛鑫优选3个月持有期(FOF)A</v>
      </c>
      <c r="C2263" t="str">
        <f>f_info_setupdate(A2263)</f>
        <v>2020-05-14</v>
      </c>
      <c r="D2263" s="16">
        <f t="shared" si="35"/>
        <v>256</v>
      </c>
      <c r="F2263" s="17">
        <f>f_netasset_total(A2263,参数!$B$1,100000000)</f>
        <v>1.1775999596</v>
      </c>
      <c r="G2263" s="17">
        <f ca="1">f_nav_adjustedreturn(A2263,参数!$B$2,参数!$B$1)</f>
        <v>0</v>
      </c>
      <c r="H2263" s="17">
        <f ca="1">f_nav_periodreturnrankingper(A2263,参数!$B$2,参数!$B$1,3)</f>
        <v>0</v>
      </c>
      <c r="I2263" s="17">
        <f ca="1">f_nav_adjustedreturn(A2263,参数!$B$3,参数!$B$2)</f>
        <v>0</v>
      </c>
      <c r="J2263" s="17">
        <f ca="1">f_nav_periodreturnrankingper(A2263,参数!$B$3,参数!$B$2,3)</f>
        <v>0</v>
      </c>
      <c r="K2263" s="17">
        <f ca="1">f_nav_adjustedreturn(A2263,参数!$B$4,参数!$B$3)</f>
        <v>0</v>
      </c>
      <c r="L2263" s="17">
        <f ca="1">f_nav_periodreturnrankingper(A2263,参数!$B$4,参数!$B$3,3)</f>
        <v>0</v>
      </c>
      <c r="M2263" s="17">
        <f ca="1">f_nav_adjustedreturn(A2263,参数!$B$5,参数!$B$4)</f>
        <v>0</v>
      </c>
      <c r="N2263" s="17">
        <f ca="1">f_nav_periodreturnrankingper(A2263,参数!$B$5,参数!$B$4,3)</f>
        <v>0</v>
      </c>
      <c r="O2263" s="17">
        <f ca="1">f_nav_adjustedreturn(A2263,参数!$B$6,参数!$B$5)</f>
        <v>0</v>
      </c>
      <c r="P2263" s="17">
        <f ca="1">f_nav_periodreturnrankingper(A2263,参数!$B$6,参数!$B$5,3)</f>
        <v>0</v>
      </c>
      <c r="Q2263" s="25">
        <f>f_return(A2263,1,参数!$B$1-365/2,参数!$B$1)</f>
        <v>45.757729079836</v>
      </c>
      <c r="R2263" s="25">
        <f ca="1">f_return(A2263,1,参数!$B$4,参数!$B$1)</f>
        <v>0</v>
      </c>
      <c r="S2263" s="25">
        <f ca="1">f_return(A2263,1,参数!$B$6,参数!$B$1)</f>
        <v>0</v>
      </c>
      <c r="T2263" t="str">
        <f>f_info_investtype(A2263)</f>
        <v>偏股混合型基金</v>
      </c>
      <c r="U2263" t="str">
        <f>f_info_fundmanager(A2263)</f>
        <v>徐冉</v>
      </c>
      <c r="V2263">
        <f>f_info_manager_onthepostdays(A2263,1)</f>
        <v>273</v>
      </c>
      <c r="W2263" s="25">
        <f ca="1">f_return_1w(A2263,"0",参数!$B$2)</f>
        <v>0</v>
      </c>
      <c r="X2263" s="25">
        <f>f_return_1m(A2263,"0",参数!$B$1)</f>
        <v>12.630014858841</v>
      </c>
      <c r="Y2263" s="25">
        <f>f_return_3m(A2263,0,参数!$B$1)</f>
        <v>21.0379241516966</v>
      </c>
      <c r="Z2263" s="25">
        <f>f_return_6m(A2263,0,参数!B2262)</f>
        <v>16.053412462908</v>
      </c>
      <c r="AA2263" t="str">
        <f>f_dq_status(A2263,参数!$B$1)</f>
        <v>开放申购|开放赎回</v>
      </c>
      <c r="AB2263" s="17">
        <f ca="1">f_risk_maxdownside(A2263,参数!$B$6,参数!$B$1)</f>
        <v>-2.60521042084169</v>
      </c>
      <c r="AC2263" s="17">
        <f ca="1">f_risk_maxdownside(A2263,参数!$B$4,参数!$B$1)</f>
        <v>-2.60521042084169</v>
      </c>
      <c r="AD2263" t="str">
        <f ca="1">f_risk_maxdownside_date(A2263,参数!$B$6,参数!$B$1)</f>
        <v>20201110-20201125,20201110-20201126</v>
      </c>
    </row>
    <row r="2264" spans="1:30">
      <c r="A2264" s="15" t="s">
        <v>2292</v>
      </c>
      <c r="B2264" t="str">
        <f>f_info_name(A2264)</f>
        <v>工银瑞信消费行业A</v>
      </c>
      <c r="C2264" t="str">
        <f>f_info_setupdate(A2264)</f>
        <v>2020-03-05</v>
      </c>
      <c r="D2264" s="16">
        <f t="shared" si="35"/>
        <v>326</v>
      </c>
      <c r="F2264" s="17">
        <f>f_netasset_total(A2264,参数!$B$1,100000000)</f>
        <v>9.4603542785</v>
      </c>
      <c r="G2264" s="17">
        <f ca="1">f_nav_adjustedreturn(A2264,参数!$B$2,参数!$B$1)</f>
        <v>0</v>
      </c>
      <c r="H2264" s="17">
        <f ca="1">f_nav_periodreturnrankingper(A2264,参数!$B$2,参数!$B$1,3)</f>
        <v>0</v>
      </c>
      <c r="I2264" s="17">
        <f ca="1">f_nav_adjustedreturn(A2264,参数!$B$3,参数!$B$2)</f>
        <v>0</v>
      </c>
      <c r="J2264" s="17">
        <f ca="1">f_nav_periodreturnrankingper(A2264,参数!$B$3,参数!$B$2,3)</f>
        <v>0</v>
      </c>
      <c r="K2264" s="17">
        <f ca="1">f_nav_adjustedreturn(A2264,参数!$B$4,参数!$B$3)</f>
        <v>0</v>
      </c>
      <c r="L2264" s="17">
        <f ca="1">f_nav_periodreturnrankingper(A2264,参数!$B$4,参数!$B$3,3)</f>
        <v>0</v>
      </c>
      <c r="M2264" s="17">
        <f ca="1">f_nav_adjustedreturn(A2264,参数!$B$5,参数!$B$4)</f>
        <v>0</v>
      </c>
      <c r="N2264" s="17">
        <f ca="1">f_nav_periodreturnrankingper(A2264,参数!$B$5,参数!$B$4,3)</f>
        <v>0</v>
      </c>
      <c r="O2264" s="17">
        <f ca="1">f_nav_adjustedreturn(A2264,参数!$B$6,参数!$B$5)</f>
        <v>0</v>
      </c>
      <c r="P2264" s="17">
        <f ca="1">f_nav_periodreturnrankingper(A2264,参数!$B$6,参数!$B$5,3)</f>
        <v>0</v>
      </c>
      <c r="Q2264" s="25">
        <f>f_return(A2264,1,参数!$B$1-365/2,参数!$B$1)</f>
        <v>67.4222014185168</v>
      </c>
      <c r="R2264" s="25">
        <f ca="1">f_return(A2264,1,参数!$B$4,参数!$B$1)</f>
        <v>0</v>
      </c>
      <c r="S2264" s="25">
        <f ca="1">f_return(A2264,1,参数!$B$6,参数!$B$1)</f>
        <v>0</v>
      </c>
      <c r="T2264" t="str">
        <f>f_info_investtype(A2264)</f>
        <v>普通股票型基金</v>
      </c>
      <c r="U2264" t="str">
        <f>f_info_fundmanager(A2264)</f>
        <v>林梦,张玮升</v>
      </c>
      <c r="V2264">
        <f>f_info_manager_onthepostdays(A2264,1)</f>
        <v>343</v>
      </c>
      <c r="W2264" s="25">
        <f ca="1">f_return_1w(A2264,"0",参数!$B$2)</f>
        <v>0</v>
      </c>
      <c r="X2264" s="25">
        <f>f_return_1m(A2264,"0",参数!$B$1)</f>
        <v>11.4409278553175</v>
      </c>
      <c r="Y2264" s="25">
        <f>f_return_3m(A2264,0,参数!$B$1)</f>
        <v>20.5229962440649</v>
      </c>
      <c r="Z2264" s="25">
        <f>f_return_6m(A2264,0,参数!B2263)</f>
        <v>23.5264663805436</v>
      </c>
      <c r="AA2264" t="str">
        <f>f_dq_status(A2264,参数!$B$1)</f>
        <v>开放申购|开放赎回</v>
      </c>
      <c r="AB2264" s="17">
        <f ca="1">f_risk_maxdownside(A2264,参数!$B$6,参数!$B$1)</f>
        <v>-7.35404574940252</v>
      </c>
      <c r="AC2264" s="17">
        <f ca="1">f_risk_maxdownside(A2264,参数!$B$4,参数!$B$1)</f>
        <v>-7.35404574940252</v>
      </c>
      <c r="AD2264" t="str">
        <f ca="1">f_risk_maxdownside_date(A2264,参数!$B$6,参数!$B$1)</f>
        <v>20200902-20200909</v>
      </c>
    </row>
    <row r="2265" spans="1:30">
      <c r="A2265" s="15" t="s">
        <v>2293</v>
      </c>
      <c r="B2265" t="str">
        <f>f_info_name(A2265)</f>
        <v>汇添富聚焦价值成长三个月持有</v>
      </c>
      <c r="C2265" t="str">
        <f>f_info_setupdate(A2265)</f>
        <v>2020-07-13</v>
      </c>
      <c r="D2265" s="16">
        <f t="shared" si="35"/>
        <v>196</v>
      </c>
      <c r="F2265" s="17">
        <f>f_netasset_total(A2265,参数!$B$1,100000000)</f>
        <v>31.8673305775</v>
      </c>
      <c r="G2265" s="17">
        <f ca="1">f_nav_adjustedreturn(A2265,参数!$B$2,参数!$B$1)</f>
        <v>0</v>
      </c>
      <c r="H2265" s="17">
        <f ca="1">f_nav_periodreturnrankingper(A2265,参数!$B$2,参数!$B$1,3)</f>
        <v>0</v>
      </c>
      <c r="I2265" s="17">
        <f ca="1">f_nav_adjustedreturn(A2265,参数!$B$3,参数!$B$2)</f>
        <v>0</v>
      </c>
      <c r="J2265" s="17">
        <f ca="1">f_nav_periodreturnrankingper(A2265,参数!$B$3,参数!$B$2,3)</f>
        <v>0</v>
      </c>
      <c r="K2265" s="17">
        <f ca="1">f_nav_adjustedreturn(A2265,参数!$B$4,参数!$B$3)</f>
        <v>0</v>
      </c>
      <c r="L2265" s="17">
        <f ca="1">f_nav_periodreturnrankingper(A2265,参数!$B$4,参数!$B$3,3)</f>
        <v>0</v>
      </c>
      <c r="M2265" s="17">
        <f ca="1">f_nav_adjustedreturn(A2265,参数!$B$5,参数!$B$4)</f>
        <v>0</v>
      </c>
      <c r="N2265" s="17">
        <f ca="1">f_nav_periodreturnrankingper(A2265,参数!$B$5,参数!$B$4,3)</f>
        <v>0</v>
      </c>
      <c r="O2265" s="17">
        <f ca="1">f_nav_adjustedreturn(A2265,参数!$B$6,参数!$B$5)</f>
        <v>0</v>
      </c>
      <c r="P2265" s="17">
        <f ca="1">f_nav_periodreturnrankingper(A2265,参数!$B$6,参数!$B$5,3)</f>
        <v>0</v>
      </c>
      <c r="Q2265" s="25">
        <f>f_return(A2265,1,参数!$B$1-365/2,参数!$B$1)</f>
        <v>62.8398729918529</v>
      </c>
      <c r="R2265" s="25">
        <f ca="1">f_return(A2265,1,参数!$B$4,参数!$B$1)</f>
        <v>0</v>
      </c>
      <c r="S2265" s="25">
        <f ca="1">f_return(A2265,1,参数!$B$6,参数!$B$1)</f>
        <v>0</v>
      </c>
      <c r="T2265" t="str">
        <f>f_info_investtype(A2265)</f>
        <v>偏股混合型基金</v>
      </c>
      <c r="U2265" t="str">
        <f>f_info_fundmanager(A2265)</f>
        <v>袁建军</v>
      </c>
      <c r="V2265">
        <f>f_info_manager_onthepostdays(A2265,1)</f>
        <v>213</v>
      </c>
      <c r="W2265" s="25">
        <f ca="1">f_return_1w(A2265,"0",参数!$B$2)</f>
        <v>0</v>
      </c>
      <c r="X2265" s="25">
        <f>f_return_1m(A2265,"0",参数!$B$1)</f>
        <v>14.5001364504685</v>
      </c>
      <c r="Y2265" s="25">
        <f>f_return_3m(A2265,0,参数!$B$1)</f>
        <v>24.2914979757085</v>
      </c>
      <c r="Z2265" s="25">
        <f>f_return_6m(A2265,0,参数!B2264)</f>
        <v>21.9663418954827</v>
      </c>
      <c r="AA2265" t="str">
        <f>f_dq_status(A2265,参数!$B$1)</f>
        <v>开放申购|开放赎回</v>
      </c>
      <c r="AB2265" s="17">
        <f ca="1">f_risk_maxdownside(A2265,参数!$B$6,参数!$B$1)</f>
        <v>-7.15573692701909</v>
      </c>
      <c r="AC2265" s="17">
        <f ca="1">f_risk_maxdownside(A2265,参数!$B$4,参数!$B$1)</f>
        <v>-7.15573692701909</v>
      </c>
      <c r="AD2265" t="str">
        <f ca="1">f_risk_maxdownside_date(A2265,参数!$B$6,参数!$B$1)</f>
        <v>20200903-20200909</v>
      </c>
    </row>
    <row r="2266" spans="1:30">
      <c r="A2266" s="15" t="s">
        <v>2294</v>
      </c>
      <c r="B2266" t="str">
        <f>f_info_name(A2266)</f>
        <v>汇添富积极投资核心优势三个月持有期</v>
      </c>
      <c r="C2266" t="str">
        <f>f_info_setupdate(A2266)</f>
        <v>2020-04-26</v>
      </c>
      <c r="D2266" s="16">
        <f t="shared" si="35"/>
        <v>274</v>
      </c>
      <c r="F2266" s="17">
        <f>f_netasset_total(A2266,参数!$B$1,100000000)</f>
        <v>32.3607811842</v>
      </c>
      <c r="G2266" s="17">
        <f ca="1">f_nav_adjustedreturn(A2266,参数!$B$2,参数!$B$1)</f>
        <v>0</v>
      </c>
      <c r="H2266" s="17">
        <f ca="1">f_nav_periodreturnrankingper(A2266,参数!$B$2,参数!$B$1,3)</f>
        <v>0</v>
      </c>
      <c r="I2266" s="17">
        <f ca="1">f_nav_adjustedreturn(A2266,参数!$B$3,参数!$B$2)</f>
        <v>0</v>
      </c>
      <c r="J2266" s="17">
        <f ca="1">f_nav_periodreturnrankingper(A2266,参数!$B$3,参数!$B$2,3)</f>
        <v>0</v>
      </c>
      <c r="K2266" s="17">
        <f ca="1">f_nav_adjustedreturn(A2266,参数!$B$4,参数!$B$3)</f>
        <v>0</v>
      </c>
      <c r="L2266" s="17">
        <f ca="1">f_nav_periodreturnrankingper(A2266,参数!$B$4,参数!$B$3,3)</f>
        <v>0</v>
      </c>
      <c r="M2266" s="17">
        <f ca="1">f_nav_adjustedreturn(A2266,参数!$B$5,参数!$B$4)</f>
        <v>0</v>
      </c>
      <c r="N2266" s="17">
        <f ca="1">f_nav_periodreturnrankingper(A2266,参数!$B$5,参数!$B$4,3)</f>
        <v>0</v>
      </c>
      <c r="O2266" s="17">
        <f ca="1">f_nav_adjustedreturn(A2266,参数!$B$6,参数!$B$5)</f>
        <v>0</v>
      </c>
      <c r="P2266" s="17">
        <f ca="1">f_nav_periodreturnrankingper(A2266,参数!$B$6,参数!$B$5,3)</f>
        <v>0</v>
      </c>
      <c r="Q2266" s="25">
        <f>f_return(A2266,1,参数!$B$1-365/2,参数!$B$1)</f>
        <v>66.3473728196053</v>
      </c>
      <c r="R2266" s="25">
        <f ca="1">f_return(A2266,1,参数!$B$4,参数!$B$1)</f>
        <v>0</v>
      </c>
      <c r="S2266" s="25">
        <f ca="1">f_return(A2266,1,参数!$B$6,参数!$B$1)</f>
        <v>0</v>
      </c>
      <c r="T2266" t="str">
        <f>f_info_investtype(A2266)</f>
        <v>偏股混合型基金</v>
      </c>
      <c r="U2266" t="str">
        <f>f_info_fundmanager(A2266)</f>
        <v>袁建军</v>
      </c>
      <c r="V2266">
        <f>f_info_manager_onthepostdays(A2266,1)</f>
        <v>291</v>
      </c>
      <c r="W2266" s="25">
        <f ca="1">f_return_1w(A2266,"0",参数!$B$2)</f>
        <v>0</v>
      </c>
      <c r="X2266" s="25">
        <f>f_return_1m(A2266,"0",参数!$B$1)</f>
        <v>15.3464262247208</v>
      </c>
      <c r="Y2266" s="25">
        <f>f_return_3m(A2266,0,参数!$B$1)</f>
        <v>24.6862915318444</v>
      </c>
      <c r="Z2266" s="25">
        <f>f_return_6m(A2266,0,参数!B2265)</f>
        <v>22.3110066588327</v>
      </c>
      <c r="AA2266" t="str">
        <f>f_dq_status(A2266,参数!$B$1)</f>
        <v>开放申购|开放赎回</v>
      </c>
      <c r="AB2266" s="17">
        <f ca="1">f_risk_maxdownside(A2266,参数!$B$6,参数!$B$1)</f>
        <v>-7.43657705414616</v>
      </c>
      <c r="AC2266" s="17">
        <f ca="1">f_risk_maxdownside(A2266,参数!$B$4,参数!$B$1)</f>
        <v>-7.43657705414616</v>
      </c>
      <c r="AD2266" t="str">
        <f ca="1">f_risk_maxdownside_date(A2266,参数!$B$6,参数!$B$1)</f>
        <v>20200903-20200909</v>
      </c>
    </row>
    <row r="2267" spans="1:30">
      <c r="A2267" s="15" t="s">
        <v>2295</v>
      </c>
      <c r="B2267" t="str">
        <f>f_info_name(A2267)</f>
        <v>国泰蓝筹精选A</v>
      </c>
      <c r="C2267" t="str">
        <f>f_info_setupdate(A2267)</f>
        <v>2020-02-27</v>
      </c>
      <c r="D2267" s="16">
        <f t="shared" si="35"/>
        <v>333</v>
      </c>
      <c r="F2267" s="17">
        <f>f_netasset_total(A2267,参数!$B$1,100000000)</f>
        <v>13.2832649688</v>
      </c>
      <c r="G2267" s="17">
        <f ca="1">f_nav_adjustedreturn(A2267,参数!$B$2,参数!$B$1)</f>
        <v>0</v>
      </c>
      <c r="H2267" s="17">
        <f ca="1">f_nav_periodreturnrankingper(A2267,参数!$B$2,参数!$B$1,3)</f>
        <v>0</v>
      </c>
      <c r="I2267" s="17">
        <f ca="1">f_nav_adjustedreturn(A2267,参数!$B$3,参数!$B$2)</f>
        <v>0</v>
      </c>
      <c r="J2267" s="17">
        <f ca="1">f_nav_periodreturnrankingper(A2267,参数!$B$3,参数!$B$2,3)</f>
        <v>0</v>
      </c>
      <c r="K2267" s="17">
        <f ca="1">f_nav_adjustedreturn(A2267,参数!$B$4,参数!$B$3)</f>
        <v>0</v>
      </c>
      <c r="L2267" s="17">
        <f ca="1">f_nav_periodreturnrankingper(A2267,参数!$B$4,参数!$B$3,3)</f>
        <v>0</v>
      </c>
      <c r="M2267" s="17">
        <f ca="1">f_nav_adjustedreturn(A2267,参数!$B$5,参数!$B$4)</f>
        <v>0</v>
      </c>
      <c r="N2267" s="17">
        <f ca="1">f_nav_periodreturnrankingper(A2267,参数!$B$5,参数!$B$4,3)</f>
        <v>0</v>
      </c>
      <c r="O2267" s="17">
        <f ca="1">f_nav_adjustedreturn(A2267,参数!$B$6,参数!$B$5)</f>
        <v>0</v>
      </c>
      <c r="P2267" s="17">
        <f ca="1">f_nav_periodreturnrankingper(A2267,参数!$B$6,参数!$B$5,3)</f>
        <v>0</v>
      </c>
      <c r="Q2267" s="25">
        <f>f_return(A2267,1,参数!$B$1-365/2,参数!$B$1)</f>
        <v>141.635178187591</v>
      </c>
      <c r="R2267" s="25">
        <f ca="1">f_return(A2267,1,参数!$B$4,参数!$B$1)</f>
        <v>0</v>
      </c>
      <c r="S2267" s="25">
        <f ca="1">f_return(A2267,1,参数!$B$6,参数!$B$1)</f>
        <v>0</v>
      </c>
      <c r="T2267" t="str">
        <f>f_info_investtype(A2267)</f>
        <v>偏股混合型基金</v>
      </c>
      <c r="U2267" t="str">
        <f>f_info_fundmanager(A2267)</f>
        <v>李恒</v>
      </c>
      <c r="V2267">
        <f>f_info_manager_onthepostdays(A2267,1)</f>
        <v>350</v>
      </c>
      <c r="W2267" s="25">
        <f ca="1">f_return_1w(A2267,"0",参数!$B$2)</f>
        <v>0</v>
      </c>
      <c r="X2267" s="25">
        <f>f_return_1m(A2267,"0",参数!$B$1)</f>
        <v>18.5798816568047</v>
      </c>
      <c r="Y2267" s="25">
        <f>f_return_3m(A2267,0,参数!$B$1)</f>
        <v>38.3173496076722</v>
      </c>
      <c r="Z2267" s="25">
        <f>f_return_6m(A2267,0,参数!B2266)</f>
        <v>58.4307178631052</v>
      </c>
      <c r="AA2267" t="str">
        <f>f_dq_status(A2267,参数!$B$1)</f>
        <v>开放申购|开放赎回</v>
      </c>
      <c r="AB2267" s="17">
        <f ca="1">f_risk_maxdownside(A2267,参数!$B$6,参数!$B$1)</f>
        <v>-7.40979843626712</v>
      </c>
      <c r="AC2267" s="17">
        <f ca="1">f_risk_maxdownside(A2267,参数!$B$4,参数!$B$1)</f>
        <v>-7.40979843626712</v>
      </c>
      <c r="AD2267" t="str">
        <f ca="1">f_risk_maxdownside_date(A2267,参数!$B$6,参数!$B$1)</f>
        <v>20200903-20200909</v>
      </c>
    </row>
    <row r="2268" spans="1:30">
      <c r="A2268" s="15" t="s">
        <v>2296</v>
      </c>
      <c r="B2268" t="str">
        <f>f_info_name(A2268)</f>
        <v>建信高股息主题</v>
      </c>
      <c r="C2268" t="str">
        <f>f_info_setupdate(A2268)</f>
        <v>2020-01-21</v>
      </c>
      <c r="D2268" s="16">
        <f t="shared" si="35"/>
        <v>370</v>
      </c>
      <c r="F2268" s="17">
        <f>f_netasset_total(A2268,参数!$B$1,100000000)</f>
        <v>4.2780391843</v>
      </c>
      <c r="G2268" s="17">
        <f ca="1">f_nav_adjustedreturn(A2268,参数!$B$2,参数!$B$1)</f>
        <v>94.8677190994293</v>
      </c>
      <c r="H2268" s="17">
        <f ca="1">f_nav_periodreturnrankingper(A2268,参数!$B$2,参数!$B$1,3)</f>
        <v>22.3039215686275</v>
      </c>
      <c r="I2268" s="17">
        <f ca="1">f_nav_adjustedreturn(A2268,参数!$B$3,参数!$B$2)</f>
        <v>0</v>
      </c>
      <c r="J2268" s="17">
        <f ca="1">f_nav_periodreturnrankingper(A2268,参数!$B$3,参数!$B$2,3)</f>
        <v>0</v>
      </c>
      <c r="K2268" s="17">
        <f ca="1">f_nav_adjustedreturn(A2268,参数!$B$4,参数!$B$3)</f>
        <v>0</v>
      </c>
      <c r="L2268" s="17">
        <f ca="1">f_nav_periodreturnrankingper(A2268,参数!$B$4,参数!$B$3,3)</f>
        <v>0</v>
      </c>
      <c r="M2268" s="17">
        <f ca="1">f_nav_adjustedreturn(A2268,参数!$B$5,参数!$B$4)</f>
        <v>0</v>
      </c>
      <c r="N2268" s="17">
        <f ca="1">f_nav_periodreturnrankingper(A2268,参数!$B$5,参数!$B$4,3)</f>
        <v>0</v>
      </c>
      <c r="O2268" s="17">
        <f ca="1">f_nav_adjustedreturn(A2268,参数!$B$6,参数!$B$5)</f>
        <v>0</v>
      </c>
      <c r="P2268" s="17">
        <f ca="1">f_nav_periodreturnrankingper(A2268,参数!$B$6,参数!$B$5,3)</f>
        <v>0</v>
      </c>
      <c r="Q2268" s="25">
        <f>f_return(A2268,1,参数!$B$1-365/2,参数!$B$1)</f>
        <v>161.645364455066</v>
      </c>
      <c r="R2268" s="25">
        <f ca="1">f_return(A2268,1,参数!$B$4,参数!$B$1)</f>
        <v>0</v>
      </c>
      <c r="S2268" s="25">
        <f ca="1">f_return(A2268,1,参数!$B$6,参数!$B$1)</f>
        <v>0</v>
      </c>
      <c r="T2268" t="str">
        <f>f_info_investtype(A2268)</f>
        <v>普通股票型基金</v>
      </c>
      <c r="U2268" t="str">
        <f>f_info_fundmanager(A2268)</f>
        <v>陶灿</v>
      </c>
      <c r="V2268">
        <f>f_info_manager_onthepostdays(A2268,1)</f>
        <v>387</v>
      </c>
      <c r="W2268" s="25">
        <f ca="1">f_return_1w(A2268,"0",参数!$B$2)</f>
        <v>0</v>
      </c>
      <c r="X2268" s="25">
        <f>f_return_1m(A2268,"0",参数!$B$1)</f>
        <v>15.6730963102359</v>
      </c>
      <c r="Y2268" s="25">
        <f>f_return_3m(A2268,0,参数!$B$1)</f>
        <v>45.6337789812151</v>
      </c>
      <c r="Z2268" s="25">
        <f>f_return_6m(A2268,0,参数!B2267)</f>
        <v>51.0892186976524</v>
      </c>
      <c r="AA2268" t="str">
        <f>f_dq_status(A2268,参数!$B$1)</f>
        <v>开放申购|开放赎回</v>
      </c>
      <c r="AB2268" s="17">
        <f ca="1">f_risk_maxdownside(A2268,参数!$B$6,参数!$B$1)</f>
        <v>-9.20132141469101</v>
      </c>
      <c r="AC2268" s="17">
        <f ca="1">f_risk_maxdownside(A2268,参数!$B$4,参数!$B$1)</f>
        <v>-9.20132141469101</v>
      </c>
      <c r="AD2268" t="str">
        <f ca="1">f_risk_maxdownside_date(A2268,参数!$B$6,参数!$B$1)</f>
        <v>20200226-20200323</v>
      </c>
    </row>
    <row r="2269" spans="1:30">
      <c r="A2269" s="15" t="s">
        <v>2297</v>
      </c>
      <c r="B2269" t="str">
        <f>f_info_name(A2269)</f>
        <v>同泰慧盈A</v>
      </c>
      <c r="C2269" t="str">
        <f>f_info_setupdate(A2269)</f>
        <v>2019-11-26</v>
      </c>
      <c r="D2269" s="16">
        <f t="shared" si="35"/>
        <v>426</v>
      </c>
      <c r="F2269" s="17">
        <f>f_netasset_total(A2269,参数!$B$1,100000000)</f>
        <v>2.2698269564</v>
      </c>
      <c r="G2269" s="17">
        <f ca="1">f_nav_adjustedreturn(A2269,参数!$B$2,参数!$B$1)</f>
        <v>50.8358588327305</v>
      </c>
      <c r="H2269" s="17">
        <f ca="1">f_nav_periodreturnrankingper(A2269,参数!$B$2,参数!$B$1,3)</f>
        <v>78.1157998037291</v>
      </c>
      <c r="I2269" s="17">
        <f ca="1">f_nav_adjustedreturn(A2269,参数!$B$3,参数!$B$2)</f>
        <v>0</v>
      </c>
      <c r="J2269" s="17">
        <f ca="1">f_nav_periodreturnrankingper(A2269,参数!$B$3,参数!$B$2,3)</f>
        <v>0</v>
      </c>
      <c r="K2269" s="17">
        <f ca="1">f_nav_adjustedreturn(A2269,参数!$B$4,参数!$B$3)</f>
        <v>0</v>
      </c>
      <c r="L2269" s="17">
        <f ca="1">f_nav_periodreturnrankingper(A2269,参数!$B$4,参数!$B$3,3)</f>
        <v>0</v>
      </c>
      <c r="M2269" s="17">
        <f ca="1">f_nav_adjustedreturn(A2269,参数!$B$5,参数!$B$4)</f>
        <v>0</v>
      </c>
      <c r="N2269" s="17">
        <f ca="1">f_nav_periodreturnrankingper(A2269,参数!$B$5,参数!$B$4,3)</f>
        <v>0</v>
      </c>
      <c r="O2269" s="17">
        <f ca="1">f_nav_adjustedreturn(A2269,参数!$B$6,参数!$B$5)</f>
        <v>0</v>
      </c>
      <c r="P2269" s="17">
        <f ca="1">f_nav_periodreturnrankingper(A2269,参数!$B$6,参数!$B$5,3)</f>
        <v>0</v>
      </c>
      <c r="Q2269" s="25">
        <f>f_return(A2269,1,参数!$B$1-365/2,参数!$B$1)</f>
        <v>69.2804748061167</v>
      </c>
      <c r="R2269" s="25">
        <f ca="1">f_return(A2269,1,参数!$B$4,参数!$B$1)</f>
        <v>0</v>
      </c>
      <c r="S2269" s="25">
        <f ca="1">f_return(A2269,1,参数!$B$6,参数!$B$1)</f>
        <v>0</v>
      </c>
      <c r="T2269" t="str">
        <f>f_info_investtype(A2269)</f>
        <v>偏股混合型基金</v>
      </c>
      <c r="U2269" t="str">
        <f>f_info_fundmanager(A2269)</f>
        <v>杨喆</v>
      </c>
      <c r="V2269">
        <f>f_info_manager_onthepostdays(A2269,1)</f>
        <v>443</v>
      </c>
      <c r="W2269" s="25">
        <f ca="1">f_return_1w(A2269,"0",参数!$B$2)</f>
        <v>0.245001960015675</v>
      </c>
      <c r="X2269" s="25">
        <f>f_return_1m(A2269,"0",参数!$B$1)</f>
        <v>11.240086517664</v>
      </c>
      <c r="Y2269" s="25">
        <f>f_return_3m(A2269,0,参数!$B$1)</f>
        <v>18.7668385805558</v>
      </c>
      <c r="Z2269" s="25">
        <f>f_return_6m(A2269,0,参数!B2268)</f>
        <v>21.5513237343242</v>
      </c>
      <c r="AA2269" t="str">
        <f>f_dq_status(A2269,参数!$B$1)</f>
        <v>暂停大额申购|开放赎回</v>
      </c>
      <c r="AB2269" s="17">
        <f ca="1">f_risk_maxdownside(A2269,参数!$B$6,参数!$B$1)</f>
        <v>-21.6175692361969</v>
      </c>
      <c r="AC2269" s="17">
        <f ca="1">f_risk_maxdownside(A2269,参数!$B$4,参数!$B$1)</f>
        <v>-21.6175692361969</v>
      </c>
      <c r="AD2269" t="str">
        <f ca="1">f_risk_maxdownside_date(A2269,参数!$B$6,参数!$B$1)</f>
        <v>20200226-20200401</v>
      </c>
    </row>
    <row r="2270" spans="1:30">
      <c r="A2270" s="15" t="s">
        <v>2298</v>
      </c>
      <c r="B2270" t="str">
        <f>f_info_name(A2270)</f>
        <v>同泰慧利A</v>
      </c>
      <c r="C2270" t="str">
        <f>f_info_setupdate(A2270)</f>
        <v>2020-07-03</v>
      </c>
      <c r="D2270" s="16">
        <f t="shared" si="35"/>
        <v>206</v>
      </c>
      <c r="F2270" s="17">
        <f>f_netasset_total(A2270,参数!$B$1,100000000)</f>
        <v>1.8525875852</v>
      </c>
      <c r="G2270" s="17">
        <f ca="1">f_nav_adjustedreturn(A2270,参数!$B$2,参数!$B$1)</f>
        <v>0</v>
      </c>
      <c r="H2270" s="17">
        <f ca="1">f_nav_periodreturnrankingper(A2270,参数!$B$2,参数!$B$1,3)</f>
        <v>0</v>
      </c>
      <c r="I2270" s="17">
        <f ca="1">f_nav_adjustedreturn(A2270,参数!$B$3,参数!$B$2)</f>
        <v>0</v>
      </c>
      <c r="J2270" s="17">
        <f ca="1">f_nav_periodreturnrankingper(A2270,参数!$B$3,参数!$B$2,3)</f>
        <v>0</v>
      </c>
      <c r="K2270" s="17">
        <f ca="1">f_nav_adjustedreturn(A2270,参数!$B$4,参数!$B$3)</f>
        <v>0</v>
      </c>
      <c r="L2270" s="17">
        <f ca="1">f_nav_periodreturnrankingper(A2270,参数!$B$4,参数!$B$3,3)</f>
        <v>0</v>
      </c>
      <c r="M2270" s="17">
        <f ca="1">f_nav_adjustedreturn(A2270,参数!$B$5,参数!$B$4)</f>
        <v>0</v>
      </c>
      <c r="N2270" s="17">
        <f ca="1">f_nav_periodreturnrankingper(A2270,参数!$B$5,参数!$B$4,3)</f>
        <v>0</v>
      </c>
      <c r="O2270" s="17">
        <f ca="1">f_nav_adjustedreturn(A2270,参数!$B$6,参数!$B$5)</f>
        <v>0</v>
      </c>
      <c r="P2270" s="17">
        <f ca="1">f_nav_periodreturnrankingper(A2270,参数!$B$6,参数!$B$5,3)</f>
        <v>0</v>
      </c>
      <c r="Q2270" s="25">
        <f>f_return(A2270,1,参数!$B$1-365/2,参数!$B$1)</f>
        <v>77.410141303197</v>
      </c>
      <c r="R2270" s="25">
        <f ca="1">f_return(A2270,1,参数!$B$4,参数!$B$1)</f>
        <v>0</v>
      </c>
      <c r="S2270" s="25">
        <f ca="1">f_return(A2270,1,参数!$B$6,参数!$B$1)</f>
        <v>0</v>
      </c>
      <c r="T2270" t="str">
        <f>f_info_investtype(A2270)</f>
        <v>偏股混合型基金</v>
      </c>
      <c r="U2270" t="str">
        <f>f_info_fundmanager(A2270)</f>
        <v>沈莉</v>
      </c>
      <c r="V2270">
        <f>f_info_manager_onthepostdays(A2270,1)</f>
        <v>223</v>
      </c>
      <c r="W2270" s="25">
        <f ca="1">f_return_1w(A2270,"0",参数!$B$2)</f>
        <v>0</v>
      </c>
      <c r="X2270" s="25">
        <f>f_return_1m(A2270,"0",参数!$B$1)</f>
        <v>14.4433042585942</v>
      </c>
      <c r="Y2270" s="25">
        <f>f_return_3m(A2270,0,参数!$B$1)</f>
        <v>28.472688873956</v>
      </c>
      <c r="Z2270" s="25">
        <f>f_return_6m(A2270,0,参数!B2269)</f>
        <v>19.9583609349863</v>
      </c>
      <c r="AA2270" t="str">
        <f>f_dq_status(A2270,参数!$B$1)</f>
        <v>开放申购|开放赎回</v>
      </c>
      <c r="AB2270" s="17">
        <f ca="1">f_risk_maxdownside(A2270,参数!$B$6,参数!$B$1)</f>
        <v>-7.16117216117217</v>
      </c>
      <c r="AC2270" s="17">
        <f ca="1">f_risk_maxdownside(A2270,参数!$B$4,参数!$B$1)</f>
        <v>-7.16117216117217</v>
      </c>
      <c r="AD2270" t="str">
        <f ca="1">f_risk_maxdownside_date(A2270,参数!$B$6,参数!$B$1)</f>
        <v>20200902-20200910</v>
      </c>
    </row>
    <row r="2271" spans="1:30">
      <c r="A2271" s="15" t="s">
        <v>2299</v>
      </c>
      <c r="B2271" t="str">
        <f>f_info_name(A2271)</f>
        <v>诺安研究优选</v>
      </c>
      <c r="C2271" t="str">
        <f>f_info_setupdate(A2271)</f>
        <v>2020-05-09</v>
      </c>
      <c r="D2271" s="16">
        <f t="shared" si="35"/>
        <v>261</v>
      </c>
      <c r="F2271" s="17">
        <f>f_netasset_total(A2271,参数!$B$1,100000000)</f>
        <v>5.5527015877</v>
      </c>
      <c r="G2271" s="17">
        <f ca="1">f_nav_adjustedreturn(A2271,参数!$B$2,参数!$B$1)</f>
        <v>0</v>
      </c>
      <c r="H2271" s="17">
        <f ca="1">f_nav_periodreturnrankingper(A2271,参数!$B$2,参数!$B$1,3)</f>
        <v>0</v>
      </c>
      <c r="I2271" s="17">
        <f ca="1">f_nav_adjustedreturn(A2271,参数!$B$3,参数!$B$2)</f>
        <v>0</v>
      </c>
      <c r="J2271" s="17">
        <f ca="1">f_nav_periodreturnrankingper(A2271,参数!$B$3,参数!$B$2,3)</f>
        <v>0</v>
      </c>
      <c r="K2271" s="17">
        <f ca="1">f_nav_adjustedreturn(A2271,参数!$B$4,参数!$B$3)</f>
        <v>0</v>
      </c>
      <c r="L2271" s="17">
        <f ca="1">f_nav_periodreturnrankingper(A2271,参数!$B$4,参数!$B$3,3)</f>
        <v>0</v>
      </c>
      <c r="M2271" s="17">
        <f ca="1">f_nav_adjustedreturn(A2271,参数!$B$5,参数!$B$4)</f>
        <v>0</v>
      </c>
      <c r="N2271" s="17">
        <f ca="1">f_nav_periodreturnrankingper(A2271,参数!$B$5,参数!$B$4,3)</f>
        <v>0</v>
      </c>
      <c r="O2271" s="17">
        <f ca="1">f_nav_adjustedreturn(A2271,参数!$B$6,参数!$B$5)</f>
        <v>0</v>
      </c>
      <c r="P2271" s="17">
        <f ca="1">f_nav_periodreturnrankingper(A2271,参数!$B$6,参数!$B$5,3)</f>
        <v>0</v>
      </c>
      <c r="Q2271" s="25">
        <f>f_return(A2271,1,参数!$B$1-365/2,参数!$B$1)</f>
        <v>70.446655650044</v>
      </c>
      <c r="R2271" s="25">
        <f ca="1">f_return(A2271,1,参数!$B$4,参数!$B$1)</f>
        <v>0</v>
      </c>
      <c r="S2271" s="25">
        <f ca="1">f_return(A2271,1,参数!$B$6,参数!$B$1)</f>
        <v>0</v>
      </c>
      <c r="T2271" t="str">
        <f>f_info_investtype(A2271)</f>
        <v>偏股混合型基金</v>
      </c>
      <c r="U2271" t="str">
        <f>f_info_fundmanager(A2271)</f>
        <v>王创练,黄友文</v>
      </c>
      <c r="V2271">
        <f>f_info_manager_onthepostdays(A2271,1)</f>
        <v>278</v>
      </c>
      <c r="W2271" s="25">
        <f ca="1">f_return_1w(A2271,"0",参数!$B$2)</f>
        <v>0</v>
      </c>
      <c r="X2271" s="25">
        <f>f_return_1m(A2271,"0",参数!$B$1)</f>
        <v>17.2219925589086</v>
      </c>
      <c r="Y2271" s="25">
        <f>f_return_3m(A2271,0,参数!$B$1)</f>
        <v>30.1808832981361</v>
      </c>
      <c r="Z2271" s="25">
        <f>f_return_6m(A2271,0,参数!B2270)</f>
        <v>23.5289079229122</v>
      </c>
      <c r="AA2271" t="str">
        <f>f_dq_status(A2271,参数!$B$1)</f>
        <v>开放申购|开放赎回</v>
      </c>
      <c r="AB2271" s="17">
        <f ca="1">f_risk_maxdownside(A2271,参数!$B$6,参数!$B$1)</f>
        <v>-10.309363855022</v>
      </c>
      <c r="AC2271" s="17">
        <f ca="1">f_risk_maxdownside(A2271,参数!$B$4,参数!$B$1)</f>
        <v>-10.309363855022</v>
      </c>
      <c r="AD2271" t="str">
        <f ca="1">f_risk_maxdownside_date(A2271,参数!$B$6,参数!$B$1)</f>
        <v>20200903-20200910</v>
      </c>
    </row>
    <row r="2272" spans="1:30">
      <c r="A2272" s="15" t="s">
        <v>2300</v>
      </c>
      <c r="B2272" t="str">
        <f>f_info_name(A2272)</f>
        <v>淳厚信睿核心精选A</v>
      </c>
      <c r="C2272" t="str">
        <f>f_info_setupdate(A2272)</f>
        <v>2020-02-12</v>
      </c>
      <c r="D2272" s="16">
        <f t="shared" si="35"/>
        <v>348</v>
      </c>
      <c r="F2272" s="17">
        <f>f_netasset_total(A2272,参数!$B$1,100000000)</f>
        <v>8.6794311036</v>
      </c>
      <c r="G2272" s="17">
        <f ca="1">f_nav_adjustedreturn(A2272,参数!$B$2,参数!$B$1)</f>
        <v>0</v>
      </c>
      <c r="H2272" s="17">
        <f ca="1">f_nav_periodreturnrankingper(A2272,参数!$B$2,参数!$B$1,3)</f>
        <v>0</v>
      </c>
      <c r="I2272" s="17">
        <f ca="1">f_nav_adjustedreturn(A2272,参数!$B$3,参数!$B$2)</f>
        <v>0</v>
      </c>
      <c r="J2272" s="17">
        <f ca="1">f_nav_periodreturnrankingper(A2272,参数!$B$3,参数!$B$2,3)</f>
        <v>0</v>
      </c>
      <c r="K2272" s="17">
        <f ca="1">f_nav_adjustedreturn(A2272,参数!$B$4,参数!$B$3)</f>
        <v>0</v>
      </c>
      <c r="L2272" s="17">
        <f ca="1">f_nav_periodreturnrankingper(A2272,参数!$B$4,参数!$B$3,3)</f>
        <v>0</v>
      </c>
      <c r="M2272" s="17">
        <f ca="1">f_nav_adjustedreturn(A2272,参数!$B$5,参数!$B$4)</f>
        <v>0</v>
      </c>
      <c r="N2272" s="17">
        <f ca="1">f_nav_periodreturnrankingper(A2272,参数!$B$5,参数!$B$4,3)</f>
        <v>0</v>
      </c>
      <c r="O2272" s="17">
        <f ca="1">f_nav_adjustedreturn(A2272,参数!$B$6,参数!$B$5)</f>
        <v>0</v>
      </c>
      <c r="P2272" s="17">
        <f ca="1">f_nav_periodreturnrankingper(A2272,参数!$B$6,参数!$B$5,3)</f>
        <v>0</v>
      </c>
      <c r="Q2272" s="25">
        <f>f_return(A2272,1,参数!$B$1-365/2,参数!$B$1)</f>
        <v>79.6414039851565</v>
      </c>
      <c r="R2272" s="25">
        <f ca="1">f_return(A2272,1,参数!$B$4,参数!$B$1)</f>
        <v>0</v>
      </c>
      <c r="S2272" s="25">
        <f ca="1">f_return(A2272,1,参数!$B$6,参数!$B$1)</f>
        <v>0</v>
      </c>
      <c r="T2272" t="str">
        <f>f_info_investtype(A2272)</f>
        <v>偏股混合型基金</v>
      </c>
      <c r="U2272" t="str">
        <f>f_info_fundmanager(A2272)</f>
        <v>薛莉丽,陈文</v>
      </c>
      <c r="V2272">
        <f>f_info_manager_onthepostdays(A2272,1)</f>
        <v>365</v>
      </c>
      <c r="W2272" s="25">
        <f ca="1">f_return_1w(A2272,"0",参数!$B$2)</f>
        <v>0</v>
      </c>
      <c r="X2272" s="25">
        <f>f_return_1m(A2272,"0",参数!$B$1)</f>
        <v>15.1086753440867</v>
      </c>
      <c r="Y2272" s="25">
        <f>f_return_3m(A2272,0,参数!$B$1)</f>
        <v>28.1850336361745</v>
      </c>
      <c r="Z2272" s="25">
        <f>f_return_6m(A2272,0,参数!B2271)</f>
        <v>22.9423592493298</v>
      </c>
      <c r="AA2272" t="str">
        <f>f_dq_status(A2272,参数!$B$1)</f>
        <v>开放申购|开放赎回</v>
      </c>
      <c r="AB2272" s="17">
        <f ca="1">f_risk_maxdownside(A2272,参数!$B$6,参数!$B$1)</f>
        <v>-8.73316773434435</v>
      </c>
      <c r="AC2272" s="17">
        <f ca="1">f_risk_maxdownside(A2272,参数!$B$4,参数!$B$1)</f>
        <v>-8.73316773434435</v>
      </c>
      <c r="AD2272" t="str">
        <f ca="1">f_risk_maxdownside_date(A2272,参数!$B$6,参数!$B$1)</f>
        <v>20200903-20200910</v>
      </c>
    </row>
    <row r="2273" spans="1:30">
      <c r="A2273" s="15" t="s">
        <v>2301</v>
      </c>
      <c r="B2273" t="str">
        <f>f_info_name(A2273)</f>
        <v>前海开源稳健增长三年</v>
      </c>
      <c r="C2273" t="str">
        <f>f_info_setupdate(A2273)</f>
        <v>2020-03-18</v>
      </c>
      <c r="D2273" s="16">
        <f t="shared" si="35"/>
        <v>313</v>
      </c>
      <c r="F2273" s="17">
        <f>f_netasset_total(A2273,参数!$B$1,100000000)</f>
        <v>28.7756572567</v>
      </c>
      <c r="G2273" s="17">
        <f ca="1">f_nav_adjustedreturn(A2273,参数!$B$2,参数!$B$1)</f>
        <v>0</v>
      </c>
      <c r="H2273" s="17">
        <f ca="1">f_nav_periodreturnrankingper(A2273,参数!$B$2,参数!$B$1,3)</f>
        <v>0</v>
      </c>
      <c r="I2273" s="17">
        <f ca="1">f_nav_adjustedreturn(A2273,参数!$B$3,参数!$B$2)</f>
        <v>0</v>
      </c>
      <c r="J2273" s="17">
        <f ca="1">f_nav_periodreturnrankingper(A2273,参数!$B$3,参数!$B$2,3)</f>
        <v>0</v>
      </c>
      <c r="K2273" s="17">
        <f ca="1">f_nav_adjustedreturn(A2273,参数!$B$4,参数!$B$3)</f>
        <v>0</v>
      </c>
      <c r="L2273" s="17">
        <f ca="1">f_nav_periodreturnrankingper(A2273,参数!$B$4,参数!$B$3,3)</f>
        <v>0</v>
      </c>
      <c r="M2273" s="17">
        <f ca="1">f_nav_adjustedreturn(A2273,参数!$B$5,参数!$B$4)</f>
        <v>0</v>
      </c>
      <c r="N2273" s="17">
        <f ca="1">f_nav_periodreturnrankingper(A2273,参数!$B$5,参数!$B$4,3)</f>
        <v>0</v>
      </c>
      <c r="O2273" s="17">
        <f ca="1">f_nav_adjustedreturn(A2273,参数!$B$6,参数!$B$5)</f>
        <v>0</v>
      </c>
      <c r="P2273" s="17">
        <f ca="1">f_nav_periodreturnrankingper(A2273,参数!$B$6,参数!$B$5,3)</f>
        <v>0</v>
      </c>
      <c r="Q2273" s="25">
        <f>f_return(A2273,1,参数!$B$1-365/2,参数!$B$1)</f>
        <v>8.70181896865176</v>
      </c>
      <c r="R2273" s="25">
        <f ca="1">f_return(A2273,1,参数!$B$4,参数!$B$1)</f>
        <v>0</v>
      </c>
      <c r="S2273" s="25">
        <f ca="1">f_return(A2273,1,参数!$B$6,参数!$B$1)</f>
        <v>0</v>
      </c>
      <c r="T2273" t="str">
        <f>f_info_investtype(A2273)</f>
        <v>偏股混合型基金</v>
      </c>
      <c r="U2273" t="str">
        <f>f_info_fundmanager(A2273)</f>
        <v>邱杰</v>
      </c>
      <c r="V2273">
        <f>f_info_manager_onthepostdays(A2273,1)</f>
        <v>330</v>
      </c>
      <c r="W2273" s="25">
        <f ca="1">f_return_1w(A2273,"0",参数!$B$2)</f>
        <v>0</v>
      </c>
      <c r="X2273" s="25">
        <f>f_return_1m(A2273,"0",参数!$B$1)</f>
        <v>5.42097083828503</v>
      </c>
      <c r="Y2273" s="25">
        <f>f_return_3m(A2273,0,参数!$B$1)</f>
        <v>7.10504318751742</v>
      </c>
      <c r="Z2273" s="25">
        <f>f_return_6m(A2273,0,参数!B2272)</f>
        <v>-0.387392146504663</v>
      </c>
      <c r="AA2273" t="str">
        <f>f_dq_status(A2273,参数!$B$1)</f>
        <v>开放申购|暂停赎回</v>
      </c>
      <c r="AB2273" s="17">
        <f ca="1">f_risk_maxdownside(A2273,参数!$B$6,参数!$B$1)</f>
        <v>-6.69619593538301</v>
      </c>
      <c r="AC2273" s="17">
        <f ca="1">f_risk_maxdownside(A2273,参数!$B$4,参数!$B$1)</f>
        <v>-6.69619593538301</v>
      </c>
      <c r="AD2273" t="str">
        <f ca="1">f_risk_maxdownside_date(A2273,参数!$B$6,参数!$B$1)</f>
        <v>20200806-20201027</v>
      </c>
    </row>
    <row r="2274" spans="1:30">
      <c r="A2274" s="15" t="s">
        <v>2302</v>
      </c>
      <c r="B2274" t="str">
        <f>f_info_name(A2274)</f>
        <v>博道嘉泰回报</v>
      </c>
      <c r="C2274" t="str">
        <f>f_info_setupdate(A2274)</f>
        <v>2019-12-19</v>
      </c>
      <c r="D2274" s="16">
        <f t="shared" si="35"/>
        <v>403</v>
      </c>
      <c r="F2274" s="17">
        <f>f_netasset_total(A2274,参数!$B$1,100000000)</f>
        <v>10.135471284</v>
      </c>
      <c r="G2274" s="17">
        <f ca="1">f_nav_adjustedreturn(A2274,参数!$B$2,参数!$B$1)</f>
        <v>90.0914041229094</v>
      </c>
      <c r="H2274" s="17">
        <f ca="1">f_nav_periodreturnrankingper(A2274,参数!$B$2,参数!$B$1,3)</f>
        <v>1.33333333333333</v>
      </c>
      <c r="I2274" s="17">
        <f ca="1">f_nav_adjustedreturn(A2274,参数!$B$3,参数!$B$2)</f>
        <v>0</v>
      </c>
      <c r="J2274" s="17">
        <f ca="1">f_nav_periodreturnrankingper(A2274,参数!$B$3,参数!$B$2,3)</f>
        <v>0</v>
      </c>
      <c r="K2274" s="17">
        <f ca="1">f_nav_adjustedreturn(A2274,参数!$B$4,参数!$B$3)</f>
        <v>0</v>
      </c>
      <c r="L2274" s="17">
        <f ca="1">f_nav_periodreturnrankingper(A2274,参数!$B$4,参数!$B$3,3)</f>
        <v>0</v>
      </c>
      <c r="M2274" s="17">
        <f ca="1">f_nav_adjustedreturn(A2274,参数!$B$5,参数!$B$4)</f>
        <v>0</v>
      </c>
      <c r="N2274" s="17">
        <f ca="1">f_nav_periodreturnrankingper(A2274,参数!$B$5,参数!$B$4,3)</f>
        <v>0</v>
      </c>
      <c r="O2274" s="17">
        <f ca="1">f_nav_adjustedreturn(A2274,参数!$B$6,参数!$B$5)</f>
        <v>0</v>
      </c>
      <c r="P2274" s="17">
        <f ca="1">f_nav_periodreturnrankingper(A2274,参数!$B$6,参数!$B$5,3)</f>
        <v>0</v>
      </c>
      <c r="Q2274" s="25">
        <f>f_return(A2274,1,参数!$B$1-365/2,参数!$B$1)</f>
        <v>89.1760149063434</v>
      </c>
      <c r="R2274" s="25">
        <f ca="1">f_return(A2274,1,参数!$B$4,参数!$B$1)</f>
        <v>0</v>
      </c>
      <c r="S2274" s="25">
        <f ca="1">f_return(A2274,1,参数!$B$6,参数!$B$1)</f>
        <v>0</v>
      </c>
      <c r="T2274" t="str">
        <f>f_info_investtype(A2274)</f>
        <v>平衡混合型基金</v>
      </c>
      <c r="U2274" t="str">
        <f>f_info_fundmanager(A2274)</f>
        <v>张迎军</v>
      </c>
      <c r="V2274">
        <f>f_info_manager_onthepostdays(A2274,1)</f>
        <v>420</v>
      </c>
      <c r="W2274" s="25">
        <f ca="1">f_return_1w(A2274,"0",参数!$B$2)</f>
        <v>-0.464576074332164</v>
      </c>
      <c r="X2274" s="25">
        <f>f_return_1m(A2274,"0",参数!$B$1)</f>
        <v>15.0008824048474</v>
      </c>
      <c r="Y2274" s="25">
        <f>f_return_3m(A2274,0,参数!$B$1)</f>
        <v>31.9273856120934</v>
      </c>
      <c r="Z2274" s="25">
        <f>f_return_6m(A2274,0,参数!B2273)</f>
        <v>32.8695652173913</v>
      </c>
      <c r="AA2274" t="str">
        <f>f_dq_status(A2274,参数!$B$1)</f>
        <v>开放申购|开放赎回</v>
      </c>
      <c r="AB2274" s="17">
        <f ca="1">f_risk_maxdownside(A2274,参数!$B$6,参数!$B$1)</f>
        <v>-12.9104211277659</v>
      </c>
      <c r="AC2274" s="17">
        <f ca="1">f_risk_maxdownside(A2274,参数!$B$4,参数!$B$1)</f>
        <v>-12.9104211277659</v>
      </c>
      <c r="AD2274" t="str">
        <f ca="1">f_risk_maxdownside_date(A2274,参数!$B$6,参数!$B$1)</f>
        <v>20200222-20200323</v>
      </c>
    </row>
    <row r="2275" spans="1:30">
      <c r="A2275" s="15" t="s">
        <v>2303</v>
      </c>
      <c r="B2275" t="str">
        <f>f_info_name(A2275)</f>
        <v>南方宝泰一年A</v>
      </c>
      <c r="C2275" t="str">
        <f>f_info_setupdate(A2275)</f>
        <v>2019-12-27</v>
      </c>
      <c r="D2275" s="16">
        <f t="shared" si="35"/>
        <v>395</v>
      </c>
      <c r="F2275" s="17">
        <f>f_netasset_total(A2275,参数!$B$1,100000000)</f>
        <v>25.3676531061</v>
      </c>
      <c r="G2275" s="17">
        <f ca="1">f_nav_adjustedreturn(A2275,参数!$B$2,参数!$B$1)</f>
        <v>11.7694075332201</v>
      </c>
      <c r="H2275" s="17">
        <f ca="1">f_nav_periodreturnrankingper(A2275,参数!$B$2,参数!$B$1,3)</f>
        <v>70.3208556149733</v>
      </c>
      <c r="I2275" s="17">
        <f ca="1">f_nav_adjustedreturn(A2275,参数!$B$3,参数!$B$2)</f>
        <v>0</v>
      </c>
      <c r="J2275" s="17">
        <f ca="1">f_nav_periodreturnrankingper(A2275,参数!$B$3,参数!$B$2,3)</f>
        <v>0</v>
      </c>
      <c r="K2275" s="17">
        <f ca="1">f_nav_adjustedreturn(A2275,参数!$B$4,参数!$B$3)</f>
        <v>0</v>
      </c>
      <c r="L2275" s="17">
        <f ca="1">f_nav_periodreturnrankingper(A2275,参数!$B$4,参数!$B$3,3)</f>
        <v>0</v>
      </c>
      <c r="M2275" s="17">
        <f ca="1">f_nav_adjustedreturn(A2275,参数!$B$5,参数!$B$4)</f>
        <v>0</v>
      </c>
      <c r="N2275" s="17">
        <f ca="1">f_nav_periodreturnrankingper(A2275,参数!$B$5,参数!$B$4,3)</f>
        <v>0</v>
      </c>
      <c r="O2275" s="17">
        <f ca="1">f_nav_adjustedreturn(A2275,参数!$B$6,参数!$B$5)</f>
        <v>0</v>
      </c>
      <c r="P2275" s="17">
        <f ca="1">f_nav_periodreturnrankingper(A2275,参数!$B$6,参数!$B$5,3)</f>
        <v>0</v>
      </c>
      <c r="Q2275" s="25">
        <f>f_return(A2275,1,参数!$B$1-365/2,参数!$B$1)</f>
        <v>16.1672174345609</v>
      </c>
      <c r="R2275" s="25">
        <f ca="1">f_return(A2275,1,参数!$B$4,参数!$B$1)</f>
        <v>0</v>
      </c>
      <c r="S2275" s="25">
        <f ca="1">f_return(A2275,1,参数!$B$6,参数!$B$1)</f>
        <v>0</v>
      </c>
      <c r="T2275" t="str">
        <f>f_info_investtype(A2275)</f>
        <v>偏债混合型基金</v>
      </c>
      <c r="U2275" t="str">
        <f>f_info_fundmanager(A2275)</f>
        <v>林乐峰</v>
      </c>
      <c r="V2275">
        <f>f_info_manager_onthepostdays(A2275,1)</f>
        <v>412</v>
      </c>
      <c r="W2275" s="25">
        <f ca="1">f_return_1w(A2275,"0",参数!$B$2)</f>
        <v>-0.179515308666603</v>
      </c>
      <c r="X2275" s="25">
        <f>f_return_1m(A2275,"0",参数!$B$1)</f>
        <v>2.99208248941263</v>
      </c>
      <c r="Y2275" s="25">
        <f>f_return_3m(A2275,0,参数!$B$1)</f>
        <v>4.45378151260505</v>
      </c>
      <c r="Z2275" s="25">
        <f>f_return_6m(A2275,0,参数!B2274)</f>
        <v>6.86943339018382</v>
      </c>
      <c r="AA2275" t="str">
        <f>f_dq_status(A2275,参数!$B$1)</f>
        <v>开放申购|开放赎回</v>
      </c>
      <c r="AB2275" s="17">
        <f ca="1">f_risk_maxdownside(A2275,参数!$B$6,参数!$B$1)</f>
        <v>-3.72811331890615</v>
      </c>
      <c r="AC2275" s="17">
        <f ca="1">f_risk_maxdownside(A2275,参数!$B$4,参数!$B$1)</f>
        <v>-3.72811331890615</v>
      </c>
      <c r="AD2275" t="str">
        <f ca="1">f_risk_maxdownside_date(A2275,参数!$B$6,参数!$B$1)</f>
        <v>20200306-20200323</v>
      </c>
    </row>
    <row r="2276" spans="1:30">
      <c r="A2276" s="15" t="s">
        <v>2304</v>
      </c>
      <c r="B2276" t="str">
        <f>f_info_name(A2276)</f>
        <v>宝盈研究精选A</v>
      </c>
      <c r="C2276" t="str">
        <f>f_info_setupdate(A2276)</f>
        <v>2019-12-24</v>
      </c>
      <c r="D2276" s="16">
        <f t="shared" si="35"/>
        <v>398</v>
      </c>
      <c r="F2276" s="17">
        <f>f_netasset_total(A2276,参数!$B$1,100000000)</f>
        <v>14.902230257</v>
      </c>
      <c r="G2276" s="17">
        <f ca="1">f_nav_adjustedreturn(A2276,参数!$B$2,参数!$B$1)</f>
        <v>119.126463031687</v>
      </c>
      <c r="H2276" s="17">
        <f ca="1">f_nav_periodreturnrankingper(A2276,参数!$B$2,参数!$B$1,3)</f>
        <v>2.55152109911678</v>
      </c>
      <c r="I2276" s="17">
        <f ca="1">f_nav_adjustedreturn(A2276,参数!$B$3,参数!$B$2)</f>
        <v>0</v>
      </c>
      <c r="J2276" s="17">
        <f ca="1">f_nav_periodreturnrankingper(A2276,参数!$B$3,参数!$B$2,3)</f>
        <v>0</v>
      </c>
      <c r="K2276" s="17">
        <f ca="1">f_nav_adjustedreturn(A2276,参数!$B$4,参数!$B$3)</f>
        <v>0</v>
      </c>
      <c r="L2276" s="17">
        <f ca="1">f_nav_periodreturnrankingper(A2276,参数!$B$4,参数!$B$3,3)</f>
        <v>0</v>
      </c>
      <c r="M2276" s="17">
        <f ca="1">f_nav_adjustedreturn(A2276,参数!$B$5,参数!$B$4)</f>
        <v>0</v>
      </c>
      <c r="N2276" s="17">
        <f ca="1">f_nav_periodreturnrankingper(A2276,参数!$B$5,参数!$B$4,3)</f>
        <v>0</v>
      </c>
      <c r="O2276" s="17">
        <f ca="1">f_nav_adjustedreturn(A2276,参数!$B$6,参数!$B$5)</f>
        <v>0</v>
      </c>
      <c r="P2276" s="17">
        <f ca="1">f_nav_periodreturnrankingper(A2276,参数!$B$6,参数!$B$5,3)</f>
        <v>0</v>
      </c>
      <c r="Q2276" s="25">
        <f>f_return(A2276,1,参数!$B$1-365/2,参数!$B$1)</f>
        <v>100.096239983717</v>
      </c>
      <c r="R2276" s="25">
        <f ca="1">f_return(A2276,1,参数!$B$4,参数!$B$1)</f>
        <v>0</v>
      </c>
      <c r="S2276" s="25">
        <f ca="1">f_return(A2276,1,参数!$B$6,参数!$B$1)</f>
        <v>0</v>
      </c>
      <c r="T2276" t="str">
        <f>f_info_investtype(A2276)</f>
        <v>偏股混合型基金</v>
      </c>
      <c r="U2276" t="str">
        <f>f_info_fundmanager(A2276)</f>
        <v>李进</v>
      </c>
      <c r="V2276">
        <f>f_info_manager_onthepostdays(A2276,1)</f>
        <v>415</v>
      </c>
      <c r="W2276" s="25">
        <f ca="1">f_return_1w(A2276,"0",参数!$B$2)</f>
        <v>0.334160779071972</v>
      </c>
      <c r="X2276" s="25">
        <f>f_return_1m(A2276,"0",参数!$B$1)</f>
        <v>16.1036603811637</v>
      </c>
      <c r="Y2276" s="25">
        <f>f_return_3m(A2276,0,参数!$B$1)</f>
        <v>45.7007276178425</v>
      </c>
      <c r="Z2276" s="25">
        <f>f_return_6m(A2276,0,参数!B2275)</f>
        <v>33.1128154089339</v>
      </c>
      <c r="AA2276" t="str">
        <f>f_dq_status(A2276,参数!$B$1)</f>
        <v>开放申购|开放赎回</v>
      </c>
      <c r="AB2276" s="17">
        <f ca="1">f_risk_maxdownside(A2276,参数!$B$6,参数!$B$1)</f>
        <v>-17.2332657200811</v>
      </c>
      <c r="AC2276" s="17">
        <f ca="1">f_risk_maxdownside(A2276,参数!$B$4,参数!$B$1)</f>
        <v>-17.2332657200811</v>
      </c>
      <c r="AD2276" t="str">
        <f ca="1">f_risk_maxdownside_date(A2276,参数!$B$6,参数!$B$1)</f>
        <v>20200226-20200323</v>
      </c>
    </row>
    <row r="2277" spans="1:30">
      <c r="A2277" s="15" t="s">
        <v>2305</v>
      </c>
      <c r="B2277" t="str">
        <f>f_info_name(A2277)</f>
        <v>九泰天辰量化</v>
      </c>
      <c r="C2277" t="str">
        <f>f_info_setupdate(A2277)</f>
        <v>2020-03-12</v>
      </c>
      <c r="D2277" s="16">
        <f t="shared" si="35"/>
        <v>319</v>
      </c>
      <c r="F2277" s="17">
        <f>f_netasset_total(A2277,参数!$B$1,100000000)</f>
        <v>0.8003697805</v>
      </c>
      <c r="G2277" s="17">
        <f ca="1">f_nav_adjustedreturn(A2277,参数!$B$2,参数!$B$1)</f>
        <v>0</v>
      </c>
      <c r="H2277" s="17">
        <f ca="1">f_nav_periodreturnrankingper(A2277,参数!$B$2,参数!$B$1,3)</f>
        <v>0</v>
      </c>
      <c r="I2277" s="17">
        <f ca="1">f_nav_adjustedreturn(A2277,参数!$B$3,参数!$B$2)</f>
        <v>0</v>
      </c>
      <c r="J2277" s="17">
        <f ca="1">f_nav_periodreturnrankingper(A2277,参数!$B$3,参数!$B$2,3)</f>
        <v>0</v>
      </c>
      <c r="K2277" s="17">
        <f ca="1">f_nav_adjustedreturn(A2277,参数!$B$4,参数!$B$3)</f>
        <v>0</v>
      </c>
      <c r="L2277" s="17">
        <f ca="1">f_nav_periodreturnrankingper(A2277,参数!$B$4,参数!$B$3,3)</f>
        <v>0</v>
      </c>
      <c r="M2277" s="17">
        <f ca="1">f_nav_adjustedreturn(A2277,参数!$B$5,参数!$B$4)</f>
        <v>0</v>
      </c>
      <c r="N2277" s="17">
        <f ca="1">f_nav_periodreturnrankingper(A2277,参数!$B$5,参数!$B$4,3)</f>
        <v>0</v>
      </c>
      <c r="O2277" s="17">
        <f ca="1">f_nav_adjustedreturn(A2277,参数!$B$6,参数!$B$5)</f>
        <v>0</v>
      </c>
      <c r="P2277" s="17">
        <f ca="1">f_nav_periodreturnrankingper(A2277,参数!$B$6,参数!$B$5,3)</f>
        <v>0</v>
      </c>
      <c r="Q2277" s="25">
        <f>f_return(A2277,1,参数!$B$1-365/2,参数!$B$1)</f>
        <v>21.7731483492151</v>
      </c>
      <c r="R2277" s="25">
        <f ca="1">f_return(A2277,1,参数!$B$4,参数!$B$1)</f>
        <v>0</v>
      </c>
      <c r="S2277" s="25">
        <f ca="1">f_return(A2277,1,参数!$B$6,参数!$B$1)</f>
        <v>0</v>
      </c>
      <c r="T2277" t="str">
        <f>f_info_investtype(A2277)</f>
        <v>普通股票型基金</v>
      </c>
      <c r="U2277" t="str">
        <f>f_info_fundmanager(A2277)</f>
        <v>孟亚强,李响</v>
      </c>
      <c r="V2277">
        <f>f_info_manager_onthepostdays(A2277,1)</f>
        <v>336</v>
      </c>
      <c r="W2277" s="25">
        <f ca="1">f_return_1w(A2277,"0",参数!$B$2)</f>
        <v>0</v>
      </c>
      <c r="X2277" s="25">
        <f>f_return_1m(A2277,"0",参数!$B$1)</f>
        <v>11.9412365464687</v>
      </c>
      <c r="Y2277" s="25">
        <f>f_return_3m(A2277,0,参数!$B$1)</f>
        <v>6.82210060724192</v>
      </c>
      <c r="Z2277" s="25">
        <f>f_return_6m(A2277,0,参数!B2276)</f>
        <v>1.70581857607518</v>
      </c>
      <c r="AA2277" t="str">
        <f>f_dq_status(A2277,参数!$B$1)</f>
        <v>开放申购|开放赎回</v>
      </c>
      <c r="AB2277" s="17">
        <f ca="1">f_risk_maxdownside(A2277,参数!$B$6,参数!$B$1)</f>
        <v>-11.9254572004728</v>
      </c>
      <c r="AC2277" s="17">
        <f ca="1">f_risk_maxdownside(A2277,参数!$B$4,参数!$B$1)</f>
        <v>-11.9254572004728</v>
      </c>
      <c r="AD2277" t="str">
        <f ca="1">f_risk_maxdownside_date(A2277,参数!$B$6,参数!$B$1)</f>
        <v>20200902-20201229</v>
      </c>
    </row>
    <row r="2278" spans="1:30">
      <c r="A2278" s="15" t="s">
        <v>2306</v>
      </c>
      <c r="B2278" t="str">
        <f>f_info_name(A2278)</f>
        <v>光大保德信消费主题</v>
      </c>
      <c r="C2278" t="str">
        <f>f_info_setupdate(A2278)</f>
        <v>2020-04-23</v>
      </c>
      <c r="D2278" s="16">
        <f t="shared" si="35"/>
        <v>277</v>
      </c>
      <c r="F2278" s="17">
        <f>f_netasset_total(A2278,参数!$B$1,100000000)</f>
        <v>5.194390901</v>
      </c>
      <c r="G2278" s="17">
        <f ca="1">f_nav_adjustedreturn(A2278,参数!$B$2,参数!$B$1)</f>
        <v>0</v>
      </c>
      <c r="H2278" s="17">
        <f ca="1">f_nav_periodreturnrankingper(A2278,参数!$B$2,参数!$B$1,3)</f>
        <v>0</v>
      </c>
      <c r="I2278" s="17">
        <f ca="1">f_nav_adjustedreturn(A2278,参数!$B$3,参数!$B$2)</f>
        <v>0</v>
      </c>
      <c r="J2278" s="17">
        <f ca="1">f_nav_periodreturnrankingper(A2278,参数!$B$3,参数!$B$2,3)</f>
        <v>0</v>
      </c>
      <c r="K2278" s="17">
        <f ca="1">f_nav_adjustedreturn(A2278,参数!$B$4,参数!$B$3)</f>
        <v>0</v>
      </c>
      <c r="L2278" s="17">
        <f ca="1">f_nav_periodreturnrankingper(A2278,参数!$B$4,参数!$B$3,3)</f>
        <v>0</v>
      </c>
      <c r="M2278" s="17">
        <f ca="1">f_nav_adjustedreturn(A2278,参数!$B$5,参数!$B$4)</f>
        <v>0</v>
      </c>
      <c r="N2278" s="17">
        <f ca="1">f_nav_periodreturnrankingper(A2278,参数!$B$5,参数!$B$4,3)</f>
        <v>0</v>
      </c>
      <c r="O2278" s="17">
        <f ca="1">f_nav_adjustedreturn(A2278,参数!$B$6,参数!$B$5)</f>
        <v>0</v>
      </c>
      <c r="P2278" s="17">
        <f ca="1">f_nav_periodreturnrankingper(A2278,参数!$B$6,参数!$B$5,3)</f>
        <v>0</v>
      </c>
      <c r="Q2278" s="25">
        <f>f_return(A2278,1,参数!$B$1-365/2,参数!$B$1)</f>
        <v>108.211629192331</v>
      </c>
      <c r="R2278" s="25">
        <f ca="1">f_return(A2278,1,参数!$B$4,参数!$B$1)</f>
        <v>0</v>
      </c>
      <c r="S2278" s="25">
        <f ca="1">f_return(A2278,1,参数!$B$6,参数!$B$1)</f>
        <v>0</v>
      </c>
      <c r="T2278" t="str">
        <f>f_info_investtype(A2278)</f>
        <v>普通股票型基金</v>
      </c>
      <c r="U2278" t="str">
        <f>f_info_fundmanager(A2278)</f>
        <v>魏晓雪,马鹏飞</v>
      </c>
      <c r="V2278">
        <f>f_info_manager_onthepostdays(A2278,1)</f>
        <v>294</v>
      </c>
      <c r="W2278" s="25">
        <f ca="1">f_return_1w(A2278,"0",参数!$B$2)</f>
        <v>0</v>
      </c>
      <c r="X2278" s="25">
        <f>f_return_1m(A2278,"0",参数!$B$1)</f>
        <v>12.3945657072951</v>
      </c>
      <c r="Y2278" s="25">
        <f>f_return_3m(A2278,0,参数!$B$1)</f>
        <v>27.5370789800541</v>
      </c>
      <c r="Z2278" s="25">
        <f>f_return_6m(A2278,0,参数!B2277)</f>
        <v>39.6730709637434</v>
      </c>
      <c r="AA2278" t="str">
        <f>f_dq_status(A2278,参数!$B$1)</f>
        <v>开放申购|开放赎回</v>
      </c>
      <c r="AB2278" s="17">
        <f ca="1">f_risk_maxdownside(A2278,参数!$B$6,参数!$B$1)</f>
        <v>-8.17867932671559</v>
      </c>
      <c r="AC2278" s="17">
        <f ca="1">f_risk_maxdownside(A2278,参数!$B$4,参数!$B$1)</f>
        <v>-8.17867932671559</v>
      </c>
      <c r="AD2278" t="str">
        <f ca="1">f_risk_maxdownside_date(A2278,参数!$B$6,参数!$B$1)</f>
        <v>20200903-20200909</v>
      </c>
    </row>
    <row r="2279" spans="1:30">
      <c r="A2279" s="15" t="s">
        <v>2307</v>
      </c>
      <c r="B2279" t="str">
        <f>f_info_name(A2279)</f>
        <v>上银鑫卓</v>
      </c>
      <c r="C2279" t="str">
        <f>f_info_setupdate(A2279)</f>
        <v>2020-01-21</v>
      </c>
      <c r="D2279" s="16">
        <f t="shared" si="35"/>
        <v>370</v>
      </c>
      <c r="F2279" s="17">
        <f>f_netasset_total(A2279,参数!$B$1,100000000)</f>
        <v>1.2921072344</v>
      </c>
      <c r="G2279" s="17">
        <f ca="1">f_nav_adjustedreturn(A2279,参数!$B$2,参数!$B$1)</f>
        <v>75.1077262250727</v>
      </c>
      <c r="H2279" s="17">
        <f ca="1">f_nav_periodreturnrankingper(A2279,参数!$B$2,参数!$B$1,3)</f>
        <v>38.9597644749755</v>
      </c>
      <c r="I2279" s="17">
        <f ca="1">f_nav_adjustedreturn(A2279,参数!$B$3,参数!$B$2)</f>
        <v>0</v>
      </c>
      <c r="J2279" s="17">
        <f ca="1">f_nav_periodreturnrankingper(A2279,参数!$B$3,参数!$B$2,3)</f>
        <v>0</v>
      </c>
      <c r="K2279" s="17">
        <f ca="1">f_nav_adjustedreturn(A2279,参数!$B$4,参数!$B$3)</f>
        <v>0</v>
      </c>
      <c r="L2279" s="17">
        <f ca="1">f_nav_periodreturnrankingper(A2279,参数!$B$4,参数!$B$3,3)</f>
        <v>0</v>
      </c>
      <c r="M2279" s="17">
        <f ca="1">f_nav_adjustedreturn(A2279,参数!$B$5,参数!$B$4)</f>
        <v>0</v>
      </c>
      <c r="N2279" s="17">
        <f ca="1">f_nav_periodreturnrankingper(A2279,参数!$B$5,参数!$B$4,3)</f>
        <v>0</v>
      </c>
      <c r="O2279" s="17">
        <f ca="1">f_nav_adjustedreturn(A2279,参数!$B$6,参数!$B$5)</f>
        <v>0</v>
      </c>
      <c r="P2279" s="17">
        <f ca="1">f_nav_periodreturnrankingper(A2279,参数!$B$6,参数!$B$5,3)</f>
        <v>0</v>
      </c>
      <c r="Q2279" s="25">
        <f>f_return(A2279,1,参数!$B$1-365/2,参数!$B$1)</f>
        <v>81.0468604120471</v>
      </c>
      <c r="R2279" s="25">
        <f ca="1">f_return(A2279,1,参数!$B$4,参数!$B$1)</f>
        <v>0</v>
      </c>
      <c r="S2279" s="25">
        <f ca="1">f_return(A2279,1,参数!$B$6,参数!$B$1)</f>
        <v>0</v>
      </c>
      <c r="T2279" t="str">
        <f>f_info_investtype(A2279)</f>
        <v>偏股混合型基金</v>
      </c>
      <c r="U2279" t="str">
        <f>f_info_fundmanager(A2279)</f>
        <v>卢扬</v>
      </c>
      <c r="V2279">
        <f>f_info_manager_onthepostdays(A2279,1)</f>
        <v>178</v>
      </c>
      <c r="W2279" s="25">
        <f ca="1">f_return_1w(A2279,"0",参数!$B$2)</f>
        <v>0</v>
      </c>
      <c r="X2279" s="25">
        <f>f_return_1m(A2279,"0",参数!$B$1)</f>
        <v>14.3436722942023</v>
      </c>
      <c r="Y2279" s="25">
        <f>f_return_3m(A2279,0,参数!$B$1)</f>
        <v>24.9481587415088</v>
      </c>
      <c r="Z2279" s="25">
        <f>f_return_6m(A2279,0,参数!B2278)</f>
        <v>28.6027157249234</v>
      </c>
      <c r="AA2279" t="str">
        <f>f_dq_status(A2279,参数!$B$1)</f>
        <v>开放申购|开放赎回</v>
      </c>
      <c r="AB2279" s="17">
        <f ca="1">f_risk_maxdownside(A2279,参数!$B$6,参数!$B$1)</f>
        <v>-7.08727655099896</v>
      </c>
      <c r="AC2279" s="17">
        <f ca="1">f_risk_maxdownside(A2279,参数!$B$4,参数!$B$1)</f>
        <v>-7.08727655099896</v>
      </c>
      <c r="AD2279" t="str">
        <f ca="1">f_risk_maxdownside_date(A2279,参数!$B$6,参数!$B$1)</f>
        <v>20200829-20200909</v>
      </c>
    </row>
    <row r="2280" spans="1:30">
      <c r="A2280" s="15" t="s">
        <v>2308</v>
      </c>
      <c r="B2280" t="str">
        <f>f_info_name(A2280)</f>
        <v>圆信永丰致优A</v>
      </c>
      <c r="C2280" t="str">
        <f>f_info_setupdate(A2280)</f>
        <v>2019-12-25</v>
      </c>
      <c r="D2280" s="16">
        <f t="shared" si="35"/>
        <v>397</v>
      </c>
      <c r="F2280" s="17">
        <f>f_netasset_total(A2280,参数!$B$1,100000000)</f>
        <v>3.0742214308</v>
      </c>
      <c r="G2280" s="17">
        <f ca="1">f_nav_adjustedreturn(A2280,参数!$B$2,参数!$B$1)</f>
        <v>98.5361481776539</v>
      </c>
      <c r="H2280" s="17">
        <f ca="1">f_nav_periodreturnrankingper(A2280,参数!$B$2,参数!$B$1,3)</f>
        <v>10.5004906771344</v>
      </c>
      <c r="I2280" s="17">
        <f ca="1">f_nav_adjustedreturn(A2280,参数!$B$3,参数!$B$2)</f>
        <v>0</v>
      </c>
      <c r="J2280" s="17">
        <f ca="1">f_nav_periodreturnrankingper(A2280,参数!$B$3,参数!$B$2,3)</f>
        <v>0</v>
      </c>
      <c r="K2280" s="17">
        <f ca="1">f_nav_adjustedreturn(A2280,参数!$B$4,参数!$B$3)</f>
        <v>0</v>
      </c>
      <c r="L2280" s="17">
        <f ca="1">f_nav_periodreturnrankingper(A2280,参数!$B$4,参数!$B$3,3)</f>
        <v>0</v>
      </c>
      <c r="M2280" s="17">
        <f ca="1">f_nav_adjustedreturn(A2280,参数!$B$5,参数!$B$4)</f>
        <v>0</v>
      </c>
      <c r="N2280" s="17">
        <f ca="1">f_nav_periodreturnrankingper(A2280,参数!$B$5,参数!$B$4,3)</f>
        <v>0</v>
      </c>
      <c r="O2280" s="17">
        <f ca="1">f_nav_adjustedreturn(A2280,参数!$B$6,参数!$B$5)</f>
        <v>0</v>
      </c>
      <c r="P2280" s="17">
        <f ca="1">f_nav_periodreturnrankingper(A2280,参数!$B$6,参数!$B$5,3)</f>
        <v>0</v>
      </c>
      <c r="Q2280" s="25">
        <f>f_return(A2280,1,参数!$B$1-365/2,参数!$B$1)</f>
        <v>113.691245347671</v>
      </c>
      <c r="R2280" s="25">
        <f ca="1">f_return(A2280,1,参数!$B$4,参数!$B$1)</f>
        <v>0</v>
      </c>
      <c r="S2280" s="25">
        <f ca="1">f_return(A2280,1,参数!$B$6,参数!$B$1)</f>
        <v>0</v>
      </c>
      <c r="T2280" t="str">
        <f>f_info_investtype(A2280)</f>
        <v>偏股混合型基金</v>
      </c>
      <c r="U2280" t="str">
        <f>f_info_fundmanager(A2280)</f>
        <v>范妍</v>
      </c>
      <c r="V2280">
        <f>f_info_manager_onthepostdays(A2280,1)</f>
        <v>414</v>
      </c>
      <c r="W2280" s="25">
        <f ca="1">f_return_1w(A2280,"0",参数!$B$2)</f>
        <v>-1.42338274271129</v>
      </c>
      <c r="X2280" s="25">
        <f>f_return_1m(A2280,"0",参数!$B$1)</f>
        <v>10.6136262760763</v>
      </c>
      <c r="Y2280" s="25">
        <f>f_return_3m(A2280,0,参数!$B$1)</f>
        <v>32.7982415240125</v>
      </c>
      <c r="Z2280" s="25">
        <f>f_return_6m(A2280,0,参数!B2279)</f>
        <v>34.0041591198766</v>
      </c>
      <c r="AA2280" t="str">
        <f>f_dq_status(A2280,参数!$B$1)</f>
        <v>开放申购|开放赎回</v>
      </c>
      <c r="AB2280" s="17">
        <f ca="1">f_risk_maxdownside(A2280,参数!$B$6,参数!$B$1)</f>
        <v>-12.0946378003106</v>
      </c>
      <c r="AC2280" s="17">
        <f ca="1">f_risk_maxdownside(A2280,参数!$B$4,参数!$B$1)</f>
        <v>-12.0946378003106</v>
      </c>
      <c r="AD2280" t="str">
        <f ca="1">f_risk_maxdownside_date(A2280,参数!$B$6,参数!$B$1)</f>
        <v>20200306-20200323</v>
      </c>
    </row>
    <row r="2281" spans="1:30">
      <c r="A2281" s="15" t="s">
        <v>2309</v>
      </c>
      <c r="B2281" t="str">
        <f>f_info_name(A2281)</f>
        <v>汇安宜创量化精选A</v>
      </c>
      <c r="C2281" t="str">
        <f>f_info_setupdate(A2281)</f>
        <v>2019-12-24</v>
      </c>
      <c r="D2281" s="16">
        <f t="shared" si="35"/>
        <v>398</v>
      </c>
      <c r="F2281" s="17">
        <f>f_netasset_total(A2281,参数!$B$1,100000000)</f>
        <v>2.6311807167</v>
      </c>
      <c r="G2281" s="17">
        <f ca="1">f_nav_adjustedreturn(A2281,参数!$B$2,参数!$B$1)</f>
        <v>69.1324476650564</v>
      </c>
      <c r="H2281" s="17">
        <f ca="1">f_nav_periodreturnrankingper(A2281,参数!$B$2,参数!$B$1,3)</f>
        <v>48.2826300294406</v>
      </c>
      <c r="I2281" s="17">
        <f ca="1">f_nav_adjustedreturn(A2281,参数!$B$3,参数!$B$2)</f>
        <v>0</v>
      </c>
      <c r="J2281" s="17">
        <f ca="1">f_nav_periodreturnrankingper(A2281,参数!$B$3,参数!$B$2,3)</f>
        <v>0</v>
      </c>
      <c r="K2281" s="17">
        <f ca="1">f_nav_adjustedreturn(A2281,参数!$B$4,参数!$B$3)</f>
        <v>0</v>
      </c>
      <c r="L2281" s="17">
        <f ca="1">f_nav_periodreturnrankingper(A2281,参数!$B$4,参数!$B$3,3)</f>
        <v>0</v>
      </c>
      <c r="M2281" s="17">
        <f ca="1">f_nav_adjustedreturn(A2281,参数!$B$5,参数!$B$4)</f>
        <v>0</v>
      </c>
      <c r="N2281" s="17">
        <f ca="1">f_nav_periodreturnrankingper(A2281,参数!$B$5,参数!$B$4,3)</f>
        <v>0</v>
      </c>
      <c r="O2281" s="17">
        <f ca="1">f_nav_adjustedreturn(A2281,参数!$B$6,参数!$B$5)</f>
        <v>0</v>
      </c>
      <c r="P2281" s="17">
        <f ca="1">f_nav_periodreturnrankingper(A2281,参数!$B$6,参数!$B$5,3)</f>
        <v>0</v>
      </c>
      <c r="Q2281" s="25">
        <f>f_return(A2281,1,参数!$B$1-365/2,参数!$B$1)</f>
        <v>69.941567882276</v>
      </c>
      <c r="R2281" s="25">
        <f ca="1">f_return(A2281,1,参数!$B$4,参数!$B$1)</f>
        <v>0</v>
      </c>
      <c r="S2281" s="25">
        <f ca="1">f_return(A2281,1,参数!$B$6,参数!$B$1)</f>
        <v>0</v>
      </c>
      <c r="T2281" t="str">
        <f>f_info_investtype(A2281)</f>
        <v>偏股混合型基金</v>
      </c>
      <c r="U2281" t="str">
        <f>f_info_fundmanager(A2281)</f>
        <v>戴杰,柳预才</v>
      </c>
      <c r="V2281">
        <f>f_info_manager_onthepostdays(A2281,1)</f>
        <v>415</v>
      </c>
      <c r="W2281" s="25">
        <f ca="1">f_return_1w(A2281,"0",参数!$B$2)</f>
        <v>-1.42857142857143</v>
      </c>
      <c r="X2281" s="25">
        <f>f_return_1m(A2281,"0",参数!$B$1)</f>
        <v>13.2336095950408</v>
      </c>
      <c r="Y2281" s="25">
        <f>f_return_3m(A2281,0,参数!$B$1)</f>
        <v>20.2074391988555</v>
      </c>
      <c r="Z2281" s="25">
        <f>f_return_6m(A2281,0,参数!B2280)</f>
        <v>26.533753573261</v>
      </c>
      <c r="AA2281" t="str">
        <f>f_dq_status(A2281,参数!$B$1)</f>
        <v>开放申购|开放赎回</v>
      </c>
      <c r="AB2281" s="17">
        <f ca="1">f_risk_maxdownside(A2281,参数!$B$6,参数!$B$1)</f>
        <v>-14.542530040685</v>
      </c>
      <c r="AC2281" s="17">
        <f ca="1">f_risk_maxdownside(A2281,参数!$B$4,参数!$B$1)</f>
        <v>-14.542530040685</v>
      </c>
      <c r="AD2281" t="str">
        <f ca="1">f_risk_maxdownside_date(A2281,参数!$B$6,参数!$B$1)</f>
        <v>20200307-20200323</v>
      </c>
    </row>
    <row r="2282" spans="1:30">
      <c r="A2282" s="15" t="s">
        <v>2310</v>
      </c>
      <c r="B2282" t="str">
        <f>f_info_name(A2282)</f>
        <v>长城价值优选</v>
      </c>
      <c r="C2282" t="str">
        <f>f_info_setupdate(A2282)</f>
        <v>2020-03-18</v>
      </c>
      <c r="D2282" s="16">
        <f t="shared" si="35"/>
        <v>313</v>
      </c>
      <c r="F2282" s="17">
        <f>f_netasset_total(A2282,参数!$B$1,100000000)</f>
        <v>4.5659027424</v>
      </c>
      <c r="G2282" s="17">
        <f ca="1">f_nav_adjustedreturn(A2282,参数!$B$2,参数!$B$1)</f>
        <v>0</v>
      </c>
      <c r="H2282" s="17">
        <f ca="1">f_nav_periodreturnrankingper(A2282,参数!$B$2,参数!$B$1,3)</f>
        <v>0</v>
      </c>
      <c r="I2282" s="17">
        <f ca="1">f_nav_adjustedreturn(A2282,参数!$B$3,参数!$B$2)</f>
        <v>0</v>
      </c>
      <c r="J2282" s="17">
        <f ca="1">f_nav_periodreturnrankingper(A2282,参数!$B$3,参数!$B$2,3)</f>
        <v>0</v>
      </c>
      <c r="K2282" s="17">
        <f ca="1">f_nav_adjustedreturn(A2282,参数!$B$4,参数!$B$3)</f>
        <v>0</v>
      </c>
      <c r="L2282" s="17">
        <f ca="1">f_nav_periodreturnrankingper(A2282,参数!$B$4,参数!$B$3,3)</f>
        <v>0</v>
      </c>
      <c r="M2282" s="17">
        <f ca="1">f_nav_adjustedreturn(A2282,参数!$B$5,参数!$B$4)</f>
        <v>0</v>
      </c>
      <c r="N2282" s="17">
        <f ca="1">f_nav_periodreturnrankingper(A2282,参数!$B$5,参数!$B$4,3)</f>
        <v>0</v>
      </c>
      <c r="O2282" s="17">
        <f ca="1">f_nav_adjustedreturn(A2282,参数!$B$6,参数!$B$5)</f>
        <v>0</v>
      </c>
      <c r="P2282" s="17">
        <f ca="1">f_nav_periodreturnrankingper(A2282,参数!$B$6,参数!$B$5,3)</f>
        <v>0</v>
      </c>
      <c r="Q2282" s="25">
        <f>f_return(A2282,1,参数!$B$1-365/2,参数!$B$1)</f>
        <v>107.214675201839</v>
      </c>
      <c r="R2282" s="25">
        <f ca="1">f_return(A2282,1,参数!$B$4,参数!$B$1)</f>
        <v>0</v>
      </c>
      <c r="S2282" s="25">
        <f ca="1">f_return(A2282,1,参数!$B$6,参数!$B$1)</f>
        <v>0</v>
      </c>
      <c r="T2282" t="str">
        <f>f_info_investtype(A2282)</f>
        <v>偏股混合型基金</v>
      </c>
      <c r="U2282" t="str">
        <f>f_info_fundmanager(A2282)</f>
        <v>杨建华</v>
      </c>
      <c r="V2282">
        <f>f_info_manager_onthepostdays(A2282,1)</f>
        <v>330</v>
      </c>
      <c r="W2282" s="25">
        <f ca="1">f_return_1w(A2282,"0",参数!$B$2)</f>
        <v>0</v>
      </c>
      <c r="X2282" s="25">
        <f>f_return_1m(A2282,"0",参数!$B$1)</f>
        <v>13.6358009408269</v>
      </c>
      <c r="Y2282" s="25">
        <f>f_return_3m(A2282,0,参数!$B$1)</f>
        <v>32.0316432937792</v>
      </c>
      <c r="Z2282" s="25">
        <f>f_return_6m(A2282,0,参数!B2281)</f>
        <v>40.8415581836676</v>
      </c>
      <c r="AA2282" t="str">
        <f>f_dq_status(A2282,参数!$B$1)</f>
        <v>开放申购|开放赎回</v>
      </c>
      <c r="AB2282" s="17">
        <f ca="1">f_risk_maxdownside(A2282,参数!$B$6,参数!$B$1)</f>
        <v>-9.10352590442063</v>
      </c>
      <c r="AC2282" s="17">
        <f ca="1">f_risk_maxdownside(A2282,参数!$B$4,参数!$B$1)</f>
        <v>-9.10352590442063</v>
      </c>
      <c r="AD2282" t="str">
        <f ca="1">f_risk_maxdownside_date(A2282,参数!$B$6,参数!$B$1)</f>
        <v>20200829-20200909</v>
      </c>
    </row>
    <row r="2283" spans="1:30">
      <c r="A2283" s="15" t="s">
        <v>2311</v>
      </c>
      <c r="B2283" t="str">
        <f>f_info_name(A2283)</f>
        <v>招商研究优选A</v>
      </c>
      <c r="C2283" t="str">
        <f>f_info_setupdate(A2283)</f>
        <v>2020-04-21</v>
      </c>
      <c r="D2283" s="16">
        <f t="shared" si="35"/>
        <v>279</v>
      </c>
      <c r="F2283" s="17">
        <f>f_netasset_total(A2283,参数!$B$1,100000000)</f>
        <v>9.2117115053</v>
      </c>
      <c r="G2283" s="17">
        <f ca="1">f_nav_adjustedreturn(A2283,参数!$B$2,参数!$B$1)</f>
        <v>0</v>
      </c>
      <c r="H2283" s="17">
        <f ca="1">f_nav_periodreturnrankingper(A2283,参数!$B$2,参数!$B$1,3)</f>
        <v>0</v>
      </c>
      <c r="I2283" s="17">
        <f ca="1">f_nav_adjustedreturn(A2283,参数!$B$3,参数!$B$2)</f>
        <v>0</v>
      </c>
      <c r="J2283" s="17">
        <f ca="1">f_nav_periodreturnrankingper(A2283,参数!$B$3,参数!$B$2,3)</f>
        <v>0</v>
      </c>
      <c r="K2283" s="17">
        <f ca="1">f_nav_adjustedreturn(A2283,参数!$B$4,参数!$B$3)</f>
        <v>0</v>
      </c>
      <c r="L2283" s="17">
        <f ca="1">f_nav_periodreturnrankingper(A2283,参数!$B$4,参数!$B$3,3)</f>
        <v>0</v>
      </c>
      <c r="M2283" s="17">
        <f ca="1">f_nav_adjustedreturn(A2283,参数!$B$5,参数!$B$4)</f>
        <v>0</v>
      </c>
      <c r="N2283" s="17">
        <f ca="1">f_nav_periodreturnrankingper(A2283,参数!$B$5,参数!$B$4,3)</f>
        <v>0</v>
      </c>
      <c r="O2283" s="17">
        <f ca="1">f_nav_adjustedreturn(A2283,参数!$B$6,参数!$B$5)</f>
        <v>0</v>
      </c>
      <c r="P2283" s="17">
        <f ca="1">f_nav_periodreturnrankingper(A2283,参数!$B$6,参数!$B$5,3)</f>
        <v>0</v>
      </c>
      <c r="Q2283" s="25">
        <f>f_return(A2283,1,参数!$B$1-365/2,参数!$B$1)</f>
        <v>92.2701307672371</v>
      </c>
      <c r="R2283" s="25">
        <f ca="1">f_return(A2283,1,参数!$B$4,参数!$B$1)</f>
        <v>0</v>
      </c>
      <c r="S2283" s="25">
        <f ca="1">f_return(A2283,1,参数!$B$6,参数!$B$1)</f>
        <v>0</v>
      </c>
      <c r="T2283" t="str">
        <f>f_info_investtype(A2283)</f>
        <v>普通股票型基金</v>
      </c>
      <c r="U2283" t="str">
        <f>f_info_fundmanager(A2283)</f>
        <v>贾成东</v>
      </c>
      <c r="V2283">
        <f>f_info_manager_onthepostdays(A2283,1)</f>
        <v>296</v>
      </c>
      <c r="W2283" s="25">
        <f ca="1">f_return_1w(A2283,"0",参数!$B$2)</f>
        <v>0</v>
      </c>
      <c r="X2283" s="25">
        <f>f_return_1m(A2283,"0",参数!$B$1)</f>
        <v>19.3243046454056</v>
      </c>
      <c r="Y2283" s="25">
        <f>f_return_3m(A2283,0,参数!$B$1)</f>
        <v>27.5628551412781</v>
      </c>
      <c r="Z2283" s="25">
        <f>f_return_6m(A2283,0,参数!B2282)</f>
        <v>27.4806800618238</v>
      </c>
      <c r="AA2283" t="str">
        <f>f_dq_status(A2283,参数!$B$1)</f>
        <v>开放申购|开放赎回</v>
      </c>
      <c r="AB2283" s="17">
        <f ca="1">f_risk_maxdownside(A2283,参数!$B$6,参数!$B$1)</f>
        <v>-7.93833741535802</v>
      </c>
      <c r="AC2283" s="17">
        <f ca="1">f_risk_maxdownside(A2283,参数!$B$4,参数!$B$1)</f>
        <v>-7.93833741535802</v>
      </c>
      <c r="AD2283" t="str">
        <f ca="1">f_risk_maxdownside_date(A2283,参数!$B$6,参数!$B$1)</f>
        <v>20200903-20200925</v>
      </c>
    </row>
    <row r="2284" spans="1:30">
      <c r="A2284" s="15" t="s">
        <v>2312</v>
      </c>
      <c r="B2284" t="str">
        <f>f_info_name(A2284)</f>
        <v>东方红品质优选两年定开</v>
      </c>
      <c r="C2284" t="str">
        <f>f_info_setupdate(A2284)</f>
        <v>2020-01-16</v>
      </c>
      <c r="D2284" s="16">
        <f t="shared" si="35"/>
        <v>375</v>
      </c>
      <c r="F2284" s="17">
        <f>f_netasset_total(A2284,参数!$B$1,100000000)</f>
        <v>25.4782928585</v>
      </c>
      <c r="G2284" s="17">
        <f ca="1">f_nav_adjustedreturn(A2284,参数!$B$2,参数!$B$1)</f>
        <v>15.8391001664484</v>
      </c>
      <c r="H2284" s="17">
        <f ca="1">f_nav_periodreturnrankingper(A2284,参数!$B$2,参数!$B$1,3)</f>
        <v>51.8716577540107</v>
      </c>
      <c r="I2284" s="17">
        <f ca="1">f_nav_adjustedreturn(A2284,参数!$B$3,参数!$B$2)</f>
        <v>0</v>
      </c>
      <c r="J2284" s="17">
        <f ca="1">f_nav_periodreturnrankingper(A2284,参数!$B$3,参数!$B$2,3)</f>
        <v>0</v>
      </c>
      <c r="K2284" s="17">
        <f ca="1">f_nav_adjustedreturn(A2284,参数!$B$4,参数!$B$3)</f>
        <v>0</v>
      </c>
      <c r="L2284" s="17">
        <f ca="1">f_nav_periodreturnrankingper(A2284,参数!$B$4,参数!$B$3,3)</f>
        <v>0</v>
      </c>
      <c r="M2284" s="17">
        <f ca="1">f_nav_adjustedreturn(A2284,参数!$B$5,参数!$B$4)</f>
        <v>0</v>
      </c>
      <c r="N2284" s="17">
        <f ca="1">f_nav_periodreturnrankingper(A2284,参数!$B$5,参数!$B$4,3)</f>
        <v>0</v>
      </c>
      <c r="O2284" s="17">
        <f ca="1">f_nav_adjustedreturn(A2284,参数!$B$6,参数!$B$5)</f>
        <v>0</v>
      </c>
      <c r="P2284" s="17">
        <f ca="1">f_nav_periodreturnrankingper(A2284,参数!$B$6,参数!$B$5,3)</f>
        <v>0</v>
      </c>
      <c r="Q2284" s="25">
        <f>f_return(A2284,1,参数!$B$1-365/2,参数!$B$1)</f>
        <v>23.7265938355275</v>
      </c>
      <c r="R2284" s="25">
        <f ca="1">f_return(A2284,1,参数!$B$4,参数!$B$1)</f>
        <v>0</v>
      </c>
      <c r="S2284" s="25">
        <f ca="1">f_return(A2284,1,参数!$B$6,参数!$B$1)</f>
        <v>0</v>
      </c>
      <c r="T2284" t="str">
        <f>f_info_investtype(A2284)</f>
        <v>偏债混合型基金</v>
      </c>
      <c r="U2284" t="str">
        <f>f_info_fundmanager(A2284)</f>
        <v>孔令超,胡伟</v>
      </c>
      <c r="V2284">
        <f>f_info_manager_onthepostdays(A2284,1)</f>
        <v>392</v>
      </c>
      <c r="W2284" s="25">
        <f ca="1">f_return_1w(A2284,"0",参数!$B$2)</f>
        <v>-0.700350175087544</v>
      </c>
      <c r="X2284" s="25">
        <f>f_return_1m(A2284,"0",参数!$B$1)</f>
        <v>4.54616156735029</v>
      </c>
      <c r="Y2284" s="25">
        <f>f_return_3m(A2284,0,参数!$B$1)</f>
        <v>7.3960569328878</v>
      </c>
      <c r="Z2284" s="25">
        <f>f_return_6m(A2284,0,参数!B2283)</f>
        <v>9.09199707581985</v>
      </c>
      <c r="AA2284" t="str">
        <f>f_dq_status(A2284,参数!$B$1)</f>
        <v>封闭期</v>
      </c>
      <c r="AB2284" s="17">
        <f ca="1">f_risk_maxdownside(A2284,参数!$B$6,参数!$B$1)</f>
        <v>-3.40230799840829</v>
      </c>
      <c r="AC2284" s="17">
        <f ca="1">f_risk_maxdownside(A2284,参数!$B$4,参数!$B$1)</f>
        <v>-3.40230799840829</v>
      </c>
      <c r="AD2284" t="str">
        <f ca="1">f_risk_maxdownside_date(A2284,参数!$B$6,参数!$B$1)</f>
        <v>20200222-20200320</v>
      </c>
    </row>
    <row r="2285" spans="1:30">
      <c r="A2285" s="15" t="s">
        <v>2313</v>
      </c>
      <c r="B2285" t="str">
        <f>f_info_name(A2285)</f>
        <v>南方ESG主题A</v>
      </c>
      <c r="C2285" t="str">
        <f>f_info_setupdate(A2285)</f>
        <v>2019-12-19</v>
      </c>
      <c r="D2285" s="16">
        <f t="shared" si="35"/>
        <v>403</v>
      </c>
      <c r="F2285" s="17">
        <f>f_netasset_total(A2285,参数!$B$1,100000000)</f>
        <v>15.7085835011</v>
      </c>
      <c r="G2285" s="17">
        <f ca="1">f_nav_adjustedreturn(A2285,参数!$B$2,参数!$B$1)</f>
        <v>97.9145779025466</v>
      </c>
      <c r="H2285" s="17">
        <f ca="1">f_nav_periodreturnrankingper(A2285,参数!$B$2,参数!$B$1,3)</f>
        <v>20.343137254902</v>
      </c>
      <c r="I2285" s="17">
        <f ca="1">f_nav_adjustedreturn(A2285,参数!$B$3,参数!$B$2)</f>
        <v>0</v>
      </c>
      <c r="J2285" s="17">
        <f ca="1">f_nav_periodreturnrankingper(A2285,参数!$B$3,参数!$B$2,3)</f>
        <v>0</v>
      </c>
      <c r="K2285" s="17">
        <f ca="1">f_nav_adjustedreturn(A2285,参数!$B$4,参数!$B$3)</f>
        <v>0</v>
      </c>
      <c r="L2285" s="17">
        <f ca="1">f_nav_periodreturnrankingper(A2285,参数!$B$4,参数!$B$3,3)</f>
        <v>0</v>
      </c>
      <c r="M2285" s="17">
        <f ca="1">f_nav_adjustedreturn(A2285,参数!$B$5,参数!$B$4)</f>
        <v>0</v>
      </c>
      <c r="N2285" s="17">
        <f ca="1">f_nav_periodreturnrankingper(A2285,参数!$B$5,参数!$B$4,3)</f>
        <v>0</v>
      </c>
      <c r="O2285" s="17">
        <f ca="1">f_nav_adjustedreturn(A2285,参数!$B$6,参数!$B$5)</f>
        <v>0</v>
      </c>
      <c r="P2285" s="17">
        <f ca="1">f_nav_periodreturnrankingper(A2285,参数!$B$6,参数!$B$5,3)</f>
        <v>0</v>
      </c>
      <c r="Q2285" s="25">
        <f>f_return(A2285,1,参数!$B$1-365/2,参数!$B$1)</f>
        <v>99.9026523800168</v>
      </c>
      <c r="R2285" s="25">
        <f ca="1">f_return(A2285,1,参数!$B$4,参数!$B$1)</f>
        <v>0</v>
      </c>
      <c r="S2285" s="25">
        <f ca="1">f_return(A2285,1,参数!$B$6,参数!$B$1)</f>
        <v>0</v>
      </c>
      <c r="T2285" t="str">
        <f>f_info_investtype(A2285)</f>
        <v>普通股票型基金</v>
      </c>
      <c r="U2285" t="str">
        <f>f_info_fundmanager(A2285)</f>
        <v>章晖</v>
      </c>
      <c r="V2285">
        <f>f_info_manager_onthepostdays(A2285,1)</f>
        <v>420</v>
      </c>
      <c r="W2285" s="25">
        <f ca="1">f_return_1w(A2285,"0",参数!$B$2)</f>
        <v>-1.69524935935344</v>
      </c>
      <c r="X2285" s="25">
        <f>f_return_1m(A2285,"0",参数!$B$1)</f>
        <v>16.1176470588235</v>
      </c>
      <c r="Y2285" s="25">
        <f>f_return_3m(A2285,0,参数!$B$1)</f>
        <v>34.4320348678834</v>
      </c>
      <c r="Z2285" s="25">
        <f>f_return_6m(A2285,0,参数!B2284)</f>
        <v>36.535572852656</v>
      </c>
      <c r="AA2285" t="str">
        <f>f_dq_status(A2285,参数!$B$1)</f>
        <v>开放申购|开放赎回</v>
      </c>
      <c r="AB2285" s="17">
        <f ca="1">f_risk_maxdownside(A2285,参数!$B$6,参数!$B$1)</f>
        <v>-15.816279285119</v>
      </c>
      <c r="AC2285" s="17">
        <f ca="1">f_risk_maxdownside(A2285,参数!$B$4,参数!$B$1)</f>
        <v>-15.816279285119</v>
      </c>
      <c r="AD2285" t="str">
        <f ca="1">f_risk_maxdownside_date(A2285,参数!$B$6,参数!$B$1)</f>
        <v>20200226-20200323</v>
      </c>
    </row>
    <row r="2286" spans="1:30">
      <c r="A2286" s="15" t="s">
        <v>2314</v>
      </c>
      <c r="B2286" t="str">
        <f>f_info_name(A2286)</f>
        <v>大成睿享A</v>
      </c>
      <c r="C2286" t="str">
        <f>f_info_setupdate(A2286)</f>
        <v>2019-12-30</v>
      </c>
      <c r="D2286" s="16">
        <f t="shared" si="35"/>
        <v>392</v>
      </c>
      <c r="F2286" s="17">
        <f>f_netasset_total(A2286,参数!$B$1,100000000)</f>
        <v>9.9333786182</v>
      </c>
      <c r="G2286" s="17">
        <f ca="1">f_nav_adjustedreturn(A2286,参数!$B$2,参数!$B$1)</f>
        <v>22.2009279806335</v>
      </c>
      <c r="H2286" s="17">
        <f ca="1">f_nav_periodreturnrankingper(A2286,参数!$B$2,参数!$B$1,3)</f>
        <v>96.4671246319921</v>
      </c>
      <c r="I2286" s="17">
        <f ca="1">f_nav_adjustedreturn(A2286,参数!$B$3,参数!$B$2)</f>
        <v>0</v>
      </c>
      <c r="J2286" s="17">
        <f ca="1">f_nav_periodreturnrankingper(A2286,参数!$B$3,参数!$B$2,3)</f>
        <v>0</v>
      </c>
      <c r="K2286" s="17">
        <f ca="1">f_nav_adjustedreturn(A2286,参数!$B$4,参数!$B$3)</f>
        <v>0</v>
      </c>
      <c r="L2286" s="17">
        <f ca="1">f_nav_periodreturnrankingper(A2286,参数!$B$4,参数!$B$3,3)</f>
        <v>0</v>
      </c>
      <c r="M2286" s="17">
        <f ca="1">f_nav_adjustedreturn(A2286,参数!$B$5,参数!$B$4)</f>
        <v>0</v>
      </c>
      <c r="N2286" s="17">
        <f ca="1">f_nav_periodreturnrankingper(A2286,参数!$B$5,参数!$B$4,3)</f>
        <v>0</v>
      </c>
      <c r="O2286" s="17">
        <f ca="1">f_nav_adjustedreturn(A2286,参数!$B$6,参数!$B$5)</f>
        <v>0</v>
      </c>
      <c r="P2286" s="17">
        <f ca="1">f_nav_periodreturnrankingper(A2286,参数!$B$6,参数!$B$5,3)</f>
        <v>0</v>
      </c>
      <c r="Q2286" s="25">
        <f>f_return(A2286,1,参数!$B$1-365/2,参数!$B$1)</f>
        <v>27.914365199237</v>
      </c>
      <c r="R2286" s="25">
        <f ca="1">f_return(A2286,1,参数!$B$4,参数!$B$1)</f>
        <v>0</v>
      </c>
      <c r="S2286" s="25">
        <f ca="1">f_return(A2286,1,参数!$B$6,参数!$B$1)</f>
        <v>0</v>
      </c>
      <c r="T2286" t="str">
        <f>f_info_investtype(A2286)</f>
        <v>偏股混合型基金</v>
      </c>
      <c r="U2286" t="str">
        <f>f_info_fundmanager(A2286)</f>
        <v>徐彦</v>
      </c>
      <c r="V2286">
        <f>f_info_manager_onthepostdays(A2286,1)</f>
        <v>409</v>
      </c>
      <c r="W2286" s="25">
        <f ca="1">f_return_1w(A2286,"0",参数!$B$2)</f>
        <v>-0.760760760760766</v>
      </c>
      <c r="X2286" s="25">
        <f>f_return_1m(A2286,"0",参数!$B$1)</f>
        <v>5.19232439003213</v>
      </c>
      <c r="Y2286" s="25">
        <f>f_return_3m(A2286,0,参数!$B$1)</f>
        <v>5.78938176737688</v>
      </c>
      <c r="Z2286" s="25">
        <f>f_return_6m(A2286,0,参数!B2285)</f>
        <v>9.23202614379086</v>
      </c>
      <c r="AA2286" t="str">
        <f>f_dq_status(A2286,参数!$B$1)</f>
        <v>开放申购|开放赎回</v>
      </c>
      <c r="AB2286" s="17">
        <f ca="1">f_risk_maxdownside(A2286,参数!$B$6,参数!$B$1)</f>
        <v>-8.94149872823323</v>
      </c>
      <c r="AC2286" s="17">
        <f ca="1">f_risk_maxdownside(A2286,参数!$B$4,参数!$B$1)</f>
        <v>-8.94149872823323</v>
      </c>
      <c r="AD2286" t="str">
        <f ca="1">f_risk_maxdownside_date(A2286,参数!$B$6,参数!$B$1)</f>
        <v>20200306-20200323</v>
      </c>
    </row>
    <row r="2287" spans="1:30">
      <c r="A2287" s="15" t="s">
        <v>2315</v>
      </c>
      <c r="B2287" t="str">
        <f>f_info_name(A2287)</f>
        <v>大成优势企业A</v>
      </c>
      <c r="C2287" t="str">
        <f>f_info_setupdate(A2287)</f>
        <v>2019-12-24</v>
      </c>
      <c r="D2287" s="16">
        <f t="shared" si="35"/>
        <v>398</v>
      </c>
      <c r="F2287" s="17">
        <f>f_netasset_total(A2287,参数!$B$1,100000000)</f>
        <v>4.838611102</v>
      </c>
      <c r="G2287" s="17">
        <f ca="1">f_nav_adjustedreturn(A2287,参数!$B$2,参数!$B$1)</f>
        <v>80.1997175711116</v>
      </c>
      <c r="H2287" s="17">
        <f ca="1">f_nav_periodreturnrankingper(A2287,参数!$B$2,参数!$B$1,3)</f>
        <v>31.1089303238469</v>
      </c>
      <c r="I2287" s="17">
        <f ca="1">f_nav_adjustedreturn(A2287,参数!$B$3,参数!$B$2)</f>
        <v>0</v>
      </c>
      <c r="J2287" s="17">
        <f ca="1">f_nav_periodreturnrankingper(A2287,参数!$B$3,参数!$B$2,3)</f>
        <v>0</v>
      </c>
      <c r="K2287" s="17">
        <f ca="1">f_nav_adjustedreturn(A2287,参数!$B$4,参数!$B$3)</f>
        <v>0</v>
      </c>
      <c r="L2287" s="17">
        <f ca="1">f_nav_periodreturnrankingper(A2287,参数!$B$4,参数!$B$3,3)</f>
        <v>0</v>
      </c>
      <c r="M2287" s="17">
        <f ca="1">f_nav_adjustedreturn(A2287,参数!$B$5,参数!$B$4)</f>
        <v>0</v>
      </c>
      <c r="N2287" s="17">
        <f ca="1">f_nav_periodreturnrankingper(A2287,参数!$B$5,参数!$B$4,3)</f>
        <v>0</v>
      </c>
      <c r="O2287" s="17">
        <f ca="1">f_nav_adjustedreturn(A2287,参数!$B$6,参数!$B$5)</f>
        <v>0</v>
      </c>
      <c r="P2287" s="17">
        <f ca="1">f_nav_periodreturnrankingper(A2287,参数!$B$6,参数!$B$5,3)</f>
        <v>0</v>
      </c>
      <c r="Q2287" s="25">
        <f>f_return(A2287,1,参数!$B$1-365/2,参数!$B$1)</f>
        <v>89.8977362462341</v>
      </c>
      <c r="R2287" s="25">
        <f ca="1">f_return(A2287,1,参数!$B$4,参数!$B$1)</f>
        <v>0</v>
      </c>
      <c r="S2287" s="25">
        <f ca="1">f_return(A2287,1,参数!$B$6,参数!$B$1)</f>
        <v>0</v>
      </c>
      <c r="T2287" t="str">
        <f>f_info_investtype(A2287)</f>
        <v>偏股混合型基金</v>
      </c>
      <c r="U2287" t="str">
        <f>f_info_fundmanager(A2287)</f>
        <v>刘旭</v>
      </c>
      <c r="V2287">
        <f>f_info_manager_onthepostdays(A2287,1)</f>
        <v>415</v>
      </c>
      <c r="W2287" s="25">
        <f ca="1">f_return_1w(A2287,"0",参数!$B$2)</f>
        <v>-1.32377824226137</v>
      </c>
      <c r="X2287" s="25">
        <f>f_return_1m(A2287,"0",参数!$B$1)</f>
        <v>8.31868065239799</v>
      </c>
      <c r="Y2287" s="25">
        <f>f_return_3m(A2287,0,参数!$B$1)</f>
        <v>18.7043189368771</v>
      </c>
      <c r="Z2287" s="25">
        <f>f_return_6m(A2287,0,参数!B2286)</f>
        <v>28.7636910301382</v>
      </c>
      <c r="AA2287" t="str">
        <f>f_dq_status(A2287,参数!$B$1)</f>
        <v>开放申购|开放赎回</v>
      </c>
      <c r="AB2287" s="17">
        <f ca="1">f_risk_maxdownside(A2287,参数!$B$6,参数!$B$1)</f>
        <v>-13.8770886434438</v>
      </c>
      <c r="AC2287" s="17">
        <f ca="1">f_risk_maxdownside(A2287,参数!$B$4,参数!$B$1)</f>
        <v>-13.8770886434438</v>
      </c>
      <c r="AD2287" t="str">
        <f ca="1">f_risk_maxdownside_date(A2287,参数!$B$6,参数!$B$1)</f>
        <v>20200306-20200323</v>
      </c>
    </row>
    <row r="2288" spans="1:30">
      <c r="A2288" s="15" t="s">
        <v>2316</v>
      </c>
      <c r="B2288" t="str">
        <f>f_info_name(A2288)</f>
        <v>广发优质生活</v>
      </c>
      <c r="C2288" t="str">
        <f>f_info_setupdate(A2288)</f>
        <v>2020-03-25</v>
      </c>
      <c r="D2288" s="16">
        <f t="shared" si="35"/>
        <v>306</v>
      </c>
      <c r="F2288" s="17">
        <f>f_netasset_total(A2288,参数!$B$1,100000000)</f>
        <v>17.6889532499</v>
      </c>
      <c r="G2288" s="17">
        <f ca="1">f_nav_adjustedreturn(A2288,参数!$B$2,参数!$B$1)</f>
        <v>0</v>
      </c>
      <c r="H2288" s="17">
        <f ca="1">f_nav_periodreturnrankingper(A2288,参数!$B$2,参数!$B$1,3)</f>
        <v>0</v>
      </c>
      <c r="I2288" s="17">
        <f ca="1">f_nav_adjustedreturn(A2288,参数!$B$3,参数!$B$2)</f>
        <v>0</v>
      </c>
      <c r="J2288" s="17">
        <f ca="1">f_nav_periodreturnrankingper(A2288,参数!$B$3,参数!$B$2,3)</f>
        <v>0</v>
      </c>
      <c r="K2288" s="17">
        <f ca="1">f_nav_adjustedreturn(A2288,参数!$B$4,参数!$B$3)</f>
        <v>0</v>
      </c>
      <c r="L2288" s="17">
        <f ca="1">f_nav_periodreturnrankingper(A2288,参数!$B$4,参数!$B$3,3)</f>
        <v>0</v>
      </c>
      <c r="M2288" s="17">
        <f ca="1">f_nav_adjustedreturn(A2288,参数!$B$5,参数!$B$4)</f>
        <v>0</v>
      </c>
      <c r="N2288" s="17">
        <f ca="1">f_nav_periodreturnrankingper(A2288,参数!$B$5,参数!$B$4,3)</f>
        <v>0</v>
      </c>
      <c r="O2288" s="17">
        <f ca="1">f_nav_adjustedreturn(A2288,参数!$B$6,参数!$B$5)</f>
        <v>0</v>
      </c>
      <c r="P2288" s="17">
        <f ca="1">f_nav_periodreturnrankingper(A2288,参数!$B$6,参数!$B$5,3)</f>
        <v>0</v>
      </c>
      <c r="Q2288" s="25">
        <f>f_return(A2288,1,参数!$B$1-365/2,参数!$B$1)</f>
        <v>124.357320751792</v>
      </c>
      <c r="R2288" s="25">
        <f ca="1">f_return(A2288,1,参数!$B$4,参数!$B$1)</f>
        <v>0</v>
      </c>
      <c r="S2288" s="25">
        <f ca="1">f_return(A2288,1,参数!$B$6,参数!$B$1)</f>
        <v>0</v>
      </c>
      <c r="T2288" t="str">
        <f>f_info_investtype(A2288)</f>
        <v>偏股混合型基金</v>
      </c>
      <c r="U2288" t="str">
        <f>f_info_fundmanager(A2288)</f>
        <v>苗宇</v>
      </c>
      <c r="V2288">
        <f>f_info_manager_onthepostdays(A2288,1)</f>
        <v>323</v>
      </c>
      <c r="W2288" s="25">
        <f ca="1">f_return_1w(A2288,"0",参数!$B$2)</f>
        <v>0</v>
      </c>
      <c r="X2288" s="25">
        <f>f_return_1m(A2288,"0",参数!$B$1)</f>
        <v>18.4163132516122</v>
      </c>
      <c r="Y2288" s="25">
        <f>f_return_3m(A2288,0,参数!$B$1)</f>
        <v>37.0193600430223</v>
      </c>
      <c r="Z2288" s="25">
        <f>f_return_6m(A2288,0,参数!B2287)</f>
        <v>50.3193301163781</v>
      </c>
      <c r="AA2288" t="str">
        <f>f_dq_status(A2288,参数!$B$1)</f>
        <v>开放申购|开放赎回</v>
      </c>
      <c r="AB2288" s="17">
        <f ca="1">f_risk_maxdownside(A2288,参数!$B$6,参数!$B$1)</f>
        <v>-9.12934845281567</v>
      </c>
      <c r="AC2288" s="17">
        <f ca="1">f_risk_maxdownside(A2288,参数!$B$4,参数!$B$1)</f>
        <v>-9.12934845281567</v>
      </c>
      <c r="AD2288" t="str">
        <f ca="1">f_risk_maxdownside_date(A2288,参数!$B$6,参数!$B$1)</f>
        <v>20200903-20200909</v>
      </c>
    </row>
    <row r="2289" spans="1:30">
      <c r="A2289" s="15" t="s">
        <v>2317</v>
      </c>
      <c r="B2289" t="str">
        <f>f_info_name(A2289)</f>
        <v>大成行业先锋A</v>
      </c>
      <c r="C2289" t="str">
        <f>f_info_setupdate(A2289)</f>
        <v>2020-03-23</v>
      </c>
      <c r="D2289" s="16">
        <f t="shared" si="35"/>
        <v>308</v>
      </c>
      <c r="F2289" s="17">
        <f>f_netasset_total(A2289,参数!$B$1,100000000)</f>
        <v>6.3776306103</v>
      </c>
      <c r="G2289" s="17">
        <f ca="1">f_nav_adjustedreturn(A2289,参数!$B$2,参数!$B$1)</f>
        <v>0</v>
      </c>
      <c r="H2289" s="17">
        <f ca="1">f_nav_periodreturnrankingper(A2289,参数!$B$2,参数!$B$1,3)</f>
        <v>0</v>
      </c>
      <c r="I2289" s="17">
        <f ca="1">f_nav_adjustedreturn(A2289,参数!$B$3,参数!$B$2)</f>
        <v>0</v>
      </c>
      <c r="J2289" s="17">
        <f ca="1">f_nav_periodreturnrankingper(A2289,参数!$B$3,参数!$B$2,3)</f>
        <v>0</v>
      </c>
      <c r="K2289" s="17">
        <f ca="1">f_nav_adjustedreturn(A2289,参数!$B$4,参数!$B$3)</f>
        <v>0</v>
      </c>
      <c r="L2289" s="17">
        <f ca="1">f_nav_periodreturnrankingper(A2289,参数!$B$4,参数!$B$3,3)</f>
        <v>0</v>
      </c>
      <c r="M2289" s="17">
        <f ca="1">f_nav_adjustedreturn(A2289,参数!$B$5,参数!$B$4)</f>
        <v>0</v>
      </c>
      <c r="N2289" s="17">
        <f ca="1">f_nav_periodreturnrankingper(A2289,参数!$B$5,参数!$B$4,3)</f>
        <v>0</v>
      </c>
      <c r="O2289" s="17">
        <f ca="1">f_nav_adjustedreturn(A2289,参数!$B$6,参数!$B$5)</f>
        <v>0</v>
      </c>
      <c r="P2289" s="17">
        <f ca="1">f_nav_periodreturnrankingper(A2289,参数!$B$6,参数!$B$5,3)</f>
        <v>0</v>
      </c>
      <c r="Q2289" s="25">
        <f>f_return(A2289,1,参数!$B$1-365/2,参数!$B$1)</f>
        <v>91.2128971091144</v>
      </c>
      <c r="R2289" s="25">
        <f ca="1">f_return(A2289,1,参数!$B$4,参数!$B$1)</f>
        <v>0</v>
      </c>
      <c r="S2289" s="25">
        <f ca="1">f_return(A2289,1,参数!$B$6,参数!$B$1)</f>
        <v>0</v>
      </c>
      <c r="T2289" t="str">
        <f>f_info_investtype(A2289)</f>
        <v>偏股混合型基金</v>
      </c>
      <c r="U2289" t="str">
        <f>f_info_fundmanager(A2289)</f>
        <v>魏庆国</v>
      </c>
      <c r="V2289">
        <f>f_info_manager_onthepostdays(A2289,1)</f>
        <v>325</v>
      </c>
      <c r="W2289" s="25">
        <f ca="1">f_return_1w(A2289,"0",参数!$B$2)</f>
        <v>0</v>
      </c>
      <c r="X2289" s="25">
        <f>f_return_1m(A2289,"0",参数!$B$1)</f>
        <v>13.5438331127497</v>
      </c>
      <c r="Y2289" s="25">
        <f>f_return_3m(A2289,0,参数!$B$1)</f>
        <v>36.3402451944907</v>
      </c>
      <c r="Z2289" s="25">
        <f>f_return_6m(A2289,0,参数!B2288)</f>
        <v>24.531914893617</v>
      </c>
      <c r="AA2289" t="str">
        <f>f_dq_status(A2289,参数!$B$1)</f>
        <v>开放申购|开放赎回</v>
      </c>
      <c r="AB2289" s="17">
        <f ca="1">f_risk_maxdownside(A2289,参数!$B$6,参数!$B$1)</f>
        <v>-8.82658359293873</v>
      </c>
      <c r="AC2289" s="17">
        <f ca="1">f_risk_maxdownside(A2289,参数!$B$4,参数!$B$1)</f>
        <v>-8.82658359293873</v>
      </c>
      <c r="AD2289" t="str">
        <f ca="1">f_risk_maxdownside_date(A2289,参数!$B$6,参数!$B$1)</f>
        <v>20200902-20200909</v>
      </c>
    </row>
    <row r="2290" spans="1:30">
      <c r="A2290" s="15" t="s">
        <v>2318</v>
      </c>
      <c r="B2290" t="str">
        <f>f_info_name(A2290)</f>
        <v>财通资管价值发现</v>
      </c>
      <c r="C2290" t="str">
        <f>f_info_setupdate(A2290)</f>
        <v>2020-03-23</v>
      </c>
      <c r="D2290" s="16">
        <f t="shared" si="35"/>
        <v>308</v>
      </c>
      <c r="F2290" s="17">
        <f>f_netasset_total(A2290,参数!$B$1,100000000)</f>
        <v>4.5989388087</v>
      </c>
      <c r="G2290" s="17">
        <f ca="1">f_nav_adjustedreturn(A2290,参数!$B$2,参数!$B$1)</f>
        <v>0</v>
      </c>
      <c r="H2290" s="17">
        <f ca="1">f_nav_periodreturnrankingper(A2290,参数!$B$2,参数!$B$1,3)</f>
        <v>0</v>
      </c>
      <c r="I2290" s="17">
        <f ca="1">f_nav_adjustedreturn(A2290,参数!$B$3,参数!$B$2)</f>
        <v>0</v>
      </c>
      <c r="J2290" s="17">
        <f ca="1">f_nav_periodreturnrankingper(A2290,参数!$B$3,参数!$B$2,3)</f>
        <v>0</v>
      </c>
      <c r="K2290" s="17">
        <f ca="1">f_nav_adjustedreturn(A2290,参数!$B$4,参数!$B$3)</f>
        <v>0</v>
      </c>
      <c r="L2290" s="17">
        <f ca="1">f_nav_periodreturnrankingper(A2290,参数!$B$4,参数!$B$3,3)</f>
        <v>0</v>
      </c>
      <c r="M2290" s="17">
        <f ca="1">f_nav_adjustedreturn(A2290,参数!$B$5,参数!$B$4)</f>
        <v>0</v>
      </c>
      <c r="N2290" s="17">
        <f ca="1">f_nav_periodreturnrankingper(A2290,参数!$B$5,参数!$B$4,3)</f>
        <v>0</v>
      </c>
      <c r="O2290" s="17">
        <f ca="1">f_nav_adjustedreturn(A2290,参数!$B$6,参数!$B$5)</f>
        <v>0</v>
      </c>
      <c r="P2290" s="17">
        <f ca="1">f_nav_periodreturnrankingper(A2290,参数!$B$6,参数!$B$5,3)</f>
        <v>0</v>
      </c>
      <c r="Q2290" s="25">
        <f>f_return(A2290,1,参数!$B$1-365/2,参数!$B$1)</f>
        <v>76.0166902515409</v>
      </c>
      <c r="R2290" s="25">
        <f ca="1">f_return(A2290,1,参数!$B$4,参数!$B$1)</f>
        <v>0</v>
      </c>
      <c r="S2290" s="25">
        <f ca="1">f_return(A2290,1,参数!$B$6,参数!$B$1)</f>
        <v>0</v>
      </c>
      <c r="T2290" t="str">
        <f>f_info_investtype(A2290)</f>
        <v>偏股混合型基金</v>
      </c>
      <c r="U2290" t="str">
        <f>f_info_fundmanager(A2290)</f>
        <v>姜永明</v>
      </c>
      <c r="V2290">
        <f>f_info_manager_onthepostdays(A2290,1)</f>
        <v>325</v>
      </c>
      <c r="W2290" s="25">
        <f ca="1">f_return_1w(A2290,"0",参数!$B$2)</f>
        <v>0</v>
      </c>
      <c r="X2290" s="25">
        <f>f_return_1m(A2290,"0",参数!$B$1)</f>
        <v>14.1813052955507</v>
      </c>
      <c r="Y2290" s="25">
        <f>f_return_3m(A2290,0,参数!$B$1)</f>
        <v>24.562875926703</v>
      </c>
      <c r="Z2290" s="25">
        <f>f_return_6m(A2290,0,参数!B2289)</f>
        <v>18.3003445247585</v>
      </c>
      <c r="AA2290" t="str">
        <f>f_dq_status(A2290,参数!$B$1)</f>
        <v>开放申购|开放赎回</v>
      </c>
      <c r="AB2290" s="17">
        <f ca="1">f_risk_maxdownside(A2290,参数!$B$6,参数!$B$1)</f>
        <v>-9.01601529031833</v>
      </c>
      <c r="AC2290" s="17">
        <f ca="1">f_risk_maxdownside(A2290,参数!$B$4,参数!$B$1)</f>
        <v>-9.01601529031833</v>
      </c>
      <c r="AD2290" t="str">
        <f ca="1">f_risk_maxdownside_date(A2290,参数!$B$6,参数!$B$1)</f>
        <v>20200825-20200910</v>
      </c>
    </row>
    <row r="2291" spans="1:30">
      <c r="A2291" s="15" t="s">
        <v>2319</v>
      </c>
      <c r="B2291" t="str">
        <f>f_info_name(A2291)</f>
        <v>财通资管行业精选</v>
      </c>
      <c r="C2291" t="str">
        <f>f_info_setupdate(A2291)</f>
        <v>2020-04-01</v>
      </c>
      <c r="D2291" s="16">
        <f t="shared" si="35"/>
        <v>299</v>
      </c>
      <c r="F2291" s="17">
        <f>f_netasset_total(A2291,参数!$B$1,100000000)</f>
        <v>3.4599678749</v>
      </c>
      <c r="G2291" s="17">
        <f ca="1">f_nav_adjustedreturn(A2291,参数!$B$2,参数!$B$1)</f>
        <v>0</v>
      </c>
      <c r="H2291" s="17">
        <f ca="1">f_nav_periodreturnrankingper(A2291,参数!$B$2,参数!$B$1,3)</f>
        <v>0</v>
      </c>
      <c r="I2291" s="17">
        <f ca="1">f_nav_adjustedreturn(A2291,参数!$B$3,参数!$B$2)</f>
        <v>0</v>
      </c>
      <c r="J2291" s="17">
        <f ca="1">f_nav_periodreturnrankingper(A2291,参数!$B$3,参数!$B$2,3)</f>
        <v>0</v>
      </c>
      <c r="K2291" s="17">
        <f ca="1">f_nav_adjustedreturn(A2291,参数!$B$4,参数!$B$3)</f>
        <v>0</v>
      </c>
      <c r="L2291" s="17">
        <f ca="1">f_nav_periodreturnrankingper(A2291,参数!$B$4,参数!$B$3,3)</f>
        <v>0</v>
      </c>
      <c r="M2291" s="17">
        <f ca="1">f_nav_adjustedreturn(A2291,参数!$B$5,参数!$B$4)</f>
        <v>0</v>
      </c>
      <c r="N2291" s="17">
        <f ca="1">f_nav_periodreturnrankingper(A2291,参数!$B$5,参数!$B$4,3)</f>
        <v>0</v>
      </c>
      <c r="O2291" s="17">
        <f ca="1">f_nav_adjustedreturn(A2291,参数!$B$6,参数!$B$5)</f>
        <v>0</v>
      </c>
      <c r="P2291" s="17">
        <f ca="1">f_nav_periodreturnrankingper(A2291,参数!$B$6,参数!$B$5,3)</f>
        <v>0</v>
      </c>
      <c r="Q2291" s="25">
        <f>f_return(A2291,1,参数!$B$1-365/2,参数!$B$1)</f>
        <v>33.6026257272502</v>
      </c>
      <c r="R2291" s="25">
        <f ca="1">f_return(A2291,1,参数!$B$4,参数!$B$1)</f>
        <v>0</v>
      </c>
      <c r="S2291" s="25">
        <f ca="1">f_return(A2291,1,参数!$B$6,参数!$B$1)</f>
        <v>0</v>
      </c>
      <c r="T2291" t="str">
        <f>f_info_investtype(A2291)</f>
        <v>偏股混合型基金</v>
      </c>
      <c r="U2291" t="str">
        <f>f_info_fundmanager(A2291)</f>
        <v>于洋</v>
      </c>
      <c r="V2291">
        <f>f_info_manager_onthepostdays(A2291,1)</f>
        <v>316</v>
      </c>
      <c r="W2291" s="25">
        <f ca="1">f_return_1w(A2291,"0",参数!$B$2)</f>
        <v>0</v>
      </c>
      <c r="X2291" s="25">
        <f>f_return_1m(A2291,"0",参数!$B$1)</f>
        <v>8.49373663305837</v>
      </c>
      <c r="Y2291" s="25">
        <f>f_return_3m(A2291,0,参数!$B$1)</f>
        <v>14.2811167431008</v>
      </c>
      <c r="Z2291" s="25">
        <f>f_return_6m(A2291,0,参数!B2290)</f>
        <v>4.37528886150054</v>
      </c>
      <c r="AA2291" t="str">
        <f>f_dq_status(A2291,参数!$B$1)</f>
        <v>开放申购|开放赎回</v>
      </c>
      <c r="AB2291" s="17">
        <f ca="1">f_risk_maxdownside(A2291,参数!$B$6,参数!$B$1)</f>
        <v>-12.186619195965</v>
      </c>
      <c r="AC2291" s="17">
        <f ca="1">f_risk_maxdownside(A2291,参数!$B$4,参数!$B$1)</f>
        <v>-12.186619195965</v>
      </c>
      <c r="AD2291" t="str">
        <f ca="1">f_risk_maxdownside_date(A2291,参数!$B$6,参数!$B$1)</f>
        <v>20200804-20200910</v>
      </c>
    </row>
    <row r="2292" spans="1:30">
      <c r="A2292" s="15" t="s">
        <v>2320</v>
      </c>
      <c r="B2292" t="str">
        <f>f_info_name(A2292)</f>
        <v>易方达金融行业</v>
      </c>
      <c r="C2292" t="str">
        <f>f_info_setupdate(A2292)</f>
        <v>2020-05-07</v>
      </c>
      <c r="D2292" s="16">
        <f t="shared" si="35"/>
        <v>263</v>
      </c>
      <c r="F2292" s="17">
        <f>f_netasset_total(A2292,参数!$B$1,100000000)</f>
        <v>12.3563776285</v>
      </c>
      <c r="G2292" s="17">
        <f ca="1">f_nav_adjustedreturn(A2292,参数!$B$2,参数!$B$1)</f>
        <v>0</v>
      </c>
      <c r="H2292" s="17">
        <f ca="1">f_nav_periodreturnrankingper(A2292,参数!$B$2,参数!$B$1,3)</f>
        <v>0</v>
      </c>
      <c r="I2292" s="17">
        <f ca="1">f_nav_adjustedreturn(A2292,参数!$B$3,参数!$B$2)</f>
        <v>0</v>
      </c>
      <c r="J2292" s="17">
        <f ca="1">f_nav_periodreturnrankingper(A2292,参数!$B$3,参数!$B$2,3)</f>
        <v>0</v>
      </c>
      <c r="K2292" s="17">
        <f ca="1">f_nav_adjustedreturn(A2292,参数!$B$4,参数!$B$3)</f>
        <v>0</v>
      </c>
      <c r="L2292" s="17">
        <f ca="1">f_nav_periodreturnrankingper(A2292,参数!$B$4,参数!$B$3,3)</f>
        <v>0</v>
      </c>
      <c r="M2292" s="17">
        <f ca="1">f_nav_adjustedreturn(A2292,参数!$B$5,参数!$B$4)</f>
        <v>0</v>
      </c>
      <c r="N2292" s="17">
        <f ca="1">f_nav_periodreturnrankingper(A2292,参数!$B$5,参数!$B$4,3)</f>
        <v>0</v>
      </c>
      <c r="O2292" s="17">
        <f ca="1">f_nav_adjustedreturn(A2292,参数!$B$6,参数!$B$5)</f>
        <v>0</v>
      </c>
      <c r="P2292" s="17">
        <f ca="1">f_nav_periodreturnrankingper(A2292,参数!$B$6,参数!$B$5,3)</f>
        <v>0</v>
      </c>
      <c r="Q2292" s="25">
        <f>f_return(A2292,1,参数!$B$1-365/2,参数!$B$1)</f>
        <v>76.5339727067277</v>
      </c>
      <c r="R2292" s="25">
        <f ca="1">f_return(A2292,1,参数!$B$4,参数!$B$1)</f>
        <v>0</v>
      </c>
      <c r="S2292" s="25">
        <f ca="1">f_return(A2292,1,参数!$B$6,参数!$B$1)</f>
        <v>0</v>
      </c>
      <c r="T2292" t="str">
        <f>f_info_investtype(A2292)</f>
        <v>普通股票型基金</v>
      </c>
      <c r="U2292" t="str">
        <f>f_info_fundmanager(A2292)</f>
        <v>林高榜</v>
      </c>
      <c r="V2292">
        <f>f_info_manager_onthepostdays(A2292,1)</f>
        <v>280</v>
      </c>
      <c r="W2292" s="25">
        <f ca="1">f_return_1w(A2292,"0",参数!$B$2)</f>
        <v>0</v>
      </c>
      <c r="X2292" s="25">
        <f>f_return_1m(A2292,"0",参数!$B$1)</f>
        <v>14.6716273050793</v>
      </c>
      <c r="Y2292" s="25">
        <f>f_return_3m(A2292,0,参数!$B$1)</f>
        <v>15.6632403328439</v>
      </c>
      <c r="Z2292" s="25">
        <f>f_return_6m(A2292,0,参数!B2291)</f>
        <v>31.7541042112776</v>
      </c>
      <c r="AA2292" t="str">
        <f>f_dq_status(A2292,参数!$B$1)</f>
        <v>开放申购|开放赎回</v>
      </c>
      <c r="AB2292" s="17">
        <f ca="1">f_risk_maxdownside(A2292,参数!$B$6,参数!$B$1)</f>
        <v>-7.04547185619621</v>
      </c>
      <c r="AC2292" s="17">
        <f ca="1">f_risk_maxdownside(A2292,参数!$B$4,参数!$B$1)</f>
        <v>-7.04547185619621</v>
      </c>
      <c r="AD2292" t="str">
        <f ca="1">f_risk_maxdownside_date(A2292,参数!$B$6,参数!$B$1)</f>
        <v>20201202-20201222</v>
      </c>
    </row>
    <row r="2293" spans="1:30">
      <c r="A2293" s="15" t="s">
        <v>2321</v>
      </c>
      <c r="B2293" t="str">
        <f>f_info_name(A2293)</f>
        <v>易方达研究精选</v>
      </c>
      <c r="C2293" t="str">
        <f>f_info_setupdate(A2293)</f>
        <v>2020-02-21</v>
      </c>
      <c r="D2293" s="16">
        <f t="shared" si="35"/>
        <v>339</v>
      </c>
      <c r="F2293" s="17">
        <f>f_netasset_total(A2293,参数!$B$1,100000000)</f>
        <v>119.822397427</v>
      </c>
      <c r="G2293" s="17">
        <f ca="1">f_nav_adjustedreturn(A2293,参数!$B$2,参数!$B$1)</f>
        <v>0</v>
      </c>
      <c r="H2293" s="17">
        <f ca="1">f_nav_periodreturnrankingper(A2293,参数!$B$2,参数!$B$1,3)</f>
        <v>0</v>
      </c>
      <c r="I2293" s="17">
        <f ca="1">f_nav_adjustedreturn(A2293,参数!$B$3,参数!$B$2)</f>
        <v>0</v>
      </c>
      <c r="J2293" s="17">
        <f ca="1">f_nav_periodreturnrankingper(A2293,参数!$B$3,参数!$B$2,3)</f>
        <v>0</v>
      </c>
      <c r="K2293" s="17">
        <f ca="1">f_nav_adjustedreturn(A2293,参数!$B$4,参数!$B$3)</f>
        <v>0</v>
      </c>
      <c r="L2293" s="17">
        <f ca="1">f_nav_periodreturnrankingper(A2293,参数!$B$4,参数!$B$3,3)</f>
        <v>0</v>
      </c>
      <c r="M2293" s="17">
        <f ca="1">f_nav_adjustedreturn(A2293,参数!$B$5,参数!$B$4)</f>
        <v>0</v>
      </c>
      <c r="N2293" s="17">
        <f ca="1">f_nav_periodreturnrankingper(A2293,参数!$B$5,参数!$B$4,3)</f>
        <v>0</v>
      </c>
      <c r="O2293" s="17">
        <f ca="1">f_nav_adjustedreturn(A2293,参数!$B$6,参数!$B$5)</f>
        <v>0</v>
      </c>
      <c r="P2293" s="17">
        <f ca="1">f_nav_periodreturnrankingper(A2293,参数!$B$6,参数!$B$5,3)</f>
        <v>0</v>
      </c>
      <c r="Q2293" s="25">
        <f>f_return(A2293,1,参数!$B$1-365/2,参数!$B$1)</f>
        <v>137.648460132244</v>
      </c>
      <c r="R2293" s="25">
        <f ca="1">f_return(A2293,1,参数!$B$4,参数!$B$1)</f>
        <v>0</v>
      </c>
      <c r="S2293" s="25">
        <f ca="1">f_return(A2293,1,参数!$B$6,参数!$B$1)</f>
        <v>0</v>
      </c>
      <c r="T2293" t="str">
        <f>f_info_investtype(A2293)</f>
        <v>普通股票型基金</v>
      </c>
      <c r="U2293" t="str">
        <f>f_info_fundmanager(A2293)</f>
        <v>冯波</v>
      </c>
      <c r="V2293">
        <f>f_info_manager_onthepostdays(A2293,1)</f>
        <v>356</v>
      </c>
      <c r="W2293" s="25">
        <f ca="1">f_return_1w(A2293,"0",参数!$B$2)</f>
        <v>0</v>
      </c>
      <c r="X2293" s="25">
        <f>f_return_1m(A2293,"0",参数!$B$1)</f>
        <v>18.679119412942</v>
      </c>
      <c r="Y2293" s="25">
        <f>f_return_3m(A2293,0,参数!$B$1)</f>
        <v>38.0918777785619</v>
      </c>
      <c r="Z2293" s="25">
        <f>f_return_6m(A2293,0,参数!B2292)</f>
        <v>50.6938651702434</v>
      </c>
      <c r="AA2293" t="str">
        <f>f_dq_status(A2293,参数!$B$1)</f>
        <v>开放申购|开放赎回</v>
      </c>
      <c r="AB2293" s="17">
        <f ca="1">f_risk_maxdownside(A2293,参数!$B$6,参数!$B$1)</f>
        <v>-6.7876764726337</v>
      </c>
      <c r="AC2293" s="17">
        <f ca="1">f_risk_maxdownside(A2293,参数!$B$4,参数!$B$1)</f>
        <v>-6.7876764726337</v>
      </c>
      <c r="AD2293" t="str">
        <f ca="1">f_risk_maxdownside_date(A2293,参数!$B$6,参数!$B$1)</f>
        <v>20200903-20200909</v>
      </c>
    </row>
    <row r="2294" spans="1:30">
      <c r="A2294" s="15" t="s">
        <v>2322</v>
      </c>
      <c r="B2294" t="str">
        <f>f_info_name(A2294)</f>
        <v>华安现代生活</v>
      </c>
      <c r="C2294" t="str">
        <f>f_info_setupdate(A2294)</f>
        <v>2020-04-26</v>
      </c>
      <c r="D2294" s="16">
        <f t="shared" si="35"/>
        <v>274</v>
      </c>
      <c r="F2294" s="17">
        <f>f_netasset_total(A2294,参数!$B$1,100000000)</f>
        <v>7.7113830745</v>
      </c>
      <c r="G2294" s="17">
        <f ca="1">f_nav_adjustedreturn(A2294,参数!$B$2,参数!$B$1)</f>
        <v>0</v>
      </c>
      <c r="H2294" s="17">
        <f ca="1">f_nav_periodreturnrankingper(A2294,参数!$B$2,参数!$B$1,3)</f>
        <v>0</v>
      </c>
      <c r="I2294" s="17">
        <f ca="1">f_nav_adjustedreturn(A2294,参数!$B$3,参数!$B$2)</f>
        <v>0</v>
      </c>
      <c r="J2294" s="17">
        <f ca="1">f_nav_periodreturnrankingper(A2294,参数!$B$3,参数!$B$2,3)</f>
        <v>0</v>
      </c>
      <c r="K2294" s="17">
        <f ca="1">f_nav_adjustedreturn(A2294,参数!$B$4,参数!$B$3)</f>
        <v>0</v>
      </c>
      <c r="L2294" s="17">
        <f ca="1">f_nav_periodreturnrankingper(A2294,参数!$B$4,参数!$B$3,3)</f>
        <v>0</v>
      </c>
      <c r="M2294" s="17">
        <f ca="1">f_nav_adjustedreturn(A2294,参数!$B$5,参数!$B$4)</f>
        <v>0</v>
      </c>
      <c r="N2294" s="17">
        <f ca="1">f_nav_periodreturnrankingper(A2294,参数!$B$5,参数!$B$4,3)</f>
        <v>0</v>
      </c>
      <c r="O2294" s="17">
        <f ca="1">f_nav_adjustedreturn(A2294,参数!$B$6,参数!$B$5)</f>
        <v>0</v>
      </c>
      <c r="P2294" s="17">
        <f ca="1">f_nav_periodreturnrankingper(A2294,参数!$B$6,参数!$B$5,3)</f>
        <v>0</v>
      </c>
      <c r="Q2294" s="25">
        <f>f_return(A2294,1,参数!$B$1-365/2,参数!$B$1)</f>
        <v>101.909114347322</v>
      </c>
      <c r="R2294" s="25">
        <f ca="1">f_return(A2294,1,参数!$B$4,参数!$B$1)</f>
        <v>0</v>
      </c>
      <c r="S2294" s="25">
        <f ca="1">f_return(A2294,1,参数!$B$6,参数!$B$1)</f>
        <v>0</v>
      </c>
      <c r="T2294" t="str">
        <f>f_info_investtype(A2294)</f>
        <v>偏股混合型基金</v>
      </c>
      <c r="U2294" t="str">
        <f>f_info_fundmanager(A2294)</f>
        <v>饶晓鹏</v>
      </c>
      <c r="V2294">
        <f>f_info_manager_onthepostdays(A2294,1)</f>
        <v>291</v>
      </c>
      <c r="W2294" s="25">
        <f ca="1">f_return_1w(A2294,"0",参数!$B$2)</f>
        <v>0</v>
      </c>
      <c r="X2294" s="25">
        <f>f_return_1m(A2294,"0",参数!$B$1)</f>
        <v>15.2466367713004</v>
      </c>
      <c r="Y2294" s="25">
        <f>f_return_3m(A2294,0,参数!$B$1)</f>
        <v>27.6324978660666</v>
      </c>
      <c r="Z2294" s="25">
        <f>f_return_6m(A2294,0,参数!B2293)</f>
        <v>37.5432811211871</v>
      </c>
      <c r="AA2294" t="str">
        <f>f_dq_status(A2294,参数!$B$1)</f>
        <v>开放申购|开放赎回</v>
      </c>
      <c r="AB2294" s="17">
        <f ca="1">f_risk_maxdownside(A2294,参数!$B$6,参数!$B$1)</f>
        <v>-4.59833359534664</v>
      </c>
      <c r="AC2294" s="17">
        <f ca="1">f_risk_maxdownside(A2294,参数!$B$4,参数!$B$1)</f>
        <v>-4.59833359534664</v>
      </c>
      <c r="AD2294" t="str">
        <f ca="1">f_risk_maxdownside_date(A2294,参数!$B$6,参数!$B$1)</f>
        <v>20200902-20200909</v>
      </c>
    </row>
    <row r="2295" spans="1:30">
      <c r="A2295" s="15" t="s">
        <v>2323</v>
      </c>
      <c r="B2295" t="str">
        <f>f_info_name(A2295)</f>
        <v>农银汇理创新医疗</v>
      </c>
      <c r="C2295" t="str">
        <f>f_info_setupdate(A2295)</f>
        <v>2020-01-21</v>
      </c>
      <c r="D2295" s="16">
        <f t="shared" si="35"/>
        <v>370</v>
      </c>
      <c r="F2295" s="17">
        <f>f_netasset_total(A2295,参数!$B$1,100000000)</f>
        <v>15.9991241766</v>
      </c>
      <c r="G2295" s="17">
        <f ca="1">f_nav_adjustedreturn(A2295,参数!$B$2,参数!$B$1)</f>
        <v>79.29</v>
      </c>
      <c r="H2295" s="17">
        <f ca="1">f_nav_periodreturnrankingper(A2295,参数!$B$2,参数!$B$1,3)</f>
        <v>32.2865554465162</v>
      </c>
      <c r="I2295" s="17">
        <f ca="1">f_nav_adjustedreturn(A2295,参数!$B$3,参数!$B$2)</f>
        <v>0</v>
      </c>
      <c r="J2295" s="17">
        <f ca="1">f_nav_periodreturnrankingper(A2295,参数!$B$3,参数!$B$2,3)</f>
        <v>0</v>
      </c>
      <c r="K2295" s="17">
        <f ca="1">f_nav_adjustedreturn(A2295,参数!$B$4,参数!$B$3)</f>
        <v>0</v>
      </c>
      <c r="L2295" s="17">
        <f ca="1">f_nav_periodreturnrankingper(A2295,参数!$B$4,参数!$B$3,3)</f>
        <v>0</v>
      </c>
      <c r="M2295" s="17">
        <f ca="1">f_nav_adjustedreturn(A2295,参数!$B$5,参数!$B$4)</f>
        <v>0</v>
      </c>
      <c r="N2295" s="17">
        <f ca="1">f_nav_periodreturnrankingper(A2295,参数!$B$5,参数!$B$4,3)</f>
        <v>0</v>
      </c>
      <c r="O2295" s="17">
        <f ca="1">f_nav_adjustedreturn(A2295,参数!$B$6,参数!$B$5)</f>
        <v>0</v>
      </c>
      <c r="P2295" s="17">
        <f ca="1">f_nav_periodreturnrankingper(A2295,参数!$B$6,参数!$B$5,3)</f>
        <v>0</v>
      </c>
      <c r="Q2295" s="25">
        <f>f_return(A2295,1,参数!$B$1-365/2,参数!$B$1)</f>
        <v>55.3000149210896</v>
      </c>
      <c r="R2295" s="25">
        <f ca="1">f_return(A2295,1,参数!$B$4,参数!$B$1)</f>
        <v>0</v>
      </c>
      <c r="S2295" s="25">
        <f ca="1">f_return(A2295,1,参数!$B$6,参数!$B$1)</f>
        <v>0</v>
      </c>
      <c r="T2295" t="str">
        <f>f_info_investtype(A2295)</f>
        <v>偏股混合型基金</v>
      </c>
      <c r="U2295" t="str">
        <f>f_info_fundmanager(A2295)</f>
        <v>赵伟</v>
      </c>
      <c r="V2295">
        <f>f_info_manager_onthepostdays(A2295,1)</f>
        <v>387</v>
      </c>
      <c r="W2295" s="25">
        <f ca="1">f_return_1w(A2295,"0",参数!$B$2)</f>
        <v>0</v>
      </c>
      <c r="X2295" s="25">
        <f>f_return_1m(A2295,"0",参数!$B$1)</f>
        <v>21.3140266594492</v>
      </c>
      <c r="Y2295" s="25">
        <f>f_return_3m(A2295,0,参数!$B$1)</f>
        <v>26.2161210841253</v>
      </c>
      <c r="Z2295" s="25">
        <f>f_return_6m(A2295,0,参数!B2294)</f>
        <v>22.2310704094499</v>
      </c>
      <c r="AA2295" t="str">
        <f>f_dq_status(A2295,参数!$B$1)</f>
        <v>开放申购|开放赎回</v>
      </c>
      <c r="AB2295" s="17">
        <f ca="1">f_risk_maxdownside(A2295,参数!$B$6,参数!$B$1)</f>
        <v>-16.4343129866868</v>
      </c>
      <c r="AC2295" s="17">
        <f ca="1">f_risk_maxdownside(A2295,参数!$B$4,参数!$B$1)</f>
        <v>-16.4343129866868</v>
      </c>
      <c r="AD2295" t="str">
        <f ca="1">f_risk_maxdownside_date(A2295,参数!$B$6,参数!$B$1)</f>
        <v>20200806-20201130</v>
      </c>
    </row>
    <row r="2296" spans="1:30">
      <c r="A2296" s="15" t="s">
        <v>2324</v>
      </c>
      <c r="B2296" t="str">
        <f>f_info_name(A2296)</f>
        <v>朱雀企业优胜A</v>
      </c>
      <c r="C2296" t="str">
        <f>f_info_setupdate(A2296)</f>
        <v>2020-05-22</v>
      </c>
      <c r="D2296" s="16">
        <f t="shared" si="35"/>
        <v>248</v>
      </c>
      <c r="F2296" s="17">
        <f>f_netasset_total(A2296,参数!$B$1,100000000)</f>
        <v>14.5656377358</v>
      </c>
      <c r="G2296" s="17">
        <f ca="1">f_nav_adjustedreturn(A2296,参数!$B$2,参数!$B$1)</f>
        <v>0</v>
      </c>
      <c r="H2296" s="17">
        <f ca="1">f_nav_periodreturnrankingper(A2296,参数!$B$2,参数!$B$1,3)</f>
        <v>0</v>
      </c>
      <c r="I2296" s="17">
        <f ca="1">f_nav_adjustedreturn(A2296,参数!$B$3,参数!$B$2)</f>
        <v>0</v>
      </c>
      <c r="J2296" s="17">
        <f ca="1">f_nav_periodreturnrankingper(A2296,参数!$B$3,参数!$B$2,3)</f>
        <v>0</v>
      </c>
      <c r="K2296" s="17">
        <f ca="1">f_nav_adjustedreturn(A2296,参数!$B$4,参数!$B$3)</f>
        <v>0</v>
      </c>
      <c r="L2296" s="17">
        <f ca="1">f_nav_periodreturnrankingper(A2296,参数!$B$4,参数!$B$3,3)</f>
        <v>0</v>
      </c>
      <c r="M2296" s="17">
        <f ca="1">f_nav_adjustedreturn(A2296,参数!$B$5,参数!$B$4)</f>
        <v>0</v>
      </c>
      <c r="N2296" s="17">
        <f ca="1">f_nav_periodreturnrankingper(A2296,参数!$B$5,参数!$B$4,3)</f>
        <v>0</v>
      </c>
      <c r="O2296" s="17">
        <f ca="1">f_nav_adjustedreturn(A2296,参数!$B$6,参数!$B$5)</f>
        <v>0</v>
      </c>
      <c r="P2296" s="17">
        <f ca="1">f_nav_periodreturnrankingper(A2296,参数!$B$6,参数!$B$5,3)</f>
        <v>0</v>
      </c>
      <c r="Q2296" s="25">
        <f>f_return(A2296,1,参数!$B$1-365/2,参数!$B$1)</f>
        <v>132.18771546938</v>
      </c>
      <c r="R2296" s="25">
        <f ca="1">f_return(A2296,1,参数!$B$4,参数!$B$1)</f>
        <v>0</v>
      </c>
      <c r="S2296" s="25">
        <f ca="1">f_return(A2296,1,参数!$B$6,参数!$B$1)</f>
        <v>0</v>
      </c>
      <c r="T2296" t="str">
        <f>f_info_investtype(A2296)</f>
        <v>普通股票型基金</v>
      </c>
      <c r="U2296" t="str">
        <f>f_info_fundmanager(A2296)</f>
        <v>梁跃军</v>
      </c>
      <c r="V2296">
        <f>f_info_manager_onthepostdays(A2296,1)</f>
        <v>253</v>
      </c>
      <c r="W2296" s="25">
        <f ca="1">f_return_1w(A2296,"0",参数!$B$2)</f>
        <v>0</v>
      </c>
      <c r="X2296" s="25">
        <f>f_return_1m(A2296,"0",参数!$B$1)</f>
        <v>16.581965076883</v>
      </c>
      <c r="Y2296" s="25">
        <f>f_return_3m(A2296,0,参数!$B$1)</f>
        <v>38.8992392485639</v>
      </c>
      <c r="Z2296" s="25">
        <f>f_return_6m(A2296,0,参数!B2295)</f>
        <v>39.3735130848533</v>
      </c>
      <c r="AA2296" t="str">
        <f>f_dq_status(A2296,参数!$B$1)</f>
        <v>开放申购|开放赎回</v>
      </c>
      <c r="AB2296" s="17">
        <f ca="1">f_risk_maxdownside(A2296,参数!$B$6,参数!$B$1)</f>
        <v>-7.13520954420313</v>
      </c>
      <c r="AC2296" s="17">
        <f ca="1">f_risk_maxdownside(A2296,参数!$B$4,参数!$B$1)</f>
        <v>-7.13520954420313</v>
      </c>
      <c r="AD2296" t="str">
        <f ca="1">f_risk_maxdownside_date(A2296,参数!$B$6,参数!$B$1)</f>
        <v>20200902-20200910</v>
      </c>
    </row>
    <row r="2297" spans="1:30">
      <c r="A2297" s="15" t="s">
        <v>2325</v>
      </c>
      <c r="B2297" t="str">
        <f>f_info_name(A2297)</f>
        <v>广发价值优势</v>
      </c>
      <c r="C2297" t="str">
        <f>f_info_setupdate(A2297)</f>
        <v>2020-03-02</v>
      </c>
      <c r="D2297" s="16">
        <f t="shared" si="35"/>
        <v>329</v>
      </c>
      <c r="F2297" s="17">
        <f>f_netasset_total(A2297,参数!$B$1,100000000)</f>
        <v>44.2061036657</v>
      </c>
      <c r="G2297" s="17">
        <f ca="1">f_nav_adjustedreturn(A2297,参数!$B$2,参数!$B$1)</f>
        <v>0</v>
      </c>
      <c r="H2297" s="17">
        <f ca="1">f_nav_periodreturnrankingper(A2297,参数!$B$2,参数!$B$1,3)</f>
        <v>0</v>
      </c>
      <c r="I2297" s="17">
        <f ca="1">f_nav_adjustedreturn(A2297,参数!$B$3,参数!$B$2)</f>
        <v>0</v>
      </c>
      <c r="J2297" s="17">
        <f ca="1">f_nav_periodreturnrankingper(A2297,参数!$B$3,参数!$B$2,3)</f>
        <v>0</v>
      </c>
      <c r="K2297" s="17">
        <f ca="1">f_nav_adjustedreturn(A2297,参数!$B$4,参数!$B$3)</f>
        <v>0</v>
      </c>
      <c r="L2297" s="17">
        <f ca="1">f_nav_periodreturnrankingper(A2297,参数!$B$4,参数!$B$3,3)</f>
        <v>0</v>
      </c>
      <c r="M2297" s="17">
        <f ca="1">f_nav_adjustedreturn(A2297,参数!$B$5,参数!$B$4)</f>
        <v>0</v>
      </c>
      <c r="N2297" s="17">
        <f ca="1">f_nav_periodreturnrankingper(A2297,参数!$B$5,参数!$B$4,3)</f>
        <v>0</v>
      </c>
      <c r="O2297" s="17">
        <f ca="1">f_nav_adjustedreturn(A2297,参数!$B$6,参数!$B$5)</f>
        <v>0</v>
      </c>
      <c r="P2297" s="17">
        <f ca="1">f_nav_periodreturnrankingper(A2297,参数!$B$6,参数!$B$5,3)</f>
        <v>0</v>
      </c>
      <c r="Q2297" s="25">
        <f>f_return(A2297,1,参数!$B$1-365/2,参数!$B$1)</f>
        <v>83.1725486651574</v>
      </c>
      <c r="R2297" s="25">
        <f ca="1">f_return(A2297,1,参数!$B$4,参数!$B$1)</f>
        <v>0</v>
      </c>
      <c r="S2297" s="25">
        <f ca="1">f_return(A2297,1,参数!$B$6,参数!$B$1)</f>
        <v>0</v>
      </c>
      <c r="T2297" t="str">
        <f>f_info_investtype(A2297)</f>
        <v>偏股混合型基金</v>
      </c>
      <c r="U2297" t="str">
        <f>f_info_fundmanager(A2297)</f>
        <v>王明旭</v>
      </c>
      <c r="V2297">
        <f>f_info_manager_onthepostdays(A2297,1)</f>
        <v>346</v>
      </c>
      <c r="W2297" s="25">
        <f ca="1">f_return_1w(A2297,"0",参数!$B$2)</f>
        <v>0</v>
      </c>
      <c r="X2297" s="25">
        <f>f_return_1m(A2297,"0",参数!$B$1)</f>
        <v>13.1458386357852</v>
      </c>
      <c r="Y2297" s="25">
        <f>f_return_3m(A2297,0,参数!$B$1)</f>
        <v>32.9992520568437</v>
      </c>
      <c r="Z2297" s="25">
        <f>f_return_6m(A2297,0,参数!B2296)</f>
        <v>28.2341156267888</v>
      </c>
      <c r="AA2297" t="str">
        <f>f_dq_status(A2297,参数!$B$1)</f>
        <v>开放申购|开放赎回</v>
      </c>
      <c r="AB2297" s="17">
        <f ca="1">f_risk_maxdownside(A2297,参数!$B$6,参数!$B$1)</f>
        <v>-7.77801283407375</v>
      </c>
      <c r="AC2297" s="17">
        <f ca="1">f_risk_maxdownside(A2297,参数!$B$4,参数!$B$1)</f>
        <v>-7.77801283407375</v>
      </c>
      <c r="AD2297" t="str">
        <f ca="1">f_risk_maxdownside_date(A2297,参数!$B$6,参数!$B$1)</f>
        <v>20200806-20200909</v>
      </c>
    </row>
    <row r="2298" spans="1:30">
      <c r="A2298" s="15" t="s">
        <v>2326</v>
      </c>
      <c r="B2298" t="str">
        <f>f_info_name(A2298)</f>
        <v>人保量化锐进A</v>
      </c>
      <c r="C2298" t="str">
        <f>f_info_setupdate(A2298)</f>
        <v>2020-12-23</v>
      </c>
      <c r="D2298" s="16">
        <f t="shared" si="35"/>
        <v>33</v>
      </c>
      <c r="F2298" s="17">
        <f>f_netasset_total(A2298,参数!$B$1,100000000)</f>
        <v>0.4781879037</v>
      </c>
      <c r="G2298" s="17">
        <f ca="1">f_nav_adjustedreturn(A2298,参数!$B$2,参数!$B$1)</f>
        <v>0</v>
      </c>
      <c r="H2298" s="17">
        <f ca="1">f_nav_periodreturnrankingper(A2298,参数!$B$2,参数!$B$1,3)</f>
        <v>0</v>
      </c>
      <c r="I2298" s="17">
        <f ca="1">f_nav_adjustedreturn(A2298,参数!$B$3,参数!$B$2)</f>
        <v>0</v>
      </c>
      <c r="J2298" s="17">
        <f ca="1">f_nav_periodreturnrankingper(A2298,参数!$B$3,参数!$B$2,3)</f>
        <v>0</v>
      </c>
      <c r="K2298" s="17">
        <f ca="1">f_nav_adjustedreturn(A2298,参数!$B$4,参数!$B$3)</f>
        <v>0</v>
      </c>
      <c r="L2298" s="17">
        <f ca="1">f_nav_periodreturnrankingper(A2298,参数!$B$4,参数!$B$3,3)</f>
        <v>0</v>
      </c>
      <c r="M2298" s="17">
        <f ca="1">f_nav_adjustedreturn(A2298,参数!$B$5,参数!$B$4)</f>
        <v>0</v>
      </c>
      <c r="N2298" s="17">
        <f ca="1">f_nav_periodreturnrankingper(A2298,参数!$B$5,参数!$B$4,3)</f>
        <v>0</v>
      </c>
      <c r="O2298" s="17">
        <f ca="1">f_nav_adjustedreturn(A2298,参数!$B$6,参数!$B$5)</f>
        <v>0</v>
      </c>
      <c r="P2298" s="17">
        <f ca="1">f_nav_periodreturnrankingper(A2298,参数!$B$6,参数!$B$5,3)</f>
        <v>0</v>
      </c>
      <c r="Q2298" s="25">
        <f>f_return(A2298,1,参数!$B$1-365/2,参数!$B$1)</f>
        <v>0</v>
      </c>
      <c r="R2298" s="25">
        <f ca="1">f_return(A2298,1,参数!$B$4,参数!$B$1)</f>
        <v>0</v>
      </c>
      <c r="S2298" s="25">
        <f ca="1">f_return(A2298,1,参数!$B$6,参数!$B$1)</f>
        <v>0</v>
      </c>
      <c r="T2298" t="str">
        <f>f_info_investtype(A2298)</f>
        <v>偏股混合型基金</v>
      </c>
      <c r="U2298" t="str">
        <f>f_info_fundmanager(A2298)</f>
        <v>石晓冉,张永超</v>
      </c>
      <c r="V2298">
        <f>f_info_manager_onthepostdays(A2298,1)</f>
        <v>50</v>
      </c>
      <c r="W2298" s="25">
        <f ca="1">f_return_1w(A2298,"0",参数!$B$2)</f>
        <v>0</v>
      </c>
      <c r="X2298" s="25">
        <f>f_return_1m(A2298,"0",参数!$B$1)</f>
        <v>1.84</v>
      </c>
      <c r="Y2298" s="25">
        <f>f_return_3m(A2298,0,参数!$B$1)</f>
        <v>0</v>
      </c>
      <c r="Z2298" s="25">
        <f>f_return_6m(A2298,0,参数!B2297)</f>
        <v>0</v>
      </c>
      <c r="AA2298" t="str">
        <f>f_dq_status(A2298,参数!$B$1)</f>
        <v>开放申购|开放赎回</v>
      </c>
      <c r="AB2298" s="17">
        <f ca="1">f_risk_maxdownside(A2298,参数!$B$6,参数!$B$1)</f>
        <v>-0.179694519317163</v>
      </c>
      <c r="AC2298" s="17">
        <f ca="1">f_risk_maxdownside(A2298,参数!$B$4,参数!$B$1)</f>
        <v>-0.179694519317163</v>
      </c>
      <c r="AD2298" t="str">
        <f ca="1">f_risk_maxdownside_date(A2298,参数!$B$6,参数!$B$1)</f>
        <v>20210109-20210115</v>
      </c>
    </row>
    <row r="2299" spans="1:30">
      <c r="A2299" s="15" t="s">
        <v>2327</v>
      </c>
      <c r="B2299" t="str">
        <f>f_info_name(A2299)</f>
        <v>宝盈龙头优选A</v>
      </c>
      <c r="C2299" t="str">
        <f>f_info_setupdate(A2299)</f>
        <v>2020-03-25</v>
      </c>
      <c r="D2299" s="16">
        <f t="shared" si="35"/>
        <v>306</v>
      </c>
      <c r="F2299" s="17">
        <f>f_netasset_total(A2299,参数!$B$1,100000000)</f>
        <v>1.5430481509</v>
      </c>
      <c r="G2299" s="17">
        <f ca="1">f_nav_adjustedreturn(A2299,参数!$B$2,参数!$B$1)</f>
        <v>0</v>
      </c>
      <c r="H2299" s="17">
        <f ca="1">f_nav_periodreturnrankingper(A2299,参数!$B$2,参数!$B$1,3)</f>
        <v>0</v>
      </c>
      <c r="I2299" s="17">
        <f ca="1">f_nav_adjustedreturn(A2299,参数!$B$3,参数!$B$2)</f>
        <v>0</v>
      </c>
      <c r="J2299" s="17">
        <f ca="1">f_nav_periodreturnrankingper(A2299,参数!$B$3,参数!$B$2,3)</f>
        <v>0</v>
      </c>
      <c r="K2299" s="17">
        <f ca="1">f_nav_adjustedreturn(A2299,参数!$B$4,参数!$B$3)</f>
        <v>0</v>
      </c>
      <c r="L2299" s="17">
        <f ca="1">f_nav_periodreturnrankingper(A2299,参数!$B$4,参数!$B$3,3)</f>
        <v>0</v>
      </c>
      <c r="M2299" s="17">
        <f ca="1">f_nav_adjustedreturn(A2299,参数!$B$5,参数!$B$4)</f>
        <v>0</v>
      </c>
      <c r="N2299" s="17">
        <f ca="1">f_nav_periodreturnrankingper(A2299,参数!$B$5,参数!$B$4,3)</f>
        <v>0</v>
      </c>
      <c r="O2299" s="17">
        <f ca="1">f_nav_adjustedreturn(A2299,参数!$B$6,参数!$B$5)</f>
        <v>0</v>
      </c>
      <c r="P2299" s="17">
        <f ca="1">f_nav_periodreturnrankingper(A2299,参数!$B$6,参数!$B$5,3)</f>
        <v>0</v>
      </c>
      <c r="Q2299" s="25">
        <f>f_return(A2299,1,参数!$B$1-365/2,参数!$B$1)</f>
        <v>18.5945010001936</v>
      </c>
      <c r="R2299" s="25">
        <f ca="1">f_return(A2299,1,参数!$B$4,参数!$B$1)</f>
        <v>0</v>
      </c>
      <c r="S2299" s="25">
        <f ca="1">f_return(A2299,1,参数!$B$6,参数!$B$1)</f>
        <v>0</v>
      </c>
      <c r="T2299" t="str">
        <f>f_info_investtype(A2299)</f>
        <v>普通股票型基金</v>
      </c>
      <c r="U2299" t="str">
        <f>f_info_fundmanager(A2299)</f>
        <v>肖肖,杨思亮</v>
      </c>
      <c r="V2299">
        <f>f_info_manager_onthepostdays(A2299,1)</f>
        <v>323</v>
      </c>
      <c r="W2299" s="25">
        <f ca="1">f_return_1w(A2299,"0",参数!$B$2)</f>
        <v>0</v>
      </c>
      <c r="X2299" s="25">
        <f>f_return_1m(A2299,"0",参数!$B$1)</f>
        <v>20.0109950522265</v>
      </c>
      <c r="Y2299" s="25">
        <f>f_return_3m(A2299,0,参数!$B$1)</f>
        <v>20.1871903101486</v>
      </c>
      <c r="Z2299" s="25">
        <f>f_return_6m(A2299,0,参数!B2298)</f>
        <v>10.0976403580146</v>
      </c>
      <c r="AA2299" t="str">
        <f>f_dq_status(A2299,参数!$B$1)</f>
        <v>开放申购|开放赎回</v>
      </c>
      <c r="AB2299" s="17">
        <f ca="1">f_risk_maxdownside(A2299,参数!$B$6,参数!$B$1)</f>
        <v>-15.845349389954</v>
      </c>
      <c r="AC2299" s="17">
        <f ca="1">f_risk_maxdownside(A2299,参数!$B$4,参数!$B$1)</f>
        <v>-15.845349389954</v>
      </c>
      <c r="AD2299" t="str">
        <f ca="1">f_risk_maxdownside_date(A2299,参数!$B$6,参数!$B$1)</f>
        <v>20200716-20201125</v>
      </c>
    </row>
    <row r="2300" spans="1:30">
      <c r="A2300" s="15" t="s">
        <v>2328</v>
      </c>
      <c r="B2300" t="str">
        <f>f_info_name(A2300)</f>
        <v>方正富邦天璇灵活配置A</v>
      </c>
      <c r="C2300" t="str">
        <f>f_info_setupdate(A2300)</f>
        <v>2020-01-20</v>
      </c>
      <c r="D2300" s="16">
        <f t="shared" si="35"/>
        <v>371</v>
      </c>
      <c r="F2300" s="17">
        <f>f_netasset_total(A2300,参数!$B$1,100000000)</f>
        <v>2.2801014813</v>
      </c>
      <c r="G2300" s="17">
        <f ca="1">f_nav_adjustedreturn(A2300,参数!$B$2,参数!$B$1)</f>
        <v>72.9735172691572</v>
      </c>
      <c r="H2300" s="17">
        <f ca="1">f_nav_periodreturnrankingper(A2300,参数!$B$2,参数!$B$1,3)</f>
        <v>21.7575436739015</v>
      </c>
      <c r="I2300" s="17">
        <f ca="1">f_nav_adjustedreturn(A2300,参数!$B$3,参数!$B$2)</f>
        <v>0</v>
      </c>
      <c r="J2300" s="17">
        <f ca="1">f_nav_periodreturnrankingper(A2300,参数!$B$3,参数!$B$2,3)</f>
        <v>0</v>
      </c>
      <c r="K2300" s="17">
        <f ca="1">f_nav_adjustedreturn(A2300,参数!$B$4,参数!$B$3)</f>
        <v>0</v>
      </c>
      <c r="L2300" s="17">
        <f ca="1">f_nav_periodreturnrankingper(A2300,参数!$B$4,参数!$B$3,3)</f>
        <v>0</v>
      </c>
      <c r="M2300" s="17">
        <f ca="1">f_nav_adjustedreturn(A2300,参数!$B$5,参数!$B$4)</f>
        <v>0</v>
      </c>
      <c r="N2300" s="17">
        <f ca="1">f_nav_periodreturnrankingper(A2300,参数!$B$5,参数!$B$4,3)</f>
        <v>0</v>
      </c>
      <c r="O2300" s="17">
        <f ca="1">f_nav_adjustedreturn(A2300,参数!$B$6,参数!$B$5)</f>
        <v>0</v>
      </c>
      <c r="P2300" s="17">
        <f ca="1">f_nav_periodreturnrankingper(A2300,参数!$B$6,参数!$B$5,3)</f>
        <v>0</v>
      </c>
      <c r="Q2300" s="25">
        <f>f_return(A2300,1,参数!$B$1-365/2,参数!$B$1)</f>
        <v>117.746943880064</v>
      </c>
      <c r="R2300" s="25">
        <f ca="1">f_return(A2300,1,参数!$B$4,参数!$B$1)</f>
        <v>0</v>
      </c>
      <c r="S2300" s="25">
        <f ca="1">f_return(A2300,1,参数!$B$6,参数!$B$1)</f>
        <v>0</v>
      </c>
      <c r="T2300" t="str">
        <f>f_info_investtype(A2300)</f>
        <v>灵活配置型基金</v>
      </c>
      <c r="U2300" t="str">
        <f>f_info_fundmanager(A2300)</f>
        <v>吴昊,闻晨雨</v>
      </c>
      <c r="V2300">
        <f>f_info_manager_onthepostdays(A2300,1)</f>
        <v>388</v>
      </c>
      <c r="W2300" s="25">
        <f ca="1">f_return_1w(A2300,"0",参数!$B$2)</f>
        <v>-0.690000000000002</v>
      </c>
      <c r="X2300" s="25">
        <f>f_return_1m(A2300,"0",参数!$B$1)</f>
        <v>14.8262032085561</v>
      </c>
      <c r="Y2300" s="25">
        <f>f_return_3m(A2300,0,参数!$B$1)</f>
        <v>30.4228987928024</v>
      </c>
      <c r="Z2300" s="25">
        <f>f_return_6m(A2300,0,参数!B2299)</f>
        <v>42.9781285972702</v>
      </c>
      <c r="AA2300" t="str">
        <f>f_dq_status(A2300,参数!$B$1)</f>
        <v>暂停大额申购|开放赎回</v>
      </c>
      <c r="AB2300" s="17">
        <f ca="1">f_risk_maxdownside(A2300,参数!$B$6,参数!$B$1)</f>
        <v>-14.1291469194313</v>
      </c>
      <c r="AC2300" s="17">
        <f ca="1">f_risk_maxdownside(A2300,参数!$B$4,参数!$B$1)</f>
        <v>-14.1291469194313</v>
      </c>
      <c r="AD2300" t="str">
        <f ca="1">f_risk_maxdownside_date(A2300,参数!$B$6,参数!$B$1)</f>
        <v>20200306-20200323</v>
      </c>
    </row>
    <row r="2301" spans="1:30">
      <c r="A2301" s="15" t="s">
        <v>2329</v>
      </c>
      <c r="B2301" t="str">
        <f>f_info_name(A2301)</f>
        <v>华夏见龙精选</v>
      </c>
      <c r="C2301" t="str">
        <f>f_info_setupdate(A2301)</f>
        <v>2020-05-15</v>
      </c>
      <c r="D2301" s="16">
        <f t="shared" si="35"/>
        <v>255</v>
      </c>
      <c r="F2301" s="17">
        <f>f_netasset_total(A2301,参数!$B$1,100000000)</f>
        <v>6.0220784047</v>
      </c>
      <c r="G2301" s="17">
        <f ca="1">f_nav_adjustedreturn(A2301,参数!$B$2,参数!$B$1)</f>
        <v>0</v>
      </c>
      <c r="H2301" s="17">
        <f ca="1">f_nav_periodreturnrankingper(A2301,参数!$B$2,参数!$B$1,3)</f>
        <v>0</v>
      </c>
      <c r="I2301" s="17">
        <f ca="1">f_nav_adjustedreturn(A2301,参数!$B$3,参数!$B$2)</f>
        <v>0</v>
      </c>
      <c r="J2301" s="17">
        <f ca="1">f_nav_periodreturnrankingper(A2301,参数!$B$3,参数!$B$2,3)</f>
        <v>0</v>
      </c>
      <c r="K2301" s="17">
        <f ca="1">f_nav_adjustedreturn(A2301,参数!$B$4,参数!$B$3)</f>
        <v>0</v>
      </c>
      <c r="L2301" s="17">
        <f ca="1">f_nav_periodreturnrankingper(A2301,参数!$B$4,参数!$B$3,3)</f>
        <v>0</v>
      </c>
      <c r="M2301" s="17">
        <f ca="1">f_nav_adjustedreturn(A2301,参数!$B$5,参数!$B$4)</f>
        <v>0</v>
      </c>
      <c r="N2301" s="17">
        <f ca="1">f_nav_periodreturnrankingper(A2301,参数!$B$5,参数!$B$4,3)</f>
        <v>0</v>
      </c>
      <c r="O2301" s="17">
        <f ca="1">f_nav_adjustedreturn(A2301,参数!$B$6,参数!$B$5)</f>
        <v>0</v>
      </c>
      <c r="P2301" s="17">
        <f ca="1">f_nav_periodreturnrankingper(A2301,参数!$B$6,参数!$B$5,3)</f>
        <v>0</v>
      </c>
      <c r="Q2301" s="25">
        <f>f_return(A2301,1,参数!$B$1-365/2,参数!$B$1)</f>
        <v>134.397901128396</v>
      </c>
      <c r="R2301" s="25">
        <f ca="1">f_return(A2301,1,参数!$B$4,参数!$B$1)</f>
        <v>0</v>
      </c>
      <c r="S2301" s="25">
        <f ca="1">f_return(A2301,1,参数!$B$6,参数!$B$1)</f>
        <v>0</v>
      </c>
      <c r="T2301" t="str">
        <f>f_info_investtype(A2301)</f>
        <v>偏股混合型基金</v>
      </c>
      <c r="U2301" t="str">
        <f>f_info_fundmanager(A2301)</f>
        <v>潘中宁</v>
      </c>
      <c r="V2301">
        <f>f_info_manager_onthepostdays(A2301,1)</f>
        <v>272</v>
      </c>
      <c r="W2301" s="25">
        <f ca="1">f_return_1w(A2301,"0",参数!$B$2)</f>
        <v>0</v>
      </c>
      <c r="X2301" s="25">
        <f>f_return_1m(A2301,"0",参数!$B$1)</f>
        <v>20.8153946510111</v>
      </c>
      <c r="Y2301" s="25">
        <f>f_return_3m(A2301,0,参数!$B$1)</f>
        <v>49.1343908527257</v>
      </c>
      <c r="Z2301" s="25">
        <f>f_return_6m(A2301,0,参数!B2300)</f>
        <v>52.7762108147313</v>
      </c>
      <c r="AA2301" t="str">
        <f>f_dq_status(A2301,参数!$B$1)</f>
        <v>开放申购|开放赎回</v>
      </c>
      <c r="AB2301" s="17">
        <f ca="1">f_risk_maxdownside(A2301,参数!$B$6,参数!$B$1)</f>
        <v>-10.4477611940299</v>
      </c>
      <c r="AC2301" s="17">
        <f ca="1">f_risk_maxdownside(A2301,参数!$B$4,参数!$B$1)</f>
        <v>-10.4477611940299</v>
      </c>
      <c r="AD2301" t="str">
        <f ca="1">f_risk_maxdownside_date(A2301,参数!$B$6,参数!$B$1)</f>
        <v>20200804-20200909</v>
      </c>
    </row>
    <row r="2302" spans="1:30">
      <c r="A2302" s="15" t="s">
        <v>2330</v>
      </c>
      <c r="B2302" t="str">
        <f>f_info_name(A2302)</f>
        <v>圆信永丰优选价值A</v>
      </c>
      <c r="C2302" t="str">
        <f>f_info_setupdate(A2302)</f>
        <v>2020-05-18</v>
      </c>
      <c r="D2302" s="16">
        <f t="shared" si="35"/>
        <v>252</v>
      </c>
      <c r="F2302" s="17">
        <f>f_netasset_total(A2302,参数!$B$1,100000000)</f>
        <v>5.912080135</v>
      </c>
      <c r="G2302" s="17">
        <f ca="1">f_nav_adjustedreturn(A2302,参数!$B$2,参数!$B$1)</f>
        <v>0</v>
      </c>
      <c r="H2302" s="17">
        <f ca="1">f_nav_periodreturnrankingper(A2302,参数!$B$2,参数!$B$1,3)</f>
        <v>0</v>
      </c>
      <c r="I2302" s="17">
        <f ca="1">f_nav_adjustedreturn(A2302,参数!$B$3,参数!$B$2)</f>
        <v>0</v>
      </c>
      <c r="J2302" s="17">
        <f ca="1">f_nav_periodreturnrankingper(A2302,参数!$B$3,参数!$B$2,3)</f>
        <v>0</v>
      </c>
      <c r="K2302" s="17">
        <f ca="1">f_nav_adjustedreturn(A2302,参数!$B$4,参数!$B$3)</f>
        <v>0</v>
      </c>
      <c r="L2302" s="17">
        <f ca="1">f_nav_periodreturnrankingper(A2302,参数!$B$4,参数!$B$3,3)</f>
        <v>0</v>
      </c>
      <c r="M2302" s="17">
        <f ca="1">f_nav_adjustedreturn(A2302,参数!$B$5,参数!$B$4)</f>
        <v>0</v>
      </c>
      <c r="N2302" s="17">
        <f ca="1">f_nav_periodreturnrankingper(A2302,参数!$B$5,参数!$B$4,3)</f>
        <v>0</v>
      </c>
      <c r="O2302" s="17">
        <f ca="1">f_nav_adjustedreturn(A2302,参数!$B$6,参数!$B$5)</f>
        <v>0</v>
      </c>
      <c r="P2302" s="17">
        <f ca="1">f_nav_periodreturnrankingper(A2302,参数!$B$6,参数!$B$5,3)</f>
        <v>0</v>
      </c>
      <c r="Q2302" s="25">
        <f>f_return(A2302,1,参数!$B$1-365/2,参数!$B$1)</f>
        <v>99.0786214481952</v>
      </c>
      <c r="R2302" s="25">
        <f ca="1">f_return(A2302,1,参数!$B$4,参数!$B$1)</f>
        <v>0</v>
      </c>
      <c r="S2302" s="25">
        <f ca="1">f_return(A2302,1,参数!$B$6,参数!$B$1)</f>
        <v>0</v>
      </c>
      <c r="T2302" t="str">
        <f>f_info_investtype(A2302)</f>
        <v>偏股混合型基金</v>
      </c>
      <c r="U2302" t="str">
        <f>f_info_fundmanager(A2302)</f>
        <v>范妍,陈臣</v>
      </c>
      <c r="V2302">
        <f>f_info_manager_onthepostdays(A2302,1)</f>
        <v>269</v>
      </c>
      <c r="W2302" s="25">
        <f ca="1">f_return_1w(A2302,"0",参数!$B$2)</f>
        <v>0</v>
      </c>
      <c r="X2302" s="25">
        <f>f_return_1m(A2302,"0",参数!$B$1)</f>
        <v>13.1638738994604</v>
      </c>
      <c r="Y2302" s="25">
        <f>f_return_3m(A2302,0,参数!$B$1)</f>
        <v>28.6463798530955</v>
      </c>
      <c r="Z2302" s="25">
        <f>f_return_6m(A2302,0,参数!B2301)</f>
        <v>41.5507449172771</v>
      </c>
      <c r="AA2302" t="str">
        <f>f_dq_status(A2302,参数!$B$1)</f>
        <v>开放申购|开放赎回</v>
      </c>
      <c r="AB2302" s="17">
        <f ca="1">f_risk_maxdownside(A2302,参数!$B$6,参数!$B$1)</f>
        <v>-7.29117508258613</v>
      </c>
      <c r="AC2302" s="17">
        <f ca="1">f_risk_maxdownside(A2302,参数!$B$4,参数!$B$1)</f>
        <v>-7.29117508258613</v>
      </c>
      <c r="AD2302" t="str">
        <f ca="1">f_risk_maxdownside_date(A2302,参数!$B$6,参数!$B$1)</f>
        <v>20200903-20200909</v>
      </c>
    </row>
    <row r="2303" spans="1:30">
      <c r="A2303" s="15" t="s">
        <v>2331</v>
      </c>
      <c r="B2303" t="str">
        <f>f_info_name(A2303)</f>
        <v>光大保德信研究精选</v>
      </c>
      <c r="C2303" t="str">
        <f>f_info_setupdate(A2303)</f>
        <v>2020-03-23</v>
      </c>
      <c r="D2303" s="16">
        <f t="shared" si="35"/>
        <v>308</v>
      </c>
      <c r="F2303" s="17">
        <f>f_netasset_total(A2303,参数!$B$1,100000000)</f>
        <v>4.1359709036</v>
      </c>
      <c r="G2303" s="17">
        <f ca="1">f_nav_adjustedreturn(A2303,参数!$B$2,参数!$B$1)</f>
        <v>0</v>
      </c>
      <c r="H2303" s="17">
        <f ca="1">f_nav_periodreturnrankingper(A2303,参数!$B$2,参数!$B$1,3)</f>
        <v>0</v>
      </c>
      <c r="I2303" s="17">
        <f ca="1">f_nav_adjustedreturn(A2303,参数!$B$3,参数!$B$2)</f>
        <v>0</v>
      </c>
      <c r="J2303" s="17">
        <f ca="1">f_nav_periodreturnrankingper(A2303,参数!$B$3,参数!$B$2,3)</f>
        <v>0</v>
      </c>
      <c r="K2303" s="17">
        <f ca="1">f_nav_adjustedreturn(A2303,参数!$B$4,参数!$B$3)</f>
        <v>0</v>
      </c>
      <c r="L2303" s="17">
        <f ca="1">f_nav_periodreturnrankingper(A2303,参数!$B$4,参数!$B$3,3)</f>
        <v>0</v>
      </c>
      <c r="M2303" s="17">
        <f ca="1">f_nav_adjustedreturn(A2303,参数!$B$5,参数!$B$4)</f>
        <v>0</v>
      </c>
      <c r="N2303" s="17">
        <f ca="1">f_nav_periodreturnrankingper(A2303,参数!$B$5,参数!$B$4,3)</f>
        <v>0</v>
      </c>
      <c r="O2303" s="17">
        <f ca="1">f_nav_adjustedreturn(A2303,参数!$B$6,参数!$B$5)</f>
        <v>0</v>
      </c>
      <c r="P2303" s="17">
        <f ca="1">f_nav_periodreturnrankingper(A2303,参数!$B$6,参数!$B$5,3)</f>
        <v>0</v>
      </c>
      <c r="Q2303" s="25">
        <f>f_return(A2303,1,参数!$B$1-365/2,参数!$B$1)</f>
        <v>81.3976264813106</v>
      </c>
      <c r="R2303" s="25">
        <f ca="1">f_return(A2303,1,参数!$B$4,参数!$B$1)</f>
        <v>0</v>
      </c>
      <c r="S2303" s="25">
        <f ca="1">f_return(A2303,1,参数!$B$6,参数!$B$1)</f>
        <v>0</v>
      </c>
      <c r="T2303" t="str">
        <f>f_info_investtype(A2303)</f>
        <v>偏股混合型基金</v>
      </c>
      <c r="U2303" t="str">
        <f>f_info_fundmanager(A2303)</f>
        <v>魏晓雪</v>
      </c>
      <c r="V2303">
        <f>f_info_manager_onthepostdays(A2303,1)</f>
        <v>325</v>
      </c>
      <c r="W2303" s="25">
        <f ca="1">f_return_1w(A2303,"0",参数!$B$2)</f>
        <v>0</v>
      </c>
      <c r="X2303" s="25">
        <f>f_return_1m(A2303,"0",参数!$B$1)</f>
        <v>15.109989181392</v>
      </c>
      <c r="Y2303" s="25">
        <f>f_return_3m(A2303,0,参数!$B$1)</f>
        <v>28.0693307655272</v>
      </c>
      <c r="Z2303" s="25">
        <f>f_return_6m(A2303,0,参数!B2302)</f>
        <v>26.7576575146802</v>
      </c>
      <c r="AA2303" t="str">
        <f>f_dq_status(A2303,参数!$B$1)</f>
        <v>开放申购|开放赎回</v>
      </c>
      <c r="AB2303" s="17">
        <f ca="1">f_risk_maxdownside(A2303,参数!$B$6,参数!$B$1)</f>
        <v>-10.5480079377194</v>
      </c>
      <c r="AC2303" s="17">
        <f ca="1">f_risk_maxdownside(A2303,参数!$B$4,参数!$B$1)</f>
        <v>-10.5480079377194</v>
      </c>
      <c r="AD2303" t="str">
        <f ca="1">f_risk_maxdownside_date(A2303,参数!$B$6,参数!$B$1)</f>
        <v>20200714-20200727</v>
      </c>
    </row>
    <row r="2304" spans="1:30">
      <c r="A2304" s="15" t="s">
        <v>2332</v>
      </c>
      <c r="B2304" t="str">
        <f>f_info_name(A2304)</f>
        <v>上投摩根慧选成长A</v>
      </c>
      <c r="C2304" t="str">
        <f>f_info_setupdate(A2304)</f>
        <v>2020-01-22</v>
      </c>
      <c r="D2304" s="16">
        <f t="shared" si="35"/>
        <v>369</v>
      </c>
      <c r="F2304" s="17">
        <f>f_netasset_total(A2304,参数!$B$1,100000000)</f>
        <v>60.7075676374</v>
      </c>
      <c r="G2304" s="17">
        <f ca="1">f_nav_adjustedreturn(A2304,参数!$B$2,参数!$B$1)</f>
        <v>108.879112088791</v>
      </c>
      <c r="H2304" s="17">
        <f ca="1">f_nav_periodreturnrankingper(A2304,参数!$B$2,参数!$B$1,3)</f>
        <v>11.5196078431373</v>
      </c>
      <c r="I2304" s="17">
        <f ca="1">f_nav_adjustedreturn(A2304,参数!$B$3,参数!$B$2)</f>
        <v>0</v>
      </c>
      <c r="J2304" s="17">
        <f ca="1">f_nav_periodreturnrankingper(A2304,参数!$B$3,参数!$B$2,3)</f>
        <v>0</v>
      </c>
      <c r="K2304" s="17">
        <f ca="1">f_nav_adjustedreturn(A2304,参数!$B$4,参数!$B$3)</f>
        <v>0</v>
      </c>
      <c r="L2304" s="17">
        <f ca="1">f_nav_periodreturnrankingper(A2304,参数!$B$4,参数!$B$3,3)</f>
        <v>0</v>
      </c>
      <c r="M2304" s="17">
        <f ca="1">f_nav_adjustedreturn(A2304,参数!$B$5,参数!$B$4)</f>
        <v>0</v>
      </c>
      <c r="N2304" s="17">
        <f ca="1">f_nav_periodreturnrankingper(A2304,参数!$B$5,参数!$B$4,3)</f>
        <v>0</v>
      </c>
      <c r="O2304" s="17">
        <f ca="1">f_nav_adjustedreturn(A2304,参数!$B$6,参数!$B$5)</f>
        <v>0</v>
      </c>
      <c r="P2304" s="17">
        <f ca="1">f_nav_periodreturnrankingper(A2304,参数!$B$6,参数!$B$5,3)</f>
        <v>0</v>
      </c>
      <c r="Q2304" s="25">
        <f>f_return(A2304,1,参数!$B$1-365/2,参数!$B$1)</f>
        <v>104.198143742712</v>
      </c>
      <c r="R2304" s="25">
        <f ca="1">f_return(A2304,1,参数!$B$4,参数!$B$1)</f>
        <v>0</v>
      </c>
      <c r="S2304" s="25">
        <f ca="1">f_return(A2304,1,参数!$B$6,参数!$B$1)</f>
        <v>0</v>
      </c>
      <c r="T2304" t="str">
        <f>f_info_investtype(A2304)</f>
        <v>普通股票型基金</v>
      </c>
      <c r="U2304" t="str">
        <f>f_info_fundmanager(A2304)</f>
        <v>李德辉</v>
      </c>
      <c r="V2304">
        <f>f_info_manager_onthepostdays(A2304,1)</f>
        <v>386</v>
      </c>
      <c r="W2304" s="25">
        <f ca="1">f_return_1w(A2304,"0",参数!$B$2)</f>
        <v>0</v>
      </c>
      <c r="X2304" s="25">
        <f>f_return_1m(A2304,"0",参数!$B$1)</f>
        <v>17.6768814781433</v>
      </c>
      <c r="Y2304" s="25">
        <f>f_return_3m(A2304,0,参数!$B$1)</f>
        <v>32.491913490201</v>
      </c>
      <c r="Z2304" s="25">
        <f>f_return_6m(A2304,0,参数!B2303)</f>
        <v>43.9630540235232</v>
      </c>
      <c r="AA2304" t="str">
        <f>f_dq_status(A2304,参数!$B$1)</f>
        <v>开放申购|开放赎回</v>
      </c>
      <c r="AB2304" s="17">
        <f ca="1">f_risk_maxdownside(A2304,参数!$B$6,参数!$B$1)</f>
        <v>-9.7737819025522</v>
      </c>
      <c r="AC2304" s="17">
        <f ca="1">f_risk_maxdownside(A2304,参数!$B$4,参数!$B$1)</f>
        <v>-9.7737819025522</v>
      </c>
      <c r="AD2304" t="str">
        <f ca="1">f_risk_maxdownside_date(A2304,参数!$B$6,参数!$B$1)</f>
        <v>20200222-20200323</v>
      </c>
    </row>
    <row r="2305" spans="1:30">
      <c r="A2305" s="15" t="s">
        <v>2333</v>
      </c>
      <c r="B2305" t="str">
        <f>f_info_name(A2305)</f>
        <v>博道久航A</v>
      </c>
      <c r="C2305" t="str">
        <f>f_info_setupdate(A2305)</f>
        <v>2019-12-24</v>
      </c>
      <c r="D2305" s="16">
        <f t="shared" si="35"/>
        <v>398</v>
      </c>
      <c r="F2305" s="17">
        <f>f_netasset_total(A2305,参数!$B$1,100000000)</f>
        <v>7.3645942374</v>
      </c>
      <c r="G2305" s="17">
        <f ca="1">f_nav_adjustedreturn(A2305,参数!$B$2,参数!$B$1)</f>
        <v>52.5420295726149</v>
      </c>
      <c r="H2305" s="17">
        <f ca="1">f_nav_periodreturnrankingper(A2305,参数!$B$2,参数!$B$1,3)</f>
        <v>75.269872423945</v>
      </c>
      <c r="I2305" s="17">
        <f ca="1">f_nav_adjustedreturn(A2305,参数!$B$3,参数!$B$2)</f>
        <v>0</v>
      </c>
      <c r="J2305" s="17">
        <f ca="1">f_nav_periodreturnrankingper(A2305,参数!$B$3,参数!$B$2,3)</f>
        <v>0</v>
      </c>
      <c r="K2305" s="17">
        <f ca="1">f_nav_adjustedreturn(A2305,参数!$B$4,参数!$B$3)</f>
        <v>0</v>
      </c>
      <c r="L2305" s="17">
        <f ca="1">f_nav_periodreturnrankingper(A2305,参数!$B$4,参数!$B$3,3)</f>
        <v>0</v>
      </c>
      <c r="M2305" s="17">
        <f ca="1">f_nav_adjustedreturn(A2305,参数!$B$5,参数!$B$4)</f>
        <v>0</v>
      </c>
      <c r="N2305" s="17">
        <f ca="1">f_nav_periodreturnrankingper(A2305,参数!$B$5,参数!$B$4,3)</f>
        <v>0</v>
      </c>
      <c r="O2305" s="17">
        <f ca="1">f_nav_adjustedreturn(A2305,参数!$B$6,参数!$B$5)</f>
        <v>0</v>
      </c>
      <c r="P2305" s="17">
        <f ca="1">f_nav_periodreturnrankingper(A2305,参数!$B$6,参数!$B$5,3)</f>
        <v>0</v>
      </c>
      <c r="Q2305" s="25">
        <f>f_return(A2305,1,参数!$B$1-365/2,参数!$B$1)</f>
        <v>49.8449246918518</v>
      </c>
      <c r="R2305" s="25">
        <f ca="1">f_return(A2305,1,参数!$B$4,参数!$B$1)</f>
        <v>0</v>
      </c>
      <c r="S2305" s="25">
        <f ca="1">f_return(A2305,1,参数!$B$6,参数!$B$1)</f>
        <v>0</v>
      </c>
      <c r="T2305" t="str">
        <f>f_info_investtype(A2305)</f>
        <v>偏股混合型基金</v>
      </c>
      <c r="U2305" t="str">
        <f>f_info_fundmanager(A2305)</f>
        <v>杨梦</v>
      </c>
      <c r="V2305">
        <f>f_info_manager_onthepostdays(A2305,1)</f>
        <v>415</v>
      </c>
      <c r="W2305" s="25">
        <f ca="1">f_return_1w(A2305,"0",参数!$B$2)</f>
        <v>-2.71921182266008</v>
      </c>
      <c r="X2305" s="25">
        <f>f_return_1m(A2305,"0",参数!$B$1)</f>
        <v>11.8354618354618</v>
      </c>
      <c r="Y2305" s="25">
        <f>f_return_3m(A2305,0,参数!$B$1)</f>
        <v>16.5969964390772</v>
      </c>
      <c r="Z2305" s="25">
        <f>f_return_6m(A2305,0,参数!B2304)</f>
        <v>17.3397040690505</v>
      </c>
      <c r="AA2305" t="str">
        <f>f_dq_status(A2305,参数!$B$1)</f>
        <v>开放申购|开放赎回</v>
      </c>
      <c r="AB2305" s="17">
        <f ca="1">f_risk_maxdownside(A2305,参数!$B$6,参数!$B$1)</f>
        <v>-11.0841502475007</v>
      </c>
      <c r="AC2305" s="17">
        <f ca="1">f_risk_maxdownside(A2305,参数!$B$4,参数!$B$1)</f>
        <v>-11.0841502475007</v>
      </c>
      <c r="AD2305" t="str">
        <f ca="1">f_risk_maxdownside_date(A2305,参数!$B$6,参数!$B$1)</f>
        <v>20200307-20200323</v>
      </c>
    </row>
    <row r="2306" spans="1:30">
      <c r="A2306" s="15" t="s">
        <v>2334</v>
      </c>
      <c r="B2306" t="str">
        <f>f_info_name(A2306)</f>
        <v>宝盈祥利稳健配置A</v>
      </c>
      <c r="C2306" t="str">
        <f>f_info_setupdate(A2306)</f>
        <v>2019-12-27</v>
      </c>
      <c r="D2306" s="16">
        <f t="shared" si="35"/>
        <v>395</v>
      </c>
      <c r="F2306" s="17">
        <f>f_netasset_total(A2306,参数!$B$1,100000000)</f>
        <v>8.1663404869</v>
      </c>
      <c r="G2306" s="17">
        <f ca="1">f_nav_adjustedreturn(A2306,参数!$B$2,参数!$B$1)</f>
        <v>18.3497289700863</v>
      </c>
      <c r="H2306" s="17">
        <f ca="1">f_nav_periodreturnrankingper(A2306,参数!$B$2,参数!$B$1,3)</f>
        <v>38.5026737967914</v>
      </c>
      <c r="I2306" s="17">
        <f ca="1">f_nav_adjustedreturn(A2306,参数!$B$3,参数!$B$2)</f>
        <v>0</v>
      </c>
      <c r="J2306" s="17">
        <f ca="1">f_nav_periodreturnrankingper(A2306,参数!$B$3,参数!$B$2,3)</f>
        <v>0</v>
      </c>
      <c r="K2306" s="17">
        <f ca="1">f_nav_adjustedreturn(A2306,参数!$B$4,参数!$B$3)</f>
        <v>0</v>
      </c>
      <c r="L2306" s="17">
        <f ca="1">f_nav_periodreturnrankingper(A2306,参数!$B$4,参数!$B$3,3)</f>
        <v>0</v>
      </c>
      <c r="M2306" s="17">
        <f ca="1">f_nav_adjustedreturn(A2306,参数!$B$5,参数!$B$4)</f>
        <v>0</v>
      </c>
      <c r="N2306" s="17">
        <f ca="1">f_nav_periodreturnrankingper(A2306,参数!$B$5,参数!$B$4,3)</f>
        <v>0</v>
      </c>
      <c r="O2306" s="17">
        <f ca="1">f_nav_adjustedreturn(A2306,参数!$B$6,参数!$B$5)</f>
        <v>0</v>
      </c>
      <c r="P2306" s="17">
        <f ca="1">f_nav_periodreturnrankingper(A2306,参数!$B$6,参数!$B$5,3)</f>
        <v>0</v>
      </c>
      <c r="Q2306" s="25">
        <f>f_return(A2306,1,参数!$B$1-365/2,参数!$B$1)</f>
        <v>12.286175003551</v>
      </c>
      <c r="R2306" s="25">
        <f ca="1">f_return(A2306,1,参数!$B$4,参数!$B$1)</f>
        <v>0</v>
      </c>
      <c r="S2306" s="25">
        <f ca="1">f_return(A2306,1,参数!$B$6,参数!$B$1)</f>
        <v>0</v>
      </c>
      <c r="T2306" t="str">
        <f>f_info_investtype(A2306)</f>
        <v>偏债混合型基金</v>
      </c>
      <c r="U2306" t="str">
        <f>f_info_fundmanager(A2306)</f>
        <v>吕姝仪</v>
      </c>
      <c r="V2306">
        <f>f_info_manager_onthepostdays(A2306,1)</f>
        <v>412</v>
      </c>
      <c r="W2306" s="25">
        <f ca="1">f_return_1w(A2306,"0",参数!$B$2)</f>
        <v>-0.32019211526916</v>
      </c>
      <c r="X2306" s="25">
        <f>f_return_1m(A2306,"0",参数!$B$1)</f>
        <v>3.06845003933911</v>
      </c>
      <c r="Y2306" s="25">
        <f>f_return_3m(A2306,0,参数!$B$1)</f>
        <v>5.34310221586848</v>
      </c>
      <c r="Z2306" s="25">
        <f>f_return_6m(A2306,0,参数!B2305)</f>
        <v>4.95735607675907</v>
      </c>
      <c r="AA2306" t="str">
        <f>f_dq_status(A2306,参数!$B$1)</f>
        <v>开放申购|开放赎回</v>
      </c>
      <c r="AB2306" s="17">
        <f ca="1">f_risk_maxdownside(A2306,参数!$B$6,参数!$B$1)</f>
        <v>-1.92323985427433</v>
      </c>
      <c r="AC2306" s="17">
        <f ca="1">f_risk_maxdownside(A2306,参数!$B$4,参数!$B$1)</f>
        <v>-1.92323985427433</v>
      </c>
      <c r="AD2306" t="str">
        <f ca="1">f_risk_maxdownside_date(A2306,参数!$B$6,参数!$B$1)</f>
        <v>20210113-20210119</v>
      </c>
    </row>
    <row r="2307" spans="1:30">
      <c r="A2307" s="15" t="s">
        <v>2335</v>
      </c>
      <c r="B2307" t="str">
        <f>f_info_name(A2307)</f>
        <v>诺安新兴产业</v>
      </c>
      <c r="C2307" t="str">
        <f>f_info_setupdate(A2307)</f>
        <v>2020-03-10</v>
      </c>
      <c r="D2307" s="16">
        <f t="shared" ref="D2307:D2370" si="36">DATEDIF(C2307,"2021-1-25","d")</f>
        <v>321</v>
      </c>
      <c r="F2307" s="17">
        <f>f_netasset_total(A2307,参数!$B$1,100000000)</f>
        <v>7.860987152</v>
      </c>
      <c r="G2307" s="17">
        <f ca="1">f_nav_adjustedreturn(A2307,参数!$B$2,参数!$B$1)</f>
        <v>0</v>
      </c>
      <c r="H2307" s="17">
        <f ca="1">f_nav_periodreturnrankingper(A2307,参数!$B$2,参数!$B$1,3)</f>
        <v>0</v>
      </c>
      <c r="I2307" s="17">
        <f ca="1">f_nav_adjustedreturn(A2307,参数!$B$3,参数!$B$2)</f>
        <v>0</v>
      </c>
      <c r="J2307" s="17">
        <f ca="1">f_nav_periodreturnrankingper(A2307,参数!$B$3,参数!$B$2,3)</f>
        <v>0</v>
      </c>
      <c r="K2307" s="17">
        <f ca="1">f_nav_adjustedreturn(A2307,参数!$B$4,参数!$B$3)</f>
        <v>0</v>
      </c>
      <c r="L2307" s="17">
        <f ca="1">f_nav_periodreturnrankingper(A2307,参数!$B$4,参数!$B$3,3)</f>
        <v>0</v>
      </c>
      <c r="M2307" s="17">
        <f ca="1">f_nav_adjustedreturn(A2307,参数!$B$5,参数!$B$4)</f>
        <v>0</v>
      </c>
      <c r="N2307" s="17">
        <f ca="1">f_nav_periodreturnrankingper(A2307,参数!$B$5,参数!$B$4,3)</f>
        <v>0</v>
      </c>
      <c r="O2307" s="17">
        <f ca="1">f_nav_adjustedreturn(A2307,参数!$B$6,参数!$B$5)</f>
        <v>0</v>
      </c>
      <c r="P2307" s="17">
        <f ca="1">f_nav_periodreturnrankingper(A2307,参数!$B$6,参数!$B$5,3)</f>
        <v>0</v>
      </c>
      <c r="Q2307" s="25">
        <f>f_return(A2307,1,参数!$B$1-365/2,参数!$B$1)</f>
        <v>82.1374193496378</v>
      </c>
      <c r="R2307" s="25">
        <f ca="1">f_return(A2307,1,参数!$B$4,参数!$B$1)</f>
        <v>0</v>
      </c>
      <c r="S2307" s="25">
        <f ca="1">f_return(A2307,1,参数!$B$6,参数!$B$1)</f>
        <v>0</v>
      </c>
      <c r="T2307" t="str">
        <f>f_info_investtype(A2307)</f>
        <v>偏股混合型基金</v>
      </c>
      <c r="U2307" t="str">
        <f>f_info_fundmanager(A2307)</f>
        <v>杨琨</v>
      </c>
      <c r="V2307">
        <f>f_info_manager_onthepostdays(A2307,1)</f>
        <v>338</v>
      </c>
      <c r="W2307" s="25">
        <f ca="1">f_return_1w(A2307,"0",参数!$B$2)</f>
        <v>0</v>
      </c>
      <c r="X2307" s="25">
        <f>f_return_1m(A2307,"0",参数!$B$1)</f>
        <v>14.0161356488445</v>
      </c>
      <c r="Y2307" s="25">
        <f>f_return_3m(A2307,0,参数!$B$1)</f>
        <v>32.4858981488838</v>
      </c>
      <c r="Z2307" s="25">
        <f>f_return_6m(A2307,0,参数!B2306)</f>
        <v>30.8940576462406</v>
      </c>
      <c r="AA2307" t="str">
        <f>f_dq_status(A2307,参数!$B$1)</f>
        <v>开放申购|开放赎回</v>
      </c>
      <c r="AB2307" s="17">
        <f ca="1">f_risk_maxdownside(A2307,参数!$B$6,参数!$B$1)</f>
        <v>-10.4014732965009</v>
      </c>
      <c r="AC2307" s="17">
        <f ca="1">f_risk_maxdownside(A2307,参数!$B$4,参数!$B$1)</f>
        <v>-10.4014732965009</v>
      </c>
      <c r="AD2307" t="str">
        <f ca="1">f_risk_maxdownside_date(A2307,参数!$B$6,参数!$B$1)</f>
        <v>20200903-20200928</v>
      </c>
    </row>
    <row r="2308" spans="1:30">
      <c r="A2308" s="15" t="s">
        <v>2336</v>
      </c>
      <c r="B2308" t="str">
        <f>f_info_name(A2308)</f>
        <v>宝盈祥裕增强回报A</v>
      </c>
      <c r="C2308" t="str">
        <f>f_info_setupdate(A2308)</f>
        <v>2020-10-27</v>
      </c>
      <c r="D2308" s="16">
        <f t="shared" si="36"/>
        <v>90</v>
      </c>
      <c r="F2308" s="17">
        <f>f_netasset_total(A2308,参数!$B$1,100000000)</f>
        <v>5.0978663347</v>
      </c>
      <c r="G2308" s="17">
        <f ca="1">f_nav_adjustedreturn(A2308,参数!$B$2,参数!$B$1)</f>
        <v>0</v>
      </c>
      <c r="H2308" s="17">
        <f ca="1">f_nav_periodreturnrankingper(A2308,参数!$B$2,参数!$B$1,3)</f>
        <v>0</v>
      </c>
      <c r="I2308" s="17">
        <f ca="1">f_nav_adjustedreturn(A2308,参数!$B$3,参数!$B$2)</f>
        <v>0</v>
      </c>
      <c r="J2308" s="17">
        <f ca="1">f_nav_periodreturnrankingper(A2308,参数!$B$3,参数!$B$2,3)</f>
        <v>0</v>
      </c>
      <c r="K2308" s="17">
        <f ca="1">f_nav_adjustedreturn(A2308,参数!$B$4,参数!$B$3)</f>
        <v>0</v>
      </c>
      <c r="L2308" s="17">
        <f ca="1">f_nav_periodreturnrankingper(A2308,参数!$B$4,参数!$B$3,3)</f>
        <v>0</v>
      </c>
      <c r="M2308" s="17">
        <f ca="1">f_nav_adjustedreturn(A2308,参数!$B$5,参数!$B$4)</f>
        <v>0</v>
      </c>
      <c r="N2308" s="17">
        <f ca="1">f_nav_periodreturnrankingper(A2308,参数!$B$5,参数!$B$4,3)</f>
        <v>0</v>
      </c>
      <c r="O2308" s="17">
        <f ca="1">f_nav_adjustedreturn(A2308,参数!$B$6,参数!$B$5)</f>
        <v>0</v>
      </c>
      <c r="P2308" s="17">
        <f ca="1">f_nav_periodreturnrankingper(A2308,参数!$B$6,参数!$B$5,3)</f>
        <v>0</v>
      </c>
      <c r="Q2308" s="25">
        <f>f_return(A2308,1,参数!$B$1-365/2,参数!$B$1)</f>
        <v>0</v>
      </c>
      <c r="R2308" s="25">
        <f ca="1">f_return(A2308,1,参数!$B$4,参数!$B$1)</f>
        <v>0</v>
      </c>
      <c r="S2308" s="25">
        <f ca="1">f_return(A2308,1,参数!$B$6,参数!$B$1)</f>
        <v>0</v>
      </c>
      <c r="T2308" t="str">
        <f>f_info_investtype(A2308)</f>
        <v>偏债混合型基金</v>
      </c>
      <c r="U2308" t="str">
        <f>f_info_fundmanager(A2308)</f>
        <v>邓栋,吕姝仪</v>
      </c>
      <c r="V2308">
        <f>f_info_manager_onthepostdays(A2308,1)</f>
        <v>107</v>
      </c>
      <c r="W2308" s="25">
        <f ca="1">f_return_1w(A2308,"0",参数!$B$2)</f>
        <v>0</v>
      </c>
      <c r="X2308" s="25">
        <f>f_return_1m(A2308,"0",参数!$B$1)</f>
        <v>2.04950495049504</v>
      </c>
      <c r="Y2308" s="25">
        <f>f_return_3m(A2308,0,参数!$B$1)</f>
        <v>0</v>
      </c>
      <c r="Z2308" s="25">
        <f>f_return_6m(A2308,0,参数!B2307)</f>
        <v>0</v>
      </c>
      <c r="AA2308" t="str">
        <f>f_dq_status(A2308,参数!$B$1)</f>
        <v>开放申购|开放赎回</v>
      </c>
      <c r="AB2308" s="17">
        <f ca="1">f_risk_maxdownside(A2308,参数!$B$6,参数!$B$1)</f>
        <v>-2.08273069135087</v>
      </c>
      <c r="AC2308" s="17">
        <f ca="1">f_risk_maxdownside(A2308,参数!$B$4,参数!$B$1)</f>
        <v>-2.08273069135087</v>
      </c>
      <c r="AD2308" t="str">
        <f ca="1">f_risk_maxdownside_date(A2308,参数!$B$6,参数!$B$1)</f>
        <v>20210108-20210119</v>
      </c>
    </row>
    <row r="2309" spans="1:30">
      <c r="A2309" s="15" t="s">
        <v>2337</v>
      </c>
      <c r="B2309" t="str">
        <f>f_info_name(A2309)</f>
        <v>九泰科鑫策略精选A</v>
      </c>
      <c r="C2309" t="str">
        <f>f_info_setupdate(A2309)</f>
        <v>2020-05-14</v>
      </c>
      <c r="D2309" s="16">
        <f t="shared" si="36"/>
        <v>256</v>
      </c>
      <c r="F2309" s="17">
        <f>f_netasset_total(A2309,参数!$B$1,100000000)</f>
        <v>1.6774791192</v>
      </c>
      <c r="G2309" s="17">
        <f ca="1">f_nav_adjustedreturn(A2309,参数!$B$2,参数!$B$1)</f>
        <v>0</v>
      </c>
      <c r="H2309" s="17">
        <f ca="1">f_nav_periodreturnrankingper(A2309,参数!$B$2,参数!$B$1,3)</f>
        <v>0</v>
      </c>
      <c r="I2309" s="17">
        <f ca="1">f_nav_adjustedreturn(A2309,参数!$B$3,参数!$B$2)</f>
        <v>0</v>
      </c>
      <c r="J2309" s="17">
        <f ca="1">f_nav_periodreturnrankingper(A2309,参数!$B$3,参数!$B$2,3)</f>
        <v>0</v>
      </c>
      <c r="K2309" s="17">
        <f ca="1">f_nav_adjustedreturn(A2309,参数!$B$4,参数!$B$3)</f>
        <v>0</v>
      </c>
      <c r="L2309" s="17">
        <f ca="1">f_nav_periodreturnrankingper(A2309,参数!$B$4,参数!$B$3,3)</f>
        <v>0</v>
      </c>
      <c r="M2309" s="17">
        <f ca="1">f_nav_adjustedreturn(A2309,参数!$B$5,参数!$B$4)</f>
        <v>0</v>
      </c>
      <c r="N2309" s="17">
        <f ca="1">f_nav_periodreturnrankingper(A2309,参数!$B$5,参数!$B$4,3)</f>
        <v>0</v>
      </c>
      <c r="O2309" s="17">
        <f ca="1">f_nav_adjustedreturn(A2309,参数!$B$6,参数!$B$5)</f>
        <v>0</v>
      </c>
      <c r="P2309" s="17">
        <f ca="1">f_nav_periodreturnrankingper(A2309,参数!$B$6,参数!$B$5,3)</f>
        <v>0</v>
      </c>
      <c r="Q2309" s="25">
        <f>f_return(A2309,1,参数!$B$1-365/2,参数!$B$1)</f>
        <v>19.213146241415</v>
      </c>
      <c r="R2309" s="25">
        <f ca="1">f_return(A2309,1,参数!$B$4,参数!$B$1)</f>
        <v>0</v>
      </c>
      <c r="S2309" s="25">
        <f ca="1">f_return(A2309,1,参数!$B$6,参数!$B$1)</f>
        <v>0</v>
      </c>
      <c r="T2309" t="str">
        <f>f_info_investtype(A2309)</f>
        <v>灵活配置型基金</v>
      </c>
      <c r="U2309" t="str">
        <f>f_info_fundmanager(A2309)</f>
        <v>吴祖尧</v>
      </c>
      <c r="V2309">
        <f>f_info_manager_onthepostdays(A2309,1)</f>
        <v>273</v>
      </c>
      <c r="W2309" s="25">
        <f ca="1">f_return_1w(A2309,"0",参数!$B$2)</f>
        <v>0</v>
      </c>
      <c r="X2309" s="25">
        <f>f_return_1m(A2309,"0",参数!$B$1)</f>
        <v>2.51381707969335</v>
      </c>
      <c r="Y2309" s="25">
        <f>f_return_3m(A2309,0,参数!$B$1)</f>
        <v>3.59427078641562</v>
      </c>
      <c r="Z2309" s="25">
        <f>f_return_6m(A2309,0,参数!B2308)</f>
        <v>3.94651913324112</v>
      </c>
      <c r="AA2309" t="str">
        <f>f_dq_status(A2309,参数!$B$1)</f>
        <v>开放申购|开放赎回</v>
      </c>
      <c r="AB2309" s="17">
        <f ca="1">f_risk_maxdownside(A2309,参数!$B$6,参数!$B$1)</f>
        <v>-2.86535608308605</v>
      </c>
      <c r="AC2309" s="17">
        <f ca="1">f_risk_maxdownside(A2309,参数!$B$4,参数!$B$1)</f>
        <v>-2.86535608308605</v>
      </c>
      <c r="AD2309" t="str">
        <f ca="1">f_risk_maxdownside_date(A2309,参数!$B$6,参数!$B$1)</f>
        <v>20200714-20200716</v>
      </c>
    </row>
    <row r="2310" spans="1:30">
      <c r="A2310" s="15" t="s">
        <v>2338</v>
      </c>
      <c r="B2310" t="str">
        <f>f_info_name(A2310)</f>
        <v>南华瑞泽A</v>
      </c>
      <c r="C2310" t="str">
        <f>f_info_setupdate(A2310)</f>
        <v>2020-01-19</v>
      </c>
      <c r="D2310" s="16">
        <f t="shared" si="36"/>
        <v>372</v>
      </c>
      <c r="F2310" s="17">
        <f>f_netasset_total(A2310,参数!$B$1,100000000)</f>
        <v>0.0759404774</v>
      </c>
      <c r="G2310" s="17">
        <f ca="1">f_nav_adjustedreturn(A2310,参数!$B$2,参数!$B$1)</f>
        <v>10.0379924015197</v>
      </c>
      <c r="H2310" s="17">
        <f ca="1">f_nav_periodreturnrankingper(A2310,参数!$B$2,参数!$B$1,3)</f>
        <v>46.7924528301887</v>
      </c>
      <c r="I2310" s="17">
        <f ca="1">f_nav_adjustedreturn(A2310,参数!$B$3,参数!$B$2)</f>
        <v>0</v>
      </c>
      <c r="J2310" s="17">
        <f ca="1">f_nav_periodreturnrankingper(A2310,参数!$B$3,参数!$B$2,3)</f>
        <v>0</v>
      </c>
      <c r="K2310" s="17">
        <f ca="1">f_nav_adjustedreturn(A2310,参数!$B$4,参数!$B$3)</f>
        <v>0</v>
      </c>
      <c r="L2310" s="17">
        <f ca="1">f_nav_periodreturnrankingper(A2310,参数!$B$4,参数!$B$3,3)</f>
        <v>0</v>
      </c>
      <c r="M2310" s="17">
        <f ca="1">f_nav_adjustedreturn(A2310,参数!$B$5,参数!$B$4)</f>
        <v>0</v>
      </c>
      <c r="N2310" s="17">
        <f ca="1">f_nav_periodreturnrankingper(A2310,参数!$B$5,参数!$B$4,3)</f>
        <v>0</v>
      </c>
      <c r="O2310" s="17">
        <f ca="1">f_nav_adjustedreturn(A2310,参数!$B$6,参数!$B$5)</f>
        <v>0</v>
      </c>
      <c r="P2310" s="17">
        <f ca="1">f_nav_periodreturnrankingper(A2310,参数!$B$6,参数!$B$5,3)</f>
        <v>0</v>
      </c>
      <c r="Q2310" s="25">
        <f>f_return(A2310,1,参数!$B$1-365/2,参数!$B$1)</f>
        <v>8.61330891133616</v>
      </c>
      <c r="R2310" s="25">
        <f ca="1">f_return(A2310,1,参数!$B$4,参数!$B$1)</f>
        <v>0</v>
      </c>
      <c r="S2310" s="25">
        <f ca="1">f_return(A2310,1,参数!$B$6,参数!$B$1)</f>
        <v>0</v>
      </c>
      <c r="T2310" t="str">
        <f>f_info_investtype(A2310)</f>
        <v>混合债券型二级基金</v>
      </c>
      <c r="U2310" t="str">
        <f>f_info_fundmanager(A2310)</f>
        <v>王明德,曹进前</v>
      </c>
      <c r="V2310">
        <f>f_info_manager_onthepostdays(A2310,1)</f>
        <v>389</v>
      </c>
      <c r="W2310" s="25">
        <f ca="1">f_return_1w(A2310,"0",参数!$B$2)</f>
        <v>0.0199999999999978</v>
      </c>
      <c r="X2310" s="25">
        <f>f_return_1m(A2310,"0",参数!$B$1)</f>
        <v>2.08700491605602</v>
      </c>
      <c r="Y2310" s="25">
        <f>f_return_3m(A2310,0,参数!$B$1)</f>
        <v>4.9489844569467</v>
      </c>
      <c r="Z2310" s="25">
        <f>f_return_6m(A2310,0,参数!B2309)</f>
        <v>3.0942334739803</v>
      </c>
      <c r="AA2310" t="str">
        <f>f_dq_status(A2310,参数!$B$1)</f>
        <v>开放申购|开放赎回</v>
      </c>
      <c r="AB2310" s="17">
        <f ca="1">f_risk_maxdownside(A2310,参数!$B$6,参数!$B$1)</f>
        <v>-2.91705498602049</v>
      </c>
      <c r="AC2310" s="17">
        <f ca="1">f_risk_maxdownside(A2310,参数!$B$4,参数!$B$1)</f>
        <v>-2.91705498602049</v>
      </c>
      <c r="AD2310" t="str">
        <f ca="1">f_risk_maxdownside_date(A2310,参数!$B$6,参数!$B$1)</f>
        <v>20200804-20200909</v>
      </c>
    </row>
    <row r="2311" spans="1:30">
      <c r="A2311" s="15" t="s">
        <v>2339</v>
      </c>
      <c r="B2311" t="str">
        <f>f_info_name(A2311)</f>
        <v>中信建投价值甄选A</v>
      </c>
      <c r="C2311" t="str">
        <f>f_info_setupdate(A2311)</f>
        <v>2019-12-23</v>
      </c>
      <c r="D2311" s="16">
        <f t="shared" si="36"/>
        <v>399</v>
      </c>
      <c r="F2311" s="17">
        <f>f_netasset_total(A2311,参数!$B$1,100000000)</f>
        <v>1.2447008825</v>
      </c>
      <c r="G2311" s="17">
        <f ca="1">f_nav_adjustedreturn(A2311,参数!$B$2,参数!$B$1)</f>
        <v>62.8139717425432</v>
      </c>
      <c r="H2311" s="17">
        <f ca="1">f_nav_periodreturnrankingper(A2311,参数!$B$2,参数!$B$1,3)</f>
        <v>57.1148184494603</v>
      </c>
      <c r="I2311" s="17">
        <f ca="1">f_nav_adjustedreturn(A2311,参数!$B$3,参数!$B$2)</f>
        <v>0</v>
      </c>
      <c r="J2311" s="17">
        <f ca="1">f_nav_periodreturnrankingper(A2311,参数!$B$3,参数!$B$2,3)</f>
        <v>0</v>
      </c>
      <c r="K2311" s="17">
        <f ca="1">f_nav_adjustedreturn(A2311,参数!$B$4,参数!$B$3)</f>
        <v>0</v>
      </c>
      <c r="L2311" s="17">
        <f ca="1">f_nav_periodreturnrankingper(A2311,参数!$B$4,参数!$B$3,3)</f>
        <v>0</v>
      </c>
      <c r="M2311" s="17">
        <f ca="1">f_nav_adjustedreturn(A2311,参数!$B$5,参数!$B$4)</f>
        <v>0</v>
      </c>
      <c r="N2311" s="17">
        <f ca="1">f_nav_periodreturnrankingper(A2311,参数!$B$5,参数!$B$4,3)</f>
        <v>0</v>
      </c>
      <c r="O2311" s="17">
        <f ca="1">f_nav_adjustedreturn(A2311,参数!$B$6,参数!$B$5)</f>
        <v>0</v>
      </c>
      <c r="P2311" s="17">
        <f ca="1">f_nav_periodreturnrankingper(A2311,参数!$B$6,参数!$B$5,3)</f>
        <v>0</v>
      </c>
      <c r="Q2311" s="25">
        <f>f_return(A2311,1,参数!$B$1-365/2,参数!$B$1)</f>
        <v>45.9778342404302</v>
      </c>
      <c r="R2311" s="25">
        <f ca="1">f_return(A2311,1,参数!$B$4,参数!$B$1)</f>
        <v>0</v>
      </c>
      <c r="S2311" s="25">
        <f ca="1">f_return(A2311,1,参数!$B$6,参数!$B$1)</f>
        <v>0</v>
      </c>
      <c r="T2311" t="str">
        <f>f_info_investtype(A2311)</f>
        <v>偏股混合型基金</v>
      </c>
      <c r="U2311" t="str">
        <f>f_info_fundmanager(A2311)</f>
        <v>栾江伟</v>
      </c>
      <c r="V2311">
        <f>f_info_manager_onthepostdays(A2311,1)</f>
        <v>416</v>
      </c>
      <c r="W2311" s="25">
        <f ca="1">f_return_1w(A2311,"0",参数!$B$2)</f>
        <v>0.0294435175189115</v>
      </c>
      <c r="X2311" s="25">
        <f>f_return_1m(A2311,"0",参数!$B$1)</f>
        <v>6.68638292400669</v>
      </c>
      <c r="Y2311" s="25">
        <f>f_return_3m(A2311,0,参数!$B$1)</f>
        <v>11.4065122524337</v>
      </c>
      <c r="Z2311" s="25">
        <f>f_return_6m(A2311,0,参数!B2310)</f>
        <v>7.1405089091985</v>
      </c>
      <c r="AA2311" t="str">
        <f>f_dq_status(A2311,参数!$B$1)</f>
        <v>开放申购|开放赎回</v>
      </c>
      <c r="AB2311" s="17">
        <f ca="1">f_risk_maxdownside(A2311,参数!$B$6,参数!$B$1)</f>
        <v>-20.0616282841388</v>
      </c>
      <c r="AC2311" s="17">
        <f ca="1">f_risk_maxdownside(A2311,参数!$B$4,参数!$B$1)</f>
        <v>-20.0616282841388</v>
      </c>
      <c r="AD2311" t="str">
        <f ca="1">f_risk_maxdownside_date(A2311,参数!$B$6,参数!$B$1)</f>
        <v>20200225-20200331</v>
      </c>
    </row>
    <row r="2312" spans="1:30">
      <c r="A2312" s="15" t="s">
        <v>2340</v>
      </c>
      <c r="B2312" t="str">
        <f>f_info_name(A2312)</f>
        <v>泰达宏利消费行业量化精选A</v>
      </c>
      <c r="C2312" t="str">
        <f>f_info_setupdate(A2312)</f>
        <v>2020-01-19</v>
      </c>
      <c r="D2312" s="16">
        <f t="shared" si="36"/>
        <v>372</v>
      </c>
      <c r="F2312" s="17">
        <f>f_netasset_total(A2312,参数!$B$1,100000000)</f>
        <v>1.2320526079</v>
      </c>
      <c r="G2312" s="17">
        <f ca="1">f_nav_adjustedreturn(A2312,参数!$B$2,参数!$B$1)</f>
        <v>91.4528342233999</v>
      </c>
      <c r="H2312" s="17">
        <f ca="1">f_nav_periodreturnrankingper(A2312,参数!$B$2,参数!$B$1,3)</f>
        <v>16.8792934249264</v>
      </c>
      <c r="I2312" s="17">
        <f ca="1">f_nav_adjustedreturn(A2312,参数!$B$3,参数!$B$2)</f>
        <v>0</v>
      </c>
      <c r="J2312" s="17">
        <f ca="1">f_nav_periodreturnrankingper(A2312,参数!$B$3,参数!$B$2,3)</f>
        <v>0</v>
      </c>
      <c r="K2312" s="17">
        <f ca="1">f_nav_adjustedreturn(A2312,参数!$B$4,参数!$B$3)</f>
        <v>0</v>
      </c>
      <c r="L2312" s="17">
        <f ca="1">f_nav_periodreturnrankingper(A2312,参数!$B$4,参数!$B$3,3)</f>
        <v>0</v>
      </c>
      <c r="M2312" s="17">
        <f ca="1">f_nav_adjustedreturn(A2312,参数!$B$5,参数!$B$4)</f>
        <v>0</v>
      </c>
      <c r="N2312" s="17">
        <f ca="1">f_nav_periodreturnrankingper(A2312,参数!$B$5,参数!$B$4,3)</f>
        <v>0</v>
      </c>
      <c r="O2312" s="17">
        <f ca="1">f_nav_adjustedreturn(A2312,参数!$B$6,参数!$B$5)</f>
        <v>0</v>
      </c>
      <c r="P2312" s="17">
        <f ca="1">f_nav_periodreturnrankingper(A2312,参数!$B$6,参数!$B$5,3)</f>
        <v>0</v>
      </c>
      <c r="Q2312" s="25">
        <f>f_return(A2312,1,参数!$B$1-365/2,参数!$B$1)</f>
        <v>98.3173593832753</v>
      </c>
      <c r="R2312" s="25">
        <f ca="1">f_return(A2312,1,参数!$B$4,参数!$B$1)</f>
        <v>0</v>
      </c>
      <c r="S2312" s="25">
        <f ca="1">f_return(A2312,1,参数!$B$6,参数!$B$1)</f>
        <v>0</v>
      </c>
      <c r="T2312" t="str">
        <f>f_info_investtype(A2312)</f>
        <v>偏股混合型基金</v>
      </c>
      <c r="U2312" t="str">
        <f>f_info_fundmanager(A2312)</f>
        <v>刘欣</v>
      </c>
      <c r="V2312">
        <f>f_info_manager_onthepostdays(A2312,1)</f>
        <v>389</v>
      </c>
      <c r="W2312" s="25">
        <f ca="1">f_return_1w(A2312,"0",参数!$B$2)</f>
        <v>-1.88</v>
      </c>
      <c r="X2312" s="25">
        <f>f_return_1m(A2312,"0",参数!$B$1)</f>
        <v>13.8092335756695</v>
      </c>
      <c r="Y2312" s="25">
        <f>f_return_3m(A2312,0,参数!$B$1)</f>
        <v>31.910344034829</v>
      </c>
      <c r="Z2312" s="25">
        <f>f_return_6m(A2312,0,参数!B2311)</f>
        <v>42.703181402926</v>
      </c>
      <c r="AA2312" t="str">
        <f>f_dq_status(A2312,参数!$B$1)</f>
        <v>开放申购|开放赎回</v>
      </c>
      <c r="AB2312" s="17">
        <f ca="1">f_risk_maxdownside(A2312,参数!$B$6,参数!$B$1)</f>
        <v>-13.7524557956778</v>
      </c>
      <c r="AC2312" s="17">
        <f ca="1">f_risk_maxdownside(A2312,参数!$B$4,参数!$B$1)</f>
        <v>-13.7524557956778</v>
      </c>
      <c r="AD2312" t="str">
        <f ca="1">f_risk_maxdownside_date(A2312,参数!$B$6,参数!$B$1)</f>
        <v>20200307-20200319</v>
      </c>
    </row>
    <row r="2313" spans="1:30">
      <c r="A2313" s="15" t="s">
        <v>2341</v>
      </c>
      <c r="B2313" t="str">
        <f>f_info_name(A2313)</f>
        <v>中加科丰价值精选</v>
      </c>
      <c r="C2313" t="str">
        <f>f_info_setupdate(A2313)</f>
        <v>2020-05-08</v>
      </c>
      <c r="D2313" s="16">
        <f t="shared" si="36"/>
        <v>262</v>
      </c>
      <c r="F2313" s="17">
        <f>f_netasset_total(A2313,参数!$B$1,100000000)</f>
        <v>7.4707762542</v>
      </c>
      <c r="G2313" s="17">
        <f ca="1">f_nav_adjustedreturn(A2313,参数!$B$2,参数!$B$1)</f>
        <v>0</v>
      </c>
      <c r="H2313" s="17">
        <f ca="1">f_nav_periodreturnrankingper(A2313,参数!$B$2,参数!$B$1,3)</f>
        <v>0</v>
      </c>
      <c r="I2313" s="17">
        <f ca="1">f_nav_adjustedreturn(A2313,参数!$B$3,参数!$B$2)</f>
        <v>0</v>
      </c>
      <c r="J2313" s="17">
        <f ca="1">f_nav_periodreturnrankingper(A2313,参数!$B$3,参数!$B$2,3)</f>
        <v>0</v>
      </c>
      <c r="K2313" s="17">
        <f ca="1">f_nav_adjustedreturn(A2313,参数!$B$4,参数!$B$3)</f>
        <v>0</v>
      </c>
      <c r="L2313" s="17">
        <f ca="1">f_nav_periodreturnrankingper(A2313,参数!$B$4,参数!$B$3,3)</f>
        <v>0</v>
      </c>
      <c r="M2313" s="17">
        <f ca="1">f_nav_adjustedreturn(A2313,参数!$B$5,参数!$B$4)</f>
        <v>0</v>
      </c>
      <c r="N2313" s="17">
        <f ca="1">f_nav_periodreturnrankingper(A2313,参数!$B$5,参数!$B$4,3)</f>
        <v>0</v>
      </c>
      <c r="O2313" s="17">
        <f ca="1">f_nav_adjustedreturn(A2313,参数!$B$6,参数!$B$5)</f>
        <v>0</v>
      </c>
      <c r="P2313" s="17">
        <f ca="1">f_nav_periodreturnrankingper(A2313,参数!$B$6,参数!$B$5,3)</f>
        <v>0</v>
      </c>
      <c r="Q2313" s="25">
        <f>f_return(A2313,1,参数!$B$1-365/2,参数!$B$1)</f>
        <v>23.5961318417432</v>
      </c>
      <c r="R2313" s="25">
        <f ca="1">f_return(A2313,1,参数!$B$4,参数!$B$1)</f>
        <v>0</v>
      </c>
      <c r="S2313" s="25">
        <f ca="1">f_return(A2313,1,参数!$B$6,参数!$B$1)</f>
        <v>0</v>
      </c>
      <c r="T2313" t="str">
        <f>f_info_investtype(A2313)</f>
        <v>偏债混合型基金</v>
      </c>
      <c r="U2313" t="str">
        <f>f_info_fundmanager(A2313)</f>
        <v>冯汉杰,于跃</v>
      </c>
      <c r="V2313">
        <f>f_info_manager_onthepostdays(A2313,1)</f>
        <v>279</v>
      </c>
      <c r="W2313" s="25">
        <f ca="1">f_return_1w(A2313,"0",参数!$B$2)</f>
        <v>0</v>
      </c>
      <c r="X2313" s="25">
        <f>f_return_1m(A2313,"0",参数!$B$1)</f>
        <v>2.98291602639428</v>
      </c>
      <c r="Y2313" s="25">
        <f>f_return_3m(A2313,0,参数!$B$1)</f>
        <v>5.42073898556983</v>
      </c>
      <c r="Z2313" s="25">
        <f>f_return_6m(A2313,0,参数!B2312)</f>
        <v>8.36095430825931</v>
      </c>
      <c r="AA2313" t="str">
        <f>f_dq_status(A2313,参数!$B$1)</f>
        <v>暂停大额申购|开放赎回</v>
      </c>
      <c r="AB2313" s="17">
        <f ca="1">f_risk_maxdownside(A2313,参数!$B$6,参数!$B$1)</f>
        <v>-1.08918264755167</v>
      </c>
      <c r="AC2313" s="17">
        <f ca="1">f_risk_maxdownside(A2313,参数!$B$4,参数!$B$1)</f>
        <v>-1.08918264755167</v>
      </c>
      <c r="AD2313" t="str">
        <f ca="1">f_risk_maxdownside_date(A2313,参数!$B$6,参数!$B$1)</f>
        <v>20200919-20200924,20200919-20200925</v>
      </c>
    </row>
    <row r="2314" spans="1:30">
      <c r="A2314" s="15" t="s">
        <v>2342</v>
      </c>
      <c r="B2314" t="str">
        <f>f_info_name(A2314)</f>
        <v>华安医疗创新</v>
      </c>
      <c r="C2314" t="str">
        <f>f_info_setupdate(A2314)</f>
        <v>2020-04-15</v>
      </c>
      <c r="D2314" s="16">
        <f t="shared" si="36"/>
        <v>285</v>
      </c>
      <c r="F2314" s="17">
        <f>f_netasset_total(A2314,参数!$B$1,100000000)</f>
        <v>4.1829258459</v>
      </c>
      <c r="G2314" s="17">
        <f ca="1">f_nav_adjustedreturn(A2314,参数!$B$2,参数!$B$1)</f>
        <v>0</v>
      </c>
      <c r="H2314" s="17">
        <f ca="1">f_nav_periodreturnrankingper(A2314,参数!$B$2,参数!$B$1,3)</f>
        <v>0</v>
      </c>
      <c r="I2314" s="17">
        <f ca="1">f_nav_adjustedreturn(A2314,参数!$B$3,参数!$B$2)</f>
        <v>0</v>
      </c>
      <c r="J2314" s="17">
        <f ca="1">f_nav_periodreturnrankingper(A2314,参数!$B$3,参数!$B$2,3)</f>
        <v>0</v>
      </c>
      <c r="K2314" s="17">
        <f ca="1">f_nav_adjustedreturn(A2314,参数!$B$4,参数!$B$3)</f>
        <v>0</v>
      </c>
      <c r="L2314" s="17">
        <f ca="1">f_nav_periodreturnrankingper(A2314,参数!$B$4,参数!$B$3,3)</f>
        <v>0</v>
      </c>
      <c r="M2314" s="17">
        <f ca="1">f_nav_adjustedreturn(A2314,参数!$B$5,参数!$B$4)</f>
        <v>0</v>
      </c>
      <c r="N2314" s="17">
        <f ca="1">f_nav_periodreturnrankingper(A2314,参数!$B$5,参数!$B$4,3)</f>
        <v>0</v>
      </c>
      <c r="O2314" s="17">
        <f ca="1">f_nav_adjustedreturn(A2314,参数!$B$6,参数!$B$5)</f>
        <v>0</v>
      </c>
      <c r="P2314" s="17">
        <f ca="1">f_nav_periodreturnrankingper(A2314,参数!$B$6,参数!$B$5,3)</f>
        <v>0</v>
      </c>
      <c r="Q2314" s="25">
        <f>f_return(A2314,1,参数!$B$1-365/2,参数!$B$1)</f>
        <v>74.4529933604281</v>
      </c>
      <c r="R2314" s="25">
        <f ca="1">f_return(A2314,1,参数!$B$4,参数!$B$1)</f>
        <v>0</v>
      </c>
      <c r="S2314" s="25">
        <f ca="1">f_return(A2314,1,参数!$B$6,参数!$B$1)</f>
        <v>0</v>
      </c>
      <c r="T2314" t="str">
        <f>f_info_investtype(A2314)</f>
        <v>偏股混合型基金</v>
      </c>
      <c r="U2314" t="str">
        <f>f_info_fundmanager(A2314)</f>
        <v>谢昌旭</v>
      </c>
      <c r="V2314">
        <f>f_info_manager_onthepostdays(A2314,1)</f>
        <v>302</v>
      </c>
      <c r="W2314" s="25">
        <f ca="1">f_return_1w(A2314,"0",参数!$B$2)</f>
        <v>0</v>
      </c>
      <c r="X2314" s="25">
        <f>f_return_1m(A2314,"0",参数!$B$1)</f>
        <v>18.4924475729579</v>
      </c>
      <c r="Y2314" s="25">
        <f>f_return_3m(A2314,0,参数!$B$1)</f>
        <v>33.7416204584954</v>
      </c>
      <c r="Z2314" s="25">
        <f>f_return_6m(A2314,0,参数!B2313)</f>
        <v>29.5490012484394</v>
      </c>
      <c r="AA2314" t="str">
        <f>f_dq_status(A2314,参数!$B$1)</f>
        <v>开放申购|开放赎回</v>
      </c>
      <c r="AB2314" s="17">
        <f ca="1">f_risk_maxdownside(A2314,参数!$B$6,参数!$B$1)</f>
        <v>-13.7085245654954</v>
      </c>
      <c r="AC2314" s="17">
        <f ca="1">f_risk_maxdownside(A2314,参数!$B$4,参数!$B$1)</f>
        <v>-13.7085245654954</v>
      </c>
      <c r="AD2314" t="str">
        <f ca="1">f_risk_maxdownside_date(A2314,参数!$B$6,参数!$B$1)</f>
        <v>20200806-20201125</v>
      </c>
    </row>
    <row r="2315" spans="1:30">
      <c r="A2315" s="15" t="s">
        <v>2343</v>
      </c>
      <c r="B2315" t="str">
        <f>f_info_name(A2315)</f>
        <v>国泰研究精选两年</v>
      </c>
      <c r="C2315" t="str">
        <f>f_info_setupdate(A2315)</f>
        <v>2019-12-24</v>
      </c>
      <c r="D2315" s="16">
        <f t="shared" si="36"/>
        <v>398</v>
      </c>
      <c r="F2315" s="17">
        <f>f_netasset_total(A2315,参数!$B$1,100000000)</f>
        <v>11.9923462695</v>
      </c>
      <c r="G2315" s="17">
        <f ca="1">f_nav_adjustedreturn(A2315,参数!$B$2,参数!$B$1)</f>
        <v>55.6125251785387</v>
      </c>
      <c r="H2315" s="17">
        <f ca="1">f_nav_periodreturnrankingper(A2315,参数!$B$2,参数!$B$1,3)</f>
        <v>70.1668302257115</v>
      </c>
      <c r="I2315" s="17">
        <f ca="1">f_nav_adjustedreturn(A2315,参数!$B$3,参数!$B$2)</f>
        <v>0</v>
      </c>
      <c r="J2315" s="17">
        <f ca="1">f_nav_periodreturnrankingper(A2315,参数!$B$3,参数!$B$2,3)</f>
        <v>0</v>
      </c>
      <c r="K2315" s="17">
        <f ca="1">f_nav_adjustedreturn(A2315,参数!$B$4,参数!$B$3)</f>
        <v>0</v>
      </c>
      <c r="L2315" s="17">
        <f ca="1">f_nav_periodreturnrankingper(A2315,参数!$B$4,参数!$B$3,3)</f>
        <v>0</v>
      </c>
      <c r="M2315" s="17">
        <f ca="1">f_nav_adjustedreturn(A2315,参数!$B$5,参数!$B$4)</f>
        <v>0</v>
      </c>
      <c r="N2315" s="17">
        <f ca="1">f_nav_periodreturnrankingper(A2315,参数!$B$5,参数!$B$4,3)</f>
        <v>0</v>
      </c>
      <c r="O2315" s="17">
        <f ca="1">f_nav_adjustedreturn(A2315,参数!$B$6,参数!$B$5)</f>
        <v>0</v>
      </c>
      <c r="P2315" s="17">
        <f ca="1">f_nav_periodreturnrankingper(A2315,参数!$B$6,参数!$B$5,3)</f>
        <v>0</v>
      </c>
      <c r="Q2315" s="25">
        <f>f_return(A2315,1,参数!$B$1-365/2,参数!$B$1)</f>
        <v>3.26434732308116</v>
      </c>
      <c r="R2315" s="25">
        <f ca="1">f_return(A2315,1,参数!$B$4,参数!$B$1)</f>
        <v>0</v>
      </c>
      <c r="S2315" s="25">
        <f ca="1">f_return(A2315,1,参数!$B$6,参数!$B$1)</f>
        <v>0</v>
      </c>
      <c r="T2315" t="str">
        <f>f_info_investtype(A2315)</f>
        <v>偏股混合型基金</v>
      </c>
      <c r="U2315" t="str">
        <f>f_info_fundmanager(A2315)</f>
        <v>徐治彪</v>
      </c>
      <c r="V2315">
        <f>f_info_manager_onthepostdays(A2315,1)</f>
        <v>415</v>
      </c>
      <c r="W2315" s="25">
        <f ca="1">f_return_1w(A2315,"0",参数!$B$2)</f>
        <v>1.28906612260039</v>
      </c>
      <c r="X2315" s="25">
        <f>f_return_1m(A2315,"0",参数!$B$1)</f>
        <v>8.29616413916147</v>
      </c>
      <c r="Y2315" s="25">
        <f>f_return_3m(A2315,0,参数!$B$1)</f>
        <v>4.04652586470769</v>
      </c>
      <c r="Z2315" s="25">
        <f>f_return_6m(A2315,0,参数!B2314)</f>
        <v>-2.28055320349986</v>
      </c>
      <c r="AA2315" t="str">
        <f>f_dq_status(A2315,参数!$B$1)</f>
        <v>开放申购|暂停赎回</v>
      </c>
      <c r="AB2315" s="17">
        <f ca="1">f_risk_maxdownside(A2315,参数!$B$6,参数!$B$1)</f>
        <v>-15.9779840630905</v>
      </c>
      <c r="AC2315" s="17">
        <f ca="1">f_risk_maxdownside(A2315,参数!$B$4,参数!$B$1)</f>
        <v>-15.9779840630905</v>
      </c>
      <c r="AD2315" t="str">
        <f ca="1">f_risk_maxdownside_date(A2315,参数!$B$6,参数!$B$1)</f>
        <v>20200307-20200323</v>
      </c>
    </row>
    <row r="2316" spans="1:30">
      <c r="A2316" s="15" t="s">
        <v>2344</v>
      </c>
      <c r="B2316" t="str">
        <f>f_info_name(A2316)</f>
        <v>华安汇智精选两年</v>
      </c>
      <c r="C2316" t="str">
        <f>f_info_setupdate(A2316)</f>
        <v>2019-12-18</v>
      </c>
      <c r="D2316" s="16">
        <f t="shared" si="36"/>
        <v>404</v>
      </c>
      <c r="F2316" s="17">
        <f>f_netasset_total(A2316,参数!$B$1,100000000)</f>
        <v>24.5321355703</v>
      </c>
      <c r="G2316" s="17">
        <f ca="1">f_nav_adjustedreturn(A2316,参数!$B$2,参数!$B$1)</f>
        <v>96.3370332996973</v>
      </c>
      <c r="H2316" s="17">
        <f ca="1">f_nav_periodreturnrankingper(A2316,参数!$B$2,参数!$B$1,3)</f>
        <v>12.1687929342493</v>
      </c>
      <c r="I2316" s="17">
        <f ca="1">f_nav_adjustedreturn(A2316,参数!$B$3,参数!$B$2)</f>
        <v>0</v>
      </c>
      <c r="J2316" s="17">
        <f ca="1">f_nav_periodreturnrankingper(A2316,参数!$B$3,参数!$B$2,3)</f>
        <v>0</v>
      </c>
      <c r="K2316" s="17">
        <f ca="1">f_nav_adjustedreturn(A2316,参数!$B$4,参数!$B$3)</f>
        <v>0</v>
      </c>
      <c r="L2316" s="17">
        <f ca="1">f_nav_periodreturnrankingper(A2316,参数!$B$4,参数!$B$3,3)</f>
        <v>0</v>
      </c>
      <c r="M2316" s="17">
        <f ca="1">f_nav_adjustedreturn(A2316,参数!$B$5,参数!$B$4)</f>
        <v>0</v>
      </c>
      <c r="N2316" s="17">
        <f ca="1">f_nav_periodreturnrankingper(A2316,参数!$B$5,参数!$B$4,3)</f>
        <v>0</v>
      </c>
      <c r="O2316" s="17">
        <f ca="1">f_nav_adjustedreturn(A2316,参数!$B$6,参数!$B$5)</f>
        <v>0</v>
      </c>
      <c r="P2316" s="17">
        <f ca="1">f_nav_periodreturnrankingper(A2316,参数!$B$6,参数!$B$5,3)</f>
        <v>0</v>
      </c>
      <c r="Q2316" s="25">
        <f>f_return(A2316,1,参数!$B$1-365/2,参数!$B$1)</f>
        <v>86.8123179706951</v>
      </c>
      <c r="R2316" s="25">
        <f ca="1">f_return(A2316,1,参数!$B$4,参数!$B$1)</f>
        <v>0</v>
      </c>
      <c r="S2316" s="25">
        <f ca="1">f_return(A2316,1,参数!$B$6,参数!$B$1)</f>
        <v>0</v>
      </c>
      <c r="T2316" t="str">
        <f>f_info_investtype(A2316)</f>
        <v>偏股混合型基金</v>
      </c>
      <c r="U2316" t="str">
        <f>f_info_fundmanager(A2316)</f>
        <v>饶晓鹏</v>
      </c>
      <c r="V2316">
        <f>f_info_manager_onthepostdays(A2316,1)</f>
        <v>421</v>
      </c>
      <c r="W2316" s="25">
        <f ca="1">f_return_1w(A2316,"0",参数!$B$2)</f>
        <v>-1.5302066772655</v>
      </c>
      <c r="X2316" s="25">
        <f>f_return_1m(A2316,"0",参数!$B$1)</f>
        <v>14.1708719633846</v>
      </c>
      <c r="Y2316" s="25">
        <f>f_return_3m(A2316,0,参数!$B$1)</f>
        <v>25.6749773931017</v>
      </c>
      <c r="Z2316" s="25">
        <f>f_return_6m(A2316,0,参数!B2315)</f>
        <v>33.3085803010869</v>
      </c>
      <c r="AA2316" t="str">
        <f>f_dq_status(A2316,参数!$B$1)</f>
        <v>开放申购|暂停赎回</v>
      </c>
      <c r="AB2316" s="17">
        <f ca="1">f_risk_maxdownside(A2316,参数!$B$6,参数!$B$1)</f>
        <v>-13.4604651162791</v>
      </c>
      <c r="AC2316" s="17">
        <f ca="1">f_risk_maxdownside(A2316,参数!$B$4,参数!$B$1)</f>
        <v>-13.4604651162791</v>
      </c>
      <c r="AD2316" t="str">
        <f ca="1">f_risk_maxdownside_date(A2316,参数!$B$6,参数!$B$1)</f>
        <v>20200222-20200323</v>
      </c>
    </row>
    <row r="2317" spans="1:30">
      <c r="A2317" s="15" t="s">
        <v>2345</v>
      </c>
      <c r="B2317" t="str">
        <f>f_info_name(A2317)</f>
        <v>富国阿尔法两年</v>
      </c>
      <c r="C2317" t="str">
        <f>f_info_setupdate(A2317)</f>
        <v>2019-12-24</v>
      </c>
      <c r="D2317" s="16">
        <f t="shared" si="36"/>
        <v>398</v>
      </c>
      <c r="F2317" s="17">
        <f>f_netasset_total(A2317,参数!$B$1,100000000)</f>
        <v>16.4842338071</v>
      </c>
      <c r="G2317" s="17">
        <f ca="1">f_nav_adjustedreturn(A2317,参数!$B$2,参数!$B$1)</f>
        <v>55.5186304128902</v>
      </c>
      <c r="H2317" s="17">
        <f ca="1">f_nav_periodreturnrankingper(A2317,参数!$B$2,参数!$B$1,3)</f>
        <v>70.5593719332679</v>
      </c>
      <c r="I2317" s="17">
        <f ca="1">f_nav_adjustedreturn(A2317,参数!$B$3,参数!$B$2)</f>
        <v>0</v>
      </c>
      <c r="J2317" s="17">
        <f ca="1">f_nav_periodreturnrankingper(A2317,参数!$B$3,参数!$B$2,3)</f>
        <v>0</v>
      </c>
      <c r="K2317" s="17">
        <f ca="1">f_nav_adjustedreturn(A2317,参数!$B$4,参数!$B$3)</f>
        <v>0</v>
      </c>
      <c r="L2317" s="17">
        <f ca="1">f_nav_periodreturnrankingper(A2317,参数!$B$4,参数!$B$3,3)</f>
        <v>0</v>
      </c>
      <c r="M2317" s="17">
        <f ca="1">f_nav_adjustedreturn(A2317,参数!$B$5,参数!$B$4)</f>
        <v>0</v>
      </c>
      <c r="N2317" s="17">
        <f ca="1">f_nav_periodreturnrankingper(A2317,参数!$B$5,参数!$B$4,3)</f>
        <v>0</v>
      </c>
      <c r="O2317" s="17">
        <f ca="1">f_nav_adjustedreturn(A2317,参数!$B$6,参数!$B$5)</f>
        <v>0</v>
      </c>
      <c r="P2317" s="17">
        <f ca="1">f_nav_periodreturnrankingper(A2317,参数!$B$6,参数!$B$5,3)</f>
        <v>0</v>
      </c>
      <c r="Q2317" s="25">
        <f>f_return(A2317,1,参数!$B$1-365/2,参数!$B$1)</f>
        <v>58.1974416692868</v>
      </c>
      <c r="R2317" s="25">
        <f ca="1">f_return(A2317,1,参数!$B$4,参数!$B$1)</f>
        <v>0</v>
      </c>
      <c r="S2317" s="25">
        <f ca="1">f_return(A2317,1,参数!$B$6,参数!$B$1)</f>
        <v>0</v>
      </c>
      <c r="T2317" t="str">
        <f>f_info_investtype(A2317)</f>
        <v>偏股混合型基金</v>
      </c>
      <c r="U2317" t="str">
        <f>f_info_fundmanager(A2317)</f>
        <v>蒲世林</v>
      </c>
      <c r="V2317">
        <f>f_info_manager_onthepostdays(A2317,1)</f>
        <v>415</v>
      </c>
      <c r="W2317" s="25">
        <f ca="1">f_return_1w(A2317,"0",参数!$B$2)</f>
        <v>-1.4294222751638</v>
      </c>
      <c r="X2317" s="25">
        <f>f_return_1m(A2317,"0",参数!$B$1)</f>
        <v>9.34645613538199</v>
      </c>
      <c r="Y2317" s="25">
        <f>f_return_3m(A2317,0,参数!$B$1)</f>
        <v>16.709492140266</v>
      </c>
      <c r="Z2317" s="25">
        <f>f_return_6m(A2317,0,参数!B2316)</f>
        <v>19.8371632932583</v>
      </c>
      <c r="AA2317" t="str">
        <f>f_dq_status(A2317,参数!$B$1)</f>
        <v>开放申购|暂停赎回</v>
      </c>
      <c r="AB2317" s="17">
        <f ca="1">f_risk_maxdownside(A2317,参数!$B$6,参数!$B$1)</f>
        <v>-6.67721832030863</v>
      </c>
      <c r="AC2317" s="17">
        <f ca="1">f_risk_maxdownside(A2317,参数!$B$4,参数!$B$1)</f>
        <v>-6.67721832030863</v>
      </c>
      <c r="AD2317" t="str">
        <f ca="1">f_risk_maxdownside_date(A2317,参数!$B$6,参数!$B$1)</f>
        <v>20200307-20200319</v>
      </c>
    </row>
    <row r="2318" spans="1:30">
      <c r="A2318" s="15" t="s">
        <v>2346</v>
      </c>
      <c r="B2318" t="str">
        <f>f_info_name(A2318)</f>
        <v>华泰柏瑞景气回报一年A</v>
      </c>
      <c r="C2318" t="str">
        <f>f_info_setupdate(A2318)</f>
        <v>2019-12-18</v>
      </c>
      <c r="D2318" s="16">
        <f t="shared" si="36"/>
        <v>404</v>
      </c>
      <c r="F2318" s="17">
        <f>f_netasset_total(A2318,参数!$B$1,100000000)</f>
        <v>9.5125455841</v>
      </c>
      <c r="G2318" s="17">
        <f ca="1">f_nav_adjustedreturn(A2318,参数!$B$2,参数!$B$1)</f>
        <v>63.8482280431433</v>
      </c>
      <c r="H2318" s="17">
        <f ca="1">f_nav_periodreturnrankingper(A2318,参数!$B$2,参数!$B$1,3)</f>
        <v>55.6427870461237</v>
      </c>
      <c r="I2318" s="17">
        <f ca="1">f_nav_adjustedreturn(A2318,参数!$B$3,参数!$B$2)</f>
        <v>0</v>
      </c>
      <c r="J2318" s="17">
        <f ca="1">f_nav_periodreturnrankingper(A2318,参数!$B$3,参数!$B$2,3)</f>
        <v>0</v>
      </c>
      <c r="K2318" s="17">
        <f ca="1">f_nav_adjustedreturn(A2318,参数!$B$4,参数!$B$3)</f>
        <v>0</v>
      </c>
      <c r="L2318" s="17">
        <f ca="1">f_nav_periodreturnrankingper(A2318,参数!$B$4,参数!$B$3,3)</f>
        <v>0</v>
      </c>
      <c r="M2318" s="17">
        <f ca="1">f_nav_adjustedreturn(A2318,参数!$B$5,参数!$B$4)</f>
        <v>0</v>
      </c>
      <c r="N2318" s="17">
        <f ca="1">f_nav_periodreturnrankingper(A2318,参数!$B$5,参数!$B$4,3)</f>
        <v>0</v>
      </c>
      <c r="O2318" s="17">
        <f ca="1">f_nav_adjustedreturn(A2318,参数!$B$6,参数!$B$5)</f>
        <v>0</v>
      </c>
      <c r="P2318" s="17">
        <f ca="1">f_nav_periodreturnrankingper(A2318,参数!$B$6,参数!$B$5,3)</f>
        <v>0</v>
      </c>
      <c r="Q2318" s="25">
        <f>f_return(A2318,1,参数!$B$1-365/2,参数!$B$1)</f>
        <v>50.6834043815674</v>
      </c>
      <c r="R2318" s="25">
        <f ca="1">f_return(A2318,1,参数!$B$4,参数!$B$1)</f>
        <v>0</v>
      </c>
      <c r="S2318" s="25">
        <f ca="1">f_return(A2318,1,参数!$B$6,参数!$B$1)</f>
        <v>0</v>
      </c>
      <c r="T2318" t="str">
        <f>f_info_investtype(A2318)</f>
        <v>偏股混合型基金</v>
      </c>
      <c r="U2318" t="str">
        <f>f_info_fundmanager(A2318)</f>
        <v>张慧</v>
      </c>
      <c r="V2318">
        <f>f_info_manager_onthepostdays(A2318,1)</f>
        <v>421</v>
      </c>
      <c r="W2318" s="25">
        <f ca="1">f_return_1w(A2318,"0",参数!$B$2)</f>
        <v>0.551951195894261</v>
      </c>
      <c r="X2318" s="25">
        <f>f_return_1m(A2318,"0",参数!$B$1)</f>
        <v>9.71111684291979</v>
      </c>
      <c r="Y2318" s="25">
        <f>f_return_3m(A2318,0,参数!$B$1)</f>
        <v>20.6153409896498</v>
      </c>
      <c r="Z2318" s="25">
        <f>f_return_6m(A2318,0,参数!B2317)</f>
        <v>19.6849324370204</v>
      </c>
      <c r="AA2318" t="str">
        <f>f_dq_status(A2318,参数!$B$1)</f>
        <v>开放申购|开放赎回</v>
      </c>
      <c r="AB2318" s="17">
        <f ca="1">f_risk_maxdownside(A2318,参数!$B$6,参数!$B$1)</f>
        <v>-14.8993288590604</v>
      </c>
      <c r="AC2318" s="17">
        <f ca="1">f_risk_maxdownside(A2318,参数!$B$4,参数!$B$1)</f>
        <v>-14.8993288590604</v>
      </c>
      <c r="AD2318" t="str">
        <f ca="1">f_risk_maxdownside_date(A2318,参数!$B$6,参数!$B$1)</f>
        <v>20200222-20200323</v>
      </c>
    </row>
    <row r="2319" spans="1:30">
      <c r="A2319" s="15" t="s">
        <v>2347</v>
      </c>
      <c r="B2319" t="str">
        <f>f_info_name(A2319)</f>
        <v>中欧启航三年持有期A</v>
      </c>
      <c r="C2319" t="str">
        <f>f_info_setupdate(A2319)</f>
        <v>2019-12-24</v>
      </c>
      <c r="D2319" s="16">
        <f t="shared" si="36"/>
        <v>398</v>
      </c>
      <c r="F2319" s="17">
        <f>f_netasset_total(A2319,参数!$B$1,100000000)</f>
        <v>42.9300557238</v>
      </c>
      <c r="G2319" s="17">
        <f ca="1">f_nav_adjustedreturn(A2319,参数!$B$2,参数!$B$1)</f>
        <v>74.2275009656238</v>
      </c>
      <c r="H2319" s="17">
        <f ca="1">f_nav_periodreturnrankingper(A2319,参数!$B$2,参数!$B$1,3)</f>
        <v>40.2355250245339</v>
      </c>
      <c r="I2319" s="17">
        <f ca="1">f_nav_adjustedreturn(A2319,参数!$B$3,参数!$B$2)</f>
        <v>0</v>
      </c>
      <c r="J2319" s="17">
        <f ca="1">f_nav_periodreturnrankingper(A2319,参数!$B$3,参数!$B$2,3)</f>
        <v>0</v>
      </c>
      <c r="K2319" s="17">
        <f ca="1">f_nav_adjustedreturn(A2319,参数!$B$4,参数!$B$3)</f>
        <v>0</v>
      </c>
      <c r="L2319" s="17">
        <f ca="1">f_nav_periodreturnrankingper(A2319,参数!$B$4,参数!$B$3,3)</f>
        <v>0</v>
      </c>
      <c r="M2319" s="17">
        <f ca="1">f_nav_adjustedreturn(A2319,参数!$B$5,参数!$B$4)</f>
        <v>0</v>
      </c>
      <c r="N2319" s="17">
        <f ca="1">f_nav_periodreturnrankingper(A2319,参数!$B$5,参数!$B$4,3)</f>
        <v>0</v>
      </c>
      <c r="O2319" s="17">
        <f ca="1">f_nav_adjustedreturn(A2319,参数!$B$6,参数!$B$5)</f>
        <v>0</v>
      </c>
      <c r="P2319" s="17">
        <f ca="1">f_nav_periodreturnrankingper(A2319,参数!$B$6,参数!$B$5,3)</f>
        <v>0</v>
      </c>
      <c r="Q2319" s="25">
        <f>f_return(A2319,1,参数!$B$1-365/2,参数!$B$1)</f>
        <v>84.8332211385751</v>
      </c>
      <c r="R2319" s="25">
        <f ca="1">f_return(A2319,1,参数!$B$4,参数!$B$1)</f>
        <v>0</v>
      </c>
      <c r="S2319" s="25">
        <f ca="1">f_return(A2319,1,参数!$B$6,参数!$B$1)</f>
        <v>0</v>
      </c>
      <c r="T2319" t="str">
        <f>f_info_investtype(A2319)</f>
        <v>偏股混合型基金</v>
      </c>
      <c r="U2319" t="str">
        <f>f_info_fundmanager(A2319)</f>
        <v>王培</v>
      </c>
      <c r="V2319">
        <f>f_info_manager_onthepostdays(A2319,1)</f>
        <v>415</v>
      </c>
      <c r="W2319" s="25">
        <f ca="1">f_return_1w(A2319,"0",参数!$B$2)</f>
        <v>-1.164344340523</v>
      </c>
      <c r="X2319" s="25">
        <f>f_return_1m(A2319,"0",参数!$B$1)</f>
        <v>18.7195683642585</v>
      </c>
      <c r="Y2319" s="25">
        <f>f_return_3m(A2319,0,参数!$B$1)</f>
        <v>30.1897683815571</v>
      </c>
      <c r="Z2319" s="25">
        <f>f_return_6m(A2319,0,参数!B2318)</f>
        <v>32.5809475733756</v>
      </c>
      <c r="AA2319" t="str">
        <f>f_dq_status(A2319,参数!$B$1)</f>
        <v>暂停申购|暂停赎回</v>
      </c>
      <c r="AB2319" s="17">
        <f ca="1">f_risk_maxdownside(A2319,参数!$B$6,参数!$B$1)</f>
        <v>-15.1064024111791</v>
      </c>
      <c r="AC2319" s="17">
        <f ca="1">f_risk_maxdownside(A2319,参数!$B$4,参数!$B$1)</f>
        <v>-15.1064024111791</v>
      </c>
      <c r="AD2319" t="str">
        <f ca="1">f_risk_maxdownside_date(A2319,参数!$B$6,参数!$B$1)</f>
        <v>20200226-20200323</v>
      </c>
    </row>
    <row r="2320" spans="1:30">
      <c r="A2320" s="15" t="s">
        <v>2348</v>
      </c>
      <c r="B2320" t="str">
        <f>f_info_name(A2320)</f>
        <v>兴全社会价值三年持有</v>
      </c>
      <c r="C2320" t="str">
        <f>f_info_setupdate(A2320)</f>
        <v>2019-12-26</v>
      </c>
      <c r="D2320" s="16">
        <f t="shared" si="36"/>
        <v>396</v>
      </c>
      <c r="F2320" s="17">
        <f>f_netasset_total(A2320,参数!$B$1,100000000)</f>
        <v>53.0628952111</v>
      </c>
      <c r="G2320" s="17">
        <f ca="1">f_nav_adjustedreturn(A2320,参数!$B$2,参数!$B$1)</f>
        <v>99.5616219986052</v>
      </c>
      <c r="H2320" s="17">
        <f ca="1">f_nav_periodreturnrankingper(A2320,参数!$B$2,参数!$B$1,3)</f>
        <v>10.0098135426889</v>
      </c>
      <c r="I2320" s="17">
        <f ca="1">f_nav_adjustedreturn(A2320,参数!$B$3,参数!$B$2)</f>
        <v>0</v>
      </c>
      <c r="J2320" s="17">
        <f ca="1">f_nav_periodreturnrankingper(A2320,参数!$B$3,参数!$B$2,3)</f>
        <v>0</v>
      </c>
      <c r="K2320" s="17">
        <f ca="1">f_nav_adjustedreturn(A2320,参数!$B$4,参数!$B$3)</f>
        <v>0</v>
      </c>
      <c r="L2320" s="17">
        <f ca="1">f_nav_periodreturnrankingper(A2320,参数!$B$4,参数!$B$3,3)</f>
        <v>0</v>
      </c>
      <c r="M2320" s="17">
        <f ca="1">f_nav_adjustedreturn(A2320,参数!$B$5,参数!$B$4)</f>
        <v>0</v>
      </c>
      <c r="N2320" s="17">
        <f ca="1">f_nav_periodreturnrankingper(A2320,参数!$B$5,参数!$B$4,3)</f>
        <v>0</v>
      </c>
      <c r="O2320" s="17">
        <f ca="1">f_nav_adjustedreturn(A2320,参数!$B$6,参数!$B$5)</f>
        <v>0</v>
      </c>
      <c r="P2320" s="17">
        <f ca="1">f_nav_periodreturnrankingper(A2320,参数!$B$6,参数!$B$5,3)</f>
        <v>0</v>
      </c>
      <c r="Q2320" s="25">
        <f>f_return(A2320,1,参数!$B$1-365/2,参数!$B$1)</f>
        <v>116.65195369433</v>
      </c>
      <c r="R2320" s="25">
        <f ca="1">f_return(A2320,1,参数!$B$4,参数!$B$1)</f>
        <v>0</v>
      </c>
      <c r="S2320" s="25">
        <f ca="1">f_return(A2320,1,参数!$B$6,参数!$B$1)</f>
        <v>0</v>
      </c>
      <c r="T2320" t="str">
        <f>f_info_investtype(A2320)</f>
        <v>偏股混合型基金</v>
      </c>
      <c r="U2320" t="str">
        <f>f_info_fundmanager(A2320)</f>
        <v>谢治宇</v>
      </c>
      <c r="V2320">
        <f>f_info_manager_onthepostdays(A2320,1)</f>
        <v>413</v>
      </c>
      <c r="W2320" s="25">
        <f ca="1">f_return_1w(A2320,"0",参数!$B$2)</f>
        <v>-2.88340590227383</v>
      </c>
      <c r="X2320" s="25">
        <f>f_return_1m(A2320,"0",参数!$B$1)</f>
        <v>15.27394106814</v>
      </c>
      <c r="Y2320" s="25">
        <f>f_return_3m(A2320,0,参数!$B$1)</f>
        <v>29.8878153167758</v>
      </c>
      <c r="Z2320" s="25">
        <f>f_return_6m(A2320,0,参数!B2319)</f>
        <v>38.5785417092968</v>
      </c>
      <c r="AA2320" t="str">
        <f>f_dq_status(A2320,参数!$B$1)</f>
        <v>封闭期</v>
      </c>
      <c r="AB2320" s="17">
        <f ca="1">f_risk_maxdownside(A2320,参数!$B$6,参数!$B$1)</f>
        <v>-18.2742994543605</v>
      </c>
      <c r="AC2320" s="17">
        <f ca="1">f_risk_maxdownside(A2320,参数!$B$4,参数!$B$1)</f>
        <v>-18.2742994543605</v>
      </c>
      <c r="AD2320" t="str">
        <f ca="1">f_risk_maxdownside_date(A2320,参数!$B$6,参数!$B$1)</f>
        <v>20200222-20200323</v>
      </c>
    </row>
    <row r="2321" spans="1:30">
      <c r="A2321" s="15" t="s">
        <v>2349</v>
      </c>
      <c r="B2321" t="str">
        <f>f_info_name(A2321)</f>
        <v>前海开源新兴产业</v>
      </c>
      <c r="C2321" t="str">
        <f>f_info_setupdate(A2321)</f>
        <v>2020-04-13</v>
      </c>
      <c r="D2321" s="16">
        <f t="shared" si="36"/>
        <v>287</v>
      </c>
      <c r="F2321" s="17">
        <f>f_netasset_total(A2321,参数!$B$1,100000000)</f>
        <v>0.8806141182</v>
      </c>
      <c r="G2321" s="17">
        <f ca="1">f_nav_adjustedreturn(A2321,参数!$B$2,参数!$B$1)</f>
        <v>0</v>
      </c>
      <c r="H2321" s="17">
        <f ca="1">f_nav_periodreturnrankingper(A2321,参数!$B$2,参数!$B$1,3)</f>
        <v>0</v>
      </c>
      <c r="I2321" s="17">
        <f ca="1">f_nav_adjustedreturn(A2321,参数!$B$3,参数!$B$2)</f>
        <v>0</v>
      </c>
      <c r="J2321" s="17">
        <f ca="1">f_nav_periodreturnrankingper(A2321,参数!$B$3,参数!$B$2,3)</f>
        <v>0</v>
      </c>
      <c r="K2321" s="17">
        <f ca="1">f_nav_adjustedreturn(A2321,参数!$B$4,参数!$B$3)</f>
        <v>0</v>
      </c>
      <c r="L2321" s="17">
        <f ca="1">f_nav_periodreturnrankingper(A2321,参数!$B$4,参数!$B$3,3)</f>
        <v>0</v>
      </c>
      <c r="M2321" s="17">
        <f ca="1">f_nav_adjustedreturn(A2321,参数!$B$5,参数!$B$4)</f>
        <v>0</v>
      </c>
      <c r="N2321" s="17">
        <f ca="1">f_nav_periodreturnrankingper(A2321,参数!$B$5,参数!$B$4,3)</f>
        <v>0</v>
      </c>
      <c r="O2321" s="17">
        <f ca="1">f_nav_adjustedreturn(A2321,参数!$B$6,参数!$B$5)</f>
        <v>0</v>
      </c>
      <c r="P2321" s="17">
        <f ca="1">f_nav_periodreturnrankingper(A2321,参数!$B$6,参数!$B$5,3)</f>
        <v>0</v>
      </c>
      <c r="Q2321" s="25">
        <f>f_return(A2321,1,参数!$B$1-365/2,参数!$B$1)</f>
        <v>135.849845935727</v>
      </c>
      <c r="R2321" s="25">
        <f ca="1">f_return(A2321,1,参数!$B$4,参数!$B$1)</f>
        <v>0</v>
      </c>
      <c r="S2321" s="25">
        <f ca="1">f_return(A2321,1,参数!$B$6,参数!$B$1)</f>
        <v>0</v>
      </c>
      <c r="T2321" t="str">
        <f>f_info_investtype(A2321)</f>
        <v>偏股混合型基金</v>
      </c>
      <c r="U2321" t="str">
        <f>f_info_fundmanager(A2321)</f>
        <v>史程,刘小明</v>
      </c>
      <c r="V2321">
        <f>f_info_manager_onthepostdays(A2321,1)</f>
        <v>304</v>
      </c>
      <c r="W2321" s="25">
        <f ca="1">f_return_1w(A2321,"0",参数!$B$2)</f>
        <v>0</v>
      </c>
      <c r="X2321" s="25">
        <f>f_return_1m(A2321,"0",参数!$B$1)</f>
        <v>21.5031315240084</v>
      </c>
      <c r="Y2321" s="25">
        <f>f_return_3m(A2321,0,参数!$B$1)</f>
        <v>43.4461124803944</v>
      </c>
      <c r="Z2321" s="25">
        <f>f_return_6m(A2321,0,参数!B2320)</f>
        <v>48.8425220834603</v>
      </c>
      <c r="AA2321" t="str">
        <f>f_dq_status(A2321,参数!$B$1)</f>
        <v>开放申购|开放赎回</v>
      </c>
      <c r="AB2321" s="17">
        <f ca="1">f_risk_maxdownside(A2321,参数!$B$6,参数!$B$1)</f>
        <v>-9.57346657976683</v>
      </c>
      <c r="AC2321" s="17">
        <f ca="1">f_risk_maxdownside(A2321,参数!$B$4,参数!$B$1)</f>
        <v>-9.57346657976683</v>
      </c>
      <c r="AD2321" t="str">
        <f ca="1">f_risk_maxdownside_date(A2321,参数!$B$6,参数!$B$1)</f>
        <v>20200829-20200909</v>
      </c>
    </row>
    <row r="2322" spans="1:30">
      <c r="A2322" s="15" t="s">
        <v>2350</v>
      </c>
      <c r="B2322" t="str">
        <f>f_info_name(A2322)</f>
        <v>融通产业趋势</v>
      </c>
      <c r="C2322" t="str">
        <f>f_info_setupdate(A2322)</f>
        <v>2020-05-09</v>
      </c>
      <c r="D2322" s="16">
        <f t="shared" si="36"/>
        <v>261</v>
      </c>
      <c r="F2322" s="17">
        <f>f_netasset_total(A2322,参数!$B$1,100000000)</f>
        <v>8.0776405095</v>
      </c>
      <c r="G2322" s="17">
        <f ca="1">f_nav_adjustedreturn(A2322,参数!$B$2,参数!$B$1)</f>
        <v>0</v>
      </c>
      <c r="H2322" s="17">
        <f ca="1">f_nav_periodreturnrankingper(A2322,参数!$B$2,参数!$B$1,3)</f>
        <v>0</v>
      </c>
      <c r="I2322" s="17">
        <f ca="1">f_nav_adjustedreturn(A2322,参数!$B$3,参数!$B$2)</f>
        <v>0</v>
      </c>
      <c r="J2322" s="17">
        <f ca="1">f_nav_periodreturnrankingper(A2322,参数!$B$3,参数!$B$2,3)</f>
        <v>0</v>
      </c>
      <c r="K2322" s="17">
        <f ca="1">f_nav_adjustedreturn(A2322,参数!$B$4,参数!$B$3)</f>
        <v>0</v>
      </c>
      <c r="L2322" s="17">
        <f ca="1">f_nav_periodreturnrankingper(A2322,参数!$B$4,参数!$B$3,3)</f>
        <v>0</v>
      </c>
      <c r="M2322" s="17">
        <f ca="1">f_nav_adjustedreturn(A2322,参数!$B$5,参数!$B$4)</f>
        <v>0</v>
      </c>
      <c r="N2322" s="17">
        <f ca="1">f_nav_periodreturnrankingper(A2322,参数!$B$5,参数!$B$4,3)</f>
        <v>0</v>
      </c>
      <c r="O2322" s="17">
        <f ca="1">f_nav_adjustedreturn(A2322,参数!$B$6,参数!$B$5)</f>
        <v>0</v>
      </c>
      <c r="P2322" s="17">
        <f ca="1">f_nav_periodreturnrankingper(A2322,参数!$B$6,参数!$B$5,3)</f>
        <v>0</v>
      </c>
      <c r="Q2322" s="25">
        <f>f_return(A2322,1,参数!$B$1-365/2,参数!$B$1)</f>
        <v>68.3787217207822</v>
      </c>
      <c r="R2322" s="25">
        <f ca="1">f_return(A2322,1,参数!$B$4,参数!$B$1)</f>
        <v>0</v>
      </c>
      <c r="S2322" s="25">
        <f ca="1">f_return(A2322,1,参数!$B$6,参数!$B$1)</f>
        <v>0</v>
      </c>
      <c r="T2322" t="str">
        <f>f_info_investtype(A2322)</f>
        <v>普通股票型基金</v>
      </c>
      <c r="U2322" t="str">
        <f>f_info_fundmanager(A2322)</f>
        <v>邹曦</v>
      </c>
      <c r="V2322">
        <f>f_info_manager_onthepostdays(A2322,1)</f>
        <v>278</v>
      </c>
      <c r="W2322" s="25">
        <f ca="1">f_return_1w(A2322,"0",参数!$B$2)</f>
        <v>0</v>
      </c>
      <c r="X2322" s="25">
        <f>f_return_1m(A2322,"0",参数!$B$1)</f>
        <v>16.5291365376436</v>
      </c>
      <c r="Y2322" s="25">
        <f>f_return_3m(A2322,0,参数!$B$1)</f>
        <v>32.1815580697717</v>
      </c>
      <c r="Z2322" s="25">
        <f>f_return_6m(A2322,0,参数!B2321)</f>
        <v>35.2217392303982</v>
      </c>
      <c r="AA2322" t="str">
        <f>f_dq_status(A2322,参数!$B$1)</f>
        <v>开放申购|开放赎回</v>
      </c>
      <c r="AB2322" s="17">
        <f ca="1">f_risk_maxdownside(A2322,参数!$B$6,参数!$B$1)</f>
        <v>-7.97899373200068</v>
      </c>
      <c r="AC2322" s="17">
        <f ca="1">f_risk_maxdownside(A2322,参数!$B$4,参数!$B$1)</f>
        <v>-7.97899373200068</v>
      </c>
      <c r="AD2322" t="str">
        <f ca="1">f_risk_maxdownside_date(A2322,参数!$B$6,参数!$B$1)</f>
        <v>20201013-20201023</v>
      </c>
    </row>
    <row r="2323" spans="1:30">
      <c r="A2323" s="15" t="s">
        <v>2351</v>
      </c>
      <c r="B2323" t="str">
        <f>f_info_name(A2323)</f>
        <v>银华汇益一年持有A</v>
      </c>
      <c r="C2323" t="str">
        <f>f_info_setupdate(A2323)</f>
        <v>2020-08-24</v>
      </c>
      <c r="D2323" s="16">
        <f t="shared" si="36"/>
        <v>154</v>
      </c>
      <c r="F2323" s="17">
        <f>f_netasset_total(A2323,参数!$B$1,100000000)</f>
        <v>29.2507850563</v>
      </c>
      <c r="G2323" s="17">
        <f ca="1">f_nav_adjustedreturn(A2323,参数!$B$2,参数!$B$1)</f>
        <v>0</v>
      </c>
      <c r="H2323" s="17">
        <f ca="1">f_nav_periodreturnrankingper(A2323,参数!$B$2,参数!$B$1,3)</f>
        <v>0</v>
      </c>
      <c r="I2323" s="17">
        <f ca="1">f_nav_adjustedreturn(A2323,参数!$B$3,参数!$B$2)</f>
        <v>0</v>
      </c>
      <c r="J2323" s="17">
        <f ca="1">f_nav_periodreturnrankingper(A2323,参数!$B$3,参数!$B$2,3)</f>
        <v>0</v>
      </c>
      <c r="K2323" s="17">
        <f ca="1">f_nav_adjustedreturn(A2323,参数!$B$4,参数!$B$3)</f>
        <v>0</v>
      </c>
      <c r="L2323" s="17">
        <f ca="1">f_nav_periodreturnrankingper(A2323,参数!$B$4,参数!$B$3,3)</f>
        <v>0</v>
      </c>
      <c r="M2323" s="17">
        <f ca="1">f_nav_adjustedreturn(A2323,参数!$B$5,参数!$B$4)</f>
        <v>0</v>
      </c>
      <c r="N2323" s="17">
        <f ca="1">f_nav_periodreturnrankingper(A2323,参数!$B$5,参数!$B$4,3)</f>
        <v>0</v>
      </c>
      <c r="O2323" s="17">
        <f ca="1">f_nav_adjustedreturn(A2323,参数!$B$6,参数!$B$5)</f>
        <v>0</v>
      </c>
      <c r="P2323" s="17">
        <f ca="1">f_nav_periodreturnrankingper(A2323,参数!$B$6,参数!$B$5,3)</f>
        <v>0</v>
      </c>
      <c r="Q2323" s="25">
        <f>f_return(A2323,1,参数!$B$1-365/2,参数!$B$1)</f>
        <v>0</v>
      </c>
      <c r="R2323" s="25">
        <f ca="1">f_return(A2323,1,参数!$B$4,参数!$B$1)</f>
        <v>0</v>
      </c>
      <c r="S2323" s="25">
        <f ca="1">f_return(A2323,1,参数!$B$6,参数!$B$1)</f>
        <v>0</v>
      </c>
      <c r="T2323" t="str">
        <f>f_info_investtype(A2323)</f>
        <v>偏债混合型基金</v>
      </c>
      <c r="U2323" t="str">
        <f>f_info_fundmanager(A2323)</f>
        <v>赵楠楠</v>
      </c>
      <c r="V2323">
        <f>f_info_manager_onthepostdays(A2323,1)</f>
        <v>171</v>
      </c>
      <c r="W2323" s="25">
        <f ca="1">f_return_1w(A2323,"0",参数!$B$2)</f>
        <v>0</v>
      </c>
      <c r="X2323" s="25">
        <f>f_return_1m(A2323,"0",参数!$B$1)</f>
        <v>1.22784434102386</v>
      </c>
      <c r="Y2323" s="25">
        <f>f_return_3m(A2323,0,参数!$B$1)</f>
        <v>1.89375062294427</v>
      </c>
      <c r="Z2323" s="25">
        <f>f_return_6m(A2323,0,参数!B2322)</f>
        <v>0</v>
      </c>
      <c r="AA2323" t="str">
        <f>f_dq_status(A2323,参数!$B$1)</f>
        <v>开放申购|暂停赎回</v>
      </c>
      <c r="AB2323" s="17">
        <f ca="1">f_risk_maxdownside(A2323,参数!$B$6,参数!$B$1)</f>
        <v>-0.258552108194129</v>
      </c>
      <c r="AC2323" s="17">
        <f ca="1">f_risk_maxdownside(A2323,参数!$B$4,参数!$B$1)</f>
        <v>-0.258552108194129</v>
      </c>
      <c r="AD2323" t="str">
        <f ca="1">f_risk_maxdownside_date(A2323,参数!$B$6,参数!$B$1)</f>
        <v>20201107-20201120</v>
      </c>
    </row>
    <row r="2324" spans="1:30">
      <c r="A2324" s="15" t="s">
        <v>2352</v>
      </c>
      <c r="B2324" t="str">
        <f>f_info_name(A2324)</f>
        <v>华泰紫金泰盈A</v>
      </c>
      <c r="C2324" t="str">
        <f>f_info_setupdate(A2324)</f>
        <v>2020-01-21</v>
      </c>
      <c r="D2324" s="16">
        <f t="shared" si="36"/>
        <v>370</v>
      </c>
      <c r="F2324" s="17">
        <f>f_netasset_total(A2324,参数!$B$1,100000000)</f>
        <v>14.8741004553</v>
      </c>
      <c r="G2324" s="17">
        <f ca="1">f_nav_adjustedreturn(A2324,参数!$B$2,参数!$B$1)</f>
        <v>77.9949874686717</v>
      </c>
      <c r="H2324" s="17">
        <f ca="1">f_nav_periodreturnrankingper(A2324,参数!$B$2,参数!$B$1,3)</f>
        <v>33.8567222767419</v>
      </c>
      <c r="I2324" s="17">
        <f ca="1">f_nav_adjustedreturn(A2324,参数!$B$3,参数!$B$2)</f>
        <v>0</v>
      </c>
      <c r="J2324" s="17">
        <f ca="1">f_nav_periodreturnrankingper(A2324,参数!$B$3,参数!$B$2,3)</f>
        <v>0</v>
      </c>
      <c r="K2324" s="17">
        <f ca="1">f_nav_adjustedreturn(A2324,参数!$B$4,参数!$B$3)</f>
        <v>0</v>
      </c>
      <c r="L2324" s="17">
        <f ca="1">f_nav_periodreturnrankingper(A2324,参数!$B$4,参数!$B$3,3)</f>
        <v>0</v>
      </c>
      <c r="M2324" s="17">
        <f ca="1">f_nav_adjustedreturn(A2324,参数!$B$5,参数!$B$4)</f>
        <v>0</v>
      </c>
      <c r="N2324" s="17">
        <f ca="1">f_nav_periodreturnrankingper(A2324,参数!$B$5,参数!$B$4,3)</f>
        <v>0</v>
      </c>
      <c r="O2324" s="17">
        <f ca="1">f_nav_adjustedreturn(A2324,参数!$B$6,参数!$B$5)</f>
        <v>0</v>
      </c>
      <c r="P2324" s="17">
        <f ca="1">f_nav_periodreturnrankingper(A2324,参数!$B$6,参数!$B$5,3)</f>
        <v>0</v>
      </c>
      <c r="Q2324" s="25">
        <f>f_return(A2324,1,参数!$B$1-365/2,参数!$B$1)</f>
        <v>94.4754934829748</v>
      </c>
      <c r="R2324" s="25">
        <f ca="1">f_return(A2324,1,参数!$B$4,参数!$B$1)</f>
        <v>0</v>
      </c>
      <c r="S2324" s="25">
        <f ca="1">f_return(A2324,1,参数!$B$6,参数!$B$1)</f>
        <v>0</v>
      </c>
      <c r="T2324" t="str">
        <f>f_info_investtype(A2324)</f>
        <v>偏股混合型基金</v>
      </c>
      <c r="U2324" t="str">
        <f>f_info_fundmanager(A2324)</f>
        <v>俞天甲</v>
      </c>
      <c r="V2324">
        <f>f_info_manager_onthepostdays(A2324,1)</f>
        <v>387</v>
      </c>
      <c r="W2324" s="25">
        <f ca="1">f_return_1w(A2324,"0",参数!$B$2)</f>
        <v>0</v>
      </c>
      <c r="X2324" s="25">
        <f>f_return_1m(A2324,"0",参数!$B$1)</f>
        <v>14.8670505272692</v>
      </c>
      <c r="Y2324" s="25">
        <f>f_return_3m(A2324,0,参数!$B$1)</f>
        <v>29.1742451800655</v>
      </c>
      <c r="Z2324" s="25">
        <f>f_return_6m(A2324,0,参数!B2323)</f>
        <v>38.416220351951</v>
      </c>
      <c r="AA2324" t="str">
        <f>f_dq_status(A2324,参数!$B$1)</f>
        <v>开放申购|开放赎回</v>
      </c>
      <c r="AB2324" s="17">
        <f ca="1">f_risk_maxdownside(A2324,参数!$B$6,参数!$B$1)</f>
        <v>-9.56217842927872</v>
      </c>
      <c r="AC2324" s="17">
        <f ca="1">f_risk_maxdownside(A2324,参数!$B$4,参数!$B$1)</f>
        <v>-9.56217842927872</v>
      </c>
      <c r="AD2324" t="str">
        <f ca="1">f_risk_maxdownside_date(A2324,参数!$B$6,参数!$B$1)</f>
        <v>20200222-20200320</v>
      </c>
    </row>
    <row r="2325" spans="1:30">
      <c r="A2325" s="15" t="s">
        <v>2353</v>
      </c>
      <c r="B2325" t="str">
        <f>f_info_name(A2325)</f>
        <v>长盛竞争优势A</v>
      </c>
      <c r="C2325" t="str">
        <f>f_info_setupdate(A2325)</f>
        <v>2020-07-23</v>
      </c>
      <c r="D2325" s="16">
        <f t="shared" si="36"/>
        <v>186</v>
      </c>
      <c r="F2325" s="17">
        <f>f_netasset_total(A2325,参数!$B$1,100000000)</f>
        <v>7.8609000521</v>
      </c>
      <c r="G2325" s="17">
        <f ca="1">f_nav_adjustedreturn(A2325,参数!$B$2,参数!$B$1)</f>
        <v>0</v>
      </c>
      <c r="H2325" s="17">
        <f ca="1">f_nav_periodreturnrankingper(A2325,参数!$B$2,参数!$B$1,3)</f>
        <v>0</v>
      </c>
      <c r="I2325" s="17">
        <f ca="1">f_nav_adjustedreturn(A2325,参数!$B$3,参数!$B$2)</f>
        <v>0</v>
      </c>
      <c r="J2325" s="17">
        <f ca="1">f_nav_periodreturnrankingper(A2325,参数!$B$3,参数!$B$2,3)</f>
        <v>0</v>
      </c>
      <c r="K2325" s="17">
        <f ca="1">f_nav_adjustedreturn(A2325,参数!$B$4,参数!$B$3)</f>
        <v>0</v>
      </c>
      <c r="L2325" s="17">
        <f ca="1">f_nav_periodreturnrankingper(A2325,参数!$B$4,参数!$B$3,3)</f>
        <v>0</v>
      </c>
      <c r="M2325" s="17">
        <f ca="1">f_nav_adjustedreturn(A2325,参数!$B$5,参数!$B$4)</f>
        <v>0</v>
      </c>
      <c r="N2325" s="17">
        <f ca="1">f_nav_periodreturnrankingper(A2325,参数!$B$5,参数!$B$4,3)</f>
        <v>0</v>
      </c>
      <c r="O2325" s="17">
        <f ca="1">f_nav_adjustedreturn(A2325,参数!$B$6,参数!$B$5)</f>
        <v>0</v>
      </c>
      <c r="P2325" s="17">
        <f ca="1">f_nav_periodreturnrankingper(A2325,参数!$B$6,参数!$B$5,3)</f>
        <v>0</v>
      </c>
      <c r="Q2325" s="25">
        <f>f_return(A2325,1,参数!$B$1-365/2,参数!$B$1)</f>
        <v>44.2616714393181</v>
      </c>
      <c r="R2325" s="25">
        <f ca="1">f_return(A2325,1,参数!$B$4,参数!$B$1)</f>
        <v>0</v>
      </c>
      <c r="S2325" s="25">
        <f ca="1">f_return(A2325,1,参数!$B$6,参数!$B$1)</f>
        <v>0</v>
      </c>
      <c r="T2325" t="str">
        <f>f_info_investtype(A2325)</f>
        <v>普通股票型基金</v>
      </c>
      <c r="U2325" t="str">
        <f>f_info_fundmanager(A2325)</f>
        <v>周思聪</v>
      </c>
      <c r="V2325">
        <f>f_info_manager_onthepostdays(A2325,1)</f>
        <v>203</v>
      </c>
      <c r="W2325" s="25">
        <f ca="1">f_return_1w(A2325,"0",参数!$B$2)</f>
        <v>0</v>
      </c>
      <c r="X2325" s="25">
        <f>f_return_1m(A2325,"0",参数!$B$1)</f>
        <v>13.7494089834515</v>
      </c>
      <c r="Y2325" s="25">
        <f>f_return_3m(A2325,0,参数!$B$1)</f>
        <v>23.8188368502316</v>
      </c>
      <c r="Z2325" s="25">
        <f>f_return_6m(A2325,0,参数!B2324)</f>
        <v>25.7305844675741</v>
      </c>
      <c r="AA2325" t="str">
        <f>f_dq_status(A2325,参数!$B$1)</f>
        <v>开放申购|开放赎回</v>
      </c>
      <c r="AB2325" s="17">
        <f ca="1">f_risk_maxdownside(A2325,参数!$B$6,参数!$B$1)</f>
        <v>-8.66195801451835</v>
      </c>
      <c r="AC2325" s="17">
        <f ca="1">f_risk_maxdownside(A2325,参数!$B$4,参数!$B$1)</f>
        <v>-8.66195801451835</v>
      </c>
      <c r="AD2325" t="str">
        <f ca="1">f_risk_maxdownside_date(A2325,参数!$B$6,参数!$B$1)</f>
        <v>20201014-20201126</v>
      </c>
    </row>
    <row r="2326" spans="1:30">
      <c r="A2326" s="15" t="s">
        <v>2354</v>
      </c>
      <c r="B2326" t="str">
        <f>f_info_name(A2326)</f>
        <v>国泰大制造两年持有</v>
      </c>
      <c r="C2326" t="str">
        <f>f_info_setupdate(A2326)</f>
        <v>2020-05-29</v>
      </c>
      <c r="D2326" s="16">
        <f t="shared" si="36"/>
        <v>241</v>
      </c>
      <c r="F2326" s="17">
        <f>f_netasset_total(A2326,参数!$B$1,100000000)</f>
        <v>21.6777937266</v>
      </c>
      <c r="G2326" s="17">
        <f ca="1">f_nav_adjustedreturn(A2326,参数!$B$2,参数!$B$1)</f>
        <v>0</v>
      </c>
      <c r="H2326" s="17">
        <f ca="1">f_nav_periodreturnrankingper(A2326,参数!$B$2,参数!$B$1,3)</f>
        <v>0</v>
      </c>
      <c r="I2326" s="17">
        <f ca="1">f_nav_adjustedreturn(A2326,参数!$B$3,参数!$B$2)</f>
        <v>0</v>
      </c>
      <c r="J2326" s="17">
        <f ca="1">f_nav_periodreturnrankingper(A2326,参数!$B$3,参数!$B$2,3)</f>
        <v>0</v>
      </c>
      <c r="K2326" s="17">
        <f ca="1">f_nav_adjustedreturn(A2326,参数!$B$4,参数!$B$3)</f>
        <v>0</v>
      </c>
      <c r="L2326" s="17">
        <f ca="1">f_nav_periodreturnrankingper(A2326,参数!$B$4,参数!$B$3,3)</f>
        <v>0</v>
      </c>
      <c r="M2326" s="17">
        <f ca="1">f_nav_adjustedreturn(A2326,参数!$B$5,参数!$B$4)</f>
        <v>0</v>
      </c>
      <c r="N2326" s="17">
        <f ca="1">f_nav_periodreturnrankingper(A2326,参数!$B$5,参数!$B$4,3)</f>
        <v>0</v>
      </c>
      <c r="O2326" s="17">
        <f ca="1">f_nav_adjustedreturn(A2326,参数!$B$6,参数!$B$5)</f>
        <v>0</v>
      </c>
      <c r="P2326" s="17">
        <f ca="1">f_nav_periodreturnrankingper(A2326,参数!$B$6,参数!$B$5,3)</f>
        <v>0</v>
      </c>
      <c r="Q2326" s="25">
        <f>f_return(A2326,1,参数!$B$1-365/2,参数!$B$1)</f>
        <v>37.3616138348665</v>
      </c>
      <c r="R2326" s="25">
        <f ca="1">f_return(A2326,1,参数!$B$4,参数!$B$1)</f>
        <v>0</v>
      </c>
      <c r="S2326" s="25">
        <f ca="1">f_return(A2326,1,参数!$B$6,参数!$B$1)</f>
        <v>0</v>
      </c>
      <c r="T2326" t="str">
        <f>f_info_investtype(A2326)</f>
        <v>偏股混合型基金</v>
      </c>
      <c r="U2326" t="str">
        <f>f_info_fundmanager(A2326)</f>
        <v>程洲</v>
      </c>
      <c r="V2326">
        <f>f_info_manager_onthepostdays(A2326,1)</f>
        <v>258</v>
      </c>
      <c r="W2326" s="25">
        <f ca="1">f_return_1w(A2326,"0",参数!$B$2)</f>
        <v>0</v>
      </c>
      <c r="X2326" s="25">
        <f>f_return_1m(A2326,"0",参数!$B$1)</f>
        <v>7.6192106840168</v>
      </c>
      <c r="Y2326" s="25">
        <f>f_return_3m(A2326,0,参数!$B$1)</f>
        <v>16.2152167883886</v>
      </c>
      <c r="Z2326" s="25">
        <f>f_return_6m(A2326,0,参数!B2325)</f>
        <v>3.44469447810283</v>
      </c>
      <c r="AA2326" t="str">
        <f>f_dq_status(A2326,参数!$B$1)</f>
        <v>开放申购|暂停赎回</v>
      </c>
      <c r="AB2326" s="17">
        <f ca="1">f_risk_maxdownside(A2326,参数!$B$6,参数!$B$1)</f>
        <v>-9.23489700536611</v>
      </c>
      <c r="AC2326" s="17">
        <f ca="1">f_risk_maxdownside(A2326,参数!$B$4,参数!$B$1)</f>
        <v>-9.23489700536611</v>
      </c>
      <c r="AD2326" t="str">
        <f ca="1">f_risk_maxdownside_date(A2326,参数!$B$6,参数!$B$1)</f>
        <v>20200808-20200910</v>
      </c>
    </row>
    <row r="2327" spans="1:30">
      <c r="A2327" s="15" t="s">
        <v>2355</v>
      </c>
      <c r="B2327" t="str">
        <f>f_info_name(A2327)</f>
        <v>鹏扬景瑞三年定开A</v>
      </c>
      <c r="C2327" t="str">
        <f>f_info_setupdate(A2327)</f>
        <v>2020-02-19</v>
      </c>
      <c r="D2327" s="16">
        <f t="shared" si="36"/>
        <v>341</v>
      </c>
      <c r="F2327" s="17">
        <f>f_netasset_total(A2327,参数!$B$1,100000000)</f>
        <v>3.2853691885</v>
      </c>
      <c r="G2327" s="17">
        <f ca="1">f_nav_adjustedreturn(A2327,参数!$B$2,参数!$B$1)</f>
        <v>0</v>
      </c>
      <c r="H2327" s="17">
        <f ca="1">f_nav_periodreturnrankingper(A2327,参数!$B$2,参数!$B$1,3)</f>
        <v>0</v>
      </c>
      <c r="I2327" s="17">
        <f ca="1">f_nav_adjustedreturn(A2327,参数!$B$3,参数!$B$2)</f>
        <v>0</v>
      </c>
      <c r="J2327" s="17">
        <f ca="1">f_nav_periodreturnrankingper(A2327,参数!$B$3,参数!$B$2,3)</f>
        <v>0</v>
      </c>
      <c r="K2327" s="17">
        <f ca="1">f_nav_adjustedreturn(A2327,参数!$B$4,参数!$B$3)</f>
        <v>0</v>
      </c>
      <c r="L2327" s="17">
        <f ca="1">f_nav_periodreturnrankingper(A2327,参数!$B$4,参数!$B$3,3)</f>
        <v>0</v>
      </c>
      <c r="M2327" s="17">
        <f ca="1">f_nav_adjustedreturn(A2327,参数!$B$5,参数!$B$4)</f>
        <v>0</v>
      </c>
      <c r="N2327" s="17">
        <f ca="1">f_nav_periodreturnrankingper(A2327,参数!$B$5,参数!$B$4,3)</f>
        <v>0</v>
      </c>
      <c r="O2327" s="17">
        <f ca="1">f_nav_adjustedreturn(A2327,参数!$B$6,参数!$B$5)</f>
        <v>0</v>
      </c>
      <c r="P2327" s="17">
        <f ca="1">f_nav_periodreturnrankingper(A2327,参数!$B$6,参数!$B$5,3)</f>
        <v>0</v>
      </c>
      <c r="Q2327" s="25">
        <f>f_return(A2327,1,参数!$B$1-365/2,参数!$B$1)</f>
        <v>33.415041789883</v>
      </c>
      <c r="R2327" s="25">
        <f ca="1">f_return(A2327,1,参数!$B$4,参数!$B$1)</f>
        <v>0</v>
      </c>
      <c r="S2327" s="25">
        <f ca="1">f_return(A2327,1,参数!$B$6,参数!$B$1)</f>
        <v>0</v>
      </c>
      <c r="T2327" t="str">
        <f>f_info_investtype(A2327)</f>
        <v>偏债混合型基金</v>
      </c>
      <c r="U2327" t="str">
        <f>f_info_fundmanager(A2327)</f>
        <v>赵世宏,李沁</v>
      </c>
      <c r="V2327">
        <f>f_info_manager_onthepostdays(A2327,1)</f>
        <v>358</v>
      </c>
      <c r="W2327" s="25">
        <f ca="1">f_return_1w(A2327,"0",参数!$B$2)</f>
        <v>0</v>
      </c>
      <c r="X2327" s="25">
        <f>f_return_1m(A2327,"0",参数!$B$1)</f>
        <v>4.62835373267406</v>
      </c>
      <c r="Y2327" s="25">
        <f>f_return_3m(A2327,0,参数!$B$1)</f>
        <v>9.97699582516827</v>
      </c>
      <c r="Z2327" s="25">
        <f>f_return_6m(A2327,0,参数!B2326)</f>
        <v>8.57363542739443</v>
      </c>
      <c r="AA2327" t="str">
        <f>f_dq_status(A2327,参数!$B$1)</f>
        <v>封闭期</v>
      </c>
      <c r="AB2327" s="17">
        <f ca="1">f_risk_maxdownside(A2327,参数!$B$6,参数!$B$1)</f>
        <v>-2.39688405073406</v>
      </c>
      <c r="AC2327" s="17">
        <f ca="1">f_risk_maxdownside(A2327,参数!$B$4,参数!$B$1)</f>
        <v>-2.39688405073406</v>
      </c>
      <c r="AD2327" t="str">
        <f ca="1">f_risk_maxdownside_date(A2327,参数!$B$6,参数!$B$1)</f>
        <v>20200307-20200320</v>
      </c>
    </row>
    <row r="2328" spans="1:30">
      <c r="A2328" s="15" t="s">
        <v>2356</v>
      </c>
      <c r="B2328" t="str">
        <f>f_info_name(A2328)</f>
        <v>惠升惠泽A</v>
      </c>
      <c r="C2328" t="str">
        <f>f_info_setupdate(A2328)</f>
        <v>2019-12-17</v>
      </c>
      <c r="D2328" s="16">
        <f t="shared" si="36"/>
        <v>405</v>
      </c>
      <c r="F2328" s="17">
        <f>f_netasset_total(A2328,参数!$B$1,100000000)</f>
        <v>15.0224335667</v>
      </c>
      <c r="G2328" s="17">
        <f ca="1">f_nav_adjustedreturn(A2328,参数!$B$2,参数!$B$1)</f>
        <v>65.2008794723166</v>
      </c>
      <c r="H2328" s="17">
        <f ca="1">f_nav_periodreturnrankingper(A2328,参数!$B$2,参数!$B$1,3)</f>
        <v>29.2218104817364</v>
      </c>
      <c r="I2328" s="17">
        <f ca="1">f_nav_adjustedreturn(A2328,参数!$B$3,参数!$B$2)</f>
        <v>0</v>
      </c>
      <c r="J2328" s="17">
        <f ca="1">f_nav_periodreturnrankingper(A2328,参数!$B$3,参数!$B$2,3)</f>
        <v>0</v>
      </c>
      <c r="K2328" s="17">
        <f ca="1">f_nav_adjustedreturn(A2328,参数!$B$4,参数!$B$3)</f>
        <v>0</v>
      </c>
      <c r="L2328" s="17">
        <f ca="1">f_nav_periodreturnrankingper(A2328,参数!$B$4,参数!$B$3,3)</f>
        <v>0</v>
      </c>
      <c r="M2328" s="17">
        <f ca="1">f_nav_adjustedreturn(A2328,参数!$B$5,参数!$B$4)</f>
        <v>0</v>
      </c>
      <c r="N2328" s="17">
        <f ca="1">f_nav_periodreturnrankingper(A2328,参数!$B$5,参数!$B$4,3)</f>
        <v>0</v>
      </c>
      <c r="O2328" s="17">
        <f ca="1">f_nav_adjustedreturn(A2328,参数!$B$6,参数!$B$5)</f>
        <v>0</v>
      </c>
      <c r="P2328" s="17">
        <f ca="1">f_nav_periodreturnrankingper(A2328,参数!$B$6,参数!$B$5,3)</f>
        <v>0</v>
      </c>
      <c r="Q2328" s="25">
        <f>f_return(A2328,1,参数!$B$1-365/2,参数!$B$1)</f>
        <v>70.5160707248858</v>
      </c>
      <c r="R2328" s="25">
        <f ca="1">f_return(A2328,1,参数!$B$4,参数!$B$1)</f>
        <v>0</v>
      </c>
      <c r="S2328" s="25">
        <f ca="1">f_return(A2328,1,参数!$B$6,参数!$B$1)</f>
        <v>0</v>
      </c>
      <c r="T2328" t="str">
        <f>f_info_investtype(A2328)</f>
        <v>灵活配置型基金</v>
      </c>
      <c r="U2328" t="str">
        <f>f_info_fundmanager(A2328)</f>
        <v>孙庆,张一甫</v>
      </c>
      <c r="V2328">
        <f>f_info_manager_onthepostdays(A2328,1)</f>
        <v>422</v>
      </c>
      <c r="W2328" s="25">
        <f ca="1">f_return_1w(A2328,"0",参数!$B$2)</f>
        <v>-1.90196078431373</v>
      </c>
      <c r="X2328" s="25">
        <f>f_return_1m(A2328,"0",参数!$B$1)</f>
        <v>12.1134020618557</v>
      </c>
      <c r="Y2328" s="25">
        <f>f_return_3m(A2328,0,参数!$B$1)</f>
        <v>22.6625111308994</v>
      </c>
      <c r="Z2328" s="25">
        <f>f_return_6m(A2328,0,参数!B2327)</f>
        <v>24.6371333534926</v>
      </c>
      <c r="AA2328" t="str">
        <f>f_dq_status(A2328,参数!$B$1)</f>
        <v>开放申购|开放赎回</v>
      </c>
      <c r="AB2328" s="17">
        <f ca="1">f_risk_maxdownside(A2328,参数!$B$6,参数!$B$1)</f>
        <v>-13.7343822304489</v>
      </c>
      <c r="AC2328" s="17">
        <f ca="1">f_risk_maxdownside(A2328,参数!$B$4,参数!$B$1)</f>
        <v>-13.7343822304489</v>
      </c>
      <c r="AD2328" t="str">
        <f ca="1">f_risk_maxdownside_date(A2328,参数!$B$6,参数!$B$1)</f>
        <v>20200306-20200319</v>
      </c>
    </row>
    <row r="2329" spans="1:30">
      <c r="A2329" s="15" t="s">
        <v>2357</v>
      </c>
      <c r="B2329" t="str">
        <f>f_info_name(A2329)</f>
        <v>广发招泰A</v>
      </c>
      <c r="C2329" t="str">
        <f>f_info_setupdate(A2329)</f>
        <v>2020-03-05</v>
      </c>
      <c r="D2329" s="16">
        <f t="shared" si="36"/>
        <v>326</v>
      </c>
      <c r="F2329" s="17">
        <f>f_netasset_total(A2329,参数!$B$1,100000000)</f>
        <v>7.1834900526</v>
      </c>
      <c r="G2329" s="17">
        <f ca="1">f_nav_adjustedreturn(A2329,参数!$B$2,参数!$B$1)</f>
        <v>0</v>
      </c>
      <c r="H2329" s="17">
        <f ca="1">f_nav_periodreturnrankingper(A2329,参数!$B$2,参数!$B$1,3)</f>
        <v>0</v>
      </c>
      <c r="I2329" s="17">
        <f ca="1">f_nav_adjustedreturn(A2329,参数!$B$3,参数!$B$2)</f>
        <v>0</v>
      </c>
      <c r="J2329" s="17">
        <f ca="1">f_nav_periodreturnrankingper(A2329,参数!$B$3,参数!$B$2,3)</f>
        <v>0</v>
      </c>
      <c r="K2329" s="17">
        <f ca="1">f_nav_adjustedreturn(A2329,参数!$B$4,参数!$B$3)</f>
        <v>0</v>
      </c>
      <c r="L2329" s="17">
        <f ca="1">f_nav_periodreturnrankingper(A2329,参数!$B$4,参数!$B$3,3)</f>
        <v>0</v>
      </c>
      <c r="M2329" s="17">
        <f ca="1">f_nav_adjustedreturn(A2329,参数!$B$5,参数!$B$4)</f>
        <v>0</v>
      </c>
      <c r="N2329" s="17">
        <f ca="1">f_nav_periodreturnrankingper(A2329,参数!$B$5,参数!$B$4,3)</f>
        <v>0</v>
      </c>
      <c r="O2329" s="17">
        <f ca="1">f_nav_adjustedreturn(A2329,参数!$B$6,参数!$B$5)</f>
        <v>0</v>
      </c>
      <c r="P2329" s="17">
        <f ca="1">f_nav_periodreturnrankingper(A2329,参数!$B$6,参数!$B$5,3)</f>
        <v>0</v>
      </c>
      <c r="Q2329" s="25">
        <f>f_return(A2329,1,参数!$B$1-365/2,参数!$B$1)</f>
        <v>21.9885182851811</v>
      </c>
      <c r="R2329" s="25">
        <f ca="1">f_return(A2329,1,参数!$B$4,参数!$B$1)</f>
        <v>0</v>
      </c>
      <c r="S2329" s="25">
        <f ca="1">f_return(A2329,1,参数!$B$6,参数!$B$1)</f>
        <v>0</v>
      </c>
      <c r="T2329" t="str">
        <f>f_info_investtype(A2329)</f>
        <v>偏债混合型基金</v>
      </c>
      <c r="U2329" t="str">
        <f>f_info_fundmanager(A2329)</f>
        <v>王予柯</v>
      </c>
      <c r="V2329">
        <f>f_info_manager_onthepostdays(A2329,1)</f>
        <v>343</v>
      </c>
      <c r="W2329" s="25">
        <f ca="1">f_return_1w(A2329,"0",参数!$B$2)</f>
        <v>0</v>
      </c>
      <c r="X2329" s="25">
        <f>f_return_1m(A2329,"0",参数!$B$1)</f>
        <v>4.84005563282337</v>
      </c>
      <c r="Y2329" s="25">
        <f>f_return_3m(A2329,0,参数!$B$1)</f>
        <v>8.57499519877088</v>
      </c>
      <c r="Z2329" s="25">
        <f>f_return_6m(A2329,0,参数!B2328)</f>
        <v>9.66935793925414</v>
      </c>
      <c r="AA2329" t="str">
        <f>f_dq_status(A2329,参数!$B$1)</f>
        <v>开放申购|开放赎回</v>
      </c>
      <c r="AB2329" s="17">
        <f ca="1">f_risk_maxdownside(A2329,参数!$B$6,参数!$B$1)</f>
        <v>-1.66809646363548</v>
      </c>
      <c r="AC2329" s="17">
        <f ca="1">f_risk_maxdownside(A2329,参数!$B$4,参数!$B$1)</f>
        <v>-1.66809646363548</v>
      </c>
      <c r="AD2329" t="str">
        <f ca="1">f_risk_maxdownside_date(A2329,参数!$B$6,参数!$B$1)</f>
        <v>20200903-20200909</v>
      </c>
    </row>
    <row r="2330" spans="1:30">
      <c r="A2330" s="15" t="s">
        <v>2358</v>
      </c>
      <c r="B2330" t="str">
        <f>f_info_name(A2330)</f>
        <v>中融品牌优选A</v>
      </c>
      <c r="C2330" t="str">
        <f>f_info_setupdate(A2330)</f>
        <v>2020-05-14</v>
      </c>
      <c r="D2330" s="16">
        <f t="shared" si="36"/>
        <v>256</v>
      </c>
      <c r="F2330" s="17">
        <f>f_netasset_total(A2330,参数!$B$1,100000000)</f>
        <v>4.7283065628</v>
      </c>
      <c r="G2330" s="17">
        <f ca="1">f_nav_adjustedreturn(A2330,参数!$B$2,参数!$B$1)</f>
        <v>0</v>
      </c>
      <c r="H2330" s="17">
        <f ca="1">f_nav_periodreturnrankingper(A2330,参数!$B$2,参数!$B$1,3)</f>
        <v>0</v>
      </c>
      <c r="I2330" s="17">
        <f ca="1">f_nav_adjustedreturn(A2330,参数!$B$3,参数!$B$2)</f>
        <v>0</v>
      </c>
      <c r="J2330" s="17">
        <f ca="1">f_nav_periodreturnrankingper(A2330,参数!$B$3,参数!$B$2,3)</f>
        <v>0</v>
      </c>
      <c r="K2330" s="17">
        <f ca="1">f_nav_adjustedreturn(A2330,参数!$B$4,参数!$B$3)</f>
        <v>0</v>
      </c>
      <c r="L2330" s="17">
        <f ca="1">f_nav_periodreturnrankingper(A2330,参数!$B$4,参数!$B$3,3)</f>
        <v>0</v>
      </c>
      <c r="M2330" s="17">
        <f ca="1">f_nav_adjustedreturn(A2330,参数!$B$5,参数!$B$4)</f>
        <v>0</v>
      </c>
      <c r="N2330" s="17">
        <f ca="1">f_nav_periodreturnrankingper(A2330,参数!$B$5,参数!$B$4,3)</f>
        <v>0</v>
      </c>
      <c r="O2330" s="17">
        <f ca="1">f_nav_adjustedreturn(A2330,参数!$B$6,参数!$B$5)</f>
        <v>0</v>
      </c>
      <c r="P2330" s="17">
        <f ca="1">f_nav_periodreturnrankingper(A2330,参数!$B$6,参数!$B$5,3)</f>
        <v>0</v>
      </c>
      <c r="Q2330" s="25">
        <f>f_return(A2330,1,参数!$B$1-365/2,参数!$B$1)</f>
        <v>41.4524872406357</v>
      </c>
      <c r="R2330" s="25">
        <f ca="1">f_return(A2330,1,参数!$B$4,参数!$B$1)</f>
        <v>0</v>
      </c>
      <c r="S2330" s="25">
        <f ca="1">f_return(A2330,1,参数!$B$6,参数!$B$1)</f>
        <v>0</v>
      </c>
      <c r="T2330" t="str">
        <f>f_info_investtype(A2330)</f>
        <v>偏股混合型基金</v>
      </c>
      <c r="U2330" t="str">
        <f>f_info_fundmanager(A2330)</f>
        <v>柯海东,冯琪</v>
      </c>
      <c r="V2330">
        <f>f_info_manager_onthepostdays(A2330,1)</f>
        <v>273</v>
      </c>
      <c r="W2330" s="25">
        <f ca="1">f_return_1w(A2330,"0",参数!$B$2)</f>
        <v>0</v>
      </c>
      <c r="X2330" s="25">
        <f>f_return_1m(A2330,"0",参数!$B$1)</f>
        <v>11.6672479944192</v>
      </c>
      <c r="Y2330" s="25">
        <f>f_return_3m(A2330,0,参数!$B$1)</f>
        <v>18.5630960096287</v>
      </c>
      <c r="Z2330" s="25">
        <f>f_return_6m(A2330,0,参数!B2329)</f>
        <v>17.0420813689541</v>
      </c>
      <c r="AA2330" t="str">
        <f>f_dq_status(A2330,参数!$B$1)</f>
        <v>开放申购|开放赎回</v>
      </c>
      <c r="AB2330" s="17">
        <f ca="1">f_risk_maxdownside(A2330,参数!$B$6,参数!$B$1)</f>
        <v>-10.8891533492009</v>
      </c>
      <c r="AC2330" s="17">
        <f ca="1">f_risk_maxdownside(A2330,参数!$B$4,参数!$B$1)</f>
        <v>-10.8891533492009</v>
      </c>
      <c r="AD2330" t="str">
        <f ca="1">f_risk_maxdownside_date(A2330,参数!$B$6,参数!$B$1)</f>
        <v>20200829-20200910</v>
      </c>
    </row>
    <row r="2331" spans="1:30">
      <c r="A2331" s="15" t="s">
        <v>2359</v>
      </c>
      <c r="B2331" t="str">
        <f>f_info_name(A2331)</f>
        <v>九泰行业优选A</v>
      </c>
      <c r="C2331" t="str">
        <f>f_info_setupdate(A2331)</f>
        <v>2020-08-18</v>
      </c>
      <c r="D2331" s="16">
        <f t="shared" si="36"/>
        <v>160</v>
      </c>
      <c r="F2331" s="17">
        <f>f_netasset_total(A2331,参数!$B$1,100000000)</f>
        <v>1.5711445899</v>
      </c>
      <c r="G2331" s="17">
        <f ca="1">f_nav_adjustedreturn(A2331,参数!$B$2,参数!$B$1)</f>
        <v>0</v>
      </c>
      <c r="H2331" s="17">
        <f ca="1">f_nav_periodreturnrankingper(A2331,参数!$B$2,参数!$B$1,3)</f>
        <v>0</v>
      </c>
      <c r="I2331" s="17">
        <f ca="1">f_nav_adjustedreturn(A2331,参数!$B$3,参数!$B$2)</f>
        <v>0</v>
      </c>
      <c r="J2331" s="17">
        <f ca="1">f_nav_periodreturnrankingper(A2331,参数!$B$3,参数!$B$2,3)</f>
        <v>0</v>
      </c>
      <c r="K2331" s="17">
        <f ca="1">f_nav_adjustedreturn(A2331,参数!$B$4,参数!$B$3)</f>
        <v>0</v>
      </c>
      <c r="L2331" s="17">
        <f ca="1">f_nav_periodreturnrankingper(A2331,参数!$B$4,参数!$B$3,3)</f>
        <v>0</v>
      </c>
      <c r="M2331" s="17">
        <f ca="1">f_nav_adjustedreturn(A2331,参数!$B$5,参数!$B$4)</f>
        <v>0</v>
      </c>
      <c r="N2331" s="17">
        <f ca="1">f_nav_periodreturnrankingper(A2331,参数!$B$5,参数!$B$4,3)</f>
        <v>0</v>
      </c>
      <c r="O2331" s="17">
        <f ca="1">f_nav_adjustedreturn(A2331,参数!$B$6,参数!$B$5)</f>
        <v>0</v>
      </c>
      <c r="P2331" s="17">
        <f ca="1">f_nav_periodreturnrankingper(A2331,参数!$B$6,参数!$B$5,3)</f>
        <v>0</v>
      </c>
      <c r="Q2331" s="25">
        <f>f_return(A2331,1,参数!$B$1-365/2,参数!$B$1)</f>
        <v>0</v>
      </c>
      <c r="R2331" s="25">
        <f ca="1">f_return(A2331,1,参数!$B$4,参数!$B$1)</f>
        <v>0</v>
      </c>
      <c r="S2331" s="25">
        <f ca="1">f_return(A2331,1,参数!$B$6,参数!$B$1)</f>
        <v>0</v>
      </c>
      <c r="T2331" t="str">
        <f>f_info_investtype(A2331)</f>
        <v>灵活配置型基金</v>
      </c>
      <c r="U2331" t="str">
        <f>f_info_fundmanager(A2331)</f>
        <v>吴祖尧,何昕</v>
      </c>
      <c r="V2331">
        <f>f_info_manager_onthepostdays(A2331,1)</f>
        <v>177</v>
      </c>
      <c r="W2331" s="25">
        <f ca="1">f_return_1w(A2331,"0",参数!$B$2)</f>
        <v>0</v>
      </c>
      <c r="X2331" s="25">
        <f>f_return_1m(A2331,"0",参数!$B$1)</f>
        <v>15.4753844665828</v>
      </c>
      <c r="Y2331" s="25">
        <f>f_return_3m(A2331,0,参数!$B$1)</f>
        <v>19.5095095095095</v>
      </c>
      <c r="Z2331" s="25">
        <f>f_return_6m(A2331,0,参数!B2330)</f>
        <v>0</v>
      </c>
      <c r="AA2331" t="str">
        <f>f_dq_status(A2331,参数!$B$1)</f>
        <v>暂停大额申购|开放赎回</v>
      </c>
      <c r="AB2331" s="17">
        <f ca="1">f_risk_maxdownside(A2331,参数!$B$6,参数!$B$1)</f>
        <v>-1.79751519957705</v>
      </c>
      <c r="AC2331" s="17">
        <f ca="1">f_risk_maxdownside(A2331,参数!$B$4,参数!$B$1)</f>
        <v>-1.79751519957705</v>
      </c>
      <c r="AD2331" t="str">
        <f ca="1">f_risk_maxdownside_date(A2331,参数!$B$6,参数!$B$1)</f>
        <v>20210114-20210114</v>
      </c>
    </row>
    <row r="2332" spans="1:30">
      <c r="A2332" s="15" t="s">
        <v>2360</v>
      </c>
      <c r="B2332" t="str">
        <f>f_info_name(A2332)</f>
        <v>九泰科新优享A</v>
      </c>
      <c r="C2332" t="str">
        <f>f_info_setupdate(A2332)</f>
        <v>2020-08-17</v>
      </c>
      <c r="D2332" s="16">
        <f t="shared" si="36"/>
        <v>161</v>
      </c>
      <c r="F2332" s="17">
        <f>f_netasset_total(A2332,参数!$B$1,100000000)</f>
        <v>1.5755513693</v>
      </c>
      <c r="G2332" s="17">
        <f ca="1">f_nav_adjustedreturn(A2332,参数!$B$2,参数!$B$1)</f>
        <v>0</v>
      </c>
      <c r="H2332" s="17">
        <f ca="1">f_nav_periodreturnrankingper(A2332,参数!$B$2,参数!$B$1,3)</f>
        <v>0</v>
      </c>
      <c r="I2332" s="17">
        <f ca="1">f_nav_adjustedreturn(A2332,参数!$B$3,参数!$B$2)</f>
        <v>0</v>
      </c>
      <c r="J2332" s="17">
        <f ca="1">f_nav_periodreturnrankingper(A2332,参数!$B$3,参数!$B$2,3)</f>
        <v>0</v>
      </c>
      <c r="K2332" s="17">
        <f ca="1">f_nav_adjustedreturn(A2332,参数!$B$4,参数!$B$3)</f>
        <v>0</v>
      </c>
      <c r="L2332" s="17">
        <f ca="1">f_nav_periodreturnrankingper(A2332,参数!$B$4,参数!$B$3,3)</f>
        <v>0</v>
      </c>
      <c r="M2332" s="17">
        <f ca="1">f_nav_adjustedreturn(A2332,参数!$B$5,参数!$B$4)</f>
        <v>0</v>
      </c>
      <c r="N2332" s="17">
        <f ca="1">f_nav_periodreturnrankingper(A2332,参数!$B$5,参数!$B$4,3)</f>
        <v>0</v>
      </c>
      <c r="O2332" s="17">
        <f ca="1">f_nav_adjustedreturn(A2332,参数!$B$6,参数!$B$5)</f>
        <v>0</v>
      </c>
      <c r="P2332" s="17">
        <f ca="1">f_nav_periodreturnrankingper(A2332,参数!$B$6,参数!$B$5,3)</f>
        <v>0</v>
      </c>
      <c r="Q2332" s="25">
        <f>f_return(A2332,1,参数!$B$1-365/2,参数!$B$1)</f>
        <v>0</v>
      </c>
      <c r="R2332" s="25">
        <f ca="1">f_return(A2332,1,参数!$B$4,参数!$B$1)</f>
        <v>0</v>
      </c>
      <c r="S2332" s="25">
        <f ca="1">f_return(A2332,1,参数!$B$6,参数!$B$1)</f>
        <v>0</v>
      </c>
      <c r="T2332" t="str">
        <f>f_info_investtype(A2332)</f>
        <v>灵活配置型基金</v>
      </c>
      <c r="U2332" t="str">
        <f>f_info_fundmanager(A2332)</f>
        <v>吴祖尧,何昕</v>
      </c>
      <c r="V2332">
        <f>f_info_manager_onthepostdays(A2332,1)</f>
        <v>178</v>
      </c>
      <c r="W2332" s="25">
        <f ca="1">f_return_1w(A2332,"0",参数!$B$2)</f>
        <v>0</v>
      </c>
      <c r="X2332" s="25">
        <f>f_return_1m(A2332,"0",参数!$B$1)</f>
        <v>15.9345232590401</v>
      </c>
      <c r="Y2332" s="25">
        <f>f_return_3m(A2332,0,参数!$B$1)</f>
        <v>24.9725849865417</v>
      </c>
      <c r="Z2332" s="25">
        <f>f_return_6m(A2332,0,参数!B2331)</f>
        <v>0</v>
      </c>
      <c r="AA2332" t="str">
        <f>f_dq_status(A2332,参数!$B$1)</f>
        <v>暂停大额申购|开放赎回</v>
      </c>
      <c r="AB2332" s="17">
        <f ca="1">f_risk_maxdownside(A2332,参数!$B$6,参数!$B$1)</f>
        <v>-1.81879420680364</v>
      </c>
      <c r="AC2332" s="17">
        <f ca="1">f_risk_maxdownside(A2332,参数!$B$4,参数!$B$1)</f>
        <v>-1.81879420680364</v>
      </c>
      <c r="AD2332" t="str">
        <f ca="1">f_risk_maxdownside_date(A2332,参数!$B$6,参数!$B$1)</f>
        <v>20210114-20210114</v>
      </c>
    </row>
    <row r="2333" spans="1:30">
      <c r="A2333" s="15" t="s">
        <v>2361</v>
      </c>
      <c r="B2333" t="str">
        <f>f_info_name(A2333)</f>
        <v>九泰动态策略A</v>
      </c>
      <c r="C2333" t="str">
        <f>f_info_setupdate(A2333)</f>
        <v>2020-06-18</v>
      </c>
      <c r="D2333" s="16">
        <f t="shared" si="36"/>
        <v>221</v>
      </c>
      <c r="F2333" s="17">
        <f>f_netasset_total(A2333,参数!$B$1,100000000)</f>
        <v>1.4811662156</v>
      </c>
      <c r="G2333" s="17">
        <f ca="1">f_nav_adjustedreturn(A2333,参数!$B$2,参数!$B$1)</f>
        <v>0</v>
      </c>
      <c r="H2333" s="17">
        <f ca="1">f_nav_periodreturnrankingper(A2333,参数!$B$2,参数!$B$1,3)</f>
        <v>0</v>
      </c>
      <c r="I2333" s="17">
        <f ca="1">f_nav_adjustedreturn(A2333,参数!$B$3,参数!$B$2)</f>
        <v>0</v>
      </c>
      <c r="J2333" s="17">
        <f ca="1">f_nav_periodreturnrankingper(A2333,参数!$B$3,参数!$B$2,3)</f>
        <v>0</v>
      </c>
      <c r="K2333" s="17">
        <f ca="1">f_nav_adjustedreturn(A2333,参数!$B$4,参数!$B$3)</f>
        <v>0</v>
      </c>
      <c r="L2333" s="17">
        <f ca="1">f_nav_periodreturnrankingper(A2333,参数!$B$4,参数!$B$3,3)</f>
        <v>0</v>
      </c>
      <c r="M2333" s="17">
        <f ca="1">f_nav_adjustedreturn(A2333,参数!$B$5,参数!$B$4)</f>
        <v>0</v>
      </c>
      <c r="N2333" s="17">
        <f ca="1">f_nav_periodreturnrankingper(A2333,参数!$B$5,参数!$B$4,3)</f>
        <v>0</v>
      </c>
      <c r="O2333" s="17">
        <f ca="1">f_nav_adjustedreturn(A2333,参数!$B$6,参数!$B$5)</f>
        <v>0</v>
      </c>
      <c r="P2333" s="17">
        <f ca="1">f_nav_periodreturnrankingper(A2333,参数!$B$6,参数!$B$5,3)</f>
        <v>0</v>
      </c>
      <c r="Q2333" s="25">
        <f>f_return(A2333,1,参数!$B$1-365/2,参数!$B$1)</f>
        <v>31.0060492646044</v>
      </c>
      <c r="R2333" s="25">
        <f ca="1">f_return(A2333,1,参数!$B$4,参数!$B$1)</f>
        <v>0</v>
      </c>
      <c r="S2333" s="25">
        <f ca="1">f_return(A2333,1,参数!$B$6,参数!$B$1)</f>
        <v>0</v>
      </c>
      <c r="T2333" t="str">
        <f>f_info_investtype(A2333)</f>
        <v>灵活配置型基金</v>
      </c>
      <c r="U2333" t="str">
        <f>f_info_fundmanager(A2333)</f>
        <v>吴祖尧,林柏川</v>
      </c>
      <c r="V2333">
        <f>f_info_manager_onthepostdays(A2333,1)</f>
        <v>238</v>
      </c>
      <c r="W2333" s="25">
        <f ca="1">f_return_1w(A2333,"0",参数!$B$2)</f>
        <v>0</v>
      </c>
      <c r="X2333" s="25">
        <f>f_return_1m(A2333,"0",参数!$B$1)</f>
        <v>6.00603345826857</v>
      </c>
      <c r="Y2333" s="25">
        <f>f_return_3m(A2333,0,参数!$B$1)</f>
        <v>8.81111006849957</v>
      </c>
      <c r="Z2333" s="25">
        <f>f_return_6m(A2333,0,参数!B2332)</f>
        <v>16.1318897637795</v>
      </c>
      <c r="AA2333" t="str">
        <f>f_dq_status(A2333,参数!$B$1)</f>
        <v>开放申购|开放赎回</v>
      </c>
      <c r="AB2333" s="17">
        <f ca="1">f_risk_maxdownside(A2333,参数!$B$6,参数!$B$1)</f>
        <v>-3.00785433773653</v>
      </c>
      <c r="AC2333" s="17">
        <f ca="1">f_risk_maxdownside(A2333,参数!$B$4,参数!$B$1)</f>
        <v>-3.00785433773653</v>
      </c>
      <c r="AD2333" t="str">
        <f ca="1">f_risk_maxdownside_date(A2333,参数!$B$6,参数!$B$1)</f>
        <v>20201202-20201222</v>
      </c>
    </row>
    <row r="2334" spans="1:30">
      <c r="A2334" s="15" t="s">
        <v>2362</v>
      </c>
      <c r="B2334" t="str">
        <f>f_info_name(A2334)</f>
        <v>融通产业趋势先锋</v>
      </c>
      <c r="C2334" t="str">
        <f>f_info_setupdate(A2334)</f>
        <v>2020-06-01</v>
      </c>
      <c r="D2334" s="16">
        <f t="shared" si="36"/>
        <v>238</v>
      </c>
      <c r="F2334" s="17">
        <f>f_netasset_total(A2334,参数!$B$1,100000000)</f>
        <v>6.1229629258</v>
      </c>
      <c r="G2334" s="17">
        <f ca="1">f_nav_adjustedreturn(A2334,参数!$B$2,参数!$B$1)</f>
        <v>0</v>
      </c>
      <c r="H2334" s="17">
        <f ca="1">f_nav_periodreturnrankingper(A2334,参数!$B$2,参数!$B$1,3)</f>
        <v>0</v>
      </c>
      <c r="I2334" s="17">
        <f ca="1">f_nav_adjustedreturn(A2334,参数!$B$3,参数!$B$2)</f>
        <v>0</v>
      </c>
      <c r="J2334" s="17">
        <f ca="1">f_nav_periodreturnrankingper(A2334,参数!$B$3,参数!$B$2,3)</f>
        <v>0</v>
      </c>
      <c r="K2334" s="17">
        <f ca="1">f_nav_adjustedreturn(A2334,参数!$B$4,参数!$B$3)</f>
        <v>0</v>
      </c>
      <c r="L2334" s="17">
        <f ca="1">f_nav_periodreturnrankingper(A2334,参数!$B$4,参数!$B$3,3)</f>
        <v>0</v>
      </c>
      <c r="M2334" s="17">
        <f ca="1">f_nav_adjustedreturn(A2334,参数!$B$5,参数!$B$4)</f>
        <v>0</v>
      </c>
      <c r="N2334" s="17">
        <f ca="1">f_nav_periodreturnrankingper(A2334,参数!$B$5,参数!$B$4,3)</f>
        <v>0</v>
      </c>
      <c r="O2334" s="17">
        <f ca="1">f_nav_adjustedreturn(A2334,参数!$B$6,参数!$B$5)</f>
        <v>0</v>
      </c>
      <c r="P2334" s="17">
        <f ca="1">f_nav_periodreturnrankingper(A2334,参数!$B$6,参数!$B$5,3)</f>
        <v>0</v>
      </c>
      <c r="Q2334" s="25">
        <f>f_return(A2334,1,参数!$B$1-365/2,参数!$B$1)</f>
        <v>52.5931568995027</v>
      </c>
      <c r="R2334" s="25">
        <f ca="1">f_return(A2334,1,参数!$B$4,参数!$B$1)</f>
        <v>0</v>
      </c>
      <c r="S2334" s="25">
        <f ca="1">f_return(A2334,1,参数!$B$6,参数!$B$1)</f>
        <v>0</v>
      </c>
      <c r="T2334" t="str">
        <f>f_info_investtype(A2334)</f>
        <v>普通股票型基金</v>
      </c>
      <c r="U2334" t="str">
        <f>f_info_fundmanager(A2334)</f>
        <v>彭炜</v>
      </c>
      <c r="V2334">
        <f>f_info_manager_onthepostdays(A2334,1)</f>
        <v>255</v>
      </c>
      <c r="W2334" s="25">
        <f ca="1">f_return_1w(A2334,"0",参数!$B$2)</f>
        <v>0</v>
      </c>
      <c r="X2334" s="25">
        <f>f_return_1m(A2334,"0",参数!$B$1)</f>
        <v>11.952357154756</v>
      </c>
      <c r="Y2334" s="25">
        <f>f_return_3m(A2334,0,参数!$B$1)</f>
        <v>22.2575950518465</v>
      </c>
      <c r="Z2334" s="25">
        <f>f_return_6m(A2334,0,参数!B2333)</f>
        <v>16.7374534107654</v>
      </c>
      <c r="AA2334" t="str">
        <f>f_dq_status(A2334,参数!$B$1)</f>
        <v>开放申购|开放赎回</v>
      </c>
      <c r="AB2334" s="17">
        <f ca="1">f_risk_maxdownside(A2334,参数!$B$6,参数!$B$1)</f>
        <v>-10.3025818122019</v>
      </c>
      <c r="AC2334" s="17">
        <f ca="1">f_risk_maxdownside(A2334,参数!$B$4,参数!$B$1)</f>
        <v>-10.3025818122019</v>
      </c>
      <c r="AD2334" t="str">
        <f ca="1">f_risk_maxdownside_date(A2334,参数!$B$6,参数!$B$1)</f>
        <v>20201014-20201126</v>
      </c>
    </row>
    <row r="2335" spans="1:30">
      <c r="A2335" s="15" t="s">
        <v>2363</v>
      </c>
      <c r="B2335" t="str">
        <f>f_info_name(A2335)</f>
        <v>招商瑞阳A</v>
      </c>
      <c r="C2335" t="str">
        <f>f_info_setupdate(A2335)</f>
        <v>2020-01-19</v>
      </c>
      <c r="D2335" s="16">
        <f t="shared" si="36"/>
        <v>372</v>
      </c>
      <c r="F2335" s="17">
        <f>f_netasset_total(A2335,参数!$B$1,100000000)</f>
        <v>8.9585557086</v>
      </c>
      <c r="G2335" s="17">
        <f ca="1">f_nav_adjustedreturn(A2335,参数!$B$2,参数!$B$1)</f>
        <v>22.6445289057812</v>
      </c>
      <c r="H2335" s="17">
        <f ca="1">f_nav_periodreturnrankingper(A2335,参数!$B$2,参数!$B$1,3)</f>
        <v>20.3208556149733</v>
      </c>
      <c r="I2335" s="17">
        <f ca="1">f_nav_adjustedreturn(A2335,参数!$B$3,参数!$B$2)</f>
        <v>0</v>
      </c>
      <c r="J2335" s="17">
        <f ca="1">f_nav_periodreturnrankingper(A2335,参数!$B$3,参数!$B$2,3)</f>
        <v>0</v>
      </c>
      <c r="K2335" s="17">
        <f ca="1">f_nav_adjustedreturn(A2335,参数!$B$4,参数!$B$3)</f>
        <v>0</v>
      </c>
      <c r="L2335" s="17">
        <f ca="1">f_nav_periodreturnrankingper(A2335,参数!$B$4,参数!$B$3,3)</f>
        <v>0</v>
      </c>
      <c r="M2335" s="17">
        <f ca="1">f_nav_adjustedreturn(A2335,参数!$B$5,参数!$B$4)</f>
        <v>0</v>
      </c>
      <c r="N2335" s="17">
        <f ca="1">f_nav_periodreturnrankingper(A2335,参数!$B$5,参数!$B$4,3)</f>
        <v>0</v>
      </c>
      <c r="O2335" s="17">
        <f ca="1">f_nav_adjustedreturn(A2335,参数!$B$6,参数!$B$5)</f>
        <v>0</v>
      </c>
      <c r="P2335" s="17">
        <f ca="1">f_nav_periodreturnrankingper(A2335,参数!$B$6,参数!$B$5,3)</f>
        <v>0</v>
      </c>
      <c r="Q2335" s="25">
        <f>f_return(A2335,1,参数!$B$1-365/2,参数!$B$1)</f>
        <v>27.0946825483581</v>
      </c>
      <c r="R2335" s="25">
        <f ca="1">f_return(A2335,1,参数!$B$4,参数!$B$1)</f>
        <v>0</v>
      </c>
      <c r="S2335" s="25">
        <f ca="1">f_return(A2335,1,参数!$B$6,参数!$B$1)</f>
        <v>0</v>
      </c>
      <c r="T2335" t="str">
        <f>f_info_investtype(A2335)</f>
        <v>偏债混合型基金</v>
      </c>
      <c r="U2335" t="str">
        <f>f_info_fundmanager(A2335)</f>
        <v>侯杰</v>
      </c>
      <c r="V2335">
        <f>f_info_manager_onthepostdays(A2335,1)</f>
        <v>389</v>
      </c>
      <c r="W2335" s="25">
        <f ca="1">f_return_1w(A2335,"0",参数!$B$2)</f>
        <v>-0.0199999999999978</v>
      </c>
      <c r="X2335" s="25">
        <f>f_return_1m(A2335,"0",参数!$B$1)</f>
        <v>3.89764446703949</v>
      </c>
      <c r="Y2335" s="25">
        <f>f_return_3m(A2335,0,参数!$B$1)</f>
        <v>8.17820908689899</v>
      </c>
      <c r="Z2335" s="25">
        <f>f_return_6m(A2335,0,参数!B2334)</f>
        <v>12.2430498958616</v>
      </c>
      <c r="AA2335" t="str">
        <f>f_dq_status(A2335,参数!$B$1)</f>
        <v>暂停大额申购|开放赎回</v>
      </c>
      <c r="AB2335" s="17">
        <f ca="1">f_risk_maxdownside(A2335,参数!$B$6,参数!$B$1)</f>
        <v>-4.44707975096354</v>
      </c>
      <c r="AC2335" s="17">
        <f ca="1">f_risk_maxdownside(A2335,参数!$B$4,参数!$B$1)</f>
        <v>-4.44707975096354</v>
      </c>
      <c r="AD2335" t="str">
        <f ca="1">f_risk_maxdownside_date(A2335,参数!$B$6,参数!$B$1)</f>
        <v>20200306-20200323</v>
      </c>
    </row>
    <row r="2336" spans="1:30">
      <c r="A2336" s="15" t="s">
        <v>2364</v>
      </c>
      <c r="B2336" t="str">
        <f>f_info_name(A2336)</f>
        <v>平安盈丰积极配置三个月持有A(FOF)</v>
      </c>
      <c r="C2336" t="str">
        <f>f_info_setupdate(A2336)</f>
        <v>2019-12-27</v>
      </c>
      <c r="D2336" s="16">
        <f t="shared" si="36"/>
        <v>395</v>
      </c>
      <c r="F2336" s="17">
        <f>f_netasset_total(A2336,参数!$B$1,100000000)</f>
        <v>1.0842727461</v>
      </c>
      <c r="G2336" s="17">
        <f ca="1">f_nav_adjustedreturn(A2336,参数!$B$2,参数!$B$1)</f>
        <v>64.83582689025</v>
      </c>
      <c r="H2336" s="17">
        <f ca="1">f_nav_periodreturnrankingper(A2336,参数!$B$2,参数!$B$1,3)</f>
        <v>54.5632973503435</v>
      </c>
      <c r="I2336" s="17">
        <f ca="1">f_nav_adjustedreturn(A2336,参数!$B$3,参数!$B$2)</f>
        <v>0</v>
      </c>
      <c r="J2336" s="17">
        <f ca="1">f_nav_periodreturnrankingper(A2336,参数!$B$3,参数!$B$2,3)</f>
        <v>0</v>
      </c>
      <c r="K2336" s="17">
        <f ca="1">f_nav_adjustedreturn(A2336,参数!$B$4,参数!$B$3)</f>
        <v>0</v>
      </c>
      <c r="L2336" s="17">
        <f ca="1">f_nav_periodreturnrankingper(A2336,参数!$B$4,参数!$B$3,3)</f>
        <v>0</v>
      </c>
      <c r="M2336" s="17">
        <f ca="1">f_nav_adjustedreturn(A2336,参数!$B$5,参数!$B$4)</f>
        <v>0</v>
      </c>
      <c r="N2336" s="17">
        <f ca="1">f_nav_periodreturnrankingper(A2336,参数!$B$5,参数!$B$4,3)</f>
        <v>0</v>
      </c>
      <c r="O2336" s="17">
        <f ca="1">f_nav_adjustedreturn(A2336,参数!$B$6,参数!$B$5)</f>
        <v>0</v>
      </c>
      <c r="P2336" s="17">
        <f ca="1">f_nav_periodreturnrankingper(A2336,参数!$B$6,参数!$B$5,3)</f>
        <v>0</v>
      </c>
      <c r="Q2336" s="25">
        <f>f_return(A2336,1,参数!$B$1-365/2,参数!$B$1)</f>
        <v>55.889707631759</v>
      </c>
      <c r="R2336" s="25">
        <f ca="1">f_return(A2336,1,参数!$B$4,参数!$B$1)</f>
        <v>0</v>
      </c>
      <c r="S2336" s="25">
        <f ca="1">f_return(A2336,1,参数!$B$6,参数!$B$1)</f>
        <v>0</v>
      </c>
      <c r="T2336" t="str">
        <f>f_info_investtype(A2336)</f>
        <v>偏股混合型基金</v>
      </c>
      <c r="U2336" t="str">
        <f>f_info_fundmanager(A2336)</f>
        <v>代宏坤</v>
      </c>
      <c r="V2336">
        <f>f_info_manager_onthepostdays(A2336,1)</f>
        <v>412</v>
      </c>
      <c r="W2336" s="25">
        <f ca="1">f_return_1w(A2336,"0",参数!$B$2)</f>
        <v>-2.02656173143138</v>
      </c>
      <c r="X2336" s="25">
        <f>f_return_1m(A2336,"0",参数!$B$1)</f>
        <v>13.1123820023427</v>
      </c>
      <c r="Y2336" s="25">
        <f>f_return_3m(A2336,0,参数!$B$1)</f>
        <v>21.5189873417721</v>
      </c>
      <c r="Z2336" s="25">
        <f>f_return_6m(A2336,0,参数!B2335)</f>
        <v>17.7167357023472</v>
      </c>
      <c r="AA2336" t="str">
        <f>f_dq_status(A2336,参数!$B$1)</f>
        <v>开放申购|开放赎回</v>
      </c>
      <c r="AB2336" s="17">
        <f ca="1">f_risk_maxdownside(A2336,参数!$B$6,参数!$B$1)</f>
        <v>-12.6880921419283</v>
      </c>
      <c r="AC2336" s="17">
        <f ca="1">f_risk_maxdownside(A2336,参数!$B$4,参数!$B$1)</f>
        <v>-12.6880921419283</v>
      </c>
      <c r="AD2336" t="str">
        <f ca="1">f_risk_maxdownside_date(A2336,参数!$B$6,参数!$B$1)</f>
        <v>20200226-20200323</v>
      </c>
    </row>
    <row r="2337" spans="1:30">
      <c r="A2337" s="15" t="s">
        <v>2365</v>
      </c>
      <c r="B2337" t="str">
        <f>f_info_name(A2337)</f>
        <v>博道嘉瑞A</v>
      </c>
      <c r="C2337" t="str">
        <f>f_info_setupdate(A2337)</f>
        <v>2019-12-30</v>
      </c>
      <c r="D2337" s="16">
        <f t="shared" si="36"/>
        <v>392</v>
      </c>
      <c r="F2337" s="17">
        <f>f_netasset_total(A2337,参数!$B$1,100000000)</f>
        <v>9.6823817076</v>
      </c>
      <c r="G2337" s="17">
        <f ca="1">f_nav_adjustedreturn(A2337,参数!$B$2,参数!$B$1)</f>
        <v>89.7242610593136</v>
      </c>
      <c r="H2337" s="17">
        <f ca="1">f_nav_periodreturnrankingper(A2337,参数!$B$2,参数!$B$1,3)</f>
        <v>9.74060349391212</v>
      </c>
      <c r="I2337" s="17">
        <f ca="1">f_nav_adjustedreturn(A2337,参数!$B$3,参数!$B$2)</f>
        <v>0</v>
      </c>
      <c r="J2337" s="17">
        <f ca="1">f_nav_periodreturnrankingper(A2337,参数!$B$3,参数!$B$2,3)</f>
        <v>0</v>
      </c>
      <c r="K2337" s="17">
        <f ca="1">f_nav_adjustedreturn(A2337,参数!$B$4,参数!$B$3)</f>
        <v>0</v>
      </c>
      <c r="L2337" s="17">
        <f ca="1">f_nav_periodreturnrankingper(A2337,参数!$B$4,参数!$B$3,3)</f>
        <v>0</v>
      </c>
      <c r="M2337" s="17">
        <f ca="1">f_nav_adjustedreturn(A2337,参数!$B$5,参数!$B$4)</f>
        <v>0</v>
      </c>
      <c r="N2337" s="17">
        <f ca="1">f_nav_periodreturnrankingper(A2337,参数!$B$5,参数!$B$4,3)</f>
        <v>0</v>
      </c>
      <c r="O2337" s="17">
        <f ca="1">f_nav_adjustedreturn(A2337,参数!$B$6,参数!$B$5)</f>
        <v>0</v>
      </c>
      <c r="P2337" s="17">
        <f ca="1">f_nav_periodreturnrankingper(A2337,参数!$B$6,参数!$B$5,3)</f>
        <v>0</v>
      </c>
      <c r="Q2337" s="25">
        <f>f_return(A2337,1,参数!$B$1-365/2,参数!$B$1)</f>
        <v>90.3641831654308</v>
      </c>
      <c r="R2337" s="25">
        <f ca="1">f_return(A2337,1,参数!$B$4,参数!$B$1)</f>
        <v>0</v>
      </c>
      <c r="S2337" s="25">
        <f ca="1">f_return(A2337,1,参数!$B$6,参数!$B$1)</f>
        <v>0</v>
      </c>
      <c r="T2337" t="str">
        <f>f_info_investtype(A2337)</f>
        <v>灵活配置型基金</v>
      </c>
      <c r="U2337" t="str">
        <f>f_info_fundmanager(A2337)</f>
        <v>张迎军</v>
      </c>
      <c r="V2337">
        <f>f_info_manager_onthepostdays(A2337,1)</f>
        <v>409</v>
      </c>
      <c r="W2337" s="25">
        <f ca="1">f_return_1w(A2337,"0",参数!$B$2)</f>
        <v>-0.207859051766801</v>
      </c>
      <c r="X2337" s="25">
        <f>f_return_1m(A2337,"0",参数!$B$1)</f>
        <v>15.5770392749245</v>
      </c>
      <c r="Y2337" s="25">
        <f>f_return_3m(A2337,0,参数!$B$1)</f>
        <v>33.0088310965858</v>
      </c>
      <c r="Z2337" s="25">
        <f>f_return_6m(A2337,0,参数!B2336)</f>
        <v>33.2097748489841</v>
      </c>
      <c r="AA2337" t="str">
        <f>f_dq_status(A2337,参数!$B$1)</f>
        <v>开放申购|开放赎回</v>
      </c>
      <c r="AB2337" s="17">
        <f ca="1">f_risk_maxdownside(A2337,参数!$B$6,参数!$B$1)</f>
        <v>-11.0777626193724</v>
      </c>
      <c r="AC2337" s="17">
        <f ca="1">f_risk_maxdownside(A2337,参数!$B$4,参数!$B$1)</f>
        <v>-11.0777626193724</v>
      </c>
      <c r="AD2337" t="str">
        <f ca="1">f_risk_maxdownside_date(A2337,参数!$B$6,参数!$B$1)</f>
        <v>20200222-20200330</v>
      </c>
    </row>
    <row r="2338" spans="1:30">
      <c r="A2338" s="15" t="s">
        <v>2366</v>
      </c>
      <c r="B2338" t="str">
        <f>f_info_name(A2338)</f>
        <v>朱雀安鑫回报A</v>
      </c>
      <c r="C2338" t="str">
        <f>f_info_setupdate(A2338)</f>
        <v>2020-03-18</v>
      </c>
      <c r="D2338" s="16">
        <f t="shared" si="36"/>
        <v>313</v>
      </c>
      <c r="F2338" s="17">
        <f>f_netasset_total(A2338,参数!$B$1,100000000)</f>
        <v>6.1772059057</v>
      </c>
      <c r="G2338" s="17">
        <f ca="1">f_nav_adjustedreturn(A2338,参数!$B$2,参数!$B$1)</f>
        <v>0</v>
      </c>
      <c r="H2338" s="17">
        <f ca="1">f_nav_periodreturnrankingper(A2338,参数!$B$2,参数!$B$1,3)</f>
        <v>0</v>
      </c>
      <c r="I2338" s="17">
        <f ca="1">f_nav_adjustedreturn(A2338,参数!$B$3,参数!$B$2)</f>
        <v>0</v>
      </c>
      <c r="J2338" s="17">
        <f ca="1">f_nav_periodreturnrankingper(A2338,参数!$B$3,参数!$B$2,3)</f>
        <v>0</v>
      </c>
      <c r="K2338" s="17">
        <f ca="1">f_nav_adjustedreturn(A2338,参数!$B$4,参数!$B$3)</f>
        <v>0</v>
      </c>
      <c r="L2338" s="17">
        <f ca="1">f_nav_periodreturnrankingper(A2338,参数!$B$4,参数!$B$3,3)</f>
        <v>0</v>
      </c>
      <c r="M2338" s="17">
        <f ca="1">f_nav_adjustedreturn(A2338,参数!$B$5,参数!$B$4)</f>
        <v>0</v>
      </c>
      <c r="N2338" s="17">
        <f ca="1">f_nav_periodreturnrankingper(A2338,参数!$B$5,参数!$B$4,3)</f>
        <v>0</v>
      </c>
      <c r="O2338" s="17">
        <f ca="1">f_nav_adjustedreturn(A2338,参数!$B$6,参数!$B$5)</f>
        <v>0</v>
      </c>
      <c r="P2338" s="17">
        <f ca="1">f_nav_periodreturnrankingper(A2338,参数!$B$6,参数!$B$5,3)</f>
        <v>0</v>
      </c>
      <c r="Q2338" s="25">
        <f>f_return(A2338,1,参数!$B$1-365/2,参数!$B$1)</f>
        <v>18.7455290950034</v>
      </c>
      <c r="R2338" s="25">
        <f ca="1">f_return(A2338,1,参数!$B$4,参数!$B$1)</f>
        <v>0</v>
      </c>
      <c r="S2338" s="25">
        <f ca="1">f_return(A2338,1,参数!$B$6,参数!$B$1)</f>
        <v>0</v>
      </c>
      <c r="T2338" t="str">
        <f>f_info_investtype(A2338)</f>
        <v>混合债券型二级基金</v>
      </c>
      <c r="U2338" t="str">
        <f>f_info_fundmanager(A2338)</f>
        <v>柳雯青</v>
      </c>
      <c r="V2338">
        <f>f_info_manager_onthepostdays(A2338,1)</f>
        <v>330</v>
      </c>
      <c r="W2338" s="25">
        <f ca="1">f_return_1w(A2338,"0",参数!$B$2)</f>
        <v>0</v>
      </c>
      <c r="X2338" s="25">
        <f>f_return_1m(A2338,"0",参数!$B$1)</f>
        <v>3.70572703268688</v>
      </c>
      <c r="Y2338" s="25">
        <f>f_return_3m(A2338,0,参数!$B$1)</f>
        <v>7.99279415947663</v>
      </c>
      <c r="Z2338" s="25">
        <f>f_return_6m(A2338,0,参数!B2337)</f>
        <v>7.24995255266654</v>
      </c>
      <c r="AA2338" t="str">
        <f>f_dq_status(A2338,参数!$B$1)</f>
        <v>开放申购|开放赎回</v>
      </c>
      <c r="AB2338" s="17">
        <f ca="1">f_risk_maxdownside(A2338,参数!$B$6,参数!$B$1)</f>
        <v>-1.73529411764706</v>
      </c>
      <c r="AC2338" s="17">
        <f ca="1">f_risk_maxdownside(A2338,参数!$B$4,参数!$B$1)</f>
        <v>-1.73529411764706</v>
      </c>
      <c r="AD2338" t="str">
        <f ca="1">f_risk_maxdownside_date(A2338,参数!$B$6,参数!$B$1)</f>
        <v>20200501-20200605</v>
      </c>
    </row>
    <row r="2339" spans="1:30">
      <c r="A2339" s="15" t="s">
        <v>2367</v>
      </c>
      <c r="B2339" t="str">
        <f>f_info_name(A2339)</f>
        <v>招商民安增益A</v>
      </c>
      <c r="C2339" t="str">
        <f>f_info_setupdate(A2339)</f>
        <v>2020-03-06</v>
      </c>
      <c r="D2339" s="16">
        <f t="shared" si="36"/>
        <v>325</v>
      </c>
      <c r="F2339" s="17">
        <f>f_netasset_total(A2339,参数!$B$1,100000000)</f>
        <v>1.7149317655</v>
      </c>
      <c r="G2339" s="17">
        <f ca="1">f_nav_adjustedreturn(A2339,参数!$B$2,参数!$B$1)</f>
        <v>0</v>
      </c>
      <c r="H2339" s="17">
        <f ca="1">f_nav_periodreturnrankingper(A2339,参数!$B$2,参数!$B$1,3)</f>
        <v>0</v>
      </c>
      <c r="I2339" s="17">
        <f ca="1">f_nav_adjustedreturn(A2339,参数!$B$3,参数!$B$2)</f>
        <v>0</v>
      </c>
      <c r="J2339" s="17">
        <f ca="1">f_nav_periodreturnrankingper(A2339,参数!$B$3,参数!$B$2,3)</f>
        <v>0</v>
      </c>
      <c r="K2339" s="17">
        <f ca="1">f_nav_adjustedreturn(A2339,参数!$B$4,参数!$B$3)</f>
        <v>0</v>
      </c>
      <c r="L2339" s="17">
        <f ca="1">f_nav_periodreturnrankingper(A2339,参数!$B$4,参数!$B$3,3)</f>
        <v>0</v>
      </c>
      <c r="M2339" s="17">
        <f ca="1">f_nav_adjustedreturn(A2339,参数!$B$5,参数!$B$4)</f>
        <v>0</v>
      </c>
      <c r="N2339" s="17">
        <f ca="1">f_nav_periodreturnrankingper(A2339,参数!$B$5,参数!$B$4,3)</f>
        <v>0</v>
      </c>
      <c r="O2339" s="17">
        <f ca="1">f_nav_adjustedreturn(A2339,参数!$B$6,参数!$B$5)</f>
        <v>0</v>
      </c>
      <c r="P2339" s="17">
        <f ca="1">f_nav_periodreturnrankingper(A2339,参数!$B$6,参数!$B$5,3)</f>
        <v>0</v>
      </c>
      <c r="Q2339" s="25">
        <f>f_return(A2339,1,参数!$B$1-365/2,参数!$B$1)</f>
        <v>5.21696669876897</v>
      </c>
      <c r="R2339" s="25">
        <f ca="1">f_return(A2339,1,参数!$B$4,参数!$B$1)</f>
        <v>0</v>
      </c>
      <c r="S2339" s="25">
        <f ca="1">f_return(A2339,1,参数!$B$6,参数!$B$1)</f>
        <v>0</v>
      </c>
      <c r="T2339" t="str">
        <f>f_info_investtype(A2339)</f>
        <v>混合债券型二级基金</v>
      </c>
      <c r="U2339" t="str">
        <f>f_info_fundmanager(A2339)</f>
        <v>侯杰,滕越</v>
      </c>
      <c r="V2339">
        <f>f_info_manager_onthepostdays(A2339,1)</f>
        <v>342</v>
      </c>
      <c r="W2339" s="25">
        <f ca="1">f_return_1w(A2339,"0",参数!$B$2)</f>
        <v>0</v>
      </c>
      <c r="X2339" s="25">
        <f>f_return_1m(A2339,"0",参数!$B$1)</f>
        <v>1.93250931920736</v>
      </c>
      <c r="Y2339" s="25">
        <f>f_return_3m(A2339,0,参数!$B$1)</f>
        <v>1.99254024342363</v>
      </c>
      <c r="Z2339" s="25">
        <f>f_return_6m(A2339,0,参数!B2338)</f>
        <v>2.11053303229607</v>
      </c>
      <c r="AA2339" t="str">
        <f>f_dq_status(A2339,参数!$B$1)</f>
        <v>开放申购|开放赎回</v>
      </c>
      <c r="AB2339" s="17">
        <f ca="1">f_risk_maxdownside(A2339,参数!$B$6,参数!$B$1)</f>
        <v>-1.15713730066122</v>
      </c>
      <c r="AC2339" s="17">
        <f ca="1">f_risk_maxdownside(A2339,参数!$B$4,参数!$B$1)</f>
        <v>-1.15713730066122</v>
      </c>
      <c r="AD2339" t="str">
        <f ca="1">f_risk_maxdownside_date(A2339,参数!$B$6,参数!$B$1)</f>
        <v>20201110-20201126</v>
      </c>
    </row>
    <row r="2340" spans="1:30">
      <c r="A2340" s="15" t="s">
        <v>2368</v>
      </c>
      <c r="B2340" t="str">
        <f>f_info_name(A2340)</f>
        <v>安信价值驱动三年</v>
      </c>
      <c r="C2340" t="str">
        <f>f_info_setupdate(A2340)</f>
        <v>2020-01-15</v>
      </c>
      <c r="D2340" s="16">
        <f t="shared" si="36"/>
        <v>376</v>
      </c>
      <c r="F2340" s="17">
        <f>f_netasset_total(A2340,参数!$B$1,100000000)</f>
        <v>2.1925690841</v>
      </c>
      <c r="G2340" s="17">
        <f ca="1">f_nav_adjustedreturn(A2340,参数!$B$2,参数!$B$1)</f>
        <v>43.7373382553021</v>
      </c>
      <c r="H2340" s="17">
        <f ca="1">f_nav_periodreturnrankingper(A2340,参数!$B$2,参数!$B$1,3)</f>
        <v>84.9852796859666</v>
      </c>
      <c r="I2340" s="17">
        <f ca="1">f_nav_adjustedreturn(A2340,参数!$B$3,参数!$B$2)</f>
        <v>0</v>
      </c>
      <c r="J2340" s="17">
        <f ca="1">f_nav_periodreturnrankingper(A2340,参数!$B$3,参数!$B$2,3)</f>
        <v>0</v>
      </c>
      <c r="K2340" s="17">
        <f ca="1">f_nav_adjustedreturn(A2340,参数!$B$4,参数!$B$3)</f>
        <v>0</v>
      </c>
      <c r="L2340" s="17">
        <f ca="1">f_nav_periodreturnrankingper(A2340,参数!$B$4,参数!$B$3,3)</f>
        <v>0</v>
      </c>
      <c r="M2340" s="17">
        <f ca="1">f_nav_adjustedreturn(A2340,参数!$B$5,参数!$B$4)</f>
        <v>0</v>
      </c>
      <c r="N2340" s="17">
        <f ca="1">f_nav_periodreturnrankingper(A2340,参数!$B$5,参数!$B$4,3)</f>
        <v>0</v>
      </c>
      <c r="O2340" s="17">
        <f ca="1">f_nav_adjustedreturn(A2340,参数!$B$6,参数!$B$5)</f>
        <v>0</v>
      </c>
      <c r="P2340" s="17">
        <f ca="1">f_nav_periodreturnrankingper(A2340,参数!$B$6,参数!$B$5,3)</f>
        <v>0</v>
      </c>
      <c r="Q2340" s="25">
        <f>f_return(A2340,1,参数!$B$1-365/2,参数!$B$1)</f>
        <v>37.4116188978624</v>
      </c>
      <c r="R2340" s="25">
        <f ca="1">f_return(A2340,1,参数!$B$4,参数!$B$1)</f>
        <v>0</v>
      </c>
      <c r="S2340" s="25">
        <f ca="1">f_return(A2340,1,参数!$B$6,参数!$B$1)</f>
        <v>0</v>
      </c>
      <c r="T2340" t="str">
        <f>f_info_investtype(A2340)</f>
        <v>偏股混合型基金</v>
      </c>
      <c r="U2340" t="str">
        <f>f_info_fundmanager(A2340)</f>
        <v>袁玮</v>
      </c>
      <c r="V2340">
        <f>f_info_manager_onthepostdays(A2340,1)</f>
        <v>393</v>
      </c>
      <c r="W2340" s="25">
        <f ca="1">f_return_1w(A2340,"0",参数!$B$2)</f>
        <v>-0.0399999999999956</v>
      </c>
      <c r="X2340" s="25">
        <f>f_return_1m(A2340,"0",参数!$B$1)</f>
        <v>3.5000751089079</v>
      </c>
      <c r="Y2340" s="25">
        <f>f_return_3m(A2340,0,参数!$B$1)</f>
        <v>5.1507058374666</v>
      </c>
      <c r="Z2340" s="25">
        <f>f_return_6m(A2340,0,参数!B2339)</f>
        <v>9.59949641985995</v>
      </c>
      <c r="AA2340" t="str">
        <f>f_dq_status(A2340,参数!$B$1)</f>
        <v>开放申购|暂停赎回</v>
      </c>
      <c r="AB2340" s="17">
        <f ca="1">f_risk_maxdownside(A2340,参数!$B$6,参数!$B$1)</f>
        <v>-15.603665109594</v>
      </c>
      <c r="AC2340" s="17">
        <f ca="1">f_risk_maxdownside(A2340,参数!$B$4,参数!$B$1)</f>
        <v>-15.603665109594</v>
      </c>
      <c r="AD2340" t="str">
        <f ca="1">f_risk_maxdownside_date(A2340,参数!$B$6,参数!$B$1)</f>
        <v>20200306-20200323</v>
      </c>
    </row>
    <row r="2341" spans="1:30">
      <c r="A2341" s="15" t="s">
        <v>2369</v>
      </c>
      <c r="B2341" t="str">
        <f>f_info_name(A2341)</f>
        <v>景顺长城泰申回报</v>
      </c>
      <c r="C2341" t="str">
        <f>f_info_setupdate(A2341)</f>
        <v>2020-03-18</v>
      </c>
      <c r="D2341" s="16">
        <f t="shared" si="36"/>
        <v>313</v>
      </c>
      <c r="F2341" s="17">
        <f>f_netasset_total(A2341,参数!$B$1,100000000)</f>
        <v>6.9007900967</v>
      </c>
      <c r="G2341" s="17">
        <f ca="1">f_nav_adjustedreturn(A2341,参数!$B$2,参数!$B$1)</f>
        <v>0</v>
      </c>
      <c r="H2341" s="17">
        <f ca="1">f_nav_periodreturnrankingper(A2341,参数!$B$2,参数!$B$1,3)</f>
        <v>0</v>
      </c>
      <c r="I2341" s="17">
        <f ca="1">f_nav_adjustedreturn(A2341,参数!$B$3,参数!$B$2)</f>
        <v>0</v>
      </c>
      <c r="J2341" s="17">
        <f ca="1">f_nav_periodreturnrankingper(A2341,参数!$B$3,参数!$B$2,3)</f>
        <v>0</v>
      </c>
      <c r="K2341" s="17">
        <f ca="1">f_nav_adjustedreturn(A2341,参数!$B$4,参数!$B$3)</f>
        <v>0</v>
      </c>
      <c r="L2341" s="17">
        <f ca="1">f_nav_periodreturnrankingper(A2341,参数!$B$4,参数!$B$3,3)</f>
        <v>0</v>
      </c>
      <c r="M2341" s="17">
        <f ca="1">f_nav_adjustedreturn(A2341,参数!$B$5,参数!$B$4)</f>
        <v>0</v>
      </c>
      <c r="N2341" s="17">
        <f ca="1">f_nav_periodreturnrankingper(A2341,参数!$B$5,参数!$B$4,3)</f>
        <v>0</v>
      </c>
      <c r="O2341" s="17">
        <f ca="1">f_nav_adjustedreturn(A2341,参数!$B$6,参数!$B$5)</f>
        <v>0</v>
      </c>
      <c r="P2341" s="17">
        <f ca="1">f_nav_periodreturnrankingper(A2341,参数!$B$6,参数!$B$5,3)</f>
        <v>0</v>
      </c>
      <c r="Q2341" s="25">
        <f>f_return(A2341,1,参数!$B$1-365/2,参数!$B$1)</f>
        <v>20.8229929242576</v>
      </c>
      <c r="R2341" s="25">
        <f ca="1">f_return(A2341,1,参数!$B$4,参数!$B$1)</f>
        <v>0</v>
      </c>
      <c r="S2341" s="25">
        <f ca="1">f_return(A2341,1,参数!$B$6,参数!$B$1)</f>
        <v>0</v>
      </c>
      <c r="T2341" t="str">
        <f>f_info_investtype(A2341)</f>
        <v>偏债混合型基金</v>
      </c>
      <c r="U2341" t="str">
        <f>f_info_fundmanager(A2341)</f>
        <v>万梦,陈莹</v>
      </c>
      <c r="V2341">
        <f>f_info_manager_onthepostdays(A2341,1)</f>
        <v>330</v>
      </c>
      <c r="W2341" s="25">
        <f ca="1">f_return_1w(A2341,"0",参数!$B$2)</f>
        <v>0</v>
      </c>
      <c r="X2341" s="25">
        <f>f_return_1m(A2341,"0",参数!$B$1)</f>
        <v>2.38847583643121</v>
      </c>
      <c r="Y2341" s="25">
        <f>f_return_3m(A2341,0,参数!$B$1)</f>
        <v>5.33511808012237</v>
      </c>
      <c r="Z2341" s="25">
        <f>f_return_6m(A2341,0,参数!B2340)</f>
        <v>8.19976544175135</v>
      </c>
      <c r="AA2341" t="str">
        <f>f_dq_status(A2341,参数!$B$1)</f>
        <v>开放申购|开放赎回</v>
      </c>
      <c r="AB2341" s="17">
        <f ca="1">f_risk_maxdownside(A2341,参数!$B$6,参数!$B$1)</f>
        <v>-2.25137039937353</v>
      </c>
      <c r="AC2341" s="17">
        <f ca="1">f_risk_maxdownside(A2341,参数!$B$4,参数!$B$1)</f>
        <v>-2.25137039937353</v>
      </c>
      <c r="AD2341" t="str">
        <f ca="1">f_risk_maxdownside_date(A2341,参数!$B$6,参数!$B$1)</f>
        <v>20200710-20200716</v>
      </c>
    </row>
    <row r="2342" spans="1:30">
      <c r="A2342" s="15" t="s">
        <v>2370</v>
      </c>
      <c r="B2342" t="str">
        <f>f_info_name(A2342)</f>
        <v>永赢股息优选A</v>
      </c>
      <c r="C2342" t="str">
        <f>f_info_setupdate(A2342)</f>
        <v>2020-03-25</v>
      </c>
      <c r="D2342" s="16">
        <f t="shared" si="36"/>
        <v>306</v>
      </c>
      <c r="F2342" s="17">
        <f>f_netasset_total(A2342,参数!$B$1,100000000)</f>
        <v>5.7477144916</v>
      </c>
      <c r="G2342" s="17">
        <f ca="1">f_nav_adjustedreturn(A2342,参数!$B$2,参数!$B$1)</f>
        <v>0</v>
      </c>
      <c r="H2342" s="17">
        <f ca="1">f_nav_periodreturnrankingper(A2342,参数!$B$2,参数!$B$1,3)</f>
        <v>0</v>
      </c>
      <c r="I2342" s="17">
        <f ca="1">f_nav_adjustedreturn(A2342,参数!$B$3,参数!$B$2)</f>
        <v>0</v>
      </c>
      <c r="J2342" s="17">
        <f ca="1">f_nav_periodreturnrankingper(A2342,参数!$B$3,参数!$B$2,3)</f>
        <v>0</v>
      </c>
      <c r="K2342" s="17">
        <f ca="1">f_nav_adjustedreturn(A2342,参数!$B$4,参数!$B$3)</f>
        <v>0</v>
      </c>
      <c r="L2342" s="17">
        <f ca="1">f_nav_periodreturnrankingper(A2342,参数!$B$4,参数!$B$3,3)</f>
        <v>0</v>
      </c>
      <c r="M2342" s="17">
        <f ca="1">f_nav_adjustedreturn(A2342,参数!$B$5,参数!$B$4)</f>
        <v>0</v>
      </c>
      <c r="N2342" s="17">
        <f ca="1">f_nav_periodreturnrankingper(A2342,参数!$B$5,参数!$B$4,3)</f>
        <v>0</v>
      </c>
      <c r="O2342" s="17">
        <f ca="1">f_nav_adjustedreturn(A2342,参数!$B$6,参数!$B$5)</f>
        <v>0</v>
      </c>
      <c r="P2342" s="17">
        <f ca="1">f_nav_periodreturnrankingper(A2342,参数!$B$6,参数!$B$5,3)</f>
        <v>0</v>
      </c>
      <c r="Q2342" s="25">
        <f>f_return(A2342,1,参数!$B$1-365/2,参数!$B$1)</f>
        <v>106.848873691462</v>
      </c>
      <c r="R2342" s="25">
        <f ca="1">f_return(A2342,1,参数!$B$4,参数!$B$1)</f>
        <v>0</v>
      </c>
      <c r="S2342" s="25">
        <f ca="1">f_return(A2342,1,参数!$B$6,参数!$B$1)</f>
        <v>0</v>
      </c>
      <c r="T2342" t="str">
        <f>f_info_investtype(A2342)</f>
        <v>偏股混合型基金</v>
      </c>
      <c r="U2342" t="str">
        <f>f_info_fundmanager(A2342)</f>
        <v>李永兴,晏青</v>
      </c>
      <c r="V2342">
        <f>f_info_manager_onthepostdays(A2342,1)</f>
        <v>323</v>
      </c>
      <c r="W2342" s="25">
        <f ca="1">f_return_1w(A2342,"0",参数!$B$2)</f>
        <v>0</v>
      </c>
      <c r="X2342" s="25">
        <f>f_return_1m(A2342,"0",参数!$B$1)</f>
        <v>21.8191589412871</v>
      </c>
      <c r="Y2342" s="25">
        <f>f_return_3m(A2342,0,参数!$B$1)</f>
        <v>32.1816458925578</v>
      </c>
      <c r="Z2342" s="25">
        <f>f_return_6m(A2342,0,参数!B2341)</f>
        <v>35.4535974973931</v>
      </c>
      <c r="AA2342" t="str">
        <f>f_dq_status(A2342,参数!$B$1)</f>
        <v>开放申购|开放赎回</v>
      </c>
      <c r="AB2342" s="17">
        <f ca="1">f_risk_maxdownside(A2342,参数!$B$6,参数!$B$1)</f>
        <v>-8.01346319106274</v>
      </c>
      <c r="AC2342" s="17">
        <f ca="1">f_risk_maxdownside(A2342,参数!$B$4,参数!$B$1)</f>
        <v>-8.01346319106274</v>
      </c>
      <c r="AD2342" t="str">
        <f ca="1">f_risk_maxdownside_date(A2342,参数!$B$6,参数!$B$1)</f>
        <v>20200903-20200910</v>
      </c>
    </row>
    <row r="2343" spans="1:30">
      <c r="A2343" s="15" t="s">
        <v>2371</v>
      </c>
      <c r="B2343" t="str">
        <f>f_info_name(A2343)</f>
        <v>华商恒益稳健</v>
      </c>
      <c r="C2343" t="str">
        <f>f_info_setupdate(A2343)</f>
        <v>2020-02-20</v>
      </c>
      <c r="D2343" s="16">
        <f t="shared" si="36"/>
        <v>340</v>
      </c>
      <c r="F2343" s="17">
        <f>f_netasset_total(A2343,参数!$B$1,100000000)</f>
        <v>3.9193232915</v>
      </c>
      <c r="G2343" s="17">
        <f ca="1">f_nav_adjustedreturn(A2343,参数!$B$2,参数!$B$1)</f>
        <v>0</v>
      </c>
      <c r="H2343" s="17">
        <f ca="1">f_nav_periodreturnrankingper(A2343,参数!$B$2,参数!$B$1,3)</f>
        <v>0</v>
      </c>
      <c r="I2343" s="17">
        <f ca="1">f_nav_adjustedreturn(A2343,参数!$B$3,参数!$B$2)</f>
        <v>0</v>
      </c>
      <c r="J2343" s="17">
        <f ca="1">f_nav_periodreturnrankingper(A2343,参数!$B$3,参数!$B$2,3)</f>
        <v>0</v>
      </c>
      <c r="K2343" s="17">
        <f ca="1">f_nav_adjustedreturn(A2343,参数!$B$4,参数!$B$3)</f>
        <v>0</v>
      </c>
      <c r="L2343" s="17">
        <f ca="1">f_nav_periodreturnrankingper(A2343,参数!$B$4,参数!$B$3,3)</f>
        <v>0</v>
      </c>
      <c r="M2343" s="17">
        <f ca="1">f_nav_adjustedreturn(A2343,参数!$B$5,参数!$B$4)</f>
        <v>0</v>
      </c>
      <c r="N2343" s="17">
        <f ca="1">f_nav_periodreturnrankingper(A2343,参数!$B$5,参数!$B$4,3)</f>
        <v>0</v>
      </c>
      <c r="O2343" s="17">
        <f ca="1">f_nav_adjustedreturn(A2343,参数!$B$6,参数!$B$5)</f>
        <v>0</v>
      </c>
      <c r="P2343" s="17">
        <f ca="1">f_nav_periodreturnrankingper(A2343,参数!$B$6,参数!$B$5,3)</f>
        <v>0</v>
      </c>
      <c r="Q2343" s="25">
        <f>f_return(A2343,1,参数!$B$1-365/2,参数!$B$1)</f>
        <v>63.9020220747614</v>
      </c>
      <c r="R2343" s="25">
        <f ca="1">f_return(A2343,1,参数!$B$4,参数!$B$1)</f>
        <v>0</v>
      </c>
      <c r="S2343" s="25">
        <f ca="1">f_return(A2343,1,参数!$B$6,参数!$B$1)</f>
        <v>0</v>
      </c>
      <c r="T2343" t="str">
        <f>f_info_investtype(A2343)</f>
        <v>平衡混合型基金</v>
      </c>
      <c r="U2343" t="str">
        <f>f_info_fundmanager(A2343)</f>
        <v>周海栋</v>
      </c>
      <c r="V2343">
        <f>f_info_manager_onthepostdays(A2343,1)</f>
        <v>357</v>
      </c>
      <c r="W2343" s="25">
        <f ca="1">f_return_1w(A2343,"0",参数!$B$2)</f>
        <v>0</v>
      </c>
      <c r="X2343" s="25">
        <f>f_return_1m(A2343,"0",参数!$B$1)</f>
        <v>6.69072084085028</v>
      </c>
      <c r="Y2343" s="25">
        <f>f_return_3m(A2343,0,参数!$B$1)</f>
        <v>21.457272970801</v>
      </c>
      <c r="Z2343" s="25">
        <f>f_return_6m(A2343,0,参数!B2342)</f>
        <v>21.5249055925193</v>
      </c>
      <c r="AA2343" t="str">
        <f>f_dq_status(A2343,参数!$B$1)</f>
        <v>开放申购|开放赎回</v>
      </c>
      <c r="AB2343" s="17">
        <f ca="1">f_risk_maxdownside(A2343,参数!$B$6,参数!$B$1)</f>
        <v>-8.78494994822231</v>
      </c>
      <c r="AC2343" s="17">
        <f ca="1">f_risk_maxdownside(A2343,参数!$B$4,参数!$B$1)</f>
        <v>-8.78494994822231</v>
      </c>
      <c r="AD2343" t="str">
        <f ca="1">f_risk_maxdownside_date(A2343,参数!$B$6,参数!$B$1)</f>
        <v>20200714-20200727</v>
      </c>
    </row>
    <row r="2344" spans="1:30">
      <c r="A2344" s="15" t="s">
        <v>2372</v>
      </c>
      <c r="B2344" t="str">
        <f>f_info_name(A2344)</f>
        <v>鹏扬景科A</v>
      </c>
      <c r="C2344" t="str">
        <f>f_info_setupdate(A2344)</f>
        <v>2020-04-10</v>
      </c>
      <c r="D2344" s="16">
        <f t="shared" si="36"/>
        <v>290</v>
      </c>
      <c r="F2344" s="17">
        <f>f_netasset_total(A2344,参数!$B$1,100000000)</f>
        <v>7.0218283969</v>
      </c>
      <c r="G2344" s="17">
        <f ca="1">f_nav_adjustedreturn(A2344,参数!$B$2,参数!$B$1)</f>
        <v>0</v>
      </c>
      <c r="H2344" s="17">
        <f ca="1">f_nav_periodreturnrankingper(A2344,参数!$B$2,参数!$B$1,3)</f>
        <v>0</v>
      </c>
      <c r="I2344" s="17">
        <f ca="1">f_nav_adjustedreturn(A2344,参数!$B$3,参数!$B$2)</f>
        <v>0</v>
      </c>
      <c r="J2344" s="17">
        <f ca="1">f_nav_periodreturnrankingper(A2344,参数!$B$3,参数!$B$2,3)</f>
        <v>0</v>
      </c>
      <c r="K2344" s="17">
        <f ca="1">f_nav_adjustedreturn(A2344,参数!$B$4,参数!$B$3)</f>
        <v>0</v>
      </c>
      <c r="L2344" s="17">
        <f ca="1">f_nav_periodreturnrankingper(A2344,参数!$B$4,参数!$B$3,3)</f>
        <v>0</v>
      </c>
      <c r="M2344" s="17">
        <f ca="1">f_nav_adjustedreturn(A2344,参数!$B$5,参数!$B$4)</f>
        <v>0</v>
      </c>
      <c r="N2344" s="17">
        <f ca="1">f_nav_periodreturnrankingper(A2344,参数!$B$5,参数!$B$4,3)</f>
        <v>0</v>
      </c>
      <c r="O2344" s="17">
        <f ca="1">f_nav_adjustedreturn(A2344,参数!$B$6,参数!$B$5)</f>
        <v>0</v>
      </c>
      <c r="P2344" s="17">
        <f ca="1">f_nav_periodreturnrankingper(A2344,参数!$B$6,参数!$B$5,3)</f>
        <v>0</v>
      </c>
      <c r="Q2344" s="25">
        <f>f_return(A2344,1,参数!$B$1-365/2,参数!$B$1)</f>
        <v>42.3619667406802</v>
      </c>
      <c r="R2344" s="25">
        <f ca="1">f_return(A2344,1,参数!$B$4,参数!$B$1)</f>
        <v>0</v>
      </c>
      <c r="S2344" s="25">
        <f ca="1">f_return(A2344,1,参数!$B$6,参数!$B$1)</f>
        <v>0</v>
      </c>
      <c r="T2344" t="str">
        <f>f_info_investtype(A2344)</f>
        <v>偏债混合型基金</v>
      </c>
      <c r="U2344" t="str">
        <f>f_info_fundmanager(A2344)</f>
        <v>赵世宏,王莹莹</v>
      </c>
      <c r="V2344">
        <f>f_info_manager_onthepostdays(A2344,1)</f>
        <v>307</v>
      </c>
      <c r="W2344" s="25">
        <f ca="1">f_return_1w(A2344,"0",参数!$B$2)</f>
        <v>0</v>
      </c>
      <c r="X2344" s="25">
        <f>f_return_1m(A2344,"0",参数!$B$1)</f>
        <v>6.875</v>
      </c>
      <c r="Y2344" s="25">
        <f>f_return_3m(A2344,0,参数!$B$1)</f>
        <v>13.6367774237597</v>
      </c>
      <c r="Z2344" s="25">
        <f>f_return_6m(A2344,0,参数!B2343)</f>
        <v>14.6064301552106</v>
      </c>
      <c r="AA2344" t="str">
        <f>f_dq_status(A2344,参数!$B$1)</f>
        <v>暂停大额申购|开放赎回</v>
      </c>
      <c r="AB2344" s="17">
        <f ca="1">f_risk_maxdownside(A2344,参数!$B$6,参数!$B$1)</f>
        <v>-3.33574398842887</v>
      </c>
      <c r="AC2344" s="17">
        <f ca="1">f_risk_maxdownside(A2344,参数!$B$4,参数!$B$1)</f>
        <v>-3.33574398842887</v>
      </c>
      <c r="AD2344" t="str">
        <f ca="1">f_risk_maxdownside_date(A2344,参数!$B$6,参数!$B$1)</f>
        <v>20200903-20200909</v>
      </c>
    </row>
    <row r="2345" spans="1:30">
      <c r="A2345" s="15" t="s">
        <v>2373</v>
      </c>
      <c r="B2345" t="str">
        <f>f_info_name(A2345)</f>
        <v>鹏扬聚利6个月A</v>
      </c>
      <c r="C2345" t="str">
        <f>f_info_setupdate(A2345)</f>
        <v>2020-01-20</v>
      </c>
      <c r="D2345" s="16">
        <f t="shared" si="36"/>
        <v>371</v>
      </c>
      <c r="F2345" s="17">
        <f>f_netasset_total(A2345,参数!$B$1,100000000)</f>
        <v>21.5929698691</v>
      </c>
      <c r="G2345" s="17">
        <f ca="1">f_nav_adjustedreturn(A2345,参数!$B$2,参数!$B$1)</f>
        <v>12.5187781672509</v>
      </c>
      <c r="H2345" s="17">
        <f ca="1">f_nav_periodreturnrankingper(A2345,参数!$B$2,参数!$B$1,3)</f>
        <v>33.5849056603774</v>
      </c>
      <c r="I2345" s="17">
        <f ca="1">f_nav_adjustedreturn(A2345,参数!$B$3,参数!$B$2)</f>
        <v>0</v>
      </c>
      <c r="J2345" s="17">
        <f ca="1">f_nav_periodreturnrankingper(A2345,参数!$B$3,参数!$B$2,3)</f>
        <v>0</v>
      </c>
      <c r="K2345" s="17">
        <f ca="1">f_nav_adjustedreturn(A2345,参数!$B$4,参数!$B$3)</f>
        <v>0</v>
      </c>
      <c r="L2345" s="17">
        <f ca="1">f_nav_periodreturnrankingper(A2345,参数!$B$4,参数!$B$3,3)</f>
        <v>0</v>
      </c>
      <c r="M2345" s="17">
        <f ca="1">f_nav_adjustedreturn(A2345,参数!$B$5,参数!$B$4)</f>
        <v>0</v>
      </c>
      <c r="N2345" s="17">
        <f ca="1">f_nav_periodreturnrankingper(A2345,参数!$B$5,参数!$B$4,3)</f>
        <v>0</v>
      </c>
      <c r="O2345" s="17">
        <f ca="1">f_nav_adjustedreturn(A2345,参数!$B$6,参数!$B$5)</f>
        <v>0</v>
      </c>
      <c r="P2345" s="17">
        <f ca="1">f_nav_periodreturnrankingper(A2345,参数!$B$6,参数!$B$5,3)</f>
        <v>0</v>
      </c>
      <c r="Q2345" s="25">
        <f>f_return(A2345,1,参数!$B$1-365/2,参数!$B$1)</f>
        <v>20.0330642113651</v>
      </c>
      <c r="R2345" s="25">
        <f ca="1">f_return(A2345,1,参数!$B$4,参数!$B$1)</f>
        <v>0</v>
      </c>
      <c r="S2345" s="25">
        <f ca="1">f_return(A2345,1,参数!$B$6,参数!$B$1)</f>
        <v>0</v>
      </c>
      <c r="T2345" t="str">
        <f>f_info_investtype(A2345)</f>
        <v>混合债券型二级基金</v>
      </c>
      <c r="U2345" t="str">
        <f>f_info_fundmanager(A2345)</f>
        <v>李刚,李沁,张望</v>
      </c>
      <c r="V2345">
        <f>f_info_manager_onthepostdays(A2345,1)</f>
        <v>388</v>
      </c>
      <c r="W2345" s="25">
        <f ca="1">f_return_1w(A2345,"0",参数!$B$2)</f>
        <v>-0.149999999999995</v>
      </c>
      <c r="X2345" s="25">
        <f>f_return_1m(A2345,"0",参数!$B$1)</f>
        <v>3.51976412051967</v>
      </c>
      <c r="Y2345" s="25">
        <f>f_return_3m(A2345,0,参数!$B$1)</f>
        <v>7.61494252873562</v>
      </c>
      <c r="Z2345" s="25">
        <f>f_return_6m(A2345,0,参数!B2344)</f>
        <v>7.56294445512204</v>
      </c>
      <c r="AA2345" t="str">
        <f>f_dq_status(A2345,参数!$B$1)</f>
        <v>开放申购|开放赎回</v>
      </c>
      <c r="AB2345" s="17">
        <f ca="1">f_risk_maxdownside(A2345,参数!$B$6,参数!$B$1)</f>
        <v>-1.53861041223147</v>
      </c>
      <c r="AC2345" s="17">
        <f ca="1">f_risk_maxdownside(A2345,参数!$B$4,参数!$B$1)</f>
        <v>-1.53861041223147</v>
      </c>
      <c r="AD2345" t="str">
        <f ca="1">f_risk_maxdownside_date(A2345,参数!$B$6,参数!$B$1)</f>
        <v>20200714-20200716</v>
      </c>
    </row>
    <row r="2346" spans="1:30">
      <c r="A2346" s="15" t="s">
        <v>2374</v>
      </c>
      <c r="B2346" t="str">
        <f>f_info_name(A2346)</f>
        <v>交银内核驱动</v>
      </c>
      <c r="C2346" t="str">
        <f>f_info_setupdate(A2346)</f>
        <v>2020-01-13</v>
      </c>
      <c r="D2346" s="16">
        <f t="shared" si="36"/>
        <v>378</v>
      </c>
      <c r="F2346" s="17">
        <f>f_netasset_total(A2346,参数!$B$1,100000000)</f>
        <v>106.2099406277</v>
      </c>
      <c r="G2346" s="17">
        <f ca="1">f_nav_adjustedreturn(A2346,参数!$B$2,参数!$B$1)</f>
        <v>65.0010034115994</v>
      </c>
      <c r="H2346" s="17">
        <f ca="1">f_nav_periodreturnrankingper(A2346,参数!$B$2,参数!$B$1,3)</f>
        <v>53.9744847890088</v>
      </c>
      <c r="I2346" s="17">
        <f ca="1">f_nav_adjustedreturn(A2346,参数!$B$3,参数!$B$2)</f>
        <v>0</v>
      </c>
      <c r="J2346" s="17">
        <f ca="1">f_nav_periodreturnrankingper(A2346,参数!$B$3,参数!$B$2,3)</f>
        <v>0</v>
      </c>
      <c r="K2346" s="17">
        <f ca="1">f_nav_adjustedreturn(A2346,参数!$B$4,参数!$B$3)</f>
        <v>0</v>
      </c>
      <c r="L2346" s="17">
        <f ca="1">f_nav_periodreturnrankingper(A2346,参数!$B$4,参数!$B$3,3)</f>
        <v>0</v>
      </c>
      <c r="M2346" s="17">
        <f ca="1">f_nav_adjustedreturn(A2346,参数!$B$5,参数!$B$4)</f>
        <v>0</v>
      </c>
      <c r="N2346" s="17">
        <f ca="1">f_nav_periodreturnrankingper(A2346,参数!$B$5,参数!$B$4,3)</f>
        <v>0</v>
      </c>
      <c r="O2346" s="17">
        <f ca="1">f_nav_adjustedreturn(A2346,参数!$B$6,参数!$B$5)</f>
        <v>0</v>
      </c>
      <c r="P2346" s="17">
        <f ca="1">f_nav_periodreturnrankingper(A2346,参数!$B$6,参数!$B$5,3)</f>
        <v>0</v>
      </c>
      <c r="Q2346" s="25">
        <f>f_return(A2346,1,参数!$B$1-365/2,参数!$B$1)</f>
        <v>71.6057392370038</v>
      </c>
      <c r="R2346" s="25">
        <f ca="1">f_return(A2346,1,参数!$B$4,参数!$B$1)</f>
        <v>0</v>
      </c>
      <c r="S2346" s="25">
        <f ca="1">f_return(A2346,1,参数!$B$6,参数!$B$1)</f>
        <v>0</v>
      </c>
      <c r="T2346" t="str">
        <f>f_info_investtype(A2346)</f>
        <v>偏股混合型基金</v>
      </c>
      <c r="U2346" t="str">
        <f>f_info_fundmanager(A2346)</f>
        <v>杨浩</v>
      </c>
      <c r="V2346">
        <f>f_info_manager_onthepostdays(A2346,1)</f>
        <v>395</v>
      </c>
      <c r="W2346" s="25">
        <f ca="1">f_return_1w(A2346,"0",参数!$B$2)</f>
        <v>-0.310093027908372</v>
      </c>
      <c r="X2346" s="25">
        <f>f_return_1m(A2346,"0",参数!$B$1)</f>
        <v>14.9287112105116</v>
      </c>
      <c r="Y2346" s="25">
        <f>f_return_3m(A2346,0,参数!$B$1)</f>
        <v>24.0307738723789</v>
      </c>
      <c r="Z2346" s="25">
        <f>f_return_6m(A2346,0,参数!B2345)</f>
        <v>28.1127228770021</v>
      </c>
      <c r="AA2346" t="str">
        <f>f_dq_status(A2346,参数!$B$1)</f>
        <v>暂停大额申购|开放赎回</v>
      </c>
      <c r="AB2346" s="17">
        <f ca="1">f_risk_maxdownside(A2346,参数!$B$6,参数!$B$1)</f>
        <v>-9.21905835917678</v>
      </c>
      <c r="AC2346" s="17">
        <f ca="1">f_risk_maxdownside(A2346,参数!$B$4,参数!$B$1)</f>
        <v>-9.21905835917678</v>
      </c>
      <c r="AD2346" t="str">
        <f ca="1">f_risk_maxdownside_date(A2346,参数!$B$6,参数!$B$1)</f>
        <v>20200226-20200323</v>
      </c>
    </row>
    <row r="2347" spans="1:30">
      <c r="A2347" s="15" t="s">
        <v>2375</v>
      </c>
      <c r="B2347" t="str">
        <f>f_info_name(A2347)</f>
        <v>南方宝丰A</v>
      </c>
      <c r="C2347" t="str">
        <f>f_info_setupdate(A2347)</f>
        <v>2020-03-05</v>
      </c>
      <c r="D2347" s="16">
        <f t="shared" si="36"/>
        <v>326</v>
      </c>
      <c r="F2347" s="17">
        <f>f_netasset_total(A2347,参数!$B$1,100000000)</f>
        <v>10.7994472235</v>
      </c>
      <c r="G2347" s="17">
        <f ca="1">f_nav_adjustedreturn(A2347,参数!$B$2,参数!$B$1)</f>
        <v>0</v>
      </c>
      <c r="H2347" s="17">
        <f ca="1">f_nav_periodreturnrankingper(A2347,参数!$B$2,参数!$B$1,3)</f>
        <v>0</v>
      </c>
      <c r="I2347" s="17">
        <f ca="1">f_nav_adjustedreturn(A2347,参数!$B$3,参数!$B$2)</f>
        <v>0</v>
      </c>
      <c r="J2347" s="17">
        <f ca="1">f_nav_periodreturnrankingper(A2347,参数!$B$3,参数!$B$2,3)</f>
        <v>0</v>
      </c>
      <c r="K2347" s="17">
        <f ca="1">f_nav_adjustedreturn(A2347,参数!$B$4,参数!$B$3)</f>
        <v>0</v>
      </c>
      <c r="L2347" s="17">
        <f ca="1">f_nav_periodreturnrankingper(A2347,参数!$B$4,参数!$B$3,3)</f>
        <v>0</v>
      </c>
      <c r="M2347" s="17">
        <f ca="1">f_nav_adjustedreturn(A2347,参数!$B$5,参数!$B$4)</f>
        <v>0</v>
      </c>
      <c r="N2347" s="17">
        <f ca="1">f_nav_periodreturnrankingper(A2347,参数!$B$5,参数!$B$4,3)</f>
        <v>0</v>
      </c>
      <c r="O2347" s="17">
        <f ca="1">f_nav_adjustedreturn(A2347,参数!$B$6,参数!$B$5)</f>
        <v>0</v>
      </c>
      <c r="P2347" s="17">
        <f ca="1">f_nav_periodreturnrankingper(A2347,参数!$B$6,参数!$B$5,3)</f>
        <v>0</v>
      </c>
      <c r="Q2347" s="25">
        <f>f_return(A2347,1,参数!$B$1-365/2,参数!$B$1)</f>
        <v>21.1687758815562</v>
      </c>
      <c r="R2347" s="25">
        <f ca="1">f_return(A2347,1,参数!$B$4,参数!$B$1)</f>
        <v>0</v>
      </c>
      <c r="S2347" s="25">
        <f ca="1">f_return(A2347,1,参数!$B$6,参数!$B$1)</f>
        <v>0</v>
      </c>
      <c r="T2347" t="str">
        <f>f_info_investtype(A2347)</f>
        <v>偏债混合型基金</v>
      </c>
      <c r="U2347" t="str">
        <f>f_info_fundmanager(A2347)</f>
        <v>孙鲁闽,林乐峰</v>
      </c>
      <c r="V2347">
        <f>f_info_manager_onthepostdays(A2347,1)</f>
        <v>343</v>
      </c>
      <c r="W2347" s="25">
        <f ca="1">f_return_1w(A2347,"0",参数!$B$2)</f>
        <v>0</v>
      </c>
      <c r="X2347" s="25">
        <f>f_return_1m(A2347,"0",参数!$B$1)</f>
        <v>3.52951878468116</v>
      </c>
      <c r="Y2347" s="25">
        <f>f_return_3m(A2347,0,参数!$B$1)</f>
        <v>5.9486129212437</v>
      </c>
      <c r="Z2347" s="25">
        <f>f_return_6m(A2347,0,参数!B2346)</f>
        <v>8.73212583412775</v>
      </c>
      <c r="AA2347" t="str">
        <f>f_dq_status(A2347,参数!$B$1)</f>
        <v>开放申购|开放赎回</v>
      </c>
      <c r="AB2347" s="17">
        <f ca="1">f_risk_maxdownside(A2347,参数!$B$6,参数!$B$1)</f>
        <v>-1.17746797287115</v>
      </c>
      <c r="AC2347" s="17">
        <f ca="1">f_risk_maxdownside(A2347,参数!$B$4,参数!$B$1)</f>
        <v>-1.17746797287115</v>
      </c>
      <c r="AD2347" t="str">
        <f ca="1">f_risk_maxdownside_date(A2347,参数!$B$6,参数!$B$1)</f>
        <v>20200829-20200909</v>
      </c>
    </row>
    <row r="2348" spans="1:30">
      <c r="A2348" s="15" t="s">
        <v>2376</v>
      </c>
      <c r="B2348" t="str">
        <f>f_info_name(A2348)</f>
        <v>富兰克林国海基本面优选</v>
      </c>
      <c r="C2348" t="str">
        <f>f_info_setupdate(A2348)</f>
        <v>2020-02-13</v>
      </c>
      <c r="D2348" s="16">
        <f t="shared" si="36"/>
        <v>347</v>
      </c>
      <c r="F2348" s="17">
        <f>f_netasset_total(A2348,参数!$B$1,100000000)</f>
        <v>20.0380903984</v>
      </c>
      <c r="G2348" s="17">
        <f ca="1">f_nav_adjustedreturn(A2348,参数!$B$2,参数!$B$1)</f>
        <v>0</v>
      </c>
      <c r="H2348" s="17">
        <f ca="1">f_nav_periodreturnrankingper(A2348,参数!$B$2,参数!$B$1,3)</f>
        <v>0</v>
      </c>
      <c r="I2348" s="17">
        <f ca="1">f_nav_adjustedreturn(A2348,参数!$B$3,参数!$B$2)</f>
        <v>0</v>
      </c>
      <c r="J2348" s="17">
        <f ca="1">f_nav_periodreturnrankingper(A2348,参数!$B$3,参数!$B$2,3)</f>
        <v>0</v>
      </c>
      <c r="K2348" s="17">
        <f ca="1">f_nav_adjustedreturn(A2348,参数!$B$4,参数!$B$3)</f>
        <v>0</v>
      </c>
      <c r="L2348" s="17">
        <f ca="1">f_nav_periodreturnrankingper(A2348,参数!$B$4,参数!$B$3,3)</f>
        <v>0</v>
      </c>
      <c r="M2348" s="17">
        <f ca="1">f_nav_adjustedreturn(A2348,参数!$B$5,参数!$B$4)</f>
        <v>0</v>
      </c>
      <c r="N2348" s="17">
        <f ca="1">f_nav_periodreturnrankingper(A2348,参数!$B$5,参数!$B$4,3)</f>
        <v>0</v>
      </c>
      <c r="O2348" s="17">
        <f ca="1">f_nav_adjustedreturn(A2348,参数!$B$6,参数!$B$5)</f>
        <v>0</v>
      </c>
      <c r="P2348" s="17">
        <f ca="1">f_nav_periodreturnrankingper(A2348,参数!$B$6,参数!$B$5,3)</f>
        <v>0</v>
      </c>
      <c r="Q2348" s="25">
        <f>f_return(A2348,1,参数!$B$1-365/2,参数!$B$1)</f>
        <v>83.9657589381549</v>
      </c>
      <c r="R2348" s="25">
        <f ca="1">f_return(A2348,1,参数!$B$4,参数!$B$1)</f>
        <v>0</v>
      </c>
      <c r="S2348" s="25">
        <f ca="1">f_return(A2348,1,参数!$B$6,参数!$B$1)</f>
        <v>0</v>
      </c>
      <c r="T2348" t="str">
        <f>f_info_investtype(A2348)</f>
        <v>偏股混合型基金</v>
      </c>
      <c r="U2348" t="str">
        <f>f_info_fundmanager(A2348)</f>
        <v>赵晓东</v>
      </c>
      <c r="V2348">
        <f>f_info_manager_onthepostdays(A2348,1)</f>
        <v>364</v>
      </c>
      <c r="W2348" s="25">
        <f ca="1">f_return_1w(A2348,"0",参数!$B$2)</f>
        <v>0</v>
      </c>
      <c r="X2348" s="25">
        <f>f_return_1m(A2348,"0",参数!$B$1)</f>
        <v>21.1994822378829</v>
      </c>
      <c r="Y2348" s="25">
        <f>f_return_3m(A2348,0,参数!$B$1)</f>
        <v>27.9629489028927</v>
      </c>
      <c r="Z2348" s="25">
        <f>f_return_6m(A2348,0,参数!B2347)</f>
        <v>34.8316342292246</v>
      </c>
      <c r="AA2348" t="str">
        <f>f_dq_status(A2348,参数!$B$1)</f>
        <v>开放申购|开放赎回</v>
      </c>
      <c r="AB2348" s="17">
        <f ca="1">f_risk_maxdownside(A2348,参数!$B$6,参数!$B$1)</f>
        <v>-8.44887780548629</v>
      </c>
      <c r="AC2348" s="17">
        <f ca="1">f_risk_maxdownside(A2348,参数!$B$4,参数!$B$1)</f>
        <v>-8.44887780548629</v>
      </c>
      <c r="AD2348" t="str">
        <f ca="1">f_risk_maxdownside_date(A2348,参数!$B$6,参数!$B$1)</f>
        <v>20200222-20200320</v>
      </c>
    </row>
    <row r="2349" spans="1:30">
      <c r="A2349" s="15" t="s">
        <v>2377</v>
      </c>
      <c r="B2349" t="str">
        <f>f_info_name(A2349)</f>
        <v>弘毅远方经济新动力</v>
      </c>
      <c r="C2349" t="str">
        <f>f_info_setupdate(A2349)</f>
        <v>2019-12-30</v>
      </c>
      <c r="D2349" s="16">
        <f t="shared" si="36"/>
        <v>392</v>
      </c>
      <c r="F2349" s="17">
        <f>f_netasset_total(A2349,参数!$B$1,100000000)</f>
        <v>1.5478224351</v>
      </c>
      <c r="G2349" s="17">
        <f ca="1">f_nav_adjustedreturn(A2349,参数!$B$2,参数!$B$1)</f>
        <v>21.5200445434299</v>
      </c>
      <c r="H2349" s="17">
        <f ca="1">f_nav_periodreturnrankingper(A2349,参数!$B$2,参数!$B$1,3)</f>
        <v>97.0559371933268</v>
      </c>
      <c r="I2349" s="17">
        <f ca="1">f_nav_adjustedreturn(A2349,参数!$B$3,参数!$B$2)</f>
        <v>0</v>
      </c>
      <c r="J2349" s="17">
        <f ca="1">f_nav_periodreturnrankingper(A2349,参数!$B$3,参数!$B$2,3)</f>
        <v>0</v>
      </c>
      <c r="K2349" s="17">
        <f ca="1">f_nav_adjustedreturn(A2349,参数!$B$4,参数!$B$3)</f>
        <v>0</v>
      </c>
      <c r="L2349" s="17">
        <f ca="1">f_nav_periodreturnrankingper(A2349,参数!$B$4,参数!$B$3,3)</f>
        <v>0</v>
      </c>
      <c r="M2349" s="17">
        <f ca="1">f_nav_adjustedreturn(A2349,参数!$B$5,参数!$B$4)</f>
        <v>0</v>
      </c>
      <c r="N2349" s="17">
        <f ca="1">f_nav_periodreturnrankingper(A2349,参数!$B$5,参数!$B$4,3)</f>
        <v>0</v>
      </c>
      <c r="O2349" s="17">
        <f ca="1">f_nav_adjustedreturn(A2349,参数!$B$6,参数!$B$5)</f>
        <v>0</v>
      </c>
      <c r="P2349" s="17">
        <f ca="1">f_nav_periodreturnrankingper(A2349,参数!$B$6,参数!$B$5,3)</f>
        <v>0</v>
      </c>
      <c r="Q2349" s="25">
        <f>f_return(A2349,1,参数!$B$1-365/2,参数!$B$1)</f>
        <v>25.4203755348579</v>
      </c>
      <c r="R2349" s="25">
        <f ca="1">f_return(A2349,1,参数!$B$4,参数!$B$1)</f>
        <v>0</v>
      </c>
      <c r="S2349" s="25">
        <f ca="1">f_return(A2349,1,参数!$B$6,参数!$B$1)</f>
        <v>0</v>
      </c>
      <c r="T2349" t="str">
        <f>f_info_investtype(A2349)</f>
        <v>偏股混合型基金</v>
      </c>
      <c r="U2349" t="str">
        <f>f_info_fundmanager(A2349)</f>
        <v>焦庆,樊可</v>
      </c>
      <c r="V2349">
        <f>f_info_manager_onthepostdays(A2349,1)</f>
        <v>409</v>
      </c>
      <c r="W2349" s="25">
        <f ca="1">f_return_1w(A2349,"0",参数!$B$2)</f>
        <v>1.38300874964719</v>
      </c>
      <c r="X2349" s="25">
        <f>f_return_1m(A2349,"0",参数!$B$1)</f>
        <v>16.3379530916845</v>
      </c>
      <c r="Y2349" s="25">
        <f>f_return_3m(A2349,0,参数!$B$1)</f>
        <v>15.7927314528252</v>
      </c>
      <c r="Z2349" s="25">
        <f>f_return_6m(A2349,0,参数!B2348)</f>
        <v>6.39205711003529</v>
      </c>
      <c r="AA2349" t="str">
        <f>f_dq_status(A2349,参数!$B$1)</f>
        <v>开放申购|开放赎回</v>
      </c>
      <c r="AB2349" s="17">
        <f ca="1">f_risk_maxdownside(A2349,参数!$B$6,参数!$B$1)</f>
        <v>-24.2497205262705</v>
      </c>
      <c r="AC2349" s="17">
        <f ca="1">f_risk_maxdownside(A2349,参数!$B$4,参数!$B$1)</f>
        <v>-24.2497205262705</v>
      </c>
      <c r="AD2349" t="str">
        <f ca="1">f_risk_maxdownside_date(A2349,参数!$B$6,参数!$B$1)</f>
        <v>20200226-20200323</v>
      </c>
    </row>
    <row r="2350" spans="1:30">
      <c r="A2350" s="15" t="s">
        <v>2378</v>
      </c>
      <c r="B2350" t="str">
        <f>f_info_name(A2350)</f>
        <v>华泰柏瑞锦瑞A</v>
      </c>
      <c r="C2350" t="str">
        <f>f_info_setupdate(A2350)</f>
        <v>2020-01-20</v>
      </c>
      <c r="D2350" s="16">
        <f t="shared" si="36"/>
        <v>371</v>
      </c>
      <c r="F2350" s="17">
        <f>f_netasset_total(A2350,参数!$B$1,100000000)</f>
        <v>1.3060001366</v>
      </c>
      <c r="G2350" s="17">
        <f ca="1">f_nav_adjustedreturn(A2350,参数!$B$2,参数!$B$1)</f>
        <v>4.499100179964</v>
      </c>
      <c r="H2350" s="17">
        <f ca="1">f_nav_periodreturnrankingper(A2350,参数!$B$2,参数!$B$1,3)</f>
        <v>79.2452830188679</v>
      </c>
      <c r="I2350" s="17">
        <f ca="1">f_nav_adjustedreturn(A2350,参数!$B$3,参数!$B$2)</f>
        <v>0</v>
      </c>
      <c r="J2350" s="17">
        <f ca="1">f_nav_periodreturnrankingper(A2350,参数!$B$3,参数!$B$2,3)</f>
        <v>0</v>
      </c>
      <c r="K2350" s="17">
        <f ca="1">f_nav_adjustedreturn(A2350,参数!$B$4,参数!$B$3)</f>
        <v>0</v>
      </c>
      <c r="L2350" s="17">
        <f ca="1">f_nav_periodreturnrankingper(A2350,参数!$B$4,参数!$B$3,3)</f>
        <v>0</v>
      </c>
      <c r="M2350" s="17">
        <f ca="1">f_nav_adjustedreturn(A2350,参数!$B$5,参数!$B$4)</f>
        <v>0</v>
      </c>
      <c r="N2350" s="17">
        <f ca="1">f_nav_periodreturnrankingper(A2350,参数!$B$5,参数!$B$4,3)</f>
        <v>0</v>
      </c>
      <c r="O2350" s="17">
        <f ca="1">f_nav_adjustedreturn(A2350,参数!$B$6,参数!$B$5)</f>
        <v>0</v>
      </c>
      <c r="P2350" s="17">
        <f ca="1">f_nav_periodreturnrankingper(A2350,参数!$B$6,参数!$B$5,3)</f>
        <v>0</v>
      </c>
      <c r="Q2350" s="25">
        <f>f_return(A2350,1,参数!$B$1-365/2,参数!$B$1)</f>
        <v>6.88496024006053</v>
      </c>
      <c r="R2350" s="25">
        <f ca="1">f_return(A2350,1,参数!$B$4,参数!$B$1)</f>
        <v>0</v>
      </c>
      <c r="S2350" s="25">
        <f ca="1">f_return(A2350,1,参数!$B$6,参数!$B$1)</f>
        <v>0</v>
      </c>
      <c r="T2350" t="str">
        <f>f_info_investtype(A2350)</f>
        <v>混合债券型二级基金</v>
      </c>
      <c r="U2350" t="str">
        <f>f_info_fundmanager(A2350)</f>
        <v>吴邦栋,何子建</v>
      </c>
      <c r="V2350">
        <f>f_info_manager_onthepostdays(A2350,1)</f>
        <v>364</v>
      </c>
      <c r="W2350" s="25">
        <f ca="1">f_return_1w(A2350,"0",参数!$B$2)</f>
        <v>0.0199999999999978</v>
      </c>
      <c r="X2350" s="25">
        <f>f_return_1m(A2350,"0",参数!$B$1)</f>
        <v>2.02049780380673</v>
      </c>
      <c r="Y2350" s="25">
        <f>f_return_3m(A2350,0,参数!$B$1)</f>
        <v>3.10742823320508</v>
      </c>
      <c r="Z2350" s="25">
        <f>f_return_6m(A2350,0,参数!B2349)</f>
        <v>1.52364101051802</v>
      </c>
      <c r="AA2350" t="str">
        <f>f_dq_status(A2350,参数!$B$1)</f>
        <v>开放申购|开放赎回</v>
      </c>
      <c r="AB2350" s="17">
        <f ca="1">f_risk_maxdownside(A2350,参数!$B$6,参数!$B$1)</f>
        <v>-2.1212121212121</v>
      </c>
      <c r="AC2350" s="17">
        <f ca="1">f_risk_maxdownside(A2350,参数!$B$4,参数!$B$1)</f>
        <v>-2.1212121212121</v>
      </c>
      <c r="AD2350" t="str">
        <f ca="1">f_risk_maxdownside_date(A2350,参数!$B$6,参数!$B$1)</f>
        <v>20200429-20200608</v>
      </c>
    </row>
    <row r="2351" spans="1:30">
      <c r="A2351" s="15" t="s">
        <v>2379</v>
      </c>
      <c r="B2351" t="str">
        <f>f_info_name(A2351)</f>
        <v>华泰柏瑞行业精选A</v>
      </c>
      <c r="C2351" t="str">
        <f>f_info_setupdate(A2351)</f>
        <v>2020-04-22</v>
      </c>
      <c r="D2351" s="16">
        <f t="shared" si="36"/>
        <v>278</v>
      </c>
      <c r="F2351" s="17">
        <f>f_netasset_total(A2351,参数!$B$1,100000000)</f>
        <v>3.0259126005</v>
      </c>
      <c r="G2351" s="17">
        <f ca="1">f_nav_adjustedreturn(A2351,参数!$B$2,参数!$B$1)</f>
        <v>0</v>
      </c>
      <c r="H2351" s="17">
        <f ca="1">f_nav_periodreturnrankingper(A2351,参数!$B$2,参数!$B$1,3)</f>
        <v>0</v>
      </c>
      <c r="I2351" s="17">
        <f ca="1">f_nav_adjustedreturn(A2351,参数!$B$3,参数!$B$2)</f>
        <v>0</v>
      </c>
      <c r="J2351" s="17">
        <f ca="1">f_nav_periodreturnrankingper(A2351,参数!$B$3,参数!$B$2,3)</f>
        <v>0</v>
      </c>
      <c r="K2351" s="17">
        <f ca="1">f_nav_adjustedreturn(A2351,参数!$B$4,参数!$B$3)</f>
        <v>0</v>
      </c>
      <c r="L2351" s="17">
        <f ca="1">f_nav_periodreturnrankingper(A2351,参数!$B$4,参数!$B$3,3)</f>
        <v>0</v>
      </c>
      <c r="M2351" s="17">
        <f ca="1">f_nav_adjustedreturn(A2351,参数!$B$5,参数!$B$4)</f>
        <v>0</v>
      </c>
      <c r="N2351" s="17">
        <f ca="1">f_nav_periodreturnrankingper(A2351,参数!$B$5,参数!$B$4,3)</f>
        <v>0</v>
      </c>
      <c r="O2351" s="17">
        <f ca="1">f_nav_adjustedreturn(A2351,参数!$B$6,参数!$B$5)</f>
        <v>0</v>
      </c>
      <c r="P2351" s="17">
        <f ca="1">f_nav_periodreturnrankingper(A2351,参数!$B$6,参数!$B$5,3)</f>
        <v>0</v>
      </c>
      <c r="Q2351" s="25">
        <f>f_return(A2351,1,参数!$B$1-365/2,参数!$B$1)</f>
        <v>35.7975960583525</v>
      </c>
      <c r="R2351" s="25">
        <f ca="1">f_return(A2351,1,参数!$B$4,参数!$B$1)</f>
        <v>0</v>
      </c>
      <c r="S2351" s="25">
        <f ca="1">f_return(A2351,1,参数!$B$6,参数!$B$1)</f>
        <v>0</v>
      </c>
      <c r="T2351" t="str">
        <f>f_info_investtype(A2351)</f>
        <v>偏股混合型基金</v>
      </c>
      <c r="U2351" t="str">
        <f>f_info_fundmanager(A2351)</f>
        <v>吕慧建</v>
      </c>
      <c r="V2351">
        <f>f_info_manager_onthepostdays(A2351,1)</f>
        <v>295</v>
      </c>
      <c r="W2351" s="25">
        <f ca="1">f_return_1w(A2351,"0",参数!$B$2)</f>
        <v>0</v>
      </c>
      <c r="X2351" s="25">
        <f>f_return_1m(A2351,"0",参数!$B$1)</f>
        <v>11.3135856079404</v>
      </c>
      <c r="Y2351" s="25">
        <f>f_return_3m(A2351,0,参数!$B$1)</f>
        <v>22.891875695574</v>
      </c>
      <c r="Z2351" s="25">
        <f>f_return_6m(A2351,0,参数!B2350)</f>
        <v>9.51293759512938</v>
      </c>
      <c r="AA2351" t="str">
        <f>f_dq_status(A2351,参数!$B$1)</f>
        <v>开放申购|开放赎回</v>
      </c>
      <c r="AB2351" s="17">
        <f ca="1">f_risk_maxdownside(A2351,参数!$B$6,参数!$B$1)</f>
        <v>-14.9084249084249</v>
      </c>
      <c r="AC2351" s="17">
        <f ca="1">f_risk_maxdownside(A2351,参数!$B$4,参数!$B$1)</f>
        <v>-14.9084249084249</v>
      </c>
      <c r="AD2351" t="str">
        <f ca="1">f_risk_maxdownside_date(A2351,参数!$B$6,参数!$B$1)</f>
        <v>20200806-20201126</v>
      </c>
    </row>
    <row r="2352" spans="1:30">
      <c r="A2352" s="15" t="s">
        <v>2380</v>
      </c>
      <c r="B2352" t="str">
        <f>f_info_name(A2352)</f>
        <v>华泰柏瑞质量成长</v>
      </c>
      <c r="C2352" t="str">
        <f>f_info_setupdate(A2352)</f>
        <v>2020-03-18</v>
      </c>
      <c r="D2352" s="16">
        <f t="shared" si="36"/>
        <v>313</v>
      </c>
      <c r="F2352" s="17">
        <f>f_netasset_total(A2352,参数!$B$1,100000000)</f>
        <v>14.7383626951</v>
      </c>
      <c r="G2352" s="17">
        <f ca="1">f_nav_adjustedreturn(A2352,参数!$B$2,参数!$B$1)</f>
        <v>0</v>
      </c>
      <c r="H2352" s="17">
        <f ca="1">f_nav_periodreturnrankingper(A2352,参数!$B$2,参数!$B$1,3)</f>
        <v>0</v>
      </c>
      <c r="I2352" s="17">
        <f ca="1">f_nav_adjustedreturn(A2352,参数!$B$3,参数!$B$2)</f>
        <v>0</v>
      </c>
      <c r="J2352" s="17">
        <f ca="1">f_nav_periodreturnrankingper(A2352,参数!$B$3,参数!$B$2,3)</f>
        <v>0</v>
      </c>
      <c r="K2352" s="17">
        <f ca="1">f_nav_adjustedreturn(A2352,参数!$B$4,参数!$B$3)</f>
        <v>0</v>
      </c>
      <c r="L2352" s="17">
        <f ca="1">f_nav_periodreturnrankingper(A2352,参数!$B$4,参数!$B$3,3)</f>
        <v>0</v>
      </c>
      <c r="M2352" s="17">
        <f ca="1">f_nav_adjustedreturn(A2352,参数!$B$5,参数!$B$4)</f>
        <v>0</v>
      </c>
      <c r="N2352" s="17">
        <f ca="1">f_nav_periodreturnrankingper(A2352,参数!$B$5,参数!$B$4,3)</f>
        <v>0</v>
      </c>
      <c r="O2352" s="17">
        <f ca="1">f_nav_adjustedreturn(A2352,参数!$B$6,参数!$B$5)</f>
        <v>0</v>
      </c>
      <c r="P2352" s="17">
        <f ca="1">f_nav_periodreturnrankingper(A2352,参数!$B$6,参数!$B$5,3)</f>
        <v>0</v>
      </c>
      <c r="Q2352" s="25">
        <f>f_return(A2352,1,参数!$B$1-365/2,参数!$B$1)</f>
        <v>78.7037085163484</v>
      </c>
      <c r="R2352" s="25">
        <f ca="1">f_return(A2352,1,参数!$B$4,参数!$B$1)</f>
        <v>0</v>
      </c>
      <c r="S2352" s="25">
        <f ca="1">f_return(A2352,1,参数!$B$6,参数!$B$1)</f>
        <v>0</v>
      </c>
      <c r="T2352" t="str">
        <f>f_info_investtype(A2352)</f>
        <v>偏股混合型基金</v>
      </c>
      <c r="U2352" t="str">
        <f>f_info_fundmanager(A2352)</f>
        <v>李晓西</v>
      </c>
      <c r="V2352">
        <f>f_info_manager_onthepostdays(A2352,1)</f>
        <v>330</v>
      </c>
      <c r="W2352" s="25">
        <f ca="1">f_return_1w(A2352,"0",参数!$B$2)</f>
        <v>0</v>
      </c>
      <c r="X2352" s="25">
        <f>f_return_1m(A2352,"0",参数!$B$1)</f>
        <v>28.2426063793457</v>
      </c>
      <c r="Y2352" s="25">
        <f>f_return_3m(A2352,0,参数!$B$1)</f>
        <v>36.0579710144928</v>
      </c>
      <c r="Z2352" s="25">
        <f>f_return_6m(A2352,0,参数!B2351)</f>
        <v>26.6511532407091</v>
      </c>
      <c r="AA2352" t="str">
        <f>f_dq_status(A2352,参数!$B$1)</f>
        <v>开放申购|开放赎回</v>
      </c>
      <c r="AB2352" s="17">
        <f ca="1">f_risk_maxdownside(A2352,参数!$B$6,参数!$B$1)</f>
        <v>-12.6512651265126</v>
      </c>
      <c r="AC2352" s="17">
        <f ca="1">f_risk_maxdownside(A2352,参数!$B$4,参数!$B$1)</f>
        <v>-12.6512651265126</v>
      </c>
      <c r="AD2352" t="str">
        <f ca="1">f_risk_maxdownside_date(A2352,参数!$B$6,参数!$B$1)</f>
        <v>20200804-20201130</v>
      </c>
    </row>
    <row r="2353" spans="1:30">
      <c r="A2353" s="15" t="s">
        <v>2381</v>
      </c>
      <c r="B2353" t="str">
        <f>f_info_name(A2353)</f>
        <v>汇安信利A</v>
      </c>
      <c r="C2353" t="str">
        <f>f_info_setupdate(A2353)</f>
        <v>2020-03-05</v>
      </c>
      <c r="D2353" s="16">
        <f t="shared" si="36"/>
        <v>326</v>
      </c>
      <c r="F2353" s="17">
        <f>f_netasset_total(A2353,参数!$B$1,100000000)</f>
        <v>2.2669110517</v>
      </c>
      <c r="G2353" s="17">
        <f ca="1">f_nav_adjustedreturn(A2353,参数!$B$2,参数!$B$1)</f>
        <v>0</v>
      </c>
      <c r="H2353" s="17">
        <f ca="1">f_nav_periodreturnrankingper(A2353,参数!$B$2,参数!$B$1,3)</f>
        <v>0</v>
      </c>
      <c r="I2353" s="17">
        <f ca="1">f_nav_adjustedreturn(A2353,参数!$B$3,参数!$B$2)</f>
        <v>0</v>
      </c>
      <c r="J2353" s="17">
        <f ca="1">f_nav_periodreturnrankingper(A2353,参数!$B$3,参数!$B$2,3)</f>
        <v>0</v>
      </c>
      <c r="K2353" s="17">
        <f ca="1">f_nav_adjustedreturn(A2353,参数!$B$4,参数!$B$3)</f>
        <v>0</v>
      </c>
      <c r="L2353" s="17">
        <f ca="1">f_nav_periodreturnrankingper(A2353,参数!$B$4,参数!$B$3,3)</f>
        <v>0</v>
      </c>
      <c r="M2353" s="17">
        <f ca="1">f_nav_adjustedreturn(A2353,参数!$B$5,参数!$B$4)</f>
        <v>0</v>
      </c>
      <c r="N2353" s="17">
        <f ca="1">f_nav_periodreturnrankingper(A2353,参数!$B$5,参数!$B$4,3)</f>
        <v>0</v>
      </c>
      <c r="O2353" s="17">
        <f ca="1">f_nav_adjustedreturn(A2353,参数!$B$6,参数!$B$5)</f>
        <v>0</v>
      </c>
      <c r="P2353" s="17">
        <f ca="1">f_nav_periodreturnrankingper(A2353,参数!$B$6,参数!$B$5,3)</f>
        <v>0</v>
      </c>
      <c r="Q2353" s="25">
        <f>f_return(A2353,1,参数!$B$1-365/2,参数!$B$1)</f>
        <v>8.73268697279452</v>
      </c>
      <c r="R2353" s="25">
        <f ca="1">f_return(A2353,1,参数!$B$4,参数!$B$1)</f>
        <v>0</v>
      </c>
      <c r="S2353" s="25">
        <f ca="1">f_return(A2353,1,参数!$B$6,参数!$B$1)</f>
        <v>0</v>
      </c>
      <c r="T2353" t="str">
        <f>f_info_investtype(A2353)</f>
        <v>混合债券型二级基金</v>
      </c>
      <c r="U2353" t="str">
        <f>f_info_fundmanager(A2353)</f>
        <v>仇秉则</v>
      </c>
      <c r="V2353">
        <f>f_info_manager_onthepostdays(A2353,1)</f>
        <v>343</v>
      </c>
      <c r="W2353" s="25">
        <f ca="1">f_return_1w(A2353,"0",参数!$B$2)</f>
        <v>0</v>
      </c>
      <c r="X2353" s="25">
        <f>f_return_1m(A2353,"0",参数!$B$1)</f>
        <v>1.88349740124543</v>
      </c>
      <c r="Y2353" s="25">
        <f>f_return_3m(A2353,0,参数!$B$1)</f>
        <v>2.85719732663315</v>
      </c>
      <c r="Z2353" s="25">
        <f>f_return_6m(A2353,0,参数!B2352)</f>
        <v>2.95889585986292</v>
      </c>
      <c r="AA2353" t="str">
        <f>f_dq_status(A2353,参数!$B$1)</f>
        <v>开放申购|开放赎回</v>
      </c>
      <c r="AB2353" s="17">
        <f ca="1">f_risk_maxdownside(A2353,参数!$B$6,参数!$B$1)</f>
        <v>-1.33137542829173</v>
      </c>
      <c r="AC2353" s="17">
        <f ca="1">f_risk_maxdownside(A2353,参数!$B$4,参数!$B$1)</f>
        <v>-1.33137542829173</v>
      </c>
      <c r="AD2353" t="str">
        <f ca="1">f_risk_maxdownside_date(A2353,参数!$B$6,参数!$B$1)</f>
        <v>20200710-20200716</v>
      </c>
    </row>
    <row r="2354" spans="1:30">
      <c r="A2354" s="15" t="s">
        <v>2382</v>
      </c>
      <c r="B2354" t="str">
        <f>f_info_name(A2354)</f>
        <v>惠升惠民A</v>
      </c>
      <c r="C2354" t="str">
        <f>f_info_setupdate(A2354)</f>
        <v>2020-03-05</v>
      </c>
      <c r="D2354" s="16">
        <f t="shared" si="36"/>
        <v>326</v>
      </c>
      <c r="F2354" s="17">
        <f>f_netasset_total(A2354,参数!$B$1,100000000)</f>
        <v>10.2090166594</v>
      </c>
      <c r="G2354" s="17">
        <f ca="1">f_nav_adjustedreturn(A2354,参数!$B$2,参数!$B$1)</f>
        <v>0</v>
      </c>
      <c r="H2354" s="17">
        <f ca="1">f_nav_periodreturnrankingper(A2354,参数!$B$2,参数!$B$1,3)</f>
        <v>0</v>
      </c>
      <c r="I2354" s="17">
        <f ca="1">f_nav_adjustedreturn(A2354,参数!$B$3,参数!$B$2)</f>
        <v>0</v>
      </c>
      <c r="J2354" s="17">
        <f ca="1">f_nav_periodreturnrankingper(A2354,参数!$B$3,参数!$B$2,3)</f>
        <v>0</v>
      </c>
      <c r="K2354" s="17">
        <f ca="1">f_nav_adjustedreturn(A2354,参数!$B$4,参数!$B$3)</f>
        <v>0</v>
      </c>
      <c r="L2354" s="17">
        <f ca="1">f_nav_periodreturnrankingper(A2354,参数!$B$4,参数!$B$3,3)</f>
        <v>0</v>
      </c>
      <c r="M2354" s="17">
        <f ca="1">f_nav_adjustedreturn(A2354,参数!$B$5,参数!$B$4)</f>
        <v>0</v>
      </c>
      <c r="N2354" s="17">
        <f ca="1">f_nav_periodreturnrankingper(A2354,参数!$B$5,参数!$B$4,3)</f>
        <v>0</v>
      </c>
      <c r="O2354" s="17">
        <f ca="1">f_nav_adjustedreturn(A2354,参数!$B$6,参数!$B$5)</f>
        <v>0</v>
      </c>
      <c r="P2354" s="17">
        <f ca="1">f_nav_periodreturnrankingper(A2354,参数!$B$6,参数!$B$5,3)</f>
        <v>0</v>
      </c>
      <c r="Q2354" s="25">
        <f>f_return(A2354,1,参数!$B$1-365/2,参数!$B$1)</f>
        <v>67.7802191516596</v>
      </c>
      <c r="R2354" s="25">
        <f ca="1">f_return(A2354,1,参数!$B$4,参数!$B$1)</f>
        <v>0</v>
      </c>
      <c r="S2354" s="25">
        <f ca="1">f_return(A2354,1,参数!$B$6,参数!$B$1)</f>
        <v>0</v>
      </c>
      <c r="T2354" t="str">
        <f>f_info_investtype(A2354)</f>
        <v>偏股混合型基金</v>
      </c>
      <c r="U2354" t="str">
        <f>f_info_fundmanager(A2354)</f>
        <v>孙庆,张一甫</v>
      </c>
      <c r="V2354">
        <f>f_info_manager_onthepostdays(A2354,1)</f>
        <v>343</v>
      </c>
      <c r="W2354" s="25">
        <f ca="1">f_return_1w(A2354,"0",参数!$B$2)</f>
        <v>0</v>
      </c>
      <c r="X2354" s="25">
        <f>f_return_1m(A2354,"0",参数!$B$1)</f>
        <v>13.2493746226171</v>
      </c>
      <c r="Y2354" s="25">
        <f>f_return_3m(A2354,0,参数!$B$1)</f>
        <v>23.3348990136214</v>
      </c>
      <c r="Z2354" s="25">
        <f>f_return_6m(A2354,0,参数!B2353)</f>
        <v>23.597515060241</v>
      </c>
      <c r="AA2354" t="str">
        <f>f_dq_status(A2354,参数!$B$1)</f>
        <v>开放申购|开放赎回</v>
      </c>
      <c r="AB2354" s="17">
        <f ca="1">f_risk_maxdownside(A2354,参数!$B$6,参数!$B$1)</f>
        <v>-3.8610386103861</v>
      </c>
      <c r="AC2354" s="17">
        <f ca="1">f_risk_maxdownside(A2354,参数!$B$4,参数!$B$1)</f>
        <v>-3.8610386103861</v>
      </c>
      <c r="AD2354" t="str">
        <f ca="1">f_risk_maxdownside_date(A2354,参数!$B$6,参数!$B$1)</f>
        <v>20201106-20201125</v>
      </c>
    </row>
    <row r="2355" spans="1:30">
      <c r="A2355" s="15" t="s">
        <v>2383</v>
      </c>
      <c r="B2355" t="str">
        <f>f_info_name(A2355)</f>
        <v>惠升惠兴A</v>
      </c>
      <c r="C2355" t="str">
        <f>f_info_setupdate(A2355)</f>
        <v>2020-06-01</v>
      </c>
      <c r="D2355" s="16">
        <f t="shared" si="36"/>
        <v>238</v>
      </c>
      <c r="F2355" s="17">
        <f>f_netasset_total(A2355,参数!$B$1,100000000)</f>
        <v>5.0476191845</v>
      </c>
      <c r="G2355" s="17">
        <f ca="1">f_nav_adjustedreturn(A2355,参数!$B$2,参数!$B$1)</f>
        <v>0</v>
      </c>
      <c r="H2355" s="17">
        <f ca="1">f_nav_periodreturnrankingper(A2355,参数!$B$2,参数!$B$1,3)</f>
        <v>0</v>
      </c>
      <c r="I2355" s="17">
        <f ca="1">f_nav_adjustedreturn(A2355,参数!$B$3,参数!$B$2)</f>
        <v>0</v>
      </c>
      <c r="J2355" s="17">
        <f ca="1">f_nav_periodreturnrankingper(A2355,参数!$B$3,参数!$B$2,3)</f>
        <v>0</v>
      </c>
      <c r="K2355" s="17">
        <f ca="1">f_nav_adjustedreturn(A2355,参数!$B$4,参数!$B$3)</f>
        <v>0</v>
      </c>
      <c r="L2355" s="17">
        <f ca="1">f_nav_periodreturnrankingper(A2355,参数!$B$4,参数!$B$3,3)</f>
        <v>0</v>
      </c>
      <c r="M2355" s="17">
        <f ca="1">f_nav_adjustedreturn(A2355,参数!$B$5,参数!$B$4)</f>
        <v>0</v>
      </c>
      <c r="N2355" s="17">
        <f ca="1">f_nav_periodreturnrankingper(A2355,参数!$B$5,参数!$B$4,3)</f>
        <v>0</v>
      </c>
      <c r="O2355" s="17">
        <f ca="1">f_nav_adjustedreturn(A2355,参数!$B$6,参数!$B$5)</f>
        <v>0</v>
      </c>
      <c r="P2355" s="17">
        <f ca="1">f_nav_periodreturnrankingper(A2355,参数!$B$6,参数!$B$5,3)</f>
        <v>0</v>
      </c>
      <c r="Q2355" s="25">
        <f>f_return(A2355,1,参数!$B$1-365/2,参数!$B$1)</f>
        <v>40.912154121585</v>
      </c>
      <c r="R2355" s="25">
        <f ca="1">f_return(A2355,1,参数!$B$4,参数!$B$1)</f>
        <v>0</v>
      </c>
      <c r="S2355" s="25">
        <f ca="1">f_return(A2355,1,参数!$B$6,参数!$B$1)</f>
        <v>0</v>
      </c>
      <c r="T2355" t="str">
        <f>f_info_investtype(A2355)</f>
        <v>平衡混合型基金</v>
      </c>
      <c r="U2355" t="str">
        <f>f_info_fundmanager(A2355)</f>
        <v>孙庆</v>
      </c>
      <c r="V2355">
        <f>f_info_manager_onthepostdays(A2355,1)</f>
        <v>255</v>
      </c>
      <c r="W2355" s="25">
        <f ca="1">f_return_1w(A2355,"0",参数!$B$2)</f>
        <v>0</v>
      </c>
      <c r="X2355" s="25">
        <f>f_return_1m(A2355,"0",参数!$B$1)</f>
        <v>5.81241743725231</v>
      </c>
      <c r="Y2355" s="25">
        <f>f_return_3m(A2355,0,参数!$B$1)</f>
        <v>10.6443487446169</v>
      </c>
      <c r="Z2355" s="25">
        <f>f_return_6m(A2355,0,参数!B2354)</f>
        <v>16.2350765091643</v>
      </c>
      <c r="AA2355" t="str">
        <f>f_dq_status(A2355,参数!$B$1)</f>
        <v>开放申购|开放赎回</v>
      </c>
      <c r="AB2355" s="17">
        <f ca="1">f_risk_maxdownside(A2355,参数!$B$6,参数!$B$1)</f>
        <v>-3.75506893755069</v>
      </c>
      <c r="AC2355" s="17">
        <f ca="1">f_risk_maxdownside(A2355,参数!$B$4,参数!$B$1)</f>
        <v>-3.75506893755069</v>
      </c>
      <c r="AD2355" t="str">
        <f ca="1">f_risk_maxdownside_date(A2355,参数!$B$6,参数!$B$1)</f>
        <v>20200829-20200909</v>
      </c>
    </row>
    <row r="2356" spans="1:30">
      <c r="A2356" s="15" t="s">
        <v>2384</v>
      </c>
      <c r="B2356" t="str">
        <f>f_info_name(A2356)</f>
        <v>兴银研究精选A</v>
      </c>
      <c r="C2356" t="str">
        <f>f_info_setupdate(A2356)</f>
        <v>2020-07-29</v>
      </c>
      <c r="D2356" s="16">
        <f t="shared" si="36"/>
        <v>180</v>
      </c>
      <c r="F2356" s="17">
        <f>f_netasset_total(A2356,参数!$B$1,100000000)</f>
        <v>3.7260381885</v>
      </c>
      <c r="G2356" s="17">
        <f ca="1">f_nav_adjustedreturn(A2356,参数!$B$2,参数!$B$1)</f>
        <v>0</v>
      </c>
      <c r="H2356" s="17">
        <f ca="1">f_nav_periodreturnrankingper(A2356,参数!$B$2,参数!$B$1,3)</f>
        <v>0</v>
      </c>
      <c r="I2356" s="17">
        <f ca="1">f_nav_adjustedreturn(A2356,参数!$B$3,参数!$B$2)</f>
        <v>0</v>
      </c>
      <c r="J2356" s="17">
        <f ca="1">f_nav_periodreturnrankingper(A2356,参数!$B$3,参数!$B$2,3)</f>
        <v>0</v>
      </c>
      <c r="K2356" s="17">
        <f ca="1">f_nav_adjustedreturn(A2356,参数!$B$4,参数!$B$3)</f>
        <v>0</v>
      </c>
      <c r="L2356" s="17">
        <f ca="1">f_nav_periodreturnrankingper(A2356,参数!$B$4,参数!$B$3,3)</f>
        <v>0</v>
      </c>
      <c r="M2356" s="17">
        <f ca="1">f_nav_adjustedreturn(A2356,参数!$B$5,参数!$B$4)</f>
        <v>0</v>
      </c>
      <c r="N2356" s="17">
        <f ca="1">f_nav_periodreturnrankingper(A2356,参数!$B$5,参数!$B$4,3)</f>
        <v>0</v>
      </c>
      <c r="O2356" s="17">
        <f ca="1">f_nav_adjustedreturn(A2356,参数!$B$6,参数!$B$5)</f>
        <v>0</v>
      </c>
      <c r="P2356" s="17">
        <f ca="1">f_nav_periodreturnrankingper(A2356,参数!$B$6,参数!$B$5,3)</f>
        <v>0</v>
      </c>
      <c r="Q2356" s="25">
        <f>f_return(A2356,1,参数!$B$1-365/2,参数!$B$1)</f>
        <v>0</v>
      </c>
      <c r="R2356" s="25">
        <f ca="1">f_return(A2356,1,参数!$B$4,参数!$B$1)</f>
        <v>0</v>
      </c>
      <c r="S2356" s="25">
        <f ca="1">f_return(A2356,1,参数!$B$6,参数!$B$1)</f>
        <v>0</v>
      </c>
      <c r="T2356" t="str">
        <f>f_info_investtype(A2356)</f>
        <v>普通股票型基金</v>
      </c>
      <c r="U2356" t="str">
        <f>f_info_fundmanager(A2356)</f>
        <v>王丝语,杨坤</v>
      </c>
      <c r="V2356">
        <f>f_info_manager_onthepostdays(A2356,1)</f>
        <v>197</v>
      </c>
      <c r="W2356" s="25">
        <f ca="1">f_return_1w(A2356,"0",参数!$B$2)</f>
        <v>0</v>
      </c>
      <c r="X2356" s="25">
        <f>f_return_1m(A2356,"0",参数!$B$1)</f>
        <v>12.0548691860465</v>
      </c>
      <c r="Y2356" s="25">
        <f>f_return_3m(A2356,0,参数!$B$1)</f>
        <v>24.119541155162</v>
      </c>
      <c r="Z2356" s="25">
        <f>f_return_6m(A2356,0,参数!B2355)</f>
        <v>26.4132066033017</v>
      </c>
      <c r="AA2356" t="str">
        <f>f_dq_status(A2356,参数!$B$1)</f>
        <v>开放申购|开放赎回</v>
      </c>
      <c r="AB2356" s="17">
        <f ca="1">f_risk_maxdownside(A2356,参数!$B$6,参数!$B$1)</f>
        <v>-5.05798174191956</v>
      </c>
      <c r="AC2356" s="17">
        <f ca="1">f_risk_maxdownside(A2356,参数!$B$4,参数!$B$1)</f>
        <v>-5.05798174191956</v>
      </c>
      <c r="AD2356" t="str">
        <f ca="1">f_risk_maxdownside_date(A2356,参数!$B$6,参数!$B$1)</f>
        <v>20210108-20210119</v>
      </c>
    </row>
    <row r="2357" spans="1:30">
      <c r="A2357" s="15" t="s">
        <v>2385</v>
      </c>
      <c r="B2357" t="str">
        <f>f_info_name(A2357)</f>
        <v>西部利得新享A</v>
      </c>
      <c r="C2357" t="str">
        <f>f_info_setupdate(A2357)</f>
        <v>2020-05-07</v>
      </c>
      <c r="D2357" s="16">
        <f t="shared" si="36"/>
        <v>263</v>
      </c>
      <c r="F2357" s="17">
        <f>f_netasset_total(A2357,参数!$B$1,100000000)</f>
        <v>0.7094839289</v>
      </c>
      <c r="G2357" s="17">
        <f ca="1">f_nav_adjustedreturn(A2357,参数!$B$2,参数!$B$1)</f>
        <v>0</v>
      </c>
      <c r="H2357" s="17">
        <f ca="1">f_nav_periodreturnrankingper(A2357,参数!$B$2,参数!$B$1,3)</f>
        <v>0</v>
      </c>
      <c r="I2357" s="17">
        <f ca="1">f_nav_adjustedreturn(A2357,参数!$B$3,参数!$B$2)</f>
        <v>0</v>
      </c>
      <c r="J2357" s="17">
        <f ca="1">f_nav_periodreturnrankingper(A2357,参数!$B$3,参数!$B$2,3)</f>
        <v>0</v>
      </c>
      <c r="K2357" s="17">
        <f ca="1">f_nav_adjustedreturn(A2357,参数!$B$4,参数!$B$3)</f>
        <v>0</v>
      </c>
      <c r="L2357" s="17">
        <f ca="1">f_nav_periodreturnrankingper(A2357,参数!$B$4,参数!$B$3,3)</f>
        <v>0</v>
      </c>
      <c r="M2357" s="17">
        <f ca="1">f_nav_adjustedreturn(A2357,参数!$B$5,参数!$B$4)</f>
        <v>0</v>
      </c>
      <c r="N2357" s="17">
        <f ca="1">f_nav_periodreturnrankingper(A2357,参数!$B$5,参数!$B$4,3)</f>
        <v>0</v>
      </c>
      <c r="O2357" s="17">
        <f ca="1">f_nav_adjustedreturn(A2357,参数!$B$6,参数!$B$5)</f>
        <v>0</v>
      </c>
      <c r="P2357" s="17">
        <f ca="1">f_nav_periodreturnrankingper(A2357,参数!$B$6,参数!$B$5,3)</f>
        <v>0</v>
      </c>
      <c r="Q2357" s="25">
        <f>f_return(A2357,1,参数!$B$1-365/2,参数!$B$1)</f>
        <v>1.97143979494787</v>
      </c>
      <c r="R2357" s="25">
        <f ca="1">f_return(A2357,1,参数!$B$4,参数!$B$1)</f>
        <v>0</v>
      </c>
      <c r="S2357" s="25">
        <f ca="1">f_return(A2357,1,参数!$B$6,参数!$B$1)</f>
        <v>0</v>
      </c>
      <c r="T2357" t="str">
        <f>f_info_investtype(A2357)</f>
        <v>偏债混合型基金</v>
      </c>
      <c r="U2357" t="str">
        <f>f_info_fundmanager(A2357)</f>
        <v>刘荟,周帅</v>
      </c>
      <c r="V2357">
        <f>f_info_manager_onthepostdays(A2357,1)</f>
        <v>280</v>
      </c>
      <c r="W2357" s="25">
        <f ca="1">f_return_1w(A2357,"0",参数!$B$2)</f>
        <v>0</v>
      </c>
      <c r="X2357" s="25">
        <f>f_return_1m(A2357,"0",参数!$B$1)</f>
        <v>2.05956587582028</v>
      </c>
      <c r="Y2357" s="25">
        <f>f_return_3m(A2357,0,参数!$B$1)</f>
        <v>3.38515033749232</v>
      </c>
      <c r="Z2357" s="25">
        <f>f_return_6m(A2357,0,参数!B2356)</f>
        <v>0.498703371234801</v>
      </c>
      <c r="AA2357" t="str">
        <f>f_dq_status(A2357,参数!$B$1)</f>
        <v>开放申购|开放赎回</v>
      </c>
      <c r="AB2357" s="17">
        <f ca="1">f_risk_maxdownside(A2357,参数!$B$6,参数!$B$1)</f>
        <v>-4.36672594348943</v>
      </c>
      <c r="AC2357" s="17">
        <f ca="1">f_risk_maxdownside(A2357,参数!$B$4,参数!$B$1)</f>
        <v>-4.36672594348943</v>
      </c>
      <c r="AD2357" t="str">
        <f ca="1">f_risk_maxdownside_date(A2357,参数!$B$6,参数!$B$1)</f>
        <v>20200710-20201030</v>
      </c>
    </row>
    <row r="2358" spans="1:30">
      <c r="A2358" s="15" t="s">
        <v>2386</v>
      </c>
      <c r="B2358" t="str">
        <f>f_info_name(A2358)</f>
        <v>西部利得新瑞A</v>
      </c>
      <c r="C2358" t="str">
        <f>f_info_setupdate(A2358)</f>
        <v>2020-08-20</v>
      </c>
      <c r="D2358" s="16">
        <f t="shared" si="36"/>
        <v>158</v>
      </c>
      <c r="F2358" s="17">
        <f>f_netasset_total(A2358,参数!$B$1,100000000)</f>
        <v>0.5936320788</v>
      </c>
      <c r="G2358" s="17">
        <f ca="1">f_nav_adjustedreturn(A2358,参数!$B$2,参数!$B$1)</f>
        <v>0</v>
      </c>
      <c r="H2358" s="17">
        <f ca="1">f_nav_periodreturnrankingper(A2358,参数!$B$2,参数!$B$1,3)</f>
        <v>0</v>
      </c>
      <c r="I2358" s="17">
        <f ca="1">f_nav_adjustedreturn(A2358,参数!$B$3,参数!$B$2)</f>
        <v>0</v>
      </c>
      <c r="J2358" s="17">
        <f ca="1">f_nav_periodreturnrankingper(A2358,参数!$B$3,参数!$B$2,3)</f>
        <v>0</v>
      </c>
      <c r="K2358" s="17">
        <f ca="1">f_nav_adjustedreturn(A2358,参数!$B$4,参数!$B$3)</f>
        <v>0</v>
      </c>
      <c r="L2358" s="17">
        <f ca="1">f_nav_periodreturnrankingper(A2358,参数!$B$4,参数!$B$3,3)</f>
        <v>0</v>
      </c>
      <c r="M2358" s="17">
        <f ca="1">f_nav_adjustedreturn(A2358,参数!$B$5,参数!$B$4)</f>
        <v>0</v>
      </c>
      <c r="N2358" s="17">
        <f ca="1">f_nav_periodreturnrankingper(A2358,参数!$B$5,参数!$B$4,3)</f>
        <v>0</v>
      </c>
      <c r="O2358" s="17">
        <f ca="1">f_nav_adjustedreturn(A2358,参数!$B$6,参数!$B$5)</f>
        <v>0</v>
      </c>
      <c r="P2358" s="17">
        <f ca="1">f_nav_periodreturnrankingper(A2358,参数!$B$6,参数!$B$5,3)</f>
        <v>0</v>
      </c>
      <c r="Q2358" s="25">
        <f>f_return(A2358,1,参数!$B$1-365/2,参数!$B$1)</f>
        <v>0</v>
      </c>
      <c r="R2358" s="25">
        <f ca="1">f_return(A2358,1,参数!$B$4,参数!$B$1)</f>
        <v>0</v>
      </c>
      <c r="S2358" s="25">
        <f ca="1">f_return(A2358,1,参数!$B$6,参数!$B$1)</f>
        <v>0</v>
      </c>
      <c r="T2358" t="str">
        <f>f_info_investtype(A2358)</f>
        <v>偏债混合型基金</v>
      </c>
      <c r="U2358" t="str">
        <f>f_info_fundmanager(A2358)</f>
        <v>韩丽楠,林静</v>
      </c>
      <c r="V2358">
        <f>f_info_manager_onthepostdays(A2358,1)</f>
        <v>175</v>
      </c>
      <c r="W2358" s="25">
        <f ca="1">f_return_1w(A2358,"0",参数!$B$2)</f>
        <v>0</v>
      </c>
      <c r="X2358" s="25">
        <f>f_return_1m(A2358,"0",参数!$B$1)</f>
        <v>1.59936025589764</v>
      </c>
      <c r="Y2358" s="25">
        <f>f_return_3m(A2358,0,参数!$B$1)</f>
        <v>1.76211453744493</v>
      </c>
      <c r="Z2358" s="25">
        <f>f_return_6m(A2358,0,参数!B2357)</f>
        <v>0</v>
      </c>
      <c r="AA2358" t="str">
        <f>f_dq_status(A2358,参数!$B$1)</f>
        <v>开放申购|开放赎回</v>
      </c>
      <c r="AB2358" s="17">
        <f ca="1">f_risk_maxdownside(A2358,参数!$B$6,参数!$B$1)</f>
        <v>-0.666799363057318</v>
      </c>
      <c r="AC2358" s="17">
        <f ca="1">f_risk_maxdownside(A2358,参数!$B$4,参数!$B$1)</f>
        <v>-0.666799363057318</v>
      </c>
      <c r="AD2358" t="str">
        <f ca="1">f_risk_maxdownside_date(A2358,参数!$B$6,参数!$B$1)</f>
        <v>20210113-20210119</v>
      </c>
    </row>
    <row r="2359" spans="1:30">
      <c r="A2359" s="15" t="s">
        <v>2387</v>
      </c>
      <c r="B2359" t="str">
        <f>f_info_name(A2359)</f>
        <v>泓德丰润三年持有</v>
      </c>
      <c r="C2359" t="str">
        <f>f_info_setupdate(A2359)</f>
        <v>2020-01-15</v>
      </c>
      <c r="D2359" s="16">
        <f t="shared" si="36"/>
        <v>376</v>
      </c>
      <c r="F2359" s="17">
        <f>f_netasset_total(A2359,参数!$B$1,100000000)</f>
        <v>126.1808814977</v>
      </c>
      <c r="G2359" s="17">
        <f ca="1">f_nav_adjustedreturn(A2359,参数!$B$2,参数!$B$1)</f>
        <v>86.2399193548387</v>
      </c>
      <c r="H2359" s="17">
        <f ca="1">f_nav_periodreturnrankingper(A2359,参数!$B$2,参数!$B$1,3)</f>
        <v>22.963689892051</v>
      </c>
      <c r="I2359" s="17">
        <f ca="1">f_nav_adjustedreturn(A2359,参数!$B$3,参数!$B$2)</f>
        <v>0</v>
      </c>
      <c r="J2359" s="17">
        <f ca="1">f_nav_periodreturnrankingper(A2359,参数!$B$3,参数!$B$2,3)</f>
        <v>0</v>
      </c>
      <c r="K2359" s="17">
        <f ca="1">f_nav_adjustedreturn(A2359,参数!$B$4,参数!$B$3)</f>
        <v>0</v>
      </c>
      <c r="L2359" s="17">
        <f ca="1">f_nav_periodreturnrankingper(A2359,参数!$B$4,参数!$B$3,3)</f>
        <v>0</v>
      </c>
      <c r="M2359" s="17">
        <f ca="1">f_nav_adjustedreturn(A2359,参数!$B$5,参数!$B$4)</f>
        <v>0</v>
      </c>
      <c r="N2359" s="17">
        <f ca="1">f_nav_periodreturnrankingper(A2359,参数!$B$5,参数!$B$4,3)</f>
        <v>0</v>
      </c>
      <c r="O2359" s="17">
        <f ca="1">f_nav_adjustedreturn(A2359,参数!$B$6,参数!$B$5)</f>
        <v>0</v>
      </c>
      <c r="P2359" s="17">
        <f ca="1">f_nav_periodreturnrankingper(A2359,参数!$B$6,参数!$B$5,3)</f>
        <v>0</v>
      </c>
      <c r="Q2359" s="25">
        <f>f_return(A2359,1,参数!$B$1-365/2,参数!$B$1)</f>
        <v>90.0526224382918</v>
      </c>
      <c r="R2359" s="25">
        <f ca="1">f_return(A2359,1,参数!$B$4,参数!$B$1)</f>
        <v>0</v>
      </c>
      <c r="S2359" s="25">
        <f ca="1">f_return(A2359,1,参数!$B$6,参数!$B$1)</f>
        <v>0</v>
      </c>
      <c r="T2359" t="str">
        <f>f_info_investtype(A2359)</f>
        <v>偏股混合型基金</v>
      </c>
      <c r="U2359" t="str">
        <f>f_info_fundmanager(A2359)</f>
        <v>邬传雁</v>
      </c>
      <c r="V2359">
        <f>f_info_manager_onthepostdays(A2359,1)</f>
        <v>393</v>
      </c>
      <c r="W2359" s="25">
        <f ca="1">f_return_1w(A2359,"0",参数!$B$2)</f>
        <v>-0.938685839824253</v>
      </c>
      <c r="X2359" s="25">
        <f>f_return_1m(A2359,"0",参数!$B$1)</f>
        <v>10.9343100756575</v>
      </c>
      <c r="Y2359" s="25">
        <f>f_return_3m(A2359,0,参数!$B$1)</f>
        <v>26.5584326620085</v>
      </c>
      <c r="Z2359" s="25">
        <f>f_return_6m(A2359,0,参数!B2358)</f>
        <v>35.3312074213654</v>
      </c>
      <c r="AA2359" t="str">
        <f>f_dq_status(A2359,参数!$B$1)</f>
        <v>暂停大额申购|暂停赎回</v>
      </c>
      <c r="AB2359" s="17">
        <f ca="1">f_risk_maxdownside(A2359,参数!$B$6,参数!$B$1)</f>
        <v>-14.6285714285714</v>
      </c>
      <c r="AC2359" s="17">
        <f ca="1">f_risk_maxdownside(A2359,参数!$B$4,参数!$B$1)</f>
        <v>-14.6285714285714</v>
      </c>
      <c r="AD2359" t="str">
        <f ca="1">f_risk_maxdownside_date(A2359,参数!$B$6,参数!$B$1)</f>
        <v>20200222-20200320</v>
      </c>
    </row>
    <row r="2360" spans="1:30">
      <c r="A2360" s="15" t="s">
        <v>2388</v>
      </c>
      <c r="B2360" t="str">
        <f>f_info_name(A2360)</f>
        <v>南方产业优势两年持有A</v>
      </c>
      <c r="C2360" t="str">
        <f>f_info_setupdate(A2360)</f>
        <v>2020-08-14</v>
      </c>
      <c r="D2360" s="16">
        <f t="shared" si="36"/>
        <v>164</v>
      </c>
      <c r="F2360" s="17">
        <f>f_netasset_total(A2360,参数!$B$1,100000000)</f>
        <v>33.8119666385</v>
      </c>
      <c r="G2360" s="17">
        <f ca="1">f_nav_adjustedreturn(A2360,参数!$B$2,参数!$B$1)</f>
        <v>0</v>
      </c>
      <c r="H2360" s="17">
        <f ca="1">f_nav_periodreturnrankingper(A2360,参数!$B$2,参数!$B$1,3)</f>
        <v>0</v>
      </c>
      <c r="I2360" s="17">
        <f ca="1">f_nav_adjustedreturn(A2360,参数!$B$3,参数!$B$2)</f>
        <v>0</v>
      </c>
      <c r="J2360" s="17">
        <f ca="1">f_nav_periodreturnrankingper(A2360,参数!$B$3,参数!$B$2,3)</f>
        <v>0</v>
      </c>
      <c r="K2360" s="17">
        <f ca="1">f_nav_adjustedreturn(A2360,参数!$B$4,参数!$B$3)</f>
        <v>0</v>
      </c>
      <c r="L2360" s="17">
        <f ca="1">f_nav_periodreturnrankingper(A2360,参数!$B$4,参数!$B$3,3)</f>
        <v>0</v>
      </c>
      <c r="M2360" s="17">
        <f ca="1">f_nav_adjustedreturn(A2360,参数!$B$5,参数!$B$4)</f>
        <v>0</v>
      </c>
      <c r="N2360" s="17">
        <f ca="1">f_nav_periodreturnrankingper(A2360,参数!$B$5,参数!$B$4,3)</f>
        <v>0</v>
      </c>
      <c r="O2360" s="17">
        <f ca="1">f_nav_adjustedreturn(A2360,参数!$B$6,参数!$B$5)</f>
        <v>0</v>
      </c>
      <c r="P2360" s="17">
        <f ca="1">f_nav_periodreturnrankingper(A2360,参数!$B$6,参数!$B$5,3)</f>
        <v>0</v>
      </c>
      <c r="Q2360" s="25">
        <f>f_return(A2360,1,参数!$B$1-365/2,参数!$B$1)</f>
        <v>0</v>
      </c>
      <c r="R2360" s="25">
        <f ca="1">f_return(A2360,1,参数!$B$4,参数!$B$1)</f>
        <v>0</v>
      </c>
      <c r="S2360" s="25">
        <f ca="1">f_return(A2360,1,参数!$B$6,参数!$B$1)</f>
        <v>0</v>
      </c>
      <c r="T2360" t="str">
        <f>f_info_investtype(A2360)</f>
        <v>偏股混合型基金</v>
      </c>
      <c r="U2360" t="str">
        <f>f_info_fundmanager(A2360)</f>
        <v>蒋秋洁</v>
      </c>
      <c r="V2360">
        <f>f_info_manager_onthepostdays(A2360,1)</f>
        <v>181</v>
      </c>
      <c r="W2360" s="25">
        <f ca="1">f_return_1w(A2360,"0",参数!$B$2)</f>
        <v>0</v>
      </c>
      <c r="X2360" s="25">
        <f>f_return_1m(A2360,"0",参数!$B$1)</f>
        <v>12.4278305117918</v>
      </c>
      <c r="Y2360" s="25">
        <f>f_return_3m(A2360,0,参数!$B$1)</f>
        <v>15.3282473398916</v>
      </c>
      <c r="Z2360" s="25">
        <f>f_return_6m(A2360,0,参数!B2359)</f>
        <v>0</v>
      </c>
      <c r="AA2360" t="str">
        <f>f_dq_status(A2360,参数!$B$1)</f>
        <v>开放申购|暂停赎回</v>
      </c>
      <c r="AB2360" s="17">
        <f ca="1">f_risk_maxdownside(A2360,参数!$B$6,参数!$B$1)</f>
        <v>-3.01678145309922</v>
      </c>
      <c r="AC2360" s="17">
        <f ca="1">f_risk_maxdownside(A2360,参数!$B$4,参数!$B$1)</f>
        <v>-3.01678145309922</v>
      </c>
      <c r="AD2360" t="str">
        <f ca="1">f_risk_maxdownside_date(A2360,参数!$B$6,参数!$B$1)</f>
        <v>20201106-20201211</v>
      </c>
    </row>
    <row r="2361" spans="1:30">
      <c r="A2361" s="15" t="s">
        <v>2389</v>
      </c>
      <c r="B2361" t="str">
        <f>f_info_name(A2361)</f>
        <v>博道安远6个月定开</v>
      </c>
      <c r="C2361" t="str">
        <f>f_info_setupdate(A2361)</f>
        <v>2020-01-17</v>
      </c>
      <c r="D2361" s="16">
        <f t="shared" si="36"/>
        <v>374</v>
      </c>
      <c r="F2361" s="17">
        <f>f_netasset_total(A2361,参数!$B$1,100000000)</f>
        <v>0.5437873481</v>
      </c>
      <c r="G2361" s="17">
        <f ca="1">f_nav_adjustedreturn(A2361,参数!$B$2,参数!$B$1)</f>
        <v>17.7907327369585</v>
      </c>
      <c r="H2361" s="17">
        <f ca="1">f_nav_periodreturnrankingper(A2361,参数!$B$2,参数!$B$1,3)</f>
        <v>41.1764705882353</v>
      </c>
      <c r="I2361" s="17">
        <f ca="1">f_nav_adjustedreturn(A2361,参数!$B$3,参数!$B$2)</f>
        <v>0</v>
      </c>
      <c r="J2361" s="17">
        <f ca="1">f_nav_periodreturnrankingper(A2361,参数!$B$3,参数!$B$2,3)</f>
        <v>0</v>
      </c>
      <c r="K2361" s="17">
        <f ca="1">f_nav_adjustedreturn(A2361,参数!$B$4,参数!$B$3)</f>
        <v>0</v>
      </c>
      <c r="L2361" s="17">
        <f ca="1">f_nav_periodreturnrankingper(A2361,参数!$B$4,参数!$B$3,3)</f>
        <v>0</v>
      </c>
      <c r="M2361" s="17">
        <f ca="1">f_nav_adjustedreturn(A2361,参数!$B$5,参数!$B$4)</f>
        <v>0</v>
      </c>
      <c r="N2361" s="17">
        <f ca="1">f_nav_periodreturnrankingper(A2361,参数!$B$5,参数!$B$4,3)</f>
        <v>0</v>
      </c>
      <c r="O2361" s="17">
        <f ca="1">f_nav_adjustedreturn(A2361,参数!$B$6,参数!$B$5)</f>
        <v>0</v>
      </c>
      <c r="P2361" s="17">
        <f ca="1">f_nav_periodreturnrankingper(A2361,参数!$B$6,参数!$B$5,3)</f>
        <v>0</v>
      </c>
      <c r="Q2361" s="25">
        <f>f_return(A2361,1,参数!$B$1-365/2,参数!$B$1)</f>
        <v>27.5040008734759</v>
      </c>
      <c r="R2361" s="25">
        <f ca="1">f_return(A2361,1,参数!$B$4,参数!$B$1)</f>
        <v>0</v>
      </c>
      <c r="S2361" s="25">
        <f ca="1">f_return(A2361,1,参数!$B$6,参数!$B$1)</f>
        <v>0</v>
      </c>
      <c r="T2361" t="str">
        <f>f_info_investtype(A2361)</f>
        <v>偏债混合型基金</v>
      </c>
      <c r="U2361" t="str">
        <f>f_info_fundmanager(A2361)</f>
        <v>袁争光</v>
      </c>
      <c r="V2361">
        <f>f_info_manager_onthepostdays(A2361,1)</f>
        <v>391</v>
      </c>
      <c r="W2361" s="25">
        <f ca="1">f_return_1w(A2361,"0",参数!$B$2)</f>
        <v>-0.509999999999999</v>
      </c>
      <c r="X2361" s="25">
        <f>f_return_1m(A2361,"0",参数!$B$1)</f>
        <v>3.30571227080394</v>
      </c>
      <c r="Y2361" s="25">
        <f>f_return_3m(A2361,0,参数!$B$1)</f>
        <v>3.08761435608725</v>
      </c>
      <c r="Z2361" s="25">
        <f>f_return_6m(A2361,0,参数!B2360)</f>
        <v>6.31010165766095</v>
      </c>
      <c r="AA2361" t="str">
        <f>f_dq_status(A2361,参数!$B$1)</f>
        <v>暂停申购|暂停赎回</v>
      </c>
      <c r="AB2361" s="17">
        <f ca="1">f_risk_maxdownside(A2361,参数!$B$6,参数!$B$1)</f>
        <v>-3.31408010605058</v>
      </c>
      <c r="AC2361" s="17">
        <f ca="1">f_risk_maxdownside(A2361,参数!$B$4,参数!$B$1)</f>
        <v>-3.31408010605058</v>
      </c>
      <c r="AD2361" t="str">
        <f ca="1">f_risk_maxdownside_date(A2361,参数!$B$6,参数!$B$1)</f>
        <v>20200714-20200716</v>
      </c>
    </row>
    <row r="2362" spans="1:30">
      <c r="A2362" s="15" t="s">
        <v>2390</v>
      </c>
      <c r="B2362" t="str">
        <f>f_info_name(A2362)</f>
        <v>万家养老2035三年</v>
      </c>
      <c r="C2362" t="str">
        <f>f_info_setupdate(A2362)</f>
        <v>2020-06-24</v>
      </c>
      <c r="D2362" s="16">
        <f t="shared" si="36"/>
        <v>215</v>
      </c>
      <c r="F2362" s="17">
        <f>f_netasset_total(A2362,参数!$B$1,100000000)</f>
        <v>1.0098615907</v>
      </c>
      <c r="G2362" s="17">
        <f ca="1">f_nav_adjustedreturn(A2362,参数!$B$2,参数!$B$1)</f>
        <v>0</v>
      </c>
      <c r="H2362" s="17">
        <f ca="1">f_nav_periodreturnrankingper(A2362,参数!$B$2,参数!$B$1,3)</f>
        <v>0</v>
      </c>
      <c r="I2362" s="17">
        <f ca="1">f_nav_adjustedreturn(A2362,参数!$B$3,参数!$B$2)</f>
        <v>0</v>
      </c>
      <c r="J2362" s="17">
        <f ca="1">f_nav_periodreturnrankingper(A2362,参数!$B$3,参数!$B$2,3)</f>
        <v>0</v>
      </c>
      <c r="K2362" s="17">
        <f ca="1">f_nav_adjustedreturn(A2362,参数!$B$4,参数!$B$3)</f>
        <v>0</v>
      </c>
      <c r="L2362" s="17">
        <f ca="1">f_nav_periodreturnrankingper(A2362,参数!$B$4,参数!$B$3,3)</f>
        <v>0</v>
      </c>
      <c r="M2362" s="17">
        <f ca="1">f_nav_adjustedreturn(A2362,参数!$B$5,参数!$B$4)</f>
        <v>0</v>
      </c>
      <c r="N2362" s="17">
        <f ca="1">f_nav_periodreturnrankingper(A2362,参数!$B$5,参数!$B$4,3)</f>
        <v>0</v>
      </c>
      <c r="O2362" s="17">
        <f ca="1">f_nav_adjustedreturn(A2362,参数!$B$6,参数!$B$5)</f>
        <v>0</v>
      </c>
      <c r="P2362" s="17">
        <f ca="1">f_nav_periodreturnrankingper(A2362,参数!$B$6,参数!$B$5,3)</f>
        <v>0</v>
      </c>
      <c r="Q2362" s="25">
        <f>f_return(A2362,1,参数!$B$1-365/2,参数!$B$1)</f>
        <v>32.2268035303509</v>
      </c>
      <c r="R2362" s="25">
        <f ca="1">f_return(A2362,1,参数!$B$4,参数!$B$1)</f>
        <v>0</v>
      </c>
      <c r="S2362" s="25">
        <f ca="1">f_return(A2362,1,参数!$B$6,参数!$B$1)</f>
        <v>0</v>
      </c>
      <c r="T2362" t="str">
        <f>f_info_investtype(A2362)</f>
        <v>平衡混合型基金</v>
      </c>
      <c r="U2362" t="str">
        <f>f_info_fundmanager(A2362)</f>
        <v>徐朝贞</v>
      </c>
      <c r="V2362">
        <f>f_info_manager_onthepostdays(A2362,1)</f>
        <v>232</v>
      </c>
      <c r="W2362" s="25">
        <f ca="1">f_return_1w(A2362,"0",参数!$B$2)</f>
        <v>0</v>
      </c>
      <c r="X2362" s="25">
        <f>f_return_1m(A2362,"0",参数!$B$1)</f>
        <v>7.1323933345541</v>
      </c>
      <c r="Y2362" s="25">
        <f>f_return_3m(A2362,0,参数!$B$1)</f>
        <v>12.6070638052161</v>
      </c>
      <c r="Z2362" s="25">
        <f>f_return_6m(A2362,0,参数!B2361)</f>
        <v>8.1728466034301</v>
      </c>
      <c r="AA2362" t="str">
        <f>f_dq_status(A2362,参数!$B$1)</f>
        <v>开放申购|暂停赎回</v>
      </c>
      <c r="AB2362" s="17">
        <f ca="1">f_risk_maxdownside(A2362,参数!$B$6,参数!$B$1)</f>
        <v>-4.21641083949213</v>
      </c>
      <c r="AC2362" s="17">
        <f ca="1">f_risk_maxdownside(A2362,参数!$B$4,参数!$B$1)</f>
        <v>-4.21641083949213</v>
      </c>
      <c r="AD2362" t="str">
        <f ca="1">f_risk_maxdownside_date(A2362,参数!$B$6,参数!$B$1)</f>
        <v>20200902-20200910</v>
      </c>
    </row>
    <row r="2363" spans="1:30">
      <c r="A2363" s="15" t="s">
        <v>2391</v>
      </c>
      <c r="B2363" t="str">
        <f>f_info_name(A2363)</f>
        <v>华商龙头优势</v>
      </c>
      <c r="C2363" t="str">
        <f>f_info_setupdate(A2363)</f>
        <v>2020-05-22</v>
      </c>
      <c r="D2363" s="16">
        <f t="shared" si="36"/>
        <v>248</v>
      </c>
      <c r="F2363" s="17">
        <f>f_netasset_total(A2363,参数!$B$1,100000000)</f>
        <v>7.8224322185</v>
      </c>
      <c r="G2363" s="17">
        <f ca="1">f_nav_adjustedreturn(A2363,参数!$B$2,参数!$B$1)</f>
        <v>0</v>
      </c>
      <c r="H2363" s="17">
        <f ca="1">f_nav_periodreturnrankingper(A2363,参数!$B$2,参数!$B$1,3)</f>
        <v>0</v>
      </c>
      <c r="I2363" s="17">
        <f ca="1">f_nav_adjustedreturn(A2363,参数!$B$3,参数!$B$2)</f>
        <v>0</v>
      </c>
      <c r="J2363" s="17">
        <f ca="1">f_nav_periodreturnrankingper(A2363,参数!$B$3,参数!$B$2,3)</f>
        <v>0</v>
      </c>
      <c r="K2363" s="17">
        <f ca="1">f_nav_adjustedreturn(A2363,参数!$B$4,参数!$B$3)</f>
        <v>0</v>
      </c>
      <c r="L2363" s="17">
        <f ca="1">f_nav_periodreturnrankingper(A2363,参数!$B$4,参数!$B$3,3)</f>
        <v>0</v>
      </c>
      <c r="M2363" s="17">
        <f ca="1">f_nav_adjustedreturn(A2363,参数!$B$5,参数!$B$4)</f>
        <v>0</v>
      </c>
      <c r="N2363" s="17">
        <f ca="1">f_nav_periodreturnrankingper(A2363,参数!$B$5,参数!$B$4,3)</f>
        <v>0</v>
      </c>
      <c r="O2363" s="17">
        <f ca="1">f_nav_adjustedreturn(A2363,参数!$B$6,参数!$B$5)</f>
        <v>0</v>
      </c>
      <c r="P2363" s="17">
        <f ca="1">f_nav_periodreturnrankingper(A2363,参数!$B$6,参数!$B$5,3)</f>
        <v>0</v>
      </c>
      <c r="Q2363" s="25">
        <f>f_return(A2363,1,参数!$B$1-365/2,参数!$B$1)</f>
        <v>20.0125710867797</v>
      </c>
      <c r="R2363" s="25">
        <f ca="1">f_return(A2363,1,参数!$B$4,参数!$B$1)</f>
        <v>0</v>
      </c>
      <c r="S2363" s="25">
        <f ca="1">f_return(A2363,1,参数!$B$6,参数!$B$1)</f>
        <v>0</v>
      </c>
      <c r="T2363" t="str">
        <f>f_info_investtype(A2363)</f>
        <v>偏股混合型基金</v>
      </c>
      <c r="U2363" t="str">
        <f>f_info_fundmanager(A2363)</f>
        <v>李双全</v>
      </c>
      <c r="V2363">
        <f>f_info_manager_onthepostdays(A2363,1)</f>
        <v>265</v>
      </c>
      <c r="W2363" s="25">
        <f ca="1">f_return_1w(A2363,"0",参数!$B$2)</f>
        <v>0</v>
      </c>
      <c r="X2363" s="25">
        <f>f_return_1m(A2363,"0",参数!$B$1)</f>
        <v>6.61613325846902</v>
      </c>
      <c r="Y2363" s="25">
        <f>f_return_3m(A2363,0,参数!$B$1)</f>
        <v>6.33750233339556</v>
      </c>
      <c r="Z2363" s="25">
        <f>f_return_6m(A2363,0,参数!B2362)</f>
        <v>-1.52014652014654</v>
      </c>
      <c r="AA2363" t="str">
        <f>f_dq_status(A2363,参数!$B$1)</f>
        <v>开放申购|开放赎回</v>
      </c>
      <c r="AB2363" s="17">
        <f ca="1">f_risk_maxdownside(A2363,参数!$B$6,参数!$B$1)</f>
        <v>-8.84054217387551</v>
      </c>
      <c r="AC2363" s="17">
        <f ca="1">f_risk_maxdownside(A2363,参数!$B$4,参数!$B$1)</f>
        <v>-8.84054217387551</v>
      </c>
      <c r="AD2363" t="str">
        <f ca="1">f_risk_maxdownside_date(A2363,参数!$B$6,参数!$B$1)</f>
        <v>20201203-20201222</v>
      </c>
    </row>
    <row r="2364" spans="1:30">
      <c r="A2364" s="15" t="s">
        <v>2392</v>
      </c>
      <c r="B2364" t="str">
        <f>f_info_name(A2364)</f>
        <v>易方达裕富A</v>
      </c>
      <c r="C2364" t="str">
        <f>f_info_setupdate(A2364)</f>
        <v>2020-03-26</v>
      </c>
      <c r="D2364" s="16">
        <f t="shared" si="36"/>
        <v>305</v>
      </c>
      <c r="F2364" s="17">
        <f>f_netasset_total(A2364,参数!$B$1,100000000)</f>
        <v>3.0816952894</v>
      </c>
      <c r="G2364" s="17">
        <f ca="1">f_nav_adjustedreturn(A2364,参数!$B$2,参数!$B$1)</f>
        <v>0</v>
      </c>
      <c r="H2364" s="17">
        <f ca="1">f_nav_periodreturnrankingper(A2364,参数!$B$2,参数!$B$1,3)</f>
        <v>0</v>
      </c>
      <c r="I2364" s="17">
        <f ca="1">f_nav_adjustedreturn(A2364,参数!$B$3,参数!$B$2)</f>
        <v>0</v>
      </c>
      <c r="J2364" s="17">
        <f ca="1">f_nav_periodreturnrankingper(A2364,参数!$B$3,参数!$B$2,3)</f>
        <v>0</v>
      </c>
      <c r="K2364" s="17">
        <f ca="1">f_nav_adjustedreturn(A2364,参数!$B$4,参数!$B$3)</f>
        <v>0</v>
      </c>
      <c r="L2364" s="17">
        <f ca="1">f_nav_periodreturnrankingper(A2364,参数!$B$4,参数!$B$3,3)</f>
        <v>0</v>
      </c>
      <c r="M2364" s="17">
        <f ca="1">f_nav_adjustedreturn(A2364,参数!$B$5,参数!$B$4)</f>
        <v>0</v>
      </c>
      <c r="N2364" s="17">
        <f ca="1">f_nav_periodreturnrankingper(A2364,参数!$B$5,参数!$B$4,3)</f>
        <v>0</v>
      </c>
      <c r="O2364" s="17">
        <f ca="1">f_nav_adjustedreturn(A2364,参数!$B$6,参数!$B$5)</f>
        <v>0</v>
      </c>
      <c r="P2364" s="17">
        <f ca="1">f_nav_periodreturnrankingper(A2364,参数!$B$6,参数!$B$5,3)</f>
        <v>0</v>
      </c>
      <c r="Q2364" s="25">
        <f>f_return(A2364,1,参数!$B$1-365/2,参数!$B$1)</f>
        <v>16.6439346690315</v>
      </c>
      <c r="R2364" s="25">
        <f ca="1">f_return(A2364,1,参数!$B$4,参数!$B$1)</f>
        <v>0</v>
      </c>
      <c r="S2364" s="25">
        <f ca="1">f_return(A2364,1,参数!$B$6,参数!$B$1)</f>
        <v>0</v>
      </c>
      <c r="T2364" t="str">
        <f>f_info_investtype(A2364)</f>
        <v>混合债券型二级基金</v>
      </c>
      <c r="U2364" t="str">
        <f>f_info_fundmanager(A2364)</f>
        <v>张雅君</v>
      </c>
      <c r="V2364">
        <f>f_info_manager_onthepostdays(A2364,1)</f>
        <v>322</v>
      </c>
      <c r="W2364" s="25">
        <f ca="1">f_return_1w(A2364,"0",参数!$B$2)</f>
        <v>0</v>
      </c>
      <c r="X2364" s="25">
        <f>f_return_1m(A2364,"0",参数!$B$1)</f>
        <v>4.65313827277016</v>
      </c>
      <c r="Y2364" s="25">
        <f>f_return_3m(A2364,0,参数!$B$1)</f>
        <v>6.07481105902613</v>
      </c>
      <c r="Z2364" s="25">
        <f>f_return_6m(A2364,0,参数!B2363)</f>
        <v>6.00499615680246</v>
      </c>
      <c r="AA2364" t="str">
        <f>f_dq_status(A2364,参数!$B$1)</f>
        <v>开放申购|开放赎回</v>
      </c>
      <c r="AB2364" s="17">
        <f ca="1">f_risk_maxdownside(A2364,参数!$B$6,参数!$B$1)</f>
        <v>-1.67749442451276</v>
      </c>
      <c r="AC2364" s="17">
        <f ca="1">f_risk_maxdownside(A2364,参数!$B$4,参数!$B$1)</f>
        <v>-1.67749442451276</v>
      </c>
      <c r="AD2364" t="str">
        <f ca="1">f_risk_maxdownside_date(A2364,参数!$B$6,参数!$B$1)</f>
        <v>20200714-20200716</v>
      </c>
    </row>
    <row r="2365" spans="1:30">
      <c r="A2365" s="15" t="s">
        <v>2393</v>
      </c>
      <c r="B2365" t="str">
        <f>f_info_name(A2365)</f>
        <v>银河臻优稳健配置A</v>
      </c>
      <c r="C2365" t="str">
        <f>f_info_setupdate(A2365)</f>
        <v>2020-08-21</v>
      </c>
      <c r="D2365" s="16">
        <f t="shared" si="36"/>
        <v>157</v>
      </c>
      <c r="F2365" s="17">
        <f>f_netasset_total(A2365,参数!$B$1,100000000)</f>
        <v>5.9713408741</v>
      </c>
      <c r="G2365" s="17">
        <f ca="1">f_nav_adjustedreturn(A2365,参数!$B$2,参数!$B$1)</f>
        <v>0</v>
      </c>
      <c r="H2365" s="17">
        <f ca="1">f_nav_periodreturnrankingper(A2365,参数!$B$2,参数!$B$1,3)</f>
        <v>0</v>
      </c>
      <c r="I2365" s="17">
        <f ca="1">f_nav_adjustedreturn(A2365,参数!$B$3,参数!$B$2)</f>
        <v>0</v>
      </c>
      <c r="J2365" s="17">
        <f ca="1">f_nav_periodreturnrankingper(A2365,参数!$B$3,参数!$B$2,3)</f>
        <v>0</v>
      </c>
      <c r="K2365" s="17">
        <f ca="1">f_nav_adjustedreturn(A2365,参数!$B$4,参数!$B$3)</f>
        <v>0</v>
      </c>
      <c r="L2365" s="17">
        <f ca="1">f_nav_periodreturnrankingper(A2365,参数!$B$4,参数!$B$3,3)</f>
        <v>0</v>
      </c>
      <c r="M2365" s="17">
        <f ca="1">f_nav_adjustedreturn(A2365,参数!$B$5,参数!$B$4)</f>
        <v>0</v>
      </c>
      <c r="N2365" s="17">
        <f ca="1">f_nav_periodreturnrankingper(A2365,参数!$B$5,参数!$B$4,3)</f>
        <v>0</v>
      </c>
      <c r="O2365" s="17">
        <f ca="1">f_nav_adjustedreturn(A2365,参数!$B$6,参数!$B$5)</f>
        <v>0</v>
      </c>
      <c r="P2365" s="17">
        <f ca="1">f_nav_periodreturnrankingper(A2365,参数!$B$6,参数!$B$5,3)</f>
        <v>0</v>
      </c>
      <c r="Q2365" s="25">
        <f>f_return(A2365,1,参数!$B$1-365/2,参数!$B$1)</f>
        <v>0</v>
      </c>
      <c r="R2365" s="25">
        <f ca="1">f_return(A2365,1,参数!$B$4,参数!$B$1)</f>
        <v>0</v>
      </c>
      <c r="S2365" s="25">
        <f ca="1">f_return(A2365,1,参数!$B$6,参数!$B$1)</f>
        <v>0</v>
      </c>
      <c r="T2365" t="str">
        <f>f_info_investtype(A2365)</f>
        <v>偏债混合型基金</v>
      </c>
      <c r="U2365" t="str">
        <f>f_info_fundmanager(A2365)</f>
        <v>何晶,陈伯祯</v>
      </c>
      <c r="V2365">
        <f>f_info_manager_onthepostdays(A2365,1)</f>
        <v>174</v>
      </c>
      <c r="W2365" s="25">
        <f ca="1">f_return_1w(A2365,"0",参数!$B$2)</f>
        <v>0</v>
      </c>
      <c r="X2365" s="25">
        <f>f_return_1m(A2365,"0",参数!$B$1)</f>
        <v>4.20397041650447</v>
      </c>
      <c r="Y2365" s="25">
        <f>f_return_3m(A2365,0,参数!$B$1)</f>
        <v>7.34837092731829</v>
      </c>
      <c r="Z2365" s="25">
        <f>f_return_6m(A2365,0,参数!B2364)</f>
        <v>0</v>
      </c>
      <c r="AA2365" t="str">
        <f>f_dq_status(A2365,参数!$B$1)</f>
        <v>开放申购|开放赎回</v>
      </c>
      <c r="AB2365" s="17">
        <f ca="1">f_risk_maxdownside(A2365,参数!$B$6,参数!$B$1)</f>
        <v>-1.52969406118776</v>
      </c>
      <c r="AC2365" s="17">
        <f ca="1">f_risk_maxdownside(A2365,参数!$B$4,参数!$B$1)</f>
        <v>-1.52969406118776</v>
      </c>
      <c r="AD2365" t="str">
        <f ca="1">f_risk_maxdownside_date(A2365,参数!$B$6,参数!$B$1)</f>
        <v>20200902-20200924</v>
      </c>
    </row>
    <row r="2366" spans="1:30">
      <c r="A2366" s="15" t="s">
        <v>2394</v>
      </c>
      <c r="B2366" t="str">
        <f>f_info_name(A2366)</f>
        <v>方正富邦新兴成长A</v>
      </c>
      <c r="C2366" t="str">
        <f>f_info_setupdate(A2366)</f>
        <v>2020-08-28</v>
      </c>
      <c r="D2366" s="16">
        <f t="shared" si="36"/>
        <v>150</v>
      </c>
      <c r="F2366" s="17">
        <f>f_netasset_total(A2366,参数!$B$1,100000000)</f>
        <v>1.2194611031</v>
      </c>
      <c r="G2366" s="17">
        <f ca="1">f_nav_adjustedreturn(A2366,参数!$B$2,参数!$B$1)</f>
        <v>0</v>
      </c>
      <c r="H2366" s="17">
        <f ca="1">f_nav_periodreturnrankingper(A2366,参数!$B$2,参数!$B$1,3)</f>
        <v>0</v>
      </c>
      <c r="I2366" s="17">
        <f ca="1">f_nav_adjustedreturn(A2366,参数!$B$3,参数!$B$2)</f>
        <v>0</v>
      </c>
      <c r="J2366" s="17">
        <f ca="1">f_nav_periodreturnrankingper(A2366,参数!$B$3,参数!$B$2,3)</f>
        <v>0</v>
      </c>
      <c r="K2366" s="17">
        <f ca="1">f_nav_adjustedreturn(A2366,参数!$B$4,参数!$B$3)</f>
        <v>0</v>
      </c>
      <c r="L2366" s="17">
        <f ca="1">f_nav_periodreturnrankingper(A2366,参数!$B$4,参数!$B$3,3)</f>
        <v>0</v>
      </c>
      <c r="M2366" s="17">
        <f ca="1">f_nav_adjustedreturn(A2366,参数!$B$5,参数!$B$4)</f>
        <v>0</v>
      </c>
      <c r="N2366" s="17">
        <f ca="1">f_nav_periodreturnrankingper(A2366,参数!$B$5,参数!$B$4,3)</f>
        <v>0</v>
      </c>
      <c r="O2366" s="17">
        <f ca="1">f_nav_adjustedreturn(A2366,参数!$B$6,参数!$B$5)</f>
        <v>0</v>
      </c>
      <c r="P2366" s="17">
        <f ca="1">f_nav_periodreturnrankingper(A2366,参数!$B$6,参数!$B$5,3)</f>
        <v>0</v>
      </c>
      <c r="Q2366" s="25">
        <f>f_return(A2366,1,参数!$B$1-365/2,参数!$B$1)</f>
        <v>0</v>
      </c>
      <c r="R2366" s="25">
        <f ca="1">f_return(A2366,1,参数!$B$4,参数!$B$1)</f>
        <v>0</v>
      </c>
      <c r="S2366" s="25">
        <f ca="1">f_return(A2366,1,参数!$B$6,参数!$B$1)</f>
        <v>0</v>
      </c>
      <c r="T2366" t="str">
        <f>f_info_investtype(A2366)</f>
        <v>偏股混合型基金</v>
      </c>
      <c r="U2366" t="str">
        <f>f_info_fundmanager(A2366)</f>
        <v>崔建波</v>
      </c>
      <c r="V2366">
        <f>f_info_manager_onthepostdays(A2366,1)</f>
        <v>125</v>
      </c>
      <c r="W2366" s="25">
        <f ca="1">f_return_1w(A2366,"0",参数!$B$2)</f>
        <v>0</v>
      </c>
      <c r="X2366" s="25">
        <f>f_return_1m(A2366,"0",参数!$B$1)</f>
        <v>10.1516702335535</v>
      </c>
      <c r="Y2366" s="25">
        <f>f_return_3m(A2366,0,参数!$B$1)</f>
        <v>18.0847880299252</v>
      </c>
      <c r="Z2366" s="25">
        <f>f_return_6m(A2366,0,参数!B2365)</f>
        <v>0</v>
      </c>
      <c r="AA2366" t="str">
        <f>f_dq_status(A2366,参数!$B$1)</f>
        <v>开放申购|开放赎回</v>
      </c>
      <c r="AB2366" s="17">
        <f ca="1">f_risk_maxdownside(A2366,参数!$B$6,参数!$B$1)</f>
        <v>-3.92436335993918</v>
      </c>
      <c r="AC2366" s="17">
        <f ca="1">f_risk_maxdownside(A2366,参数!$B$4,参数!$B$1)</f>
        <v>-3.92436335993918</v>
      </c>
      <c r="AD2366" t="str">
        <f ca="1">f_risk_maxdownside_date(A2366,参数!$B$6,参数!$B$1)</f>
        <v>20201124-20201130</v>
      </c>
    </row>
    <row r="2367" spans="1:30">
      <c r="A2367" s="15" t="s">
        <v>2395</v>
      </c>
      <c r="B2367" t="str">
        <f>f_info_name(A2367)</f>
        <v>广发养老目标日期2040三年持有(FOF)</v>
      </c>
      <c r="C2367" t="str">
        <f>f_info_setupdate(A2367)</f>
        <v>2020-05-22</v>
      </c>
      <c r="D2367" s="16">
        <f t="shared" si="36"/>
        <v>248</v>
      </c>
      <c r="F2367" s="17">
        <f>f_netasset_total(A2367,参数!$B$1,100000000)</f>
        <v>0.6279552088</v>
      </c>
      <c r="G2367" s="17">
        <f ca="1">f_nav_adjustedreturn(A2367,参数!$B$2,参数!$B$1)</f>
        <v>0</v>
      </c>
      <c r="H2367" s="17">
        <f ca="1">f_nav_periodreturnrankingper(A2367,参数!$B$2,参数!$B$1,3)</f>
        <v>0</v>
      </c>
      <c r="I2367" s="17">
        <f ca="1">f_nav_adjustedreturn(A2367,参数!$B$3,参数!$B$2)</f>
        <v>0</v>
      </c>
      <c r="J2367" s="17">
        <f ca="1">f_nav_periodreturnrankingper(A2367,参数!$B$3,参数!$B$2,3)</f>
        <v>0</v>
      </c>
      <c r="K2367" s="17">
        <f ca="1">f_nav_adjustedreturn(A2367,参数!$B$4,参数!$B$3)</f>
        <v>0</v>
      </c>
      <c r="L2367" s="17">
        <f ca="1">f_nav_periodreturnrankingper(A2367,参数!$B$4,参数!$B$3,3)</f>
        <v>0</v>
      </c>
      <c r="M2367" s="17">
        <f ca="1">f_nav_adjustedreturn(A2367,参数!$B$5,参数!$B$4)</f>
        <v>0</v>
      </c>
      <c r="N2367" s="17">
        <f ca="1">f_nav_periodreturnrankingper(A2367,参数!$B$5,参数!$B$4,3)</f>
        <v>0</v>
      </c>
      <c r="O2367" s="17">
        <f ca="1">f_nav_adjustedreturn(A2367,参数!$B$6,参数!$B$5)</f>
        <v>0</v>
      </c>
      <c r="P2367" s="17">
        <f ca="1">f_nav_periodreturnrankingper(A2367,参数!$B$6,参数!$B$5,3)</f>
        <v>0</v>
      </c>
      <c r="Q2367" s="25">
        <f>f_return(A2367,1,参数!$B$1-365/2,参数!$B$1)</f>
        <v>37.6493683308204</v>
      </c>
      <c r="R2367" s="25">
        <f ca="1">f_return(A2367,1,参数!$B$4,参数!$B$1)</f>
        <v>0</v>
      </c>
      <c r="S2367" s="25">
        <f ca="1">f_return(A2367,1,参数!$B$6,参数!$B$1)</f>
        <v>0</v>
      </c>
      <c r="T2367" t="str">
        <f>f_info_investtype(A2367)</f>
        <v>偏股混合型基金</v>
      </c>
      <c r="U2367" t="str">
        <f>f_info_fundmanager(A2367)</f>
        <v>陆靖昶</v>
      </c>
      <c r="V2367">
        <f>f_info_manager_onthepostdays(A2367,1)</f>
        <v>265</v>
      </c>
      <c r="W2367" s="25">
        <f ca="1">f_return_1w(A2367,"0",参数!$B$2)</f>
        <v>0</v>
      </c>
      <c r="X2367" s="25">
        <f>f_return_1m(A2367,"0",参数!$B$1)</f>
        <v>8.7977319039603</v>
      </c>
      <c r="Y2367" s="25">
        <f>f_return_3m(A2367,0,参数!$B$1)</f>
        <v>15.2726931380832</v>
      </c>
      <c r="Z2367" s="25">
        <f>f_return_6m(A2367,0,参数!B2366)</f>
        <v>12.8298368298368</v>
      </c>
      <c r="AA2367" t="str">
        <f>f_dq_status(A2367,参数!$B$1)</f>
        <v>开放申购|暂停赎回</v>
      </c>
      <c r="AB2367" s="17">
        <f ca="1">f_risk_maxdownside(A2367,参数!$B$6,参数!$B$1)</f>
        <v>-3.68773507017705</v>
      </c>
      <c r="AC2367" s="17">
        <f ca="1">f_risk_maxdownside(A2367,参数!$B$4,参数!$B$1)</f>
        <v>-3.68773507017705</v>
      </c>
      <c r="AD2367" t="str">
        <f ca="1">f_risk_maxdownside_date(A2367,参数!$B$6,参数!$B$1)</f>
        <v>20200903-20200909</v>
      </c>
    </row>
    <row r="2368" spans="1:30">
      <c r="A2368" s="15" t="s">
        <v>2396</v>
      </c>
      <c r="B2368" t="str">
        <f>f_info_name(A2368)</f>
        <v>海富通添鑫收益A</v>
      </c>
      <c r="C2368" t="str">
        <f>f_info_setupdate(A2368)</f>
        <v>2020-04-23</v>
      </c>
      <c r="D2368" s="16">
        <f t="shared" si="36"/>
        <v>277</v>
      </c>
      <c r="F2368" s="17">
        <f>f_netasset_total(A2368,参数!$B$1,100000000)</f>
        <v>1.5818338983</v>
      </c>
      <c r="G2368" s="17">
        <f ca="1">f_nav_adjustedreturn(A2368,参数!$B$2,参数!$B$1)</f>
        <v>0</v>
      </c>
      <c r="H2368" s="17">
        <f ca="1">f_nav_periodreturnrankingper(A2368,参数!$B$2,参数!$B$1,3)</f>
        <v>0</v>
      </c>
      <c r="I2368" s="17">
        <f ca="1">f_nav_adjustedreturn(A2368,参数!$B$3,参数!$B$2)</f>
        <v>0</v>
      </c>
      <c r="J2368" s="17">
        <f ca="1">f_nav_periodreturnrankingper(A2368,参数!$B$3,参数!$B$2,3)</f>
        <v>0</v>
      </c>
      <c r="K2368" s="17">
        <f ca="1">f_nav_adjustedreturn(A2368,参数!$B$4,参数!$B$3)</f>
        <v>0</v>
      </c>
      <c r="L2368" s="17">
        <f ca="1">f_nav_periodreturnrankingper(A2368,参数!$B$4,参数!$B$3,3)</f>
        <v>0</v>
      </c>
      <c r="M2368" s="17">
        <f ca="1">f_nav_adjustedreturn(A2368,参数!$B$5,参数!$B$4)</f>
        <v>0</v>
      </c>
      <c r="N2368" s="17">
        <f ca="1">f_nav_periodreturnrankingper(A2368,参数!$B$5,参数!$B$4,3)</f>
        <v>0</v>
      </c>
      <c r="O2368" s="17">
        <f ca="1">f_nav_adjustedreturn(A2368,参数!$B$6,参数!$B$5)</f>
        <v>0</v>
      </c>
      <c r="P2368" s="17">
        <f ca="1">f_nav_periodreturnrankingper(A2368,参数!$B$6,参数!$B$5,3)</f>
        <v>0</v>
      </c>
      <c r="Q2368" s="25">
        <f>f_return(A2368,1,参数!$B$1-365/2,参数!$B$1)</f>
        <v>11.7212717057191</v>
      </c>
      <c r="R2368" s="25">
        <f ca="1">f_return(A2368,1,参数!$B$4,参数!$B$1)</f>
        <v>0</v>
      </c>
      <c r="S2368" s="25">
        <f ca="1">f_return(A2368,1,参数!$B$6,参数!$B$1)</f>
        <v>0</v>
      </c>
      <c r="T2368" t="str">
        <f>f_info_investtype(A2368)</f>
        <v>混合债券型二级基金</v>
      </c>
      <c r="U2368" t="str">
        <f>f_info_fundmanager(A2368)</f>
        <v>杜晓海,陈轶平</v>
      </c>
      <c r="V2368">
        <f>f_info_manager_onthepostdays(A2368,1)</f>
        <v>294</v>
      </c>
      <c r="W2368" s="25">
        <f ca="1">f_return_1w(A2368,"0",参数!$B$2)</f>
        <v>0</v>
      </c>
      <c r="X2368" s="25">
        <f>f_return_1m(A2368,"0",参数!$B$1)</f>
        <v>3.74206155349292</v>
      </c>
      <c r="Y2368" s="25">
        <f>f_return_3m(A2368,0,参数!$B$1)</f>
        <v>5.32685249479219</v>
      </c>
      <c r="Z2368" s="25">
        <f>f_return_6m(A2368,0,参数!B2367)</f>
        <v>4.98866213151927</v>
      </c>
      <c r="AA2368" t="str">
        <f>f_dq_status(A2368,参数!$B$1)</f>
        <v>开放申购|开放赎回</v>
      </c>
      <c r="AB2368" s="17">
        <f ca="1">f_risk_maxdownside(A2368,参数!$B$6,参数!$B$1)</f>
        <v>-1.70688640376693</v>
      </c>
      <c r="AC2368" s="17">
        <f ca="1">f_risk_maxdownside(A2368,参数!$B$4,参数!$B$1)</f>
        <v>-1.70688640376693</v>
      </c>
      <c r="AD2368" t="str">
        <f ca="1">f_risk_maxdownside_date(A2368,参数!$B$6,参数!$B$1)</f>
        <v>20200902-20200910</v>
      </c>
    </row>
    <row r="2369" spans="1:30">
      <c r="A2369" s="15" t="s">
        <v>2397</v>
      </c>
      <c r="B2369" t="str">
        <f>f_info_name(A2369)</f>
        <v>国寿安保稳健养老一年</v>
      </c>
      <c r="C2369" t="str">
        <f>f_info_setupdate(A2369)</f>
        <v>2020-06-17</v>
      </c>
      <c r="D2369" s="16">
        <f t="shared" si="36"/>
        <v>222</v>
      </c>
      <c r="F2369" s="17">
        <f>f_netasset_total(A2369,参数!$B$1,100000000)</f>
        <v>2.7501264293</v>
      </c>
      <c r="G2369" s="17">
        <f ca="1">f_nav_adjustedreturn(A2369,参数!$B$2,参数!$B$1)</f>
        <v>0</v>
      </c>
      <c r="H2369" s="17">
        <f ca="1">f_nav_periodreturnrankingper(A2369,参数!$B$2,参数!$B$1,3)</f>
        <v>0</v>
      </c>
      <c r="I2369" s="17">
        <f ca="1">f_nav_adjustedreturn(A2369,参数!$B$3,参数!$B$2)</f>
        <v>0</v>
      </c>
      <c r="J2369" s="17">
        <f ca="1">f_nav_periodreturnrankingper(A2369,参数!$B$3,参数!$B$2,3)</f>
        <v>0</v>
      </c>
      <c r="K2369" s="17">
        <f ca="1">f_nav_adjustedreturn(A2369,参数!$B$4,参数!$B$3)</f>
        <v>0</v>
      </c>
      <c r="L2369" s="17">
        <f ca="1">f_nav_periodreturnrankingper(A2369,参数!$B$4,参数!$B$3,3)</f>
        <v>0</v>
      </c>
      <c r="M2369" s="17">
        <f ca="1">f_nav_adjustedreturn(A2369,参数!$B$5,参数!$B$4)</f>
        <v>0</v>
      </c>
      <c r="N2369" s="17">
        <f ca="1">f_nav_periodreturnrankingper(A2369,参数!$B$5,参数!$B$4,3)</f>
        <v>0</v>
      </c>
      <c r="O2369" s="17">
        <f ca="1">f_nav_adjustedreturn(A2369,参数!$B$6,参数!$B$5)</f>
        <v>0</v>
      </c>
      <c r="P2369" s="17">
        <f ca="1">f_nav_periodreturnrankingper(A2369,参数!$B$6,参数!$B$5,3)</f>
        <v>0</v>
      </c>
      <c r="Q2369" s="25">
        <f>f_return(A2369,1,参数!$B$1-365/2,参数!$B$1)</f>
        <v>8.26385131043832</v>
      </c>
      <c r="R2369" s="25">
        <f ca="1">f_return(A2369,1,参数!$B$4,参数!$B$1)</f>
        <v>0</v>
      </c>
      <c r="S2369" s="25">
        <f ca="1">f_return(A2369,1,参数!$B$6,参数!$B$1)</f>
        <v>0</v>
      </c>
      <c r="T2369" t="str">
        <f>f_info_investtype(A2369)</f>
        <v>偏债混合型基金</v>
      </c>
      <c r="U2369" t="str">
        <f>f_info_fundmanager(A2369)</f>
        <v>张志雄</v>
      </c>
      <c r="V2369">
        <f>f_info_manager_onthepostdays(A2369,1)</f>
        <v>239</v>
      </c>
      <c r="W2369" s="25">
        <f ca="1">f_return_1w(A2369,"0",参数!$B$2)</f>
        <v>0</v>
      </c>
      <c r="X2369" s="25">
        <f>f_return_1m(A2369,"0",参数!$B$1)</f>
        <v>2.80078895463511</v>
      </c>
      <c r="Y2369" s="25">
        <f>f_return_3m(A2369,0,参数!$B$1)</f>
        <v>4.32345876701361</v>
      </c>
      <c r="Z2369" s="25">
        <f>f_return_6m(A2369,0,参数!B2368)</f>
        <v>2.50472120067589</v>
      </c>
      <c r="AA2369" t="str">
        <f>f_dq_status(A2369,参数!$B$1)</f>
        <v>开放申购|暂停赎回</v>
      </c>
      <c r="AB2369" s="17">
        <f ca="1">f_risk_maxdownside(A2369,参数!$B$6,参数!$B$1)</f>
        <v>-1.02223104406511</v>
      </c>
      <c r="AC2369" s="17">
        <f ca="1">f_risk_maxdownside(A2369,参数!$B$4,参数!$B$1)</f>
        <v>-1.02223104406511</v>
      </c>
      <c r="AD2369" t="str">
        <f ca="1">f_risk_maxdownside_date(A2369,参数!$B$6,参数!$B$1)</f>
        <v>20200808-20200924,20200808-20200925</v>
      </c>
    </row>
    <row r="2370" spans="1:30">
      <c r="A2370" s="15" t="s">
        <v>2398</v>
      </c>
      <c r="B2370" t="str">
        <f>f_info_name(A2370)</f>
        <v>永赢医药健康A</v>
      </c>
      <c r="C2370" t="str">
        <f>f_info_setupdate(A2370)</f>
        <v>2020-05-20</v>
      </c>
      <c r="D2370" s="16">
        <f t="shared" si="36"/>
        <v>250</v>
      </c>
      <c r="F2370" s="17">
        <f>f_netasset_total(A2370,参数!$B$1,100000000)</f>
        <v>1.3045280708</v>
      </c>
      <c r="G2370" s="17">
        <f ca="1">f_nav_adjustedreturn(A2370,参数!$B$2,参数!$B$1)</f>
        <v>0</v>
      </c>
      <c r="H2370" s="17">
        <f ca="1">f_nav_periodreturnrankingper(A2370,参数!$B$2,参数!$B$1,3)</f>
        <v>0</v>
      </c>
      <c r="I2370" s="17">
        <f ca="1">f_nav_adjustedreturn(A2370,参数!$B$3,参数!$B$2)</f>
        <v>0</v>
      </c>
      <c r="J2370" s="17">
        <f ca="1">f_nav_periodreturnrankingper(A2370,参数!$B$3,参数!$B$2,3)</f>
        <v>0</v>
      </c>
      <c r="K2370" s="17">
        <f ca="1">f_nav_adjustedreturn(A2370,参数!$B$4,参数!$B$3)</f>
        <v>0</v>
      </c>
      <c r="L2370" s="17">
        <f ca="1">f_nav_periodreturnrankingper(A2370,参数!$B$4,参数!$B$3,3)</f>
        <v>0</v>
      </c>
      <c r="M2370" s="17">
        <f ca="1">f_nav_adjustedreturn(A2370,参数!$B$5,参数!$B$4)</f>
        <v>0</v>
      </c>
      <c r="N2370" s="17">
        <f ca="1">f_nav_periodreturnrankingper(A2370,参数!$B$5,参数!$B$4,3)</f>
        <v>0</v>
      </c>
      <c r="O2370" s="17">
        <f ca="1">f_nav_adjustedreturn(A2370,参数!$B$6,参数!$B$5)</f>
        <v>0</v>
      </c>
      <c r="P2370" s="17">
        <f ca="1">f_nav_periodreturnrankingper(A2370,参数!$B$6,参数!$B$5,3)</f>
        <v>0</v>
      </c>
      <c r="Q2370" s="25">
        <f>f_return(A2370,1,参数!$B$1-365/2,参数!$B$1)</f>
        <v>13.061702697274</v>
      </c>
      <c r="R2370" s="25">
        <f ca="1">f_return(A2370,1,参数!$B$4,参数!$B$1)</f>
        <v>0</v>
      </c>
      <c r="S2370" s="25">
        <f ca="1">f_return(A2370,1,参数!$B$6,参数!$B$1)</f>
        <v>0</v>
      </c>
      <c r="T2370" t="str">
        <f>f_info_investtype(A2370)</f>
        <v>普通股票型基金</v>
      </c>
      <c r="U2370" t="str">
        <f>f_info_fundmanager(A2370)</f>
        <v>李永兴,陆海燕</v>
      </c>
      <c r="V2370">
        <f>f_info_manager_onthepostdays(A2370,1)</f>
        <v>267</v>
      </c>
      <c r="W2370" s="25">
        <f ca="1">f_return_1w(A2370,"0",参数!$B$2)</f>
        <v>0</v>
      </c>
      <c r="X2370" s="25">
        <f>f_return_1m(A2370,"0",参数!$B$1)</f>
        <v>1.90839694656489</v>
      </c>
      <c r="Y2370" s="25">
        <f>f_return_3m(A2370,0,参数!$B$1)</f>
        <v>0.694265878117768</v>
      </c>
      <c r="Z2370" s="25">
        <f>f_return_6m(A2370,0,参数!B2369)</f>
        <v>-0.119617224880389</v>
      </c>
      <c r="AA2370" t="str">
        <f>f_dq_status(A2370,参数!$B$1)</f>
        <v>开放申购|开放赎回</v>
      </c>
      <c r="AB2370" s="17">
        <f ca="1">f_risk_maxdownside(A2370,参数!$B$6,参数!$B$1)</f>
        <v>-12.7966569423638</v>
      </c>
      <c r="AC2370" s="17">
        <f ca="1">f_risk_maxdownside(A2370,参数!$B$4,参数!$B$1)</f>
        <v>-12.7966569423638</v>
      </c>
      <c r="AD2370" t="str">
        <f ca="1">f_risk_maxdownside_date(A2370,参数!$B$6,参数!$B$1)</f>
        <v>20200902-20201126</v>
      </c>
    </row>
    <row r="2371" spans="1:30">
      <c r="A2371" s="15" t="s">
        <v>2399</v>
      </c>
      <c r="B2371" t="str">
        <f>f_info_name(A2371)</f>
        <v>天弘永裕稳健养老一年</v>
      </c>
      <c r="C2371" t="str">
        <f>f_info_setupdate(A2371)</f>
        <v>2020-05-18</v>
      </c>
      <c r="D2371" s="16">
        <f t="shared" ref="D2371:D2434" si="37">DATEDIF(C2371,"2021-1-25","d")</f>
        <v>252</v>
      </c>
      <c r="F2371" s="17">
        <f>f_netasset_total(A2371,参数!$B$1,100000000)</f>
        <v>6.4265154858</v>
      </c>
      <c r="G2371" s="17">
        <f ca="1">f_nav_adjustedreturn(A2371,参数!$B$2,参数!$B$1)</f>
        <v>0</v>
      </c>
      <c r="H2371" s="17">
        <f ca="1">f_nav_periodreturnrankingper(A2371,参数!$B$2,参数!$B$1,3)</f>
        <v>0</v>
      </c>
      <c r="I2371" s="17">
        <f ca="1">f_nav_adjustedreturn(A2371,参数!$B$3,参数!$B$2)</f>
        <v>0</v>
      </c>
      <c r="J2371" s="17">
        <f ca="1">f_nav_periodreturnrankingper(A2371,参数!$B$3,参数!$B$2,3)</f>
        <v>0</v>
      </c>
      <c r="K2371" s="17">
        <f ca="1">f_nav_adjustedreturn(A2371,参数!$B$4,参数!$B$3)</f>
        <v>0</v>
      </c>
      <c r="L2371" s="17">
        <f ca="1">f_nav_periodreturnrankingper(A2371,参数!$B$4,参数!$B$3,3)</f>
        <v>0</v>
      </c>
      <c r="M2371" s="17">
        <f ca="1">f_nav_adjustedreturn(A2371,参数!$B$5,参数!$B$4)</f>
        <v>0</v>
      </c>
      <c r="N2371" s="17">
        <f ca="1">f_nav_periodreturnrankingper(A2371,参数!$B$5,参数!$B$4,3)</f>
        <v>0</v>
      </c>
      <c r="O2371" s="17">
        <f ca="1">f_nav_adjustedreturn(A2371,参数!$B$6,参数!$B$5)</f>
        <v>0</v>
      </c>
      <c r="P2371" s="17">
        <f ca="1">f_nav_periodreturnrankingper(A2371,参数!$B$6,参数!$B$5,3)</f>
        <v>0</v>
      </c>
      <c r="Q2371" s="25">
        <f>f_return(A2371,1,参数!$B$1-365/2,参数!$B$1)</f>
        <v>17.5000596966394</v>
      </c>
      <c r="R2371" s="25">
        <f ca="1">f_return(A2371,1,参数!$B$4,参数!$B$1)</f>
        <v>0</v>
      </c>
      <c r="S2371" s="25">
        <f ca="1">f_return(A2371,1,参数!$B$6,参数!$B$1)</f>
        <v>0</v>
      </c>
      <c r="T2371" t="str">
        <f>f_info_investtype(A2371)</f>
        <v>偏债混合型基金</v>
      </c>
      <c r="U2371" t="str">
        <f>f_info_fundmanager(A2371)</f>
        <v>刘冬,张庆昌</v>
      </c>
      <c r="V2371">
        <f>f_info_manager_onthepostdays(A2371,1)</f>
        <v>244</v>
      </c>
      <c r="W2371" s="25">
        <f ca="1">f_return_1w(A2371,"0",参数!$B$2)</f>
        <v>0</v>
      </c>
      <c r="X2371" s="25">
        <f>f_return_1m(A2371,"0",参数!$B$1)</f>
        <v>4.46169675427931</v>
      </c>
      <c r="Y2371" s="25">
        <f>f_return_3m(A2371,0,参数!$B$1)</f>
        <v>7.09627924817799</v>
      </c>
      <c r="Z2371" s="25">
        <f>f_return_6m(A2371,0,参数!B2370)</f>
        <v>4.9662258586243</v>
      </c>
      <c r="AA2371" t="str">
        <f>f_dq_status(A2371,参数!$B$1)</f>
        <v>开放申购|暂停赎回</v>
      </c>
      <c r="AB2371" s="17">
        <f ca="1">f_risk_maxdownside(A2371,参数!$B$6,参数!$B$1)</f>
        <v>-2.53092832184342</v>
      </c>
      <c r="AC2371" s="17">
        <f ca="1">f_risk_maxdownside(A2371,参数!$B$4,参数!$B$1)</f>
        <v>-2.53092832184342</v>
      </c>
      <c r="AD2371" t="str">
        <f ca="1">f_risk_maxdownside_date(A2371,参数!$B$6,参数!$B$1)</f>
        <v>20200903-20200910</v>
      </c>
    </row>
    <row r="2372" spans="1:30">
      <c r="A2372" s="15" t="s">
        <v>2400</v>
      </c>
      <c r="B2372" t="str">
        <f>f_info_name(A2372)</f>
        <v>国富平衡养老三年</v>
      </c>
      <c r="C2372" t="str">
        <f>f_info_setupdate(A2372)</f>
        <v>2020-06-03</v>
      </c>
      <c r="D2372" s="16">
        <f t="shared" si="37"/>
        <v>236</v>
      </c>
      <c r="F2372" s="17">
        <f>f_netasset_total(A2372,参数!$B$1,100000000)</f>
        <v>0.5784822252</v>
      </c>
      <c r="G2372" s="17">
        <f ca="1">f_nav_adjustedreturn(A2372,参数!$B$2,参数!$B$1)</f>
        <v>0</v>
      </c>
      <c r="H2372" s="17">
        <f ca="1">f_nav_periodreturnrankingper(A2372,参数!$B$2,参数!$B$1,3)</f>
        <v>0</v>
      </c>
      <c r="I2372" s="17">
        <f ca="1">f_nav_adjustedreturn(A2372,参数!$B$3,参数!$B$2)</f>
        <v>0</v>
      </c>
      <c r="J2372" s="17">
        <f ca="1">f_nav_periodreturnrankingper(A2372,参数!$B$3,参数!$B$2,3)</f>
        <v>0</v>
      </c>
      <c r="K2372" s="17">
        <f ca="1">f_nav_adjustedreturn(A2372,参数!$B$4,参数!$B$3)</f>
        <v>0</v>
      </c>
      <c r="L2372" s="17">
        <f ca="1">f_nav_periodreturnrankingper(A2372,参数!$B$4,参数!$B$3,3)</f>
        <v>0</v>
      </c>
      <c r="M2372" s="17">
        <f ca="1">f_nav_adjustedreturn(A2372,参数!$B$5,参数!$B$4)</f>
        <v>0</v>
      </c>
      <c r="N2372" s="17">
        <f ca="1">f_nav_periodreturnrankingper(A2372,参数!$B$5,参数!$B$4,3)</f>
        <v>0</v>
      </c>
      <c r="O2372" s="17">
        <f ca="1">f_nav_adjustedreturn(A2372,参数!$B$6,参数!$B$5)</f>
        <v>0</v>
      </c>
      <c r="P2372" s="17">
        <f ca="1">f_nav_periodreturnrankingper(A2372,参数!$B$6,参数!$B$5,3)</f>
        <v>0</v>
      </c>
      <c r="Q2372" s="25">
        <f>f_return(A2372,1,参数!$B$1-365/2,参数!$B$1)</f>
        <v>25.5293185385816</v>
      </c>
      <c r="R2372" s="25">
        <f ca="1">f_return(A2372,1,参数!$B$4,参数!$B$1)</f>
        <v>0</v>
      </c>
      <c r="S2372" s="25">
        <f ca="1">f_return(A2372,1,参数!$B$6,参数!$B$1)</f>
        <v>0</v>
      </c>
      <c r="T2372" t="str">
        <f>f_info_investtype(A2372)</f>
        <v>平衡混合型基金</v>
      </c>
      <c r="U2372" t="str">
        <f>f_info_fundmanager(A2372)</f>
        <v>吴弦</v>
      </c>
      <c r="V2372">
        <f>f_info_manager_onthepostdays(A2372,1)</f>
        <v>253</v>
      </c>
      <c r="W2372" s="25">
        <f ca="1">f_return_1w(A2372,"0",参数!$B$2)</f>
        <v>0</v>
      </c>
      <c r="X2372" s="25">
        <f>f_return_1m(A2372,"0",参数!$B$1)</f>
        <v>6.64279319606088</v>
      </c>
      <c r="Y2372" s="25">
        <f>f_return_3m(A2372,0,参数!$B$1)</f>
        <v>9.92986341823553</v>
      </c>
      <c r="Z2372" s="25">
        <f>f_return_6m(A2372,0,参数!B2371)</f>
        <v>7.79812334882027</v>
      </c>
      <c r="AA2372" t="str">
        <f>f_dq_status(A2372,参数!$B$1)</f>
        <v>开放申购|暂停赎回</v>
      </c>
      <c r="AB2372" s="17">
        <f ca="1">f_risk_maxdownside(A2372,参数!$B$6,参数!$B$1)</f>
        <v>-3.93587318742683</v>
      </c>
      <c r="AC2372" s="17">
        <f ca="1">f_risk_maxdownside(A2372,参数!$B$4,参数!$B$1)</f>
        <v>-3.93587318742683</v>
      </c>
      <c r="AD2372" t="str">
        <f ca="1">f_risk_maxdownside_date(A2372,参数!$B$6,参数!$B$1)</f>
        <v>20200903-20200910</v>
      </c>
    </row>
    <row r="2373" spans="1:30">
      <c r="A2373" s="15" t="s">
        <v>2401</v>
      </c>
      <c r="B2373" t="str">
        <f>f_info_name(A2373)</f>
        <v>大成景瑞稳健配置A</v>
      </c>
      <c r="C2373" t="str">
        <f>f_info_setupdate(A2373)</f>
        <v>2020-04-26</v>
      </c>
      <c r="D2373" s="16">
        <f t="shared" si="37"/>
        <v>274</v>
      </c>
      <c r="F2373" s="17">
        <f>f_netasset_total(A2373,参数!$B$1,100000000)</f>
        <v>6.8997139061</v>
      </c>
      <c r="G2373" s="17">
        <f ca="1">f_nav_adjustedreturn(A2373,参数!$B$2,参数!$B$1)</f>
        <v>0</v>
      </c>
      <c r="H2373" s="17">
        <f ca="1">f_nav_periodreturnrankingper(A2373,参数!$B$2,参数!$B$1,3)</f>
        <v>0</v>
      </c>
      <c r="I2373" s="17">
        <f ca="1">f_nav_adjustedreturn(A2373,参数!$B$3,参数!$B$2)</f>
        <v>0</v>
      </c>
      <c r="J2373" s="17">
        <f ca="1">f_nav_periodreturnrankingper(A2373,参数!$B$3,参数!$B$2,3)</f>
        <v>0</v>
      </c>
      <c r="K2373" s="17">
        <f ca="1">f_nav_adjustedreturn(A2373,参数!$B$4,参数!$B$3)</f>
        <v>0</v>
      </c>
      <c r="L2373" s="17">
        <f ca="1">f_nav_periodreturnrankingper(A2373,参数!$B$4,参数!$B$3,3)</f>
        <v>0</v>
      </c>
      <c r="M2373" s="17">
        <f ca="1">f_nav_adjustedreturn(A2373,参数!$B$5,参数!$B$4)</f>
        <v>0</v>
      </c>
      <c r="N2373" s="17">
        <f ca="1">f_nav_periodreturnrankingper(A2373,参数!$B$5,参数!$B$4,3)</f>
        <v>0</v>
      </c>
      <c r="O2373" s="17">
        <f ca="1">f_nav_adjustedreturn(A2373,参数!$B$6,参数!$B$5)</f>
        <v>0</v>
      </c>
      <c r="P2373" s="17">
        <f ca="1">f_nav_periodreturnrankingper(A2373,参数!$B$6,参数!$B$5,3)</f>
        <v>0</v>
      </c>
      <c r="Q2373" s="25">
        <f>f_return(A2373,1,参数!$B$1-365/2,参数!$B$1)</f>
        <v>12.9423509869238</v>
      </c>
      <c r="R2373" s="25">
        <f ca="1">f_return(A2373,1,参数!$B$4,参数!$B$1)</f>
        <v>0</v>
      </c>
      <c r="S2373" s="25">
        <f ca="1">f_return(A2373,1,参数!$B$6,参数!$B$1)</f>
        <v>0</v>
      </c>
      <c r="T2373" t="str">
        <f>f_info_investtype(A2373)</f>
        <v>偏债混合型基金</v>
      </c>
      <c r="U2373" t="str">
        <f>f_info_fundmanager(A2373)</f>
        <v>孙丹,王磊</v>
      </c>
      <c r="V2373">
        <f>f_info_manager_onthepostdays(A2373,1)</f>
        <v>291</v>
      </c>
      <c r="W2373" s="25">
        <f ca="1">f_return_1w(A2373,"0",参数!$B$2)</f>
        <v>0</v>
      </c>
      <c r="X2373" s="25">
        <f>f_return_1m(A2373,"0",参数!$B$1)</f>
        <v>1.56701800205204</v>
      </c>
      <c r="Y2373" s="25">
        <f>f_return_3m(A2373,0,参数!$B$1)</f>
        <v>3.3111954459203</v>
      </c>
      <c r="Z2373" s="25">
        <f>f_return_6m(A2373,0,参数!B2372)</f>
        <v>4.78949401313247</v>
      </c>
      <c r="AA2373" t="str">
        <f>f_dq_status(A2373,参数!$B$1)</f>
        <v>开放申购|开放赎回</v>
      </c>
      <c r="AB2373" s="17">
        <f ca="1">f_risk_maxdownside(A2373,参数!$B$6,参数!$B$1)</f>
        <v>-1.02845731402897</v>
      </c>
      <c r="AC2373" s="17">
        <f ca="1">f_risk_maxdownside(A2373,参数!$B$4,参数!$B$1)</f>
        <v>-1.02845731402897</v>
      </c>
      <c r="AD2373" t="str">
        <f ca="1">f_risk_maxdownside_date(A2373,参数!$B$6,参数!$B$1)</f>
        <v>20200501-20200605</v>
      </c>
    </row>
    <row r="2374" spans="1:30">
      <c r="A2374" s="15" t="s">
        <v>2402</v>
      </c>
      <c r="B2374" t="str">
        <f>f_info_name(A2374)</f>
        <v>国泰民泽平衡养老目标三年</v>
      </c>
      <c r="C2374" t="str">
        <f>f_info_setupdate(A2374)</f>
        <v>2020-07-10</v>
      </c>
      <c r="D2374" s="16">
        <f t="shared" si="37"/>
        <v>199</v>
      </c>
      <c r="F2374" s="17">
        <f>f_netasset_total(A2374,参数!$B$1,100000000)</f>
        <v>0.4674330912</v>
      </c>
      <c r="G2374" s="17">
        <f ca="1">f_nav_adjustedreturn(A2374,参数!$B$2,参数!$B$1)</f>
        <v>0</v>
      </c>
      <c r="H2374" s="17">
        <f ca="1">f_nav_periodreturnrankingper(A2374,参数!$B$2,参数!$B$1,3)</f>
        <v>0</v>
      </c>
      <c r="I2374" s="17">
        <f ca="1">f_nav_adjustedreturn(A2374,参数!$B$3,参数!$B$2)</f>
        <v>0</v>
      </c>
      <c r="J2374" s="17">
        <f ca="1">f_nav_periodreturnrankingper(A2374,参数!$B$3,参数!$B$2,3)</f>
        <v>0</v>
      </c>
      <c r="K2374" s="17">
        <f ca="1">f_nav_adjustedreturn(A2374,参数!$B$4,参数!$B$3)</f>
        <v>0</v>
      </c>
      <c r="L2374" s="17">
        <f ca="1">f_nav_periodreturnrankingper(A2374,参数!$B$4,参数!$B$3,3)</f>
        <v>0</v>
      </c>
      <c r="M2374" s="17">
        <f ca="1">f_nav_adjustedreturn(A2374,参数!$B$5,参数!$B$4)</f>
        <v>0</v>
      </c>
      <c r="N2374" s="17">
        <f ca="1">f_nav_periodreturnrankingper(A2374,参数!$B$5,参数!$B$4,3)</f>
        <v>0</v>
      </c>
      <c r="O2374" s="17">
        <f ca="1">f_nav_adjustedreturn(A2374,参数!$B$6,参数!$B$5)</f>
        <v>0</v>
      </c>
      <c r="P2374" s="17">
        <f ca="1">f_nav_periodreturnrankingper(A2374,参数!$B$6,参数!$B$5,3)</f>
        <v>0</v>
      </c>
      <c r="Q2374" s="25">
        <f>f_return(A2374,1,参数!$B$1-365/2,参数!$B$1)</f>
        <v>19.7065380536906</v>
      </c>
      <c r="R2374" s="25">
        <f ca="1">f_return(A2374,1,参数!$B$4,参数!$B$1)</f>
        <v>0</v>
      </c>
      <c r="S2374" s="25">
        <f ca="1">f_return(A2374,1,参数!$B$6,参数!$B$1)</f>
        <v>0</v>
      </c>
      <c r="T2374" t="str">
        <f>f_info_investtype(A2374)</f>
        <v>平衡混合型基金</v>
      </c>
      <c r="U2374" t="str">
        <f>f_info_fundmanager(A2374)</f>
        <v>徐皓</v>
      </c>
      <c r="V2374">
        <f>f_info_manager_onthepostdays(A2374,1)</f>
        <v>216</v>
      </c>
      <c r="W2374" s="25">
        <f ca="1">f_return_1w(A2374,"0",参数!$B$2)</f>
        <v>0</v>
      </c>
      <c r="X2374" s="25">
        <f>f_return_1m(A2374,"0",参数!$B$1)</f>
        <v>5.73334622449965</v>
      </c>
      <c r="Y2374" s="25">
        <f>f_return_3m(A2374,0,参数!$B$1)</f>
        <v>8.55668056382766</v>
      </c>
      <c r="Z2374" s="25">
        <f>f_return_6m(A2374,0,参数!B2373)</f>
        <v>6.89208059046481</v>
      </c>
      <c r="AA2374" t="str">
        <f>f_dq_status(A2374,参数!$B$1)</f>
        <v>开放申购|暂停赎回</v>
      </c>
      <c r="AB2374" s="17">
        <f ca="1">f_risk_maxdownside(A2374,参数!$B$6,参数!$B$1)</f>
        <v>-1.54586688882717</v>
      </c>
      <c r="AC2374" s="17">
        <f ca="1">f_risk_maxdownside(A2374,参数!$B$4,参数!$B$1)</f>
        <v>-1.54586688882717</v>
      </c>
      <c r="AD2374" t="str">
        <f ca="1">f_risk_maxdownside_date(A2374,参数!$B$6,参数!$B$1)</f>
        <v>20210113-20210114</v>
      </c>
    </row>
    <row r="2375" spans="1:30">
      <c r="A2375" s="15" t="s">
        <v>2403</v>
      </c>
      <c r="B2375" t="str">
        <f>f_info_name(A2375)</f>
        <v>万家科技创新A</v>
      </c>
      <c r="C2375" t="str">
        <f>f_info_setupdate(A2375)</f>
        <v>2020-01-07</v>
      </c>
      <c r="D2375" s="16">
        <f t="shared" si="37"/>
        <v>384</v>
      </c>
      <c r="F2375" s="17">
        <f>f_netasset_total(A2375,参数!$B$1,100000000)</f>
        <v>7.4949825115</v>
      </c>
      <c r="G2375" s="17">
        <f ca="1">f_nav_adjustedreturn(A2375,参数!$B$2,参数!$B$1)</f>
        <v>30.7533843437316</v>
      </c>
      <c r="H2375" s="17">
        <f ca="1">f_nav_periodreturnrankingper(A2375,参数!$B$2,参数!$B$1,3)</f>
        <v>92.5417075564279</v>
      </c>
      <c r="I2375" s="17">
        <f ca="1">f_nav_adjustedreturn(A2375,参数!$B$3,参数!$B$2)</f>
        <v>0</v>
      </c>
      <c r="J2375" s="17">
        <f ca="1">f_nav_periodreturnrankingper(A2375,参数!$B$3,参数!$B$2,3)</f>
        <v>0</v>
      </c>
      <c r="K2375" s="17">
        <f ca="1">f_nav_adjustedreturn(A2375,参数!$B$4,参数!$B$3)</f>
        <v>0</v>
      </c>
      <c r="L2375" s="17">
        <f ca="1">f_nav_periodreturnrankingper(A2375,参数!$B$4,参数!$B$3,3)</f>
        <v>0</v>
      </c>
      <c r="M2375" s="17">
        <f ca="1">f_nav_adjustedreturn(A2375,参数!$B$5,参数!$B$4)</f>
        <v>0</v>
      </c>
      <c r="N2375" s="17">
        <f ca="1">f_nav_periodreturnrankingper(A2375,参数!$B$5,参数!$B$4,3)</f>
        <v>0</v>
      </c>
      <c r="O2375" s="17">
        <f ca="1">f_nav_adjustedreturn(A2375,参数!$B$6,参数!$B$5)</f>
        <v>0</v>
      </c>
      <c r="P2375" s="17">
        <f ca="1">f_nav_periodreturnrankingper(A2375,参数!$B$6,参数!$B$5,3)</f>
        <v>0</v>
      </c>
      <c r="Q2375" s="25">
        <f>f_return(A2375,1,参数!$B$1-365/2,参数!$B$1)</f>
        <v>13.7472565368964</v>
      </c>
      <c r="R2375" s="25">
        <f ca="1">f_return(A2375,1,参数!$B$4,参数!$B$1)</f>
        <v>0</v>
      </c>
      <c r="S2375" s="25">
        <f ca="1">f_return(A2375,1,参数!$B$6,参数!$B$1)</f>
        <v>0</v>
      </c>
      <c r="T2375" t="str">
        <f>f_info_investtype(A2375)</f>
        <v>偏股混合型基金</v>
      </c>
      <c r="U2375" t="str">
        <f>f_info_fundmanager(A2375)</f>
        <v>黄兴亮</v>
      </c>
      <c r="V2375">
        <f>f_info_manager_onthepostdays(A2375,1)</f>
        <v>401</v>
      </c>
      <c r="W2375" s="25">
        <f ca="1">f_return_1w(A2375,"0",参数!$B$2)</f>
        <v>0.334645669291345</v>
      </c>
      <c r="X2375" s="25">
        <f>f_return_1m(A2375,"0",参数!$B$1)</f>
        <v>14.3040905582712</v>
      </c>
      <c r="Y2375" s="25">
        <f>f_return_3m(A2375,0,参数!$B$1)</f>
        <v>16.3596682671323</v>
      </c>
      <c r="Z2375" s="25">
        <f>f_return_6m(A2375,0,参数!B2374)</f>
        <v>-5.69272976680384</v>
      </c>
      <c r="AA2375" t="str">
        <f>f_dq_status(A2375,参数!$B$1)</f>
        <v>开放申购|开放赎回</v>
      </c>
      <c r="AB2375" s="17">
        <f ca="1">f_risk_maxdownside(A2375,参数!$B$6,参数!$B$1)</f>
        <v>-25.0134264232009</v>
      </c>
      <c r="AC2375" s="17">
        <f ca="1">f_risk_maxdownside(A2375,参数!$B$4,参数!$B$1)</f>
        <v>-25.0134264232009</v>
      </c>
      <c r="AD2375" t="str">
        <f ca="1">f_risk_maxdownside_date(A2375,参数!$B$6,参数!$B$1)</f>
        <v>20200714-20200910</v>
      </c>
    </row>
    <row r="2376" spans="1:30">
      <c r="A2376" s="15" t="s">
        <v>2404</v>
      </c>
      <c r="B2376" t="str">
        <f>f_info_name(A2376)</f>
        <v>华安科技创新</v>
      </c>
      <c r="C2376" t="str">
        <f>f_info_setupdate(A2376)</f>
        <v>2020-03-06</v>
      </c>
      <c r="D2376" s="16">
        <f t="shared" si="37"/>
        <v>325</v>
      </c>
      <c r="F2376" s="17">
        <f>f_netasset_total(A2376,参数!$B$1,100000000)</f>
        <v>5.0475395021</v>
      </c>
      <c r="G2376" s="17">
        <f ca="1">f_nav_adjustedreturn(A2376,参数!$B$2,参数!$B$1)</f>
        <v>0</v>
      </c>
      <c r="H2376" s="17">
        <f ca="1">f_nav_periodreturnrankingper(A2376,参数!$B$2,参数!$B$1,3)</f>
        <v>0</v>
      </c>
      <c r="I2376" s="17">
        <f ca="1">f_nav_adjustedreturn(A2376,参数!$B$3,参数!$B$2)</f>
        <v>0</v>
      </c>
      <c r="J2376" s="17">
        <f ca="1">f_nav_periodreturnrankingper(A2376,参数!$B$3,参数!$B$2,3)</f>
        <v>0</v>
      </c>
      <c r="K2376" s="17">
        <f ca="1">f_nav_adjustedreturn(A2376,参数!$B$4,参数!$B$3)</f>
        <v>0</v>
      </c>
      <c r="L2376" s="17">
        <f ca="1">f_nav_periodreturnrankingper(A2376,参数!$B$4,参数!$B$3,3)</f>
        <v>0</v>
      </c>
      <c r="M2376" s="17">
        <f ca="1">f_nav_adjustedreturn(A2376,参数!$B$5,参数!$B$4)</f>
        <v>0</v>
      </c>
      <c r="N2376" s="17">
        <f ca="1">f_nav_periodreturnrankingper(A2376,参数!$B$5,参数!$B$4,3)</f>
        <v>0</v>
      </c>
      <c r="O2376" s="17">
        <f ca="1">f_nav_adjustedreturn(A2376,参数!$B$6,参数!$B$5)</f>
        <v>0</v>
      </c>
      <c r="P2376" s="17">
        <f ca="1">f_nav_periodreturnrankingper(A2376,参数!$B$6,参数!$B$5,3)</f>
        <v>0</v>
      </c>
      <c r="Q2376" s="25">
        <f>f_return(A2376,1,参数!$B$1-365/2,参数!$B$1)</f>
        <v>60.2782414520063</v>
      </c>
      <c r="R2376" s="25">
        <f ca="1">f_return(A2376,1,参数!$B$4,参数!$B$1)</f>
        <v>0</v>
      </c>
      <c r="S2376" s="25">
        <f ca="1">f_return(A2376,1,参数!$B$6,参数!$B$1)</f>
        <v>0</v>
      </c>
      <c r="T2376" t="str">
        <f>f_info_investtype(A2376)</f>
        <v>偏股混合型基金</v>
      </c>
      <c r="U2376" t="str">
        <f>f_info_fundmanager(A2376)</f>
        <v>李欣</v>
      </c>
      <c r="V2376">
        <f>f_info_manager_onthepostdays(A2376,1)</f>
        <v>342</v>
      </c>
      <c r="W2376" s="25">
        <f ca="1">f_return_1w(A2376,"0",参数!$B$2)</f>
        <v>0</v>
      </c>
      <c r="X2376" s="25">
        <f>f_return_1m(A2376,"0",参数!$B$1)</f>
        <v>12.9749103942652</v>
      </c>
      <c r="Y2376" s="25">
        <f>f_return_3m(A2376,0,参数!$B$1)</f>
        <v>27.6802592492574</v>
      </c>
      <c r="Z2376" s="25">
        <f>f_return_6m(A2376,0,参数!B2375)</f>
        <v>17.5115207373272</v>
      </c>
      <c r="AA2376" t="str">
        <f>f_dq_status(A2376,参数!$B$1)</f>
        <v>开放申购|开放赎回</v>
      </c>
      <c r="AB2376" s="17">
        <f ca="1">f_risk_maxdownside(A2376,参数!$B$6,参数!$B$1)</f>
        <v>-12.4434754521964</v>
      </c>
      <c r="AC2376" s="17">
        <f ca="1">f_risk_maxdownside(A2376,参数!$B$4,参数!$B$1)</f>
        <v>-12.4434754521964</v>
      </c>
      <c r="AD2376" t="str">
        <f ca="1">f_risk_maxdownside_date(A2376,参数!$B$6,参数!$B$1)</f>
        <v>20200714-20200910</v>
      </c>
    </row>
    <row r="2377" spans="1:30">
      <c r="A2377" s="15" t="s">
        <v>2405</v>
      </c>
      <c r="B2377" t="str">
        <f>f_info_name(A2377)</f>
        <v>广发科技创新</v>
      </c>
      <c r="C2377" t="str">
        <f>f_info_setupdate(A2377)</f>
        <v>2019-12-25</v>
      </c>
      <c r="D2377" s="16">
        <f t="shared" si="37"/>
        <v>397</v>
      </c>
      <c r="F2377" s="17">
        <f>f_netasset_total(A2377,参数!$B$1,100000000)</f>
        <v>7.9103771074</v>
      </c>
      <c r="G2377" s="17">
        <f ca="1">f_nav_adjustedreturn(A2377,参数!$B$2,参数!$B$1)</f>
        <v>53.1799083269672</v>
      </c>
      <c r="H2377" s="17">
        <f ca="1">f_nav_periodreturnrankingper(A2377,参数!$B$2,参数!$B$1,3)</f>
        <v>74.3866535819431</v>
      </c>
      <c r="I2377" s="17">
        <f ca="1">f_nav_adjustedreturn(A2377,参数!$B$3,参数!$B$2)</f>
        <v>0</v>
      </c>
      <c r="J2377" s="17">
        <f ca="1">f_nav_periodreturnrankingper(A2377,参数!$B$3,参数!$B$2,3)</f>
        <v>0</v>
      </c>
      <c r="K2377" s="17">
        <f ca="1">f_nav_adjustedreturn(A2377,参数!$B$4,参数!$B$3)</f>
        <v>0</v>
      </c>
      <c r="L2377" s="17">
        <f ca="1">f_nav_periodreturnrankingper(A2377,参数!$B$4,参数!$B$3,3)</f>
        <v>0</v>
      </c>
      <c r="M2377" s="17">
        <f ca="1">f_nav_adjustedreturn(A2377,参数!$B$5,参数!$B$4)</f>
        <v>0</v>
      </c>
      <c r="N2377" s="17">
        <f ca="1">f_nav_periodreturnrankingper(A2377,参数!$B$5,参数!$B$4,3)</f>
        <v>0</v>
      </c>
      <c r="O2377" s="17">
        <f ca="1">f_nav_adjustedreturn(A2377,参数!$B$6,参数!$B$5)</f>
        <v>0</v>
      </c>
      <c r="P2377" s="17">
        <f ca="1">f_nav_periodreturnrankingper(A2377,参数!$B$6,参数!$B$5,3)</f>
        <v>0</v>
      </c>
      <c r="Q2377" s="25">
        <f>f_return(A2377,1,参数!$B$1-365/2,参数!$B$1)</f>
        <v>44.2031705572992</v>
      </c>
      <c r="R2377" s="25">
        <f ca="1">f_return(A2377,1,参数!$B$4,参数!$B$1)</f>
        <v>0</v>
      </c>
      <c r="S2377" s="25">
        <f ca="1">f_return(A2377,1,参数!$B$6,参数!$B$1)</f>
        <v>0</v>
      </c>
      <c r="T2377" t="str">
        <f>f_info_investtype(A2377)</f>
        <v>偏股混合型基金</v>
      </c>
      <c r="U2377" t="str">
        <f>f_info_fundmanager(A2377)</f>
        <v>刘格菘,吴远怡</v>
      </c>
      <c r="V2377">
        <f>f_info_manager_onthepostdays(A2377,1)</f>
        <v>414</v>
      </c>
      <c r="W2377" s="25">
        <f ca="1">f_return_1w(A2377,"0",参数!$B$2)</f>
        <v>0.306513409961673</v>
      </c>
      <c r="X2377" s="25">
        <f>f_return_1m(A2377,"0",参数!$B$1)</f>
        <v>19.8968532775245</v>
      </c>
      <c r="Y2377" s="25">
        <f>f_return_3m(A2377,0,参数!$B$1)</f>
        <v>30.6057645334636</v>
      </c>
      <c r="Z2377" s="25">
        <f>f_return_6m(A2377,0,参数!B2376)</f>
        <v>15.954415954416</v>
      </c>
      <c r="AA2377" t="str">
        <f>f_dq_status(A2377,参数!$B$1)</f>
        <v>开放申购|开放赎回</v>
      </c>
      <c r="AB2377" s="17">
        <f ca="1">f_risk_maxdownside(A2377,参数!$B$6,参数!$B$1)</f>
        <v>-25.9639303482587</v>
      </c>
      <c r="AC2377" s="17">
        <f ca="1">f_risk_maxdownside(A2377,参数!$B$4,参数!$B$1)</f>
        <v>-25.9639303482587</v>
      </c>
      <c r="AD2377" t="str">
        <f ca="1">f_risk_maxdownside_date(A2377,参数!$B$6,参数!$B$1)</f>
        <v>20200226-20200323</v>
      </c>
    </row>
    <row r="2378" spans="1:30">
      <c r="A2378" s="15" t="s">
        <v>2406</v>
      </c>
      <c r="B2378" t="str">
        <f>f_info_name(A2378)</f>
        <v>中欧预见养老2025一年持有(FOF)</v>
      </c>
      <c r="C2378" t="str">
        <f>f_info_setupdate(A2378)</f>
        <v>2020-04-15</v>
      </c>
      <c r="D2378" s="16">
        <f t="shared" si="37"/>
        <v>285</v>
      </c>
      <c r="F2378" s="17">
        <f>f_netasset_total(A2378,参数!$B$1,100000000)</f>
        <v>9.383400616</v>
      </c>
      <c r="G2378" s="17">
        <f ca="1">f_nav_adjustedreturn(A2378,参数!$B$2,参数!$B$1)</f>
        <v>0</v>
      </c>
      <c r="H2378" s="17">
        <f ca="1">f_nav_periodreturnrankingper(A2378,参数!$B$2,参数!$B$1,3)</f>
        <v>0</v>
      </c>
      <c r="I2378" s="17">
        <f ca="1">f_nav_adjustedreturn(A2378,参数!$B$3,参数!$B$2)</f>
        <v>0</v>
      </c>
      <c r="J2378" s="17">
        <f ca="1">f_nav_periodreturnrankingper(A2378,参数!$B$3,参数!$B$2,3)</f>
        <v>0</v>
      </c>
      <c r="K2378" s="17">
        <f ca="1">f_nav_adjustedreturn(A2378,参数!$B$4,参数!$B$3)</f>
        <v>0</v>
      </c>
      <c r="L2378" s="17">
        <f ca="1">f_nav_periodreturnrankingper(A2378,参数!$B$4,参数!$B$3,3)</f>
        <v>0</v>
      </c>
      <c r="M2378" s="17">
        <f ca="1">f_nav_adjustedreturn(A2378,参数!$B$5,参数!$B$4)</f>
        <v>0</v>
      </c>
      <c r="N2378" s="17">
        <f ca="1">f_nav_periodreturnrankingper(A2378,参数!$B$5,参数!$B$4,3)</f>
        <v>0</v>
      </c>
      <c r="O2378" s="17">
        <f ca="1">f_nav_adjustedreturn(A2378,参数!$B$6,参数!$B$5)</f>
        <v>0</v>
      </c>
      <c r="P2378" s="17">
        <f ca="1">f_nav_periodreturnrankingper(A2378,参数!$B$6,参数!$B$5,3)</f>
        <v>0</v>
      </c>
      <c r="Q2378" s="25">
        <f>f_return(A2378,1,参数!$B$1-365/2,参数!$B$1)</f>
        <v>11.2349870715043</v>
      </c>
      <c r="R2378" s="25">
        <f ca="1">f_return(A2378,1,参数!$B$4,参数!$B$1)</f>
        <v>0</v>
      </c>
      <c r="S2378" s="25">
        <f ca="1">f_return(A2378,1,参数!$B$6,参数!$B$1)</f>
        <v>0</v>
      </c>
      <c r="T2378" t="str">
        <f>f_info_investtype(A2378)</f>
        <v>偏债混合型基金</v>
      </c>
      <c r="U2378" t="str">
        <f>f_info_fundmanager(A2378)</f>
        <v>桑磊</v>
      </c>
      <c r="V2378">
        <f>f_info_manager_onthepostdays(A2378,1)</f>
        <v>302</v>
      </c>
      <c r="W2378" s="25">
        <f ca="1">f_return_1w(A2378,"0",参数!$B$2)</f>
        <v>0</v>
      </c>
      <c r="X2378" s="25">
        <f>f_return_1m(A2378,"0",参数!$B$1)</f>
        <v>1.36489453087716</v>
      </c>
      <c r="Y2378" s="25">
        <f>f_return_3m(A2378,0,参数!$B$1)</f>
        <v>3.1568722680913</v>
      </c>
      <c r="Z2378" s="25">
        <f>f_return_6m(A2378,0,参数!B2377)</f>
        <v>2.79390063944909</v>
      </c>
      <c r="AA2378" t="str">
        <f>f_dq_status(A2378,参数!$B$1)</f>
        <v>开放申购|暂停赎回</v>
      </c>
      <c r="AB2378" s="17">
        <f ca="1">f_risk_maxdownside(A2378,参数!$B$6,参数!$B$1)</f>
        <v>-0.770431051297056</v>
      </c>
      <c r="AC2378" s="17">
        <f ca="1">f_risk_maxdownside(A2378,参数!$B$4,参数!$B$1)</f>
        <v>-0.770431051297056</v>
      </c>
      <c r="AD2378" t="str">
        <f ca="1">f_risk_maxdownside_date(A2378,参数!$B$6,参数!$B$1)</f>
        <v>20200902-20200924,20200902-20200925</v>
      </c>
    </row>
    <row r="2379" spans="1:30">
      <c r="A2379" s="15" t="s">
        <v>2407</v>
      </c>
      <c r="B2379" t="str">
        <f>f_info_name(A2379)</f>
        <v>方正富邦科技创新A</v>
      </c>
      <c r="C2379" t="str">
        <f>f_info_setupdate(A2379)</f>
        <v>2020-01-21</v>
      </c>
      <c r="D2379" s="16">
        <f t="shared" si="37"/>
        <v>370</v>
      </c>
      <c r="F2379" s="17">
        <f>f_netasset_total(A2379,参数!$B$1,100000000)</f>
        <v>1.7392862827</v>
      </c>
      <c r="G2379" s="17">
        <f ca="1">f_nav_adjustedreturn(A2379,参数!$B$2,参数!$B$1)</f>
        <v>101.940388077616</v>
      </c>
      <c r="H2379" s="17">
        <f ca="1">f_nav_periodreturnrankingper(A2379,参数!$B$2,参数!$B$1,3)</f>
        <v>8.83218842001963</v>
      </c>
      <c r="I2379" s="17">
        <f ca="1">f_nav_adjustedreturn(A2379,参数!$B$3,参数!$B$2)</f>
        <v>0</v>
      </c>
      <c r="J2379" s="17">
        <f ca="1">f_nav_periodreturnrankingper(A2379,参数!$B$3,参数!$B$2,3)</f>
        <v>0</v>
      </c>
      <c r="K2379" s="17">
        <f ca="1">f_nav_adjustedreturn(A2379,参数!$B$4,参数!$B$3)</f>
        <v>0</v>
      </c>
      <c r="L2379" s="17">
        <f ca="1">f_nav_periodreturnrankingper(A2379,参数!$B$4,参数!$B$3,3)</f>
        <v>0</v>
      </c>
      <c r="M2379" s="17">
        <f ca="1">f_nav_adjustedreturn(A2379,参数!$B$5,参数!$B$4)</f>
        <v>0</v>
      </c>
      <c r="N2379" s="17">
        <f ca="1">f_nav_periodreturnrankingper(A2379,参数!$B$5,参数!$B$4,3)</f>
        <v>0</v>
      </c>
      <c r="O2379" s="17">
        <f ca="1">f_nav_adjustedreturn(A2379,参数!$B$6,参数!$B$5)</f>
        <v>0</v>
      </c>
      <c r="P2379" s="17">
        <f ca="1">f_nav_periodreturnrankingper(A2379,参数!$B$6,参数!$B$5,3)</f>
        <v>0</v>
      </c>
      <c r="Q2379" s="25">
        <f>f_return(A2379,1,参数!$B$1-365/2,参数!$B$1)</f>
        <v>207.321307413049</v>
      </c>
      <c r="R2379" s="25">
        <f ca="1">f_return(A2379,1,参数!$B$4,参数!$B$1)</f>
        <v>0</v>
      </c>
      <c r="S2379" s="25">
        <f ca="1">f_return(A2379,1,参数!$B$6,参数!$B$1)</f>
        <v>0</v>
      </c>
      <c r="T2379" t="str">
        <f>f_info_investtype(A2379)</f>
        <v>偏股混合型基金</v>
      </c>
      <c r="U2379" t="str">
        <f>f_info_fundmanager(A2379)</f>
        <v>吴昊,李长桥</v>
      </c>
      <c r="V2379">
        <f>f_info_manager_onthepostdays(A2379,1)</f>
        <v>105</v>
      </c>
      <c r="W2379" s="25">
        <f ca="1">f_return_1w(A2379,"0",参数!$B$2)</f>
        <v>0</v>
      </c>
      <c r="X2379" s="25">
        <f>f_return_1m(A2379,"0",参数!$B$1)</f>
        <v>19.6657183499289</v>
      </c>
      <c r="Y2379" s="25">
        <f>f_return_3m(A2379,0,参数!$B$1)</f>
        <v>51.4742291244655</v>
      </c>
      <c r="Z2379" s="25">
        <f>f_return_6m(A2379,0,参数!B2378)</f>
        <v>61.1949991881799</v>
      </c>
      <c r="AA2379" t="str">
        <f>f_dq_status(A2379,参数!$B$1)</f>
        <v>开放申购|开放赎回</v>
      </c>
      <c r="AB2379" s="17">
        <f ca="1">f_risk_maxdownside(A2379,参数!$B$6,参数!$B$1)</f>
        <v>-12.6921946919988</v>
      </c>
      <c r="AC2379" s="17">
        <f ca="1">f_risk_maxdownside(A2379,参数!$B$4,参数!$B$1)</f>
        <v>-12.6921946919988</v>
      </c>
      <c r="AD2379" t="str">
        <f ca="1">f_risk_maxdownside_date(A2379,参数!$B$6,参数!$B$1)</f>
        <v>20200226-20200323</v>
      </c>
    </row>
    <row r="2380" spans="1:30">
      <c r="A2380" s="15" t="s">
        <v>2408</v>
      </c>
      <c r="B2380" t="str">
        <f>f_info_name(A2380)</f>
        <v>招商科技创新A</v>
      </c>
      <c r="C2380" t="str">
        <f>f_info_setupdate(A2380)</f>
        <v>2020-02-12</v>
      </c>
      <c r="D2380" s="16">
        <f t="shared" si="37"/>
        <v>348</v>
      </c>
      <c r="F2380" s="17">
        <f>f_netasset_total(A2380,参数!$B$1,100000000)</f>
        <v>5.4778770134</v>
      </c>
      <c r="G2380" s="17">
        <f ca="1">f_nav_adjustedreturn(A2380,参数!$B$2,参数!$B$1)</f>
        <v>0</v>
      </c>
      <c r="H2380" s="17">
        <f ca="1">f_nav_periodreturnrankingper(A2380,参数!$B$2,参数!$B$1,3)</f>
        <v>0</v>
      </c>
      <c r="I2380" s="17">
        <f ca="1">f_nav_adjustedreturn(A2380,参数!$B$3,参数!$B$2)</f>
        <v>0</v>
      </c>
      <c r="J2380" s="17">
        <f ca="1">f_nav_periodreturnrankingper(A2380,参数!$B$3,参数!$B$2,3)</f>
        <v>0</v>
      </c>
      <c r="K2380" s="17">
        <f ca="1">f_nav_adjustedreturn(A2380,参数!$B$4,参数!$B$3)</f>
        <v>0</v>
      </c>
      <c r="L2380" s="17">
        <f ca="1">f_nav_periodreturnrankingper(A2380,参数!$B$4,参数!$B$3,3)</f>
        <v>0</v>
      </c>
      <c r="M2380" s="17">
        <f ca="1">f_nav_adjustedreturn(A2380,参数!$B$5,参数!$B$4)</f>
        <v>0</v>
      </c>
      <c r="N2380" s="17">
        <f ca="1">f_nav_periodreturnrankingper(A2380,参数!$B$5,参数!$B$4,3)</f>
        <v>0</v>
      </c>
      <c r="O2380" s="17">
        <f ca="1">f_nav_adjustedreturn(A2380,参数!$B$6,参数!$B$5)</f>
        <v>0</v>
      </c>
      <c r="P2380" s="17">
        <f ca="1">f_nav_periodreturnrankingper(A2380,参数!$B$6,参数!$B$5,3)</f>
        <v>0</v>
      </c>
      <c r="Q2380" s="25">
        <f>f_return(A2380,1,参数!$B$1-365/2,参数!$B$1)</f>
        <v>52.1665414923773</v>
      </c>
      <c r="R2380" s="25">
        <f ca="1">f_return(A2380,1,参数!$B$4,参数!$B$1)</f>
        <v>0</v>
      </c>
      <c r="S2380" s="25">
        <f ca="1">f_return(A2380,1,参数!$B$6,参数!$B$1)</f>
        <v>0</v>
      </c>
      <c r="T2380" t="str">
        <f>f_info_investtype(A2380)</f>
        <v>偏股混合型基金</v>
      </c>
      <c r="U2380" t="str">
        <f>f_info_fundmanager(A2380)</f>
        <v>付斌,张林</v>
      </c>
      <c r="V2380">
        <f>f_info_manager_onthepostdays(A2380,1)</f>
        <v>365</v>
      </c>
      <c r="W2380" s="25">
        <f ca="1">f_return_1w(A2380,"0",参数!$B$2)</f>
        <v>0</v>
      </c>
      <c r="X2380" s="25">
        <f>f_return_1m(A2380,"0",参数!$B$1)</f>
        <v>25.1633716601869</v>
      </c>
      <c r="Y2380" s="25">
        <f>f_return_3m(A2380,0,参数!$B$1)</f>
        <v>35.0258789933964</v>
      </c>
      <c r="Z2380" s="25">
        <f>f_return_6m(A2380,0,参数!B2379)</f>
        <v>14.2051770684453</v>
      </c>
      <c r="AA2380" t="str">
        <f>f_dq_status(A2380,参数!$B$1)</f>
        <v>开放申购|开放赎回</v>
      </c>
      <c r="AB2380" s="17">
        <f ca="1">f_risk_maxdownside(A2380,参数!$B$6,参数!$B$1)</f>
        <v>-16.8200712589074</v>
      </c>
      <c r="AC2380" s="17">
        <f ca="1">f_risk_maxdownside(A2380,参数!$B$4,参数!$B$1)</f>
        <v>-16.8200712589074</v>
      </c>
      <c r="AD2380" t="str">
        <f ca="1">f_risk_maxdownside_date(A2380,参数!$B$6,参数!$B$1)</f>
        <v>20200804-20201023</v>
      </c>
    </row>
    <row r="2381" spans="1:30">
      <c r="A2381" s="15" t="s">
        <v>2409</v>
      </c>
      <c r="B2381" t="str">
        <f>f_info_name(A2381)</f>
        <v>景顺长城科技创新</v>
      </c>
      <c r="C2381" t="str">
        <f>f_info_setupdate(A2381)</f>
        <v>2020-03-18</v>
      </c>
      <c r="D2381" s="16">
        <f t="shared" si="37"/>
        <v>313</v>
      </c>
      <c r="F2381" s="17">
        <f>f_netasset_total(A2381,参数!$B$1,100000000)</f>
        <v>6.0434381039</v>
      </c>
      <c r="G2381" s="17">
        <f ca="1">f_nav_adjustedreturn(A2381,参数!$B$2,参数!$B$1)</f>
        <v>0</v>
      </c>
      <c r="H2381" s="17">
        <f ca="1">f_nav_periodreturnrankingper(A2381,参数!$B$2,参数!$B$1,3)</f>
        <v>0</v>
      </c>
      <c r="I2381" s="17">
        <f ca="1">f_nav_adjustedreturn(A2381,参数!$B$3,参数!$B$2)</f>
        <v>0</v>
      </c>
      <c r="J2381" s="17">
        <f ca="1">f_nav_periodreturnrankingper(A2381,参数!$B$3,参数!$B$2,3)</f>
        <v>0</v>
      </c>
      <c r="K2381" s="17">
        <f ca="1">f_nav_adjustedreturn(A2381,参数!$B$4,参数!$B$3)</f>
        <v>0</v>
      </c>
      <c r="L2381" s="17">
        <f ca="1">f_nav_periodreturnrankingper(A2381,参数!$B$4,参数!$B$3,3)</f>
        <v>0</v>
      </c>
      <c r="M2381" s="17">
        <f ca="1">f_nav_adjustedreturn(A2381,参数!$B$5,参数!$B$4)</f>
        <v>0</v>
      </c>
      <c r="N2381" s="17">
        <f ca="1">f_nav_periodreturnrankingper(A2381,参数!$B$5,参数!$B$4,3)</f>
        <v>0</v>
      </c>
      <c r="O2381" s="17">
        <f ca="1">f_nav_adjustedreturn(A2381,参数!$B$6,参数!$B$5)</f>
        <v>0</v>
      </c>
      <c r="P2381" s="17">
        <f ca="1">f_nav_periodreturnrankingper(A2381,参数!$B$6,参数!$B$5,3)</f>
        <v>0</v>
      </c>
      <c r="Q2381" s="25">
        <f>f_return(A2381,1,参数!$B$1-365/2,参数!$B$1)</f>
        <v>104.080147945014</v>
      </c>
      <c r="R2381" s="25">
        <f ca="1">f_return(A2381,1,参数!$B$4,参数!$B$1)</f>
        <v>0</v>
      </c>
      <c r="S2381" s="25">
        <f ca="1">f_return(A2381,1,参数!$B$6,参数!$B$1)</f>
        <v>0</v>
      </c>
      <c r="T2381" t="str">
        <f>f_info_investtype(A2381)</f>
        <v>偏股混合型基金</v>
      </c>
      <c r="U2381" t="str">
        <f>f_info_fundmanager(A2381)</f>
        <v>詹成</v>
      </c>
      <c r="V2381">
        <f>f_info_manager_onthepostdays(A2381,1)</f>
        <v>330</v>
      </c>
      <c r="W2381" s="25">
        <f ca="1">f_return_1w(A2381,"0",参数!$B$2)</f>
        <v>0</v>
      </c>
      <c r="X2381" s="25">
        <f>f_return_1m(A2381,"0",参数!$B$1)</f>
        <v>16.8741808650066</v>
      </c>
      <c r="Y2381" s="25">
        <f>f_return_3m(A2381,0,参数!$B$1)</f>
        <v>34.431295696088</v>
      </c>
      <c r="Z2381" s="25">
        <f>f_return_6m(A2381,0,参数!B2380)</f>
        <v>36.4677656528133</v>
      </c>
      <c r="AA2381" t="str">
        <f>f_dq_status(A2381,参数!$B$1)</f>
        <v>开放申购|开放赎回</v>
      </c>
      <c r="AB2381" s="17">
        <f ca="1">f_risk_maxdownside(A2381,参数!$B$6,参数!$B$1)</f>
        <v>-8.82525697503672</v>
      </c>
      <c r="AC2381" s="17">
        <f ca="1">f_risk_maxdownside(A2381,参数!$B$4,参数!$B$1)</f>
        <v>-8.82525697503672</v>
      </c>
      <c r="AD2381" t="str">
        <f ca="1">f_risk_maxdownside_date(A2381,参数!$B$6,参数!$B$1)</f>
        <v>20200903-20200910</v>
      </c>
    </row>
    <row r="2382" spans="1:30">
      <c r="A2382" s="15" t="s">
        <v>2410</v>
      </c>
      <c r="B2382" t="str">
        <f>f_info_name(A2382)</f>
        <v>嘉实鑫和一年持有A</v>
      </c>
      <c r="C2382" t="str">
        <f>f_info_setupdate(A2382)</f>
        <v>2019-12-24</v>
      </c>
      <c r="D2382" s="16">
        <f t="shared" si="37"/>
        <v>398</v>
      </c>
      <c r="F2382" s="17">
        <f>f_netasset_total(A2382,参数!$B$1,100000000)</f>
        <v>27.0186473712</v>
      </c>
      <c r="G2382" s="17">
        <f ca="1">f_nav_adjustedreturn(A2382,参数!$B$2,参数!$B$1)</f>
        <v>9.617593886563</v>
      </c>
      <c r="H2382" s="17">
        <f ca="1">f_nav_periodreturnrankingper(A2382,参数!$B$2,参数!$B$1,3)</f>
        <v>79.144385026738</v>
      </c>
      <c r="I2382" s="17">
        <f ca="1">f_nav_adjustedreturn(A2382,参数!$B$3,参数!$B$2)</f>
        <v>0</v>
      </c>
      <c r="J2382" s="17">
        <f ca="1">f_nav_periodreturnrankingper(A2382,参数!$B$3,参数!$B$2,3)</f>
        <v>0</v>
      </c>
      <c r="K2382" s="17">
        <f ca="1">f_nav_adjustedreturn(A2382,参数!$B$4,参数!$B$3)</f>
        <v>0</v>
      </c>
      <c r="L2382" s="17">
        <f ca="1">f_nav_periodreturnrankingper(A2382,参数!$B$4,参数!$B$3,3)</f>
        <v>0</v>
      </c>
      <c r="M2382" s="17">
        <f ca="1">f_nav_adjustedreturn(A2382,参数!$B$5,参数!$B$4)</f>
        <v>0</v>
      </c>
      <c r="N2382" s="17">
        <f ca="1">f_nav_periodreturnrankingper(A2382,参数!$B$5,参数!$B$4,3)</f>
        <v>0</v>
      </c>
      <c r="O2382" s="17">
        <f ca="1">f_nav_adjustedreturn(A2382,参数!$B$6,参数!$B$5)</f>
        <v>0</v>
      </c>
      <c r="P2382" s="17">
        <f ca="1">f_nav_periodreturnrankingper(A2382,参数!$B$6,参数!$B$5,3)</f>
        <v>0</v>
      </c>
      <c r="Q2382" s="25">
        <f>f_return(A2382,1,参数!$B$1-365/2,参数!$B$1)</f>
        <v>10.5216415122283</v>
      </c>
      <c r="R2382" s="25">
        <f ca="1">f_return(A2382,1,参数!$B$4,参数!$B$1)</f>
        <v>0</v>
      </c>
      <c r="S2382" s="25">
        <f ca="1">f_return(A2382,1,参数!$B$6,参数!$B$1)</f>
        <v>0</v>
      </c>
      <c r="T2382" t="str">
        <f>f_info_investtype(A2382)</f>
        <v>偏债混合型基金</v>
      </c>
      <c r="U2382" t="str">
        <f>f_info_fundmanager(A2382)</f>
        <v>王茜</v>
      </c>
      <c r="V2382">
        <f>f_info_manager_onthepostdays(A2382,1)</f>
        <v>415</v>
      </c>
      <c r="W2382" s="25">
        <f ca="1">f_return_1w(A2382,"0",参数!$B$2)</f>
        <v>-0.0995817566221758</v>
      </c>
      <c r="X2382" s="25">
        <f>f_return_1m(A2382,"0",参数!$B$1)</f>
        <v>2.51602875461432</v>
      </c>
      <c r="Y2382" s="25">
        <f>f_return_3m(A2382,0,参数!$B$1)</f>
        <v>3.35945151811949</v>
      </c>
      <c r="Z2382" s="25">
        <f>f_return_6m(A2382,0,参数!B2381)</f>
        <v>4.07799044622642</v>
      </c>
      <c r="AA2382" t="str">
        <f>f_dq_status(A2382,参数!$B$1)</f>
        <v>开放申购|暂停赎回</v>
      </c>
      <c r="AB2382" s="17">
        <f ca="1">f_risk_maxdownside(A2382,参数!$B$6,参数!$B$1)</f>
        <v>-1.47768692739631</v>
      </c>
      <c r="AC2382" s="17">
        <f ca="1">f_risk_maxdownside(A2382,参数!$B$4,参数!$B$1)</f>
        <v>-1.47768692739631</v>
      </c>
      <c r="AD2382" t="str">
        <f ca="1">f_risk_maxdownside_date(A2382,参数!$B$6,参数!$B$1)</f>
        <v>20200307-20200320</v>
      </c>
    </row>
    <row r="2383" spans="1:30">
      <c r="A2383" s="15" t="s">
        <v>2411</v>
      </c>
      <c r="B2383" t="str">
        <f>f_info_name(A2383)</f>
        <v>国泰鑫利一年A</v>
      </c>
      <c r="C2383" t="str">
        <f>f_info_setupdate(A2383)</f>
        <v>2020-01-21</v>
      </c>
      <c r="D2383" s="16">
        <f t="shared" si="37"/>
        <v>370</v>
      </c>
      <c r="F2383" s="17">
        <f>f_netasset_total(A2383,参数!$B$1,100000000)</f>
        <v>30.5510410514</v>
      </c>
      <c r="G2383" s="17">
        <f ca="1">f_nav_adjustedreturn(A2383,参数!$B$2,参数!$B$1)</f>
        <v>7.39187859579791</v>
      </c>
      <c r="H2383" s="17">
        <f ca="1">f_nav_periodreturnrankingper(A2383,参数!$B$2,参数!$B$1,3)</f>
        <v>83.6898395721925</v>
      </c>
      <c r="I2383" s="17">
        <f ca="1">f_nav_adjustedreturn(A2383,参数!$B$3,参数!$B$2)</f>
        <v>0</v>
      </c>
      <c r="J2383" s="17">
        <f ca="1">f_nav_periodreturnrankingper(A2383,参数!$B$3,参数!$B$2,3)</f>
        <v>0</v>
      </c>
      <c r="K2383" s="17">
        <f ca="1">f_nav_adjustedreturn(A2383,参数!$B$4,参数!$B$3)</f>
        <v>0</v>
      </c>
      <c r="L2383" s="17">
        <f ca="1">f_nav_periodreturnrankingper(A2383,参数!$B$4,参数!$B$3,3)</f>
        <v>0</v>
      </c>
      <c r="M2383" s="17">
        <f ca="1">f_nav_adjustedreturn(A2383,参数!$B$5,参数!$B$4)</f>
        <v>0</v>
      </c>
      <c r="N2383" s="17">
        <f ca="1">f_nav_periodreturnrankingper(A2383,参数!$B$5,参数!$B$4,3)</f>
        <v>0</v>
      </c>
      <c r="O2383" s="17">
        <f ca="1">f_nav_adjustedreturn(A2383,参数!$B$6,参数!$B$5)</f>
        <v>0</v>
      </c>
      <c r="P2383" s="17">
        <f ca="1">f_nav_periodreturnrankingper(A2383,参数!$B$6,参数!$B$5,3)</f>
        <v>0</v>
      </c>
      <c r="Q2383" s="25">
        <f>f_return(A2383,1,参数!$B$1-365/2,参数!$B$1)</f>
        <v>2.23265974803584</v>
      </c>
      <c r="R2383" s="25">
        <f ca="1">f_return(A2383,1,参数!$B$4,参数!$B$1)</f>
        <v>0</v>
      </c>
      <c r="S2383" s="25">
        <f ca="1">f_return(A2383,1,参数!$B$6,参数!$B$1)</f>
        <v>0</v>
      </c>
      <c r="T2383" t="str">
        <f>f_info_investtype(A2383)</f>
        <v>偏债混合型基金</v>
      </c>
      <c r="U2383" t="str">
        <f>f_info_fundmanager(A2383)</f>
        <v>程洲</v>
      </c>
      <c r="V2383">
        <f>f_info_manager_onthepostdays(A2383,1)</f>
        <v>387</v>
      </c>
      <c r="W2383" s="25">
        <f ca="1">f_return_1w(A2383,"0",参数!$B$2)</f>
        <v>0</v>
      </c>
      <c r="X2383" s="25">
        <f>f_return_1m(A2383,"0",参数!$B$1)</f>
        <v>0.428688862743279</v>
      </c>
      <c r="Y2383" s="25">
        <f>f_return_3m(A2383,0,参数!$B$1)</f>
        <v>1.28154619409323</v>
      </c>
      <c r="Z2383" s="25">
        <f>f_return_6m(A2383,0,参数!B2382)</f>
        <v>-0.461492437430058</v>
      </c>
      <c r="AA2383" t="str">
        <f>f_dq_status(A2383,参数!$B$1)</f>
        <v>暂停大额申购|开放赎回</v>
      </c>
      <c r="AB2383" s="17">
        <f ca="1">f_risk_maxdownside(A2383,参数!$B$6,参数!$B$1)</f>
        <v>-1.74002047082906</v>
      </c>
      <c r="AC2383" s="17">
        <f ca="1">f_risk_maxdownside(A2383,参数!$B$4,参数!$B$1)</f>
        <v>-1.74002047082906</v>
      </c>
      <c r="AD2383" t="str">
        <f ca="1">f_risk_maxdownside_date(A2383,参数!$B$6,参数!$B$1)</f>
        <v>20200724-20200930</v>
      </c>
    </row>
    <row r="2384" spans="1:30">
      <c r="A2384" s="15" t="s">
        <v>2412</v>
      </c>
      <c r="B2384" t="str">
        <f>f_info_name(A2384)</f>
        <v>银华科技创新</v>
      </c>
      <c r="C2384" t="str">
        <f>f_info_setupdate(A2384)</f>
        <v>2020-01-16</v>
      </c>
      <c r="D2384" s="16">
        <f t="shared" si="37"/>
        <v>375</v>
      </c>
      <c r="F2384" s="17">
        <f>f_netasset_total(A2384,参数!$B$1,100000000)</f>
        <v>5.4430758429</v>
      </c>
      <c r="G2384" s="17">
        <f ca="1">f_nav_adjustedreturn(A2384,参数!$B$2,参数!$B$1)</f>
        <v>62.5862586258626</v>
      </c>
      <c r="H2384" s="17">
        <f ca="1">f_nav_periodreturnrankingper(A2384,参数!$B$2,参数!$B$1,3)</f>
        <v>57.5073601570167</v>
      </c>
      <c r="I2384" s="17">
        <f ca="1">f_nav_adjustedreturn(A2384,参数!$B$3,参数!$B$2)</f>
        <v>0</v>
      </c>
      <c r="J2384" s="17">
        <f ca="1">f_nav_periodreturnrankingper(A2384,参数!$B$3,参数!$B$2,3)</f>
        <v>0</v>
      </c>
      <c r="K2384" s="17">
        <f ca="1">f_nav_adjustedreturn(A2384,参数!$B$4,参数!$B$3)</f>
        <v>0</v>
      </c>
      <c r="L2384" s="17">
        <f ca="1">f_nav_periodreturnrankingper(A2384,参数!$B$4,参数!$B$3,3)</f>
        <v>0</v>
      </c>
      <c r="M2384" s="17">
        <f ca="1">f_nav_adjustedreturn(A2384,参数!$B$5,参数!$B$4)</f>
        <v>0</v>
      </c>
      <c r="N2384" s="17">
        <f ca="1">f_nav_periodreturnrankingper(A2384,参数!$B$5,参数!$B$4,3)</f>
        <v>0</v>
      </c>
      <c r="O2384" s="17">
        <f ca="1">f_nav_adjustedreturn(A2384,参数!$B$6,参数!$B$5)</f>
        <v>0</v>
      </c>
      <c r="P2384" s="17">
        <f ca="1">f_nav_periodreturnrankingper(A2384,参数!$B$6,参数!$B$5,3)</f>
        <v>0</v>
      </c>
      <c r="Q2384" s="25">
        <f>f_return(A2384,1,参数!$B$1-365/2,参数!$B$1)</f>
        <v>71.511389157241</v>
      </c>
      <c r="R2384" s="25">
        <f ca="1">f_return(A2384,1,参数!$B$4,参数!$B$1)</f>
        <v>0</v>
      </c>
      <c r="S2384" s="25">
        <f ca="1">f_return(A2384,1,参数!$B$6,参数!$B$1)</f>
        <v>0</v>
      </c>
      <c r="T2384" t="str">
        <f>f_info_investtype(A2384)</f>
        <v>偏股混合型基金</v>
      </c>
      <c r="U2384" t="str">
        <f>f_info_fundmanager(A2384)</f>
        <v>唐能</v>
      </c>
      <c r="V2384">
        <f>f_info_manager_onthepostdays(A2384,1)</f>
        <v>392</v>
      </c>
      <c r="W2384" s="25">
        <f ca="1">f_return_1w(A2384,"0",参数!$B$2)</f>
        <v>-0.0099999999999989</v>
      </c>
      <c r="X2384" s="25">
        <f>f_return_1m(A2384,"0",参数!$B$1)</f>
        <v>13.2891986062718</v>
      </c>
      <c r="Y2384" s="25">
        <f>f_return_3m(A2384,0,参数!$B$1)</f>
        <v>33.6594590150456</v>
      </c>
      <c r="Z2384" s="25">
        <f>f_return_6m(A2384,0,参数!B2383)</f>
        <v>25.8031736105683</v>
      </c>
      <c r="AA2384" t="str">
        <f>f_dq_status(A2384,参数!$B$1)</f>
        <v>开放申购|开放赎回</v>
      </c>
      <c r="AB2384" s="17">
        <f ca="1">f_risk_maxdownside(A2384,参数!$B$6,参数!$B$1)</f>
        <v>-19.4064591213267</v>
      </c>
      <c r="AC2384" s="17">
        <f ca="1">f_risk_maxdownside(A2384,参数!$B$4,参数!$B$1)</f>
        <v>-19.4064591213267</v>
      </c>
      <c r="AD2384" t="str">
        <f ca="1">f_risk_maxdownside_date(A2384,参数!$B$6,参数!$B$1)</f>
        <v>20200222-20200331</v>
      </c>
    </row>
    <row r="2385" spans="1:30">
      <c r="A2385" s="15" t="s">
        <v>2413</v>
      </c>
      <c r="B2385" t="str">
        <f>f_info_name(A2385)</f>
        <v>宝盈祥泽A</v>
      </c>
      <c r="C2385" t="str">
        <f>f_info_setupdate(A2385)</f>
        <v>2020-02-04</v>
      </c>
      <c r="D2385" s="16">
        <f t="shared" si="37"/>
        <v>356</v>
      </c>
      <c r="F2385" s="17">
        <f>f_netasset_total(A2385,参数!$B$1,100000000)</f>
        <v>6.9904960504</v>
      </c>
      <c r="G2385" s="17">
        <f ca="1">f_nav_adjustedreturn(A2385,参数!$B$2,参数!$B$1)</f>
        <v>0</v>
      </c>
      <c r="H2385" s="17">
        <f ca="1">f_nav_periodreturnrankingper(A2385,参数!$B$2,参数!$B$1,3)</f>
        <v>0</v>
      </c>
      <c r="I2385" s="17">
        <f ca="1">f_nav_adjustedreturn(A2385,参数!$B$3,参数!$B$2)</f>
        <v>0</v>
      </c>
      <c r="J2385" s="17">
        <f ca="1">f_nav_periodreturnrankingper(A2385,参数!$B$3,参数!$B$2,3)</f>
        <v>0</v>
      </c>
      <c r="K2385" s="17">
        <f ca="1">f_nav_adjustedreturn(A2385,参数!$B$4,参数!$B$3)</f>
        <v>0</v>
      </c>
      <c r="L2385" s="17">
        <f ca="1">f_nav_periodreturnrankingper(A2385,参数!$B$4,参数!$B$3,3)</f>
        <v>0</v>
      </c>
      <c r="M2385" s="17">
        <f ca="1">f_nav_adjustedreturn(A2385,参数!$B$5,参数!$B$4)</f>
        <v>0</v>
      </c>
      <c r="N2385" s="17">
        <f ca="1">f_nav_periodreturnrankingper(A2385,参数!$B$5,参数!$B$4,3)</f>
        <v>0</v>
      </c>
      <c r="O2385" s="17">
        <f ca="1">f_nav_adjustedreturn(A2385,参数!$B$6,参数!$B$5)</f>
        <v>0</v>
      </c>
      <c r="P2385" s="17">
        <f ca="1">f_nav_periodreturnrankingper(A2385,参数!$B$6,参数!$B$5,3)</f>
        <v>0</v>
      </c>
      <c r="Q2385" s="25">
        <f>f_return(A2385,1,参数!$B$1-365/2,参数!$B$1)</f>
        <v>12.0793472781157</v>
      </c>
      <c r="R2385" s="25">
        <f ca="1">f_return(A2385,1,参数!$B$4,参数!$B$1)</f>
        <v>0</v>
      </c>
      <c r="S2385" s="25">
        <f ca="1">f_return(A2385,1,参数!$B$6,参数!$B$1)</f>
        <v>0</v>
      </c>
      <c r="T2385" t="str">
        <f>f_info_investtype(A2385)</f>
        <v>偏债混合型基金</v>
      </c>
      <c r="U2385" t="str">
        <f>f_info_fundmanager(A2385)</f>
        <v>吕姝仪</v>
      </c>
      <c r="V2385">
        <f>f_info_manager_onthepostdays(A2385,1)</f>
        <v>373</v>
      </c>
      <c r="W2385" s="25">
        <f ca="1">f_return_1w(A2385,"0",参数!$B$2)</f>
        <v>0</v>
      </c>
      <c r="X2385" s="25">
        <f>f_return_1m(A2385,"0",参数!$B$1)</f>
        <v>2.83603866496443</v>
      </c>
      <c r="Y2385" s="25">
        <f>f_return_3m(A2385,0,参数!$B$1)</f>
        <v>5.66904047976012</v>
      </c>
      <c r="Z2385" s="25">
        <f>f_return_6m(A2385,0,参数!B2384)</f>
        <v>4.33734939759036</v>
      </c>
      <c r="AA2385" t="str">
        <f>f_dq_status(A2385,参数!$B$1)</f>
        <v>暂停大额申购|开放赎回</v>
      </c>
      <c r="AB2385" s="17">
        <f ca="1">f_risk_maxdownside(A2385,参数!$B$6,参数!$B$1)</f>
        <v>-2.96337198601141</v>
      </c>
      <c r="AC2385" s="17">
        <f ca="1">f_risk_maxdownside(A2385,参数!$B$4,参数!$B$1)</f>
        <v>-2.96337198601141</v>
      </c>
      <c r="AD2385" t="str">
        <f ca="1">f_risk_maxdownside_date(A2385,参数!$B$6,参数!$B$1)</f>
        <v>20200806-20200924</v>
      </c>
    </row>
    <row r="2386" spans="1:30">
      <c r="A2386" s="15" t="s">
        <v>2414</v>
      </c>
      <c r="B2386" t="str">
        <f>f_info_name(A2386)</f>
        <v>鹏华价值成长</v>
      </c>
      <c r="C2386" t="str">
        <f>f_info_setupdate(A2386)</f>
        <v>2020-02-10</v>
      </c>
      <c r="D2386" s="16">
        <f t="shared" si="37"/>
        <v>350</v>
      </c>
      <c r="F2386" s="17">
        <f>f_netasset_total(A2386,参数!$B$1,100000000)</f>
        <v>56.9753753778</v>
      </c>
      <c r="G2386" s="17">
        <f ca="1">f_nav_adjustedreturn(A2386,参数!$B$2,参数!$B$1)</f>
        <v>0</v>
      </c>
      <c r="H2386" s="17">
        <f ca="1">f_nav_periodreturnrankingper(A2386,参数!$B$2,参数!$B$1,3)</f>
        <v>0</v>
      </c>
      <c r="I2386" s="17">
        <f ca="1">f_nav_adjustedreturn(A2386,参数!$B$3,参数!$B$2)</f>
        <v>0</v>
      </c>
      <c r="J2386" s="17">
        <f ca="1">f_nav_periodreturnrankingper(A2386,参数!$B$3,参数!$B$2,3)</f>
        <v>0</v>
      </c>
      <c r="K2386" s="17">
        <f ca="1">f_nav_adjustedreturn(A2386,参数!$B$4,参数!$B$3)</f>
        <v>0</v>
      </c>
      <c r="L2386" s="17">
        <f ca="1">f_nav_periodreturnrankingper(A2386,参数!$B$4,参数!$B$3,3)</f>
        <v>0</v>
      </c>
      <c r="M2386" s="17">
        <f ca="1">f_nav_adjustedreturn(A2386,参数!$B$5,参数!$B$4)</f>
        <v>0</v>
      </c>
      <c r="N2386" s="17">
        <f ca="1">f_nav_periodreturnrankingper(A2386,参数!$B$5,参数!$B$4,3)</f>
        <v>0</v>
      </c>
      <c r="O2386" s="17">
        <f ca="1">f_nav_adjustedreturn(A2386,参数!$B$6,参数!$B$5)</f>
        <v>0</v>
      </c>
      <c r="P2386" s="17">
        <f ca="1">f_nav_periodreturnrankingper(A2386,参数!$B$6,参数!$B$5,3)</f>
        <v>0</v>
      </c>
      <c r="Q2386" s="25">
        <f>f_return(A2386,1,参数!$B$1-365/2,参数!$B$1)</f>
        <v>51.6103447041004</v>
      </c>
      <c r="R2386" s="25">
        <f ca="1">f_return(A2386,1,参数!$B$4,参数!$B$1)</f>
        <v>0</v>
      </c>
      <c r="S2386" s="25">
        <f ca="1">f_return(A2386,1,参数!$B$6,参数!$B$1)</f>
        <v>0</v>
      </c>
      <c r="T2386" t="str">
        <f>f_info_investtype(A2386)</f>
        <v>偏股混合型基金</v>
      </c>
      <c r="U2386" t="str">
        <f>f_info_fundmanager(A2386)</f>
        <v>陈璇淼</v>
      </c>
      <c r="V2386">
        <f>f_info_manager_onthepostdays(A2386,1)</f>
        <v>367</v>
      </c>
      <c r="W2386" s="25">
        <f ca="1">f_return_1w(A2386,"0",参数!$B$2)</f>
        <v>0</v>
      </c>
      <c r="X2386" s="25">
        <f>f_return_1m(A2386,"0",参数!$B$1)</f>
        <v>12.78928136419</v>
      </c>
      <c r="Y2386" s="25">
        <f>f_return_3m(A2386,0,参数!$B$1)</f>
        <v>25.5142720459257</v>
      </c>
      <c r="Z2386" s="25">
        <f>f_return_6m(A2386,0,参数!B2385)</f>
        <v>21.9514041329195</v>
      </c>
      <c r="AA2386" t="str">
        <f>f_dq_status(A2386,参数!$B$1)</f>
        <v>开放申购|开放赎回</v>
      </c>
      <c r="AB2386" s="17">
        <f ca="1">f_risk_maxdownside(A2386,参数!$B$6,参数!$B$1)</f>
        <v>-10.0752205988717</v>
      </c>
      <c r="AC2386" s="17">
        <f ca="1">f_risk_maxdownside(A2386,参数!$B$4,参数!$B$1)</f>
        <v>-10.0752205988717</v>
      </c>
      <c r="AD2386" t="str">
        <f ca="1">f_risk_maxdownside_date(A2386,参数!$B$6,参数!$B$1)</f>
        <v>20200903-20200909</v>
      </c>
    </row>
    <row r="2387" spans="1:30">
      <c r="A2387" s="15" t="s">
        <v>2415</v>
      </c>
      <c r="B2387" t="str">
        <f>f_info_name(A2387)</f>
        <v>交银养老2035三年</v>
      </c>
      <c r="C2387" t="str">
        <f>f_info_setupdate(A2387)</f>
        <v>2020-04-29</v>
      </c>
      <c r="D2387" s="16">
        <f t="shared" si="37"/>
        <v>271</v>
      </c>
      <c r="F2387" s="17">
        <f>f_netasset_total(A2387,参数!$B$1,100000000)</f>
        <v>9.5297236568</v>
      </c>
      <c r="G2387" s="17">
        <f ca="1">f_nav_adjustedreturn(A2387,参数!$B$2,参数!$B$1)</f>
        <v>0</v>
      </c>
      <c r="H2387" s="17">
        <f ca="1">f_nav_periodreturnrankingper(A2387,参数!$B$2,参数!$B$1,3)</f>
        <v>0</v>
      </c>
      <c r="I2387" s="17">
        <f ca="1">f_nav_adjustedreturn(A2387,参数!$B$3,参数!$B$2)</f>
        <v>0</v>
      </c>
      <c r="J2387" s="17">
        <f ca="1">f_nav_periodreturnrankingper(A2387,参数!$B$3,参数!$B$2,3)</f>
        <v>0</v>
      </c>
      <c r="K2387" s="17">
        <f ca="1">f_nav_adjustedreturn(A2387,参数!$B$4,参数!$B$3)</f>
        <v>0</v>
      </c>
      <c r="L2387" s="17">
        <f ca="1">f_nav_periodreturnrankingper(A2387,参数!$B$4,参数!$B$3,3)</f>
        <v>0</v>
      </c>
      <c r="M2387" s="17">
        <f ca="1">f_nav_adjustedreturn(A2387,参数!$B$5,参数!$B$4)</f>
        <v>0</v>
      </c>
      <c r="N2387" s="17">
        <f ca="1">f_nav_periodreturnrankingper(A2387,参数!$B$5,参数!$B$4,3)</f>
        <v>0</v>
      </c>
      <c r="O2387" s="17">
        <f ca="1">f_nav_adjustedreturn(A2387,参数!$B$6,参数!$B$5)</f>
        <v>0</v>
      </c>
      <c r="P2387" s="17">
        <f ca="1">f_nav_periodreturnrankingper(A2387,参数!$B$6,参数!$B$5,3)</f>
        <v>0</v>
      </c>
      <c r="Q2387" s="25">
        <f>f_return(A2387,1,参数!$B$1-365/2,参数!$B$1)</f>
        <v>35.6147853987839</v>
      </c>
      <c r="R2387" s="25">
        <f ca="1">f_return(A2387,1,参数!$B$4,参数!$B$1)</f>
        <v>0</v>
      </c>
      <c r="S2387" s="25">
        <f ca="1">f_return(A2387,1,参数!$B$6,参数!$B$1)</f>
        <v>0</v>
      </c>
      <c r="T2387" t="str">
        <f>f_info_investtype(A2387)</f>
        <v>平衡混合型基金</v>
      </c>
      <c r="U2387" t="str">
        <f>f_info_fundmanager(A2387)</f>
        <v>杨喆</v>
      </c>
      <c r="V2387">
        <f>f_info_manager_onthepostdays(A2387,1)</f>
        <v>288</v>
      </c>
      <c r="W2387" s="25">
        <f ca="1">f_return_1w(A2387,"0",参数!$B$2)</f>
        <v>0</v>
      </c>
      <c r="X2387" s="25">
        <f>f_return_1m(A2387,"0",参数!$B$1)</f>
        <v>6.92585170340682</v>
      </c>
      <c r="Y2387" s="25">
        <f>f_return_3m(A2387,0,参数!$B$1)</f>
        <v>11.6140908710568</v>
      </c>
      <c r="Z2387" s="25">
        <f>f_return_6m(A2387,0,参数!B2386)</f>
        <v>9.19675014657845</v>
      </c>
      <c r="AA2387" t="str">
        <f>f_dq_status(A2387,参数!$B$1)</f>
        <v>开放申购|暂停赎回</v>
      </c>
      <c r="AB2387" s="17">
        <f ca="1">f_risk_maxdownside(A2387,参数!$B$6,参数!$B$1)</f>
        <v>-4.39533556226045</v>
      </c>
      <c r="AC2387" s="17">
        <f ca="1">f_risk_maxdownside(A2387,参数!$B$4,参数!$B$1)</f>
        <v>-4.39533556226045</v>
      </c>
      <c r="AD2387" t="str">
        <f ca="1">f_risk_maxdownside_date(A2387,参数!$B$6,参数!$B$1)</f>
        <v>20200903-20200909</v>
      </c>
    </row>
    <row r="2388" spans="1:30">
      <c r="A2388" s="15" t="s">
        <v>2416</v>
      </c>
      <c r="B2388" t="str">
        <f>f_info_name(A2388)</f>
        <v>广发高股息优享A</v>
      </c>
      <c r="C2388" t="str">
        <f>f_info_setupdate(A2388)</f>
        <v>2020-01-20</v>
      </c>
      <c r="D2388" s="16">
        <f t="shared" si="37"/>
        <v>371</v>
      </c>
      <c r="F2388" s="17">
        <f>f_netasset_total(A2388,参数!$B$1,100000000)</f>
        <v>9.3028691966</v>
      </c>
      <c r="G2388" s="17">
        <f ca="1">f_nav_adjustedreturn(A2388,参数!$B$2,参数!$B$1)</f>
        <v>35.1540616246498</v>
      </c>
      <c r="H2388" s="17">
        <f ca="1">f_nav_periodreturnrankingper(A2388,参数!$B$2,参数!$B$1,3)</f>
        <v>90.7752698724239</v>
      </c>
      <c r="I2388" s="17">
        <f ca="1">f_nav_adjustedreturn(A2388,参数!$B$3,参数!$B$2)</f>
        <v>0</v>
      </c>
      <c r="J2388" s="17">
        <f ca="1">f_nav_periodreturnrankingper(A2388,参数!$B$3,参数!$B$2,3)</f>
        <v>0</v>
      </c>
      <c r="K2388" s="17">
        <f ca="1">f_nav_adjustedreturn(A2388,参数!$B$4,参数!$B$3)</f>
        <v>0</v>
      </c>
      <c r="L2388" s="17">
        <f ca="1">f_nav_periodreturnrankingper(A2388,参数!$B$4,参数!$B$3,3)</f>
        <v>0</v>
      </c>
      <c r="M2388" s="17">
        <f ca="1">f_nav_adjustedreturn(A2388,参数!$B$5,参数!$B$4)</f>
        <v>0</v>
      </c>
      <c r="N2388" s="17">
        <f ca="1">f_nav_periodreturnrankingper(A2388,参数!$B$5,参数!$B$4,3)</f>
        <v>0</v>
      </c>
      <c r="O2388" s="17">
        <f ca="1">f_nav_adjustedreturn(A2388,参数!$B$6,参数!$B$5)</f>
        <v>0</v>
      </c>
      <c r="P2388" s="17">
        <f ca="1">f_nav_periodreturnrankingper(A2388,参数!$B$6,参数!$B$5,3)</f>
        <v>0</v>
      </c>
      <c r="Q2388" s="25">
        <f>f_return(A2388,1,参数!$B$1-365/2,参数!$B$1)</f>
        <v>54.8288818803495</v>
      </c>
      <c r="R2388" s="25">
        <f ca="1">f_return(A2388,1,参数!$B$4,参数!$B$1)</f>
        <v>0</v>
      </c>
      <c r="S2388" s="25">
        <f ca="1">f_return(A2388,1,参数!$B$6,参数!$B$1)</f>
        <v>0</v>
      </c>
      <c r="T2388" t="str">
        <f>f_info_investtype(A2388)</f>
        <v>偏股混合型基金</v>
      </c>
      <c r="U2388" t="str">
        <f>f_info_fundmanager(A2388)</f>
        <v>杨定光</v>
      </c>
      <c r="V2388">
        <f>f_info_manager_onthepostdays(A2388,1)</f>
        <v>161</v>
      </c>
      <c r="W2388" s="25">
        <f ca="1">f_return_1w(A2388,"0",参数!$B$2)</f>
        <v>-0.0399999999999956</v>
      </c>
      <c r="X2388" s="25">
        <f>f_return_1m(A2388,"0",参数!$B$1)</f>
        <v>9.26000808734331</v>
      </c>
      <c r="Y2388" s="25">
        <f>f_return_3m(A2388,0,参数!$B$1)</f>
        <v>18.2287564540124</v>
      </c>
      <c r="Z2388" s="25">
        <f>f_return_6m(A2388,0,参数!B2387)</f>
        <v>24.7043725364378</v>
      </c>
      <c r="AA2388" t="str">
        <f>f_dq_status(A2388,参数!$B$1)</f>
        <v>开放申购|开放赎回</v>
      </c>
      <c r="AB2388" s="17">
        <f ca="1">f_risk_maxdownside(A2388,参数!$B$6,参数!$B$1)</f>
        <v>-12.9520116335434</v>
      </c>
      <c r="AC2388" s="17">
        <f ca="1">f_risk_maxdownside(A2388,参数!$B$4,参数!$B$1)</f>
        <v>-12.9520116335434</v>
      </c>
      <c r="AD2388" t="str">
        <f ca="1">f_risk_maxdownside_date(A2388,参数!$B$6,参数!$B$1)</f>
        <v>20200306-20200323</v>
      </c>
    </row>
    <row r="2389" spans="1:30">
      <c r="A2389" s="15" t="s">
        <v>2417</v>
      </c>
      <c r="B2389" t="str">
        <f>f_info_name(A2389)</f>
        <v>银河龙头</v>
      </c>
      <c r="C2389" t="str">
        <f>f_info_setupdate(A2389)</f>
        <v>2020-08-06</v>
      </c>
      <c r="D2389" s="16">
        <f t="shared" si="37"/>
        <v>172</v>
      </c>
      <c r="F2389" s="17">
        <f>f_netasset_total(A2389,参数!$B$1,100000000)</f>
        <v>2.7695145951</v>
      </c>
      <c r="G2389" s="17">
        <f ca="1">f_nav_adjustedreturn(A2389,参数!$B$2,参数!$B$1)</f>
        <v>0</v>
      </c>
      <c r="H2389" s="17">
        <f ca="1">f_nav_periodreturnrankingper(A2389,参数!$B$2,参数!$B$1,3)</f>
        <v>0</v>
      </c>
      <c r="I2389" s="17">
        <f ca="1">f_nav_adjustedreturn(A2389,参数!$B$3,参数!$B$2)</f>
        <v>0</v>
      </c>
      <c r="J2389" s="17">
        <f ca="1">f_nav_periodreturnrankingper(A2389,参数!$B$3,参数!$B$2,3)</f>
        <v>0</v>
      </c>
      <c r="K2389" s="17">
        <f ca="1">f_nav_adjustedreturn(A2389,参数!$B$4,参数!$B$3)</f>
        <v>0</v>
      </c>
      <c r="L2389" s="17">
        <f ca="1">f_nav_periodreturnrankingper(A2389,参数!$B$4,参数!$B$3,3)</f>
        <v>0</v>
      </c>
      <c r="M2389" s="17">
        <f ca="1">f_nav_adjustedreturn(A2389,参数!$B$5,参数!$B$4)</f>
        <v>0</v>
      </c>
      <c r="N2389" s="17">
        <f ca="1">f_nav_periodreturnrankingper(A2389,参数!$B$5,参数!$B$4,3)</f>
        <v>0</v>
      </c>
      <c r="O2389" s="17">
        <f ca="1">f_nav_adjustedreturn(A2389,参数!$B$6,参数!$B$5)</f>
        <v>0</v>
      </c>
      <c r="P2389" s="17">
        <f ca="1">f_nav_periodreturnrankingper(A2389,参数!$B$6,参数!$B$5,3)</f>
        <v>0</v>
      </c>
      <c r="Q2389" s="25">
        <f>f_return(A2389,1,参数!$B$1-365/2,参数!$B$1)</f>
        <v>0</v>
      </c>
      <c r="R2389" s="25">
        <f ca="1">f_return(A2389,1,参数!$B$4,参数!$B$1)</f>
        <v>0</v>
      </c>
      <c r="S2389" s="25">
        <f ca="1">f_return(A2389,1,参数!$B$6,参数!$B$1)</f>
        <v>0</v>
      </c>
      <c r="T2389" t="str">
        <f>f_info_investtype(A2389)</f>
        <v>普通股票型基金</v>
      </c>
      <c r="U2389" t="str">
        <f>f_info_fundmanager(A2389)</f>
        <v>陈伯祯,祝建辉</v>
      </c>
      <c r="V2389">
        <f>f_info_manager_onthepostdays(A2389,1)</f>
        <v>189</v>
      </c>
      <c r="W2389" s="25">
        <f ca="1">f_return_1w(A2389,"0",参数!$B$2)</f>
        <v>0</v>
      </c>
      <c r="X2389" s="25">
        <f>f_return_1m(A2389,"0",参数!$B$1)</f>
        <v>15.0899768774505</v>
      </c>
      <c r="Y2389" s="25">
        <f>f_return_3m(A2389,0,参数!$B$1)</f>
        <v>16.3296412966162</v>
      </c>
      <c r="Z2389" s="25">
        <f>f_return_6m(A2389,0,参数!B2388)</f>
        <v>14.19</v>
      </c>
      <c r="AA2389" t="str">
        <f>f_dq_status(A2389,参数!$B$1)</f>
        <v>开放申购|开放赎回</v>
      </c>
      <c r="AB2389" s="17">
        <f ca="1">f_risk_maxdownside(A2389,参数!$B$6,参数!$B$1)</f>
        <v>-3.26988315114964</v>
      </c>
      <c r="AC2389" s="17">
        <f ca="1">f_risk_maxdownside(A2389,参数!$B$4,参数!$B$1)</f>
        <v>-3.26988315114964</v>
      </c>
      <c r="AD2389" t="str">
        <f ca="1">f_risk_maxdownside_date(A2389,参数!$B$6,参数!$B$1)</f>
        <v>20210113-20210115</v>
      </c>
    </row>
    <row r="2390" spans="1:30">
      <c r="A2390" s="15" t="s">
        <v>2418</v>
      </c>
      <c r="B2390" t="str">
        <f>f_info_name(A2390)</f>
        <v>景顺长城品质成长</v>
      </c>
      <c r="C2390" t="str">
        <f>f_info_setupdate(A2390)</f>
        <v>2020-01-03</v>
      </c>
      <c r="D2390" s="16">
        <f t="shared" si="37"/>
        <v>388</v>
      </c>
      <c r="F2390" s="17">
        <f>f_netasset_total(A2390,参数!$B$1,100000000)</f>
        <v>34.8549207601</v>
      </c>
      <c r="G2390" s="17">
        <f ca="1">f_nav_adjustedreturn(A2390,参数!$B$2,参数!$B$1)</f>
        <v>62.2389558232932</v>
      </c>
      <c r="H2390" s="17">
        <f ca="1">f_nav_periodreturnrankingper(A2390,参数!$B$2,参数!$B$1,3)</f>
        <v>58.2924435721295</v>
      </c>
      <c r="I2390" s="17">
        <f ca="1">f_nav_adjustedreturn(A2390,参数!$B$3,参数!$B$2)</f>
        <v>0</v>
      </c>
      <c r="J2390" s="17">
        <f ca="1">f_nav_periodreturnrankingper(A2390,参数!$B$3,参数!$B$2,3)</f>
        <v>0</v>
      </c>
      <c r="K2390" s="17">
        <f ca="1">f_nav_adjustedreturn(A2390,参数!$B$4,参数!$B$3)</f>
        <v>0</v>
      </c>
      <c r="L2390" s="17">
        <f ca="1">f_nav_periodreturnrankingper(A2390,参数!$B$4,参数!$B$3,3)</f>
        <v>0</v>
      </c>
      <c r="M2390" s="17">
        <f ca="1">f_nav_adjustedreturn(A2390,参数!$B$5,参数!$B$4)</f>
        <v>0</v>
      </c>
      <c r="N2390" s="17">
        <f ca="1">f_nav_periodreturnrankingper(A2390,参数!$B$5,参数!$B$4,3)</f>
        <v>0</v>
      </c>
      <c r="O2390" s="17">
        <f ca="1">f_nav_adjustedreturn(A2390,参数!$B$6,参数!$B$5)</f>
        <v>0</v>
      </c>
      <c r="P2390" s="17">
        <f ca="1">f_nav_periodreturnrankingper(A2390,参数!$B$6,参数!$B$5,3)</f>
        <v>0</v>
      </c>
      <c r="Q2390" s="25">
        <f>f_return(A2390,1,参数!$B$1-365/2,参数!$B$1)</f>
        <v>67.0500514462894</v>
      </c>
      <c r="R2390" s="25">
        <f ca="1">f_return(A2390,1,参数!$B$4,参数!$B$1)</f>
        <v>0</v>
      </c>
      <c r="S2390" s="25">
        <f ca="1">f_return(A2390,1,参数!$B$6,参数!$B$1)</f>
        <v>0</v>
      </c>
      <c r="T2390" t="str">
        <f>f_info_investtype(A2390)</f>
        <v>偏股混合型基金</v>
      </c>
      <c r="U2390" t="str">
        <f>f_info_fundmanager(A2390)</f>
        <v>刘苏</v>
      </c>
      <c r="V2390">
        <f>f_info_manager_onthepostdays(A2390,1)</f>
        <v>405</v>
      </c>
      <c r="W2390" s="25">
        <f ca="1">f_return_1w(A2390,"0",参数!$B$2)</f>
        <v>-0.519376747902526</v>
      </c>
      <c r="X2390" s="25">
        <f>f_return_1m(A2390,"0",参数!$B$1)</f>
        <v>12.4417229142022</v>
      </c>
      <c r="Y2390" s="25">
        <f>f_return_3m(A2390,0,参数!$B$1)</f>
        <v>19.5457571946438</v>
      </c>
      <c r="Z2390" s="25">
        <f>f_return_6m(A2390,0,参数!B2389)</f>
        <v>25.6441345862382</v>
      </c>
      <c r="AA2390" t="str">
        <f>f_dq_status(A2390,参数!$B$1)</f>
        <v>开放申购|开放赎回</v>
      </c>
      <c r="AB2390" s="17">
        <f ca="1">f_risk_maxdownside(A2390,参数!$B$6,参数!$B$1)</f>
        <v>-7.47285501383862</v>
      </c>
      <c r="AC2390" s="17">
        <f ca="1">f_risk_maxdownside(A2390,参数!$B$4,参数!$B$1)</f>
        <v>-7.47285501383862</v>
      </c>
      <c r="AD2390" t="str">
        <f ca="1">f_risk_maxdownside_date(A2390,参数!$B$6,参数!$B$1)</f>
        <v>20200903-20200909</v>
      </c>
    </row>
    <row r="2391" spans="1:30">
      <c r="A2391" s="15" t="s">
        <v>2419</v>
      </c>
      <c r="B2391" t="str">
        <f>f_info_name(A2391)</f>
        <v>鹏华优质回报两年定开</v>
      </c>
      <c r="C2391" t="str">
        <f>f_info_setupdate(A2391)</f>
        <v>2020-02-28</v>
      </c>
      <c r="D2391" s="16">
        <f t="shared" si="37"/>
        <v>332</v>
      </c>
      <c r="F2391" s="17">
        <f>f_netasset_total(A2391,参数!$B$1,100000000)</f>
        <v>29.7238077202</v>
      </c>
      <c r="G2391" s="17">
        <f ca="1">f_nav_adjustedreturn(A2391,参数!$B$2,参数!$B$1)</f>
        <v>0</v>
      </c>
      <c r="H2391" s="17">
        <f ca="1">f_nav_periodreturnrankingper(A2391,参数!$B$2,参数!$B$1,3)</f>
        <v>0</v>
      </c>
      <c r="I2391" s="17">
        <f ca="1">f_nav_adjustedreturn(A2391,参数!$B$3,参数!$B$2)</f>
        <v>0</v>
      </c>
      <c r="J2391" s="17">
        <f ca="1">f_nav_periodreturnrankingper(A2391,参数!$B$3,参数!$B$2,3)</f>
        <v>0</v>
      </c>
      <c r="K2391" s="17">
        <f ca="1">f_nav_adjustedreturn(A2391,参数!$B$4,参数!$B$3)</f>
        <v>0</v>
      </c>
      <c r="L2391" s="17">
        <f ca="1">f_nav_periodreturnrankingper(A2391,参数!$B$4,参数!$B$3,3)</f>
        <v>0</v>
      </c>
      <c r="M2391" s="17">
        <f ca="1">f_nav_adjustedreturn(A2391,参数!$B$5,参数!$B$4)</f>
        <v>0</v>
      </c>
      <c r="N2391" s="17">
        <f ca="1">f_nav_periodreturnrankingper(A2391,参数!$B$5,参数!$B$4,3)</f>
        <v>0</v>
      </c>
      <c r="O2391" s="17">
        <f ca="1">f_nav_adjustedreturn(A2391,参数!$B$6,参数!$B$5)</f>
        <v>0</v>
      </c>
      <c r="P2391" s="17">
        <f ca="1">f_nav_periodreturnrankingper(A2391,参数!$B$6,参数!$B$5,3)</f>
        <v>0</v>
      </c>
      <c r="Q2391" s="25">
        <f>f_return(A2391,1,参数!$B$1-365/2,参数!$B$1)</f>
        <v>78.3465016853549</v>
      </c>
      <c r="R2391" s="25">
        <f ca="1">f_return(A2391,1,参数!$B$4,参数!$B$1)</f>
        <v>0</v>
      </c>
      <c r="S2391" s="25">
        <f ca="1">f_return(A2391,1,参数!$B$6,参数!$B$1)</f>
        <v>0</v>
      </c>
      <c r="T2391" t="str">
        <f>f_info_investtype(A2391)</f>
        <v>偏股混合型基金</v>
      </c>
      <c r="U2391" t="str">
        <f>f_info_fundmanager(A2391)</f>
        <v>王宗合</v>
      </c>
      <c r="V2391">
        <f>f_info_manager_onthepostdays(A2391,1)</f>
        <v>349</v>
      </c>
      <c r="W2391" s="25">
        <f ca="1">f_return_1w(A2391,"0",参数!$B$2)</f>
        <v>0</v>
      </c>
      <c r="X2391" s="25">
        <f>f_return_1m(A2391,"0",参数!$B$1)</f>
        <v>11.5495197895638</v>
      </c>
      <c r="Y2391" s="25">
        <f>f_return_3m(A2391,0,参数!$B$1)</f>
        <v>25.5767509124716</v>
      </c>
      <c r="Z2391" s="25">
        <f>f_return_6m(A2391,0,参数!B2390)</f>
        <v>28.579325594251</v>
      </c>
      <c r="AA2391" t="str">
        <f>f_dq_status(A2391,参数!$B$1)</f>
        <v>封闭期</v>
      </c>
      <c r="AB2391" s="17">
        <f ca="1">f_risk_maxdownside(A2391,参数!$B$6,参数!$B$1)</f>
        <v>-9.885955920041</v>
      </c>
      <c r="AC2391" s="17">
        <f ca="1">f_risk_maxdownside(A2391,参数!$B$4,参数!$B$1)</f>
        <v>-9.885955920041</v>
      </c>
      <c r="AD2391" t="str">
        <f ca="1">f_risk_maxdownside_date(A2391,参数!$B$6,参数!$B$1)</f>
        <v>20200829-20200925</v>
      </c>
    </row>
    <row r="2392" spans="1:30">
      <c r="A2392" s="15" t="s">
        <v>2420</v>
      </c>
      <c r="B2392" t="str">
        <f>f_info_name(A2392)</f>
        <v>永赢鑫享</v>
      </c>
      <c r="C2392" t="str">
        <f>f_info_setupdate(A2392)</f>
        <v>2020-09-07</v>
      </c>
      <c r="D2392" s="16">
        <f t="shared" si="37"/>
        <v>140</v>
      </c>
      <c r="F2392" s="17">
        <f>f_netasset_total(A2392,参数!$B$1,100000000)</f>
        <v>8.1763580028</v>
      </c>
      <c r="G2392" s="17">
        <f ca="1">f_nav_adjustedreturn(A2392,参数!$B$2,参数!$B$1)</f>
        <v>0</v>
      </c>
      <c r="H2392" s="17">
        <f ca="1">f_nav_periodreturnrankingper(A2392,参数!$B$2,参数!$B$1,3)</f>
        <v>0</v>
      </c>
      <c r="I2392" s="17">
        <f ca="1">f_nav_adjustedreturn(A2392,参数!$B$3,参数!$B$2)</f>
        <v>0</v>
      </c>
      <c r="J2392" s="17">
        <f ca="1">f_nav_periodreturnrankingper(A2392,参数!$B$3,参数!$B$2,3)</f>
        <v>0</v>
      </c>
      <c r="K2392" s="17">
        <f ca="1">f_nav_adjustedreturn(A2392,参数!$B$4,参数!$B$3)</f>
        <v>0</v>
      </c>
      <c r="L2392" s="17">
        <f ca="1">f_nav_periodreturnrankingper(A2392,参数!$B$4,参数!$B$3,3)</f>
        <v>0</v>
      </c>
      <c r="M2392" s="17">
        <f ca="1">f_nav_adjustedreturn(A2392,参数!$B$5,参数!$B$4)</f>
        <v>0</v>
      </c>
      <c r="N2392" s="17">
        <f ca="1">f_nav_periodreturnrankingper(A2392,参数!$B$5,参数!$B$4,3)</f>
        <v>0</v>
      </c>
      <c r="O2392" s="17">
        <f ca="1">f_nav_adjustedreturn(A2392,参数!$B$6,参数!$B$5)</f>
        <v>0</v>
      </c>
      <c r="P2392" s="17">
        <f ca="1">f_nav_periodreturnrankingper(A2392,参数!$B$6,参数!$B$5,3)</f>
        <v>0</v>
      </c>
      <c r="Q2392" s="25">
        <f>f_return(A2392,1,参数!$B$1-365/2,参数!$B$1)</f>
        <v>0</v>
      </c>
      <c r="R2392" s="25">
        <f ca="1">f_return(A2392,1,参数!$B$4,参数!$B$1)</f>
        <v>0</v>
      </c>
      <c r="S2392" s="25">
        <f ca="1">f_return(A2392,1,参数!$B$6,参数!$B$1)</f>
        <v>0</v>
      </c>
      <c r="T2392" t="str">
        <f>f_info_investtype(A2392)</f>
        <v>偏债混合型基金</v>
      </c>
      <c r="U2392" t="str">
        <f>f_info_fundmanager(A2392)</f>
        <v>万纯,陶毅</v>
      </c>
      <c r="V2392">
        <f>f_info_manager_onthepostdays(A2392,1)</f>
        <v>157</v>
      </c>
      <c r="W2392" s="25">
        <f ca="1">f_return_1w(A2392,"0",参数!$B$2)</f>
        <v>0</v>
      </c>
      <c r="X2392" s="25">
        <f>f_return_1m(A2392,"0",参数!$B$1)</f>
        <v>3.00722891566264</v>
      </c>
      <c r="Y2392" s="25">
        <f>f_return_3m(A2392,0,参数!$B$1)</f>
        <v>5.56104306598183</v>
      </c>
      <c r="Z2392" s="25">
        <f>f_return_6m(A2392,0,参数!B2391)</f>
        <v>0</v>
      </c>
      <c r="AA2392" t="str">
        <f>f_dq_status(A2392,参数!$B$1)</f>
        <v>暂停大额申购|开放赎回</v>
      </c>
      <c r="AB2392" s="17">
        <f ca="1">f_risk_maxdownside(A2392,参数!$B$6,参数!$B$1)</f>
        <v>-0.745897563401299</v>
      </c>
      <c r="AC2392" s="17">
        <f ca="1">f_risk_maxdownside(A2392,参数!$B$4,参数!$B$1)</f>
        <v>-0.745897563401299</v>
      </c>
      <c r="AD2392" t="str">
        <f ca="1">f_risk_maxdownside_date(A2392,参数!$B$6,参数!$B$1)</f>
        <v>20200919-20200925,20200919-20200929</v>
      </c>
    </row>
    <row r="2393" spans="1:30">
      <c r="A2393" s="15" t="s">
        <v>2421</v>
      </c>
      <c r="B2393" t="str">
        <f>f_info_name(A2393)</f>
        <v>平安添裕A</v>
      </c>
      <c r="C2393" t="str">
        <f>f_info_setupdate(A2393)</f>
        <v>2020-06-17</v>
      </c>
      <c r="D2393" s="16">
        <f t="shared" si="37"/>
        <v>222</v>
      </c>
      <c r="F2393" s="17">
        <f>f_netasset_total(A2393,参数!$B$1,100000000)</f>
        <v>14.1262915295</v>
      </c>
      <c r="G2393" s="17">
        <f ca="1">f_nav_adjustedreturn(A2393,参数!$B$2,参数!$B$1)</f>
        <v>0</v>
      </c>
      <c r="H2393" s="17">
        <f ca="1">f_nav_periodreturnrankingper(A2393,参数!$B$2,参数!$B$1,3)</f>
        <v>0</v>
      </c>
      <c r="I2393" s="17">
        <f ca="1">f_nav_adjustedreturn(A2393,参数!$B$3,参数!$B$2)</f>
        <v>0</v>
      </c>
      <c r="J2393" s="17">
        <f ca="1">f_nav_periodreturnrankingper(A2393,参数!$B$3,参数!$B$2,3)</f>
        <v>0</v>
      </c>
      <c r="K2393" s="17">
        <f ca="1">f_nav_adjustedreturn(A2393,参数!$B$4,参数!$B$3)</f>
        <v>0</v>
      </c>
      <c r="L2393" s="17">
        <f ca="1">f_nav_periodreturnrankingper(A2393,参数!$B$4,参数!$B$3,3)</f>
        <v>0</v>
      </c>
      <c r="M2393" s="17">
        <f ca="1">f_nav_adjustedreturn(A2393,参数!$B$5,参数!$B$4)</f>
        <v>0</v>
      </c>
      <c r="N2393" s="17">
        <f ca="1">f_nav_periodreturnrankingper(A2393,参数!$B$5,参数!$B$4,3)</f>
        <v>0</v>
      </c>
      <c r="O2393" s="17">
        <f ca="1">f_nav_adjustedreturn(A2393,参数!$B$6,参数!$B$5)</f>
        <v>0</v>
      </c>
      <c r="P2393" s="17">
        <f ca="1">f_nav_periodreturnrankingper(A2393,参数!$B$6,参数!$B$5,3)</f>
        <v>0</v>
      </c>
      <c r="Q2393" s="25">
        <f>f_return(A2393,1,参数!$B$1-365/2,参数!$B$1)</f>
        <v>10.4240084947649</v>
      </c>
      <c r="R2393" s="25">
        <f ca="1">f_return(A2393,1,参数!$B$4,参数!$B$1)</f>
        <v>0</v>
      </c>
      <c r="S2393" s="25">
        <f ca="1">f_return(A2393,1,参数!$B$6,参数!$B$1)</f>
        <v>0</v>
      </c>
      <c r="T2393" t="str">
        <f>f_info_investtype(A2393)</f>
        <v>混合债券型二级基金</v>
      </c>
      <c r="U2393" t="str">
        <f>f_info_fundmanager(A2393)</f>
        <v>韩克</v>
      </c>
      <c r="V2393">
        <f>f_info_manager_onthepostdays(A2393,1)</f>
        <v>239</v>
      </c>
      <c r="W2393" s="25">
        <f ca="1">f_return_1w(A2393,"0",参数!$B$2)</f>
        <v>0</v>
      </c>
      <c r="X2393" s="25">
        <f>f_return_1m(A2393,"0",参数!$B$1)</f>
        <v>3.56199236715921</v>
      </c>
      <c r="Y2393" s="25">
        <f>f_return_3m(A2393,0,参数!$B$1)</f>
        <v>5.91473178542835</v>
      </c>
      <c r="Z2393" s="25">
        <f>f_return_6m(A2393,0,参数!B2392)</f>
        <v>4.71819168887574</v>
      </c>
      <c r="AA2393" t="str">
        <f>f_dq_status(A2393,参数!$B$1)</f>
        <v>开放申购|开放赎回</v>
      </c>
      <c r="AB2393" s="17">
        <f ca="1">f_risk_maxdownside(A2393,参数!$B$6,参数!$B$1)</f>
        <v>-2.78625578418824</v>
      </c>
      <c r="AC2393" s="17">
        <f ca="1">f_risk_maxdownside(A2393,参数!$B$4,参数!$B$1)</f>
        <v>-2.78625578418824</v>
      </c>
      <c r="AD2393" t="str">
        <f ca="1">f_risk_maxdownside_date(A2393,参数!$B$6,参数!$B$1)</f>
        <v>20201013-20201118,20201013-20201130</v>
      </c>
    </row>
    <row r="2394" spans="1:30">
      <c r="A2394" s="15" t="s">
        <v>2422</v>
      </c>
      <c r="B2394" t="str">
        <f>f_info_name(A2394)</f>
        <v>交银科锐科技创新</v>
      </c>
      <c r="C2394" t="str">
        <f>f_info_setupdate(A2394)</f>
        <v>2020-01-20</v>
      </c>
      <c r="D2394" s="16">
        <f t="shared" si="37"/>
        <v>371</v>
      </c>
      <c r="F2394" s="17">
        <f>f_netasset_total(A2394,参数!$B$1,100000000)</f>
        <v>5.4718919953</v>
      </c>
      <c r="G2394" s="17">
        <f ca="1">f_nav_adjustedreturn(A2394,参数!$B$2,参数!$B$1)</f>
        <v>51.5951595159516</v>
      </c>
      <c r="H2394" s="17">
        <f ca="1">f_nav_periodreturnrankingper(A2394,参数!$B$2,参数!$B$1,3)</f>
        <v>77.036310107949</v>
      </c>
      <c r="I2394" s="17">
        <f ca="1">f_nav_adjustedreturn(A2394,参数!$B$3,参数!$B$2)</f>
        <v>0</v>
      </c>
      <c r="J2394" s="17">
        <f ca="1">f_nav_periodreturnrankingper(A2394,参数!$B$3,参数!$B$2,3)</f>
        <v>0</v>
      </c>
      <c r="K2394" s="17">
        <f ca="1">f_nav_adjustedreturn(A2394,参数!$B$4,参数!$B$3)</f>
        <v>0</v>
      </c>
      <c r="L2394" s="17">
        <f ca="1">f_nav_periodreturnrankingper(A2394,参数!$B$4,参数!$B$3,3)</f>
        <v>0</v>
      </c>
      <c r="M2394" s="17">
        <f ca="1">f_nav_adjustedreturn(A2394,参数!$B$5,参数!$B$4)</f>
        <v>0</v>
      </c>
      <c r="N2394" s="17">
        <f ca="1">f_nav_periodreturnrankingper(A2394,参数!$B$5,参数!$B$4,3)</f>
        <v>0</v>
      </c>
      <c r="O2394" s="17">
        <f ca="1">f_nav_adjustedreturn(A2394,参数!$B$6,参数!$B$5)</f>
        <v>0</v>
      </c>
      <c r="P2394" s="17">
        <f ca="1">f_nav_periodreturnrankingper(A2394,参数!$B$6,参数!$B$5,3)</f>
        <v>0</v>
      </c>
      <c r="Q2394" s="25">
        <f>f_return(A2394,1,参数!$B$1-365/2,参数!$B$1)</f>
        <v>60.7009470697617</v>
      </c>
      <c r="R2394" s="25">
        <f ca="1">f_return(A2394,1,参数!$B$4,参数!$B$1)</f>
        <v>0</v>
      </c>
      <c r="S2394" s="25">
        <f ca="1">f_return(A2394,1,参数!$B$6,参数!$B$1)</f>
        <v>0</v>
      </c>
      <c r="T2394" t="str">
        <f>f_info_investtype(A2394)</f>
        <v>偏股混合型基金</v>
      </c>
      <c r="U2394" t="str">
        <f>f_info_fundmanager(A2394)</f>
        <v>杨浩,田彧龙</v>
      </c>
      <c r="V2394">
        <f>f_info_manager_onthepostdays(A2394,1)</f>
        <v>388</v>
      </c>
      <c r="W2394" s="25">
        <f ca="1">f_return_1w(A2394,"0",参数!$B$2)</f>
        <v>-0.0099999999999989</v>
      </c>
      <c r="X2394" s="25">
        <f>f_return_1m(A2394,"0",参数!$B$1)</f>
        <v>14.1415662650602</v>
      </c>
      <c r="Y2394" s="25">
        <f>f_return_3m(A2394,0,参数!$B$1)</f>
        <v>22.3405972558515</v>
      </c>
      <c r="Z2394" s="25">
        <f>f_return_6m(A2394,0,参数!B2393)</f>
        <v>19.4222639736966</v>
      </c>
      <c r="AA2394" t="str">
        <f>f_dq_status(A2394,参数!$B$1)</f>
        <v>开放申购|开放赎回</v>
      </c>
      <c r="AB2394" s="17">
        <f ca="1">f_risk_maxdownside(A2394,参数!$B$6,参数!$B$1)</f>
        <v>-9.38545786431396</v>
      </c>
      <c r="AC2394" s="17">
        <f ca="1">f_risk_maxdownside(A2394,参数!$B$4,参数!$B$1)</f>
        <v>-9.38545786431396</v>
      </c>
      <c r="AD2394" t="str">
        <f ca="1">f_risk_maxdownside_date(A2394,参数!$B$6,参数!$B$1)</f>
        <v>20200902-20200910</v>
      </c>
    </row>
    <row r="2395" spans="1:30">
      <c r="A2395" s="15" t="s">
        <v>2423</v>
      </c>
      <c r="B2395" t="str">
        <f>f_info_name(A2395)</f>
        <v>南方高股息主题A</v>
      </c>
      <c r="C2395" t="str">
        <f>f_info_setupdate(A2395)</f>
        <v>2020-07-24</v>
      </c>
      <c r="D2395" s="16">
        <f t="shared" si="37"/>
        <v>185</v>
      </c>
      <c r="F2395" s="17">
        <f>f_netasset_total(A2395,参数!$B$1,100000000)</f>
        <v>4.2221167626</v>
      </c>
      <c r="G2395" s="17">
        <f ca="1">f_nav_adjustedreturn(A2395,参数!$B$2,参数!$B$1)</f>
        <v>0</v>
      </c>
      <c r="H2395" s="17">
        <f ca="1">f_nav_periodreturnrankingper(A2395,参数!$B$2,参数!$B$1,3)</f>
        <v>0</v>
      </c>
      <c r="I2395" s="17">
        <f ca="1">f_nav_adjustedreturn(A2395,参数!$B$3,参数!$B$2)</f>
        <v>0</v>
      </c>
      <c r="J2395" s="17">
        <f ca="1">f_nav_periodreturnrankingper(A2395,参数!$B$3,参数!$B$2,3)</f>
        <v>0</v>
      </c>
      <c r="K2395" s="17">
        <f ca="1">f_nav_adjustedreturn(A2395,参数!$B$4,参数!$B$3)</f>
        <v>0</v>
      </c>
      <c r="L2395" s="17">
        <f ca="1">f_nav_periodreturnrankingper(A2395,参数!$B$4,参数!$B$3,3)</f>
        <v>0</v>
      </c>
      <c r="M2395" s="17">
        <f ca="1">f_nav_adjustedreturn(A2395,参数!$B$5,参数!$B$4)</f>
        <v>0</v>
      </c>
      <c r="N2395" s="17">
        <f ca="1">f_nav_periodreturnrankingper(A2395,参数!$B$5,参数!$B$4,3)</f>
        <v>0</v>
      </c>
      <c r="O2395" s="17">
        <f ca="1">f_nav_adjustedreturn(A2395,参数!$B$6,参数!$B$5)</f>
        <v>0</v>
      </c>
      <c r="P2395" s="17">
        <f ca="1">f_nav_periodreturnrankingper(A2395,参数!$B$6,参数!$B$5,3)</f>
        <v>0</v>
      </c>
      <c r="Q2395" s="25">
        <f>f_return(A2395,1,参数!$B$1-365/2,参数!$B$1)</f>
        <v>45.9796019935856</v>
      </c>
      <c r="R2395" s="25">
        <f ca="1">f_return(A2395,1,参数!$B$4,参数!$B$1)</f>
        <v>0</v>
      </c>
      <c r="S2395" s="25">
        <f ca="1">f_return(A2395,1,参数!$B$6,参数!$B$1)</f>
        <v>0</v>
      </c>
      <c r="T2395" t="str">
        <f>f_info_investtype(A2395)</f>
        <v>普通股票型基金</v>
      </c>
      <c r="U2395" t="str">
        <f>f_info_fundmanager(A2395)</f>
        <v>张原,黄春逢</v>
      </c>
      <c r="V2395">
        <f>f_info_manager_onthepostdays(A2395,1)</f>
        <v>202</v>
      </c>
      <c r="W2395" s="25">
        <f ca="1">f_return_1w(A2395,"0",参数!$B$2)</f>
        <v>0</v>
      </c>
      <c r="X2395" s="25">
        <f>f_return_1m(A2395,"0",参数!$B$1)</f>
        <v>12.1085788400964</v>
      </c>
      <c r="Y2395" s="25">
        <f>f_return_3m(A2395,0,参数!$B$1)</f>
        <v>19.0808895886636</v>
      </c>
      <c r="Z2395" s="25">
        <f>f_return_6m(A2395,0,参数!B2394)</f>
        <v>23.8476152384761</v>
      </c>
      <c r="AA2395" t="str">
        <f>f_dq_status(A2395,参数!$B$1)</f>
        <v>开放申购|开放赎回</v>
      </c>
      <c r="AB2395" s="17">
        <f ca="1">f_risk_maxdownside(A2395,参数!$B$6,参数!$B$1)</f>
        <v>-2.96926713947991</v>
      </c>
      <c r="AC2395" s="17">
        <f ca="1">f_risk_maxdownside(A2395,参数!$B$4,参数!$B$1)</f>
        <v>-2.96926713947991</v>
      </c>
      <c r="AD2395" t="str">
        <f ca="1">f_risk_maxdownside_date(A2395,参数!$B$6,参数!$B$1)</f>
        <v>20201110-20201113</v>
      </c>
    </row>
    <row r="2396" spans="1:30">
      <c r="A2396" s="15" t="s">
        <v>2424</v>
      </c>
      <c r="B2396" t="str">
        <f>f_info_name(A2396)</f>
        <v>南方集利18个月定开债A</v>
      </c>
      <c r="C2396" t="str">
        <f>f_info_setupdate(A2396)</f>
        <v>2020-03-26</v>
      </c>
      <c r="D2396" s="16">
        <f t="shared" si="37"/>
        <v>305</v>
      </c>
      <c r="F2396" s="17">
        <f>f_netasset_total(A2396,参数!$B$1,100000000)</f>
        <v>41.6811578543</v>
      </c>
      <c r="G2396" s="17">
        <f ca="1">f_nav_adjustedreturn(A2396,参数!$B$2,参数!$B$1)</f>
        <v>0</v>
      </c>
      <c r="H2396" s="17">
        <f ca="1">f_nav_periodreturnrankingper(A2396,参数!$B$2,参数!$B$1,3)</f>
        <v>0</v>
      </c>
      <c r="I2396" s="17">
        <f ca="1">f_nav_adjustedreturn(A2396,参数!$B$3,参数!$B$2)</f>
        <v>0</v>
      </c>
      <c r="J2396" s="17">
        <f ca="1">f_nav_periodreturnrankingper(A2396,参数!$B$3,参数!$B$2,3)</f>
        <v>0</v>
      </c>
      <c r="K2396" s="17">
        <f ca="1">f_nav_adjustedreturn(A2396,参数!$B$4,参数!$B$3)</f>
        <v>0</v>
      </c>
      <c r="L2396" s="17">
        <f ca="1">f_nav_periodreturnrankingper(A2396,参数!$B$4,参数!$B$3,3)</f>
        <v>0</v>
      </c>
      <c r="M2396" s="17">
        <f ca="1">f_nav_adjustedreturn(A2396,参数!$B$5,参数!$B$4)</f>
        <v>0</v>
      </c>
      <c r="N2396" s="17">
        <f ca="1">f_nav_periodreturnrankingper(A2396,参数!$B$5,参数!$B$4,3)</f>
        <v>0</v>
      </c>
      <c r="O2396" s="17">
        <f ca="1">f_nav_adjustedreturn(A2396,参数!$B$6,参数!$B$5)</f>
        <v>0</v>
      </c>
      <c r="P2396" s="17">
        <f ca="1">f_nav_periodreturnrankingper(A2396,参数!$B$6,参数!$B$5,3)</f>
        <v>0</v>
      </c>
      <c r="Q2396" s="25">
        <f>f_return(A2396,1,参数!$B$1-365/2,参数!$B$1)</f>
        <v>9.25690972733122</v>
      </c>
      <c r="R2396" s="25">
        <f ca="1">f_return(A2396,1,参数!$B$4,参数!$B$1)</f>
        <v>0</v>
      </c>
      <c r="S2396" s="25">
        <f ca="1">f_return(A2396,1,参数!$B$6,参数!$B$1)</f>
        <v>0</v>
      </c>
      <c r="T2396" t="str">
        <f>f_info_investtype(A2396)</f>
        <v>混合债券型二级基金</v>
      </c>
      <c r="U2396" t="str">
        <f>f_info_fundmanager(A2396)</f>
        <v>金凌志</v>
      </c>
      <c r="V2396">
        <f>f_info_manager_onthepostdays(A2396,1)</f>
        <v>322</v>
      </c>
      <c r="W2396" s="25">
        <f ca="1">f_return_1w(A2396,"0",参数!$B$2)</f>
        <v>0</v>
      </c>
      <c r="X2396" s="25">
        <f>f_return_1m(A2396,"0",参数!$B$1)</f>
        <v>1.61102484472049</v>
      </c>
      <c r="Y2396" s="25">
        <f>f_return_3m(A2396,0,参数!$B$1)</f>
        <v>3.09176841276092</v>
      </c>
      <c r="Z2396" s="25">
        <f>f_return_6m(A2396,0,参数!B2395)</f>
        <v>2.22684085510688</v>
      </c>
      <c r="AA2396" t="str">
        <f>f_dq_status(A2396,参数!$B$1)</f>
        <v>封闭期</v>
      </c>
      <c r="AB2396" s="17">
        <f ca="1">f_risk_maxdownside(A2396,参数!$B$6,参数!$B$1)</f>
        <v>-0.91669988043046</v>
      </c>
      <c r="AC2396" s="17">
        <f ca="1">f_risk_maxdownside(A2396,参数!$B$4,参数!$B$1)</f>
        <v>-0.91669988043046</v>
      </c>
      <c r="AD2396" t="str">
        <f ca="1">f_risk_maxdownside_date(A2396,参数!$B$6,参数!$B$1)</f>
        <v>20200501-20200605</v>
      </c>
    </row>
    <row r="2397" spans="1:30">
      <c r="A2397" s="15" t="s">
        <v>2425</v>
      </c>
      <c r="B2397" t="str">
        <f>f_info_name(A2397)</f>
        <v>大成兴享养老三年</v>
      </c>
      <c r="C2397" t="str">
        <f>f_info_setupdate(A2397)</f>
        <v>2020-06-17</v>
      </c>
      <c r="D2397" s="16">
        <f t="shared" si="37"/>
        <v>222</v>
      </c>
      <c r="F2397" s="17">
        <f>f_netasset_total(A2397,参数!$B$1,100000000)</f>
        <v>0.4512594807</v>
      </c>
      <c r="G2397" s="17">
        <f ca="1">f_nav_adjustedreturn(A2397,参数!$B$2,参数!$B$1)</f>
        <v>0</v>
      </c>
      <c r="H2397" s="17">
        <f ca="1">f_nav_periodreturnrankingper(A2397,参数!$B$2,参数!$B$1,3)</f>
        <v>0</v>
      </c>
      <c r="I2397" s="17">
        <f ca="1">f_nav_adjustedreturn(A2397,参数!$B$3,参数!$B$2)</f>
        <v>0</v>
      </c>
      <c r="J2397" s="17">
        <f ca="1">f_nav_periodreturnrankingper(A2397,参数!$B$3,参数!$B$2,3)</f>
        <v>0</v>
      </c>
      <c r="K2397" s="17">
        <f ca="1">f_nav_adjustedreturn(A2397,参数!$B$4,参数!$B$3)</f>
        <v>0</v>
      </c>
      <c r="L2397" s="17">
        <f ca="1">f_nav_periodreturnrankingper(A2397,参数!$B$4,参数!$B$3,3)</f>
        <v>0</v>
      </c>
      <c r="M2397" s="17">
        <f ca="1">f_nav_adjustedreturn(A2397,参数!$B$5,参数!$B$4)</f>
        <v>0</v>
      </c>
      <c r="N2397" s="17">
        <f ca="1">f_nav_periodreturnrankingper(A2397,参数!$B$5,参数!$B$4,3)</f>
        <v>0</v>
      </c>
      <c r="O2397" s="17">
        <f ca="1">f_nav_adjustedreturn(A2397,参数!$B$6,参数!$B$5)</f>
        <v>0</v>
      </c>
      <c r="P2397" s="17">
        <f ca="1">f_nav_periodreturnrankingper(A2397,参数!$B$6,参数!$B$5,3)</f>
        <v>0</v>
      </c>
      <c r="Q2397" s="25">
        <f>f_return(A2397,1,参数!$B$1-365/2,参数!$B$1)</f>
        <v>37.5919583687049</v>
      </c>
      <c r="R2397" s="25">
        <f ca="1">f_return(A2397,1,参数!$B$4,参数!$B$1)</f>
        <v>0</v>
      </c>
      <c r="S2397" s="25">
        <f ca="1">f_return(A2397,1,参数!$B$6,参数!$B$1)</f>
        <v>0</v>
      </c>
      <c r="T2397" t="str">
        <f>f_info_investtype(A2397)</f>
        <v>平衡混合型基金</v>
      </c>
      <c r="U2397" t="str">
        <f>f_info_fundmanager(A2397)</f>
        <v>尚琼</v>
      </c>
      <c r="V2397">
        <f>f_info_manager_onthepostdays(A2397,1)</f>
        <v>239</v>
      </c>
      <c r="W2397" s="25">
        <f ca="1">f_return_1w(A2397,"0",参数!$B$2)</f>
        <v>0</v>
      </c>
      <c r="X2397" s="25">
        <f>f_return_1m(A2397,"0",参数!$B$1)</f>
        <v>8.66206896551725</v>
      </c>
      <c r="Y2397" s="25">
        <f>f_return_3m(A2397,0,参数!$B$1)</f>
        <v>15.130553390491</v>
      </c>
      <c r="Z2397" s="25">
        <f>f_return_6m(A2397,0,参数!B2396)</f>
        <v>11.8079752226094</v>
      </c>
      <c r="AA2397" t="str">
        <f>f_dq_status(A2397,参数!$B$1)</f>
        <v>开放申购|暂停赎回</v>
      </c>
      <c r="AB2397" s="17">
        <f ca="1">f_risk_maxdownside(A2397,参数!$B$6,参数!$B$1)</f>
        <v>-5.17273928638852</v>
      </c>
      <c r="AC2397" s="17">
        <f ca="1">f_risk_maxdownside(A2397,参数!$B$4,参数!$B$1)</f>
        <v>-5.17273928638852</v>
      </c>
      <c r="AD2397" t="str">
        <f ca="1">f_risk_maxdownside_date(A2397,参数!$B$6,参数!$B$1)</f>
        <v>20200715-20200716</v>
      </c>
    </row>
    <row r="2398" spans="1:30">
      <c r="A2398" s="15" t="s">
        <v>2426</v>
      </c>
      <c r="B2398" t="str">
        <f>f_info_name(A2398)</f>
        <v>泰康睿福优选配置3个月持有期(FOF)A</v>
      </c>
      <c r="C2398" t="str">
        <f>f_info_setupdate(A2398)</f>
        <v>2020-04-13</v>
      </c>
      <c r="D2398" s="16">
        <f t="shared" si="37"/>
        <v>287</v>
      </c>
      <c r="F2398" s="17">
        <f>f_netasset_total(A2398,参数!$B$1,100000000)</f>
        <v>1.8648632086</v>
      </c>
      <c r="G2398" s="17">
        <f ca="1">f_nav_adjustedreturn(A2398,参数!$B$2,参数!$B$1)</f>
        <v>0</v>
      </c>
      <c r="H2398" s="17">
        <f ca="1">f_nav_periodreturnrankingper(A2398,参数!$B$2,参数!$B$1,3)</f>
        <v>0</v>
      </c>
      <c r="I2398" s="17">
        <f ca="1">f_nav_adjustedreturn(A2398,参数!$B$3,参数!$B$2)</f>
        <v>0</v>
      </c>
      <c r="J2398" s="17">
        <f ca="1">f_nav_periodreturnrankingper(A2398,参数!$B$3,参数!$B$2,3)</f>
        <v>0</v>
      </c>
      <c r="K2398" s="17">
        <f ca="1">f_nav_adjustedreturn(A2398,参数!$B$4,参数!$B$3)</f>
        <v>0</v>
      </c>
      <c r="L2398" s="17">
        <f ca="1">f_nav_periodreturnrankingper(A2398,参数!$B$4,参数!$B$3,3)</f>
        <v>0</v>
      </c>
      <c r="M2398" s="17">
        <f ca="1">f_nav_adjustedreturn(A2398,参数!$B$5,参数!$B$4)</f>
        <v>0</v>
      </c>
      <c r="N2398" s="17">
        <f ca="1">f_nav_periodreturnrankingper(A2398,参数!$B$5,参数!$B$4,3)</f>
        <v>0</v>
      </c>
      <c r="O2398" s="17">
        <f ca="1">f_nav_adjustedreturn(A2398,参数!$B$6,参数!$B$5)</f>
        <v>0</v>
      </c>
      <c r="P2398" s="17">
        <f ca="1">f_nav_periodreturnrankingper(A2398,参数!$B$6,参数!$B$5,3)</f>
        <v>0</v>
      </c>
      <c r="Q2398" s="25">
        <f>f_return(A2398,1,参数!$B$1-365/2,参数!$B$1)</f>
        <v>48.9934086065426</v>
      </c>
      <c r="R2398" s="25">
        <f ca="1">f_return(A2398,1,参数!$B$4,参数!$B$1)</f>
        <v>0</v>
      </c>
      <c r="S2398" s="25">
        <f ca="1">f_return(A2398,1,参数!$B$6,参数!$B$1)</f>
        <v>0</v>
      </c>
      <c r="T2398" t="str">
        <f>f_info_investtype(A2398)</f>
        <v>偏股混合型基金</v>
      </c>
      <c r="U2398" t="str">
        <f>f_info_fundmanager(A2398)</f>
        <v>潘漪</v>
      </c>
      <c r="V2398">
        <f>f_info_manager_onthepostdays(A2398,1)</f>
        <v>304</v>
      </c>
      <c r="W2398" s="25">
        <f ca="1">f_return_1w(A2398,"0",参数!$B$2)</f>
        <v>0</v>
      </c>
      <c r="X2398" s="25">
        <f>f_return_1m(A2398,"0",参数!$B$1)</f>
        <v>8.36972921464305</v>
      </c>
      <c r="Y2398" s="25">
        <f>f_return_3m(A2398,0,参数!$B$1)</f>
        <v>17.6161337585107</v>
      </c>
      <c r="Z2398" s="25">
        <f>f_return_6m(A2398,0,参数!B2397)</f>
        <v>16.24343634329</v>
      </c>
      <c r="AA2398" t="str">
        <f>f_dq_status(A2398,参数!$B$1)</f>
        <v>开放申购|开放赎回</v>
      </c>
      <c r="AB2398" s="17">
        <f ca="1">f_risk_maxdownside(A2398,参数!$B$6,参数!$B$1)</f>
        <v>-6.19855535024358</v>
      </c>
      <c r="AC2398" s="17">
        <f ca="1">f_risk_maxdownside(A2398,参数!$B$4,参数!$B$1)</f>
        <v>-6.19855535024358</v>
      </c>
      <c r="AD2398" t="str">
        <f ca="1">f_risk_maxdownside_date(A2398,参数!$B$6,参数!$B$1)</f>
        <v>20200903-20200910</v>
      </c>
    </row>
    <row r="2399" spans="1:30">
      <c r="A2399" s="15" t="s">
        <v>2427</v>
      </c>
      <c r="B2399" t="str">
        <f>f_info_name(A2399)</f>
        <v>九泰聚鑫A</v>
      </c>
      <c r="C2399" t="str">
        <f>f_info_setupdate(A2399)</f>
        <v>2020-07-08</v>
      </c>
      <c r="D2399" s="16">
        <f t="shared" si="37"/>
        <v>201</v>
      </c>
      <c r="F2399" s="17">
        <f>f_netasset_total(A2399,参数!$B$1,100000000)</f>
        <v>3.2427228344</v>
      </c>
      <c r="G2399" s="17">
        <f ca="1">f_nav_adjustedreturn(A2399,参数!$B$2,参数!$B$1)</f>
        <v>0</v>
      </c>
      <c r="H2399" s="17">
        <f ca="1">f_nav_periodreturnrankingper(A2399,参数!$B$2,参数!$B$1,3)</f>
        <v>0</v>
      </c>
      <c r="I2399" s="17">
        <f ca="1">f_nav_adjustedreturn(A2399,参数!$B$3,参数!$B$2)</f>
        <v>0</v>
      </c>
      <c r="J2399" s="17">
        <f ca="1">f_nav_periodreturnrankingper(A2399,参数!$B$3,参数!$B$2,3)</f>
        <v>0</v>
      </c>
      <c r="K2399" s="17">
        <f ca="1">f_nav_adjustedreturn(A2399,参数!$B$4,参数!$B$3)</f>
        <v>0</v>
      </c>
      <c r="L2399" s="17">
        <f ca="1">f_nav_periodreturnrankingper(A2399,参数!$B$4,参数!$B$3,3)</f>
        <v>0</v>
      </c>
      <c r="M2399" s="17">
        <f ca="1">f_nav_adjustedreturn(A2399,参数!$B$5,参数!$B$4)</f>
        <v>0</v>
      </c>
      <c r="N2399" s="17">
        <f ca="1">f_nav_periodreturnrankingper(A2399,参数!$B$5,参数!$B$4,3)</f>
        <v>0</v>
      </c>
      <c r="O2399" s="17">
        <f ca="1">f_nav_adjustedreturn(A2399,参数!$B$6,参数!$B$5)</f>
        <v>0</v>
      </c>
      <c r="P2399" s="17">
        <f ca="1">f_nav_periodreturnrankingper(A2399,参数!$B$6,参数!$B$5,3)</f>
        <v>0</v>
      </c>
      <c r="Q2399" s="25">
        <f>f_return(A2399,1,参数!$B$1-365/2,参数!$B$1)</f>
        <v>26.5736924564886</v>
      </c>
      <c r="R2399" s="25">
        <f ca="1">f_return(A2399,1,参数!$B$4,参数!$B$1)</f>
        <v>0</v>
      </c>
      <c r="S2399" s="25">
        <f ca="1">f_return(A2399,1,参数!$B$6,参数!$B$1)</f>
        <v>0</v>
      </c>
      <c r="T2399" t="str">
        <f>f_info_investtype(A2399)</f>
        <v>偏债混合型基金</v>
      </c>
      <c r="U2399" t="str">
        <f>f_info_fundmanager(A2399)</f>
        <v>吴祖尧,袁多武</v>
      </c>
      <c r="V2399">
        <f>f_info_manager_onthepostdays(A2399,1)</f>
        <v>218</v>
      </c>
      <c r="W2399" s="25">
        <f ca="1">f_return_1w(A2399,"0",参数!$B$2)</f>
        <v>0</v>
      </c>
      <c r="X2399" s="25">
        <f>f_return_1m(A2399,"0",参数!$B$1)</f>
        <v>4.03406963684013</v>
      </c>
      <c r="Y2399" s="25">
        <f>f_return_3m(A2399,0,参数!$B$1)</f>
        <v>8.60855970295093</v>
      </c>
      <c r="Z2399" s="25">
        <f>f_return_6m(A2399,0,参数!B2398)</f>
        <v>11.6804298079793</v>
      </c>
      <c r="AA2399" t="str">
        <f>f_dq_status(A2399,参数!$B$1)</f>
        <v>开放申购|开放赎回</v>
      </c>
      <c r="AB2399" s="17">
        <f ca="1">f_risk_maxdownside(A2399,参数!$B$6,参数!$B$1)</f>
        <v>-1.5248401377275</v>
      </c>
      <c r="AC2399" s="17">
        <f ca="1">f_risk_maxdownside(A2399,参数!$B$4,参数!$B$1)</f>
        <v>-1.5248401377275</v>
      </c>
      <c r="AD2399" t="str">
        <f ca="1">f_risk_maxdownside_date(A2399,参数!$B$6,参数!$B$1)</f>
        <v>20200818-20200910</v>
      </c>
    </row>
    <row r="2400" spans="1:30">
      <c r="A2400" s="15" t="s">
        <v>2428</v>
      </c>
      <c r="B2400" t="str">
        <f>f_info_name(A2400)</f>
        <v>创金合信上证超大盘量化A</v>
      </c>
      <c r="C2400" t="str">
        <f>f_info_setupdate(A2400)</f>
        <v>2019-12-27</v>
      </c>
      <c r="D2400" s="16">
        <f t="shared" si="37"/>
        <v>395</v>
      </c>
      <c r="F2400" s="17">
        <f>f_netasset_total(A2400,参数!$B$1,100000000)</f>
        <v>0.126136928</v>
      </c>
      <c r="G2400" s="17">
        <f ca="1">f_nav_adjustedreturn(A2400,参数!$B$2,参数!$B$1)</f>
        <v>34.6586178184846</v>
      </c>
      <c r="H2400" s="17">
        <f ca="1">f_nav_periodreturnrankingper(A2400,参数!$B$2,参数!$B$1,3)</f>
        <v>89.2156862745098</v>
      </c>
      <c r="I2400" s="17">
        <f ca="1">f_nav_adjustedreturn(A2400,参数!$B$3,参数!$B$2)</f>
        <v>0</v>
      </c>
      <c r="J2400" s="17">
        <f ca="1">f_nav_periodreturnrankingper(A2400,参数!$B$3,参数!$B$2,3)</f>
        <v>0</v>
      </c>
      <c r="K2400" s="17">
        <f ca="1">f_nav_adjustedreturn(A2400,参数!$B$4,参数!$B$3)</f>
        <v>0</v>
      </c>
      <c r="L2400" s="17">
        <f ca="1">f_nav_periodreturnrankingper(A2400,参数!$B$4,参数!$B$3,3)</f>
        <v>0</v>
      </c>
      <c r="M2400" s="17">
        <f ca="1">f_nav_adjustedreturn(A2400,参数!$B$5,参数!$B$4)</f>
        <v>0</v>
      </c>
      <c r="N2400" s="17">
        <f ca="1">f_nav_periodreturnrankingper(A2400,参数!$B$5,参数!$B$4,3)</f>
        <v>0</v>
      </c>
      <c r="O2400" s="17">
        <f ca="1">f_nav_adjustedreturn(A2400,参数!$B$6,参数!$B$5)</f>
        <v>0</v>
      </c>
      <c r="P2400" s="17">
        <f ca="1">f_nav_periodreturnrankingper(A2400,参数!$B$6,参数!$B$5,3)</f>
        <v>0</v>
      </c>
      <c r="Q2400" s="25">
        <f>f_return(A2400,1,参数!$B$1-365/2,参数!$B$1)</f>
        <v>49.950495160696</v>
      </c>
      <c r="R2400" s="25">
        <f ca="1">f_return(A2400,1,参数!$B$4,参数!$B$1)</f>
        <v>0</v>
      </c>
      <c r="S2400" s="25">
        <f ca="1">f_return(A2400,1,参数!$B$6,参数!$B$1)</f>
        <v>0</v>
      </c>
      <c r="T2400" t="str">
        <f>f_info_investtype(A2400)</f>
        <v>普通股票型基金</v>
      </c>
      <c r="U2400" t="str">
        <f>f_info_fundmanager(A2400)</f>
        <v>董梁</v>
      </c>
      <c r="V2400">
        <f>f_info_manager_onthepostdays(A2400,1)</f>
        <v>412</v>
      </c>
      <c r="W2400" s="25">
        <f ca="1">f_return_1w(A2400,"0",参数!$B$2)</f>
        <v>-3.46629157038079</v>
      </c>
      <c r="X2400" s="25">
        <f>f_return_1m(A2400,"0",参数!$B$1)</f>
        <v>10.7231493367565</v>
      </c>
      <c r="Y2400" s="25">
        <f>f_return_3m(A2400,0,参数!$B$1)</f>
        <v>15.1682392736336</v>
      </c>
      <c r="Z2400" s="25">
        <f>f_return_6m(A2400,0,参数!B2399)</f>
        <v>21.0516722865215</v>
      </c>
      <c r="AA2400" t="str">
        <f>f_dq_status(A2400,参数!$B$1)</f>
        <v>开放申购|开放赎回</v>
      </c>
      <c r="AB2400" s="17">
        <f ca="1">f_risk_maxdownside(A2400,参数!$B$6,参数!$B$1)</f>
        <v>-15.5004955401387</v>
      </c>
      <c r="AC2400" s="17">
        <f ca="1">f_risk_maxdownside(A2400,参数!$B$4,参数!$B$1)</f>
        <v>-15.5004955401387</v>
      </c>
      <c r="AD2400" t="str">
        <f ca="1">f_risk_maxdownside_date(A2400,参数!$B$6,参数!$B$1)</f>
        <v>20200114-20200323</v>
      </c>
    </row>
    <row r="2401" spans="1:30">
      <c r="A2401" s="15" t="s">
        <v>2429</v>
      </c>
      <c r="B2401" t="str">
        <f>f_info_name(A2401)</f>
        <v>东方红安鑫甄选一年持有</v>
      </c>
      <c r="C2401" t="str">
        <f>f_info_setupdate(A2401)</f>
        <v>2020-01-10</v>
      </c>
      <c r="D2401" s="16">
        <f t="shared" si="37"/>
        <v>381</v>
      </c>
      <c r="F2401" s="17">
        <f>f_netasset_total(A2401,参数!$B$1,100000000)</f>
        <v>36.2787799891</v>
      </c>
      <c r="G2401" s="17">
        <f ca="1">f_nav_adjustedreturn(A2401,参数!$B$2,参数!$B$1)</f>
        <v>7.31683911218043</v>
      </c>
      <c r="H2401" s="17">
        <f ca="1">f_nav_periodreturnrankingper(A2401,参数!$B$2,参数!$B$1,3)</f>
        <v>84.4919786096257</v>
      </c>
      <c r="I2401" s="17">
        <f ca="1">f_nav_adjustedreturn(A2401,参数!$B$3,参数!$B$2)</f>
        <v>0</v>
      </c>
      <c r="J2401" s="17">
        <f ca="1">f_nav_periodreturnrankingper(A2401,参数!$B$3,参数!$B$2,3)</f>
        <v>0</v>
      </c>
      <c r="K2401" s="17">
        <f ca="1">f_nav_adjustedreturn(A2401,参数!$B$4,参数!$B$3)</f>
        <v>0</v>
      </c>
      <c r="L2401" s="17">
        <f ca="1">f_nav_periodreturnrankingper(A2401,参数!$B$4,参数!$B$3,3)</f>
        <v>0</v>
      </c>
      <c r="M2401" s="17">
        <f ca="1">f_nav_adjustedreturn(A2401,参数!$B$5,参数!$B$4)</f>
        <v>0</v>
      </c>
      <c r="N2401" s="17">
        <f ca="1">f_nav_periodreturnrankingper(A2401,参数!$B$5,参数!$B$4,3)</f>
        <v>0</v>
      </c>
      <c r="O2401" s="17">
        <f ca="1">f_nav_adjustedreturn(A2401,参数!$B$6,参数!$B$5)</f>
        <v>0</v>
      </c>
      <c r="P2401" s="17">
        <f ca="1">f_nav_periodreturnrankingper(A2401,参数!$B$6,参数!$B$5,3)</f>
        <v>0</v>
      </c>
      <c r="Q2401" s="25">
        <f>f_return(A2401,1,参数!$B$1-365/2,参数!$B$1)</f>
        <v>10.1219262399935</v>
      </c>
      <c r="R2401" s="25">
        <f ca="1">f_return(A2401,1,参数!$B$4,参数!$B$1)</f>
        <v>0</v>
      </c>
      <c r="S2401" s="25">
        <f ca="1">f_return(A2401,1,参数!$B$6,参数!$B$1)</f>
        <v>0</v>
      </c>
      <c r="T2401" t="str">
        <f>f_info_investtype(A2401)</f>
        <v>偏债混合型基金</v>
      </c>
      <c r="U2401" t="str">
        <f>f_info_fundmanager(A2401)</f>
        <v>徐觅,王佳骏</v>
      </c>
      <c r="V2401">
        <f>f_info_manager_onthepostdays(A2401,1)</f>
        <v>398</v>
      </c>
      <c r="W2401" s="25">
        <f ca="1">f_return_1w(A2401,"0",参数!$B$2)</f>
        <v>-0.22006601980594</v>
      </c>
      <c r="X2401" s="25">
        <f>f_return_1m(A2401,"0",参数!$B$1)</f>
        <v>1.1235524107686</v>
      </c>
      <c r="Y2401" s="25">
        <f>f_return_3m(A2401,0,参数!$B$1)</f>
        <v>2.89591272424431</v>
      </c>
      <c r="Z2401" s="25">
        <f>f_return_6m(A2401,0,参数!B2400)</f>
        <v>3.91985879031217</v>
      </c>
      <c r="AA2401" t="str">
        <f>f_dq_status(A2401,参数!$B$1)</f>
        <v>开放申购|开放赎回</v>
      </c>
      <c r="AB2401" s="17">
        <f ca="1">f_risk_maxdownside(A2401,参数!$B$6,参数!$B$1)</f>
        <v>-1.16000000000001</v>
      </c>
      <c r="AC2401" s="17">
        <f ca="1">f_risk_maxdownside(A2401,参数!$B$4,参数!$B$1)</f>
        <v>-1.16000000000001</v>
      </c>
      <c r="AD2401" t="str">
        <f ca="1">f_risk_maxdownside_date(A2401,参数!$B$6,参数!$B$1)</f>
        <v>20200111-20200320</v>
      </c>
    </row>
    <row r="2402" spans="1:30">
      <c r="A2402" s="15" t="s">
        <v>2430</v>
      </c>
      <c r="B2402" t="str">
        <f>f_info_name(A2402)</f>
        <v>中银景泰回报</v>
      </c>
      <c r="C2402" t="str">
        <f>f_info_setupdate(A2402)</f>
        <v>2020-09-10</v>
      </c>
      <c r="D2402" s="16">
        <f t="shared" si="37"/>
        <v>137</v>
      </c>
      <c r="F2402" s="17">
        <f>f_netasset_total(A2402,参数!$B$1,100000000)</f>
        <v>12.5312239504</v>
      </c>
      <c r="G2402" s="17">
        <f ca="1">f_nav_adjustedreturn(A2402,参数!$B$2,参数!$B$1)</f>
        <v>0</v>
      </c>
      <c r="H2402" s="17">
        <f ca="1">f_nav_periodreturnrankingper(A2402,参数!$B$2,参数!$B$1,3)</f>
        <v>0</v>
      </c>
      <c r="I2402" s="17">
        <f ca="1">f_nav_adjustedreturn(A2402,参数!$B$3,参数!$B$2)</f>
        <v>0</v>
      </c>
      <c r="J2402" s="17">
        <f ca="1">f_nav_periodreturnrankingper(A2402,参数!$B$3,参数!$B$2,3)</f>
        <v>0</v>
      </c>
      <c r="K2402" s="17">
        <f ca="1">f_nav_adjustedreturn(A2402,参数!$B$4,参数!$B$3)</f>
        <v>0</v>
      </c>
      <c r="L2402" s="17">
        <f ca="1">f_nav_periodreturnrankingper(A2402,参数!$B$4,参数!$B$3,3)</f>
        <v>0</v>
      </c>
      <c r="M2402" s="17">
        <f ca="1">f_nav_adjustedreturn(A2402,参数!$B$5,参数!$B$4)</f>
        <v>0</v>
      </c>
      <c r="N2402" s="17">
        <f ca="1">f_nav_periodreturnrankingper(A2402,参数!$B$5,参数!$B$4,3)</f>
        <v>0</v>
      </c>
      <c r="O2402" s="17">
        <f ca="1">f_nav_adjustedreturn(A2402,参数!$B$6,参数!$B$5)</f>
        <v>0</v>
      </c>
      <c r="P2402" s="17">
        <f ca="1">f_nav_periodreturnrankingper(A2402,参数!$B$6,参数!$B$5,3)</f>
        <v>0</v>
      </c>
      <c r="Q2402" s="25">
        <f>f_return(A2402,1,参数!$B$1-365/2,参数!$B$1)</f>
        <v>0</v>
      </c>
      <c r="R2402" s="25">
        <f ca="1">f_return(A2402,1,参数!$B$4,参数!$B$1)</f>
        <v>0</v>
      </c>
      <c r="S2402" s="25">
        <f ca="1">f_return(A2402,1,参数!$B$6,参数!$B$1)</f>
        <v>0</v>
      </c>
      <c r="T2402" t="str">
        <f>f_info_investtype(A2402)</f>
        <v>偏债混合型基金</v>
      </c>
      <c r="U2402" t="str">
        <f>f_info_fundmanager(A2402)</f>
        <v>涂海强</v>
      </c>
      <c r="V2402">
        <f>f_info_manager_onthepostdays(A2402,1)</f>
        <v>154</v>
      </c>
      <c r="W2402" s="25">
        <f ca="1">f_return_1w(A2402,"0",参数!$B$2)</f>
        <v>0</v>
      </c>
      <c r="X2402" s="25">
        <f>f_return_1m(A2402,"0",参数!$B$1)</f>
        <v>2.77214334009465</v>
      </c>
      <c r="Y2402" s="25">
        <f>f_return_3m(A2402,0,参数!$B$1)</f>
        <v>6.53850005006509</v>
      </c>
      <c r="Z2402" s="25">
        <f>f_return_6m(A2402,0,参数!B2401)</f>
        <v>0</v>
      </c>
      <c r="AA2402" t="str">
        <f>f_dq_status(A2402,参数!$B$1)</f>
        <v>开放申购|开放赎回</v>
      </c>
      <c r="AB2402" s="17">
        <f ca="1">f_risk_maxdownside(A2402,参数!$B$6,参数!$B$1)</f>
        <v>-1.23340551737126</v>
      </c>
      <c r="AC2402" s="17">
        <f ca="1">f_risk_maxdownside(A2402,参数!$B$4,参数!$B$1)</f>
        <v>-1.23340551737126</v>
      </c>
      <c r="AD2402" t="str">
        <f ca="1">f_risk_maxdownside_date(A2402,参数!$B$6,参数!$B$1)</f>
        <v>20210108-20210115</v>
      </c>
    </row>
    <row r="2403" spans="1:30">
      <c r="A2403" s="15" t="s">
        <v>2431</v>
      </c>
      <c r="B2403" t="str">
        <f>f_info_name(A2403)</f>
        <v>长城健康生活</v>
      </c>
      <c r="C2403" t="str">
        <f>f_info_setupdate(A2403)</f>
        <v>2020-08-14</v>
      </c>
      <c r="D2403" s="16">
        <f t="shared" si="37"/>
        <v>164</v>
      </c>
      <c r="F2403" s="17">
        <f>f_netasset_total(A2403,参数!$B$1,100000000)</f>
        <v>32.6038353307</v>
      </c>
      <c r="G2403" s="17">
        <f ca="1">f_nav_adjustedreturn(A2403,参数!$B$2,参数!$B$1)</f>
        <v>0</v>
      </c>
      <c r="H2403" s="17">
        <f ca="1">f_nav_periodreturnrankingper(A2403,参数!$B$2,参数!$B$1,3)</f>
        <v>0</v>
      </c>
      <c r="I2403" s="17">
        <f ca="1">f_nav_adjustedreturn(A2403,参数!$B$3,参数!$B$2)</f>
        <v>0</v>
      </c>
      <c r="J2403" s="17">
        <f ca="1">f_nav_periodreturnrankingper(A2403,参数!$B$3,参数!$B$2,3)</f>
        <v>0</v>
      </c>
      <c r="K2403" s="17">
        <f ca="1">f_nav_adjustedreturn(A2403,参数!$B$4,参数!$B$3)</f>
        <v>0</v>
      </c>
      <c r="L2403" s="17">
        <f ca="1">f_nav_periodreturnrankingper(A2403,参数!$B$4,参数!$B$3,3)</f>
        <v>0</v>
      </c>
      <c r="M2403" s="17">
        <f ca="1">f_nav_adjustedreturn(A2403,参数!$B$5,参数!$B$4)</f>
        <v>0</v>
      </c>
      <c r="N2403" s="17">
        <f ca="1">f_nav_periodreturnrankingper(A2403,参数!$B$5,参数!$B$4,3)</f>
        <v>0</v>
      </c>
      <c r="O2403" s="17">
        <f ca="1">f_nav_adjustedreturn(A2403,参数!$B$6,参数!$B$5)</f>
        <v>0</v>
      </c>
      <c r="P2403" s="17">
        <f ca="1">f_nav_periodreturnrankingper(A2403,参数!$B$6,参数!$B$5,3)</f>
        <v>0</v>
      </c>
      <c r="Q2403" s="25">
        <f>f_return(A2403,1,参数!$B$1-365/2,参数!$B$1)</f>
        <v>0</v>
      </c>
      <c r="R2403" s="25">
        <f ca="1">f_return(A2403,1,参数!$B$4,参数!$B$1)</f>
        <v>0</v>
      </c>
      <c r="S2403" s="25">
        <f ca="1">f_return(A2403,1,参数!$B$6,参数!$B$1)</f>
        <v>0</v>
      </c>
      <c r="T2403" t="str">
        <f>f_info_investtype(A2403)</f>
        <v>灵活配置型基金</v>
      </c>
      <c r="U2403" t="str">
        <f>f_info_fundmanager(A2403)</f>
        <v>谭小兵</v>
      </c>
      <c r="V2403">
        <f>f_info_manager_onthepostdays(A2403,1)</f>
        <v>181</v>
      </c>
      <c r="W2403" s="25">
        <f ca="1">f_return_1w(A2403,"0",参数!$B$2)</f>
        <v>0</v>
      </c>
      <c r="X2403" s="25">
        <f>f_return_1m(A2403,"0",参数!$B$1)</f>
        <v>10.3057434041337</v>
      </c>
      <c r="Y2403" s="25">
        <f>f_return_3m(A2403,0,参数!$B$1)</f>
        <v>17.561668866105</v>
      </c>
      <c r="Z2403" s="25">
        <f>f_return_6m(A2403,0,参数!B2402)</f>
        <v>0</v>
      </c>
      <c r="AA2403" t="str">
        <f>f_dq_status(A2403,参数!$B$1)</f>
        <v>开放申购|开放赎回</v>
      </c>
      <c r="AB2403" s="17">
        <f ca="1">f_risk_maxdownside(A2403,参数!$B$6,参数!$B$1)</f>
        <v>-3.75261863557702</v>
      </c>
      <c r="AC2403" s="17">
        <f ca="1">f_risk_maxdownside(A2403,参数!$B$4,参数!$B$1)</f>
        <v>-3.75261863557702</v>
      </c>
      <c r="AD2403" t="str">
        <f ca="1">f_risk_maxdownside_date(A2403,参数!$B$6,参数!$B$1)</f>
        <v>20210108-20210119</v>
      </c>
    </row>
    <row r="2404" spans="1:30">
      <c r="A2404" s="15" t="s">
        <v>2432</v>
      </c>
      <c r="B2404" t="str">
        <f>f_info_name(A2404)</f>
        <v>招商安华A</v>
      </c>
      <c r="C2404" t="str">
        <f>f_info_setupdate(A2404)</f>
        <v>2020-03-25</v>
      </c>
      <c r="D2404" s="16">
        <f t="shared" si="37"/>
        <v>306</v>
      </c>
      <c r="F2404" s="17">
        <f>f_netasset_total(A2404,参数!$B$1,100000000)</f>
        <v>9.1772966271</v>
      </c>
      <c r="G2404" s="17">
        <f ca="1">f_nav_adjustedreturn(A2404,参数!$B$2,参数!$B$1)</f>
        <v>0</v>
      </c>
      <c r="H2404" s="17">
        <f ca="1">f_nav_periodreturnrankingper(A2404,参数!$B$2,参数!$B$1,3)</f>
        <v>0</v>
      </c>
      <c r="I2404" s="17">
        <f ca="1">f_nav_adjustedreturn(A2404,参数!$B$3,参数!$B$2)</f>
        <v>0</v>
      </c>
      <c r="J2404" s="17">
        <f ca="1">f_nav_periodreturnrankingper(A2404,参数!$B$3,参数!$B$2,3)</f>
        <v>0</v>
      </c>
      <c r="K2404" s="17">
        <f ca="1">f_nav_adjustedreturn(A2404,参数!$B$4,参数!$B$3)</f>
        <v>0</v>
      </c>
      <c r="L2404" s="17">
        <f ca="1">f_nav_periodreturnrankingper(A2404,参数!$B$4,参数!$B$3,3)</f>
        <v>0</v>
      </c>
      <c r="M2404" s="17">
        <f ca="1">f_nav_adjustedreturn(A2404,参数!$B$5,参数!$B$4)</f>
        <v>0</v>
      </c>
      <c r="N2404" s="17">
        <f ca="1">f_nav_periodreturnrankingper(A2404,参数!$B$5,参数!$B$4,3)</f>
        <v>0</v>
      </c>
      <c r="O2404" s="17">
        <f ca="1">f_nav_adjustedreturn(A2404,参数!$B$6,参数!$B$5)</f>
        <v>0</v>
      </c>
      <c r="P2404" s="17">
        <f ca="1">f_nav_periodreturnrankingper(A2404,参数!$B$6,参数!$B$5,3)</f>
        <v>0</v>
      </c>
      <c r="Q2404" s="25">
        <f>f_return(A2404,1,参数!$B$1-365/2,参数!$B$1)</f>
        <v>11.611439296696</v>
      </c>
      <c r="R2404" s="25">
        <f ca="1">f_return(A2404,1,参数!$B$4,参数!$B$1)</f>
        <v>0</v>
      </c>
      <c r="S2404" s="25">
        <f ca="1">f_return(A2404,1,参数!$B$6,参数!$B$1)</f>
        <v>0</v>
      </c>
      <c r="T2404" t="str">
        <f>f_info_investtype(A2404)</f>
        <v>混合债券型二级基金</v>
      </c>
      <c r="U2404" t="str">
        <f>f_info_fundmanager(A2404)</f>
        <v>侯杰</v>
      </c>
      <c r="V2404">
        <f>f_info_manager_onthepostdays(A2404,1)</f>
        <v>323</v>
      </c>
      <c r="W2404" s="25">
        <f ca="1">f_return_1w(A2404,"0",参数!$B$2)</f>
        <v>0</v>
      </c>
      <c r="X2404" s="25">
        <f>f_return_1m(A2404,"0",参数!$B$1)</f>
        <v>2.41504390988926</v>
      </c>
      <c r="Y2404" s="25">
        <f>f_return_3m(A2404,0,参数!$B$1)</f>
        <v>4.12461180124224</v>
      </c>
      <c r="Z2404" s="25">
        <f>f_return_6m(A2404,0,参数!B2403)</f>
        <v>5.21108825546088</v>
      </c>
      <c r="AA2404" t="str">
        <f>f_dq_status(A2404,参数!$B$1)</f>
        <v>开放申购|开放赎回</v>
      </c>
      <c r="AB2404" s="17">
        <f ca="1">f_risk_maxdownside(A2404,参数!$B$6,参数!$B$1)</f>
        <v>-0.580000000000003</v>
      </c>
      <c r="AC2404" s="17">
        <f ca="1">f_risk_maxdownside(A2404,参数!$B$4,参数!$B$1)</f>
        <v>-0.580000000000003</v>
      </c>
      <c r="AD2404" t="str">
        <f ca="1">f_risk_maxdownside_date(A2404,参数!$B$6,参数!$B$1)</f>
        <v>20200326-20200403</v>
      </c>
    </row>
    <row r="2405" spans="1:30">
      <c r="A2405" s="15" t="s">
        <v>2433</v>
      </c>
      <c r="B2405" t="str">
        <f>f_info_name(A2405)</f>
        <v>博道嘉元A</v>
      </c>
      <c r="C2405" t="str">
        <f>f_info_setupdate(A2405)</f>
        <v>2020-03-04</v>
      </c>
      <c r="D2405" s="16">
        <f t="shared" si="37"/>
        <v>327</v>
      </c>
      <c r="F2405" s="17">
        <f>f_netasset_total(A2405,参数!$B$1,100000000)</f>
        <v>10.1208376346</v>
      </c>
      <c r="G2405" s="17">
        <f ca="1">f_nav_adjustedreturn(A2405,参数!$B$2,参数!$B$1)</f>
        <v>0</v>
      </c>
      <c r="H2405" s="17">
        <f ca="1">f_nav_periodreturnrankingper(A2405,参数!$B$2,参数!$B$1,3)</f>
        <v>0</v>
      </c>
      <c r="I2405" s="17">
        <f ca="1">f_nav_adjustedreturn(A2405,参数!$B$3,参数!$B$2)</f>
        <v>0</v>
      </c>
      <c r="J2405" s="17">
        <f ca="1">f_nav_periodreturnrankingper(A2405,参数!$B$3,参数!$B$2,3)</f>
        <v>0</v>
      </c>
      <c r="K2405" s="17">
        <f ca="1">f_nav_adjustedreturn(A2405,参数!$B$4,参数!$B$3)</f>
        <v>0</v>
      </c>
      <c r="L2405" s="17">
        <f ca="1">f_nav_periodreturnrankingper(A2405,参数!$B$4,参数!$B$3,3)</f>
        <v>0</v>
      </c>
      <c r="M2405" s="17">
        <f ca="1">f_nav_adjustedreturn(A2405,参数!$B$5,参数!$B$4)</f>
        <v>0</v>
      </c>
      <c r="N2405" s="17">
        <f ca="1">f_nav_periodreturnrankingper(A2405,参数!$B$5,参数!$B$4,3)</f>
        <v>0</v>
      </c>
      <c r="O2405" s="17">
        <f ca="1">f_nav_adjustedreturn(A2405,参数!$B$6,参数!$B$5)</f>
        <v>0</v>
      </c>
      <c r="P2405" s="17">
        <f ca="1">f_nav_periodreturnrankingper(A2405,参数!$B$6,参数!$B$5,3)</f>
        <v>0</v>
      </c>
      <c r="Q2405" s="25">
        <f>f_return(A2405,1,参数!$B$1-365/2,参数!$B$1)</f>
        <v>100.306894494432</v>
      </c>
      <c r="R2405" s="25">
        <f ca="1">f_return(A2405,1,参数!$B$4,参数!$B$1)</f>
        <v>0</v>
      </c>
      <c r="S2405" s="25">
        <f ca="1">f_return(A2405,1,参数!$B$6,参数!$B$1)</f>
        <v>0</v>
      </c>
      <c r="T2405" t="str">
        <f>f_info_investtype(A2405)</f>
        <v>灵活配置型基金</v>
      </c>
      <c r="U2405" t="str">
        <f>f_info_fundmanager(A2405)</f>
        <v>张迎军</v>
      </c>
      <c r="V2405">
        <f>f_info_manager_onthepostdays(A2405,1)</f>
        <v>344</v>
      </c>
      <c r="W2405" s="25">
        <f ca="1">f_return_1w(A2405,"0",参数!$B$2)</f>
        <v>0</v>
      </c>
      <c r="X2405" s="25">
        <f>f_return_1m(A2405,"0",参数!$B$1)</f>
        <v>15.5514657552254</v>
      </c>
      <c r="Y2405" s="25">
        <f>f_return_3m(A2405,0,参数!$B$1)</f>
        <v>34.6198024351022</v>
      </c>
      <c r="Z2405" s="25">
        <f>f_return_6m(A2405,0,参数!B2404)</f>
        <v>37.7681741009415</v>
      </c>
      <c r="AA2405" t="str">
        <f>f_dq_status(A2405,参数!$B$1)</f>
        <v>开放申购|开放赎回</v>
      </c>
      <c r="AB2405" s="17">
        <f ca="1">f_risk_maxdownside(A2405,参数!$B$6,参数!$B$1)</f>
        <v>-8.08073229291716</v>
      </c>
      <c r="AC2405" s="17">
        <f ca="1">f_risk_maxdownside(A2405,参数!$B$4,参数!$B$1)</f>
        <v>-8.08073229291716</v>
      </c>
      <c r="AD2405" t="str">
        <f ca="1">f_risk_maxdownside_date(A2405,参数!$B$6,参数!$B$1)</f>
        <v>20200903-20200910</v>
      </c>
    </row>
    <row r="2406" spans="1:30">
      <c r="A2406" s="15" t="s">
        <v>2434</v>
      </c>
      <c r="B2406" t="str">
        <f>f_info_name(A2406)</f>
        <v>安信民稳增长A</v>
      </c>
      <c r="C2406" t="str">
        <f>f_info_setupdate(A2406)</f>
        <v>2020-01-14</v>
      </c>
      <c r="D2406" s="16">
        <f t="shared" si="37"/>
        <v>377</v>
      </c>
      <c r="F2406" s="17">
        <f>f_netasset_total(A2406,参数!$B$1,100000000)</f>
        <v>11.0691903631</v>
      </c>
      <c r="G2406" s="17">
        <f ca="1">f_nav_adjustedreturn(A2406,参数!$B$2,参数!$B$1)</f>
        <v>7.673763640625</v>
      </c>
      <c r="H2406" s="17">
        <f ca="1">f_nav_periodreturnrankingper(A2406,参数!$B$2,参数!$B$1,3)</f>
        <v>82.8877005347594</v>
      </c>
      <c r="I2406" s="17">
        <f ca="1">f_nav_adjustedreturn(A2406,参数!$B$3,参数!$B$2)</f>
        <v>0</v>
      </c>
      <c r="J2406" s="17">
        <f ca="1">f_nav_periodreturnrankingper(A2406,参数!$B$3,参数!$B$2,3)</f>
        <v>0</v>
      </c>
      <c r="K2406" s="17">
        <f ca="1">f_nav_adjustedreturn(A2406,参数!$B$4,参数!$B$3)</f>
        <v>0</v>
      </c>
      <c r="L2406" s="17">
        <f ca="1">f_nav_periodreturnrankingper(A2406,参数!$B$4,参数!$B$3,3)</f>
        <v>0</v>
      </c>
      <c r="M2406" s="17">
        <f ca="1">f_nav_adjustedreturn(A2406,参数!$B$5,参数!$B$4)</f>
        <v>0</v>
      </c>
      <c r="N2406" s="17">
        <f ca="1">f_nav_periodreturnrankingper(A2406,参数!$B$5,参数!$B$4,3)</f>
        <v>0</v>
      </c>
      <c r="O2406" s="17">
        <f ca="1">f_nav_adjustedreturn(A2406,参数!$B$6,参数!$B$5)</f>
        <v>0</v>
      </c>
      <c r="P2406" s="17">
        <f ca="1">f_nav_periodreturnrankingper(A2406,参数!$B$6,参数!$B$5,3)</f>
        <v>0</v>
      </c>
      <c r="Q2406" s="25">
        <f>f_return(A2406,1,参数!$B$1-365/2,参数!$B$1)</f>
        <v>14.2254306726622</v>
      </c>
      <c r="R2406" s="25">
        <f ca="1">f_return(A2406,1,参数!$B$4,参数!$B$1)</f>
        <v>0</v>
      </c>
      <c r="S2406" s="25">
        <f ca="1">f_return(A2406,1,参数!$B$6,参数!$B$1)</f>
        <v>0</v>
      </c>
      <c r="T2406" t="str">
        <f>f_info_investtype(A2406)</f>
        <v>偏债混合型基金</v>
      </c>
      <c r="U2406" t="str">
        <f>f_info_fundmanager(A2406)</f>
        <v>张翼飞</v>
      </c>
      <c r="V2406">
        <f>f_info_manager_onthepostdays(A2406,1)</f>
        <v>394</v>
      </c>
      <c r="W2406" s="25">
        <f ca="1">f_return_1w(A2406,"0",参数!$B$2)</f>
        <v>-0.120048019207692</v>
      </c>
      <c r="X2406" s="25">
        <f>f_return_1m(A2406,"0",参数!$B$1)</f>
        <v>2.80996523754344</v>
      </c>
      <c r="Y2406" s="25">
        <f>f_return_3m(A2406,0,参数!$B$1)</f>
        <v>4.62431690394159</v>
      </c>
      <c r="Z2406" s="25">
        <f>f_return_6m(A2406,0,参数!B2405)</f>
        <v>5.79015173425604</v>
      </c>
      <c r="AA2406" t="str">
        <f>f_dq_status(A2406,参数!$B$1)</f>
        <v>开放申购|开放赎回</v>
      </c>
      <c r="AB2406" s="17">
        <f ca="1">f_risk_maxdownside(A2406,参数!$B$6,参数!$B$1)</f>
        <v>-1.33570792520035</v>
      </c>
      <c r="AC2406" s="17">
        <f ca="1">f_risk_maxdownside(A2406,参数!$B$4,参数!$B$1)</f>
        <v>-1.33570792520035</v>
      </c>
      <c r="AD2406" t="str">
        <f ca="1">f_risk_maxdownside_date(A2406,参数!$B$6,参数!$B$1)</f>
        <v>20200501-20200623</v>
      </c>
    </row>
    <row r="2407" spans="1:30">
      <c r="A2407" s="15" t="s">
        <v>2435</v>
      </c>
      <c r="B2407" t="str">
        <f>f_info_name(A2407)</f>
        <v>鹏华科技创新</v>
      </c>
      <c r="C2407" t="str">
        <f>f_info_setupdate(A2407)</f>
        <v>2020-01-15</v>
      </c>
      <c r="D2407" s="16">
        <f t="shared" si="37"/>
        <v>376</v>
      </c>
      <c r="F2407" s="17">
        <f>f_netasset_total(A2407,参数!$B$1,100000000)</f>
        <v>5.3449579114</v>
      </c>
      <c r="G2407" s="17">
        <f ca="1">f_nav_adjustedreturn(A2407,参数!$B$2,参数!$B$1)</f>
        <v>72.5760935295303</v>
      </c>
      <c r="H2407" s="17">
        <f ca="1">f_nav_periodreturnrankingper(A2407,参数!$B$2,参数!$B$1,3)</f>
        <v>43.1795878312071</v>
      </c>
      <c r="I2407" s="17">
        <f ca="1">f_nav_adjustedreturn(A2407,参数!$B$3,参数!$B$2)</f>
        <v>0</v>
      </c>
      <c r="J2407" s="17">
        <f ca="1">f_nav_periodreturnrankingper(A2407,参数!$B$3,参数!$B$2,3)</f>
        <v>0</v>
      </c>
      <c r="K2407" s="17">
        <f ca="1">f_nav_adjustedreturn(A2407,参数!$B$4,参数!$B$3)</f>
        <v>0</v>
      </c>
      <c r="L2407" s="17">
        <f ca="1">f_nav_periodreturnrankingper(A2407,参数!$B$4,参数!$B$3,3)</f>
        <v>0</v>
      </c>
      <c r="M2407" s="17">
        <f ca="1">f_nav_adjustedreturn(A2407,参数!$B$5,参数!$B$4)</f>
        <v>0</v>
      </c>
      <c r="N2407" s="17">
        <f ca="1">f_nav_periodreturnrankingper(A2407,参数!$B$5,参数!$B$4,3)</f>
        <v>0</v>
      </c>
      <c r="O2407" s="17">
        <f ca="1">f_nav_adjustedreturn(A2407,参数!$B$6,参数!$B$5)</f>
        <v>0</v>
      </c>
      <c r="P2407" s="17">
        <f ca="1">f_nav_periodreturnrankingper(A2407,参数!$B$6,参数!$B$5,3)</f>
        <v>0</v>
      </c>
      <c r="Q2407" s="25">
        <f>f_return(A2407,1,参数!$B$1-365/2,参数!$B$1)</f>
        <v>116.03363369997</v>
      </c>
      <c r="R2407" s="25">
        <f ca="1">f_return(A2407,1,参数!$B$4,参数!$B$1)</f>
        <v>0</v>
      </c>
      <c r="S2407" s="25">
        <f ca="1">f_return(A2407,1,参数!$B$6,参数!$B$1)</f>
        <v>0</v>
      </c>
      <c r="T2407" t="str">
        <f>f_info_investtype(A2407)</f>
        <v>偏股混合型基金</v>
      </c>
      <c r="U2407" t="str">
        <f>f_info_fundmanager(A2407)</f>
        <v>梁浩,柳黎</v>
      </c>
      <c r="V2407">
        <f>f_info_manager_onthepostdays(A2407,1)</f>
        <v>393</v>
      </c>
      <c r="W2407" s="25">
        <f ca="1">f_return_1w(A2407,"0",参数!$B$2)</f>
        <v>-0.780000000000003</v>
      </c>
      <c r="X2407" s="25">
        <f>f_return_1m(A2407,"0",参数!$B$1)</f>
        <v>17.7566879856956</v>
      </c>
      <c r="Y2407" s="25">
        <f>f_return_3m(A2407,0,参数!$B$1)</f>
        <v>41.220618556701</v>
      </c>
      <c r="Z2407" s="25">
        <f>f_return_6m(A2407,0,参数!B2406)</f>
        <v>34.0241796200345</v>
      </c>
      <c r="AA2407" t="str">
        <f>f_dq_status(A2407,参数!$B$1)</f>
        <v>开放申购|开放赎回</v>
      </c>
      <c r="AB2407" s="17">
        <f ca="1">f_risk_maxdownside(A2407,参数!$B$6,参数!$B$1)</f>
        <v>-9.37141107112779</v>
      </c>
      <c r="AC2407" s="17">
        <f ca="1">f_risk_maxdownside(A2407,参数!$B$4,参数!$B$1)</f>
        <v>-9.37141107112779</v>
      </c>
      <c r="AD2407" t="str">
        <f ca="1">f_risk_maxdownside_date(A2407,参数!$B$6,参数!$B$1)</f>
        <v>20200903-20200910</v>
      </c>
    </row>
    <row r="2408" spans="1:30">
      <c r="A2408" s="15" t="s">
        <v>2436</v>
      </c>
      <c r="B2408" t="str">
        <f>f_info_name(A2408)</f>
        <v>农银汇理策略趋势</v>
      </c>
      <c r="C2408" t="str">
        <f>f_info_setupdate(A2408)</f>
        <v>2020-03-13</v>
      </c>
      <c r="D2408" s="16">
        <f t="shared" si="37"/>
        <v>318</v>
      </c>
      <c r="F2408" s="17">
        <f>f_netasset_total(A2408,参数!$B$1,100000000)</f>
        <v>14.48780956</v>
      </c>
      <c r="G2408" s="17">
        <f ca="1">f_nav_adjustedreturn(A2408,参数!$B$2,参数!$B$1)</f>
        <v>0</v>
      </c>
      <c r="H2408" s="17">
        <f ca="1">f_nav_periodreturnrankingper(A2408,参数!$B$2,参数!$B$1,3)</f>
        <v>0</v>
      </c>
      <c r="I2408" s="17">
        <f ca="1">f_nav_adjustedreturn(A2408,参数!$B$3,参数!$B$2)</f>
        <v>0</v>
      </c>
      <c r="J2408" s="17">
        <f ca="1">f_nav_periodreturnrankingper(A2408,参数!$B$3,参数!$B$2,3)</f>
        <v>0</v>
      </c>
      <c r="K2408" s="17">
        <f ca="1">f_nav_adjustedreturn(A2408,参数!$B$4,参数!$B$3)</f>
        <v>0</v>
      </c>
      <c r="L2408" s="17">
        <f ca="1">f_nav_periodreturnrankingper(A2408,参数!$B$4,参数!$B$3,3)</f>
        <v>0</v>
      </c>
      <c r="M2408" s="17">
        <f ca="1">f_nav_adjustedreturn(A2408,参数!$B$5,参数!$B$4)</f>
        <v>0</v>
      </c>
      <c r="N2408" s="17">
        <f ca="1">f_nav_periodreturnrankingper(A2408,参数!$B$5,参数!$B$4,3)</f>
        <v>0</v>
      </c>
      <c r="O2408" s="17">
        <f ca="1">f_nav_adjustedreturn(A2408,参数!$B$6,参数!$B$5)</f>
        <v>0</v>
      </c>
      <c r="P2408" s="17">
        <f ca="1">f_nav_periodreturnrankingper(A2408,参数!$B$6,参数!$B$5,3)</f>
        <v>0</v>
      </c>
      <c r="Q2408" s="25">
        <f>f_return(A2408,1,参数!$B$1-365/2,参数!$B$1)</f>
        <v>74.2337183648199</v>
      </c>
      <c r="R2408" s="25">
        <f ca="1">f_return(A2408,1,参数!$B$4,参数!$B$1)</f>
        <v>0</v>
      </c>
      <c r="S2408" s="25">
        <f ca="1">f_return(A2408,1,参数!$B$6,参数!$B$1)</f>
        <v>0</v>
      </c>
      <c r="T2408" t="str">
        <f>f_info_investtype(A2408)</f>
        <v>偏股混合型基金</v>
      </c>
      <c r="U2408" t="str">
        <f>f_info_fundmanager(A2408)</f>
        <v>张峰</v>
      </c>
      <c r="V2408">
        <f>f_info_manager_onthepostdays(A2408,1)</f>
        <v>335</v>
      </c>
      <c r="W2408" s="25">
        <f ca="1">f_return_1w(A2408,"0",参数!$B$2)</f>
        <v>0</v>
      </c>
      <c r="X2408" s="25">
        <f>f_return_1m(A2408,"0",参数!$B$1)</f>
        <v>14.5239946285957</v>
      </c>
      <c r="Y2408" s="25">
        <f>f_return_3m(A2408,0,参数!$B$1)</f>
        <v>24.7613181398214</v>
      </c>
      <c r="Z2408" s="25">
        <f>f_return_6m(A2408,0,参数!B2407)</f>
        <v>30.1366653650918</v>
      </c>
      <c r="AA2408" t="str">
        <f>f_dq_status(A2408,参数!$B$1)</f>
        <v>开放申购|开放赎回</v>
      </c>
      <c r="AB2408" s="17">
        <f ca="1">f_risk_maxdownside(A2408,参数!$B$6,参数!$B$1)</f>
        <v>-9.92388758782202</v>
      </c>
      <c r="AC2408" s="17">
        <f ca="1">f_risk_maxdownside(A2408,参数!$B$4,参数!$B$1)</f>
        <v>-9.92388758782202</v>
      </c>
      <c r="AD2408" t="str">
        <f ca="1">f_risk_maxdownside_date(A2408,参数!$B$6,参数!$B$1)</f>
        <v>20200829-20200924</v>
      </c>
    </row>
    <row r="2409" spans="1:30">
      <c r="A2409" s="15" t="s">
        <v>2437</v>
      </c>
      <c r="B2409" t="str">
        <f>f_info_name(A2409)</f>
        <v>银华汇盈一年持有A</v>
      </c>
      <c r="C2409" t="str">
        <f>f_info_setupdate(A2409)</f>
        <v>2020-03-20</v>
      </c>
      <c r="D2409" s="16">
        <f t="shared" si="37"/>
        <v>311</v>
      </c>
      <c r="F2409" s="17">
        <f>f_netasset_total(A2409,参数!$B$1,100000000)</f>
        <v>44.3310970014</v>
      </c>
      <c r="G2409" s="17">
        <f ca="1">f_nav_adjustedreturn(A2409,参数!$B$2,参数!$B$1)</f>
        <v>0</v>
      </c>
      <c r="H2409" s="17">
        <f ca="1">f_nav_periodreturnrankingper(A2409,参数!$B$2,参数!$B$1,3)</f>
        <v>0</v>
      </c>
      <c r="I2409" s="17">
        <f ca="1">f_nav_adjustedreturn(A2409,参数!$B$3,参数!$B$2)</f>
        <v>0</v>
      </c>
      <c r="J2409" s="17">
        <f ca="1">f_nav_periodreturnrankingper(A2409,参数!$B$3,参数!$B$2,3)</f>
        <v>0</v>
      </c>
      <c r="K2409" s="17">
        <f ca="1">f_nav_adjustedreturn(A2409,参数!$B$4,参数!$B$3)</f>
        <v>0</v>
      </c>
      <c r="L2409" s="17">
        <f ca="1">f_nav_periodreturnrankingper(A2409,参数!$B$4,参数!$B$3,3)</f>
        <v>0</v>
      </c>
      <c r="M2409" s="17">
        <f ca="1">f_nav_adjustedreturn(A2409,参数!$B$5,参数!$B$4)</f>
        <v>0</v>
      </c>
      <c r="N2409" s="17">
        <f ca="1">f_nav_periodreturnrankingper(A2409,参数!$B$5,参数!$B$4,3)</f>
        <v>0</v>
      </c>
      <c r="O2409" s="17">
        <f ca="1">f_nav_adjustedreturn(A2409,参数!$B$6,参数!$B$5)</f>
        <v>0</v>
      </c>
      <c r="P2409" s="17">
        <f ca="1">f_nav_periodreturnrankingper(A2409,参数!$B$6,参数!$B$5,3)</f>
        <v>0</v>
      </c>
      <c r="Q2409" s="25">
        <f>f_return(A2409,1,参数!$B$1-365/2,参数!$B$1)</f>
        <v>6.26796924942736</v>
      </c>
      <c r="R2409" s="25">
        <f ca="1">f_return(A2409,1,参数!$B$4,参数!$B$1)</f>
        <v>0</v>
      </c>
      <c r="S2409" s="25">
        <f ca="1">f_return(A2409,1,参数!$B$6,参数!$B$1)</f>
        <v>0</v>
      </c>
      <c r="T2409" t="str">
        <f>f_info_investtype(A2409)</f>
        <v>偏债混合型基金</v>
      </c>
      <c r="U2409" t="str">
        <f>f_info_fundmanager(A2409)</f>
        <v>邹维娜</v>
      </c>
      <c r="V2409">
        <f>f_info_manager_onthepostdays(A2409,1)</f>
        <v>328</v>
      </c>
      <c r="W2409" s="25">
        <f ca="1">f_return_1w(A2409,"0",参数!$B$2)</f>
        <v>0</v>
      </c>
      <c r="X2409" s="25">
        <f>f_return_1m(A2409,"0",参数!$B$1)</f>
        <v>1.2044709963384</v>
      </c>
      <c r="Y2409" s="25">
        <f>f_return_3m(A2409,0,参数!$B$1)</f>
        <v>1.95107746068725</v>
      </c>
      <c r="Z2409" s="25">
        <f>f_return_6m(A2409,0,参数!B2408)</f>
        <v>2.65192288873666</v>
      </c>
      <c r="AA2409" t="str">
        <f>f_dq_status(A2409,参数!$B$1)</f>
        <v>暂停大额申购|暂停赎回</v>
      </c>
      <c r="AB2409" s="17">
        <f ca="1">f_risk_maxdownside(A2409,参数!$B$6,参数!$B$1)</f>
        <v>-1.64770498234603</v>
      </c>
      <c r="AC2409" s="17">
        <f ca="1">f_risk_maxdownside(A2409,参数!$B$4,参数!$B$1)</f>
        <v>-1.64770498234603</v>
      </c>
      <c r="AD2409" t="str">
        <f ca="1">f_risk_maxdownside_date(A2409,参数!$B$6,参数!$B$1)</f>
        <v>20200430-20200608</v>
      </c>
    </row>
    <row r="2410" spans="1:30">
      <c r="A2410" s="15" t="s">
        <v>2438</v>
      </c>
      <c r="B2410" t="str">
        <f>f_info_name(A2410)</f>
        <v>融通通益</v>
      </c>
      <c r="C2410" t="str">
        <f>f_info_setupdate(A2410)</f>
        <v>2020-06-02</v>
      </c>
      <c r="D2410" s="16">
        <f t="shared" si="37"/>
        <v>237</v>
      </c>
      <c r="F2410" s="17">
        <f>f_netasset_total(A2410,参数!$B$1,100000000)</f>
        <v>6.1197008528</v>
      </c>
      <c r="G2410" s="17">
        <f ca="1">f_nav_adjustedreturn(A2410,参数!$B$2,参数!$B$1)</f>
        <v>0</v>
      </c>
      <c r="H2410" s="17">
        <f ca="1">f_nav_periodreturnrankingper(A2410,参数!$B$2,参数!$B$1,3)</f>
        <v>0</v>
      </c>
      <c r="I2410" s="17">
        <f ca="1">f_nav_adjustedreturn(A2410,参数!$B$3,参数!$B$2)</f>
        <v>0</v>
      </c>
      <c r="J2410" s="17">
        <f ca="1">f_nav_periodreturnrankingper(A2410,参数!$B$3,参数!$B$2,3)</f>
        <v>0</v>
      </c>
      <c r="K2410" s="17">
        <f ca="1">f_nav_adjustedreturn(A2410,参数!$B$4,参数!$B$3)</f>
        <v>0</v>
      </c>
      <c r="L2410" s="17">
        <f ca="1">f_nav_periodreturnrankingper(A2410,参数!$B$4,参数!$B$3,3)</f>
        <v>0</v>
      </c>
      <c r="M2410" s="17">
        <f ca="1">f_nav_adjustedreturn(A2410,参数!$B$5,参数!$B$4)</f>
        <v>0</v>
      </c>
      <c r="N2410" s="17">
        <f ca="1">f_nav_periodreturnrankingper(A2410,参数!$B$5,参数!$B$4,3)</f>
        <v>0</v>
      </c>
      <c r="O2410" s="17">
        <f ca="1">f_nav_adjustedreturn(A2410,参数!$B$6,参数!$B$5)</f>
        <v>0</v>
      </c>
      <c r="P2410" s="17">
        <f ca="1">f_nav_periodreturnrankingper(A2410,参数!$B$6,参数!$B$5,3)</f>
        <v>0</v>
      </c>
      <c r="Q2410" s="25">
        <f>f_return(A2410,1,参数!$B$1-365/2,参数!$B$1)</f>
        <v>24.9579381719747</v>
      </c>
      <c r="R2410" s="25">
        <f ca="1">f_return(A2410,1,参数!$B$4,参数!$B$1)</f>
        <v>0</v>
      </c>
      <c r="S2410" s="25">
        <f ca="1">f_return(A2410,1,参数!$B$6,参数!$B$1)</f>
        <v>0</v>
      </c>
      <c r="T2410" t="str">
        <f>f_info_investtype(A2410)</f>
        <v>偏债混合型基金</v>
      </c>
      <c r="U2410" t="str">
        <f>f_info_fundmanager(A2410)</f>
        <v>黄浩荣,何龙</v>
      </c>
      <c r="V2410">
        <f>f_info_manager_onthepostdays(A2410,1)</f>
        <v>254</v>
      </c>
      <c r="W2410" s="25">
        <f ca="1">f_return_1w(A2410,"0",参数!$B$2)</f>
        <v>0</v>
      </c>
      <c r="X2410" s="25">
        <f>f_return_1m(A2410,"0",参数!$B$1)</f>
        <v>3.8957620426428</v>
      </c>
      <c r="Y2410" s="25">
        <f>f_return_3m(A2410,0,参数!$B$1)</f>
        <v>7.80225782957027</v>
      </c>
      <c r="Z2410" s="25">
        <f>f_return_6m(A2410,0,参数!B2409)</f>
        <v>8.89032496307238</v>
      </c>
      <c r="AA2410" t="str">
        <f>f_dq_status(A2410,参数!$B$1)</f>
        <v>暂停大额申购|开放赎回</v>
      </c>
      <c r="AB2410" s="17">
        <f ca="1">f_risk_maxdownside(A2410,参数!$B$6,参数!$B$1)</f>
        <v>-2.17230541689777</v>
      </c>
      <c r="AC2410" s="17">
        <f ca="1">f_risk_maxdownside(A2410,参数!$B$4,参数!$B$1)</f>
        <v>-2.17230541689777</v>
      </c>
      <c r="AD2410" t="str">
        <f ca="1">f_risk_maxdownside_date(A2410,参数!$B$6,参数!$B$1)</f>
        <v>20200724-20200724</v>
      </c>
    </row>
    <row r="2411" spans="1:30">
      <c r="A2411" s="15" t="s">
        <v>2439</v>
      </c>
      <c r="B2411" t="str">
        <f>f_info_name(A2411)</f>
        <v>德邦大消费A</v>
      </c>
      <c r="C2411" t="str">
        <f>f_info_setupdate(A2411)</f>
        <v>2020-06-18</v>
      </c>
      <c r="D2411" s="16">
        <f t="shared" si="37"/>
        <v>221</v>
      </c>
      <c r="F2411" s="17">
        <f>f_netasset_total(A2411,参数!$B$1,100000000)</f>
        <v>3.2988840555</v>
      </c>
      <c r="G2411" s="17">
        <f ca="1">f_nav_adjustedreturn(A2411,参数!$B$2,参数!$B$1)</f>
        <v>0</v>
      </c>
      <c r="H2411" s="17">
        <f ca="1">f_nav_periodreturnrankingper(A2411,参数!$B$2,参数!$B$1,3)</f>
        <v>0</v>
      </c>
      <c r="I2411" s="17">
        <f ca="1">f_nav_adjustedreturn(A2411,参数!$B$3,参数!$B$2)</f>
        <v>0</v>
      </c>
      <c r="J2411" s="17">
        <f ca="1">f_nav_periodreturnrankingper(A2411,参数!$B$3,参数!$B$2,3)</f>
        <v>0</v>
      </c>
      <c r="K2411" s="17">
        <f ca="1">f_nav_adjustedreturn(A2411,参数!$B$4,参数!$B$3)</f>
        <v>0</v>
      </c>
      <c r="L2411" s="17">
        <f ca="1">f_nav_periodreturnrankingper(A2411,参数!$B$4,参数!$B$3,3)</f>
        <v>0</v>
      </c>
      <c r="M2411" s="17">
        <f ca="1">f_nav_adjustedreturn(A2411,参数!$B$5,参数!$B$4)</f>
        <v>0</v>
      </c>
      <c r="N2411" s="17">
        <f ca="1">f_nav_periodreturnrankingper(A2411,参数!$B$5,参数!$B$4,3)</f>
        <v>0</v>
      </c>
      <c r="O2411" s="17">
        <f ca="1">f_nav_adjustedreturn(A2411,参数!$B$6,参数!$B$5)</f>
        <v>0</v>
      </c>
      <c r="P2411" s="17">
        <f ca="1">f_nav_periodreturnrankingper(A2411,参数!$B$6,参数!$B$5,3)</f>
        <v>0</v>
      </c>
      <c r="Q2411" s="25">
        <f>f_return(A2411,1,参数!$B$1-365/2,参数!$B$1)</f>
        <v>64.202043479809</v>
      </c>
      <c r="R2411" s="25">
        <f ca="1">f_return(A2411,1,参数!$B$4,参数!$B$1)</f>
        <v>0</v>
      </c>
      <c r="S2411" s="25">
        <f ca="1">f_return(A2411,1,参数!$B$6,参数!$B$1)</f>
        <v>0</v>
      </c>
      <c r="T2411" t="str">
        <f>f_info_investtype(A2411)</f>
        <v>偏股混合型基金</v>
      </c>
      <c r="U2411" t="str">
        <f>f_info_fundmanager(A2411)</f>
        <v>黎莹</v>
      </c>
      <c r="V2411">
        <f>f_info_manager_onthepostdays(A2411,1)</f>
        <v>238</v>
      </c>
      <c r="W2411" s="25">
        <f ca="1">f_return_1w(A2411,"0",参数!$B$2)</f>
        <v>0</v>
      </c>
      <c r="X2411" s="25">
        <f>f_return_1m(A2411,"0",参数!$B$1)</f>
        <v>6.29189887731202</v>
      </c>
      <c r="Y2411" s="25">
        <f>f_return_3m(A2411,0,参数!$B$1)</f>
        <v>15.9982371088585</v>
      </c>
      <c r="Z2411" s="25">
        <f>f_return_6m(A2411,0,参数!B2410)</f>
        <v>21.4987602167325</v>
      </c>
      <c r="AA2411" t="str">
        <f>f_dq_status(A2411,参数!$B$1)</f>
        <v>开放申购|开放赎回</v>
      </c>
      <c r="AB2411" s="17">
        <f ca="1">f_risk_maxdownside(A2411,参数!$B$6,参数!$B$1)</f>
        <v>-5.68769389865564</v>
      </c>
      <c r="AC2411" s="17">
        <f ca="1">f_risk_maxdownside(A2411,参数!$B$4,参数!$B$1)</f>
        <v>-5.68769389865564</v>
      </c>
      <c r="AD2411" t="str">
        <f ca="1">f_risk_maxdownside_date(A2411,参数!$B$6,参数!$B$1)</f>
        <v>20200919-20200930</v>
      </c>
    </row>
    <row r="2412" spans="1:30">
      <c r="A2412" s="15" t="s">
        <v>2440</v>
      </c>
      <c r="B2412" t="str">
        <f>f_info_name(A2412)</f>
        <v>同泰远见A</v>
      </c>
      <c r="C2412" t="str">
        <f>f_info_setupdate(A2412)</f>
        <v>2020-09-07</v>
      </c>
      <c r="D2412" s="16">
        <f t="shared" si="37"/>
        <v>140</v>
      </c>
      <c r="F2412" s="17">
        <f>f_netasset_total(A2412,参数!$B$1,100000000)</f>
        <v>2.4810128879</v>
      </c>
      <c r="G2412" s="17">
        <f ca="1">f_nav_adjustedreturn(A2412,参数!$B$2,参数!$B$1)</f>
        <v>0</v>
      </c>
      <c r="H2412" s="17">
        <f ca="1">f_nav_periodreturnrankingper(A2412,参数!$B$2,参数!$B$1,3)</f>
        <v>0</v>
      </c>
      <c r="I2412" s="17">
        <f ca="1">f_nav_adjustedreturn(A2412,参数!$B$3,参数!$B$2)</f>
        <v>0</v>
      </c>
      <c r="J2412" s="17">
        <f ca="1">f_nav_periodreturnrankingper(A2412,参数!$B$3,参数!$B$2,3)</f>
        <v>0</v>
      </c>
      <c r="K2412" s="17">
        <f ca="1">f_nav_adjustedreturn(A2412,参数!$B$4,参数!$B$3)</f>
        <v>0</v>
      </c>
      <c r="L2412" s="17">
        <f ca="1">f_nav_periodreturnrankingper(A2412,参数!$B$4,参数!$B$3,3)</f>
        <v>0</v>
      </c>
      <c r="M2412" s="17">
        <f ca="1">f_nav_adjustedreturn(A2412,参数!$B$5,参数!$B$4)</f>
        <v>0</v>
      </c>
      <c r="N2412" s="17">
        <f ca="1">f_nav_periodreturnrankingper(A2412,参数!$B$5,参数!$B$4,3)</f>
        <v>0</v>
      </c>
      <c r="O2412" s="17">
        <f ca="1">f_nav_adjustedreturn(A2412,参数!$B$6,参数!$B$5)</f>
        <v>0</v>
      </c>
      <c r="P2412" s="17">
        <f ca="1">f_nav_periodreturnrankingper(A2412,参数!$B$6,参数!$B$5,3)</f>
        <v>0</v>
      </c>
      <c r="Q2412" s="25">
        <f>f_return(A2412,1,参数!$B$1-365/2,参数!$B$1)</f>
        <v>0</v>
      </c>
      <c r="R2412" s="25">
        <f ca="1">f_return(A2412,1,参数!$B$4,参数!$B$1)</f>
        <v>0</v>
      </c>
      <c r="S2412" s="25">
        <f ca="1">f_return(A2412,1,参数!$B$6,参数!$B$1)</f>
        <v>0</v>
      </c>
      <c r="T2412" t="str">
        <f>f_info_investtype(A2412)</f>
        <v>灵活配置型基金</v>
      </c>
      <c r="U2412" t="str">
        <f>f_info_fundmanager(A2412)</f>
        <v>杨喆,卞亚军</v>
      </c>
      <c r="V2412">
        <f>f_info_manager_onthepostdays(A2412,1)</f>
        <v>157</v>
      </c>
      <c r="W2412" s="25">
        <f ca="1">f_return_1w(A2412,"0",参数!$B$2)</f>
        <v>0</v>
      </c>
      <c r="X2412" s="25">
        <f>f_return_1m(A2412,"0",参数!$B$1)</f>
        <v>1.18800118800119</v>
      </c>
      <c r="Y2412" s="25">
        <f>f_return_3m(A2412,0,参数!$B$1)</f>
        <v>2.42509269465878</v>
      </c>
      <c r="Z2412" s="25">
        <f>f_return_6m(A2412,0,参数!B2411)</f>
        <v>0</v>
      </c>
      <c r="AA2412" t="str">
        <f>f_dq_status(A2412,参数!$B$1)</f>
        <v>开放申购|开放赎回</v>
      </c>
      <c r="AB2412" s="17">
        <f ca="1">f_risk_maxdownside(A2412,参数!$B$6,参数!$B$1)</f>
        <v>-2.21612080800157</v>
      </c>
      <c r="AC2412" s="17">
        <f ca="1">f_risk_maxdownside(A2412,参数!$B$4,参数!$B$1)</f>
        <v>-2.21612080800157</v>
      </c>
      <c r="AD2412" t="str">
        <f ca="1">f_risk_maxdownside_date(A2412,参数!$B$6,参数!$B$1)</f>
        <v>20210106-20210115</v>
      </c>
    </row>
    <row r="2413" spans="1:30">
      <c r="A2413" s="15" t="s">
        <v>2441</v>
      </c>
      <c r="B2413" t="str">
        <f>f_info_name(A2413)</f>
        <v>大成民稳增长A</v>
      </c>
      <c r="C2413" t="str">
        <f>f_info_setupdate(A2413)</f>
        <v>2020-03-31</v>
      </c>
      <c r="D2413" s="16">
        <f t="shared" si="37"/>
        <v>300</v>
      </c>
      <c r="F2413" s="17">
        <f>f_netasset_total(A2413,参数!$B$1,100000000)</f>
        <v>6.1282818133</v>
      </c>
      <c r="G2413" s="17">
        <f ca="1">f_nav_adjustedreturn(A2413,参数!$B$2,参数!$B$1)</f>
        <v>0</v>
      </c>
      <c r="H2413" s="17">
        <f ca="1">f_nav_periodreturnrankingper(A2413,参数!$B$2,参数!$B$1,3)</f>
        <v>0</v>
      </c>
      <c r="I2413" s="17">
        <f ca="1">f_nav_adjustedreturn(A2413,参数!$B$3,参数!$B$2)</f>
        <v>0</v>
      </c>
      <c r="J2413" s="17">
        <f ca="1">f_nav_periodreturnrankingper(A2413,参数!$B$3,参数!$B$2,3)</f>
        <v>0</v>
      </c>
      <c r="K2413" s="17">
        <f ca="1">f_nav_adjustedreturn(A2413,参数!$B$4,参数!$B$3)</f>
        <v>0</v>
      </c>
      <c r="L2413" s="17">
        <f ca="1">f_nav_periodreturnrankingper(A2413,参数!$B$4,参数!$B$3,3)</f>
        <v>0</v>
      </c>
      <c r="M2413" s="17">
        <f ca="1">f_nav_adjustedreturn(A2413,参数!$B$5,参数!$B$4)</f>
        <v>0</v>
      </c>
      <c r="N2413" s="17">
        <f ca="1">f_nav_periodreturnrankingper(A2413,参数!$B$5,参数!$B$4,3)</f>
        <v>0</v>
      </c>
      <c r="O2413" s="17">
        <f ca="1">f_nav_adjustedreturn(A2413,参数!$B$6,参数!$B$5)</f>
        <v>0</v>
      </c>
      <c r="P2413" s="17">
        <f ca="1">f_nav_periodreturnrankingper(A2413,参数!$B$6,参数!$B$5,3)</f>
        <v>0</v>
      </c>
      <c r="Q2413" s="25">
        <f>f_return(A2413,1,参数!$B$1-365/2,参数!$B$1)</f>
        <v>15.0834614655644</v>
      </c>
      <c r="R2413" s="25">
        <f ca="1">f_return(A2413,1,参数!$B$4,参数!$B$1)</f>
        <v>0</v>
      </c>
      <c r="S2413" s="25">
        <f ca="1">f_return(A2413,1,参数!$B$6,参数!$B$1)</f>
        <v>0</v>
      </c>
      <c r="T2413" t="str">
        <f>f_info_investtype(A2413)</f>
        <v>偏债混合型基金</v>
      </c>
      <c r="U2413" t="str">
        <f>f_info_fundmanager(A2413)</f>
        <v>孙丹,王磊</v>
      </c>
      <c r="V2413">
        <f>f_info_manager_onthepostdays(A2413,1)</f>
        <v>317</v>
      </c>
      <c r="W2413" s="25">
        <f ca="1">f_return_1w(A2413,"0",参数!$B$2)</f>
        <v>0</v>
      </c>
      <c r="X2413" s="25">
        <f>f_return_1m(A2413,"0",参数!$B$1)</f>
        <v>2.09220514719496</v>
      </c>
      <c r="Y2413" s="25">
        <f>f_return_3m(A2413,0,参数!$B$1)</f>
        <v>4.0377358490566</v>
      </c>
      <c r="Z2413" s="25">
        <f>f_return_6m(A2413,0,参数!B2412)</f>
        <v>5.32731810328277</v>
      </c>
      <c r="AA2413" t="str">
        <f>f_dq_status(A2413,参数!$B$1)</f>
        <v>暂停大额申购|开放赎回</v>
      </c>
      <c r="AB2413" s="17">
        <f ca="1">f_risk_maxdownside(A2413,参数!$B$6,参数!$B$1)</f>
        <v>-1.34439359267735</v>
      </c>
      <c r="AC2413" s="17">
        <f ca="1">f_risk_maxdownside(A2413,参数!$B$4,参数!$B$1)</f>
        <v>-1.34439359267735</v>
      </c>
      <c r="AD2413" t="str">
        <f ca="1">f_risk_maxdownside_date(A2413,参数!$B$6,参数!$B$1)</f>
        <v>20200818-20200909,20200818-20200910</v>
      </c>
    </row>
    <row r="2414" spans="1:30">
      <c r="A2414" s="15" t="s">
        <v>2442</v>
      </c>
      <c r="B2414" t="str">
        <f>f_info_name(A2414)</f>
        <v>景顺长城价值稳进三年定开</v>
      </c>
      <c r="C2414" t="str">
        <f>f_info_setupdate(A2414)</f>
        <v>2020-07-31</v>
      </c>
      <c r="D2414" s="16">
        <f t="shared" si="37"/>
        <v>178</v>
      </c>
      <c r="F2414" s="17">
        <f>f_netasset_total(A2414,参数!$B$1,100000000)</f>
        <v>16.5906540914</v>
      </c>
      <c r="G2414" s="17">
        <f ca="1">f_nav_adjustedreturn(A2414,参数!$B$2,参数!$B$1)</f>
        <v>0</v>
      </c>
      <c r="H2414" s="17">
        <f ca="1">f_nav_periodreturnrankingper(A2414,参数!$B$2,参数!$B$1,3)</f>
        <v>0</v>
      </c>
      <c r="I2414" s="17">
        <f ca="1">f_nav_adjustedreturn(A2414,参数!$B$3,参数!$B$2)</f>
        <v>0</v>
      </c>
      <c r="J2414" s="17">
        <f ca="1">f_nav_periodreturnrankingper(A2414,参数!$B$3,参数!$B$2,3)</f>
        <v>0</v>
      </c>
      <c r="K2414" s="17">
        <f ca="1">f_nav_adjustedreturn(A2414,参数!$B$4,参数!$B$3)</f>
        <v>0</v>
      </c>
      <c r="L2414" s="17">
        <f ca="1">f_nav_periodreturnrankingper(A2414,参数!$B$4,参数!$B$3,3)</f>
        <v>0</v>
      </c>
      <c r="M2414" s="17">
        <f ca="1">f_nav_adjustedreturn(A2414,参数!$B$5,参数!$B$4)</f>
        <v>0</v>
      </c>
      <c r="N2414" s="17">
        <f ca="1">f_nav_periodreturnrankingper(A2414,参数!$B$5,参数!$B$4,3)</f>
        <v>0</v>
      </c>
      <c r="O2414" s="17">
        <f ca="1">f_nav_adjustedreturn(A2414,参数!$B$6,参数!$B$5)</f>
        <v>0</v>
      </c>
      <c r="P2414" s="17">
        <f ca="1">f_nav_periodreturnrankingper(A2414,参数!$B$6,参数!$B$5,3)</f>
        <v>0</v>
      </c>
      <c r="Q2414" s="25">
        <f>f_return(A2414,1,参数!$B$1-365/2,参数!$B$1)</f>
        <v>0</v>
      </c>
      <c r="R2414" s="25">
        <f ca="1">f_return(A2414,1,参数!$B$4,参数!$B$1)</f>
        <v>0</v>
      </c>
      <c r="S2414" s="25">
        <f ca="1">f_return(A2414,1,参数!$B$6,参数!$B$1)</f>
        <v>0</v>
      </c>
      <c r="T2414" t="str">
        <f>f_info_investtype(A2414)</f>
        <v>灵活配置型基金</v>
      </c>
      <c r="U2414" t="str">
        <f>f_info_fundmanager(A2414)</f>
        <v>鲍无可</v>
      </c>
      <c r="V2414">
        <f>f_info_manager_onthepostdays(A2414,1)</f>
        <v>195</v>
      </c>
      <c r="W2414" s="25">
        <f ca="1">f_return_1w(A2414,"0",参数!$B$2)</f>
        <v>0</v>
      </c>
      <c r="X2414" s="25">
        <f>f_return_1m(A2414,"0",参数!$B$1)</f>
        <v>9.06564446574028</v>
      </c>
      <c r="Y2414" s="25">
        <f>f_return_3m(A2414,0,参数!$B$1)</f>
        <v>12.2386587771203</v>
      </c>
      <c r="Z2414" s="25">
        <f>f_return_6m(A2414,0,参数!B2413)</f>
        <v>16.3658243080626</v>
      </c>
      <c r="AA2414" t="str">
        <f>f_dq_status(A2414,参数!$B$1)</f>
        <v>封闭期</v>
      </c>
      <c r="AB2414" s="17">
        <f ca="1">f_risk_maxdownside(A2414,参数!$B$6,参数!$B$1)</f>
        <v>-3.19498069498071</v>
      </c>
      <c r="AC2414" s="17">
        <f ca="1">f_risk_maxdownside(A2414,参数!$B$4,参数!$B$1)</f>
        <v>-3.19498069498071</v>
      </c>
      <c r="AD2414" t="str">
        <f ca="1">f_risk_maxdownside_date(A2414,参数!$B$6,参数!$B$1)</f>
        <v>20200903-20200910</v>
      </c>
    </row>
    <row r="2415" spans="1:30">
      <c r="A2415" s="15" t="s">
        <v>2443</v>
      </c>
      <c r="B2415" t="str">
        <f>f_info_name(A2415)</f>
        <v>南方内需增长两年持有A</v>
      </c>
      <c r="C2415" t="str">
        <f>f_info_setupdate(A2415)</f>
        <v>2020-02-21</v>
      </c>
      <c r="D2415" s="16">
        <f t="shared" si="37"/>
        <v>339</v>
      </c>
      <c r="F2415" s="17">
        <f>f_netasset_total(A2415,参数!$B$1,100000000)</f>
        <v>72.9309818272</v>
      </c>
      <c r="G2415" s="17">
        <f ca="1">f_nav_adjustedreturn(A2415,参数!$B$2,参数!$B$1)</f>
        <v>0</v>
      </c>
      <c r="H2415" s="17">
        <f ca="1">f_nav_periodreturnrankingper(A2415,参数!$B$2,参数!$B$1,3)</f>
        <v>0</v>
      </c>
      <c r="I2415" s="17">
        <f ca="1">f_nav_adjustedreturn(A2415,参数!$B$3,参数!$B$2)</f>
        <v>0</v>
      </c>
      <c r="J2415" s="17">
        <f ca="1">f_nav_periodreturnrankingper(A2415,参数!$B$3,参数!$B$2,3)</f>
        <v>0</v>
      </c>
      <c r="K2415" s="17">
        <f ca="1">f_nav_adjustedreturn(A2415,参数!$B$4,参数!$B$3)</f>
        <v>0</v>
      </c>
      <c r="L2415" s="17">
        <f ca="1">f_nav_periodreturnrankingper(A2415,参数!$B$4,参数!$B$3,3)</f>
        <v>0</v>
      </c>
      <c r="M2415" s="17">
        <f ca="1">f_nav_adjustedreturn(A2415,参数!$B$5,参数!$B$4)</f>
        <v>0</v>
      </c>
      <c r="N2415" s="17">
        <f ca="1">f_nav_periodreturnrankingper(A2415,参数!$B$5,参数!$B$4,3)</f>
        <v>0</v>
      </c>
      <c r="O2415" s="17">
        <f ca="1">f_nav_adjustedreturn(A2415,参数!$B$6,参数!$B$5)</f>
        <v>0</v>
      </c>
      <c r="P2415" s="17">
        <f ca="1">f_nav_periodreturnrankingper(A2415,参数!$B$6,参数!$B$5,3)</f>
        <v>0</v>
      </c>
      <c r="Q2415" s="25">
        <f>f_return(A2415,1,参数!$B$1-365/2,参数!$B$1)</f>
        <v>70.2485232844133</v>
      </c>
      <c r="R2415" s="25">
        <f ca="1">f_return(A2415,1,参数!$B$4,参数!$B$1)</f>
        <v>0</v>
      </c>
      <c r="S2415" s="25">
        <f ca="1">f_return(A2415,1,参数!$B$6,参数!$B$1)</f>
        <v>0</v>
      </c>
      <c r="T2415" t="str">
        <f>f_info_investtype(A2415)</f>
        <v>普通股票型基金</v>
      </c>
      <c r="U2415" t="str">
        <f>f_info_fundmanager(A2415)</f>
        <v>骆帅</v>
      </c>
      <c r="V2415">
        <f>f_info_manager_onthepostdays(A2415,1)</f>
        <v>356</v>
      </c>
      <c r="W2415" s="25">
        <f ca="1">f_return_1w(A2415,"0",参数!$B$2)</f>
        <v>0</v>
      </c>
      <c r="X2415" s="25">
        <f>f_return_1m(A2415,"0",参数!$B$1)</f>
        <v>16.6016040882958</v>
      </c>
      <c r="Y2415" s="25">
        <f>f_return_3m(A2415,0,参数!$B$1)</f>
        <v>29.262727201196</v>
      </c>
      <c r="Z2415" s="25">
        <f>f_return_6m(A2415,0,参数!B2414)</f>
        <v>29.8826777087647</v>
      </c>
      <c r="AA2415" t="str">
        <f>f_dq_status(A2415,参数!$B$1)</f>
        <v>开放申购|暂停赎回</v>
      </c>
      <c r="AB2415" s="17">
        <f ca="1">f_risk_maxdownside(A2415,参数!$B$6,参数!$B$1)</f>
        <v>-8.61384683227987</v>
      </c>
      <c r="AC2415" s="17">
        <f ca="1">f_risk_maxdownside(A2415,参数!$B$4,参数!$B$1)</f>
        <v>-8.61384683227987</v>
      </c>
      <c r="AD2415" t="str">
        <f ca="1">f_risk_maxdownside_date(A2415,参数!$B$6,参数!$B$1)</f>
        <v>20200903-20200909</v>
      </c>
    </row>
    <row r="2416" spans="1:30">
      <c r="A2416" s="15" t="s">
        <v>2444</v>
      </c>
      <c r="B2416" t="str">
        <f>f_info_name(A2416)</f>
        <v>民生加银龙头优选</v>
      </c>
      <c r="C2416" t="str">
        <f>f_info_setupdate(A2416)</f>
        <v>2020-03-10</v>
      </c>
      <c r="D2416" s="16">
        <f t="shared" si="37"/>
        <v>321</v>
      </c>
      <c r="F2416" s="17">
        <f>f_netasset_total(A2416,参数!$B$1,100000000)</f>
        <v>10.8301010013</v>
      </c>
      <c r="G2416" s="17">
        <f ca="1">f_nav_adjustedreturn(A2416,参数!$B$2,参数!$B$1)</f>
        <v>0</v>
      </c>
      <c r="H2416" s="17">
        <f ca="1">f_nav_periodreturnrankingper(A2416,参数!$B$2,参数!$B$1,3)</f>
        <v>0</v>
      </c>
      <c r="I2416" s="17">
        <f ca="1">f_nav_adjustedreturn(A2416,参数!$B$3,参数!$B$2)</f>
        <v>0</v>
      </c>
      <c r="J2416" s="17">
        <f ca="1">f_nav_periodreturnrankingper(A2416,参数!$B$3,参数!$B$2,3)</f>
        <v>0</v>
      </c>
      <c r="K2416" s="17">
        <f ca="1">f_nav_adjustedreturn(A2416,参数!$B$4,参数!$B$3)</f>
        <v>0</v>
      </c>
      <c r="L2416" s="17">
        <f ca="1">f_nav_periodreturnrankingper(A2416,参数!$B$4,参数!$B$3,3)</f>
        <v>0</v>
      </c>
      <c r="M2416" s="17">
        <f ca="1">f_nav_adjustedreturn(A2416,参数!$B$5,参数!$B$4)</f>
        <v>0</v>
      </c>
      <c r="N2416" s="17">
        <f ca="1">f_nav_periodreturnrankingper(A2416,参数!$B$5,参数!$B$4,3)</f>
        <v>0</v>
      </c>
      <c r="O2416" s="17">
        <f ca="1">f_nav_adjustedreturn(A2416,参数!$B$6,参数!$B$5)</f>
        <v>0</v>
      </c>
      <c r="P2416" s="17">
        <f ca="1">f_nav_periodreturnrankingper(A2416,参数!$B$6,参数!$B$5,3)</f>
        <v>0</v>
      </c>
      <c r="Q2416" s="25">
        <f>f_return(A2416,1,参数!$B$1-365/2,参数!$B$1)</f>
        <v>127.105468111156</v>
      </c>
      <c r="R2416" s="25">
        <f ca="1">f_return(A2416,1,参数!$B$4,参数!$B$1)</f>
        <v>0</v>
      </c>
      <c r="S2416" s="25">
        <f ca="1">f_return(A2416,1,参数!$B$6,参数!$B$1)</f>
        <v>0</v>
      </c>
      <c r="T2416" t="str">
        <f>f_info_investtype(A2416)</f>
        <v>普通股票型基金</v>
      </c>
      <c r="U2416" t="str">
        <f>f_info_fundmanager(A2416)</f>
        <v>王亮</v>
      </c>
      <c r="V2416">
        <f>f_info_manager_onthepostdays(A2416,1)</f>
        <v>338</v>
      </c>
      <c r="W2416" s="25">
        <f ca="1">f_return_1w(A2416,"0",参数!$B$2)</f>
        <v>0</v>
      </c>
      <c r="X2416" s="25">
        <f>f_return_1m(A2416,"0",参数!$B$1)</f>
        <v>17.8987844207393</v>
      </c>
      <c r="Y2416" s="25">
        <f>f_return_3m(A2416,0,参数!$B$1)</f>
        <v>35.6113568269368</v>
      </c>
      <c r="Z2416" s="25">
        <f>f_return_6m(A2416,0,参数!B2415)</f>
        <v>44.3350488550757</v>
      </c>
      <c r="AA2416" t="str">
        <f>f_dq_status(A2416,参数!$B$1)</f>
        <v>开放申购|开放赎回</v>
      </c>
      <c r="AB2416" s="17">
        <f ca="1">f_risk_maxdownside(A2416,参数!$B$6,参数!$B$1)</f>
        <v>-8.12940110158264</v>
      </c>
      <c r="AC2416" s="17">
        <f ca="1">f_risk_maxdownside(A2416,参数!$B$4,参数!$B$1)</f>
        <v>-8.12940110158264</v>
      </c>
      <c r="AD2416" t="str">
        <f ca="1">f_risk_maxdownside_date(A2416,参数!$B$6,参数!$B$1)</f>
        <v>20200903-20200909</v>
      </c>
    </row>
    <row r="2417" spans="1:30">
      <c r="A2417" s="15" t="s">
        <v>2445</v>
      </c>
      <c r="B2417" t="str">
        <f>f_info_name(A2417)</f>
        <v>西部利得港股通新机遇A</v>
      </c>
      <c r="C2417" t="str">
        <f>f_info_setupdate(A2417)</f>
        <v>2020-07-16</v>
      </c>
      <c r="D2417" s="16">
        <f t="shared" si="37"/>
        <v>193</v>
      </c>
      <c r="F2417" s="17">
        <f>f_netasset_total(A2417,参数!$B$1,100000000)</f>
        <v>0.5469041346</v>
      </c>
      <c r="G2417" s="17">
        <f ca="1">f_nav_adjustedreturn(A2417,参数!$B$2,参数!$B$1)</f>
        <v>0</v>
      </c>
      <c r="H2417" s="17">
        <f ca="1">f_nav_periodreturnrankingper(A2417,参数!$B$2,参数!$B$1,3)</f>
        <v>0</v>
      </c>
      <c r="I2417" s="17">
        <f ca="1">f_nav_adjustedreturn(A2417,参数!$B$3,参数!$B$2)</f>
        <v>0</v>
      </c>
      <c r="J2417" s="17">
        <f ca="1">f_nav_periodreturnrankingper(A2417,参数!$B$3,参数!$B$2,3)</f>
        <v>0</v>
      </c>
      <c r="K2417" s="17">
        <f ca="1">f_nav_adjustedreturn(A2417,参数!$B$4,参数!$B$3)</f>
        <v>0</v>
      </c>
      <c r="L2417" s="17">
        <f ca="1">f_nav_periodreturnrankingper(A2417,参数!$B$4,参数!$B$3,3)</f>
        <v>0</v>
      </c>
      <c r="M2417" s="17">
        <f ca="1">f_nav_adjustedreturn(A2417,参数!$B$5,参数!$B$4)</f>
        <v>0</v>
      </c>
      <c r="N2417" s="17">
        <f ca="1">f_nav_periodreturnrankingper(A2417,参数!$B$5,参数!$B$4,3)</f>
        <v>0</v>
      </c>
      <c r="O2417" s="17">
        <f ca="1">f_nav_adjustedreturn(A2417,参数!$B$6,参数!$B$5)</f>
        <v>0</v>
      </c>
      <c r="P2417" s="17">
        <f ca="1">f_nav_periodreturnrankingper(A2417,参数!$B$6,参数!$B$5,3)</f>
        <v>0</v>
      </c>
      <c r="Q2417" s="25">
        <f>f_return(A2417,1,参数!$B$1-365/2,参数!$B$1)</f>
        <v>78.7052189318256</v>
      </c>
      <c r="R2417" s="25">
        <f ca="1">f_return(A2417,1,参数!$B$4,参数!$B$1)</f>
        <v>0</v>
      </c>
      <c r="S2417" s="25">
        <f ca="1">f_return(A2417,1,参数!$B$6,参数!$B$1)</f>
        <v>0</v>
      </c>
      <c r="T2417" t="str">
        <f>f_info_investtype(A2417)</f>
        <v>灵活配置型基金</v>
      </c>
      <c r="U2417" t="str">
        <f>f_info_fundmanager(A2417)</f>
        <v>陶星言</v>
      </c>
      <c r="V2417">
        <f>f_info_manager_onthepostdays(A2417,1)</f>
        <v>210</v>
      </c>
      <c r="W2417" s="25">
        <f ca="1">f_return_1w(A2417,"0",参数!$B$2)</f>
        <v>0</v>
      </c>
      <c r="X2417" s="25">
        <f>f_return_1m(A2417,"0",参数!$B$1)</f>
        <v>22.7893338220471</v>
      </c>
      <c r="Y2417" s="25">
        <f>f_return_3m(A2417,0,参数!$B$1)</f>
        <v>36.8044920877999</v>
      </c>
      <c r="Z2417" s="25">
        <f>f_return_6m(A2417,0,参数!B2416)</f>
        <v>32.9368252698921</v>
      </c>
      <c r="AA2417" t="str">
        <f>f_dq_status(A2417,参数!$B$1)</f>
        <v>开放申购|开放赎回</v>
      </c>
      <c r="AB2417" s="17">
        <f ca="1">f_risk_maxdownside(A2417,参数!$B$6,参数!$B$1)</f>
        <v>-6.98877501220107</v>
      </c>
      <c r="AC2417" s="17">
        <f ca="1">f_risk_maxdownside(A2417,参数!$B$4,参数!$B$1)</f>
        <v>-6.98877501220107</v>
      </c>
      <c r="AD2417" t="str">
        <f ca="1">f_risk_maxdownside_date(A2417,参数!$B$6,参数!$B$1)</f>
        <v>20200829-20200910</v>
      </c>
    </row>
    <row r="2418" spans="1:30">
      <c r="A2418" s="15" t="s">
        <v>2446</v>
      </c>
      <c r="B2418" t="str">
        <f>f_info_name(A2418)</f>
        <v>博时产业新趋势A</v>
      </c>
      <c r="C2418" t="str">
        <f>f_info_setupdate(A2418)</f>
        <v>2020-02-17</v>
      </c>
      <c r="D2418" s="16">
        <f t="shared" si="37"/>
        <v>343</v>
      </c>
      <c r="F2418" s="17">
        <f>f_netasset_total(A2418,参数!$B$1,100000000)</f>
        <v>24.0638675679</v>
      </c>
      <c r="G2418" s="17">
        <f ca="1">f_nav_adjustedreturn(A2418,参数!$B$2,参数!$B$1)</f>
        <v>0</v>
      </c>
      <c r="H2418" s="17">
        <f ca="1">f_nav_periodreturnrankingper(A2418,参数!$B$2,参数!$B$1,3)</f>
        <v>0</v>
      </c>
      <c r="I2418" s="17">
        <f ca="1">f_nav_adjustedreturn(A2418,参数!$B$3,参数!$B$2)</f>
        <v>0</v>
      </c>
      <c r="J2418" s="17">
        <f ca="1">f_nav_periodreturnrankingper(A2418,参数!$B$3,参数!$B$2,3)</f>
        <v>0</v>
      </c>
      <c r="K2418" s="17">
        <f ca="1">f_nav_adjustedreturn(A2418,参数!$B$4,参数!$B$3)</f>
        <v>0</v>
      </c>
      <c r="L2418" s="17">
        <f ca="1">f_nav_periodreturnrankingper(A2418,参数!$B$4,参数!$B$3,3)</f>
        <v>0</v>
      </c>
      <c r="M2418" s="17">
        <f ca="1">f_nav_adjustedreturn(A2418,参数!$B$5,参数!$B$4)</f>
        <v>0</v>
      </c>
      <c r="N2418" s="17">
        <f ca="1">f_nav_periodreturnrankingper(A2418,参数!$B$5,参数!$B$4,3)</f>
        <v>0</v>
      </c>
      <c r="O2418" s="17">
        <f ca="1">f_nav_adjustedreturn(A2418,参数!$B$6,参数!$B$5)</f>
        <v>0</v>
      </c>
      <c r="P2418" s="17">
        <f ca="1">f_nav_periodreturnrankingper(A2418,参数!$B$6,参数!$B$5,3)</f>
        <v>0</v>
      </c>
      <c r="Q2418" s="25">
        <f>f_return(A2418,1,参数!$B$1-365/2,参数!$B$1)</f>
        <v>62.1776264578646</v>
      </c>
      <c r="R2418" s="25">
        <f ca="1">f_return(A2418,1,参数!$B$4,参数!$B$1)</f>
        <v>0</v>
      </c>
      <c r="S2418" s="25">
        <f ca="1">f_return(A2418,1,参数!$B$6,参数!$B$1)</f>
        <v>0</v>
      </c>
      <c r="T2418" t="str">
        <f>f_info_investtype(A2418)</f>
        <v>灵活配置型基金</v>
      </c>
      <c r="U2418" t="str">
        <f>f_info_fundmanager(A2418)</f>
        <v>蔡滨,兰乔</v>
      </c>
      <c r="V2418">
        <f>f_info_manager_onthepostdays(A2418,1)</f>
        <v>360</v>
      </c>
      <c r="W2418" s="25">
        <f ca="1">f_return_1w(A2418,"0",参数!$B$2)</f>
        <v>0</v>
      </c>
      <c r="X2418" s="25">
        <f>f_return_1m(A2418,"0",参数!$B$1)</f>
        <v>13.6525423728814</v>
      </c>
      <c r="Y2418" s="25">
        <f>f_return_3m(A2418,0,参数!$B$1)</f>
        <v>26.0787816113566</v>
      </c>
      <c r="Z2418" s="25">
        <f>f_return_6m(A2418,0,参数!B2417)</f>
        <v>22.7461984069515</v>
      </c>
      <c r="AA2418" t="str">
        <f>f_dq_status(A2418,参数!$B$1)</f>
        <v>开放申购|开放赎回</v>
      </c>
      <c r="AB2418" s="17">
        <f ca="1">f_risk_maxdownside(A2418,参数!$B$6,参数!$B$1)</f>
        <v>-6.2953995157385</v>
      </c>
      <c r="AC2418" s="17">
        <f ca="1">f_risk_maxdownside(A2418,参数!$B$4,参数!$B$1)</f>
        <v>-6.2953995157385</v>
      </c>
      <c r="AD2418" t="str">
        <f ca="1">f_risk_maxdownside_date(A2418,参数!$B$6,参数!$B$1)</f>
        <v>20200819-20200925</v>
      </c>
    </row>
    <row r="2419" spans="1:30">
      <c r="A2419" s="15" t="s">
        <v>2447</v>
      </c>
      <c r="B2419" t="str">
        <f>f_info_name(A2419)</f>
        <v>大成恒享A</v>
      </c>
      <c r="C2419" t="str">
        <f>f_info_setupdate(A2419)</f>
        <v>2020-03-05</v>
      </c>
      <c r="D2419" s="16">
        <f t="shared" si="37"/>
        <v>326</v>
      </c>
      <c r="F2419" s="17">
        <f>f_netasset_total(A2419,参数!$B$1,100000000)</f>
        <v>8.0648351389</v>
      </c>
      <c r="G2419" s="17">
        <f ca="1">f_nav_adjustedreturn(A2419,参数!$B$2,参数!$B$1)</f>
        <v>0</v>
      </c>
      <c r="H2419" s="17">
        <f ca="1">f_nav_periodreturnrankingper(A2419,参数!$B$2,参数!$B$1,3)</f>
        <v>0</v>
      </c>
      <c r="I2419" s="17">
        <f ca="1">f_nav_adjustedreturn(A2419,参数!$B$3,参数!$B$2)</f>
        <v>0</v>
      </c>
      <c r="J2419" s="17">
        <f ca="1">f_nav_periodreturnrankingper(A2419,参数!$B$3,参数!$B$2,3)</f>
        <v>0</v>
      </c>
      <c r="K2419" s="17">
        <f ca="1">f_nav_adjustedreturn(A2419,参数!$B$4,参数!$B$3)</f>
        <v>0</v>
      </c>
      <c r="L2419" s="17">
        <f ca="1">f_nav_periodreturnrankingper(A2419,参数!$B$4,参数!$B$3,3)</f>
        <v>0</v>
      </c>
      <c r="M2419" s="17">
        <f ca="1">f_nav_adjustedreturn(A2419,参数!$B$5,参数!$B$4)</f>
        <v>0</v>
      </c>
      <c r="N2419" s="17">
        <f ca="1">f_nav_periodreturnrankingper(A2419,参数!$B$5,参数!$B$4,3)</f>
        <v>0</v>
      </c>
      <c r="O2419" s="17">
        <f ca="1">f_nav_adjustedreturn(A2419,参数!$B$6,参数!$B$5)</f>
        <v>0</v>
      </c>
      <c r="P2419" s="17">
        <f ca="1">f_nav_periodreturnrankingper(A2419,参数!$B$6,参数!$B$5,3)</f>
        <v>0</v>
      </c>
      <c r="Q2419" s="25">
        <f>f_return(A2419,1,参数!$B$1-365/2,参数!$B$1)</f>
        <v>11.8426583904346</v>
      </c>
      <c r="R2419" s="25">
        <f ca="1">f_return(A2419,1,参数!$B$4,参数!$B$1)</f>
        <v>0</v>
      </c>
      <c r="S2419" s="25">
        <f ca="1">f_return(A2419,1,参数!$B$6,参数!$B$1)</f>
        <v>0</v>
      </c>
      <c r="T2419" t="str">
        <f>f_info_investtype(A2419)</f>
        <v>偏债混合型基金</v>
      </c>
      <c r="U2419" t="str">
        <f>f_info_fundmanager(A2419)</f>
        <v>孙丹,王磊</v>
      </c>
      <c r="V2419">
        <f>f_info_manager_onthepostdays(A2419,1)</f>
        <v>343</v>
      </c>
      <c r="W2419" s="25">
        <f ca="1">f_return_1w(A2419,"0",参数!$B$2)</f>
        <v>0</v>
      </c>
      <c r="X2419" s="25">
        <f>f_return_1m(A2419,"0",参数!$B$1)</f>
        <v>1.60575858250278</v>
      </c>
      <c r="Y2419" s="25">
        <f>f_return_3m(A2419,0,参数!$B$1)</f>
        <v>3.2058492688414</v>
      </c>
      <c r="Z2419" s="25">
        <f>f_return_6m(A2419,0,参数!B2418)</f>
        <v>4.49823691985134</v>
      </c>
      <c r="AA2419" t="str">
        <f>f_dq_status(A2419,参数!$B$1)</f>
        <v>暂停大额申购|开放赎回</v>
      </c>
      <c r="AB2419" s="17">
        <f ca="1">f_risk_maxdownside(A2419,参数!$B$6,参数!$B$1)</f>
        <v>-0.670950670950681</v>
      </c>
      <c r="AC2419" s="17">
        <f ca="1">f_risk_maxdownside(A2419,参数!$B$4,参数!$B$1)</f>
        <v>-0.670950670950681</v>
      </c>
      <c r="AD2419" t="str">
        <f ca="1">f_risk_maxdownside_date(A2419,参数!$B$6,参数!$B$1)</f>
        <v>20200902-20200909</v>
      </c>
    </row>
    <row r="2420" spans="1:30">
      <c r="A2420" s="15" t="s">
        <v>2448</v>
      </c>
      <c r="B2420" t="str">
        <f>f_info_name(A2420)</f>
        <v>大成睿裕六个月持有A</v>
      </c>
      <c r="C2420" t="str">
        <f>f_info_setupdate(A2420)</f>
        <v>2020-06-05</v>
      </c>
      <c r="D2420" s="16">
        <f t="shared" si="37"/>
        <v>234</v>
      </c>
      <c r="F2420" s="17">
        <f>f_netasset_total(A2420,参数!$B$1,100000000)</f>
        <v>2.335263711</v>
      </c>
      <c r="G2420" s="17">
        <f ca="1">f_nav_adjustedreturn(A2420,参数!$B$2,参数!$B$1)</f>
        <v>0</v>
      </c>
      <c r="H2420" s="17">
        <f ca="1">f_nav_periodreturnrankingper(A2420,参数!$B$2,参数!$B$1,3)</f>
        <v>0</v>
      </c>
      <c r="I2420" s="17">
        <f ca="1">f_nav_adjustedreturn(A2420,参数!$B$3,参数!$B$2)</f>
        <v>0</v>
      </c>
      <c r="J2420" s="17">
        <f ca="1">f_nav_periodreturnrankingper(A2420,参数!$B$3,参数!$B$2,3)</f>
        <v>0</v>
      </c>
      <c r="K2420" s="17">
        <f ca="1">f_nav_adjustedreturn(A2420,参数!$B$4,参数!$B$3)</f>
        <v>0</v>
      </c>
      <c r="L2420" s="17">
        <f ca="1">f_nav_periodreturnrankingper(A2420,参数!$B$4,参数!$B$3,3)</f>
        <v>0</v>
      </c>
      <c r="M2420" s="17">
        <f ca="1">f_nav_adjustedreturn(A2420,参数!$B$5,参数!$B$4)</f>
        <v>0</v>
      </c>
      <c r="N2420" s="17">
        <f ca="1">f_nav_periodreturnrankingper(A2420,参数!$B$5,参数!$B$4,3)</f>
        <v>0</v>
      </c>
      <c r="O2420" s="17">
        <f ca="1">f_nav_adjustedreturn(A2420,参数!$B$6,参数!$B$5)</f>
        <v>0</v>
      </c>
      <c r="P2420" s="17">
        <f ca="1">f_nav_periodreturnrankingper(A2420,参数!$B$6,参数!$B$5,3)</f>
        <v>0</v>
      </c>
      <c r="Q2420" s="25">
        <f>f_return(A2420,1,参数!$B$1-365/2,参数!$B$1)</f>
        <v>58.522903188919</v>
      </c>
      <c r="R2420" s="25">
        <f ca="1">f_return(A2420,1,参数!$B$4,参数!$B$1)</f>
        <v>0</v>
      </c>
      <c r="S2420" s="25">
        <f ca="1">f_return(A2420,1,参数!$B$6,参数!$B$1)</f>
        <v>0</v>
      </c>
      <c r="T2420" t="str">
        <f>f_info_investtype(A2420)</f>
        <v>普通股票型基金</v>
      </c>
      <c r="U2420" t="str">
        <f>f_info_fundmanager(A2420)</f>
        <v>刘旭</v>
      </c>
      <c r="V2420">
        <f>f_info_manager_onthepostdays(A2420,1)</f>
        <v>251</v>
      </c>
      <c r="W2420" s="25">
        <f ca="1">f_return_1w(A2420,"0",参数!$B$2)</f>
        <v>0</v>
      </c>
      <c r="X2420" s="25">
        <f>f_return_1m(A2420,"0",参数!$B$1)</f>
        <v>6.5584630672408</v>
      </c>
      <c r="Y2420" s="25">
        <f>f_return_3m(A2420,0,参数!$B$1)</f>
        <v>14.8825997678779</v>
      </c>
      <c r="Z2420" s="25">
        <f>f_return_6m(A2420,0,参数!B2419)</f>
        <v>21.6129640097984</v>
      </c>
      <c r="AA2420" t="str">
        <f>f_dq_status(A2420,参数!$B$1)</f>
        <v>开放申购|开放赎回</v>
      </c>
      <c r="AB2420" s="17">
        <f ca="1">f_risk_maxdownside(A2420,参数!$B$6,参数!$B$1)</f>
        <v>-4.7017543859649</v>
      </c>
      <c r="AC2420" s="17">
        <f ca="1">f_risk_maxdownside(A2420,参数!$B$4,参数!$B$1)</f>
        <v>-4.7017543859649</v>
      </c>
      <c r="AD2420" t="str">
        <f ca="1">f_risk_maxdownside_date(A2420,参数!$B$6,参数!$B$1)</f>
        <v>20200903-20200909</v>
      </c>
    </row>
    <row r="2421" spans="1:30">
      <c r="A2421" s="15" t="s">
        <v>2449</v>
      </c>
      <c r="B2421" t="str">
        <f>f_info_name(A2421)</f>
        <v>国联安新蓝筹红利一年定开</v>
      </c>
      <c r="C2421" t="str">
        <f>f_info_setupdate(A2421)</f>
        <v>2020-08-13</v>
      </c>
      <c r="D2421" s="16">
        <f t="shared" si="37"/>
        <v>165</v>
      </c>
      <c r="F2421" s="17">
        <f>f_netasset_total(A2421,参数!$B$1,100000000)</f>
        <v>3.0460825839</v>
      </c>
      <c r="G2421" s="17">
        <f ca="1">f_nav_adjustedreturn(A2421,参数!$B$2,参数!$B$1)</f>
        <v>0</v>
      </c>
      <c r="H2421" s="17">
        <f ca="1">f_nav_periodreturnrankingper(A2421,参数!$B$2,参数!$B$1,3)</f>
        <v>0</v>
      </c>
      <c r="I2421" s="17">
        <f ca="1">f_nav_adjustedreturn(A2421,参数!$B$3,参数!$B$2)</f>
        <v>0</v>
      </c>
      <c r="J2421" s="17">
        <f ca="1">f_nav_periodreturnrankingper(A2421,参数!$B$3,参数!$B$2,3)</f>
        <v>0</v>
      </c>
      <c r="K2421" s="17">
        <f ca="1">f_nav_adjustedreturn(A2421,参数!$B$4,参数!$B$3)</f>
        <v>0</v>
      </c>
      <c r="L2421" s="17">
        <f ca="1">f_nav_periodreturnrankingper(A2421,参数!$B$4,参数!$B$3,3)</f>
        <v>0</v>
      </c>
      <c r="M2421" s="17">
        <f ca="1">f_nav_adjustedreturn(A2421,参数!$B$5,参数!$B$4)</f>
        <v>0</v>
      </c>
      <c r="N2421" s="17">
        <f ca="1">f_nav_periodreturnrankingper(A2421,参数!$B$5,参数!$B$4,3)</f>
        <v>0</v>
      </c>
      <c r="O2421" s="17">
        <f ca="1">f_nav_adjustedreturn(A2421,参数!$B$6,参数!$B$5)</f>
        <v>0</v>
      </c>
      <c r="P2421" s="17">
        <f ca="1">f_nav_periodreturnrankingper(A2421,参数!$B$6,参数!$B$5,3)</f>
        <v>0</v>
      </c>
      <c r="Q2421" s="25">
        <f>f_return(A2421,1,参数!$B$1-365/2,参数!$B$1)</f>
        <v>0</v>
      </c>
      <c r="R2421" s="25">
        <f ca="1">f_return(A2421,1,参数!$B$4,参数!$B$1)</f>
        <v>0</v>
      </c>
      <c r="S2421" s="25">
        <f ca="1">f_return(A2421,1,参数!$B$6,参数!$B$1)</f>
        <v>0</v>
      </c>
      <c r="T2421" t="str">
        <f>f_info_investtype(A2421)</f>
        <v>偏股混合型基金</v>
      </c>
      <c r="U2421" t="str">
        <f>f_info_fundmanager(A2421)</f>
        <v>刘斌,张汉毅</v>
      </c>
      <c r="V2421">
        <f>f_info_manager_onthepostdays(A2421,1)</f>
        <v>182</v>
      </c>
      <c r="W2421" s="25">
        <f ca="1">f_return_1w(A2421,"0",参数!$B$2)</f>
        <v>0</v>
      </c>
      <c r="X2421" s="25">
        <f>f_return_1m(A2421,"0",参数!$B$1)</f>
        <v>14.5149911816579</v>
      </c>
      <c r="Y2421" s="25">
        <f>f_return_3m(A2421,0,参数!$B$1)</f>
        <v>30.1724137931034</v>
      </c>
      <c r="Z2421" s="25">
        <f>f_return_6m(A2421,0,参数!B2420)</f>
        <v>0</v>
      </c>
      <c r="AA2421" t="str">
        <f>f_dq_status(A2421,参数!$B$1)</f>
        <v>封闭期</v>
      </c>
      <c r="AB2421" s="17">
        <f ca="1">f_risk_maxdownside(A2421,参数!$B$6,参数!$B$1)</f>
        <v>-5.66531086577571</v>
      </c>
      <c r="AC2421" s="17">
        <f ca="1">f_risk_maxdownside(A2421,参数!$B$4,参数!$B$1)</f>
        <v>-5.66531086577571</v>
      </c>
      <c r="AD2421" t="str">
        <f ca="1">f_risk_maxdownside_date(A2421,参数!$B$6,参数!$B$1)</f>
        <v>20200829-20200924</v>
      </c>
    </row>
    <row r="2422" spans="1:30">
      <c r="A2422" s="15" t="s">
        <v>2450</v>
      </c>
      <c r="B2422" t="str">
        <f>f_info_name(A2422)</f>
        <v>博远博锐A</v>
      </c>
      <c r="C2422" t="str">
        <f>f_info_setupdate(A2422)</f>
        <v>2020-07-08</v>
      </c>
      <c r="D2422" s="16">
        <f t="shared" si="37"/>
        <v>201</v>
      </c>
      <c r="F2422" s="17">
        <f>f_netasset_total(A2422,参数!$B$1,100000000)</f>
        <v>0.4873033834</v>
      </c>
      <c r="G2422" s="17">
        <f ca="1">f_nav_adjustedreturn(A2422,参数!$B$2,参数!$B$1)</f>
        <v>0</v>
      </c>
      <c r="H2422" s="17">
        <f ca="1">f_nav_periodreturnrankingper(A2422,参数!$B$2,参数!$B$1,3)</f>
        <v>0</v>
      </c>
      <c r="I2422" s="17">
        <f ca="1">f_nav_adjustedreturn(A2422,参数!$B$3,参数!$B$2)</f>
        <v>0</v>
      </c>
      <c r="J2422" s="17">
        <f ca="1">f_nav_periodreturnrankingper(A2422,参数!$B$3,参数!$B$2,3)</f>
        <v>0</v>
      </c>
      <c r="K2422" s="17">
        <f ca="1">f_nav_adjustedreturn(A2422,参数!$B$4,参数!$B$3)</f>
        <v>0</v>
      </c>
      <c r="L2422" s="17">
        <f ca="1">f_nav_periodreturnrankingper(A2422,参数!$B$4,参数!$B$3,3)</f>
        <v>0</v>
      </c>
      <c r="M2422" s="17">
        <f ca="1">f_nav_adjustedreturn(A2422,参数!$B$5,参数!$B$4)</f>
        <v>0</v>
      </c>
      <c r="N2422" s="17">
        <f ca="1">f_nav_periodreturnrankingper(A2422,参数!$B$5,参数!$B$4,3)</f>
        <v>0</v>
      </c>
      <c r="O2422" s="17">
        <f ca="1">f_nav_adjustedreturn(A2422,参数!$B$6,参数!$B$5)</f>
        <v>0</v>
      </c>
      <c r="P2422" s="17">
        <f ca="1">f_nav_periodreturnrankingper(A2422,参数!$B$6,参数!$B$5,3)</f>
        <v>0</v>
      </c>
      <c r="Q2422" s="25">
        <f>f_return(A2422,1,参数!$B$1-365/2,参数!$B$1)</f>
        <v>-5.97633434120703</v>
      </c>
      <c r="R2422" s="25">
        <f ca="1">f_return(A2422,1,参数!$B$4,参数!$B$1)</f>
        <v>0</v>
      </c>
      <c r="S2422" s="25">
        <f ca="1">f_return(A2422,1,参数!$B$6,参数!$B$1)</f>
        <v>0</v>
      </c>
      <c r="T2422" t="str">
        <f>f_info_investtype(A2422)</f>
        <v>偏股混合型基金</v>
      </c>
      <c r="U2422" t="str">
        <f>f_info_fundmanager(A2422)</f>
        <v>钟鸣远,谭飞</v>
      </c>
      <c r="V2422">
        <f>f_info_manager_onthepostdays(A2422,1)</f>
        <v>218</v>
      </c>
      <c r="W2422" s="25">
        <f ca="1">f_return_1w(A2422,"0",参数!$B$2)</f>
        <v>0</v>
      </c>
      <c r="X2422" s="25">
        <f>f_return_1m(A2422,"0",参数!$B$1)</f>
        <v>4.91642084562439</v>
      </c>
      <c r="Y2422" s="25">
        <f>f_return_3m(A2422,0,参数!$B$1)</f>
        <v>1.02040816326531</v>
      </c>
      <c r="Z2422" s="25">
        <f>f_return_6m(A2422,0,参数!B2421)</f>
        <v>-8.16246826791642</v>
      </c>
      <c r="AA2422" t="str">
        <f>f_dq_status(A2422,参数!$B$1)</f>
        <v>开放申购|开放赎回</v>
      </c>
      <c r="AB2422" s="17">
        <f ca="1">f_risk_maxdownside(A2422,参数!$B$6,参数!$B$1)</f>
        <v>-12.0191368873267</v>
      </c>
      <c r="AC2422" s="17">
        <f ca="1">f_risk_maxdownside(A2422,参数!$B$4,参数!$B$1)</f>
        <v>-12.0191368873267</v>
      </c>
      <c r="AD2422" t="str">
        <f ca="1">f_risk_maxdownside_date(A2422,参数!$B$6,参数!$B$1)</f>
        <v>20200808-20201229</v>
      </c>
    </row>
    <row r="2423" spans="1:30">
      <c r="A2423" s="15" t="s">
        <v>2451</v>
      </c>
      <c r="B2423" t="str">
        <f>f_info_name(A2423)</f>
        <v>民生加银卓越配置6个月</v>
      </c>
      <c r="C2423" t="str">
        <f>f_info_setupdate(A2423)</f>
        <v>2020-02-20</v>
      </c>
      <c r="D2423" s="16">
        <f t="shared" si="37"/>
        <v>340</v>
      </c>
      <c r="F2423" s="17">
        <f>f_netasset_total(A2423,参数!$B$1,100000000)</f>
        <v>101.0088803213</v>
      </c>
      <c r="G2423" s="17">
        <f ca="1">f_nav_adjustedreturn(A2423,参数!$B$2,参数!$B$1)</f>
        <v>0</v>
      </c>
      <c r="H2423" s="17">
        <f ca="1">f_nav_periodreturnrankingper(A2423,参数!$B$2,参数!$B$1,3)</f>
        <v>0</v>
      </c>
      <c r="I2423" s="17">
        <f ca="1">f_nav_adjustedreturn(A2423,参数!$B$3,参数!$B$2)</f>
        <v>0</v>
      </c>
      <c r="J2423" s="17">
        <f ca="1">f_nav_periodreturnrankingper(A2423,参数!$B$3,参数!$B$2,3)</f>
        <v>0</v>
      </c>
      <c r="K2423" s="17">
        <f ca="1">f_nav_adjustedreturn(A2423,参数!$B$4,参数!$B$3)</f>
        <v>0</v>
      </c>
      <c r="L2423" s="17">
        <f ca="1">f_nav_periodreturnrankingper(A2423,参数!$B$4,参数!$B$3,3)</f>
        <v>0</v>
      </c>
      <c r="M2423" s="17">
        <f ca="1">f_nav_adjustedreturn(A2423,参数!$B$5,参数!$B$4)</f>
        <v>0</v>
      </c>
      <c r="N2423" s="17">
        <f ca="1">f_nav_periodreturnrankingper(A2423,参数!$B$5,参数!$B$4,3)</f>
        <v>0</v>
      </c>
      <c r="O2423" s="17">
        <f ca="1">f_nav_adjustedreturn(A2423,参数!$B$6,参数!$B$5)</f>
        <v>0</v>
      </c>
      <c r="P2423" s="17">
        <f ca="1">f_nav_periodreturnrankingper(A2423,参数!$B$6,参数!$B$5,3)</f>
        <v>0</v>
      </c>
      <c r="Q2423" s="25">
        <f>f_return(A2423,1,参数!$B$1-365/2,参数!$B$1)</f>
        <v>19.3067011313502</v>
      </c>
      <c r="R2423" s="25">
        <f ca="1">f_return(A2423,1,参数!$B$4,参数!$B$1)</f>
        <v>0</v>
      </c>
      <c r="S2423" s="25">
        <f ca="1">f_return(A2423,1,参数!$B$6,参数!$B$1)</f>
        <v>0</v>
      </c>
      <c r="T2423" t="str">
        <f>f_info_investtype(A2423)</f>
        <v>偏债混合型基金</v>
      </c>
      <c r="U2423" t="str">
        <f>f_info_fundmanager(A2423)</f>
        <v>于善辉</v>
      </c>
      <c r="V2423">
        <f>f_info_manager_onthepostdays(A2423,1)</f>
        <v>357</v>
      </c>
      <c r="W2423" s="25">
        <f ca="1">f_return_1w(A2423,"0",参数!$B$2)</f>
        <v>0</v>
      </c>
      <c r="X2423" s="25">
        <f>f_return_1m(A2423,"0",参数!$B$1)</f>
        <v>4.20996536104451</v>
      </c>
      <c r="Y2423" s="25">
        <f>f_return_3m(A2423,0,参数!$B$1)</f>
        <v>7.61258369256168</v>
      </c>
      <c r="Z2423" s="25">
        <f>f_return_6m(A2423,0,参数!B2422)</f>
        <v>6.3592858457574</v>
      </c>
      <c r="AA2423" t="str">
        <f>f_dq_status(A2423,参数!$B$1)</f>
        <v>暂停大额申购|开放赎回</v>
      </c>
      <c r="AB2423" s="17">
        <f ca="1">f_risk_maxdownside(A2423,参数!$B$6,参数!$B$1)</f>
        <v>-1.89677184023344</v>
      </c>
      <c r="AC2423" s="17">
        <f ca="1">f_risk_maxdownside(A2423,参数!$B$4,参数!$B$1)</f>
        <v>-1.89677184023344</v>
      </c>
      <c r="AD2423" t="str">
        <f ca="1">f_risk_maxdownside_date(A2423,参数!$B$6,参数!$B$1)</f>
        <v>20200903-20200910</v>
      </c>
    </row>
    <row r="2424" spans="1:30">
      <c r="A2424" s="15" t="s">
        <v>2452</v>
      </c>
      <c r="B2424" t="str">
        <f>f_info_name(A2424)</f>
        <v>中邮价值优选</v>
      </c>
      <c r="C2424" t="str">
        <f>f_info_setupdate(A2424)</f>
        <v>2020-09-09</v>
      </c>
      <c r="D2424" s="16">
        <f t="shared" si="37"/>
        <v>138</v>
      </c>
      <c r="F2424" s="17">
        <f>f_netasset_total(A2424,参数!$B$1,100000000)</f>
        <v>0.1486167018</v>
      </c>
      <c r="G2424" s="17">
        <f ca="1">f_nav_adjustedreturn(A2424,参数!$B$2,参数!$B$1)</f>
        <v>0</v>
      </c>
      <c r="H2424" s="17">
        <f ca="1">f_nav_periodreturnrankingper(A2424,参数!$B$2,参数!$B$1,3)</f>
        <v>0</v>
      </c>
      <c r="I2424" s="17">
        <f ca="1">f_nav_adjustedreturn(A2424,参数!$B$3,参数!$B$2)</f>
        <v>0</v>
      </c>
      <c r="J2424" s="17">
        <f ca="1">f_nav_periodreturnrankingper(A2424,参数!$B$3,参数!$B$2,3)</f>
        <v>0</v>
      </c>
      <c r="K2424" s="17">
        <f ca="1">f_nav_adjustedreturn(A2424,参数!$B$4,参数!$B$3)</f>
        <v>0</v>
      </c>
      <c r="L2424" s="17">
        <f ca="1">f_nav_periodreturnrankingper(A2424,参数!$B$4,参数!$B$3,3)</f>
        <v>0</v>
      </c>
      <c r="M2424" s="17">
        <f ca="1">f_nav_adjustedreturn(A2424,参数!$B$5,参数!$B$4)</f>
        <v>0</v>
      </c>
      <c r="N2424" s="17">
        <f ca="1">f_nav_periodreturnrankingper(A2424,参数!$B$5,参数!$B$4,3)</f>
        <v>0</v>
      </c>
      <c r="O2424" s="17">
        <f ca="1">f_nav_adjustedreturn(A2424,参数!$B$6,参数!$B$5)</f>
        <v>0</v>
      </c>
      <c r="P2424" s="17">
        <f ca="1">f_nav_periodreturnrankingper(A2424,参数!$B$6,参数!$B$5,3)</f>
        <v>0</v>
      </c>
      <c r="Q2424" s="25">
        <f>f_return(A2424,1,参数!$B$1-365/2,参数!$B$1)</f>
        <v>0</v>
      </c>
      <c r="R2424" s="25">
        <f ca="1">f_return(A2424,1,参数!$B$4,参数!$B$1)</f>
        <v>0</v>
      </c>
      <c r="S2424" s="25">
        <f ca="1">f_return(A2424,1,参数!$B$6,参数!$B$1)</f>
        <v>0</v>
      </c>
      <c r="T2424" t="str">
        <f>f_info_investtype(A2424)</f>
        <v>灵活配置型基金</v>
      </c>
      <c r="U2424" t="str">
        <f>f_info_fundmanager(A2424)</f>
        <v>杨欢</v>
      </c>
      <c r="V2424">
        <f>f_info_manager_onthepostdays(A2424,1)</f>
        <v>155</v>
      </c>
      <c r="W2424" s="25">
        <f ca="1">f_return_1w(A2424,"0",参数!$B$2)</f>
        <v>0</v>
      </c>
      <c r="X2424" s="25">
        <f>f_return_1m(A2424,"0",参数!$B$1)</f>
        <v>6.03390399462908</v>
      </c>
      <c r="Y2424" s="25">
        <f>f_return_3m(A2424,0,参数!$B$1)</f>
        <v>25.733903871032</v>
      </c>
      <c r="Z2424" s="25">
        <f>f_return_6m(A2424,0,参数!B2423)</f>
        <v>0</v>
      </c>
      <c r="AA2424" t="str">
        <f>f_dq_status(A2424,参数!$B$1)</f>
        <v>封闭期</v>
      </c>
      <c r="AB2424" s="17">
        <f ca="1">f_risk_maxdownside(A2424,参数!$B$6,参数!$B$1)</f>
        <v>-3.89250191277737</v>
      </c>
      <c r="AC2424" s="17">
        <f ca="1">f_risk_maxdownside(A2424,参数!$B$4,参数!$B$1)</f>
        <v>-3.89250191277737</v>
      </c>
      <c r="AD2424" t="str">
        <f ca="1">f_risk_maxdownside_date(A2424,参数!$B$6,参数!$B$1)</f>
        <v>20201017-20201023</v>
      </c>
    </row>
    <row r="2425" spans="1:30">
      <c r="A2425" s="15" t="s">
        <v>2453</v>
      </c>
      <c r="B2425" t="str">
        <f>f_info_name(A2425)</f>
        <v>安信价值成长A</v>
      </c>
      <c r="C2425" t="str">
        <f>f_info_setupdate(A2425)</f>
        <v>2020-03-18</v>
      </c>
      <c r="D2425" s="16">
        <f t="shared" si="37"/>
        <v>313</v>
      </c>
      <c r="F2425" s="17">
        <f>f_netasset_total(A2425,参数!$B$1,100000000)</f>
        <v>4.4493963933</v>
      </c>
      <c r="G2425" s="17">
        <f ca="1">f_nav_adjustedreturn(A2425,参数!$B$2,参数!$B$1)</f>
        <v>0</v>
      </c>
      <c r="H2425" s="17">
        <f ca="1">f_nav_periodreturnrankingper(A2425,参数!$B$2,参数!$B$1,3)</f>
        <v>0</v>
      </c>
      <c r="I2425" s="17">
        <f ca="1">f_nav_adjustedreturn(A2425,参数!$B$3,参数!$B$2)</f>
        <v>0</v>
      </c>
      <c r="J2425" s="17">
        <f ca="1">f_nav_periodreturnrankingper(A2425,参数!$B$3,参数!$B$2,3)</f>
        <v>0</v>
      </c>
      <c r="K2425" s="17">
        <f ca="1">f_nav_adjustedreturn(A2425,参数!$B$4,参数!$B$3)</f>
        <v>0</v>
      </c>
      <c r="L2425" s="17">
        <f ca="1">f_nav_periodreturnrankingper(A2425,参数!$B$4,参数!$B$3,3)</f>
        <v>0</v>
      </c>
      <c r="M2425" s="17">
        <f ca="1">f_nav_adjustedreturn(A2425,参数!$B$5,参数!$B$4)</f>
        <v>0</v>
      </c>
      <c r="N2425" s="17">
        <f ca="1">f_nav_periodreturnrankingper(A2425,参数!$B$5,参数!$B$4,3)</f>
        <v>0</v>
      </c>
      <c r="O2425" s="17">
        <f ca="1">f_nav_adjustedreturn(A2425,参数!$B$6,参数!$B$5)</f>
        <v>0</v>
      </c>
      <c r="P2425" s="17">
        <f ca="1">f_nav_periodreturnrankingper(A2425,参数!$B$6,参数!$B$5,3)</f>
        <v>0</v>
      </c>
      <c r="Q2425" s="25">
        <f>f_return(A2425,1,参数!$B$1-365/2,参数!$B$1)</f>
        <v>142.707777224707</v>
      </c>
      <c r="R2425" s="25">
        <f ca="1">f_return(A2425,1,参数!$B$4,参数!$B$1)</f>
        <v>0</v>
      </c>
      <c r="S2425" s="25">
        <f ca="1">f_return(A2425,1,参数!$B$6,参数!$B$1)</f>
        <v>0</v>
      </c>
      <c r="T2425" t="str">
        <f>f_info_investtype(A2425)</f>
        <v>偏股混合型基金</v>
      </c>
      <c r="U2425" t="str">
        <f>f_info_fundmanager(A2425)</f>
        <v>聂世林,陈振宇</v>
      </c>
      <c r="V2425">
        <f>f_info_manager_onthepostdays(A2425,1)</f>
        <v>330</v>
      </c>
      <c r="W2425" s="25">
        <f ca="1">f_return_1w(A2425,"0",参数!$B$2)</f>
        <v>0</v>
      </c>
      <c r="X2425" s="25">
        <f>f_return_1m(A2425,"0",参数!$B$1)</f>
        <v>17.9191842900302</v>
      </c>
      <c r="Y2425" s="25">
        <f>f_return_3m(A2425,0,参数!$B$1)</f>
        <v>38.5212569316081</v>
      </c>
      <c r="Z2425" s="25">
        <f>f_return_6m(A2425,0,参数!B2424)</f>
        <v>41.0415707930664</v>
      </c>
      <c r="AA2425" t="str">
        <f>f_dq_status(A2425,参数!$B$1)</f>
        <v>开放申购|开放赎回</v>
      </c>
      <c r="AB2425" s="17">
        <f ca="1">f_risk_maxdownside(A2425,参数!$B$6,参数!$B$1)</f>
        <v>-8.00711743772242</v>
      </c>
      <c r="AC2425" s="17">
        <f ca="1">f_risk_maxdownside(A2425,参数!$B$4,参数!$B$1)</f>
        <v>-8.00711743772242</v>
      </c>
      <c r="AD2425" t="str">
        <f ca="1">f_risk_maxdownside_date(A2425,参数!$B$6,参数!$B$1)</f>
        <v>20200714-20200716</v>
      </c>
    </row>
    <row r="2426" spans="1:30">
      <c r="A2426" s="15" t="s">
        <v>2454</v>
      </c>
      <c r="B2426" t="str">
        <f>f_info_name(A2426)</f>
        <v>创金合信鑫利A</v>
      </c>
      <c r="C2426" t="str">
        <f>f_info_setupdate(A2426)</f>
        <v>2020-01-17</v>
      </c>
      <c r="D2426" s="16">
        <f t="shared" si="37"/>
        <v>374</v>
      </c>
      <c r="F2426" s="17">
        <f>f_netasset_total(A2426,参数!$B$1,100000000)</f>
        <v>7.3561701668</v>
      </c>
      <c r="G2426" s="17">
        <f ca="1">f_nav_adjustedreturn(A2426,参数!$B$2,参数!$B$1)</f>
        <v>35.6490312217649</v>
      </c>
      <c r="H2426" s="17">
        <f ca="1">f_nav_periodreturnrankingper(A2426,参数!$B$2,参数!$B$1,3)</f>
        <v>4.27807486631016</v>
      </c>
      <c r="I2426" s="17">
        <f ca="1">f_nav_adjustedreturn(A2426,参数!$B$3,参数!$B$2)</f>
        <v>0</v>
      </c>
      <c r="J2426" s="17">
        <f ca="1">f_nav_periodreturnrankingper(A2426,参数!$B$3,参数!$B$2,3)</f>
        <v>0</v>
      </c>
      <c r="K2426" s="17">
        <f ca="1">f_nav_adjustedreturn(A2426,参数!$B$4,参数!$B$3)</f>
        <v>0</v>
      </c>
      <c r="L2426" s="17">
        <f ca="1">f_nav_periodreturnrankingper(A2426,参数!$B$4,参数!$B$3,3)</f>
        <v>0</v>
      </c>
      <c r="M2426" s="17">
        <f ca="1">f_nav_adjustedreturn(A2426,参数!$B$5,参数!$B$4)</f>
        <v>0</v>
      </c>
      <c r="N2426" s="17">
        <f ca="1">f_nav_periodreturnrankingper(A2426,参数!$B$5,参数!$B$4,3)</f>
        <v>0</v>
      </c>
      <c r="O2426" s="17">
        <f ca="1">f_nav_adjustedreturn(A2426,参数!$B$6,参数!$B$5)</f>
        <v>0</v>
      </c>
      <c r="P2426" s="17">
        <f ca="1">f_nav_periodreturnrankingper(A2426,参数!$B$6,参数!$B$5,3)</f>
        <v>0</v>
      </c>
      <c r="Q2426" s="25">
        <f>f_return(A2426,1,参数!$B$1-365/2,参数!$B$1)</f>
        <v>40.0961074098769</v>
      </c>
      <c r="R2426" s="25">
        <f ca="1">f_return(A2426,1,参数!$B$4,参数!$B$1)</f>
        <v>0</v>
      </c>
      <c r="S2426" s="25">
        <f ca="1">f_return(A2426,1,参数!$B$6,参数!$B$1)</f>
        <v>0</v>
      </c>
      <c r="T2426" t="str">
        <f>f_info_investtype(A2426)</f>
        <v>偏债混合型基金</v>
      </c>
      <c r="U2426" t="str">
        <f>f_info_fundmanager(A2426)</f>
        <v>王林峰,王妍,闫一帆</v>
      </c>
      <c r="V2426">
        <f>f_info_manager_onthepostdays(A2426,1)</f>
        <v>391</v>
      </c>
      <c r="W2426" s="25">
        <f ca="1">f_return_1w(A2426,"0",参数!$B$2)</f>
        <v>-0.390000000000001</v>
      </c>
      <c r="X2426" s="25">
        <f>f_return_1m(A2426,"0",参数!$B$1)</f>
        <v>7.36591179976162</v>
      </c>
      <c r="Y2426" s="25">
        <f>f_return_3m(A2426,0,参数!$B$1)</f>
        <v>16.3223140495868</v>
      </c>
      <c r="Z2426" s="25">
        <f>f_return_6m(A2426,0,参数!B2425)</f>
        <v>17.1006573892256</v>
      </c>
      <c r="AA2426" t="str">
        <f>f_dq_status(A2426,参数!$B$1)</f>
        <v>暂停大额申购|开放赎回</v>
      </c>
      <c r="AB2426" s="17">
        <f ca="1">f_risk_maxdownside(A2426,参数!$B$6,参数!$B$1)</f>
        <v>-6.22239293259075</v>
      </c>
      <c r="AC2426" s="17">
        <f ca="1">f_risk_maxdownside(A2426,参数!$B$4,参数!$B$1)</f>
        <v>-6.22239293259075</v>
      </c>
      <c r="AD2426" t="str">
        <f ca="1">f_risk_maxdownside_date(A2426,参数!$B$6,参数!$B$1)</f>
        <v>20200307-20200320</v>
      </c>
    </row>
    <row r="2427" spans="1:30">
      <c r="A2427" s="15" t="s">
        <v>2455</v>
      </c>
      <c r="B2427" t="str">
        <f>f_info_name(A2427)</f>
        <v>上银可转债精选</v>
      </c>
      <c r="C2427" t="str">
        <f>f_info_setupdate(A2427)</f>
        <v>2020-05-08</v>
      </c>
      <c r="D2427" s="16">
        <f t="shared" si="37"/>
        <v>262</v>
      </c>
      <c r="F2427" s="17">
        <f>f_netasset_total(A2427,参数!$B$1,100000000)</f>
        <v>0.6141133673</v>
      </c>
      <c r="G2427" s="17">
        <f ca="1">f_nav_adjustedreturn(A2427,参数!$B$2,参数!$B$1)</f>
        <v>0</v>
      </c>
      <c r="H2427" s="17">
        <f ca="1">f_nav_periodreturnrankingper(A2427,参数!$B$2,参数!$B$1,3)</f>
        <v>0</v>
      </c>
      <c r="I2427" s="17">
        <f ca="1">f_nav_adjustedreturn(A2427,参数!$B$3,参数!$B$2)</f>
        <v>0</v>
      </c>
      <c r="J2427" s="17">
        <f ca="1">f_nav_periodreturnrankingper(A2427,参数!$B$3,参数!$B$2,3)</f>
        <v>0</v>
      </c>
      <c r="K2427" s="17">
        <f ca="1">f_nav_adjustedreturn(A2427,参数!$B$4,参数!$B$3)</f>
        <v>0</v>
      </c>
      <c r="L2427" s="17">
        <f ca="1">f_nav_periodreturnrankingper(A2427,参数!$B$4,参数!$B$3,3)</f>
        <v>0</v>
      </c>
      <c r="M2427" s="17">
        <f ca="1">f_nav_adjustedreturn(A2427,参数!$B$5,参数!$B$4)</f>
        <v>0</v>
      </c>
      <c r="N2427" s="17">
        <f ca="1">f_nav_periodreturnrankingper(A2427,参数!$B$5,参数!$B$4,3)</f>
        <v>0</v>
      </c>
      <c r="O2427" s="17">
        <f ca="1">f_nav_adjustedreturn(A2427,参数!$B$6,参数!$B$5)</f>
        <v>0</v>
      </c>
      <c r="P2427" s="17">
        <f ca="1">f_nav_periodreturnrankingper(A2427,参数!$B$6,参数!$B$5,3)</f>
        <v>0</v>
      </c>
      <c r="Q2427" s="25">
        <f>f_return(A2427,1,参数!$B$1-365/2,参数!$B$1)</f>
        <v>-4.32704219959255</v>
      </c>
      <c r="R2427" s="25">
        <f ca="1">f_return(A2427,1,参数!$B$4,参数!$B$1)</f>
        <v>0</v>
      </c>
      <c r="S2427" s="25">
        <f ca="1">f_return(A2427,1,参数!$B$6,参数!$B$1)</f>
        <v>0</v>
      </c>
      <c r="T2427" t="str">
        <f>f_info_investtype(A2427)</f>
        <v>混合债券型二级基金</v>
      </c>
      <c r="U2427" t="str">
        <f>f_info_fundmanager(A2427)</f>
        <v>赵治烨</v>
      </c>
      <c r="V2427">
        <f>f_info_manager_onthepostdays(A2427,1)</f>
        <v>279</v>
      </c>
      <c r="W2427" s="25">
        <f ca="1">f_return_1w(A2427,"0",参数!$B$2)</f>
        <v>0</v>
      </c>
      <c r="X2427" s="25">
        <f>f_return_1m(A2427,"0",参数!$B$1)</f>
        <v>-1.00553041729512</v>
      </c>
      <c r="Y2427" s="25">
        <f>f_return_3m(A2427,0,参数!$B$1)</f>
        <v>-4.85164782062433</v>
      </c>
      <c r="Z2427" s="25">
        <f>f_return_6m(A2427,0,参数!B2426)</f>
        <v>-7.6111164907524</v>
      </c>
      <c r="AA2427" t="str">
        <f>f_dq_status(A2427,参数!$B$1)</f>
        <v>开放申购|开放赎回</v>
      </c>
      <c r="AB2427" s="17">
        <f ca="1">f_risk_maxdownside(A2427,参数!$B$6,参数!$B$1)</f>
        <v>-6.18261616257991</v>
      </c>
      <c r="AC2427" s="17">
        <f ca="1">f_risk_maxdownside(A2427,参数!$B$4,参数!$B$1)</f>
        <v>-6.18261616257991</v>
      </c>
      <c r="AD2427" t="str">
        <f ca="1">f_risk_maxdownside_date(A2427,参数!$B$6,参数!$B$1)</f>
        <v>20200904-20210113</v>
      </c>
    </row>
    <row r="2428" spans="1:30">
      <c r="A2428" s="15" t="s">
        <v>2456</v>
      </c>
      <c r="B2428" t="str">
        <f>f_info_name(A2428)</f>
        <v>富国内需增长</v>
      </c>
      <c r="C2428" t="str">
        <f>f_info_setupdate(A2428)</f>
        <v>2020-03-26</v>
      </c>
      <c r="D2428" s="16">
        <f t="shared" si="37"/>
        <v>305</v>
      </c>
      <c r="F2428" s="17">
        <f>f_netasset_total(A2428,参数!$B$1,100000000)</f>
        <v>23.0165643173</v>
      </c>
      <c r="G2428" s="17">
        <f ca="1">f_nav_adjustedreturn(A2428,参数!$B$2,参数!$B$1)</f>
        <v>0</v>
      </c>
      <c r="H2428" s="17">
        <f ca="1">f_nav_periodreturnrankingper(A2428,参数!$B$2,参数!$B$1,3)</f>
        <v>0</v>
      </c>
      <c r="I2428" s="17">
        <f ca="1">f_nav_adjustedreturn(A2428,参数!$B$3,参数!$B$2)</f>
        <v>0</v>
      </c>
      <c r="J2428" s="17">
        <f ca="1">f_nav_periodreturnrankingper(A2428,参数!$B$3,参数!$B$2,3)</f>
        <v>0</v>
      </c>
      <c r="K2428" s="17">
        <f ca="1">f_nav_adjustedreturn(A2428,参数!$B$4,参数!$B$3)</f>
        <v>0</v>
      </c>
      <c r="L2428" s="17">
        <f ca="1">f_nav_periodreturnrankingper(A2428,参数!$B$4,参数!$B$3,3)</f>
        <v>0</v>
      </c>
      <c r="M2428" s="17">
        <f ca="1">f_nav_adjustedreturn(A2428,参数!$B$5,参数!$B$4)</f>
        <v>0</v>
      </c>
      <c r="N2428" s="17">
        <f ca="1">f_nav_periodreturnrankingper(A2428,参数!$B$5,参数!$B$4,3)</f>
        <v>0</v>
      </c>
      <c r="O2428" s="17">
        <f ca="1">f_nav_adjustedreturn(A2428,参数!$B$6,参数!$B$5)</f>
        <v>0</v>
      </c>
      <c r="P2428" s="17">
        <f ca="1">f_nav_periodreturnrankingper(A2428,参数!$B$6,参数!$B$5,3)</f>
        <v>0</v>
      </c>
      <c r="Q2428" s="25">
        <f>f_return(A2428,1,参数!$B$1-365/2,参数!$B$1)</f>
        <v>84.856896995541</v>
      </c>
      <c r="R2428" s="25">
        <f ca="1">f_return(A2428,1,参数!$B$4,参数!$B$1)</f>
        <v>0</v>
      </c>
      <c r="S2428" s="25">
        <f ca="1">f_return(A2428,1,参数!$B$6,参数!$B$1)</f>
        <v>0</v>
      </c>
      <c r="T2428" t="str">
        <f>f_info_investtype(A2428)</f>
        <v>偏股混合型基金</v>
      </c>
      <c r="U2428" t="str">
        <f>f_info_fundmanager(A2428)</f>
        <v>王园园</v>
      </c>
      <c r="V2428">
        <f>f_info_manager_onthepostdays(A2428,1)</f>
        <v>322</v>
      </c>
      <c r="W2428" s="25">
        <f ca="1">f_return_1w(A2428,"0",参数!$B$2)</f>
        <v>0</v>
      </c>
      <c r="X2428" s="25">
        <f>f_return_1m(A2428,"0",参数!$B$1)</f>
        <v>17.3885984565596</v>
      </c>
      <c r="Y2428" s="25">
        <f>f_return_3m(A2428,0,参数!$B$1)</f>
        <v>29.5912057712126</v>
      </c>
      <c r="Z2428" s="25">
        <f>f_return_6m(A2428,0,参数!B2427)</f>
        <v>31.0934720131381</v>
      </c>
      <c r="AA2428" t="str">
        <f>f_dq_status(A2428,参数!$B$1)</f>
        <v>开放申购|开放赎回</v>
      </c>
      <c r="AB2428" s="17">
        <f ca="1">f_risk_maxdownside(A2428,参数!$B$6,参数!$B$1)</f>
        <v>-9.50930401960135</v>
      </c>
      <c r="AC2428" s="17">
        <f ca="1">f_risk_maxdownside(A2428,参数!$B$4,参数!$B$1)</f>
        <v>-9.50930401960135</v>
      </c>
      <c r="AD2428" t="str">
        <f ca="1">f_risk_maxdownside_date(A2428,参数!$B$6,参数!$B$1)</f>
        <v>20200804-20200909</v>
      </c>
    </row>
    <row r="2429" spans="1:30">
      <c r="A2429" s="15" t="s">
        <v>2457</v>
      </c>
      <c r="B2429" t="str">
        <f>f_info_name(A2429)</f>
        <v>广发科技先锋</v>
      </c>
      <c r="C2429" t="str">
        <f>f_info_setupdate(A2429)</f>
        <v>2020-01-22</v>
      </c>
      <c r="D2429" s="16">
        <f t="shared" si="37"/>
        <v>369</v>
      </c>
      <c r="F2429" s="17">
        <f>f_netasset_total(A2429,参数!$B$1,100000000)</f>
        <v>239.7026297741</v>
      </c>
      <c r="G2429" s="17">
        <f ca="1">f_nav_adjustedreturn(A2429,参数!$B$2,参数!$B$1)</f>
        <v>80.38</v>
      </c>
      <c r="H2429" s="17">
        <f ca="1">f_nav_periodreturnrankingper(A2429,参数!$B$2,参数!$B$1,3)</f>
        <v>30.8145240431796</v>
      </c>
      <c r="I2429" s="17">
        <f ca="1">f_nav_adjustedreturn(A2429,参数!$B$3,参数!$B$2)</f>
        <v>0</v>
      </c>
      <c r="J2429" s="17">
        <f ca="1">f_nav_periodreturnrankingper(A2429,参数!$B$3,参数!$B$2,3)</f>
        <v>0</v>
      </c>
      <c r="K2429" s="17">
        <f ca="1">f_nav_adjustedreturn(A2429,参数!$B$4,参数!$B$3)</f>
        <v>0</v>
      </c>
      <c r="L2429" s="17">
        <f ca="1">f_nav_periodreturnrankingper(A2429,参数!$B$4,参数!$B$3,3)</f>
        <v>0</v>
      </c>
      <c r="M2429" s="17">
        <f ca="1">f_nav_adjustedreturn(A2429,参数!$B$5,参数!$B$4)</f>
        <v>0</v>
      </c>
      <c r="N2429" s="17">
        <f ca="1">f_nav_periodreturnrankingper(A2429,参数!$B$5,参数!$B$4,3)</f>
        <v>0</v>
      </c>
      <c r="O2429" s="17">
        <f ca="1">f_nav_adjustedreturn(A2429,参数!$B$6,参数!$B$5)</f>
        <v>0</v>
      </c>
      <c r="P2429" s="17">
        <f ca="1">f_nav_periodreturnrankingper(A2429,参数!$B$6,参数!$B$5,3)</f>
        <v>0</v>
      </c>
      <c r="Q2429" s="25">
        <f>f_return(A2429,1,参数!$B$1-365/2,参数!$B$1)</f>
        <v>70.5971270820704</v>
      </c>
      <c r="R2429" s="25">
        <f ca="1">f_return(A2429,1,参数!$B$4,参数!$B$1)</f>
        <v>0</v>
      </c>
      <c r="S2429" s="25">
        <f ca="1">f_return(A2429,1,参数!$B$6,参数!$B$1)</f>
        <v>0</v>
      </c>
      <c r="T2429" t="str">
        <f>f_info_investtype(A2429)</f>
        <v>偏股混合型基金</v>
      </c>
      <c r="U2429" t="str">
        <f>f_info_fundmanager(A2429)</f>
        <v>刘格菘</v>
      </c>
      <c r="V2429">
        <f>f_info_manager_onthepostdays(A2429,1)</f>
        <v>386</v>
      </c>
      <c r="W2429" s="25">
        <f ca="1">f_return_1w(A2429,"0",参数!$B$2)</f>
        <v>0</v>
      </c>
      <c r="X2429" s="25">
        <f>f_return_1m(A2429,"0",参数!$B$1)</f>
        <v>19.1649600317104</v>
      </c>
      <c r="Y2429" s="25">
        <f>f_return_3m(A2429,0,参数!$B$1)</f>
        <v>39.8402976974959</v>
      </c>
      <c r="Z2429" s="25">
        <f>f_return_6m(A2429,0,参数!B2428)</f>
        <v>23.4666297040682</v>
      </c>
      <c r="AA2429" t="str">
        <f>f_dq_status(A2429,参数!$B$1)</f>
        <v>开放申购|开放赎回</v>
      </c>
      <c r="AB2429" s="17">
        <f ca="1">f_risk_maxdownside(A2429,参数!$B$6,参数!$B$1)</f>
        <v>-14.3924604510266</v>
      </c>
      <c r="AC2429" s="17">
        <f ca="1">f_risk_maxdownside(A2429,参数!$B$4,参数!$B$1)</f>
        <v>-14.3924604510266</v>
      </c>
      <c r="AD2429" t="str">
        <f ca="1">f_risk_maxdownside_date(A2429,参数!$B$6,参数!$B$1)</f>
        <v>20200804-20200910</v>
      </c>
    </row>
    <row r="2430" spans="1:30">
      <c r="A2430" s="15" t="s">
        <v>2458</v>
      </c>
      <c r="B2430" t="str">
        <f>f_info_name(A2430)</f>
        <v>嘉合锦鹏添利A</v>
      </c>
      <c r="C2430" t="str">
        <f>f_info_setupdate(A2430)</f>
        <v>2020-04-29</v>
      </c>
      <c r="D2430" s="16">
        <f t="shared" si="37"/>
        <v>271</v>
      </c>
      <c r="F2430" s="17">
        <f>f_netasset_total(A2430,参数!$B$1,100000000)</f>
        <v>2.3066360513</v>
      </c>
      <c r="G2430" s="17">
        <f ca="1">f_nav_adjustedreturn(A2430,参数!$B$2,参数!$B$1)</f>
        <v>0</v>
      </c>
      <c r="H2430" s="17">
        <f ca="1">f_nav_periodreturnrankingper(A2430,参数!$B$2,参数!$B$1,3)</f>
        <v>0</v>
      </c>
      <c r="I2430" s="17">
        <f ca="1">f_nav_adjustedreturn(A2430,参数!$B$3,参数!$B$2)</f>
        <v>0</v>
      </c>
      <c r="J2430" s="17">
        <f ca="1">f_nav_periodreturnrankingper(A2430,参数!$B$3,参数!$B$2,3)</f>
        <v>0</v>
      </c>
      <c r="K2430" s="17">
        <f ca="1">f_nav_adjustedreturn(A2430,参数!$B$4,参数!$B$3)</f>
        <v>0</v>
      </c>
      <c r="L2430" s="17">
        <f ca="1">f_nav_periodreturnrankingper(A2430,参数!$B$4,参数!$B$3,3)</f>
        <v>0</v>
      </c>
      <c r="M2430" s="17">
        <f ca="1">f_nav_adjustedreturn(A2430,参数!$B$5,参数!$B$4)</f>
        <v>0</v>
      </c>
      <c r="N2430" s="17">
        <f ca="1">f_nav_periodreturnrankingper(A2430,参数!$B$5,参数!$B$4,3)</f>
        <v>0</v>
      </c>
      <c r="O2430" s="17">
        <f ca="1">f_nav_adjustedreturn(A2430,参数!$B$6,参数!$B$5)</f>
        <v>0</v>
      </c>
      <c r="P2430" s="17">
        <f ca="1">f_nav_periodreturnrankingper(A2430,参数!$B$6,参数!$B$5,3)</f>
        <v>0</v>
      </c>
      <c r="Q2430" s="25">
        <f>f_return(A2430,1,参数!$B$1-365/2,参数!$B$1)</f>
        <v>3.54677295347283</v>
      </c>
      <c r="R2430" s="25">
        <f ca="1">f_return(A2430,1,参数!$B$4,参数!$B$1)</f>
        <v>0</v>
      </c>
      <c r="S2430" s="25">
        <f ca="1">f_return(A2430,1,参数!$B$6,参数!$B$1)</f>
        <v>0</v>
      </c>
      <c r="T2430" t="str">
        <f>f_info_investtype(A2430)</f>
        <v>偏债混合型基金</v>
      </c>
      <c r="U2430" t="str">
        <f>f_info_fundmanager(A2430)</f>
        <v>于启明,季慧娟</v>
      </c>
      <c r="V2430">
        <f>f_info_manager_onthepostdays(A2430,1)</f>
        <v>288</v>
      </c>
      <c r="W2430" s="25">
        <f ca="1">f_return_1w(A2430,"0",参数!$B$2)</f>
        <v>0</v>
      </c>
      <c r="X2430" s="25">
        <f>f_return_1m(A2430,"0",参数!$B$1)</f>
        <v>0.469953004699523</v>
      </c>
      <c r="Y2430" s="25">
        <f>f_return_3m(A2430,0,参数!$B$1)</f>
        <v>1.06618386642526</v>
      </c>
      <c r="Z2430" s="25">
        <f>f_return_6m(A2430,0,参数!B2429)</f>
        <v>2.0368869071747</v>
      </c>
      <c r="AA2430" t="str">
        <f>f_dq_status(A2430,参数!$B$1)</f>
        <v>开放申购|开放赎回</v>
      </c>
      <c r="AB2430" s="17">
        <f ca="1">f_risk_maxdownside(A2430,参数!$B$6,参数!$B$1)</f>
        <v>-2.6</v>
      </c>
      <c r="AC2430" s="17">
        <f ca="1">f_risk_maxdownside(A2430,参数!$B$4,参数!$B$1)</f>
        <v>-2.6</v>
      </c>
      <c r="AD2430" t="str">
        <f ca="1">f_risk_maxdownside_date(A2430,参数!$B$6,参数!$B$1)</f>
        <v>20200430-20200713</v>
      </c>
    </row>
    <row r="2431" spans="1:30">
      <c r="A2431" s="15" t="s">
        <v>2459</v>
      </c>
      <c r="B2431" t="str">
        <f>f_info_name(A2431)</f>
        <v>创金合信鑫益A</v>
      </c>
      <c r="C2431" t="str">
        <f>f_info_setupdate(A2431)</f>
        <v>2020-02-26</v>
      </c>
      <c r="D2431" s="16">
        <f t="shared" si="37"/>
        <v>334</v>
      </c>
      <c r="F2431" s="17">
        <f>f_netasset_total(A2431,参数!$B$1,100000000)</f>
        <v>3.1716516324</v>
      </c>
      <c r="G2431" s="17">
        <f ca="1">f_nav_adjustedreturn(A2431,参数!$B$2,参数!$B$1)</f>
        <v>0</v>
      </c>
      <c r="H2431" s="17">
        <f ca="1">f_nav_periodreturnrankingper(A2431,参数!$B$2,参数!$B$1,3)</f>
        <v>0</v>
      </c>
      <c r="I2431" s="17">
        <f ca="1">f_nav_adjustedreturn(A2431,参数!$B$3,参数!$B$2)</f>
        <v>0</v>
      </c>
      <c r="J2431" s="17">
        <f ca="1">f_nav_periodreturnrankingper(A2431,参数!$B$3,参数!$B$2,3)</f>
        <v>0</v>
      </c>
      <c r="K2431" s="17">
        <f ca="1">f_nav_adjustedreturn(A2431,参数!$B$4,参数!$B$3)</f>
        <v>0</v>
      </c>
      <c r="L2431" s="17">
        <f ca="1">f_nav_periodreturnrankingper(A2431,参数!$B$4,参数!$B$3,3)</f>
        <v>0</v>
      </c>
      <c r="M2431" s="17">
        <f ca="1">f_nav_adjustedreturn(A2431,参数!$B$5,参数!$B$4)</f>
        <v>0</v>
      </c>
      <c r="N2431" s="17">
        <f ca="1">f_nav_periodreturnrankingper(A2431,参数!$B$5,参数!$B$4,3)</f>
        <v>0</v>
      </c>
      <c r="O2431" s="17">
        <f ca="1">f_nav_adjustedreturn(A2431,参数!$B$6,参数!$B$5)</f>
        <v>0</v>
      </c>
      <c r="P2431" s="17">
        <f ca="1">f_nav_periodreturnrankingper(A2431,参数!$B$6,参数!$B$5,3)</f>
        <v>0</v>
      </c>
      <c r="Q2431" s="25">
        <f>f_return(A2431,1,参数!$B$1-365/2,参数!$B$1)</f>
        <v>111.349595709135</v>
      </c>
      <c r="R2431" s="25">
        <f ca="1">f_return(A2431,1,参数!$B$4,参数!$B$1)</f>
        <v>0</v>
      </c>
      <c r="S2431" s="25">
        <f ca="1">f_return(A2431,1,参数!$B$6,参数!$B$1)</f>
        <v>0</v>
      </c>
      <c r="T2431" t="str">
        <f>f_info_investtype(A2431)</f>
        <v>偏股混合型基金</v>
      </c>
      <c r="U2431" t="str">
        <f>f_info_fundmanager(A2431)</f>
        <v>曹春林,王妍</v>
      </c>
      <c r="V2431">
        <f>f_info_manager_onthepostdays(A2431,1)</f>
        <v>351</v>
      </c>
      <c r="W2431" s="25">
        <f ca="1">f_return_1w(A2431,"0",参数!$B$2)</f>
        <v>0</v>
      </c>
      <c r="X2431" s="25">
        <f>f_return_1m(A2431,"0",参数!$B$1)</f>
        <v>16.7690377121722</v>
      </c>
      <c r="Y2431" s="25">
        <f>f_return_3m(A2431,0,参数!$B$1)</f>
        <v>38.4494909945184</v>
      </c>
      <c r="Z2431" s="25">
        <f>f_return_6m(A2431,0,参数!B2430)</f>
        <v>38.475952529669</v>
      </c>
      <c r="AA2431" t="str">
        <f>f_dq_status(A2431,参数!$B$1)</f>
        <v>开放申购|开放赎回</v>
      </c>
      <c r="AB2431" s="17">
        <f ca="1">f_risk_maxdownside(A2431,参数!$B$6,参数!$B$1)</f>
        <v>-11.8061062648691</v>
      </c>
      <c r="AC2431" s="17">
        <f ca="1">f_risk_maxdownside(A2431,参数!$B$4,参数!$B$1)</f>
        <v>-11.8061062648691</v>
      </c>
      <c r="AD2431" t="str">
        <f ca="1">f_risk_maxdownside_date(A2431,参数!$B$6,参数!$B$1)</f>
        <v>20200307-20200320</v>
      </c>
    </row>
    <row r="2432" spans="1:30">
      <c r="A2432" s="15" t="s">
        <v>2460</v>
      </c>
      <c r="B2432" t="str">
        <f>f_info_name(A2432)</f>
        <v>永赢科技驱动A</v>
      </c>
      <c r="C2432" t="str">
        <f>f_info_setupdate(A2432)</f>
        <v>2020-02-18</v>
      </c>
      <c r="D2432" s="16">
        <f t="shared" si="37"/>
        <v>342</v>
      </c>
      <c r="F2432" s="17">
        <f>f_netasset_total(A2432,参数!$B$1,100000000)</f>
        <v>18.9656844933</v>
      </c>
      <c r="G2432" s="17">
        <f ca="1">f_nav_adjustedreturn(A2432,参数!$B$2,参数!$B$1)</f>
        <v>0</v>
      </c>
      <c r="H2432" s="17">
        <f ca="1">f_nav_periodreturnrankingper(A2432,参数!$B$2,参数!$B$1,3)</f>
        <v>0</v>
      </c>
      <c r="I2432" s="17">
        <f ca="1">f_nav_adjustedreturn(A2432,参数!$B$3,参数!$B$2)</f>
        <v>0</v>
      </c>
      <c r="J2432" s="17">
        <f ca="1">f_nav_periodreturnrankingper(A2432,参数!$B$3,参数!$B$2,3)</f>
        <v>0</v>
      </c>
      <c r="K2432" s="17">
        <f ca="1">f_nav_adjustedreturn(A2432,参数!$B$4,参数!$B$3)</f>
        <v>0</v>
      </c>
      <c r="L2432" s="17">
        <f ca="1">f_nav_periodreturnrankingper(A2432,参数!$B$4,参数!$B$3,3)</f>
        <v>0</v>
      </c>
      <c r="M2432" s="17">
        <f ca="1">f_nav_adjustedreturn(A2432,参数!$B$5,参数!$B$4)</f>
        <v>0</v>
      </c>
      <c r="N2432" s="17">
        <f ca="1">f_nav_periodreturnrankingper(A2432,参数!$B$5,参数!$B$4,3)</f>
        <v>0</v>
      </c>
      <c r="O2432" s="17">
        <f ca="1">f_nav_adjustedreturn(A2432,参数!$B$6,参数!$B$5)</f>
        <v>0</v>
      </c>
      <c r="P2432" s="17">
        <f ca="1">f_nav_periodreturnrankingper(A2432,参数!$B$6,参数!$B$5,3)</f>
        <v>0</v>
      </c>
      <c r="Q2432" s="25">
        <f>f_return(A2432,1,参数!$B$1-365/2,参数!$B$1)</f>
        <v>52.0289978725494</v>
      </c>
      <c r="R2432" s="25">
        <f ca="1">f_return(A2432,1,参数!$B$4,参数!$B$1)</f>
        <v>0</v>
      </c>
      <c r="S2432" s="25">
        <f ca="1">f_return(A2432,1,参数!$B$6,参数!$B$1)</f>
        <v>0</v>
      </c>
      <c r="T2432" t="str">
        <f>f_info_investtype(A2432)</f>
        <v>偏股混合型基金</v>
      </c>
      <c r="U2432" t="str">
        <f>f_info_fundmanager(A2432)</f>
        <v>李永兴</v>
      </c>
      <c r="V2432">
        <f>f_info_manager_onthepostdays(A2432,1)</f>
        <v>359</v>
      </c>
      <c r="W2432" s="25">
        <f ca="1">f_return_1w(A2432,"0",参数!$B$2)</f>
        <v>0</v>
      </c>
      <c r="X2432" s="25">
        <f>f_return_1m(A2432,"0",参数!$B$1)</f>
        <v>10.6344059200133</v>
      </c>
      <c r="Y2432" s="25">
        <f>f_return_3m(A2432,0,参数!$B$1)</f>
        <v>10.16724623282</v>
      </c>
      <c r="Z2432" s="25">
        <f>f_return_6m(A2432,0,参数!B2431)</f>
        <v>16.3763066202091</v>
      </c>
      <c r="AA2432" t="str">
        <f>f_dq_status(A2432,参数!$B$1)</f>
        <v>开放申购|开放赎回</v>
      </c>
      <c r="AB2432" s="17">
        <f ca="1">f_risk_maxdownside(A2432,参数!$B$6,参数!$B$1)</f>
        <v>-11.4462299134734</v>
      </c>
      <c r="AC2432" s="17">
        <f ca="1">f_risk_maxdownside(A2432,参数!$B$4,参数!$B$1)</f>
        <v>-11.4462299134734</v>
      </c>
      <c r="AD2432" t="str">
        <f ca="1">f_risk_maxdownside_date(A2432,参数!$B$6,参数!$B$1)</f>
        <v>20200709-20200727</v>
      </c>
    </row>
    <row r="2433" spans="1:30">
      <c r="A2433" s="15" t="s">
        <v>2461</v>
      </c>
      <c r="B2433" t="str">
        <f>f_info_name(A2433)</f>
        <v>中加安瑞平衡养老目标三年</v>
      </c>
      <c r="C2433" t="str">
        <f>f_info_setupdate(A2433)</f>
        <v>2020-08-27</v>
      </c>
      <c r="D2433" s="16">
        <f t="shared" si="37"/>
        <v>151</v>
      </c>
      <c r="F2433" s="17">
        <f>f_netasset_total(A2433,参数!$B$1,100000000)</f>
        <v>0.1038012886</v>
      </c>
      <c r="G2433" s="17">
        <f ca="1">f_nav_adjustedreturn(A2433,参数!$B$2,参数!$B$1)</f>
        <v>0</v>
      </c>
      <c r="H2433" s="17">
        <f ca="1">f_nav_periodreturnrankingper(A2433,参数!$B$2,参数!$B$1,3)</f>
        <v>0</v>
      </c>
      <c r="I2433" s="17">
        <f ca="1">f_nav_adjustedreturn(A2433,参数!$B$3,参数!$B$2)</f>
        <v>0</v>
      </c>
      <c r="J2433" s="17">
        <f ca="1">f_nav_periodreturnrankingper(A2433,参数!$B$3,参数!$B$2,3)</f>
        <v>0</v>
      </c>
      <c r="K2433" s="17">
        <f ca="1">f_nav_adjustedreturn(A2433,参数!$B$4,参数!$B$3)</f>
        <v>0</v>
      </c>
      <c r="L2433" s="17">
        <f ca="1">f_nav_periodreturnrankingper(A2433,参数!$B$4,参数!$B$3,3)</f>
        <v>0</v>
      </c>
      <c r="M2433" s="17">
        <f ca="1">f_nav_adjustedreturn(A2433,参数!$B$5,参数!$B$4)</f>
        <v>0</v>
      </c>
      <c r="N2433" s="17">
        <f ca="1">f_nav_periodreturnrankingper(A2433,参数!$B$5,参数!$B$4,3)</f>
        <v>0</v>
      </c>
      <c r="O2433" s="17">
        <f ca="1">f_nav_adjustedreturn(A2433,参数!$B$6,参数!$B$5)</f>
        <v>0</v>
      </c>
      <c r="P2433" s="17">
        <f ca="1">f_nav_periodreturnrankingper(A2433,参数!$B$6,参数!$B$5,3)</f>
        <v>0</v>
      </c>
      <c r="Q2433" s="25">
        <f>f_return(A2433,1,参数!$B$1-365/2,参数!$B$1)</f>
        <v>0</v>
      </c>
      <c r="R2433" s="25">
        <f ca="1">f_return(A2433,1,参数!$B$4,参数!$B$1)</f>
        <v>0</v>
      </c>
      <c r="S2433" s="25">
        <f ca="1">f_return(A2433,1,参数!$B$6,参数!$B$1)</f>
        <v>0</v>
      </c>
      <c r="T2433" t="str">
        <f>f_info_investtype(A2433)</f>
        <v>平衡混合型基金</v>
      </c>
      <c r="U2433" t="str">
        <f>f_info_fundmanager(A2433)</f>
        <v>郭智</v>
      </c>
      <c r="V2433">
        <f>f_info_manager_onthepostdays(A2433,1)</f>
        <v>168</v>
      </c>
      <c r="W2433" s="25">
        <f ca="1">f_return_1w(A2433,"0",参数!$B$2)</f>
        <v>0</v>
      </c>
      <c r="X2433" s="25">
        <f>f_return_1m(A2433,"0",参数!$B$1)</f>
        <v>5.19048085398102</v>
      </c>
      <c r="Y2433" s="25">
        <f>f_return_3m(A2433,0,参数!$B$1)</f>
        <v>8.29804396047591</v>
      </c>
      <c r="Z2433" s="25">
        <f>f_return_6m(A2433,0,参数!B2432)</f>
        <v>0</v>
      </c>
      <c r="AA2433" t="str">
        <f>f_dq_status(A2433,参数!$B$1)</f>
        <v>开放申购|暂停赎回</v>
      </c>
      <c r="AB2433" s="17">
        <f ca="1">f_risk_maxdownside(A2433,参数!$B$6,参数!$B$1)</f>
        <v>-1.27</v>
      </c>
      <c r="AC2433" s="17">
        <f ca="1">f_risk_maxdownside(A2433,参数!$B$4,参数!$B$1)</f>
        <v>-1.27</v>
      </c>
      <c r="AD2433" t="str">
        <f ca="1">f_risk_maxdownside_date(A2433,参数!$B$6,参数!$B$1)</f>
        <v>20200828-20200925</v>
      </c>
    </row>
    <row r="2434" spans="1:30">
      <c r="A2434" s="15" t="s">
        <v>2462</v>
      </c>
      <c r="B2434" t="str">
        <f>f_info_name(A2434)</f>
        <v>大成科技消费A</v>
      </c>
      <c r="C2434" t="str">
        <f>f_info_setupdate(A2434)</f>
        <v>2020-07-16</v>
      </c>
      <c r="D2434" s="16">
        <f t="shared" si="37"/>
        <v>193</v>
      </c>
      <c r="F2434" s="17">
        <f>f_netasset_total(A2434,参数!$B$1,100000000)</f>
        <v>60.3701924684</v>
      </c>
      <c r="G2434" s="17">
        <f ca="1">f_nav_adjustedreturn(A2434,参数!$B$2,参数!$B$1)</f>
        <v>0</v>
      </c>
      <c r="H2434" s="17">
        <f ca="1">f_nav_periodreturnrankingper(A2434,参数!$B$2,参数!$B$1,3)</f>
        <v>0</v>
      </c>
      <c r="I2434" s="17">
        <f ca="1">f_nav_adjustedreturn(A2434,参数!$B$3,参数!$B$2)</f>
        <v>0</v>
      </c>
      <c r="J2434" s="17">
        <f ca="1">f_nav_periodreturnrankingper(A2434,参数!$B$3,参数!$B$2,3)</f>
        <v>0</v>
      </c>
      <c r="K2434" s="17">
        <f ca="1">f_nav_adjustedreturn(A2434,参数!$B$4,参数!$B$3)</f>
        <v>0</v>
      </c>
      <c r="L2434" s="17">
        <f ca="1">f_nav_periodreturnrankingper(A2434,参数!$B$4,参数!$B$3,3)</f>
        <v>0</v>
      </c>
      <c r="M2434" s="17">
        <f ca="1">f_nav_adjustedreturn(A2434,参数!$B$5,参数!$B$4)</f>
        <v>0</v>
      </c>
      <c r="N2434" s="17">
        <f ca="1">f_nav_periodreturnrankingper(A2434,参数!$B$5,参数!$B$4,3)</f>
        <v>0</v>
      </c>
      <c r="O2434" s="17">
        <f ca="1">f_nav_adjustedreturn(A2434,参数!$B$6,参数!$B$5)</f>
        <v>0</v>
      </c>
      <c r="P2434" s="17">
        <f ca="1">f_nav_periodreturnrankingper(A2434,参数!$B$6,参数!$B$5,3)</f>
        <v>0</v>
      </c>
      <c r="Q2434" s="25">
        <f>f_return(A2434,1,参数!$B$1-365/2,参数!$B$1)</f>
        <v>46.7382859710971</v>
      </c>
      <c r="R2434" s="25">
        <f ca="1">f_return(A2434,1,参数!$B$4,参数!$B$1)</f>
        <v>0</v>
      </c>
      <c r="S2434" s="25">
        <f ca="1">f_return(A2434,1,参数!$B$6,参数!$B$1)</f>
        <v>0</v>
      </c>
      <c r="T2434" t="str">
        <f>f_info_investtype(A2434)</f>
        <v>普通股票型基金</v>
      </c>
      <c r="U2434" t="str">
        <f>f_info_fundmanager(A2434)</f>
        <v>魏庆国,邹建</v>
      </c>
      <c r="V2434">
        <f>f_info_manager_onthepostdays(A2434,1)</f>
        <v>210</v>
      </c>
      <c r="W2434" s="25">
        <f ca="1">f_return_1w(A2434,"0",参数!$B$2)</f>
        <v>0</v>
      </c>
      <c r="X2434" s="25">
        <f>f_return_1m(A2434,"0",参数!$B$1)</f>
        <v>13.640214628636</v>
      </c>
      <c r="Y2434" s="25">
        <f>f_return_3m(A2434,0,参数!$B$1)</f>
        <v>21.5465163109142</v>
      </c>
      <c r="Z2434" s="25">
        <f>f_return_6m(A2434,0,参数!B2433)</f>
        <v>13.9279049209311</v>
      </c>
      <c r="AA2434" t="str">
        <f>f_dq_status(A2434,参数!$B$1)</f>
        <v>开放申购|开放赎回</v>
      </c>
      <c r="AB2434" s="17">
        <f ca="1">f_risk_maxdownside(A2434,参数!$B$6,参数!$B$1)</f>
        <v>-4.55488331892826</v>
      </c>
      <c r="AC2434" s="17">
        <f ca="1">f_risk_maxdownside(A2434,参数!$B$4,参数!$B$1)</f>
        <v>-4.55488331892826</v>
      </c>
      <c r="AD2434" t="str">
        <f ca="1">f_risk_maxdownside_date(A2434,参数!$B$6,参数!$B$1)</f>
        <v>20210113-20210115</v>
      </c>
    </row>
    <row r="2435" spans="1:30">
      <c r="A2435" s="15" t="s">
        <v>2463</v>
      </c>
      <c r="B2435" t="str">
        <f>f_info_name(A2435)</f>
        <v>华泰紫金月月购3个月A</v>
      </c>
      <c r="C2435" t="str">
        <f>f_info_setupdate(A2435)</f>
        <v>2020-05-15</v>
      </c>
      <c r="D2435" s="16">
        <f t="shared" ref="D2435:D2498" si="38">DATEDIF(C2435,"2021-1-25","d")</f>
        <v>255</v>
      </c>
      <c r="F2435" s="17">
        <f>f_netasset_total(A2435,参数!$B$1,100000000)</f>
        <v>1.047334706</v>
      </c>
      <c r="G2435" s="17">
        <f ca="1">f_nav_adjustedreturn(A2435,参数!$B$2,参数!$B$1)</f>
        <v>0</v>
      </c>
      <c r="H2435" s="17">
        <f ca="1">f_nav_periodreturnrankingper(A2435,参数!$B$2,参数!$B$1,3)</f>
        <v>0</v>
      </c>
      <c r="I2435" s="17">
        <f ca="1">f_nav_adjustedreturn(A2435,参数!$B$3,参数!$B$2)</f>
        <v>0</v>
      </c>
      <c r="J2435" s="17">
        <f ca="1">f_nav_periodreturnrankingper(A2435,参数!$B$3,参数!$B$2,3)</f>
        <v>0</v>
      </c>
      <c r="K2435" s="17">
        <f ca="1">f_nav_adjustedreturn(A2435,参数!$B$4,参数!$B$3)</f>
        <v>0</v>
      </c>
      <c r="L2435" s="17">
        <f ca="1">f_nav_periodreturnrankingper(A2435,参数!$B$4,参数!$B$3,3)</f>
        <v>0</v>
      </c>
      <c r="M2435" s="17">
        <f ca="1">f_nav_adjustedreturn(A2435,参数!$B$5,参数!$B$4)</f>
        <v>0</v>
      </c>
      <c r="N2435" s="17">
        <f ca="1">f_nav_periodreturnrankingper(A2435,参数!$B$5,参数!$B$4,3)</f>
        <v>0</v>
      </c>
      <c r="O2435" s="17">
        <f ca="1">f_nav_adjustedreturn(A2435,参数!$B$6,参数!$B$5)</f>
        <v>0</v>
      </c>
      <c r="P2435" s="17">
        <f ca="1">f_nav_periodreturnrankingper(A2435,参数!$B$6,参数!$B$5,3)</f>
        <v>0</v>
      </c>
      <c r="Q2435" s="25">
        <f>f_return(A2435,1,参数!$B$1-365/2,参数!$B$1)</f>
        <v>1.19110157859561</v>
      </c>
      <c r="R2435" s="25">
        <f ca="1">f_return(A2435,1,参数!$B$4,参数!$B$1)</f>
        <v>0</v>
      </c>
      <c r="S2435" s="25">
        <f ca="1">f_return(A2435,1,参数!$B$6,参数!$B$1)</f>
        <v>0</v>
      </c>
      <c r="T2435" t="str">
        <f>f_info_investtype(A2435)</f>
        <v>混合债券型二级基金</v>
      </c>
      <c r="U2435" t="str">
        <f>f_info_fundmanager(A2435)</f>
        <v>陈晨</v>
      </c>
      <c r="V2435">
        <f>f_info_manager_onthepostdays(A2435,1)</f>
        <v>272</v>
      </c>
      <c r="W2435" s="25">
        <f ca="1">f_return_1w(A2435,"0",参数!$B$2)</f>
        <v>0</v>
      </c>
      <c r="X2435" s="25">
        <f>f_return_1m(A2435,"0",参数!$B$1)</f>
        <v>0.41832669322709</v>
      </c>
      <c r="Y2435" s="25">
        <f>f_return_3m(A2435,0,参数!$B$1)</f>
        <v>-0.0990883868410733</v>
      </c>
      <c r="Z2435" s="25">
        <f>f_return_6m(A2435,0,参数!B2434)</f>
        <v>0.448341137790171</v>
      </c>
      <c r="AA2435" t="str">
        <f>f_dq_status(A2435,参数!$B$1)</f>
        <v>暂停申购|暂停赎回</v>
      </c>
      <c r="AB2435" s="17">
        <f ca="1">f_risk_maxdownside(A2435,参数!$B$6,参数!$B$1)</f>
        <v>-0.98000395961196</v>
      </c>
      <c r="AC2435" s="17">
        <f ca="1">f_risk_maxdownside(A2435,参数!$B$4,参数!$B$1)</f>
        <v>-0.98000395961196</v>
      </c>
      <c r="AD2435" t="str">
        <f ca="1">f_risk_maxdownside_date(A2435,参数!$B$6,参数!$B$1)</f>
        <v>20201020-20201119</v>
      </c>
    </row>
    <row r="2436" spans="1:30">
      <c r="A2436" s="15" t="s">
        <v>2464</v>
      </c>
      <c r="B2436" t="str">
        <f>f_info_name(A2436)</f>
        <v>华泰紫金周周购3个月A</v>
      </c>
      <c r="C2436" t="str">
        <f>f_info_setupdate(A2436)</f>
        <v>2020-02-26</v>
      </c>
      <c r="D2436" s="16">
        <f t="shared" si="38"/>
        <v>334</v>
      </c>
      <c r="F2436" s="17">
        <f>f_netasset_total(A2436,参数!$B$1,100000000)</f>
        <v>2.2047627976</v>
      </c>
      <c r="G2436" s="17">
        <f ca="1">f_nav_adjustedreturn(A2436,参数!$B$2,参数!$B$1)</f>
        <v>0</v>
      </c>
      <c r="H2436" s="17">
        <f ca="1">f_nav_periodreturnrankingper(A2436,参数!$B$2,参数!$B$1,3)</f>
        <v>0</v>
      </c>
      <c r="I2436" s="17">
        <f ca="1">f_nav_adjustedreturn(A2436,参数!$B$3,参数!$B$2)</f>
        <v>0</v>
      </c>
      <c r="J2436" s="17">
        <f ca="1">f_nav_periodreturnrankingper(A2436,参数!$B$3,参数!$B$2,3)</f>
        <v>0</v>
      </c>
      <c r="K2436" s="17">
        <f ca="1">f_nav_adjustedreturn(A2436,参数!$B$4,参数!$B$3)</f>
        <v>0</v>
      </c>
      <c r="L2436" s="17">
        <f ca="1">f_nav_periodreturnrankingper(A2436,参数!$B$4,参数!$B$3,3)</f>
        <v>0</v>
      </c>
      <c r="M2436" s="17">
        <f ca="1">f_nav_adjustedreturn(A2436,参数!$B$5,参数!$B$4)</f>
        <v>0</v>
      </c>
      <c r="N2436" s="17">
        <f ca="1">f_nav_periodreturnrankingper(A2436,参数!$B$5,参数!$B$4,3)</f>
        <v>0</v>
      </c>
      <c r="O2436" s="17">
        <f ca="1">f_nav_adjustedreturn(A2436,参数!$B$6,参数!$B$5)</f>
        <v>0</v>
      </c>
      <c r="P2436" s="17">
        <f ca="1">f_nav_periodreturnrankingper(A2436,参数!$B$6,参数!$B$5,3)</f>
        <v>0</v>
      </c>
      <c r="Q2436" s="25">
        <f>f_return(A2436,1,参数!$B$1-365/2,参数!$B$1)</f>
        <v>-2.41028448840368</v>
      </c>
      <c r="R2436" s="25">
        <f ca="1">f_return(A2436,1,参数!$B$4,参数!$B$1)</f>
        <v>0</v>
      </c>
      <c r="S2436" s="25">
        <f ca="1">f_return(A2436,1,参数!$B$6,参数!$B$1)</f>
        <v>0</v>
      </c>
      <c r="T2436" t="str">
        <f>f_info_investtype(A2436)</f>
        <v>混合债券型二级基金</v>
      </c>
      <c r="U2436" t="str">
        <f>f_info_fundmanager(A2436)</f>
        <v>陈晨,李博良</v>
      </c>
      <c r="V2436">
        <f>f_info_manager_onthepostdays(A2436,1)</f>
        <v>351</v>
      </c>
      <c r="W2436" s="25">
        <f ca="1">f_return_1w(A2436,"0",参数!$B$2)</f>
        <v>0</v>
      </c>
      <c r="X2436" s="25">
        <f>f_return_1m(A2436,"0",参数!$B$1)</f>
        <v>-0.00997904400758298</v>
      </c>
      <c r="Y2436" s="25">
        <f>f_return_3m(A2436,0,参数!$B$1)</f>
        <v>1.00806451612903</v>
      </c>
      <c r="Z2436" s="25">
        <f>f_return_6m(A2436,0,参数!B2435)</f>
        <v>-1.86750540593671</v>
      </c>
      <c r="AA2436" t="str">
        <f>f_dq_status(A2436,参数!$B$1)</f>
        <v>暂停大额申购|暂停赎回</v>
      </c>
      <c r="AB2436" s="17">
        <f ca="1">f_risk_maxdownside(A2436,参数!$B$6,参数!$B$1)</f>
        <v>-7.41647888703831</v>
      </c>
      <c r="AC2436" s="17">
        <f ca="1">f_risk_maxdownside(A2436,参数!$B$4,参数!$B$1)</f>
        <v>-7.41647888703831</v>
      </c>
      <c r="AD2436" t="str">
        <f ca="1">f_risk_maxdownside_date(A2436,参数!$B$6,参数!$B$1)</f>
        <v>20200929-20201120</v>
      </c>
    </row>
    <row r="2437" spans="1:30">
      <c r="A2437" s="15" t="s">
        <v>2465</v>
      </c>
      <c r="B2437" t="str">
        <f>f_info_name(A2437)</f>
        <v>华夏鼎源A</v>
      </c>
      <c r="C2437" t="str">
        <f>f_info_setupdate(A2437)</f>
        <v>2020-05-20</v>
      </c>
      <c r="D2437" s="16">
        <f t="shared" si="38"/>
        <v>250</v>
      </c>
      <c r="F2437" s="17">
        <f>f_netasset_total(A2437,参数!$B$1,100000000)</f>
        <v>3.6849289092</v>
      </c>
      <c r="G2437" s="17">
        <f ca="1">f_nav_adjustedreturn(A2437,参数!$B$2,参数!$B$1)</f>
        <v>0</v>
      </c>
      <c r="H2437" s="17">
        <f ca="1">f_nav_periodreturnrankingper(A2437,参数!$B$2,参数!$B$1,3)</f>
        <v>0</v>
      </c>
      <c r="I2437" s="17">
        <f ca="1">f_nav_adjustedreturn(A2437,参数!$B$3,参数!$B$2)</f>
        <v>0</v>
      </c>
      <c r="J2437" s="17">
        <f ca="1">f_nav_periodreturnrankingper(A2437,参数!$B$3,参数!$B$2,3)</f>
        <v>0</v>
      </c>
      <c r="K2437" s="17">
        <f ca="1">f_nav_adjustedreturn(A2437,参数!$B$4,参数!$B$3)</f>
        <v>0</v>
      </c>
      <c r="L2437" s="17">
        <f ca="1">f_nav_periodreturnrankingper(A2437,参数!$B$4,参数!$B$3,3)</f>
        <v>0</v>
      </c>
      <c r="M2437" s="17">
        <f ca="1">f_nav_adjustedreturn(A2437,参数!$B$5,参数!$B$4)</f>
        <v>0</v>
      </c>
      <c r="N2437" s="17">
        <f ca="1">f_nav_periodreturnrankingper(A2437,参数!$B$5,参数!$B$4,3)</f>
        <v>0</v>
      </c>
      <c r="O2437" s="17">
        <f ca="1">f_nav_adjustedreturn(A2437,参数!$B$6,参数!$B$5)</f>
        <v>0</v>
      </c>
      <c r="P2437" s="17">
        <f ca="1">f_nav_periodreturnrankingper(A2437,参数!$B$6,参数!$B$5,3)</f>
        <v>0</v>
      </c>
      <c r="Q2437" s="25">
        <f>f_return(A2437,1,参数!$B$1-365/2,参数!$B$1)</f>
        <v>8.1158761726527</v>
      </c>
      <c r="R2437" s="25">
        <f ca="1">f_return(A2437,1,参数!$B$4,参数!$B$1)</f>
        <v>0</v>
      </c>
      <c r="S2437" s="25">
        <f ca="1">f_return(A2437,1,参数!$B$6,参数!$B$1)</f>
        <v>0</v>
      </c>
      <c r="T2437" t="str">
        <f>f_info_investtype(A2437)</f>
        <v>混合债券型二级基金</v>
      </c>
      <c r="U2437" t="str">
        <f>f_info_fundmanager(A2437)</f>
        <v>柳万军</v>
      </c>
      <c r="V2437">
        <f>f_info_manager_onthepostdays(A2437,1)</f>
        <v>267</v>
      </c>
      <c r="W2437" s="25">
        <f ca="1">f_return_1w(A2437,"0",参数!$B$2)</f>
        <v>0</v>
      </c>
      <c r="X2437" s="25">
        <f>f_return_1m(A2437,"0",参数!$B$1)</f>
        <v>1.54772141014617</v>
      </c>
      <c r="Y2437" s="25">
        <f>f_return_3m(A2437,0,参数!$B$1)</f>
        <v>3.55611847233047</v>
      </c>
      <c r="Z2437" s="25">
        <f>f_return_6m(A2437,0,参数!B2436)</f>
        <v>1.60603715170278</v>
      </c>
      <c r="AA2437" t="str">
        <f>f_dq_status(A2437,参数!$B$1)</f>
        <v>开放申购|开放赎回</v>
      </c>
      <c r="AB2437" s="17">
        <f ca="1">f_risk_maxdownside(A2437,参数!$B$6,参数!$B$1)</f>
        <v>-1.52377278426078</v>
      </c>
      <c r="AC2437" s="17">
        <f ca="1">f_risk_maxdownside(A2437,参数!$B$4,参数!$B$1)</f>
        <v>-1.52377278426078</v>
      </c>
      <c r="AD2437" t="str">
        <f ca="1">f_risk_maxdownside_date(A2437,参数!$B$6,参数!$B$1)</f>
        <v>20200819-20200910</v>
      </c>
    </row>
    <row r="2438" spans="1:30">
      <c r="A2438" s="15" t="s">
        <v>2466</v>
      </c>
      <c r="B2438" t="str">
        <f>f_info_name(A2438)</f>
        <v>平安匠心优选A</v>
      </c>
      <c r="C2438" t="str">
        <f>f_info_setupdate(A2438)</f>
        <v>2020-02-21</v>
      </c>
      <c r="D2438" s="16">
        <f t="shared" si="38"/>
        <v>339</v>
      </c>
      <c r="F2438" s="17">
        <f>f_netasset_total(A2438,参数!$B$1,100000000)</f>
        <v>23.9798632517</v>
      </c>
      <c r="G2438" s="17">
        <f ca="1">f_nav_adjustedreturn(A2438,参数!$B$2,参数!$B$1)</f>
        <v>0</v>
      </c>
      <c r="H2438" s="17">
        <f ca="1">f_nav_periodreturnrankingper(A2438,参数!$B$2,参数!$B$1,3)</f>
        <v>0</v>
      </c>
      <c r="I2438" s="17">
        <f ca="1">f_nav_adjustedreturn(A2438,参数!$B$3,参数!$B$2)</f>
        <v>0</v>
      </c>
      <c r="J2438" s="17">
        <f ca="1">f_nav_periodreturnrankingper(A2438,参数!$B$3,参数!$B$2,3)</f>
        <v>0</v>
      </c>
      <c r="K2438" s="17">
        <f ca="1">f_nav_adjustedreturn(A2438,参数!$B$4,参数!$B$3)</f>
        <v>0</v>
      </c>
      <c r="L2438" s="17">
        <f ca="1">f_nav_periodreturnrankingper(A2438,参数!$B$4,参数!$B$3,3)</f>
        <v>0</v>
      </c>
      <c r="M2438" s="17">
        <f ca="1">f_nav_adjustedreturn(A2438,参数!$B$5,参数!$B$4)</f>
        <v>0</v>
      </c>
      <c r="N2438" s="17">
        <f ca="1">f_nav_periodreturnrankingper(A2438,参数!$B$5,参数!$B$4,3)</f>
        <v>0</v>
      </c>
      <c r="O2438" s="17">
        <f ca="1">f_nav_adjustedreturn(A2438,参数!$B$6,参数!$B$5)</f>
        <v>0</v>
      </c>
      <c r="P2438" s="17">
        <f ca="1">f_nav_periodreturnrankingper(A2438,参数!$B$6,参数!$B$5,3)</f>
        <v>0</v>
      </c>
      <c r="Q2438" s="25">
        <f>f_return(A2438,1,参数!$B$1-365/2,参数!$B$1)</f>
        <v>84.6657869006852</v>
      </c>
      <c r="R2438" s="25">
        <f ca="1">f_return(A2438,1,参数!$B$4,参数!$B$1)</f>
        <v>0</v>
      </c>
      <c r="S2438" s="25">
        <f ca="1">f_return(A2438,1,参数!$B$6,参数!$B$1)</f>
        <v>0</v>
      </c>
      <c r="T2438" t="str">
        <f>f_info_investtype(A2438)</f>
        <v>偏股混合型基金</v>
      </c>
      <c r="U2438" t="str">
        <f>f_info_fundmanager(A2438)</f>
        <v>黄维,李化松</v>
      </c>
      <c r="V2438">
        <f>f_info_manager_onthepostdays(A2438,1)</f>
        <v>356</v>
      </c>
      <c r="W2438" s="25">
        <f ca="1">f_return_1w(A2438,"0",参数!$B$2)</f>
        <v>0</v>
      </c>
      <c r="X2438" s="25">
        <f>f_return_1m(A2438,"0",参数!$B$1)</f>
        <v>17.3159484814756</v>
      </c>
      <c r="Y2438" s="25">
        <f>f_return_3m(A2438,0,参数!$B$1)</f>
        <v>38.2674948437572</v>
      </c>
      <c r="Z2438" s="25">
        <f>f_return_6m(A2438,0,参数!B2437)</f>
        <v>33.4471134444444</v>
      </c>
      <c r="AA2438" t="str">
        <f>f_dq_status(A2438,参数!$B$1)</f>
        <v>开放申购|开放赎回</v>
      </c>
      <c r="AB2438" s="17">
        <f ca="1">f_risk_maxdownside(A2438,参数!$B$6,参数!$B$1)</f>
        <v>-10.9364225624052</v>
      </c>
      <c r="AC2438" s="17">
        <f ca="1">f_risk_maxdownside(A2438,参数!$B$4,参数!$B$1)</f>
        <v>-10.9364225624052</v>
      </c>
      <c r="AD2438" t="str">
        <f ca="1">f_risk_maxdownside_date(A2438,参数!$B$6,参数!$B$1)</f>
        <v>20200829-20200928</v>
      </c>
    </row>
    <row r="2439" spans="1:30">
      <c r="A2439" s="15" t="s">
        <v>2467</v>
      </c>
      <c r="B2439" t="str">
        <f>f_info_name(A2439)</f>
        <v>安信价值回报三年A</v>
      </c>
      <c r="C2439" t="str">
        <f>f_info_setupdate(A2439)</f>
        <v>2020-02-26</v>
      </c>
      <c r="D2439" s="16">
        <f t="shared" si="38"/>
        <v>334</v>
      </c>
      <c r="F2439" s="17">
        <f>f_netasset_total(A2439,参数!$B$1,100000000)</f>
        <v>37.5535481588</v>
      </c>
      <c r="G2439" s="17">
        <f ca="1">f_nav_adjustedreturn(A2439,参数!$B$2,参数!$B$1)</f>
        <v>0</v>
      </c>
      <c r="H2439" s="17">
        <f ca="1">f_nav_periodreturnrankingper(A2439,参数!$B$2,参数!$B$1,3)</f>
        <v>0</v>
      </c>
      <c r="I2439" s="17">
        <f ca="1">f_nav_adjustedreturn(A2439,参数!$B$3,参数!$B$2)</f>
        <v>0</v>
      </c>
      <c r="J2439" s="17">
        <f ca="1">f_nav_periodreturnrankingper(A2439,参数!$B$3,参数!$B$2,3)</f>
        <v>0</v>
      </c>
      <c r="K2439" s="17">
        <f ca="1">f_nav_adjustedreturn(A2439,参数!$B$4,参数!$B$3)</f>
        <v>0</v>
      </c>
      <c r="L2439" s="17">
        <f ca="1">f_nav_periodreturnrankingper(A2439,参数!$B$4,参数!$B$3,3)</f>
        <v>0</v>
      </c>
      <c r="M2439" s="17">
        <f ca="1">f_nav_adjustedreturn(A2439,参数!$B$5,参数!$B$4)</f>
        <v>0</v>
      </c>
      <c r="N2439" s="17">
        <f ca="1">f_nav_periodreturnrankingper(A2439,参数!$B$5,参数!$B$4,3)</f>
        <v>0</v>
      </c>
      <c r="O2439" s="17">
        <f ca="1">f_nav_adjustedreturn(A2439,参数!$B$6,参数!$B$5)</f>
        <v>0</v>
      </c>
      <c r="P2439" s="17">
        <f ca="1">f_nav_periodreturnrankingper(A2439,参数!$B$6,参数!$B$5,3)</f>
        <v>0</v>
      </c>
      <c r="Q2439" s="25">
        <f>f_return(A2439,1,参数!$B$1-365/2,参数!$B$1)</f>
        <v>65.2217394395525</v>
      </c>
      <c r="R2439" s="25">
        <f ca="1">f_return(A2439,1,参数!$B$4,参数!$B$1)</f>
        <v>0</v>
      </c>
      <c r="S2439" s="25">
        <f ca="1">f_return(A2439,1,参数!$B$6,参数!$B$1)</f>
        <v>0</v>
      </c>
      <c r="T2439" t="str">
        <f>f_info_investtype(A2439)</f>
        <v>偏股混合型基金</v>
      </c>
      <c r="U2439" t="str">
        <f>f_info_fundmanager(A2439)</f>
        <v>陈一峰,张明</v>
      </c>
      <c r="V2439">
        <f>f_info_manager_onthepostdays(A2439,1)</f>
        <v>351</v>
      </c>
      <c r="W2439" s="25">
        <f ca="1">f_return_1w(A2439,"0",参数!$B$2)</f>
        <v>0</v>
      </c>
      <c r="X2439" s="25">
        <f>f_return_1m(A2439,"0",参数!$B$1)</f>
        <v>13.7290871734664</v>
      </c>
      <c r="Y2439" s="25">
        <f>f_return_3m(A2439,0,参数!$B$1)</f>
        <v>26.656860341587</v>
      </c>
      <c r="Z2439" s="25">
        <f>f_return_6m(A2439,0,参数!B2438)</f>
        <v>23.6743383266837</v>
      </c>
      <c r="AA2439" t="str">
        <f>f_dq_status(A2439,参数!$B$1)</f>
        <v>开放申购|暂停赎回</v>
      </c>
      <c r="AB2439" s="17">
        <f ca="1">f_risk_maxdownside(A2439,参数!$B$6,参数!$B$1)</f>
        <v>-8.65949119373777</v>
      </c>
      <c r="AC2439" s="17">
        <f ca="1">f_risk_maxdownside(A2439,参数!$B$4,参数!$B$1)</f>
        <v>-8.65949119373777</v>
      </c>
      <c r="AD2439" t="str">
        <f ca="1">f_risk_maxdownside_date(A2439,参数!$B$6,参数!$B$1)</f>
        <v>20200307-20200320</v>
      </c>
    </row>
    <row r="2440" spans="1:30">
      <c r="A2440" s="15" t="s">
        <v>2468</v>
      </c>
      <c r="B2440" t="str">
        <f>f_info_name(A2440)</f>
        <v>交银创新领航</v>
      </c>
      <c r="C2440" t="str">
        <f>f_info_setupdate(A2440)</f>
        <v>2020-02-27</v>
      </c>
      <c r="D2440" s="16">
        <f t="shared" si="38"/>
        <v>333</v>
      </c>
      <c r="F2440" s="17">
        <f>f_netasset_total(A2440,参数!$B$1,100000000)</f>
        <v>59.1430017868</v>
      </c>
      <c r="G2440" s="17">
        <f ca="1">f_nav_adjustedreturn(A2440,参数!$B$2,参数!$B$1)</f>
        <v>0</v>
      </c>
      <c r="H2440" s="17">
        <f ca="1">f_nav_periodreturnrankingper(A2440,参数!$B$2,参数!$B$1,3)</f>
        <v>0</v>
      </c>
      <c r="I2440" s="17">
        <f ca="1">f_nav_adjustedreturn(A2440,参数!$B$3,参数!$B$2)</f>
        <v>0</v>
      </c>
      <c r="J2440" s="17">
        <f ca="1">f_nav_periodreturnrankingper(A2440,参数!$B$3,参数!$B$2,3)</f>
        <v>0</v>
      </c>
      <c r="K2440" s="17">
        <f ca="1">f_nav_adjustedreturn(A2440,参数!$B$4,参数!$B$3)</f>
        <v>0</v>
      </c>
      <c r="L2440" s="17">
        <f ca="1">f_nav_periodreturnrankingper(A2440,参数!$B$4,参数!$B$3,3)</f>
        <v>0</v>
      </c>
      <c r="M2440" s="17">
        <f ca="1">f_nav_adjustedreturn(A2440,参数!$B$5,参数!$B$4)</f>
        <v>0</v>
      </c>
      <c r="N2440" s="17">
        <f ca="1">f_nav_periodreturnrankingper(A2440,参数!$B$5,参数!$B$4,3)</f>
        <v>0</v>
      </c>
      <c r="O2440" s="17">
        <f ca="1">f_nav_adjustedreturn(A2440,参数!$B$6,参数!$B$5)</f>
        <v>0</v>
      </c>
      <c r="P2440" s="17">
        <f ca="1">f_nav_periodreturnrankingper(A2440,参数!$B$6,参数!$B$5,3)</f>
        <v>0</v>
      </c>
      <c r="Q2440" s="25">
        <f>f_return(A2440,1,参数!$B$1-365/2,参数!$B$1)</f>
        <v>85.1579150414494</v>
      </c>
      <c r="R2440" s="25">
        <f ca="1">f_return(A2440,1,参数!$B$4,参数!$B$1)</f>
        <v>0</v>
      </c>
      <c r="S2440" s="25">
        <f ca="1">f_return(A2440,1,参数!$B$6,参数!$B$1)</f>
        <v>0</v>
      </c>
      <c r="T2440" t="str">
        <f>f_info_investtype(A2440)</f>
        <v>偏股混合型基金</v>
      </c>
      <c r="U2440" t="str">
        <f>f_info_fundmanager(A2440)</f>
        <v>郭斐</v>
      </c>
      <c r="V2440">
        <f>f_info_manager_onthepostdays(A2440,1)</f>
        <v>350</v>
      </c>
      <c r="W2440" s="25">
        <f ca="1">f_return_1w(A2440,"0",参数!$B$2)</f>
        <v>0</v>
      </c>
      <c r="X2440" s="25">
        <f>f_return_1m(A2440,"0",参数!$B$1)</f>
        <v>16.1775771256584</v>
      </c>
      <c r="Y2440" s="25">
        <f>f_return_3m(A2440,0,参数!$B$1)</f>
        <v>36.7471819645733</v>
      </c>
      <c r="Z2440" s="25">
        <f>f_return_6m(A2440,0,参数!B2439)</f>
        <v>25.8501889308735</v>
      </c>
      <c r="AA2440" t="str">
        <f>f_dq_status(A2440,参数!$B$1)</f>
        <v>开放申购|开放赎回</v>
      </c>
      <c r="AB2440" s="17">
        <f ca="1">f_risk_maxdownside(A2440,参数!$B$6,参数!$B$1)</f>
        <v>-11.6407498910042</v>
      </c>
      <c r="AC2440" s="17">
        <f ca="1">f_risk_maxdownside(A2440,参数!$B$4,参数!$B$1)</f>
        <v>-11.6407498910042</v>
      </c>
      <c r="AD2440" t="str">
        <f ca="1">f_risk_maxdownside_date(A2440,参数!$B$6,参数!$B$1)</f>
        <v>20200804-20200910</v>
      </c>
    </row>
    <row r="2441" spans="1:30">
      <c r="A2441" s="15" t="s">
        <v>2469</v>
      </c>
      <c r="B2441" t="str">
        <f>f_info_name(A2441)</f>
        <v>嘉实回报精选</v>
      </c>
      <c r="C2441" t="str">
        <f>f_info_setupdate(A2441)</f>
        <v>2020-03-06</v>
      </c>
      <c r="D2441" s="16">
        <f t="shared" si="38"/>
        <v>325</v>
      </c>
      <c r="F2441" s="17">
        <f>f_netasset_total(A2441,参数!$B$1,100000000)</f>
        <v>19.9485948351</v>
      </c>
      <c r="G2441" s="17">
        <f ca="1">f_nav_adjustedreturn(A2441,参数!$B$2,参数!$B$1)</f>
        <v>0</v>
      </c>
      <c r="H2441" s="17">
        <f ca="1">f_nav_periodreturnrankingper(A2441,参数!$B$2,参数!$B$1,3)</f>
        <v>0</v>
      </c>
      <c r="I2441" s="17">
        <f ca="1">f_nav_adjustedreturn(A2441,参数!$B$3,参数!$B$2)</f>
        <v>0</v>
      </c>
      <c r="J2441" s="17">
        <f ca="1">f_nav_periodreturnrankingper(A2441,参数!$B$3,参数!$B$2,3)</f>
        <v>0</v>
      </c>
      <c r="K2441" s="17">
        <f ca="1">f_nav_adjustedreturn(A2441,参数!$B$4,参数!$B$3)</f>
        <v>0</v>
      </c>
      <c r="L2441" s="17">
        <f ca="1">f_nav_periodreturnrankingper(A2441,参数!$B$4,参数!$B$3,3)</f>
        <v>0</v>
      </c>
      <c r="M2441" s="17">
        <f ca="1">f_nav_adjustedreturn(A2441,参数!$B$5,参数!$B$4)</f>
        <v>0</v>
      </c>
      <c r="N2441" s="17">
        <f ca="1">f_nav_periodreturnrankingper(A2441,参数!$B$5,参数!$B$4,3)</f>
        <v>0</v>
      </c>
      <c r="O2441" s="17">
        <f ca="1">f_nav_adjustedreturn(A2441,参数!$B$6,参数!$B$5)</f>
        <v>0</v>
      </c>
      <c r="P2441" s="17">
        <f ca="1">f_nav_periodreturnrankingper(A2441,参数!$B$6,参数!$B$5,3)</f>
        <v>0</v>
      </c>
      <c r="Q2441" s="25">
        <f>f_return(A2441,1,参数!$B$1-365/2,参数!$B$1)</f>
        <v>120.404692195314</v>
      </c>
      <c r="R2441" s="25">
        <f ca="1">f_return(A2441,1,参数!$B$4,参数!$B$1)</f>
        <v>0</v>
      </c>
      <c r="S2441" s="25">
        <f ca="1">f_return(A2441,1,参数!$B$6,参数!$B$1)</f>
        <v>0</v>
      </c>
      <c r="T2441" t="str">
        <f>f_info_investtype(A2441)</f>
        <v>普通股票型基金</v>
      </c>
      <c r="U2441" t="str">
        <f>f_info_fundmanager(A2441)</f>
        <v>常蓁</v>
      </c>
      <c r="V2441">
        <f>f_info_manager_onthepostdays(A2441,1)</f>
        <v>342</v>
      </c>
      <c r="W2441" s="25">
        <f ca="1">f_return_1w(A2441,"0",参数!$B$2)</f>
        <v>0</v>
      </c>
      <c r="X2441" s="25">
        <f>f_return_1m(A2441,"0",参数!$B$1)</f>
        <v>17.8602058319039</v>
      </c>
      <c r="Y2441" s="25">
        <f>f_return_3m(A2441,0,参数!$B$1)</f>
        <v>39.6832119261392</v>
      </c>
      <c r="Z2441" s="25">
        <f>f_return_6m(A2441,0,参数!B2440)</f>
        <v>51.9705727798214</v>
      </c>
      <c r="AA2441" t="str">
        <f>f_dq_status(A2441,参数!$B$1)</f>
        <v>开放申购|开放赎回</v>
      </c>
      <c r="AB2441" s="17">
        <f ca="1">f_risk_maxdownside(A2441,参数!$B$6,参数!$B$1)</f>
        <v>-9.02261712439418</v>
      </c>
      <c r="AC2441" s="17">
        <f ca="1">f_risk_maxdownside(A2441,参数!$B$4,参数!$B$1)</f>
        <v>-9.02261712439418</v>
      </c>
      <c r="AD2441" t="str">
        <f ca="1">f_risk_maxdownside_date(A2441,参数!$B$6,参数!$B$1)</f>
        <v>20200829-20200924</v>
      </c>
    </row>
    <row r="2442" spans="1:30">
      <c r="A2442" s="15" t="s">
        <v>2470</v>
      </c>
      <c r="B2442" t="str">
        <f>f_info_name(A2442)</f>
        <v>华商科技创新</v>
      </c>
      <c r="C2442" t="str">
        <f>f_info_setupdate(A2442)</f>
        <v>2020-03-06</v>
      </c>
      <c r="D2442" s="16">
        <f t="shared" si="38"/>
        <v>325</v>
      </c>
      <c r="F2442" s="17">
        <f>f_netasset_total(A2442,参数!$B$1,100000000)</f>
        <v>4.8237717579</v>
      </c>
      <c r="G2442" s="17">
        <f ca="1">f_nav_adjustedreturn(A2442,参数!$B$2,参数!$B$1)</f>
        <v>0</v>
      </c>
      <c r="H2442" s="17">
        <f ca="1">f_nav_periodreturnrankingper(A2442,参数!$B$2,参数!$B$1,3)</f>
        <v>0</v>
      </c>
      <c r="I2442" s="17">
        <f ca="1">f_nav_adjustedreturn(A2442,参数!$B$3,参数!$B$2)</f>
        <v>0</v>
      </c>
      <c r="J2442" s="17">
        <f ca="1">f_nav_periodreturnrankingper(A2442,参数!$B$3,参数!$B$2,3)</f>
        <v>0</v>
      </c>
      <c r="K2442" s="17">
        <f ca="1">f_nav_adjustedreturn(A2442,参数!$B$4,参数!$B$3)</f>
        <v>0</v>
      </c>
      <c r="L2442" s="17">
        <f ca="1">f_nav_periodreturnrankingper(A2442,参数!$B$4,参数!$B$3,3)</f>
        <v>0</v>
      </c>
      <c r="M2442" s="17">
        <f ca="1">f_nav_adjustedreturn(A2442,参数!$B$5,参数!$B$4)</f>
        <v>0</v>
      </c>
      <c r="N2442" s="17">
        <f ca="1">f_nav_periodreturnrankingper(A2442,参数!$B$5,参数!$B$4,3)</f>
        <v>0</v>
      </c>
      <c r="O2442" s="17">
        <f ca="1">f_nav_adjustedreturn(A2442,参数!$B$6,参数!$B$5)</f>
        <v>0</v>
      </c>
      <c r="P2442" s="17">
        <f ca="1">f_nav_periodreturnrankingper(A2442,参数!$B$6,参数!$B$5,3)</f>
        <v>0</v>
      </c>
      <c r="Q2442" s="25">
        <f>f_return(A2442,1,参数!$B$1-365/2,参数!$B$1)</f>
        <v>61.4419718906463</v>
      </c>
      <c r="R2442" s="25">
        <f ca="1">f_return(A2442,1,参数!$B$4,参数!$B$1)</f>
        <v>0</v>
      </c>
      <c r="S2442" s="25">
        <f ca="1">f_return(A2442,1,参数!$B$6,参数!$B$1)</f>
        <v>0</v>
      </c>
      <c r="T2442" t="str">
        <f>f_info_investtype(A2442)</f>
        <v>偏股混合型基金</v>
      </c>
      <c r="U2442" t="str">
        <f>f_info_fundmanager(A2442)</f>
        <v>童立</v>
      </c>
      <c r="V2442">
        <f>f_info_manager_onthepostdays(A2442,1)</f>
        <v>342</v>
      </c>
      <c r="W2442" s="25">
        <f ca="1">f_return_1w(A2442,"0",参数!$B$2)</f>
        <v>0</v>
      </c>
      <c r="X2442" s="25">
        <f>f_return_1m(A2442,"0",参数!$B$1)</f>
        <v>9.33608429739887</v>
      </c>
      <c r="Y2442" s="25">
        <f>f_return_3m(A2442,0,参数!$B$1)</f>
        <v>22.7498345466578</v>
      </c>
      <c r="Z2442" s="25">
        <f>f_return_6m(A2442,0,参数!B2441)</f>
        <v>6.62918716327009</v>
      </c>
      <c r="AA2442" t="str">
        <f>f_dq_status(A2442,参数!$B$1)</f>
        <v>开放申购|开放赎回</v>
      </c>
      <c r="AB2442" s="17">
        <f ca="1">f_risk_maxdownside(A2442,参数!$B$6,参数!$B$1)</f>
        <v>-8.69092039800994</v>
      </c>
      <c r="AC2442" s="17">
        <f ca="1">f_risk_maxdownside(A2442,参数!$B$4,参数!$B$1)</f>
        <v>-8.69092039800994</v>
      </c>
      <c r="AD2442" t="str">
        <f ca="1">f_risk_maxdownside_date(A2442,参数!$B$6,参数!$B$1)</f>
        <v>20200819-20200910</v>
      </c>
    </row>
    <row r="2443" spans="1:30">
      <c r="A2443" s="15" t="s">
        <v>2471</v>
      </c>
      <c r="B2443" t="str">
        <f>f_info_name(A2443)</f>
        <v>建信科技创新A</v>
      </c>
      <c r="C2443" t="str">
        <f>f_info_setupdate(A2443)</f>
        <v>2020-02-17</v>
      </c>
      <c r="D2443" s="16">
        <f t="shared" si="38"/>
        <v>343</v>
      </c>
      <c r="F2443" s="17">
        <f>f_netasset_total(A2443,参数!$B$1,100000000)</f>
        <v>5.3248119907</v>
      </c>
      <c r="G2443" s="17">
        <f ca="1">f_nav_adjustedreturn(A2443,参数!$B$2,参数!$B$1)</f>
        <v>0</v>
      </c>
      <c r="H2443" s="17">
        <f ca="1">f_nav_periodreturnrankingper(A2443,参数!$B$2,参数!$B$1,3)</f>
        <v>0</v>
      </c>
      <c r="I2443" s="17">
        <f ca="1">f_nav_adjustedreturn(A2443,参数!$B$3,参数!$B$2)</f>
        <v>0</v>
      </c>
      <c r="J2443" s="17">
        <f ca="1">f_nav_periodreturnrankingper(A2443,参数!$B$3,参数!$B$2,3)</f>
        <v>0</v>
      </c>
      <c r="K2443" s="17">
        <f ca="1">f_nav_adjustedreturn(A2443,参数!$B$4,参数!$B$3)</f>
        <v>0</v>
      </c>
      <c r="L2443" s="17">
        <f ca="1">f_nav_periodreturnrankingper(A2443,参数!$B$4,参数!$B$3,3)</f>
        <v>0</v>
      </c>
      <c r="M2443" s="17">
        <f ca="1">f_nav_adjustedreturn(A2443,参数!$B$5,参数!$B$4)</f>
        <v>0</v>
      </c>
      <c r="N2443" s="17">
        <f ca="1">f_nav_periodreturnrankingper(A2443,参数!$B$5,参数!$B$4,3)</f>
        <v>0</v>
      </c>
      <c r="O2443" s="17">
        <f ca="1">f_nav_adjustedreturn(A2443,参数!$B$6,参数!$B$5)</f>
        <v>0</v>
      </c>
      <c r="P2443" s="17">
        <f ca="1">f_nav_periodreturnrankingper(A2443,参数!$B$6,参数!$B$5,3)</f>
        <v>0</v>
      </c>
      <c r="Q2443" s="25">
        <f>f_return(A2443,1,参数!$B$1-365/2,参数!$B$1)</f>
        <v>114.00834025581</v>
      </c>
      <c r="R2443" s="25">
        <f ca="1">f_return(A2443,1,参数!$B$4,参数!$B$1)</f>
        <v>0</v>
      </c>
      <c r="S2443" s="25">
        <f ca="1">f_return(A2443,1,参数!$B$6,参数!$B$1)</f>
        <v>0</v>
      </c>
      <c r="T2443" t="str">
        <f>f_info_investtype(A2443)</f>
        <v>偏股混合型基金</v>
      </c>
      <c r="U2443" t="str">
        <f>f_info_fundmanager(A2443)</f>
        <v>姚锦,黄斐玉,邵卓</v>
      </c>
      <c r="V2443">
        <f>f_info_manager_onthepostdays(A2443,1)</f>
        <v>360</v>
      </c>
      <c r="W2443" s="25">
        <f ca="1">f_return_1w(A2443,"0",参数!$B$2)</f>
        <v>0</v>
      </c>
      <c r="X2443" s="25">
        <f>f_return_1m(A2443,"0",参数!$B$1)</f>
        <v>14.9759950441381</v>
      </c>
      <c r="Y2443" s="25">
        <f>f_return_3m(A2443,0,参数!$B$1)</f>
        <v>38.3525903838986</v>
      </c>
      <c r="Z2443" s="25">
        <f>f_return_6m(A2443,0,参数!B2442)</f>
        <v>32.8286558345643</v>
      </c>
      <c r="AA2443" t="str">
        <f>f_dq_status(A2443,参数!$B$1)</f>
        <v>开放申购|开放赎回</v>
      </c>
      <c r="AB2443" s="17">
        <f ca="1">f_risk_maxdownside(A2443,参数!$B$6,参数!$B$1)</f>
        <v>-13.5667396061269</v>
      </c>
      <c r="AC2443" s="17">
        <f ca="1">f_risk_maxdownside(A2443,参数!$B$4,参数!$B$1)</f>
        <v>-13.5667396061269</v>
      </c>
      <c r="AD2443" t="str">
        <f ca="1">f_risk_maxdownside_date(A2443,参数!$B$6,参数!$B$1)</f>
        <v>20200222-20200410</v>
      </c>
    </row>
    <row r="2444" spans="1:30">
      <c r="A2444" s="15" t="s">
        <v>2472</v>
      </c>
      <c r="B2444" t="str">
        <f>f_info_name(A2444)</f>
        <v>睿远均衡价值三年A</v>
      </c>
      <c r="C2444" t="str">
        <f>f_info_setupdate(A2444)</f>
        <v>2020-02-21</v>
      </c>
      <c r="D2444" s="16">
        <f t="shared" si="38"/>
        <v>339</v>
      </c>
      <c r="F2444" s="17">
        <f>f_netasset_total(A2444,参数!$B$1,100000000)</f>
        <v>137.2925451135</v>
      </c>
      <c r="G2444" s="17">
        <f ca="1">f_nav_adjustedreturn(A2444,参数!$B$2,参数!$B$1)</f>
        <v>0</v>
      </c>
      <c r="H2444" s="17">
        <f ca="1">f_nav_periodreturnrankingper(A2444,参数!$B$2,参数!$B$1,3)</f>
        <v>0</v>
      </c>
      <c r="I2444" s="17">
        <f ca="1">f_nav_adjustedreturn(A2444,参数!$B$3,参数!$B$2)</f>
        <v>0</v>
      </c>
      <c r="J2444" s="17">
        <f ca="1">f_nav_periodreturnrankingper(A2444,参数!$B$3,参数!$B$2,3)</f>
        <v>0</v>
      </c>
      <c r="K2444" s="17">
        <f ca="1">f_nav_adjustedreturn(A2444,参数!$B$4,参数!$B$3)</f>
        <v>0</v>
      </c>
      <c r="L2444" s="17">
        <f ca="1">f_nav_periodreturnrankingper(A2444,参数!$B$4,参数!$B$3,3)</f>
        <v>0</v>
      </c>
      <c r="M2444" s="17">
        <f ca="1">f_nav_adjustedreturn(A2444,参数!$B$5,参数!$B$4)</f>
        <v>0</v>
      </c>
      <c r="N2444" s="17">
        <f ca="1">f_nav_periodreturnrankingper(A2444,参数!$B$5,参数!$B$4,3)</f>
        <v>0</v>
      </c>
      <c r="O2444" s="17">
        <f ca="1">f_nav_adjustedreturn(A2444,参数!$B$6,参数!$B$5)</f>
        <v>0</v>
      </c>
      <c r="P2444" s="17">
        <f ca="1">f_nav_periodreturnrankingper(A2444,参数!$B$6,参数!$B$5,3)</f>
        <v>0</v>
      </c>
      <c r="Q2444" s="25">
        <f>f_return(A2444,1,参数!$B$1-365/2,参数!$B$1)</f>
        <v>72.7692747542704</v>
      </c>
      <c r="R2444" s="25">
        <f ca="1">f_return(A2444,1,参数!$B$4,参数!$B$1)</f>
        <v>0</v>
      </c>
      <c r="S2444" s="25">
        <f ca="1">f_return(A2444,1,参数!$B$6,参数!$B$1)</f>
        <v>0</v>
      </c>
      <c r="T2444" t="str">
        <f>f_info_investtype(A2444)</f>
        <v>偏股混合型基金</v>
      </c>
      <c r="U2444" t="str">
        <f>f_info_fundmanager(A2444)</f>
        <v>赵枫</v>
      </c>
      <c r="V2444">
        <f>f_info_manager_onthepostdays(A2444,1)</f>
        <v>356</v>
      </c>
      <c r="W2444" s="25">
        <f ca="1">f_return_1w(A2444,"0",参数!$B$2)</f>
        <v>0</v>
      </c>
      <c r="X2444" s="25">
        <f>f_return_1m(A2444,"0",参数!$B$1)</f>
        <v>13.7647663071392</v>
      </c>
      <c r="Y2444" s="25">
        <f>f_return_3m(A2444,0,参数!$B$1)</f>
        <v>28.5455204932898</v>
      </c>
      <c r="Z2444" s="25">
        <f>f_return_6m(A2444,0,参数!B2443)</f>
        <v>26.8918250547587</v>
      </c>
      <c r="AA2444" t="str">
        <f>f_dq_status(A2444,参数!$B$1)</f>
        <v>暂停大额申购|暂停赎回</v>
      </c>
      <c r="AB2444" s="17">
        <f ca="1">f_risk_maxdownside(A2444,参数!$B$6,参数!$B$1)</f>
        <v>-7.24845016690511</v>
      </c>
      <c r="AC2444" s="17">
        <f ca="1">f_risk_maxdownside(A2444,参数!$B$4,参数!$B$1)</f>
        <v>-7.24845016690511</v>
      </c>
      <c r="AD2444" t="str">
        <f ca="1">f_risk_maxdownside_date(A2444,参数!$B$6,参数!$B$1)</f>
        <v>20200903-20200925</v>
      </c>
    </row>
    <row r="2445" spans="1:30">
      <c r="A2445" s="15" t="s">
        <v>2473</v>
      </c>
      <c r="B2445" t="str">
        <f>f_info_name(A2445)</f>
        <v>银华长丰</v>
      </c>
      <c r="C2445" t="str">
        <f>f_info_setupdate(A2445)</f>
        <v>2020-04-01</v>
      </c>
      <c r="D2445" s="16">
        <f t="shared" si="38"/>
        <v>299</v>
      </c>
      <c r="F2445" s="17">
        <f>f_netasset_total(A2445,参数!$B$1,100000000)</f>
        <v>6.8179872859</v>
      </c>
      <c r="G2445" s="17">
        <f ca="1">f_nav_adjustedreturn(A2445,参数!$B$2,参数!$B$1)</f>
        <v>0</v>
      </c>
      <c r="H2445" s="17">
        <f ca="1">f_nav_periodreturnrankingper(A2445,参数!$B$2,参数!$B$1,3)</f>
        <v>0</v>
      </c>
      <c r="I2445" s="17">
        <f ca="1">f_nav_adjustedreturn(A2445,参数!$B$3,参数!$B$2)</f>
        <v>0</v>
      </c>
      <c r="J2445" s="17">
        <f ca="1">f_nav_periodreturnrankingper(A2445,参数!$B$3,参数!$B$2,3)</f>
        <v>0</v>
      </c>
      <c r="K2445" s="17">
        <f ca="1">f_nav_adjustedreturn(A2445,参数!$B$4,参数!$B$3)</f>
        <v>0</v>
      </c>
      <c r="L2445" s="17">
        <f ca="1">f_nav_periodreturnrankingper(A2445,参数!$B$4,参数!$B$3,3)</f>
        <v>0</v>
      </c>
      <c r="M2445" s="17">
        <f ca="1">f_nav_adjustedreturn(A2445,参数!$B$5,参数!$B$4)</f>
        <v>0</v>
      </c>
      <c r="N2445" s="17">
        <f ca="1">f_nav_periodreturnrankingper(A2445,参数!$B$5,参数!$B$4,3)</f>
        <v>0</v>
      </c>
      <c r="O2445" s="17">
        <f ca="1">f_nav_adjustedreturn(A2445,参数!$B$6,参数!$B$5)</f>
        <v>0</v>
      </c>
      <c r="P2445" s="17">
        <f ca="1">f_nav_periodreturnrankingper(A2445,参数!$B$6,参数!$B$5,3)</f>
        <v>0</v>
      </c>
      <c r="Q2445" s="25">
        <f>f_return(A2445,1,参数!$B$1-365/2,参数!$B$1)</f>
        <v>98.3292891450696</v>
      </c>
      <c r="R2445" s="25">
        <f ca="1">f_return(A2445,1,参数!$B$4,参数!$B$1)</f>
        <v>0</v>
      </c>
      <c r="S2445" s="25">
        <f ca="1">f_return(A2445,1,参数!$B$6,参数!$B$1)</f>
        <v>0</v>
      </c>
      <c r="T2445" t="str">
        <f>f_info_investtype(A2445)</f>
        <v>偏股混合型基金</v>
      </c>
      <c r="U2445" t="str">
        <f>f_info_fundmanager(A2445)</f>
        <v>胡银玉</v>
      </c>
      <c r="V2445">
        <f>f_info_manager_onthepostdays(A2445,1)</f>
        <v>316</v>
      </c>
      <c r="W2445" s="25">
        <f ca="1">f_return_1w(A2445,"0",参数!$B$2)</f>
        <v>0</v>
      </c>
      <c r="X2445" s="25">
        <f>f_return_1m(A2445,"0",参数!$B$1)</f>
        <v>17.0030429112588</v>
      </c>
      <c r="Y2445" s="25">
        <f>f_return_3m(A2445,0,参数!$B$1)</f>
        <v>29.6518029176989</v>
      </c>
      <c r="Z2445" s="25">
        <f>f_return_6m(A2445,0,参数!B2444)</f>
        <v>34.5409970035413</v>
      </c>
      <c r="AA2445" t="str">
        <f>f_dq_status(A2445,参数!$B$1)</f>
        <v>开放申购|开放赎回</v>
      </c>
      <c r="AB2445" s="17">
        <f ca="1">f_risk_maxdownside(A2445,参数!$B$6,参数!$B$1)</f>
        <v>-8.72684581267936</v>
      </c>
      <c r="AC2445" s="17">
        <f ca="1">f_risk_maxdownside(A2445,参数!$B$4,参数!$B$1)</f>
        <v>-8.72684581267936</v>
      </c>
      <c r="AD2445" t="str">
        <f ca="1">f_risk_maxdownside_date(A2445,参数!$B$6,参数!$B$1)</f>
        <v>20200829-20200925</v>
      </c>
    </row>
    <row r="2446" spans="1:30">
      <c r="A2446" s="15" t="s">
        <v>2474</v>
      </c>
      <c r="B2446" t="str">
        <f>f_info_name(A2446)</f>
        <v>万家民丰回报一年持有期</v>
      </c>
      <c r="C2446" t="str">
        <f>f_info_setupdate(A2446)</f>
        <v>2020-03-05</v>
      </c>
      <c r="D2446" s="16">
        <f t="shared" si="38"/>
        <v>326</v>
      </c>
      <c r="F2446" s="17">
        <f>f_netasset_total(A2446,参数!$B$1,100000000)</f>
        <v>23.1953334257</v>
      </c>
      <c r="G2446" s="17">
        <f ca="1">f_nav_adjustedreturn(A2446,参数!$B$2,参数!$B$1)</f>
        <v>0</v>
      </c>
      <c r="H2446" s="17">
        <f ca="1">f_nav_periodreturnrankingper(A2446,参数!$B$2,参数!$B$1,3)</f>
        <v>0</v>
      </c>
      <c r="I2446" s="17">
        <f ca="1">f_nav_adjustedreturn(A2446,参数!$B$3,参数!$B$2)</f>
        <v>0</v>
      </c>
      <c r="J2446" s="17">
        <f ca="1">f_nav_periodreturnrankingper(A2446,参数!$B$3,参数!$B$2,3)</f>
        <v>0</v>
      </c>
      <c r="K2446" s="17">
        <f ca="1">f_nav_adjustedreturn(A2446,参数!$B$4,参数!$B$3)</f>
        <v>0</v>
      </c>
      <c r="L2446" s="17">
        <f ca="1">f_nav_periodreturnrankingper(A2446,参数!$B$4,参数!$B$3,3)</f>
        <v>0</v>
      </c>
      <c r="M2446" s="17">
        <f ca="1">f_nav_adjustedreturn(A2446,参数!$B$5,参数!$B$4)</f>
        <v>0</v>
      </c>
      <c r="N2446" s="17">
        <f ca="1">f_nav_periodreturnrankingper(A2446,参数!$B$5,参数!$B$4,3)</f>
        <v>0</v>
      </c>
      <c r="O2446" s="17">
        <f ca="1">f_nav_adjustedreturn(A2446,参数!$B$6,参数!$B$5)</f>
        <v>0</v>
      </c>
      <c r="P2446" s="17">
        <f ca="1">f_nav_periodreturnrankingper(A2446,参数!$B$6,参数!$B$5,3)</f>
        <v>0</v>
      </c>
      <c r="Q2446" s="25">
        <f>f_return(A2446,1,参数!$B$1-365/2,参数!$B$1)</f>
        <v>15.157682028147</v>
      </c>
      <c r="R2446" s="25">
        <f ca="1">f_return(A2446,1,参数!$B$4,参数!$B$1)</f>
        <v>0</v>
      </c>
      <c r="S2446" s="25">
        <f ca="1">f_return(A2446,1,参数!$B$6,参数!$B$1)</f>
        <v>0</v>
      </c>
      <c r="T2446" t="str">
        <f>f_info_investtype(A2446)</f>
        <v>偏债混合型基金</v>
      </c>
      <c r="U2446" t="str">
        <f>f_info_fundmanager(A2446)</f>
        <v>苏谋东</v>
      </c>
      <c r="V2446">
        <f>f_info_manager_onthepostdays(A2446,1)</f>
        <v>343</v>
      </c>
      <c r="W2446" s="25">
        <f ca="1">f_return_1w(A2446,"0",参数!$B$2)</f>
        <v>0</v>
      </c>
      <c r="X2446" s="25">
        <f>f_return_1m(A2446,"0",参数!$B$1)</f>
        <v>2.18609350601635</v>
      </c>
      <c r="Y2446" s="25">
        <f>f_return_3m(A2446,0,参数!$B$1)</f>
        <v>3.89428464699291</v>
      </c>
      <c r="Z2446" s="25">
        <f>f_return_6m(A2446,0,参数!B2445)</f>
        <v>6.24999999999999</v>
      </c>
      <c r="AA2446" t="str">
        <f>f_dq_status(A2446,参数!$B$1)</f>
        <v>暂停大额申购|暂停赎回</v>
      </c>
      <c r="AB2446" s="17">
        <f ca="1">f_risk_maxdownside(A2446,参数!$B$6,参数!$B$1)</f>
        <v>-0.719999999999998</v>
      </c>
      <c r="AC2446" s="17">
        <f ca="1">f_risk_maxdownside(A2446,参数!$B$4,参数!$B$1)</f>
        <v>-0.719999999999998</v>
      </c>
      <c r="AD2446" t="str">
        <f ca="1">f_risk_maxdownside_date(A2446,参数!$B$6,参数!$B$1)</f>
        <v>20200306-20200320</v>
      </c>
    </row>
    <row r="2447" spans="1:30">
      <c r="A2447" s="15" t="s">
        <v>2475</v>
      </c>
      <c r="B2447" t="str">
        <f>f_info_name(A2447)</f>
        <v>中邮科技创新精选A</v>
      </c>
      <c r="C2447" t="str">
        <f>f_info_setupdate(A2447)</f>
        <v>2020-02-27</v>
      </c>
      <c r="D2447" s="16">
        <f t="shared" si="38"/>
        <v>333</v>
      </c>
      <c r="F2447" s="17">
        <f>f_netasset_total(A2447,参数!$B$1,100000000)</f>
        <v>8.9347000196</v>
      </c>
      <c r="G2447" s="17">
        <f ca="1">f_nav_adjustedreturn(A2447,参数!$B$2,参数!$B$1)</f>
        <v>0</v>
      </c>
      <c r="H2447" s="17">
        <f ca="1">f_nav_periodreturnrankingper(A2447,参数!$B$2,参数!$B$1,3)</f>
        <v>0</v>
      </c>
      <c r="I2447" s="17">
        <f ca="1">f_nav_adjustedreturn(A2447,参数!$B$3,参数!$B$2)</f>
        <v>0</v>
      </c>
      <c r="J2447" s="17">
        <f ca="1">f_nav_periodreturnrankingper(A2447,参数!$B$3,参数!$B$2,3)</f>
        <v>0</v>
      </c>
      <c r="K2447" s="17">
        <f ca="1">f_nav_adjustedreturn(A2447,参数!$B$4,参数!$B$3)</f>
        <v>0</v>
      </c>
      <c r="L2447" s="17">
        <f ca="1">f_nav_periodreturnrankingper(A2447,参数!$B$4,参数!$B$3,3)</f>
        <v>0</v>
      </c>
      <c r="M2447" s="17">
        <f ca="1">f_nav_adjustedreturn(A2447,参数!$B$5,参数!$B$4)</f>
        <v>0</v>
      </c>
      <c r="N2447" s="17">
        <f ca="1">f_nav_periodreturnrankingper(A2447,参数!$B$5,参数!$B$4,3)</f>
        <v>0</v>
      </c>
      <c r="O2447" s="17">
        <f ca="1">f_nav_adjustedreturn(A2447,参数!$B$6,参数!$B$5)</f>
        <v>0</v>
      </c>
      <c r="P2447" s="17">
        <f ca="1">f_nav_periodreturnrankingper(A2447,参数!$B$6,参数!$B$5,3)</f>
        <v>0</v>
      </c>
      <c r="Q2447" s="25">
        <f>f_return(A2447,1,参数!$B$1-365/2,参数!$B$1)</f>
        <v>73.8141245240857</v>
      </c>
      <c r="R2447" s="25">
        <f ca="1">f_return(A2447,1,参数!$B$4,参数!$B$1)</f>
        <v>0</v>
      </c>
      <c r="S2447" s="25">
        <f ca="1">f_return(A2447,1,参数!$B$6,参数!$B$1)</f>
        <v>0</v>
      </c>
      <c r="T2447" t="str">
        <f>f_info_investtype(A2447)</f>
        <v>偏股混合型基金</v>
      </c>
      <c r="U2447" t="str">
        <f>f_info_fundmanager(A2447)</f>
        <v>国晓雯</v>
      </c>
      <c r="V2447">
        <f>f_info_manager_onthepostdays(A2447,1)</f>
        <v>350</v>
      </c>
      <c r="W2447" s="25">
        <f ca="1">f_return_1w(A2447,"0",参数!$B$2)</f>
        <v>0</v>
      </c>
      <c r="X2447" s="25">
        <f>f_return_1m(A2447,"0",参数!$B$1)</f>
        <v>10.9712580289366</v>
      </c>
      <c r="Y2447" s="25">
        <f>f_return_3m(A2447,0,参数!$B$1)</f>
        <v>24.3384704856063</v>
      </c>
      <c r="Z2447" s="25">
        <f>f_return_6m(A2447,0,参数!B2446)</f>
        <v>13.3174189814815</v>
      </c>
      <c r="AA2447" t="str">
        <f>f_dq_status(A2447,参数!$B$1)</f>
        <v>开放申购|开放赎回</v>
      </c>
      <c r="AB2447" s="17">
        <f ca="1">f_risk_maxdownside(A2447,参数!$B$6,参数!$B$1)</f>
        <v>-9.90388038447846</v>
      </c>
      <c r="AC2447" s="17">
        <f ca="1">f_risk_maxdownside(A2447,参数!$B$4,参数!$B$1)</f>
        <v>-9.90388038447846</v>
      </c>
      <c r="AD2447" t="str">
        <f ca="1">f_risk_maxdownside_date(A2447,参数!$B$6,参数!$B$1)</f>
        <v>20200804-20200910</v>
      </c>
    </row>
    <row r="2448" spans="1:30">
      <c r="A2448" s="15" t="s">
        <v>2476</v>
      </c>
      <c r="B2448" t="str">
        <f>f_info_name(A2448)</f>
        <v>财通科技创新A</v>
      </c>
      <c r="C2448" t="str">
        <f>f_info_setupdate(A2448)</f>
        <v>2020-07-07</v>
      </c>
      <c r="D2448" s="16">
        <f t="shared" si="38"/>
        <v>202</v>
      </c>
      <c r="F2448" s="17">
        <f>f_netasset_total(A2448,参数!$B$1,100000000)</f>
        <v>9.7884837668</v>
      </c>
      <c r="G2448" s="17">
        <f ca="1">f_nav_adjustedreturn(A2448,参数!$B$2,参数!$B$1)</f>
        <v>0</v>
      </c>
      <c r="H2448" s="17">
        <f ca="1">f_nav_periodreturnrankingper(A2448,参数!$B$2,参数!$B$1,3)</f>
        <v>0</v>
      </c>
      <c r="I2448" s="17">
        <f ca="1">f_nav_adjustedreturn(A2448,参数!$B$3,参数!$B$2)</f>
        <v>0</v>
      </c>
      <c r="J2448" s="17">
        <f ca="1">f_nav_periodreturnrankingper(A2448,参数!$B$3,参数!$B$2,3)</f>
        <v>0</v>
      </c>
      <c r="K2448" s="17">
        <f ca="1">f_nav_adjustedreturn(A2448,参数!$B$4,参数!$B$3)</f>
        <v>0</v>
      </c>
      <c r="L2448" s="17">
        <f ca="1">f_nav_periodreturnrankingper(A2448,参数!$B$4,参数!$B$3,3)</f>
        <v>0</v>
      </c>
      <c r="M2448" s="17">
        <f ca="1">f_nav_adjustedreturn(A2448,参数!$B$5,参数!$B$4)</f>
        <v>0</v>
      </c>
      <c r="N2448" s="17">
        <f ca="1">f_nav_periodreturnrankingper(A2448,参数!$B$5,参数!$B$4,3)</f>
        <v>0</v>
      </c>
      <c r="O2448" s="17">
        <f ca="1">f_nav_adjustedreturn(A2448,参数!$B$6,参数!$B$5)</f>
        <v>0</v>
      </c>
      <c r="P2448" s="17">
        <f ca="1">f_nav_periodreturnrankingper(A2448,参数!$B$6,参数!$B$5,3)</f>
        <v>0</v>
      </c>
      <c r="Q2448" s="25">
        <f>f_return(A2448,1,参数!$B$1-365/2,参数!$B$1)</f>
        <v>62.2000008145319</v>
      </c>
      <c r="R2448" s="25">
        <f ca="1">f_return(A2448,1,参数!$B$4,参数!$B$1)</f>
        <v>0</v>
      </c>
      <c r="S2448" s="25">
        <f ca="1">f_return(A2448,1,参数!$B$6,参数!$B$1)</f>
        <v>0</v>
      </c>
      <c r="T2448" t="str">
        <f>f_info_investtype(A2448)</f>
        <v>偏股混合型基金</v>
      </c>
      <c r="U2448" t="str">
        <f>f_info_fundmanager(A2448)</f>
        <v>金梓才</v>
      </c>
      <c r="V2448">
        <f>f_info_manager_onthepostdays(A2448,1)</f>
        <v>219</v>
      </c>
      <c r="W2448" s="25">
        <f ca="1">f_return_1w(A2448,"0",参数!$B$2)</f>
        <v>0</v>
      </c>
      <c r="X2448" s="25">
        <f>f_return_1m(A2448,"0",参数!$B$1)</f>
        <v>19.3975667189953</v>
      </c>
      <c r="Y2448" s="25">
        <f>f_return_3m(A2448,0,参数!$B$1)</f>
        <v>31.0749676863421</v>
      </c>
      <c r="Z2448" s="25">
        <f>f_return_6m(A2448,0,参数!B2447)</f>
        <v>23.6367342778514</v>
      </c>
      <c r="AA2448" t="str">
        <f>f_dq_status(A2448,参数!$B$1)</f>
        <v>开放申购|开放赎回</v>
      </c>
      <c r="AB2448" s="17">
        <f ca="1">f_risk_maxdownside(A2448,参数!$B$6,参数!$B$1)</f>
        <v>-7.62189054726367</v>
      </c>
      <c r="AC2448" s="17">
        <f ca="1">f_risk_maxdownside(A2448,参数!$B$4,参数!$B$1)</f>
        <v>-7.62189054726367</v>
      </c>
      <c r="AD2448" t="str">
        <f ca="1">f_risk_maxdownside_date(A2448,参数!$B$6,参数!$B$1)</f>
        <v>20200711-20201023</v>
      </c>
    </row>
    <row r="2449" spans="1:30">
      <c r="A2449" s="15" t="s">
        <v>2477</v>
      </c>
      <c r="B2449" t="str">
        <f>f_info_name(A2449)</f>
        <v>东方红启东三年持有</v>
      </c>
      <c r="C2449" t="str">
        <f>f_info_setupdate(A2449)</f>
        <v>2020-03-16</v>
      </c>
      <c r="D2449" s="16">
        <f t="shared" si="38"/>
        <v>315</v>
      </c>
      <c r="F2449" s="17">
        <f>f_netasset_total(A2449,参数!$B$1,100000000)</f>
        <v>82.8323544219</v>
      </c>
      <c r="G2449" s="17">
        <f ca="1">f_nav_adjustedreturn(A2449,参数!$B$2,参数!$B$1)</f>
        <v>0</v>
      </c>
      <c r="H2449" s="17">
        <f ca="1">f_nav_periodreturnrankingper(A2449,参数!$B$2,参数!$B$1,3)</f>
        <v>0</v>
      </c>
      <c r="I2449" s="17">
        <f ca="1">f_nav_adjustedreturn(A2449,参数!$B$3,参数!$B$2)</f>
        <v>0</v>
      </c>
      <c r="J2449" s="17">
        <f ca="1">f_nav_periodreturnrankingper(A2449,参数!$B$3,参数!$B$2,3)</f>
        <v>0</v>
      </c>
      <c r="K2449" s="17">
        <f ca="1">f_nav_adjustedreturn(A2449,参数!$B$4,参数!$B$3)</f>
        <v>0</v>
      </c>
      <c r="L2449" s="17">
        <f ca="1">f_nav_periodreturnrankingper(A2449,参数!$B$4,参数!$B$3,3)</f>
        <v>0</v>
      </c>
      <c r="M2449" s="17">
        <f ca="1">f_nav_adjustedreturn(A2449,参数!$B$5,参数!$B$4)</f>
        <v>0</v>
      </c>
      <c r="N2449" s="17">
        <f ca="1">f_nav_periodreturnrankingper(A2449,参数!$B$5,参数!$B$4,3)</f>
        <v>0</v>
      </c>
      <c r="O2449" s="17">
        <f ca="1">f_nav_adjustedreturn(A2449,参数!$B$6,参数!$B$5)</f>
        <v>0</v>
      </c>
      <c r="P2449" s="17">
        <f ca="1">f_nav_periodreturnrankingper(A2449,参数!$B$6,参数!$B$5,3)</f>
        <v>0</v>
      </c>
      <c r="Q2449" s="25">
        <f>f_return(A2449,1,参数!$B$1-365/2,参数!$B$1)</f>
        <v>144.908306674817</v>
      </c>
      <c r="R2449" s="25">
        <f ca="1">f_return(A2449,1,参数!$B$4,参数!$B$1)</f>
        <v>0</v>
      </c>
      <c r="S2449" s="25">
        <f ca="1">f_return(A2449,1,参数!$B$6,参数!$B$1)</f>
        <v>0</v>
      </c>
      <c r="T2449" t="str">
        <f>f_info_investtype(A2449)</f>
        <v>偏股混合型基金</v>
      </c>
      <c r="U2449" t="str">
        <f>f_info_fundmanager(A2449)</f>
        <v>李竞</v>
      </c>
      <c r="V2449">
        <f>f_info_manager_onthepostdays(A2449,1)</f>
        <v>332</v>
      </c>
      <c r="W2449" s="25">
        <f ca="1">f_return_1w(A2449,"0",参数!$B$2)</f>
        <v>0</v>
      </c>
      <c r="X2449" s="25">
        <f>f_return_1m(A2449,"0",参数!$B$1)</f>
        <v>20.8139868157065</v>
      </c>
      <c r="Y2449" s="25">
        <f>f_return_3m(A2449,0,参数!$B$1)</f>
        <v>39.8911456259127</v>
      </c>
      <c r="Z2449" s="25">
        <f>f_return_6m(A2449,0,参数!B2448)</f>
        <v>57.0185984018104</v>
      </c>
      <c r="AA2449" t="str">
        <f>f_dq_status(A2449,参数!$B$1)</f>
        <v>暂停申购|暂停赎回</v>
      </c>
      <c r="AB2449" s="17">
        <f ca="1">f_risk_maxdownside(A2449,参数!$B$6,参数!$B$1)</f>
        <v>-7.95687545472585</v>
      </c>
      <c r="AC2449" s="17">
        <f ca="1">f_risk_maxdownside(A2449,参数!$B$4,参数!$B$1)</f>
        <v>-7.95687545472585</v>
      </c>
      <c r="AD2449" t="str">
        <f ca="1">f_risk_maxdownside_date(A2449,参数!$B$6,参数!$B$1)</f>
        <v>20200903-20200909</v>
      </c>
    </row>
    <row r="2450" spans="1:30">
      <c r="A2450" s="15" t="s">
        <v>2478</v>
      </c>
      <c r="B2450" t="str">
        <f>f_info_name(A2450)</f>
        <v>大成科技创新A</v>
      </c>
      <c r="C2450" t="str">
        <f>f_info_setupdate(A2450)</f>
        <v>2020-04-29</v>
      </c>
      <c r="D2450" s="16">
        <f t="shared" si="38"/>
        <v>271</v>
      </c>
      <c r="F2450" s="17">
        <f>f_netasset_total(A2450,参数!$B$1,100000000)</f>
        <v>3.7788454733</v>
      </c>
      <c r="G2450" s="17">
        <f ca="1">f_nav_adjustedreturn(A2450,参数!$B$2,参数!$B$1)</f>
        <v>0</v>
      </c>
      <c r="H2450" s="17">
        <f ca="1">f_nav_periodreturnrankingper(A2450,参数!$B$2,参数!$B$1,3)</f>
        <v>0</v>
      </c>
      <c r="I2450" s="17">
        <f ca="1">f_nav_adjustedreturn(A2450,参数!$B$3,参数!$B$2)</f>
        <v>0</v>
      </c>
      <c r="J2450" s="17">
        <f ca="1">f_nav_periodreturnrankingper(A2450,参数!$B$3,参数!$B$2,3)</f>
        <v>0</v>
      </c>
      <c r="K2450" s="17">
        <f ca="1">f_nav_adjustedreturn(A2450,参数!$B$4,参数!$B$3)</f>
        <v>0</v>
      </c>
      <c r="L2450" s="17">
        <f ca="1">f_nav_periodreturnrankingper(A2450,参数!$B$4,参数!$B$3,3)</f>
        <v>0</v>
      </c>
      <c r="M2450" s="17">
        <f ca="1">f_nav_adjustedreturn(A2450,参数!$B$5,参数!$B$4)</f>
        <v>0</v>
      </c>
      <c r="N2450" s="17">
        <f ca="1">f_nav_periodreturnrankingper(A2450,参数!$B$5,参数!$B$4,3)</f>
        <v>0</v>
      </c>
      <c r="O2450" s="17">
        <f ca="1">f_nav_adjustedreturn(A2450,参数!$B$6,参数!$B$5)</f>
        <v>0</v>
      </c>
      <c r="P2450" s="17">
        <f ca="1">f_nav_periodreturnrankingper(A2450,参数!$B$6,参数!$B$5,3)</f>
        <v>0</v>
      </c>
      <c r="Q2450" s="25">
        <f>f_return(A2450,1,参数!$B$1-365/2,参数!$B$1)</f>
        <v>104.349754234697</v>
      </c>
      <c r="R2450" s="25">
        <f ca="1">f_return(A2450,1,参数!$B$4,参数!$B$1)</f>
        <v>0</v>
      </c>
      <c r="S2450" s="25">
        <f ca="1">f_return(A2450,1,参数!$B$6,参数!$B$1)</f>
        <v>0</v>
      </c>
      <c r="T2450" t="str">
        <f>f_info_investtype(A2450)</f>
        <v>偏股混合型基金</v>
      </c>
      <c r="U2450" t="str">
        <f>f_info_fundmanager(A2450)</f>
        <v>魏庆国,谢家乐,郭玮羚</v>
      </c>
      <c r="V2450">
        <f>f_info_manager_onthepostdays(A2450,1)</f>
        <v>288</v>
      </c>
      <c r="W2450" s="25">
        <f ca="1">f_return_1w(A2450,"0",参数!$B$2)</f>
        <v>0</v>
      </c>
      <c r="X2450" s="25">
        <f>f_return_1m(A2450,"0",参数!$B$1)</f>
        <v>21.4847830628874</v>
      </c>
      <c r="Y2450" s="25">
        <f>f_return_3m(A2450,0,参数!$B$1)</f>
        <v>41.2812829027294</v>
      </c>
      <c r="Z2450" s="25">
        <f>f_return_6m(A2450,0,参数!B2449)</f>
        <v>39.3594473663553</v>
      </c>
      <c r="AA2450" t="str">
        <f>f_dq_status(A2450,参数!$B$1)</f>
        <v>开放申购|开放赎回</v>
      </c>
      <c r="AB2450" s="17">
        <f ca="1">f_risk_maxdownside(A2450,参数!$B$6,参数!$B$1)</f>
        <v>-8.98621003182301</v>
      </c>
      <c r="AC2450" s="17">
        <f ca="1">f_risk_maxdownside(A2450,参数!$B$4,参数!$B$1)</f>
        <v>-8.98621003182301</v>
      </c>
      <c r="AD2450" t="str">
        <f ca="1">f_risk_maxdownside_date(A2450,参数!$B$6,参数!$B$1)</f>
        <v>20200806-20200909</v>
      </c>
    </row>
    <row r="2451" spans="1:30">
      <c r="A2451" s="15" t="s">
        <v>2479</v>
      </c>
      <c r="B2451" t="str">
        <f>f_info_name(A2451)</f>
        <v>东方红匠心甄选一年持有</v>
      </c>
      <c r="C2451" t="str">
        <f>f_info_setupdate(A2451)</f>
        <v>2020-02-25</v>
      </c>
      <c r="D2451" s="16">
        <f t="shared" si="38"/>
        <v>335</v>
      </c>
      <c r="F2451" s="17">
        <f>f_netasset_total(A2451,参数!$B$1,100000000)</f>
        <v>30.9858300706</v>
      </c>
      <c r="G2451" s="17">
        <f ca="1">f_nav_adjustedreturn(A2451,参数!$B$2,参数!$B$1)</f>
        <v>0</v>
      </c>
      <c r="H2451" s="17">
        <f ca="1">f_nav_periodreturnrankingper(A2451,参数!$B$2,参数!$B$1,3)</f>
        <v>0</v>
      </c>
      <c r="I2451" s="17">
        <f ca="1">f_nav_adjustedreturn(A2451,参数!$B$3,参数!$B$2)</f>
        <v>0</v>
      </c>
      <c r="J2451" s="17">
        <f ca="1">f_nav_periodreturnrankingper(A2451,参数!$B$3,参数!$B$2,3)</f>
        <v>0</v>
      </c>
      <c r="K2451" s="17">
        <f ca="1">f_nav_adjustedreturn(A2451,参数!$B$4,参数!$B$3)</f>
        <v>0</v>
      </c>
      <c r="L2451" s="17">
        <f ca="1">f_nav_periodreturnrankingper(A2451,参数!$B$4,参数!$B$3,3)</f>
        <v>0</v>
      </c>
      <c r="M2451" s="17">
        <f ca="1">f_nav_adjustedreturn(A2451,参数!$B$5,参数!$B$4)</f>
        <v>0</v>
      </c>
      <c r="N2451" s="17">
        <f ca="1">f_nav_periodreturnrankingper(A2451,参数!$B$5,参数!$B$4,3)</f>
        <v>0</v>
      </c>
      <c r="O2451" s="17">
        <f ca="1">f_nav_adjustedreturn(A2451,参数!$B$6,参数!$B$5)</f>
        <v>0</v>
      </c>
      <c r="P2451" s="17">
        <f ca="1">f_nav_periodreturnrankingper(A2451,参数!$B$6,参数!$B$5,3)</f>
        <v>0</v>
      </c>
      <c r="Q2451" s="25">
        <f>f_return(A2451,1,参数!$B$1-365/2,参数!$B$1)</f>
        <v>10.3206282265529</v>
      </c>
      <c r="R2451" s="25">
        <f ca="1">f_return(A2451,1,参数!$B$4,参数!$B$1)</f>
        <v>0</v>
      </c>
      <c r="S2451" s="25">
        <f ca="1">f_return(A2451,1,参数!$B$6,参数!$B$1)</f>
        <v>0</v>
      </c>
      <c r="T2451" t="str">
        <f>f_info_investtype(A2451)</f>
        <v>偏债混合型基金</v>
      </c>
      <c r="U2451" t="str">
        <f>f_info_fundmanager(A2451)</f>
        <v>王佳骏,胡伟</v>
      </c>
      <c r="V2451">
        <f>f_info_manager_onthepostdays(A2451,1)</f>
        <v>352</v>
      </c>
      <c r="W2451" s="25">
        <f ca="1">f_return_1w(A2451,"0",参数!$B$2)</f>
        <v>0</v>
      </c>
      <c r="X2451" s="25">
        <f>f_return_1m(A2451,"0",参数!$B$1)</f>
        <v>1.66994144174235</v>
      </c>
      <c r="Y2451" s="25">
        <f>f_return_3m(A2451,0,参数!$B$1)</f>
        <v>3.36710267947765</v>
      </c>
      <c r="Z2451" s="25">
        <f>f_return_6m(A2451,0,参数!B2450)</f>
        <v>4.23860294519168</v>
      </c>
      <c r="AA2451" t="str">
        <f>f_dq_status(A2451,参数!$B$1)</f>
        <v>封闭期</v>
      </c>
      <c r="AB2451" s="17">
        <f ca="1">f_risk_maxdownside(A2451,参数!$B$6,参数!$B$1)</f>
        <v>-0.798482882523207</v>
      </c>
      <c r="AC2451" s="17">
        <f ca="1">f_risk_maxdownside(A2451,参数!$B$4,参数!$B$1)</f>
        <v>-0.798482882523207</v>
      </c>
      <c r="AD2451" t="str">
        <f ca="1">f_risk_maxdownside_date(A2451,参数!$B$6,参数!$B$1)</f>
        <v>20200307-20200320</v>
      </c>
    </row>
    <row r="2452" spans="1:30">
      <c r="A2452" s="15" t="s">
        <v>2480</v>
      </c>
      <c r="B2452" t="str">
        <f>f_info_name(A2452)</f>
        <v>申万菱信安鑫慧选A</v>
      </c>
      <c r="C2452" t="str">
        <f>f_info_setupdate(A2452)</f>
        <v>2020-04-10</v>
      </c>
      <c r="D2452" s="16">
        <f t="shared" si="38"/>
        <v>290</v>
      </c>
      <c r="F2452" s="17">
        <f>f_netasset_total(A2452,参数!$B$1,100000000)</f>
        <v>2.3295326128</v>
      </c>
      <c r="G2452" s="17">
        <f ca="1">f_nav_adjustedreturn(A2452,参数!$B$2,参数!$B$1)</f>
        <v>0</v>
      </c>
      <c r="H2452" s="17">
        <f ca="1">f_nav_periodreturnrankingper(A2452,参数!$B$2,参数!$B$1,3)</f>
        <v>0</v>
      </c>
      <c r="I2452" s="17">
        <f ca="1">f_nav_adjustedreturn(A2452,参数!$B$3,参数!$B$2)</f>
        <v>0</v>
      </c>
      <c r="J2452" s="17">
        <f ca="1">f_nav_periodreturnrankingper(A2452,参数!$B$3,参数!$B$2,3)</f>
        <v>0</v>
      </c>
      <c r="K2452" s="17">
        <f ca="1">f_nav_adjustedreturn(A2452,参数!$B$4,参数!$B$3)</f>
        <v>0</v>
      </c>
      <c r="L2452" s="17">
        <f ca="1">f_nav_periodreturnrankingper(A2452,参数!$B$4,参数!$B$3,3)</f>
        <v>0</v>
      </c>
      <c r="M2452" s="17">
        <f ca="1">f_nav_adjustedreturn(A2452,参数!$B$5,参数!$B$4)</f>
        <v>0</v>
      </c>
      <c r="N2452" s="17">
        <f ca="1">f_nav_periodreturnrankingper(A2452,参数!$B$5,参数!$B$4,3)</f>
        <v>0</v>
      </c>
      <c r="O2452" s="17">
        <f ca="1">f_nav_adjustedreturn(A2452,参数!$B$6,参数!$B$5)</f>
        <v>0</v>
      </c>
      <c r="P2452" s="17">
        <f ca="1">f_nav_periodreturnrankingper(A2452,参数!$B$6,参数!$B$5,3)</f>
        <v>0</v>
      </c>
      <c r="Q2452" s="25">
        <f>f_return(A2452,1,参数!$B$1-365/2,参数!$B$1)</f>
        <v>31.5975386948338</v>
      </c>
      <c r="R2452" s="25">
        <f ca="1">f_return(A2452,1,参数!$B$4,参数!$B$1)</f>
        <v>0</v>
      </c>
      <c r="S2452" s="25">
        <f ca="1">f_return(A2452,1,参数!$B$6,参数!$B$1)</f>
        <v>0</v>
      </c>
      <c r="T2452" t="str">
        <f>f_info_investtype(A2452)</f>
        <v>偏债混合型基金</v>
      </c>
      <c r="U2452" t="str">
        <f>f_info_fundmanager(A2452)</f>
        <v>范磊</v>
      </c>
      <c r="V2452">
        <f>f_info_manager_onthepostdays(A2452,1)</f>
        <v>307</v>
      </c>
      <c r="W2452" s="25">
        <f ca="1">f_return_1w(A2452,"0",参数!$B$2)</f>
        <v>0</v>
      </c>
      <c r="X2452" s="25">
        <f>f_return_1m(A2452,"0",参数!$B$1)</f>
        <v>6.61375661375662</v>
      </c>
      <c r="Y2452" s="25">
        <f>f_return_3m(A2452,0,参数!$B$1)</f>
        <v>10.6288067255726</v>
      </c>
      <c r="Z2452" s="25">
        <f>f_return_6m(A2452,0,参数!B2451)</f>
        <v>12.67203323812</v>
      </c>
      <c r="AA2452" t="str">
        <f>f_dq_status(A2452,参数!$B$1)</f>
        <v>暂停大额申购|开放赎回</v>
      </c>
      <c r="AB2452" s="17">
        <f ca="1">f_risk_maxdownside(A2452,参数!$B$6,参数!$B$1)</f>
        <v>-2.94917559068504</v>
      </c>
      <c r="AC2452" s="17">
        <f ca="1">f_risk_maxdownside(A2452,参数!$B$4,参数!$B$1)</f>
        <v>-2.94917559068504</v>
      </c>
      <c r="AD2452" t="str">
        <f ca="1">f_risk_maxdownside_date(A2452,参数!$B$6,参数!$B$1)</f>
        <v>20200829-20200924</v>
      </c>
    </row>
    <row r="2453" spans="1:30">
      <c r="A2453" s="15" t="s">
        <v>2481</v>
      </c>
      <c r="B2453" t="str">
        <f>f_info_name(A2453)</f>
        <v>同泰竞争优势A</v>
      </c>
      <c r="C2453" t="str">
        <f>f_info_setupdate(A2453)</f>
        <v>2020-04-27</v>
      </c>
      <c r="D2453" s="16">
        <f t="shared" si="38"/>
        <v>273</v>
      </c>
      <c r="F2453" s="17">
        <f>f_netasset_total(A2453,参数!$B$1,100000000)</f>
        <v>0.4177749453</v>
      </c>
      <c r="G2453" s="17">
        <f ca="1">f_nav_adjustedreturn(A2453,参数!$B$2,参数!$B$1)</f>
        <v>0</v>
      </c>
      <c r="H2453" s="17">
        <f ca="1">f_nav_periodreturnrankingper(A2453,参数!$B$2,参数!$B$1,3)</f>
        <v>0</v>
      </c>
      <c r="I2453" s="17">
        <f ca="1">f_nav_adjustedreturn(A2453,参数!$B$3,参数!$B$2)</f>
        <v>0</v>
      </c>
      <c r="J2453" s="17">
        <f ca="1">f_nav_periodreturnrankingper(A2453,参数!$B$3,参数!$B$2,3)</f>
        <v>0</v>
      </c>
      <c r="K2453" s="17">
        <f ca="1">f_nav_adjustedreturn(A2453,参数!$B$4,参数!$B$3)</f>
        <v>0</v>
      </c>
      <c r="L2453" s="17">
        <f ca="1">f_nav_periodreturnrankingper(A2453,参数!$B$4,参数!$B$3,3)</f>
        <v>0</v>
      </c>
      <c r="M2453" s="17">
        <f ca="1">f_nav_adjustedreturn(A2453,参数!$B$5,参数!$B$4)</f>
        <v>0</v>
      </c>
      <c r="N2453" s="17">
        <f ca="1">f_nav_periodreturnrankingper(A2453,参数!$B$5,参数!$B$4,3)</f>
        <v>0</v>
      </c>
      <c r="O2453" s="17">
        <f ca="1">f_nav_adjustedreturn(A2453,参数!$B$6,参数!$B$5)</f>
        <v>0</v>
      </c>
      <c r="P2453" s="17">
        <f ca="1">f_nav_periodreturnrankingper(A2453,参数!$B$6,参数!$B$5,3)</f>
        <v>0</v>
      </c>
      <c r="Q2453" s="25">
        <f>f_return(A2453,1,参数!$B$1-365/2,参数!$B$1)</f>
        <v>42.5724986493385</v>
      </c>
      <c r="R2453" s="25">
        <f ca="1">f_return(A2453,1,参数!$B$4,参数!$B$1)</f>
        <v>0</v>
      </c>
      <c r="S2453" s="25">
        <f ca="1">f_return(A2453,1,参数!$B$6,参数!$B$1)</f>
        <v>0</v>
      </c>
      <c r="T2453" t="str">
        <f>f_info_investtype(A2453)</f>
        <v>偏股混合型基金</v>
      </c>
      <c r="U2453" t="str">
        <f>f_info_fundmanager(A2453)</f>
        <v>杨喆,卞亚军</v>
      </c>
      <c r="V2453">
        <f>f_info_manager_onthepostdays(A2453,1)</f>
        <v>290</v>
      </c>
      <c r="W2453" s="25">
        <f ca="1">f_return_1w(A2453,"0",参数!$B$2)</f>
        <v>0</v>
      </c>
      <c r="X2453" s="25">
        <f>f_return_1m(A2453,"0",参数!$B$1)</f>
        <v>7.01681716510645</v>
      </c>
      <c r="Y2453" s="25">
        <f>f_return_3m(A2453,0,参数!$B$1)</f>
        <v>13.0480441060646</v>
      </c>
      <c r="Z2453" s="25">
        <f>f_return_6m(A2453,0,参数!B2452)</f>
        <v>5.97411502528498</v>
      </c>
      <c r="AA2453" t="str">
        <f>f_dq_status(A2453,参数!$B$1)</f>
        <v>开放申购|开放赎回</v>
      </c>
      <c r="AB2453" s="17">
        <f ca="1">f_risk_maxdownside(A2453,参数!$B$6,参数!$B$1)</f>
        <v>-9.77475205916961</v>
      </c>
      <c r="AC2453" s="17">
        <f ca="1">f_risk_maxdownside(A2453,参数!$B$4,参数!$B$1)</f>
        <v>-9.77475205916961</v>
      </c>
      <c r="AD2453" t="str">
        <f ca="1">f_risk_maxdownside_date(A2453,参数!$B$6,参数!$B$1)</f>
        <v>20200714-20200716</v>
      </c>
    </row>
    <row r="2454" spans="1:30">
      <c r="A2454" s="15" t="s">
        <v>2482</v>
      </c>
      <c r="B2454" t="str">
        <f>f_info_name(A2454)</f>
        <v>景顺长城景颐嘉利6个月持有A</v>
      </c>
      <c r="C2454" t="str">
        <f>f_info_setupdate(A2454)</f>
        <v>2020-05-29</v>
      </c>
      <c r="D2454" s="16">
        <f t="shared" si="38"/>
        <v>241</v>
      </c>
      <c r="F2454" s="17">
        <f>f_netasset_total(A2454,参数!$B$1,100000000)</f>
        <v>6.6357804414</v>
      </c>
      <c r="G2454" s="17">
        <f ca="1">f_nav_adjustedreturn(A2454,参数!$B$2,参数!$B$1)</f>
        <v>0</v>
      </c>
      <c r="H2454" s="17">
        <f ca="1">f_nav_periodreturnrankingper(A2454,参数!$B$2,参数!$B$1,3)</f>
        <v>0</v>
      </c>
      <c r="I2454" s="17">
        <f ca="1">f_nav_adjustedreturn(A2454,参数!$B$3,参数!$B$2)</f>
        <v>0</v>
      </c>
      <c r="J2454" s="17">
        <f ca="1">f_nav_periodreturnrankingper(A2454,参数!$B$3,参数!$B$2,3)</f>
        <v>0</v>
      </c>
      <c r="K2454" s="17">
        <f ca="1">f_nav_adjustedreturn(A2454,参数!$B$4,参数!$B$3)</f>
        <v>0</v>
      </c>
      <c r="L2454" s="17">
        <f ca="1">f_nav_periodreturnrankingper(A2454,参数!$B$4,参数!$B$3,3)</f>
        <v>0</v>
      </c>
      <c r="M2454" s="17">
        <f ca="1">f_nav_adjustedreturn(A2454,参数!$B$5,参数!$B$4)</f>
        <v>0</v>
      </c>
      <c r="N2454" s="17">
        <f ca="1">f_nav_periodreturnrankingper(A2454,参数!$B$5,参数!$B$4,3)</f>
        <v>0</v>
      </c>
      <c r="O2454" s="17">
        <f ca="1">f_nav_adjustedreturn(A2454,参数!$B$6,参数!$B$5)</f>
        <v>0</v>
      </c>
      <c r="P2454" s="17">
        <f ca="1">f_nav_periodreturnrankingper(A2454,参数!$B$6,参数!$B$5,3)</f>
        <v>0</v>
      </c>
      <c r="Q2454" s="25">
        <f>f_return(A2454,1,参数!$B$1-365/2,参数!$B$1)</f>
        <v>12.3504541788745</v>
      </c>
      <c r="R2454" s="25">
        <f ca="1">f_return(A2454,1,参数!$B$4,参数!$B$1)</f>
        <v>0</v>
      </c>
      <c r="S2454" s="25">
        <f ca="1">f_return(A2454,1,参数!$B$6,参数!$B$1)</f>
        <v>0</v>
      </c>
      <c r="T2454" t="str">
        <f>f_info_investtype(A2454)</f>
        <v>混合债券型二级基金</v>
      </c>
      <c r="U2454" t="str">
        <f>f_info_fundmanager(A2454)</f>
        <v>毛从容,董晗</v>
      </c>
      <c r="V2454">
        <f>f_info_manager_onthepostdays(A2454,1)</f>
        <v>258</v>
      </c>
      <c r="W2454" s="25">
        <f ca="1">f_return_1w(A2454,"0",参数!$B$2)</f>
        <v>0</v>
      </c>
      <c r="X2454" s="25">
        <f>f_return_1m(A2454,"0",参数!$B$1)</f>
        <v>2.63912794033274</v>
      </c>
      <c r="Y2454" s="25">
        <f>f_return_3m(A2454,0,参数!$B$1)</f>
        <v>5.32823079187519</v>
      </c>
      <c r="Z2454" s="25">
        <f>f_return_6m(A2454,0,参数!B2453)</f>
        <v>3.63158407165808</v>
      </c>
      <c r="AA2454" t="str">
        <f>f_dq_status(A2454,参数!$B$1)</f>
        <v>开放申购|开放赎回</v>
      </c>
      <c r="AB2454" s="17">
        <f ca="1">f_risk_maxdownside(A2454,参数!$B$6,参数!$B$1)</f>
        <v>-2.29873908826381</v>
      </c>
      <c r="AC2454" s="17">
        <f ca="1">f_risk_maxdownside(A2454,参数!$B$4,参数!$B$1)</f>
        <v>-2.29873908826381</v>
      </c>
      <c r="AD2454" t="str">
        <f ca="1">f_risk_maxdownside_date(A2454,参数!$B$6,参数!$B$1)</f>
        <v>20200819-20200928</v>
      </c>
    </row>
    <row r="2455" spans="1:30">
      <c r="A2455" s="15" t="s">
        <v>2483</v>
      </c>
      <c r="B2455" t="str">
        <f>f_info_name(A2455)</f>
        <v>中银安康平衡养老三年</v>
      </c>
      <c r="C2455" t="str">
        <f>f_info_setupdate(A2455)</f>
        <v>2020-03-27</v>
      </c>
      <c r="D2455" s="16">
        <f t="shared" si="38"/>
        <v>304</v>
      </c>
      <c r="F2455" s="17">
        <f>f_netasset_total(A2455,参数!$B$1,100000000)</f>
        <v>0.4929356657</v>
      </c>
      <c r="G2455" s="17">
        <f ca="1">f_nav_adjustedreturn(A2455,参数!$B$2,参数!$B$1)</f>
        <v>0</v>
      </c>
      <c r="H2455" s="17">
        <f ca="1">f_nav_periodreturnrankingper(A2455,参数!$B$2,参数!$B$1,3)</f>
        <v>0</v>
      </c>
      <c r="I2455" s="17">
        <f ca="1">f_nav_adjustedreturn(A2455,参数!$B$3,参数!$B$2)</f>
        <v>0</v>
      </c>
      <c r="J2455" s="17">
        <f ca="1">f_nav_periodreturnrankingper(A2455,参数!$B$3,参数!$B$2,3)</f>
        <v>0</v>
      </c>
      <c r="K2455" s="17">
        <f ca="1">f_nav_adjustedreturn(A2455,参数!$B$4,参数!$B$3)</f>
        <v>0</v>
      </c>
      <c r="L2455" s="17">
        <f ca="1">f_nav_periodreturnrankingper(A2455,参数!$B$4,参数!$B$3,3)</f>
        <v>0</v>
      </c>
      <c r="M2455" s="17">
        <f ca="1">f_nav_adjustedreturn(A2455,参数!$B$5,参数!$B$4)</f>
        <v>0</v>
      </c>
      <c r="N2455" s="17">
        <f ca="1">f_nav_periodreturnrankingper(A2455,参数!$B$5,参数!$B$4,3)</f>
        <v>0</v>
      </c>
      <c r="O2455" s="17">
        <f ca="1">f_nav_adjustedreturn(A2455,参数!$B$6,参数!$B$5)</f>
        <v>0</v>
      </c>
      <c r="P2455" s="17">
        <f ca="1">f_nav_periodreturnrankingper(A2455,参数!$B$6,参数!$B$5,3)</f>
        <v>0</v>
      </c>
      <c r="Q2455" s="25">
        <f>f_return(A2455,1,参数!$B$1-365/2,参数!$B$1)</f>
        <v>29.8953706884524</v>
      </c>
      <c r="R2455" s="25">
        <f ca="1">f_return(A2455,1,参数!$B$4,参数!$B$1)</f>
        <v>0</v>
      </c>
      <c r="S2455" s="25">
        <f ca="1">f_return(A2455,1,参数!$B$6,参数!$B$1)</f>
        <v>0</v>
      </c>
      <c r="T2455" t="str">
        <f>f_info_investtype(A2455)</f>
        <v>平衡混合型基金</v>
      </c>
      <c r="U2455" t="str">
        <f>f_info_fundmanager(A2455)</f>
        <v>石婧</v>
      </c>
      <c r="V2455">
        <f>f_info_manager_onthepostdays(A2455,1)</f>
        <v>321</v>
      </c>
      <c r="W2455" s="25">
        <f ca="1">f_return_1w(A2455,"0",参数!$B$2)</f>
        <v>0</v>
      </c>
      <c r="X2455" s="25">
        <f>f_return_1m(A2455,"0",参数!$B$1)</f>
        <v>6.97717401349227</v>
      </c>
      <c r="Y2455" s="25">
        <f>f_return_3m(A2455,0,参数!$B$1)</f>
        <v>13.0800039073947</v>
      </c>
      <c r="Z2455" s="25">
        <f>f_return_6m(A2455,0,参数!B2454)</f>
        <v>10.3989155693261</v>
      </c>
      <c r="AA2455" t="str">
        <f>f_dq_status(A2455,参数!$B$1)</f>
        <v>开放申购|暂停赎回</v>
      </c>
      <c r="AB2455" s="17">
        <f ca="1">f_risk_maxdownside(A2455,参数!$B$6,参数!$B$1)</f>
        <v>-3.46666666666666</v>
      </c>
      <c r="AC2455" s="17">
        <f ca="1">f_risk_maxdownside(A2455,参数!$B$4,参数!$B$1)</f>
        <v>-3.46666666666666</v>
      </c>
      <c r="AD2455" t="str">
        <f ca="1">f_risk_maxdownside_date(A2455,参数!$B$6,参数!$B$1)</f>
        <v>20200903-20200909</v>
      </c>
    </row>
    <row r="2456" spans="1:30">
      <c r="A2456" s="15" t="s">
        <v>2484</v>
      </c>
      <c r="B2456" t="str">
        <f>f_info_name(A2456)</f>
        <v>创金合信鑫祺A</v>
      </c>
      <c r="C2456" t="str">
        <f>f_info_setupdate(A2456)</f>
        <v>2020-03-04</v>
      </c>
      <c r="D2456" s="16">
        <f t="shared" si="38"/>
        <v>327</v>
      </c>
      <c r="F2456" s="17">
        <f>f_netasset_total(A2456,参数!$B$1,100000000)</f>
        <v>7.3835159152</v>
      </c>
      <c r="G2456" s="17">
        <f ca="1">f_nav_adjustedreturn(A2456,参数!$B$2,参数!$B$1)</f>
        <v>0</v>
      </c>
      <c r="H2456" s="17">
        <f ca="1">f_nav_periodreturnrankingper(A2456,参数!$B$2,参数!$B$1,3)</f>
        <v>0</v>
      </c>
      <c r="I2456" s="17">
        <f ca="1">f_nav_adjustedreturn(A2456,参数!$B$3,参数!$B$2)</f>
        <v>0</v>
      </c>
      <c r="J2456" s="17">
        <f ca="1">f_nav_periodreturnrankingper(A2456,参数!$B$3,参数!$B$2,3)</f>
        <v>0</v>
      </c>
      <c r="K2456" s="17">
        <f ca="1">f_nav_adjustedreturn(A2456,参数!$B$4,参数!$B$3)</f>
        <v>0</v>
      </c>
      <c r="L2456" s="17">
        <f ca="1">f_nav_periodreturnrankingper(A2456,参数!$B$4,参数!$B$3,3)</f>
        <v>0</v>
      </c>
      <c r="M2456" s="17">
        <f ca="1">f_nav_adjustedreturn(A2456,参数!$B$5,参数!$B$4)</f>
        <v>0</v>
      </c>
      <c r="N2456" s="17">
        <f ca="1">f_nav_periodreturnrankingper(A2456,参数!$B$5,参数!$B$4,3)</f>
        <v>0</v>
      </c>
      <c r="O2456" s="17">
        <f ca="1">f_nav_adjustedreturn(A2456,参数!$B$6,参数!$B$5)</f>
        <v>0</v>
      </c>
      <c r="P2456" s="17">
        <f ca="1">f_nav_periodreturnrankingper(A2456,参数!$B$6,参数!$B$5,3)</f>
        <v>0</v>
      </c>
      <c r="Q2456" s="25">
        <f>f_return(A2456,1,参数!$B$1-365/2,参数!$B$1)</f>
        <v>17.2388850108651</v>
      </c>
      <c r="R2456" s="25">
        <f ca="1">f_return(A2456,1,参数!$B$4,参数!$B$1)</f>
        <v>0</v>
      </c>
      <c r="S2456" s="25">
        <f ca="1">f_return(A2456,1,参数!$B$6,参数!$B$1)</f>
        <v>0</v>
      </c>
      <c r="T2456" t="str">
        <f>f_info_investtype(A2456)</f>
        <v>偏债混合型基金</v>
      </c>
      <c r="U2456" t="str">
        <f>f_info_fundmanager(A2456)</f>
        <v>王林峰,闫一帆,黄弢</v>
      </c>
      <c r="V2456">
        <f>f_info_manager_onthepostdays(A2456,1)</f>
        <v>344</v>
      </c>
      <c r="W2456" s="25">
        <f ca="1">f_return_1w(A2456,"0",参数!$B$2)</f>
        <v>0</v>
      </c>
      <c r="X2456" s="25">
        <f>f_return_1m(A2456,"0",参数!$B$1)</f>
        <v>2.27837259100642</v>
      </c>
      <c r="Y2456" s="25">
        <f>f_return_3m(A2456,0,参数!$B$1)</f>
        <v>4.12452040460411</v>
      </c>
      <c r="Z2456" s="25">
        <f>f_return_6m(A2456,0,参数!B2455)</f>
        <v>5.46452927110088</v>
      </c>
      <c r="AA2456" t="str">
        <f>f_dq_status(A2456,参数!$B$1)</f>
        <v>暂停大额申购|开放赎回</v>
      </c>
      <c r="AB2456" s="17">
        <f ca="1">f_risk_maxdownside(A2456,参数!$B$6,参数!$B$1)</f>
        <v>-2.17685845903712</v>
      </c>
      <c r="AC2456" s="17">
        <f ca="1">f_risk_maxdownside(A2456,参数!$B$4,参数!$B$1)</f>
        <v>-2.17685845903712</v>
      </c>
      <c r="AD2456" t="str">
        <f ca="1">f_risk_maxdownside_date(A2456,参数!$B$6,参数!$B$1)</f>
        <v>20200714-20200716</v>
      </c>
    </row>
    <row r="2457" spans="1:30">
      <c r="A2457" s="15" t="s">
        <v>2485</v>
      </c>
      <c r="B2457" t="str">
        <f>f_info_name(A2457)</f>
        <v>兴全沪港深两年持有</v>
      </c>
      <c r="C2457" t="str">
        <f>f_info_setupdate(A2457)</f>
        <v>2020-05-22</v>
      </c>
      <c r="D2457" s="16">
        <f t="shared" si="38"/>
        <v>248</v>
      </c>
      <c r="F2457" s="17">
        <f>f_netasset_total(A2457,参数!$B$1,100000000)</f>
        <v>32.0510740909</v>
      </c>
      <c r="G2457" s="17">
        <f ca="1">f_nav_adjustedreturn(A2457,参数!$B$2,参数!$B$1)</f>
        <v>0</v>
      </c>
      <c r="H2457" s="17">
        <f ca="1">f_nav_periodreturnrankingper(A2457,参数!$B$2,参数!$B$1,3)</f>
        <v>0</v>
      </c>
      <c r="I2457" s="17">
        <f ca="1">f_nav_adjustedreturn(A2457,参数!$B$3,参数!$B$2)</f>
        <v>0</v>
      </c>
      <c r="J2457" s="17">
        <f ca="1">f_nav_periodreturnrankingper(A2457,参数!$B$3,参数!$B$2,3)</f>
        <v>0</v>
      </c>
      <c r="K2457" s="17">
        <f ca="1">f_nav_adjustedreturn(A2457,参数!$B$4,参数!$B$3)</f>
        <v>0</v>
      </c>
      <c r="L2457" s="17">
        <f ca="1">f_nav_periodreturnrankingper(A2457,参数!$B$4,参数!$B$3,3)</f>
        <v>0</v>
      </c>
      <c r="M2457" s="17">
        <f ca="1">f_nav_adjustedreturn(A2457,参数!$B$5,参数!$B$4)</f>
        <v>0</v>
      </c>
      <c r="N2457" s="17">
        <f ca="1">f_nav_periodreturnrankingper(A2457,参数!$B$5,参数!$B$4,3)</f>
        <v>0</v>
      </c>
      <c r="O2457" s="17">
        <f ca="1">f_nav_adjustedreturn(A2457,参数!$B$6,参数!$B$5)</f>
        <v>0</v>
      </c>
      <c r="P2457" s="17">
        <f ca="1">f_nav_periodreturnrankingper(A2457,参数!$B$6,参数!$B$5,3)</f>
        <v>0</v>
      </c>
      <c r="Q2457" s="25">
        <f>f_return(A2457,1,参数!$B$1-365/2,参数!$B$1)</f>
        <v>46.8836958977017</v>
      </c>
      <c r="R2457" s="25">
        <f ca="1">f_return(A2457,1,参数!$B$4,参数!$B$1)</f>
        <v>0</v>
      </c>
      <c r="S2457" s="25">
        <f ca="1">f_return(A2457,1,参数!$B$6,参数!$B$1)</f>
        <v>0</v>
      </c>
      <c r="T2457" t="str">
        <f>f_info_investtype(A2457)</f>
        <v>偏股混合型基金</v>
      </c>
      <c r="U2457" t="str">
        <f>f_info_fundmanager(A2457)</f>
        <v>林翠萍</v>
      </c>
      <c r="V2457">
        <f>f_info_manager_onthepostdays(A2457,1)</f>
        <v>265</v>
      </c>
      <c r="W2457" s="25">
        <f ca="1">f_return_1w(A2457,"0",参数!$B$2)</f>
        <v>0</v>
      </c>
      <c r="X2457" s="25">
        <f>f_return_1m(A2457,"0",参数!$B$1)</f>
        <v>15.0013941816154</v>
      </c>
      <c r="Y2457" s="25">
        <f>f_return_3m(A2457,0,参数!$B$1)</f>
        <v>22.0698500394633</v>
      </c>
      <c r="Z2457" s="25">
        <f>f_return_6m(A2457,0,参数!B2456)</f>
        <v>19.5914040666859</v>
      </c>
      <c r="AA2457" t="str">
        <f>f_dq_status(A2457,参数!$B$1)</f>
        <v>开放申购|暂停赎回</v>
      </c>
      <c r="AB2457" s="17">
        <f ca="1">f_risk_maxdownside(A2457,参数!$B$6,参数!$B$1)</f>
        <v>-6.99307245834113</v>
      </c>
      <c r="AC2457" s="17">
        <f ca="1">f_risk_maxdownside(A2457,参数!$B$4,参数!$B$1)</f>
        <v>-6.99307245834113</v>
      </c>
      <c r="AD2457" t="str">
        <f ca="1">f_risk_maxdownside_date(A2457,参数!$B$6,参数!$B$1)</f>
        <v>20200829-20200925</v>
      </c>
    </row>
    <row r="2458" spans="1:30">
      <c r="A2458" s="15" t="s">
        <v>2486</v>
      </c>
      <c r="B2458" t="str">
        <f>f_info_name(A2458)</f>
        <v>平安科技创新A</v>
      </c>
      <c r="C2458" t="str">
        <f>f_info_setupdate(A2458)</f>
        <v>2020-03-06</v>
      </c>
      <c r="D2458" s="16">
        <f t="shared" si="38"/>
        <v>325</v>
      </c>
      <c r="F2458" s="17">
        <f>f_netasset_total(A2458,参数!$B$1,100000000)</f>
        <v>6.0200640629</v>
      </c>
      <c r="G2458" s="17">
        <f ca="1">f_nav_adjustedreturn(A2458,参数!$B$2,参数!$B$1)</f>
        <v>0</v>
      </c>
      <c r="H2458" s="17">
        <f ca="1">f_nav_periodreturnrankingper(A2458,参数!$B$2,参数!$B$1,3)</f>
        <v>0</v>
      </c>
      <c r="I2458" s="17">
        <f ca="1">f_nav_adjustedreturn(A2458,参数!$B$3,参数!$B$2)</f>
        <v>0</v>
      </c>
      <c r="J2458" s="17">
        <f ca="1">f_nav_periodreturnrankingper(A2458,参数!$B$3,参数!$B$2,3)</f>
        <v>0</v>
      </c>
      <c r="K2458" s="17">
        <f ca="1">f_nav_adjustedreturn(A2458,参数!$B$4,参数!$B$3)</f>
        <v>0</v>
      </c>
      <c r="L2458" s="17">
        <f ca="1">f_nav_periodreturnrankingper(A2458,参数!$B$4,参数!$B$3,3)</f>
        <v>0</v>
      </c>
      <c r="M2458" s="17">
        <f ca="1">f_nav_adjustedreturn(A2458,参数!$B$5,参数!$B$4)</f>
        <v>0</v>
      </c>
      <c r="N2458" s="17">
        <f ca="1">f_nav_periodreturnrankingper(A2458,参数!$B$5,参数!$B$4,3)</f>
        <v>0</v>
      </c>
      <c r="O2458" s="17">
        <f ca="1">f_nav_adjustedreturn(A2458,参数!$B$6,参数!$B$5)</f>
        <v>0</v>
      </c>
      <c r="P2458" s="17">
        <f ca="1">f_nav_periodreturnrankingper(A2458,参数!$B$6,参数!$B$5,3)</f>
        <v>0</v>
      </c>
      <c r="Q2458" s="25">
        <f>f_return(A2458,1,参数!$B$1-365/2,参数!$B$1)</f>
        <v>85.143470771581</v>
      </c>
      <c r="R2458" s="25">
        <f ca="1">f_return(A2458,1,参数!$B$4,参数!$B$1)</f>
        <v>0</v>
      </c>
      <c r="S2458" s="25">
        <f ca="1">f_return(A2458,1,参数!$B$6,参数!$B$1)</f>
        <v>0</v>
      </c>
      <c r="T2458" t="str">
        <f>f_info_investtype(A2458)</f>
        <v>偏股混合型基金</v>
      </c>
      <c r="U2458" t="str">
        <f>f_info_fundmanager(A2458)</f>
        <v>张俊生,李化松</v>
      </c>
      <c r="V2458">
        <f>f_info_manager_onthepostdays(A2458,1)</f>
        <v>342</v>
      </c>
      <c r="W2458" s="25">
        <f ca="1">f_return_1w(A2458,"0",参数!$B$2)</f>
        <v>0</v>
      </c>
      <c r="X2458" s="25">
        <f>f_return_1m(A2458,"0",参数!$B$1)</f>
        <v>15.4425371705698</v>
      </c>
      <c r="Y2458" s="25">
        <f>f_return_3m(A2458,0,参数!$B$1)</f>
        <v>37.8361904761905</v>
      </c>
      <c r="Z2458" s="25">
        <f>f_return_6m(A2458,0,参数!B2457)</f>
        <v>32.7300150829563</v>
      </c>
      <c r="AA2458" t="str">
        <f>f_dq_status(A2458,参数!$B$1)</f>
        <v>开放申购|开放赎回</v>
      </c>
      <c r="AB2458" s="17">
        <f ca="1">f_risk_maxdownside(A2458,参数!$B$6,参数!$B$1)</f>
        <v>-10.4523435900935</v>
      </c>
      <c r="AC2458" s="17">
        <f ca="1">f_risk_maxdownside(A2458,参数!$B$4,参数!$B$1)</f>
        <v>-10.4523435900935</v>
      </c>
      <c r="AD2458" t="str">
        <f ca="1">f_risk_maxdownside_date(A2458,参数!$B$6,参数!$B$1)</f>
        <v>20200829-20201023</v>
      </c>
    </row>
    <row r="2459" spans="1:30">
      <c r="A2459" s="15" t="s">
        <v>2487</v>
      </c>
      <c r="B2459" t="str">
        <f>f_info_name(A2459)</f>
        <v>华夏兴阳一年持有</v>
      </c>
      <c r="C2459" t="str">
        <f>f_info_setupdate(A2459)</f>
        <v>2020-03-18</v>
      </c>
      <c r="D2459" s="16">
        <f t="shared" si="38"/>
        <v>313</v>
      </c>
      <c r="F2459" s="17">
        <f>f_netasset_total(A2459,参数!$B$1,100000000)</f>
        <v>63.6952123159</v>
      </c>
      <c r="G2459" s="17">
        <f ca="1">f_nav_adjustedreturn(A2459,参数!$B$2,参数!$B$1)</f>
        <v>0</v>
      </c>
      <c r="H2459" s="17">
        <f ca="1">f_nav_periodreturnrankingper(A2459,参数!$B$2,参数!$B$1,3)</f>
        <v>0</v>
      </c>
      <c r="I2459" s="17">
        <f ca="1">f_nav_adjustedreturn(A2459,参数!$B$3,参数!$B$2)</f>
        <v>0</v>
      </c>
      <c r="J2459" s="17">
        <f ca="1">f_nav_periodreturnrankingper(A2459,参数!$B$3,参数!$B$2,3)</f>
        <v>0</v>
      </c>
      <c r="K2459" s="17">
        <f ca="1">f_nav_adjustedreturn(A2459,参数!$B$4,参数!$B$3)</f>
        <v>0</v>
      </c>
      <c r="L2459" s="17">
        <f ca="1">f_nav_periodreturnrankingper(A2459,参数!$B$4,参数!$B$3,3)</f>
        <v>0</v>
      </c>
      <c r="M2459" s="17">
        <f ca="1">f_nav_adjustedreturn(A2459,参数!$B$5,参数!$B$4)</f>
        <v>0</v>
      </c>
      <c r="N2459" s="17">
        <f ca="1">f_nav_periodreturnrankingper(A2459,参数!$B$5,参数!$B$4,3)</f>
        <v>0</v>
      </c>
      <c r="O2459" s="17">
        <f ca="1">f_nav_adjustedreturn(A2459,参数!$B$6,参数!$B$5)</f>
        <v>0</v>
      </c>
      <c r="P2459" s="17">
        <f ca="1">f_nav_periodreturnrankingper(A2459,参数!$B$6,参数!$B$5,3)</f>
        <v>0</v>
      </c>
      <c r="Q2459" s="25">
        <f>f_return(A2459,1,参数!$B$1-365/2,参数!$B$1)</f>
        <v>102.107777870619</v>
      </c>
      <c r="R2459" s="25">
        <f ca="1">f_return(A2459,1,参数!$B$4,参数!$B$1)</f>
        <v>0</v>
      </c>
      <c r="S2459" s="25">
        <f ca="1">f_return(A2459,1,参数!$B$6,参数!$B$1)</f>
        <v>0</v>
      </c>
      <c r="T2459" t="str">
        <f>f_info_investtype(A2459)</f>
        <v>偏股混合型基金</v>
      </c>
      <c r="U2459" t="str">
        <f>f_info_fundmanager(A2459)</f>
        <v>蔡向阳</v>
      </c>
      <c r="V2459">
        <f>f_info_manager_onthepostdays(A2459,1)</f>
        <v>330</v>
      </c>
      <c r="W2459" s="25">
        <f ca="1">f_return_1w(A2459,"0",参数!$B$2)</f>
        <v>0</v>
      </c>
      <c r="X2459" s="25">
        <f>f_return_1m(A2459,"0",参数!$B$1)</f>
        <v>15.8518518518519</v>
      </c>
      <c r="Y2459" s="25">
        <f>f_return_3m(A2459,0,参数!$B$1)</f>
        <v>31.2080536912752</v>
      </c>
      <c r="Z2459" s="25">
        <f>f_return_6m(A2459,0,参数!B2458)</f>
        <v>39.233126541595</v>
      </c>
      <c r="AA2459" t="str">
        <f>f_dq_status(A2459,参数!$B$1)</f>
        <v>开放申购|暂停赎回</v>
      </c>
      <c r="AB2459" s="17">
        <f ca="1">f_risk_maxdownside(A2459,参数!$B$6,参数!$B$1)</f>
        <v>-7.43324173888536</v>
      </c>
      <c r="AC2459" s="17">
        <f ca="1">f_risk_maxdownside(A2459,参数!$B$4,参数!$B$1)</f>
        <v>-7.43324173888536</v>
      </c>
      <c r="AD2459" t="str">
        <f ca="1">f_risk_maxdownside_date(A2459,参数!$B$6,参数!$B$1)</f>
        <v>20200829-20200925</v>
      </c>
    </row>
    <row r="2460" spans="1:30">
      <c r="A2460" s="15" t="s">
        <v>2488</v>
      </c>
      <c r="B2460" t="str">
        <f>f_info_name(A2460)</f>
        <v>华夏睿阳一年持有</v>
      </c>
      <c r="C2460" t="str">
        <f>f_info_setupdate(A2460)</f>
        <v>2020-03-18</v>
      </c>
      <c r="D2460" s="16">
        <f t="shared" si="38"/>
        <v>313</v>
      </c>
      <c r="F2460" s="17">
        <f>f_netasset_total(A2460,参数!$B$1,100000000)</f>
        <v>23.0335061023</v>
      </c>
      <c r="G2460" s="17">
        <f ca="1">f_nav_adjustedreturn(A2460,参数!$B$2,参数!$B$1)</f>
        <v>0</v>
      </c>
      <c r="H2460" s="17">
        <f ca="1">f_nav_periodreturnrankingper(A2460,参数!$B$2,参数!$B$1,3)</f>
        <v>0</v>
      </c>
      <c r="I2460" s="17">
        <f ca="1">f_nav_adjustedreturn(A2460,参数!$B$3,参数!$B$2)</f>
        <v>0</v>
      </c>
      <c r="J2460" s="17">
        <f ca="1">f_nav_periodreturnrankingper(A2460,参数!$B$3,参数!$B$2,3)</f>
        <v>0</v>
      </c>
      <c r="K2460" s="17">
        <f ca="1">f_nav_adjustedreturn(A2460,参数!$B$4,参数!$B$3)</f>
        <v>0</v>
      </c>
      <c r="L2460" s="17">
        <f ca="1">f_nav_periodreturnrankingper(A2460,参数!$B$4,参数!$B$3,3)</f>
        <v>0</v>
      </c>
      <c r="M2460" s="17">
        <f ca="1">f_nav_adjustedreturn(A2460,参数!$B$5,参数!$B$4)</f>
        <v>0</v>
      </c>
      <c r="N2460" s="17">
        <f ca="1">f_nav_periodreturnrankingper(A2460,参数!$B$5,参数!$B$4,3)</f>
        <v>0</v>
      </c>
      <c r="O2460" s="17">
        <f ca="1">f_nav_adjustedreturn(A2460,参数!$B$6,参数!$B$5)</f>
        <v>0</v>
      </c>
      <c r="P2460" s="17">
        <f ca="1">f_nav_periodreturnrankingper(A2460,参数!$B$6,参数!$B$5,3)</f>
        <v>0</v>
      </c>
      <c r="Q2460" s="25">
        <f>f_return(A2460,1,参数!$B$1-365/2,参数!$B$1)</f>
        <v>99.5968248342418</v>
      </c>
      <c r="R2460" s="25">
        <f ca="1">f_return(A2460,1,参数!$B$4,参数!$B$1)</f>
        <v>0</v>
      </c>
      <c r="S2460" s="25">
        <f ca="1">f_return(A2460,1,参数!$B$6,参数!$B$1)</f>
        <v>0</v>
      </c>
      <c r="T2460" t="str">
        <f>f_info_investtype(A2460)</f>
        <v>偏股混合型基金</v>
      </c>
      <c r="U2460" t="str">
        <f>f_info_fundmanager(A2460)</f>
        <v>蔡向阳</v>
      </c>
      <c r="V2460">
        <f>f_info_manager_onthepostdays(A2460,1)</f>
        <v>330</v>
      </c>
      <c r="W2460" s="25">
        <f ca="1">f_return_1w(A2460,"0",参数!$B$2)</f>
        <v>0</v>
      </c>
      <c r="X2460" s="25">
        <f>f_return_1m(A2460,"0",参数!$B$1)</f>
        <v>14.9732275337075</v>
      </c>
      <c r="Y2460" s="25">
        <f>f_return_3m(A2460,0,参数!$B$1)</f>
        <v>30.6502455831684</v>
      </c>
      <c r="Z2460" s="25">
        <f>f_return_6m(A2460,0,参数!B2459)</f>
        <v>38.777961267077</v>
      </c>
      <c r="AA2460" t="str">
        <f>f_dq_status(A2460,参数!$B$1)</f>
        <v>开放申购|暂停赎回</v>
      </c>
      <c r="AB2460" s="17">
        <f ca="1">f_risk_maxdownside(A2460,参数!$B$6,参数!$B$1)</f>
        <v>-7.47028862478777</v>
      </c>
      <c r="AC2460" s="17">
        <f ca="1">f_risk_maxdownside(A2460,参数!$B$4,参数!$B$1)</f>
        <v>-7.47028862478777</v>
      </c>
      <c r="AD2460" t="str">
        <f ca="1">f_risk_maxdownside_date(A2460,参数!$B$6,参数!$B$1)</f>
        <v>20200829-20200925</v>
      </c>
    </row>
    <row r="2461" spans="1:30">
      <c r="A2461" s="15" t="s">
        <v>2489</v>
      </c>
      <c r="B2461" t="str">
        <f>f_info_name(A2461)</f>
        <v>泓德睿泽</v>
      </c>
      <c r="C2461" t="str">
        <f>f_info_setupdate(A2461)</f>
        <v>2020-03-04</v>
      </c>
      <c r="D2461" s="16">
        <f t="shared" si="38"/>
        <v>327</v>
      </c>
      <c r="F2461" s="17">
        <f>f_netasset_total(A2461,参数!$B$1,100000000)</f>
        <v>136.6708099251</v>
      </c>
      <c r="G2461" s="17">
        <f ca="1">f_nav_adjustedreturn(A2461,参数!$B$2,参数!$B$1)</f>
        <v>0</v>
      </c>
      <c r="H2461" s="17">
        <f ca="1">f_nav_periodreturnrankingper(A2461,参数!$B$2,参数!$B$1,3)</f>
        <v>0</v>
      </c>
      <c r="I2461" s="17">
        <f ca="1">f_nav_adjustedreturn(A2461,参数!$B$3,参数!$B$2)</f>
        <v>0</v>
      </c>
      <c r="J2461" s="17">
        <f ca="1">f_nav_periodreturnrankingper(A2461,参数!$B$3,参数!$B$2,3)</f>
        <v>0</v>
      </c>
      <c r="K2461" s="17">
        <f ca="1">f_nav_adjustedreturn(A2461,参数!$B$4,参数!$B$3)</f>
        <v>0</v>
      </c>
      <c r="L2461" s="17">
        <f ca="1">f_nav_periodreturnrankingper(A2461,参数!$B$4,参数!$B$3,3)</f>
        <v>0</v>
      </c>
      <c r="M2461" s="17">
        <f ca="1">f_nav_adjustedreturn(A2461,参数!$B$5,参数!$B$4)</f>
        <v>0</v>
      </c>
      <c r="N2461" s="17">
        <f ca="1">f_nav_periodreturnrankingper(A2461,参数!$B$5,参数!$B$4,3)</f>
        <v>0</v>
      </c>
      <c r="O2461" s="17">
        <f ca="1">f_nav_adjustedreturn(A2461,参数!$B$6,参数!$B$5)</f>
        <v>0</v>
      </c>
      <c r="P2461" s="17">
        <f ca="1">f_nav_periodreturnrankingper(A2461,参数!$B$6,参数!$B$5,3)</f>
        <v>0</v>
      </c>
      <c r="Q2461" s="25">
        <f>f_return(A2461,1,参数!$B$1-365/2,参数!$B$1)</f>
        <v>130.361572413249</v>
      </c>
      <c r="R2461" s="25">
        <f ca="1">f_return(A2461,1,参数!$B$4,参数!$B$1)</f>
        <v>0</v>
      </c>
      <c r="S2461" s="25">
        <f ca="1">f_return(A2461,1,参数!$B$6,参数!$B$1)</f>
        <v>0</v>
      </c>
      <c r="T2461" t="str">
        <f>f_info_investtype(A2461)</f>
        <v>偏股混合型基金</v>
      </c>
      <c r="U2461" t="str">
        <f>f_info_fundmanager(A2461)</f>
        <v>秦毅,于浩成</v>
      </c>
      <c r="V2461">
        <f>f_info_manager_onthepostdays(A2461,1)</f>
        <v>344</v>
      </c>
      <c r="W2461" s="25">
        <f ca="1">f_return_1w(A2461,"0",参数!$B$2)</f>
        <v>0</v>
      </c>
      <c r="X2461" s="25">
        <f>f_return_1m(A2461,"0",参数!$B$1)</f>
        <v>14.9210738564351</v>
      </c>
      <c r="Y2461" s="25">
        <f>f_return_3m(A2461,0,参数!$B$1)</f>
        <v>35.2406779661017</v>
      </c>
      <c r="Z2461" s="25">
        <f>f_return_6m(A2461,0,参数!B2460)</f>
        <v>47.7022325311685</v>
      </c>
      <c r="AA2461" t="str">
        <f>f_dq_status(A2461,参数!$B$1)</f>
        <v>开放申购|开放赎回</v>
      </c>
      <c r="AB2461" s="17">
        <f ca="1">f_risk_maxdownside(A2461,参数!$B$6,参数!$B$1)</f>
        <v>-7.69126239978258</v>
      </c>
      <c r="AC2461" s="17">
        <f ca="1">f_risk_maxdownside(A2461,参数!$B$4,参数!$B$1)</f>
        <v>-7.69126239978258</v>
      </c>
      <c r="AD2461" t="str">
        <f ca="1">f_risk_maxdownside_date(A2461,参数!$B$6,参数!$B$1)</f>
        <v>20200903-20200909</v>
      </c>
    </row>
    <row r="2462" spans="1:30">
      <c r="A2462" s="15" t="s">
        <v>2490</v>
      </c>
      <c r="B2462" t="str">
        <f>f_info_name(A2462)</f>
        <v>泓德睿享一年持有A</v>
      </c>
      <c r="C2462" t="str">
        <f>f_info_setupdate(A2462)</f>
        <v>2020-06-24</v>
      </c>
      <c r="D2462" s="16">
        <f t="shared" si="38"/>
        <v>215</v>
      </c>
      <c r="F2462" s="17">
        <f>f_netasset_total(A2462,参数!$B$1,100000000)</f>
        <v>7.171409079</v>
      </c>
      <c r="G2462" s="17">
        <f ca="1">f_nav_adjustedreturn(A2462,参数!$B$2,参数!$B$1)</f>
        <v>0</v>
      </c>
      <c r="H2462" s="17">
        <f ca="1">f_nav_periodreturnrankingper(A2462,参数!$B$2,参数!$B$1,3)</f>
        <v>0</v>
      </c>
      <c r="I2462" s="17">
        <f ca="1">f_nav_adjustedreturn(A2462,参数!$B$3,参数!$B$2)</f>
        <v>0</v>
      </c>
      <c r="J2462" s="17">
        <f ca="1">f_nav_periodreturnrankingper(A2462,参数!$B$3,参数!$B$2,3)</f>
        <v>0</v>
      </c>
      <c r="K2462" s="17">
        <f ca="1">f_nav_adjustedreturn(A2462,参数!$B$4,参数!$B$3)</f>
        <v>0</v>
      </c>
      <c r="L2462" s="17">
        <f ca="1">f_nav_periodreturnrankingper(A2462,参数!$B$4,参数!$B$3,3)</f>
        <v>0</v>
      </c>
      <c r="M2462" s="17">
        <f ca="1">f_nav_adjustedreturn(A2462,参数!$B$5,参数!$B$4)</f>
        <v>0</v>
      </c>
      <c r="N2462" s="17">
        <f ca="1">f_nav_periodreturnrankingper(A2462,参数!$B$5,参数!$B$4,3)</f>
        <v>0</v>
      </c>
      <c r="O2462" s="17">
        <f ca="1">f_nav_adjustedreturn(A2462,参数!$B$6,参数!$B$5)</f>
        <v>0</v>
      </c>
      <c r="P2462" s="17">
        <f ca="1">f_nav_periodreturnrankingper(A2462,参数!$B$6,参数!$B$5,3)</f>
        <v>0</v>
      </c>
      <c r="Q2462" s="25">
        <f>f_return(A2462,1,参数!$B$1-365/2,参数!$B$1)</f>
        <v>35.3721597869026</v>
      </c>
      <c r="R2462" s="25">
        <f ca="1">f_return(A2462,1,参数!$B$4,参数!$B$1)</f>
        <v>0</v>
      </c>
      <c r="S2462" s="25">
        <f ca="1">f_return(A2462,1,参数!$B$6,参数!$B$1)</f>
        <v>0</v>
      </c>
      <c r="T2462" t="str">
        <f>f_info_investtype(A2462)</f>
        <v>偏债混合型基金</v>
      </c>
      <c r="U2462" t="str">
        <f>f_info_fundmanager(A2462)</f>
        <v>赵端端</v>
      </c>
      <c r="V2462">
        <f>f_info_manager_onthepostdays(A2462,1)</f>
        <v>232</v>
      </c>
      <c r="W2462" s="25">
        <f ca="1">f_return_1w(A2462,"0",参数!$B$2)</f>
        <v>0</v>
      </c>
      <c r="X2462" s="25">
        <f>f_return_1m(A2462,"0",参数!$B$1)</f>
        <v>5.18440278144529</v>
      </c>
      <c r="Y2462" s="25">
        <f>f_return_3m(A2462,0,参数!$B$1)</f>
        <v>10.771227289581</v>
      </c>
      <c r="Z2462" s="25">
        <f>f_return_6m(A2462,0,参数!B2461)</f>
        <v>15.9167226326393</v>
      </c>
      <c r="AA2462" t="str">
        <f>f_dq_status(A2462,参数!$B$1)</f>
        <v>暂停大额申购|暂停赎回</v>
      </c>
      <c r="AB2462" s="17">
        <f ca="1">f_risk_maxdownside(A2462,参数!$B$6,参数!$B$1)</f>
        <v>-1.86591654946086</v>
      </c>
      <c r="AC2462" s="17">
        <f ca="1">f_risk_maxdownside(A2462,参数!$B$4,参数!$B$1)</f>
        <v>-1.86591654946086</v>
      </c>
      <c r="AD2462" t="str">
        <f ca="1">f_risk_maxdownside_date(A2462,参数!$B$6,参数!$B$1)</f>
        <v>20200903-20200909</v>
      </c>
    </row>
    <row r="2463" spans="1:30">
      <c r="A2463" s="15" t="s">
        <v>2491</v>
      </c>
      <c r="B2463" t="str">
        <f>f_info_name(A2463)</f>
        <v>银华港股通精选</v>
      </c>
      <c r="C2463" t="str">
        <f>f_info_setupdate(A2463)</f>
        <v>2020-04-01</v>
      </c>
      <c r="D2463" s="16">
        <f t="shared" si="38"/>
        <v>299</v>
      </c>
      <c r="F2463" s="17">
        <f>f_netasset_total(A2463,参数!$B$1,100000000)</f>
        <v>0.7093793835</v>
      </c>
      <c r="G2463" s="17">
        <f ca="1">f_nav_adjustedreturn(A2463,参数!$B$2,参数!$B$1)</f>
        <v>0</v>
      </c>
      <c r="H2463" s="17">
        <f ca="1">f_nav_periodreturnrankingper(A2463,参数!$B$2,参数!$B$1,3)</f>
        <v>0</v>
      </c>
      <c r="I2463" s="17">
        <f ca="1">f_nav_adjustedreturn(A2463,参数!$B$3,参数!$B$2)</f>
        <v>0</v>
      </c>
      <c r="J2463" s="17">
        <f ca="1">f_nav_periodreturnrankingper(A2463,参数!$B$3,参数!$B$2,3)</f>
        <v>0</v>
      </c>
      <c r="K2463" s="17">
        <f ca="1">f_nav_adjustedreturn(A2463,参数!$B$4,参数!$B$3)</f>
        <v>0</v>
      </c>
      <c r="L2463" s="17">
        <f ca="1">f_nav_periodreturnrankingper(A2463,参数!$B$4,参数!$B$3,3)</f>
        <v>0</v>
      </c>
      <c r="M2463" s="17">
        <f ca="1">f_nav_adjustedreturn(A2463,参数!$B$5,参数!$B$4)</f>
        <v>0</v>
      </c>
      <c r="N2463" s="17">
        <f ca="1">f_nav_periodreturnrankingper(A2463,参数!$B$5,参数!$B$4,3)</f>
        <v>0</v>
      </c>
      <c r="O2463" s="17">
        <f ca="1">f_nav_adjustedreturn(A2463,参数!$B$6,参数!$B$5)</f>
        <v>0</v>
      </c>
      <c r="P2463" s="17">
        <f ca="1">f_nav_periodreturnrankingper(A2463,参数!$B$6,参数!$B$5,3)</f>
        <v>0</v>
      </c>
      <c r="Q2463" s="25">
        <f>f_return(A2463,1,参数!$B$1-365/2,参数!$B$1)</f>
        <v>62.7666408952311</v>
      </c>
      <c r="R2463" s="25">
        <f ca="1">f_return(A2463,1,参数!$B$4,参数!$B$1)</f>
        <v>0</v>
      </c>
      <c r="S2463" s="25">
        <f ca="1">f_return(A2463,1,参数!$B$6,参数!$B$1)</f>
        <v>0</v>
      </c>
      <c r="T2463" t="str">
        <f>f_info_investtype(A2463)</f>
        <v>普通股票型基金</v>
      </c>
      <c r="U2463" t="str">
        <f>f_info_fundmanager(A2463)</f>
        <v>李晓星,张萍,程桯</v>
      </c>
      <c r="V2463">
        <f>f_info_manager_onthepostdays(A2463,1)</f>
        <v>316</v>
      </c>
      <c r="W2463" s="25">
        <f ca="1">f_return_1w(A2463,"0",参数!$B$2)</f>
        <v>0</v>
      </c>
      <c r="X2463" s="25">
        <f>f_return_1m(A2463,"0",参数!$B$1)</f>
        <v>23.5360957503219</v>
      </c>
      <c r="Y2463" s="25">
        <f>f_return_3m(A2463,0,参数!$B$1)</f>
        <v>37.8063207706608</v>
      </c>
      <c r="Z2463" s="25">
        <f>f_return_6m(A2463,0,参数!B2462)</f>
        <v>21.1656441717791</v>
      </c>
      <c r="AA2463" t="str">
        <f>f_dq_status(A2463,参数!$B$1)</f>
        <v>开放申购|开放赎回</v>
      </c>
      <c r="AB2463" s="17">
        <f ca="1">f_risk_maxdownside(A2463,参数!$B$6,参数!$B$1)</f>
        <v>-16.2619625767747</v>
      </c>
      <c r="AC2463" s="17">
        <f ca="1">f_risk_maxdownside(A2463,参数!$B$4,参数!$B$1)</f>
        <v>-16.2619625767747</v>
      </c>
      <c r="AD2463" t="str">
        <f ca="1">f_risk_maxdownside_date(A2463,参数!$B$6,参数!$B$1)</f>
        <v>20200714-20200925</v>
      </c>
    </row>
    <row r="2464" spans="1:30">
      <c r="A2464" s="15" t="s">
        <v>2492</v>
      </c>
      <c r="B2464" t="str">
        <f>f_info_name(A2464)</f>
        <v>鹏华稳健回报</v>
      </c>
      <c r="C2464" t="str">
        <f>f_info_setupdate(A2464)</f>
        <v>2020-03-27</v>
      </c>
      <c r="D2464" s="16">
        <f t="shared" si="38"/>
        <v>304</v>
      </c>
      <c r="F2464" s="17">
        <f>f_netasset_total(A2464,参数!$B$1,100000000)</f>
        <v>6.9645792645</v>
      </c>
      <c r="G2464" s="17">
        <f ca="1">f_nav_adjustedreturn(A2464,参数!$B$2,参数!$B$1)</f>
        <v>0</v>
      </c>
      <c r="H2464" s="17">
        <f ca="1">f_nav_periodreturnrankingper(A2464,参数!$B$2,参数!$B$1,3)</f>
        <v>0</v>
      </c>
      <c r="I2464" s="17">
        <f ca="1">f_nav_adjustedreturn(A2464,参数!$B$3,参数!$B$2)</f>
        <v>0</v>
      </c>
      <c r="J2464" s="17">
        <f ca="1">f_nav_periodreturnrankingper(A2464,参数!$B$3,参数!$B$2,3)</f>
        <v>0</v>
      </c>
      <c r="K2464" s="17">
        <f ca="1">f_nav_adjustedreturn(A2464,参数!$B$4,参数!$B$3)</f>
        <v>0</v>
      </c>
      <c r="L2464" s="17">
        <f ca="1">f_nav_periodreturnrankingper(A2464,参数!$B$4,参数!$B$3,3)</f>
        <v>0</v>
      </c>
      <c r="M2464" s="17">
        <f ca="1">f_nav_adjustedreturn(A2464,参数!$B$5,参数!$B$4)</f>
        <v>0</v>
      </c>
      <c r="N2464" s="17">
        <f ca="1">f_nav_periodreturnrankingper(A2464,参数!$B$5,参数!$B$4,3)</f>
        <v>0</v>
      </c>
      <c r="O2464" s="17">
        <f ca="1">f_nav_adjustedreturn(A2464,参数!$B$6,参数!$B$5)</f>
        <v>0</v>
      </c>
      <c r="P2464" s="17">
        <f ca="1">f_nav_periodreturnrankingper(A2464,参数!$B$6,参数!$B$5,3)</f>
        <v>0</v>
      </c>
      <c r="Q2464" s="25">
        <f>f_return(A2464,1,参数!$B$1-365/2,参数!$B$1)</f>
        <v>29.9808125770404</v>
      </c>
      <c r="R2464" s="25">
        <f ca="1">f_return(A2464,1,参数!$B$4,参数!$B$1)</f>
        <v>0</v>
      </c>
      <c r="S2464" s="25">
        <f ca="1">f_return(A2464,1,参数!$B$6,参数!$B$1)</f>
        <v>0</v>
      </c>
      <c r="T2464" t="str">
        <f>f_info_investtype(A2464)</f>
        <v>偏股混合型基金</v>
      </c>
      <c r="U2464" t="str">
        <f>f_info_fundmanager(A2464)</f>
        <v>伍旋</v>
      </c>
      <c r="V2464">
        <f>f_info_manager_onthepostdays(A2464,1)</f>
        <v>321</v>
      </c>
      <c r="W2464" s="25">
        <f ca="1">f_return_1w(A2464,"0",参数!$B$2)</f>
        <v>0</v>
      </c>
      <c r="X2464" s="25">
        <f>f_return_1m(A2464,"0",参数!$B$1)</f>
        <v>7.88625278994791</v>
      </c>
      <c r="Y2464" s="25">
        <f>f_return_3m(A2464,0,参数!$B$1)</f>
        <v>6.67811018473107</v>
      </c>
      <c r="Z2464" s="25">
        <f>f_return_6m(A2464,0,参数!B2463)</f>
        <v>5.18130539887186</v>
      </c>
      <c r="AA2464" t="str">
        <f>f_dq_status(A2464,参数!$B$1)</f>
        <v>开放申购|开放赎回</v>
      </c>
      <c r="AB2464" s="17">
        <f ca="1">f_risk_maxdownside(A2464,参数!$B$6,参数!$B$1)</f>
        <v>-8.02685792766671</v>
      </c>
      <c r="AC2464" s="17">
        <f ca="1">f_risk_maxdownside(A2464,参数!$B$4,参数!$B$1)</f>
        <v>-8.02685792766671</v>
      </c>
      <c r="AD2464" t="str">
        <f ca="1">f_risk_maxdownside_date(A2464,参数!$B$6,参数!$B$1)</f>
        <v>20200902-20200910</v>
      </c>
    </row>
    <row r="2465" spans="1:30">
      <c r="A2465" s="15" t="s">
        <v>2493</v>
      </c>
      <c r="B2465" t="str">
        <f>f_info_name(A2465)</f>
        <v>海富通科技创新A</v>
      </c>
      <c r="C2465" t="str">
        <f>f_info_setupdate(A2465)</f>
        <v>2020-03-10</v>
      </c>
      <c r="D2465" s="16">
        <f t="shared" si="38"/>
        <v>321</v>
      </c>
      <c r="F2465" s="17">
        <f>f_netasset_total(A2465,参数!$B$1,100000000)</f>
        <v>5.4637218588</v>
      </c>
      <c r="G2465" s="17">
        <f ca="1">f_nav_adjustedreturn(A2465,参数!$B$2,参数!$B$1)</f>
        <v>0</v>
      </c>
      <c r="H2465" s="17">
        <f ca="1">f_nav_periodreturnrankingper(A2465,参数!$B$2,参数!$B$1,3)</f>
        <v>0</v>
      </c>
      <c r="I2465" s="17">
        <f ca="1">f_nav_adjustedreturn(A2465,参数!$B$3,参数!$B$2)</f>
        <v>0</v>
      </c>
      <c r="J2465" s="17">
        <f ca="1">f_nav_periodreturnrankingper(A2465,参数!$B$3,参数!$B$2,3)</f>
        <v>0</v>
      </c>
      <c r="K2465" s="17">
        <f ca="1">f_nav_adjustedreturn(A2465,参数!$B$4,参数!$B$3)</f>
        <v>0</v>
      </c>
      <c r="L2465" s="17">
        <f ca="1">f_nav_periodreturnrankingper(A2465,参数!$B$4,参数!$B$3,3)</f>
        <v>0</v>
      </c>
      <c r="M2465" s="17">
        <f ca="1">f_nav_adjustedreturn(A2465,参数!$B$5,参数!$B$4)</f>
        <v>0</v>
      </c>
      <c r="N2465" s="17">
        <f ca="1">f_nav_periodreturnrankingper(A2465,参数!$B$5,参数!$B$4,3)</f>
        <v>0</v>
      </c>
      <c r="O2465" s="17">
        <f ca="1">f_nav_adjustedreturn(A2465,参数!$B$6,参数!$B$5)</f>
        <v>0</v>
      </c>
      <c r="P2465" s="17">
        <f ca="1">f_nav_periodreturnrankingper(A2465,参数!$B$6,参数!$B$5,3)</f>
        <v>0</v>
      </c>
      <c r="Q2465" s="25">
        <f>f_return(A2465,1,参数!$B$1-365/2,参数!$B$1)</f>
        <v>30.040879871716</v>
      </c>
      <c r="R2465" s="25">
        <f ca="1">f_return(A2465,1,参数!$B$4,参数!$B$1)</f>
        <v>0</v>
      </c>
      <c r="S2465" s="25">
        <f ca="1">f_return(A2465,1,参数!$B$6,参数!$B$1)</f>
        <v>0</v>
      </c>
      <c r="T2465" t="str">
        <f>f_info_investtype(A2465)</f>
        <v>偏股混合型基金</v>
      </c>
      <c r="U2465" t="str">
        <f>f_info_fundmanager(A2465)</f>
        <v>吕越超</v>
      </c>
      <c r="V2465">
        <f>f_info_manager_onthepostdays(A2465,1)</f>
        <v>338</v>
      </c>
      <c r="W2465" s="25">
        <f ca="1">f_return_1w(A2465,"0",参数!$B$2)</f>
        <v>0</v>
      </c>
      <c r="X2465" s="25">
        <f>f_return_1m(A2465,"0",参数!$B$1)</f>
        <v>9.71591415085938</v>
      </c>
      <c r="Y2465" s="25">
        <f>f_return_3m(A2465,0,参数!$B$1)</f>
        <v>29.2624068828035</v>
      </c>
      <c r="Z2465" s="25">
        <f>f_return_6m(A2465,0,参数!B2464)</f>
        <v>-4.48498033637353</v>
      </c>
      <c r="AA2465" t="str">
        <f>f_dq_status(A2465,参数!$B$1)</f>
        <v>开放申购|开放赎回</v>
      </c>
      <c r="AB2465" s="17">
        <f ca="1">f_risk_maxdownside(A2465,参数!$B$6,参数!$B$1)</f>
        <v>-25.546875</v>
      </c>
      <c r="AC2465" s="17">
        <f ca="1">f_risk_maxdownside(A2465,参数!$B$4,参数!$B$1)</f>
        <v>-25.546875</v>
      </c>
      <c r="AD2465" t="str">
        <f ca="1">f_risk_maxdownside_date(A2465,参数!$B$6,参数!$B$1)</f>
        <v>20200714-20200910</v>
      </c>
    </row>
    <row r="2466" spans="1:30">
      <c r="A2466" s="15" t="s">
        <v>2494</v>
      </c>
      <c r="B2466" t="str">
        <f>f_info_name(A2466)</f>
        <v>中银高质量发展机遇</v>
      </c>
      <c r="C2466" t="str">
        <f>f_info_setupdate(A2466)</f>
        <v>2020-03-25</v>
      </c>
      <c r="D2466" s="16">
        <f t="shared" si="38"/>
        <v>306</v>
      </c>
      <c r="F2466" s="17">
        <f>f_netasset_total(A2466,参数!$B$1,100000000)</f>
        <v>1.5300077965</v>
      </c>
      <c r="G2466" s="17">
        <f ca="1">f_nav_adjustedreturn(A2466,参数!$B$2,参数!$B$1)</f>
        <v>0</v>
      </c>
      <c r="H2466" s="17">
        <f ca="1">f_nav_periodreturnrankingper(A2466,参数!$B$2,参数!$B$1,3)</f>
        <v>0</v>
      </c>
      <c r="I2466" s="17">
        <f ca="1">f_nav_adjustedreturn(A2466,参数!$B$3,参数!$B$2)</f>
        <v>0</v>
      </c>
      <c r="J2466" s="17">
        <f ca="1">f_nav_periodreturnrankingper(A2466,参数!$B$3,参数!$B$2,3)</f>
        <v>0</v>
      </c>
      <c r="K2466" s="17">
        <f ca="1">f_nav_adjustedreturn(A2466,参数!$B$4,参数!$B$3)</f>
        <v>0</v>
      </c>
      <c r="L2466" s="17">
        <f ca="1">f_nav_periodreturnrankingper(A2466,参数!$B$4,参数!$B$3,3)</f>
        <v>0</v>
      </c>
      <c r="M2466" s="17">
        <f ca="1">f_nav_adjustedreturn(A2466,参数!$B$5,参数!$B$4)</f>
        <v>0</v>
      </c>
      <c r="N2466" s="17">
        <f ca="1">f_nav_periodreturnrankingper(A2466,参数!$B$5,参数!$B$4,3)</f>
        <v>0</v>
      </c>
      <c r="O2466" s="17">
        <f ca="1">f_nav_adjustedreturn(A2466,参数!$B$6,参数!$B$5)</f>
        <v>0</v>
      </c>
      <c r="P2466" s="17">
        <f ca="1">f_nav_periodreturnrankingper(A2466,参数!$B$6,参数!$B$5,3)</f>
        <v>0</v>
      </c>
      <c r="Q2466" s="25">
        <f>f_return(A2466,1,参数!$B$1-365/2,参数!$B$1)</f>
        <v>90.1619673343446</v>
      </c>
      <c r="R2466" s="25">
        <f ca="1">f_return(A2466,1,参数!$B$4,参数!$B$1)</f>
        <v>0</v>
      </c>
      <c r="S2466" s="25">
        <f ca="1">f_return(A2466,1,参数!$B$6,参数!$B$1)</f>
        <v>0</v>
      </c>
      <c r="T2466" t="str">
        <f>f_info_investtype(A2466)</f>
        <v>偏股混合型基金</v>
      </c>
      <c r="U2466" t="str">
        <f>f_info_fundmanager(A2466)</f>
        <v>王睿</v>
      </c>
      <c r="V2466">
        <f>f_info_manager_onthepostdays(A2466,1)</f>
        <v>323</v>
      </c>
      <c r="W2466" s="25">
        <f ca="1">f_return_1w(A2466,"0",参数!$B$2)</f>
        <v>0</v>
      </c>
      <c r="X2466" s="25">
        <f>f_return_1m(A2466,"0",参数!$B$1)</f>
        <v>16.3628656210259</v>
      </c>
      <c r="Y2466" s="25">
        <f>f_return_3m(A2466,0,参数!$B$1)</f>
        <v>29.4811320754717</v>
      </c>
      <c r="Z2466" s="25">
        <f>f_return_6m(A2466,0,参数!B2465)</f>
        <v>35.3340704470068</v>
      </c>
      <c r="AA2466" t="str">
        <f>f_dq_status(A2466,参数!$B$1)</f>
        <v>开放申购|开放赎回</v>
      </c>
      <c r="AB2466" s="17">
        <f ca="1">f_risk_maxdownside(A2466,参数!$B$6,参数!$B$1)</f>
        <v>-6.91230435108214</v>
      </c>
      <c r="AC2466" s="17">
        <f ca="1">f_risk_maxdownside(A2466,参数!$B$4,参数!$B$1)</f>
        <v>-6.91230435108214</v>
      </c>
      <c r="AD2466" t="str">
        <f ca="1">f_risk_maxdownside_date(A2466,参数!$B$6,参数!$B$1)</f>
        <v>20200901-20200909</v>
      </c>
    </row>
    <row r="2467" spans="1:30">
      <c r="A2467" s="15" t="s">
        <v>2495</v>
      </c>
      <c r="B2467" t="str">
        <f>f_info_name(A2467)</f>
        <v>浦银安盛安远回报一年持有A</v>
      </c>
      <c r="C2467" t="str">
        <f>f_info_setupdate(A2467)</f>
        <v>2020-07-15</v>
      </c>
      <c r="D2467" s="16">
        <f t="shared" si="38"/>
        <v>194</v>
      </c>
      <c r="F2467" s="17">
        <f>f_netasset_total(A2467,参数!$B$1,100000000)</f>
        <v>2.5002112843</v>
      </c>
      <c r="G2467" s="17">
        <f ca="1">f_nav_adjustedreturn(A2467,参数!$B$2,参数!$B$1)</f>
        <v>0</v>
      </c>
      <c r="H2467" s="17">
        <f ca="1">f_nav_periodreturnrankingper(A2467,参数!$B$2,参数!$B$1,3)</f>
        <v>0</v>
      </c>
      <c r="I2467" s="17">
        <f ca="1">f_nav_adjustedreturn(A2467,参数!$B$3,参数!$B$2)</f>
        <v>0</v>
      </c>
      <c r="J2467" s="17">
        <f ca="1">f_nav_periodreturnrankingper(A2467,参数!$B$3,参数!$B$2,3)</f>
        <v>0</v>
      </c>
      <c r="K2467" s="17">
        <f ca="1">f_nav_adjustedreturn(A2467,参数!$B$4,参数!$B$3)</f>
        <v>0</v>
      </c>
      <c r="L2467" s="17">
        <f ca="1">f_nav_periodreturnrankingper(A2467,参数!$B$4,参数!$B$3,3)</f>
        <v>0</v>
      </c>
      <c r="M2467" s="17">
        <f ca="1">f_nav_adjustedreturn(A2467,参数!$B$5,参数!$B$4)</f>
        <v>0</v>
      </c>
      <c r="N2467" s="17">
        <f ca="1">f_nav_periodreturnrankingper(A2467,参数!$B$5,参数!$B$4,3)</f>
        <v>0</v>
      </c>
      <c r="O2467" s="17">
        <f ca="1">f_nav_adjustedreturn(A2467,参数!$B$6,参数!$B$5)</f>
        <v>0</v>
      </c>
      <c r="P2467" s="17">
        <f ca="1">f_nav_periodreturnrankingper(A2467,参数!$B$6,参数!$B$5,3)</f>
        <v>0</v>
      </c>
      <c r="Q2467" s="25">
        <f>f_return(A2467,1,参数!$B$1-365/2,参数!$B$1)</f>
        <v>26.7669830274863</v>
      </c>
      <c r="R2467" s="25">
        <f ca="1">f_return(A2467,1,参数!$B$4,参数!$B$1)</f>
        <v>0</v>
      </c>
      <c r="S2467" s="25">
        <f ca="1">f_return(A2467,1,参数!$B$6,参数!$B$1)</f>
        <v>0</v>
      </c>
      <c r="T2467" t="str">
        <f>f_info_investtype(A2467)</f>
        <v>偏债混合型基金</v>
      </c>
      <c r="U2467" t="str">
        <f>f_info_fundmanager(A2467)</f>
        <v>褚艳辉</v>
      </c>
      <c r="V2467">
        <f>f_info_manager_onthepostdays(A2467,1)</f>
        <v>211</v>
      </c>
      <c r="W2467" s="25">
        <f ca="1">f_return_1w(A2467,"0",参数!$B$2)</f>
        <v>0</v>
      </c>
      <c r="X2467" s="25">
        <f>f_return_1m(A2467,"0",参数!$B$1)</f>
        <v>5.90120663650075</v>
      </c>
      <c r="Y2467" s="25">
        <f>f_return_3m(A2467,0,参数!$B$1)</f>
        <v>11.3048647577529</v>
      </c>
      <c r="Z2467" s="25">
        <f>f_return_6m(A2467,0,参数!B2466)</f>
        <v>13.482922954726</v>
      </c>
      <c r="AA2467" t="str">
        <f>f_dq_status(A2467,参数!$B$1)</f>
        <v>开放申购|暂停赎回</v>
      </c>
      <c r="AB2467" s="17">
        <f ca="1">f_risk_maxdownside(A2467,参数!$B$6,参数!$B$1)</f>
        <v>-2.05223880597014</v>
      </c>
      <c r="AC2467" s="17">
        <f ca="1">f_risk_maxdownside(A2467,参数!$B$4,参数!$B$1)</f>
        <v>-2.05223880597014</v>
      </c>
      <c r="AD2467" t="str">
        <f ca="1">f_risk_maxdownside_date(A2467,参数!$B$6,参数!$B$1)</f>
        <v>20200829-20200925</v>
      </c>
    </row>
    <row r="2468" spans="1:30">
      <c r="A2468" s="15" t="s">
        <v>2496</v>
      </c>
      <c r="B2468" t="str">
        <f>f_info_name(A2468)</f>
        <v>工银高质量成长A</v>
      </c>
      <c r="C2468" t="str">
        <f>f_info_setupdate(A2468)</f>
        <v>2020-06-18</v>
      </c>
      <c r="D2468" s="16">
        <f t="shared" si="38"/>
        <v>221</v>
      </c>
      <c r="F2468" s="17">
        <f>f_netasset_total(A2468,参数!$B$1,100000000)</f>
        <v>43.4939810245</v>
      </c>
      <c r="G2468" s="17">
        <f ca="1">f_nav_adjustedreturn(A2468,参数!$B$2,参数!$B$1)</f>
        <v>0</v>
      </c>
      <c r="H2468" s="17">
        <f ca="1">f_nav_periodreturnrankingper(A2468,参数!$B$2,参数!$B$1,3)</f>
        <v>0</v>
      </c>
      <c r="I2468" s="17">
        <f ca="1">f_nav_adjustedreturn(A2468,参数!$B$3,参数!$B$2)</f>
        <v>0</v>
      </c>
      <c r="J2468" s="17">
        <f ca="1">f_nav_periodreturnrankingper(A2468,参数!$B$3,参数!$B$2,3)</f>
        <v>0</v>
      </c>
      <c r="K2468" s="17">
        <f ca="1">f_nav_adjustedreturn(A2468,参数!$B$4,参数!$B$3)</f>
        <v>0</v>
      </c>
      <c r="L2468" s="17">
        <f ca="1">f_nav_periodreturnrankingper(A2468,参数!$B$4,参数!$B$3,3)</f>
        <v>0</v>
      </c>
      <c r="M2468" s="17">
        <f ca="1">f_nav_adjustedreturn(A2468,参数!$B$5,参数!$B$4)</f>
        <v>0</v>
      </c>
      <c r="N2468" s="17">
        <f ca="1">f_nav_periodreturnrankingper(A2468,参数!$B$5,参数!$B$4,3)</f>
        <v>0</v>
      </c>
      <c r="O2468" s="17">
        <f ca="1">f_nav_adjustedreturn(A2468,参数!$B$6,参数!$B$5)</f>
        <v>0</v>
      </c>
      <c r="P2468" s="17">
        <f ca="1">f_nav_periodreturnrankingper(A2468,参数!$B$6,参数!$B$5,3)</f>
        <v>0</v>
      </c>
      <c r="Q2468" s="25">
        <f>f_return(A2468,1,参数!$B$1-365/2,参数!$B$1)</f>
        <v>100.574016131093</v>
      </c>
      <c r="R2468" s="25">
        <f ca="1">f_return(A2468,1,参数!$B$4,参数!$B$1)</f>
        <v>0</v>
      </c>
      <c r="S2468" s="25">
        <f ca="1">f_return(A2468,1,参数!$B$6,参数!$B$1)</f>
        <v>0</v>
      </c>
      <c r="T2468" t="str">
        <f>f_info_investtype(A2468)</f>
        <v>偏股混合型基金</v>
      </c>
      <c r="U2468" t="str">
        <f>f_info_fundmanager(A2468)</f>
        <v>袁芳,李昱</v>
      </c>
      <c r="V2468">
        <f>f_info_manager_onthepostdays(A2468,1)</f>
        <v>238</v>
      </c>
      <c r="W2468" s="25">
        <f ca="1">f_return_1w(A2468,"0",参数!$B$2)</f>
        <v>0</v>
      </c>
      <c r="X2468" s="25">
        <f>f_return_1m(A2468,"0",参数!$B$1)</f>
        <v>20.6283928277677</v>
      </c>
      <c r="Y2468" s="25">
        <f>f_return_3m(A2468,0,参数!$B$1)</f>
        <v>30.9113630277604</v>
      </c>
      <c r="Z2468" s="25">
        <f>f_return_6m(A2468,0,参数!B2467)</f>
        <v>37.8765201122544</v>
      </c>
      <c r="AA2468" t="str">
        <f>f_dq_status(A2468,参数!$B$1)</f>
        <v>开放申购|开放赎回</v>
      </c>
      <c r="AB2468" s="17">
        <f ca="1">f_risk_maxdownside(A2468,参数!$B$6,参数!$B$1)</f>
        <v>-7.46043037524454</v>
      </c>
      <c r="AC2468" s="17">
        <f ca="1">f_risk_maxdownside(A2468,参数!$B$4,参数!$B$1)</f>
        <v>-7.46043037524454</v>
      </c>
      <c r="AD2468" t="str">
        <f ca="1">f_risk_maxdownside_date(A2468,参数!$B$6,参数!$B$1)</f>
        <v>20200903-20200909</v>
      </c>
    </row>
    <row r="2469" spans="1:30">
      <c r="A2469" s="15" t="s">
        <v>2497</v>
      </c>
      <c r="B2469" t="str">
        <f>f_info_name(A2469)</f>
        <v>工银聚和一年定开A</v>
      </c>
      <c r="C2469" t="str">
        <f>f_info_setupdate(A2469)</f>
        <v>2020-05-09</v>
      </c>
      <c r="D2469" s="16">
        <f t="shared" si="38"/>
        <v>261</v>
      </c>
      <c r="F2469" s="17">
        <f>f_netasset_total(A2469,参数!$B$1,100000000)</f>
        <v>6.9931479126</v>
      </c>
      <c r="G2469" s="17">
        <f ca="1">f_nav_adjustedreturn(A2469,参数!$B$2,参数!$B$1)</f>
        <v>0</v>
      </c>
      <c r="H2469" s="17">
        <f ca="1">f_nav_periodreturnrankingper(A2469,参数!$B$2,参数!$B$1,3)</f>
        <v>0</v>
      </c>
      <c r="I2469" s="17">
        <f ca="1">f_nav_adjustedreturn(A2469,参数!$B$3,参数!$B$2)</f>
        <v>0</v>
      </c>
      <c r="J2469" s="17">
        <f ca="1">f_nav_periodreturnrankingper(A2469,参数!$B$3,参数!$B$2,3)</f>
        <v>0</v>
      </c>
      <c r="K2469" s="17">
        <f ca="1">f_nav_adjustedreturn(A2469,参数!$B$4,参数!$B$3)</f>
        <v>0</v>
      </c>
      <c r="L2469" s="17">
        <f ca="1">f_nav_periodreturnrankingper(A2469,参数!$B$4,参数!$B$3,3)</f>
        <v>0</v>
      </c>
      <c r="M2469" s="17">
        <f ca="1">f_nav_adjustedreturn(A2469,参数!$B$5,参数!$B$4)</f>
        <v>0</v>
      </c>
      <c r="N2469" s="17">
        <f ca="1">f_nav_periodreturnrankingper(A2469,参数!$B$5,参数!$B$4,3)</f>
        <v>0</v>
      </c>
      <c r="O2469" s="17">
        <f ca="1">f_nav_adjustedreturn(A2469,参数!$B$6,参数!$B$5)</f>
        <v>0</v>
      </c>
      <c r="P2469" s="17">
        <f ca="1">f_nav_periodreturnrankingper(A2469,参数!$B$6,参数!$B$5,3)</f>
        <v>0</v>
      </c>
      <c r="Q2469" s="25">
        <f>f_return(A2469,1,参数!$B$1-365/2,参数!$B$1)</f>
        <v>13.4550648054481</v>
      </c>
      <c r="R2469" s="25">
        <f ca="1">f_return(A2469,1,参数!$B$4,参数!$B$1)</f>
        <v>0</v>
      </c>
      <c r="S2469" s="25">
        <f ca="1">f_return(A2469,1,参数!$B$6,参数!$B$1)</f>
        <v>0</v>
      </c>
      <c r="T2469" t="str">
        <f>f_info_investtype(A2469)</f>
        <v>偏债混合型基金</v>
      </c>
      <c r="U2469" t="str">
        <f>f_info_fundmanager(A2469)</f>
        <v>张洋</v>
      </c>
      <c r="V2469">
        <f>f_info_manager_onthepostdays(A2469,1)</f>
        <v>278</v>
      </c>
      <c r="W2469" s="25">
        <f ca="1">f_return_1w(A2469,"0",参数!$B$2)</f>
        <v>0</v>
      </c>
      <c r="X2469" s="25">
        <f>f_return_1m(A2469,"0",参数!$B$1)</f>
        <v>1.76046446296469</v>
      </c>
      <c r="Y2469" s="25">
        <f>f_return_3m(A2469,0,参数!$B$1)</f>
        <v>3.80170025790429</v>
      </c>
      <c r="Z2469" s="25">
        <f>f_return_6m(A2469,0,参数!B2468)</f>
        <v>5.89898595943838</v>
      </c>
      <c r="AA2469" t="str">
        <f>f_dq_status(A2469,参数!$B$1)</f>
        <v>封闭期</v>
      </c>
      <c r="AB2469" s="17">
        <f ca="1">f_risk_maxdownside(A2469,参数!$B$6,参数!$B$1)</f>
        <v>-0.929999999999997</v>
      </c>
      <c r="AC2469" s="17">
        <f ca="1">f_risk_maxdownside(A2469,参数!$B$4,参数!$B$1)</f>
        <v>-0.929999999999997</v>
      </c>
      <c r="AD2469" t="str">
        <f ca="1">f_risk_maxdownside_date(A2469,参数!$B$6,参数!$B$1)</f>
        <v>20200510-20200630</v>
      </c>
    </row>
    <row r="2470" spans="1:30">
      <c r="A2470" s="15" t="s">
        <v>2498</v>
      </c>
      <c r="B2470" t="str">
        <f>f_info_name(A2470)</f>
        <v>九泰久远量化驱动A</v>
      </c>
      <c r="C2470" t="str">
        <f>f_info_setupdate(A2470)</f>
        <v>2020-04-22</v>
      </c>
      <c r="D2470" s="16">
        <f t="shared" si="38"/>
        <v>278</v>
      </c>
      <c r="F2470" s="17">
        <f>f_netasset_total(A2470,参数!$B$1,100000000)</f>
        <v>0.6900339039</v>
      </c>
      <c r="G2470" s="17">
        <f ca="1">f_nav_adjustedreturn(A2470,参数!$B$2,参数!$B$1)</f>
        <v>0</v>
      </c>
      <c r="H2470" s="17">
        <f ca="1">f_nav_periodreturnrankingper(A2470,参数!$B$2,参数!$B$1,3)</f>
        <v>0</v>
      </c>
      <c r="I2470" s="17">
        <f ca="1">f_nav_adjustedreturn(A2470,参数!$B$3,参数!$B$2)</f>
        <v>0</v>
      </c>
      <c r="J2470" s="17">
        <f ca="1">f_nav_periodreturnrankingper(A2470,参数!$B$3,参数!$B$2,3)</f>
        <v>0</v>
      </c>
      <c r="K2470" s="17">
        <f ca="1">f_nav_adjustedreturn(A2470,参数!$B$4,参数!$B$3)</f>
        <v>0</v>
      </c>
      <c r="L2470" s="17">
        <f ca="1">f_nav_periodreturnrankingper(A2470,参数!$B$4,参数!$B$3,3)</f>
        <v>0</v>
      </c>
      <c r="M2470" s="17">
        <f ca="1">f_nav_adjustedreturn(A2470,参数!$B$5,参数!$B$4)</f>
        <v>0</v>
      </c>
      <c r="N2470" s="17">
        <f ca="1">f_nav_periodreturnrankingper(A2470,参数!$B$5,参数!$B$4,3)</f>
        <v>0</v>
      </c>
      <c r="O2470" s="17">
        <f ca="1">f_nav_adjustedreturn(A2470,参数!$B$6,参数!$B$5)</f>
        <v>0</v>
      </c>
      <c r="P2470" s="17">
        <f ca="1">f_nav_periodreturnrankingper(A2470,参数!$B$6,参数!$B$5,3)</f>
        <v>0</v>
      </c>
      <c r="Q2470" s="25">
        <f>f_return(A2470,1,参数!$B$1-365/2,参数!$B$1)</f>
        <v>18.0995257971188</v>
      </c>
      <c r="R2470" s="25">
        <f ca="1">f_return(A2470,1,参数!$B$4,参数!$B$1)</f>
        <v>0</v>
      </c>
      <c r="S2470" s="25">
        <f ca="1">f_return(A2470,1,参数!$B$6,参数!$B$1)</f>
        <v>0</v>
      </c>
      <c r="T2470" t="str">
        <f>f_info_investtype(A2470)</f>
        <v>普通股票型基金</v>
      </c>
      <c r="U2470" t="str">
        <f>f_info_fundmanager(A2470)</f>
        <v>孟亚强,李响</v>
      </c>
      <c r="V2470">
        <f>f_info_manager_onthepostdays(A2470,1)</f>
        <v>295</v>
      </c>
      <c r="W2470" s="25">
        <f ca="1">f_return_1w(A2470,"0",参数!$B$2)</f>
        <v>0</v>
      </c>
      <c r="X2470" s="25">
        <f>f_return_1m(A2470,"0",参数!$B$1)</f>
        <v>11.9027303754266</v>
      </c>
      <c r="Y2470" s="25">
        <f>f_return_3m(A2470,0,参数!$B$1)</f>
        <v>7.09619467581253</v>
      </c>
      <c r="Z2470" s="25">
        <f>f_return_6m(A2470,0,参数!B2469)</f>
        <v>0.787401574803149</v>
      </c>
      <c r="AA2470" t="str">
        <f>f_dq_status(A2470,参数!$B$1)</f>
        <v>开放申购|开放赎回</v>
      </c>
      <c r="AB2470" s="17">
        <f ca="1">f_risk_maxdownside(A2470,参数!$B$6,参数!$B$1)</f>
        <v>-11.4918132201334</v>
      </c>
      <c r="AC2470" s="17">
        <f ca="1">f_risk_maxdownside(A2470,参数!$B$4,参数!$B$1)</f>
        <v>-11.4918132201334</v>
      </c>
      <c r="AD2470" t="str">
        <f ca="1">f_risk_maxdownside_date(A2470,参数!$B$6,参数!$B$1)</f>
        <v>20200902-20201224</v>
      </c>
    </row>
    <row r="2471" spans="1:30">
      <c r="A2471" s="15" t="s">
        <v>2499</v>
      </c>
      <c r="B2471" t="str">
        <f>f_info_name(A2471)</f>
        <v>九泰久信量化</v>
      </c>
      <c r="C2471" t="str">
        <f>f_info_setupdate(A2471)</f>
        <v>2020-05-20</v>
      </c>
      <c r="D2471" s="16">
        <f t="shared" si="38"/>
        <v>250</v>
      </c>
      <c r="F2471" s="17">
        <f>f_netasset_total(A2471,参数!$B$1,100000000)</f>
        <v>2.2221518975</v>
      </c>
      <c r="G2471" s="17">
        <f ca="1">f_nav_adjustedreturn(A2471,参数!$B$2,参数!$B$1)</f>
        <v>0</v>
      </c>
      <c r="H2471" s="17">
        <f ca="1">f_nav_periodreturnrankingper(A2471,参数!$B$2,参数!$B$1,3)</f>
        <v>0</v>
      </c>
      <c r="I2471" s="17">
        <f ca="1">f_nav_adjustedreturn(A2471,参数!$B$3,参数!$B$2)</f>
        <v>0</v>
      </c>
      <c r="J2471" s="17">
        <f ca="1">f_nav_periodreturnrankingper(A2471,参数!$B$3,参数!$B$2,3)</f>
        <v>0</v>
      </c>
      <c r="K2471" s="17">
        <f ca="1">f_nav_adjustedreturn(A2471,参数!$B$4,参数!$B$3)</f>
        <v>0</v>
      </c>
      <c r="L2471" s="17">
        <f ca="1">f_nav_periodreturnrankingper(A2471,参数!$B$4,参数!$B$3,3)</f>
        <v>0</v>
      </c>
      <c r="M2471" s="17">
        <f ca="1">f_nav_adjustedreturn(A2471,参数!$B$5,参数!$B$4)</f>
        <v>0</v>
      </c>
      <c r="N2471" s="17">
        <f ca="1">f_nav_periodreturnrankingper(A2471,参数!$B$5,参数!$B$4,3)</f>
        <v>0</v>
      </c>
      <c r="O2471" s="17">
        <f ca="1">f_nav_adjustedreturn(A2471,参数!$B$6,参数!$B$5)</f>
        <v>0</v>
      </c>
      <c r="P2471" s="17">
        <f ca="1">f_nav_periodreturnrankingper(A2471,参数!$B$6,参数!$B$5,3)</f>
        <v>0</v>
      </c>
      <c r="Q2471" s="25">
        <f>f_return(A2471,1,参数!$B$1-365/2,参数!$B$1)</f>
        <v>27.9675255978082</v>
      </c>
      <c r="R2471" s="25">
        <f ca="1">f_return(A2471,1,参数!$B$4,参数!$B$1)</f>
        <v>0</v>
      </c>
      <c r="S2471" s="25">
        <f ca="1">f_return(A2471,1,参数!$B$6,参数!$B$1)</f>
        <v>0</v>
      </c>
      <c r="T2471" t="str">
        <f>f_info_investtype(A2471)</f>
        <v>普通股票型基金</v>
      </c>
      <c r="U2471" t="str">
        <f>f_info_fundmanager(A2471)</f>
        <v>孟亚强</v>
      </c>
      <c r="V2471">
        <f>f_info_manager_onthepostdays(A2471,1)</f>
        <v>267</v>
      </c>
      <c r="W2471" s="25">
        <f ca="1">f_return_1w(A2471,"0",参数!$B$2)</f>
        <v>0</v>
      </c>
      <c r="X2471" s="25">
        <f>f_return_1m(A2471,"0",参数!$B$1)</f>
        <v>13.1115292507698</v>
      </c>
      <c r="Y2471" s="25">
        <f>f_return_3m(A2471,0,参数!$B$1)</f>
        <v>10.3002502085071</v>
      </c>
      <c r="Z2471" s="25">
        <f>f_return_6m(A2471,0,参数!B2470)</f>
        <v>4.1752823286146</v>
      </c>
      <c r="AA2471" t="str">
        <f>f_dq_status(A2471,参数!$B$1)</f>
        <v>开放申购|开放赎回</v>
      </c>
      <c r="AB2471" s="17">
        <f ca="1">f_risk_maxdownside(A2471,参数!$B$6,参数!$B$1)</f>
        <v>-9.89853613198048</v>
      </c>
      <c r="AC2471" s="17">
        <f ca="1">f_risk_maxdownside(A2471,参数!$B$4,参数!$B$1)</f>
        <v>-9.89853613198048</v>
      </c>
      <c r="AD2471" t="str">
        <f ca="1">f_risk_maxdownside_date(A2471,参数!$B$6,参数!$B$1)</f>
        <v>20200903-20201211</v>
      </c>
    </row>
    <row r="2472" spans="1:30">
      <c r="A2472" s="15" t="s">
        <v>2500</v>
      </c>
      <c r="B2472" t="str">
        <f>f_info_name(A2472)</f>
        <v>易方达高端制造</v>
      </c>
      <c r="C2472" t="str">
        <f>f_info_setupdate(A2472)</f>
        <v>2020-03-16</v>
      </c>
      <c r="D2472" s="16">
        <f t="shared" si="38"/>
        <v>315</v>
      </c>
      <c r="F2472" s="17">
        <f>f_netasset_total(A2472,参数!$B$1,100000000)</f>
        <v>47.7072195617</v>
      </c>
      <c r="G2472" s="17">
        <f ca="1">f_nav_adjustedreturn(A2472,参数!$B$2,参数!$B$1)</f>
        <v>0</v>
      </c>
      <c r="H2472" s="17">
        <f ca="1">f_nav_periodreturnrankingper(A2472,参数!$B$2,参数!$B$1,3)</f>
        <v>0</v>
      </c>
      <c r="I2472" s="17">
        <f ca="1">f_nav_adjustedreturn(A2472,参数!$B$3,参数!$B$2)</f>
        <v>0</v>
      </c>
      <c r="J2472" s="17">
        <f ca="1">f_nav_periodreturnrankingper(A2472,参数!$B$3,参数!$B$2,3)</f>
        <v>0</v>
      </c>
      <c r="K2472" s="17">
        <f ca="1">f_nav_adjustedreturn(A2472,参数!$B$4,参数!$B$3)</f>
        <v>0</v>
      </c>
      <c r="L2472" s="17">
        <f ca="1">f_nav_periodreturnrankingper(A2472,参数!$B$4,参数!$B$3,3)</f>
        <v>0</v>
      </c>
      <c r="M2472" s="17">
        <f ca="1">f_nav_adjustedreturn(A2472,参数!$B$5,参数!$B$4)</f>
        <v>0</v>
      </c>
      <c r="N2472" s="17">
        <f ca="1">f_nav_periodreturnrankingper(A2472,参数!$B$5,参数!$B$4,3)</f>
        <v>0</v>
      </c>
      <c r="O2472" s="17">
        <f ca="1">f_nav_adjustedreturn(A2472,参数!$B$6,参数!$B$5)</f>
        <v>0</v>
      </c>
      <c r="P2472" s="17">
        <f ca="1">f_nav_periodreturnrankingper(A2472,参数!$B$6,参数!$B$5,3)</f>
        <v>0</v>
      </c>
      <c r="Q2472" s="25">
        <f>f_return(A2472,1,参数!$B$1-365/2,参数!$B$1)</f>
        <v>143.292938480153</v>
      </c>
      <c r="R2472" s="25">
        <f ca="1">f_return(A2472,1,参数!$B$4,参数!$B$1)</f>
        <v>0</v>
      </c>
      <c r="S2472" s="25">
        <f ca="1">f_return(A2472,1,参数!$B$6,参数!$B$1)</f>
        <v>0</v>
      </c>
      <c r="T2472" t="str">
        <f>f_info_investtype(A2472)</f>
        <v>偏股混合型基金</v>
      </c>
      <c r="U2472" t="str">
        <f>f_info_fundmanager(A2472)</f>
        <v>祁禾</v>
      </c>
      <c r="V2472">
        <f>f_info_manager_onthepostdays(A2472,1)</f>
        <v>332</v>
      </c>
      <c r="W2472" s="25">
        <f ca="1">f_return_1w(A2472,"0",参数!$B$2)</f>
        <v>0</v>
      </c>
      <c r="X2472" s="25">
        <f>f_return_1m(A2472,"0",参数!$B$1)</f>
        <v>13.9872315728381</v>
      </c>
      <c r="Y2472" s="25">
        <f>f_return_3m(A2472,0,参数!$B$1)</f>
        <v>37.2147182114578</v>
      </c>
      <c r="Z2472" s="25">
        <f>f_return_6m(A2472,0,参数!B2471)</f>
        <v>41.6693679092382</v>
      </c>
      <c r="AA2472" t="str">
        <f>f_dq_status(A2472,参数!$B$1)</f>
        <v>开放申购|开放赎回</v>
      </c>
      <c r="AB2472" s="17">
        <f ca="1">f_risk_maxdownside(A2472,参数!$B$6,参数!$B$1)</f>
        <v>-7.48942714340638</v>
      </c>
      <c r="AC2472" s="17">
        <f ca="1">f_risk_maxdownside(A2472,参数!$B$4,参数!$B$1)</f>
        <v>-7.48942714340638</v>
      </c>
      <c r="AD2472" t="str">
        <f ca="1">f_risk_maxdownside_date(A2472,参数!$B$6,参数!$B$1)</f>
        <v>20200903-20200910</v>
      </c>
    </row>
    <row r="2473" spans="1:30">
      <c r="A2473" s="15" t="s">
        <v>2501</v>
      </c>
      <c r="B2473" t="str">
        <f>f_info_name(A2473)</f>
        <v>圆信永丰沣泰</v>
      </c>
      <c r="C2473" t="str">
        <f>f_info_setupdate(A2473)</f>
        <v>2020-04-29</v>
      </c>
      <c r="D2473" s="16">
        <f t="shared" si="38"/>
        <v>271</v>
      </c>
      <c r="F2473" s="17">
        <f>f_netasset_total(A2473,参数!$B$1,100000000)</f>
        <v>2.9047105936</v>
      </c>
      <c r="G2473" s="17">
        <f ca="1">f_nav_adjustedreturn(A2473,参数!$B$2,参数!$B$1)</f>
        <v>0</v>
      </c>
      <c r="H2473" s="17">
        <f ca="1">f_nav_periodreturnrankingper(A2473,参数!$B$2,参数!$B$1,3)</f>
        <v>0</v>
      </c>
      <c r="I2473" s="17">
        <f ca="1">f_nav_adjustedreturn(A2473,参数!$B$3,参数!$B$2)</f>
        <v>0</v>
      </c>
      <c r="J2473" s="17">
        <f ca="1">f_nav_periodreturnrankingper(A2473,参数!$B$3,参数!$B$2,3)</f>
        <v>0</v>
      </c>
      <c r="K2473" s="17">
        <f ca="1">f_nav_adjustedreturn(A2473,参数!$B$4,参数!$B$3)</f>
        <v>0</v>
      </c>
      <c r="L2473" s="17">
        <f ca="1">f_nav_periodreturnrankingper(A2473,参数!$B$4,参数!$B$3,3)</f>
        <v>0</v>
      </c>
      <c r="M2473" s="17">
        <f ca="1">f_nav_adjustedreturn(A2473,参数!$B$5,参数!$B$4)</f>
        <v>0</v>
      </c>
      <c r="N2473" s="17">
        <f ca="1">f_nav_periodreturnrankingper(A2473,参数!$B$5,参数!$B$4,3)</f>
        <v>0</v>
      </c>
      <c r="O2473" s="17">
        <f ca="1">f_nav_adjustedreturn(A2473,参数!$B$6,参数!$B$5)</f>
        <v>0</v>
      </c>
      <c r="P2473" s="17">
        <f ca="1">f_nav_periodreturnrankingper(A2473,参数!$B$6,参数!$B$5,3)</f>
        <v>0</v>
      </c>
      <c r="Q2473" s="25">
        <f>f_return(A2473,1,参数!$B$1-365/2,参数!$B$1)</f>
        <v>22.4659627762923</v>
      </c>
      <c r="R2473" s="25">
        <f ca="1">f_return(A2473,1,参数!$B$4,参数!$B$1)</f>
        <v>0</v>
      </c>
      <c r="S2473" s="25">
        <f ca="1">f_return(A2473,1,参数!$B$6,参数!$B$1)</f>
        <v>0</v>
      </c>
      <c r="T2473" t="str">
        <f>f_info_investtype(A2473)</f>
        <v>偏债混合型基金</v>
      </c>
      <c r="U2473" t="str">
        <f>f_info_fundmanager(A2473)</f>
        <v>林铮,范习辉</v>
      </c>
      <c r="V2473">
        <f>f_info_manager_onthepostdays(A2473,1)</f>
        <v>288</v>
      </c>
      <c r="W2473" s="25">
        <f ca="1">f_return_1w(A2473,"0",参数!$B$2)</f>
        <v>0</v>
      </c>
      <c r="X2473" s="25">
        <f>f_return_1m(A2473,"0",参数!$B$1)</f>
        <v>4.29262946387797</v>
      </c>
      <c r="Y2473" s="25">
        <f>f_return_3m(A2473,0,参数!$B$1)</f>
        <v>12.369612281047</v>
      </c>
      <c r="Z2473" s="25">
        <f>f_return_6m(A2473,0,参数!B2472)</f>
        <v>11.5428462853886</v>
      </c>
      <c r="AA2473" t="str">
        <f>f_dq_status(A2473,参数!$B$1)</f>
        <v>开放申购|开放赎回</v>
      </c>
      <c r="AB2473" s="17">
        <f ca="1">f_risk_maxdownside(A2473,参数!$B$6,参数!$B$1)</f>
        <v>-7.22546026459432</v>
      </c>
      <c r="AC2473" s="17">
        <f ca="1">f_risk_maxdownside(A2473,参数!$B$4,参数!$B$1)</f>
        <v>-7.22546026459432</v>
      </c>
      <c r="AD2473" t="str">
        <f ca="1">f_risk_maxdownside_date(A2473,参数!$B$6,参数!$B$1)</f>
        <v>20200804-20200910</v>
      </c>
    </row>
    <row r="2474" spans="1:30">
      <c r="A2474" s="15" t="s">
        <v>2502</v>
      </c>
      <c r="B2474" t="str">
        <f>f_info_name(A2474)</f>
        <v>圆信永丰大湾区主题A</v>
      </c>
      <c r="C2474" t="str">
        <f>f_info_setupdate(A2474)</f>
        <v>2020-05-14</v>
      </c>
      <c r="D2474" s="16">
        <f t="shared" si="38"/>
        <v>256</v>
      </c>
      <c r="F2474" s="17">
        <f>f_netasset_total(A2474,参数!$B$1,100000000)</f>
        <v>2.5580245155</v>
      </c>
      <c r="G2474" s="17">
        <f ca="1">f_nav_adjustedreturn(A2474,参数!$B$2,参数!$B$1)</f>
        <v>0</v>
      </c>
      <c r="H2474" s="17">
        <f ca="1">f_nav_periodreturnrankingper(A2474,参数!$B$2,参数!$B$1,3)</f>
        <v>0</v>
      </c>
      <c r="I2474" s="17">
        <f ca="1">f_nav_adjustedreturn(A2474,参数!$B$3,参数!$B$2)</f>
        <v>0</v>
      </c>
      <c r="J2474" s="17">
        <f ca="1">f_nav_periodreturnrankingper(A2474,参数!$B$3,参数!$B$2,3)</f>
        <v>0</v>
      </c>
      <c r="K2474" s="17">
        <f ca="1">f_nav_adjustedreturn(A2474,参数!$B$4,参数!$B$3)</f>
        <v>0</v>
      </c>
      <c r="L2474" s="17">
        <f ca="1">f_nav_periodreturnrankingper(A2474,参数!$B$4,参数!$B$3,3)</f>
        <v>0</v>
      </c>
      <c r="M2474" s="17">
        <f ca="1">f_nav_adjustedreturn(A2474,参数!$B$5,参数!$B$4)</f>
        <v>0</v>
      </c>
      <c r="N2474" s="17">
        <f ca="1">f_nav_periodreturnrankingper(A2474,参数!$B$5,参数!$B$4,3)</f>
        <v>0</v>
      </c>
      <c r="O2474" s="17">
        <f ca="1">f_nav_adjustedreturn(A2474,参数!$B$6,参数!$B$5)</f>
        <v>0</v>
      </c>
      <c r="P2474" s="17">
        <f ca="1">f_nav_periodreturnrankingper(A2474,参数!$B$6,参数!$B$5,3)</f>
        <v>0</v>
      </c>
      <c r="Q2474" s="25">
        <f>f_return(A2474,1,参数!$B$1-365/2,参数!$B$1)</f>
        <v>101.728741483303</v>
      </c>
      <c r="R2474" s="25">
        <f ca="1">f_return(A2474,1,参数!$B$4,参数!$B$1)</f>
        <v>0</v>
      </c>
      <c r="S2474" s="25">
        <f ca="1">f_return(A2474,1,参数!$B$6,参数!$B$1)</f>
        <v>0</v>
      </c>
      <c r="T2474" t="str">
        <f>f_info_investtype(A2474)</f>
        <v>偏股混合型基金</v>
      </c>
      <c r="U2474" t="str">
        <f>f_info_fundmanager(A2474)</f>
        <v>胡春霞,汪萍</v>
      </c>
      <c r="V2474">
        <f>f_info_manager_onthepostdays(A2474,1)</f>
        <v>273</v>
      </c>
      <c r="W2474" s="25">
        <f ca="1">f_return_1w(A2474,"0",参数!$B$2)</f>
        <v>0</v>
      </c>
      <c r="X2474" s="25">
        <f>f_return_1m(A2474,"0",参数!$B$1)</f>
        <v>14.0435660703981</v>
      </c>
      <c r="Y2474" s="25">
        <f>f_return_3m(A2474,0,参数!$B$1)</f>
        <v>34.0483255616787</v>
      </c>
      <c r="Z2474" s="25">
        <f>f_return_6m(A2474,0,参数!B2473)</f>
        <v>40.7278728393989</v>
      </c>
      <c r="AA2474" t="str">
        <f>f_dq_status(A2474,参数!$B$1)</f>
        <v>开放申购|开放赎回</v>
      </c>
      <c r="AB2474" s="17">
        <f ca="1">f_risk_maxdownside(A2474,参数!$B$6,参数!$B$1)</f>
        <v>-10.784474287586</v>
      </c>
      <c r="AC2474" s="17">
        <f ca="1">f_risk_maxdownside(A2474,参数!$B$4,参数!$B$1)</f>
        <v>-10.784474287586</v>
      </c>
      <c r="AD2474" t="str">
        <f ca="1">f_risk_maxdownside_date(A2474,参数!$B$6,参数!$B$1)</f>
        <v>20200714-20200909</v>
      </c>
    </row>
    <row r="2475" spans="1:30">
      <c r="A2475" s="15" t="s">
        <v>2503</v>
      </c>
      <c r="B2475" t="str">
        <f>f_info_name(A2475)</f>
        <v>博时科技创新A</v>
      </c>
      <c r="C2475" t="str">
        <f>f_info_setupdate(A2475)</f>
        <v>2020-04-15</v>
      </c>
      <c r="D2475" s="16">
        <f t="shared" si="38"/>
        <v>285</v>
      </c>
      <c r="F2475" s="17">
        <f>f_netasset_total(A2475,参数!$B$1,100000000)</f>
        <v>9.0845023688</v>
      </c>
      <c r="G2475" s="17">
        <f ca="1">f_nav_adjustedreturn(A2475,参数!$B$2,参数!$B$1)</f>
        <v>0</v>
      </c>
      <c r="H2475" s="17">
        <f ca="1">f_nav_periodreturnrankingper(A2475,参数!$B$2,参数!$B$1,3)</f>
        <v>0</v>
      </c>
      <c r="I2475" s="17">
        <f ca="1">f_nav_adjustedreturn(A2475,参数!$B$3,参数!$B$2)</f>
        <v>0</v>
      </c>
      <c r="J2475" s="17">
        <f ca="1">f_nav_periodreturnrankingper(A2475,参数!$B$3,参数!$B$2,3)</f>
        <v>0</v>
      </c>
      <c r="K2475" s="17">
        <f ca="1">f_nav_adjustedreturn(A2475,参数!$B$4,参数!$B$3)</f>
        <v>0</v>
      </c>
      <c r="L2475" s="17">
        <f ca="1">f_nav_periodreturnrankingper(A2475,参数!$B$4,参数!$B$3,3)</f>
        <v>0</v>
      </c>
      <c r="M2475" s="17">
        <f ca="1">f_nav_adjustedreturn(A2475,参数!$B$5,参数!$B$4)</f>
        <v>0</v>
      </c>
      <c r="N2475" s="17">
        <f ca="1">f_nav_periodreturnrankingper(A2475,参数!$B$5,参数!$B$4,3)</f>
        <v>0</v>
      </c>
      <c r="O2475" s="17">
        <f ca="1">f_nav_adjustedreturn(A2475,参数!$B$6,参数!$B$5)</f>
        <v>0</v>
      </c>
      <c r="P2475" s="17">
        <f ca="1">f_nav_periodreturnrankingper(A2475,参数!$B$6,参数!$B$5,3)</f>
        <v>0</v>
      </c>
      <c r="Q2475" s="25">
        <f>f_return(A2475,1,参数!$B$1-365/2,参数!$B$1)</f>
        <v>128.000677985384</v>
      </c>
      <c r="R2475" s="25">
        <f ca="1">f_return(A2475,1,参数!$B$4,参数!$B$1)</f>
        <v>0</v>
      </c>
      <c r="S2475" s="25">
        <f ca="1">f_return(A2475,1,参数!$B$6,参数!$B$1)</f>
        <v>0</v>
      </c>
      <c r="T2475" t="str">
        <f>f_info_investtype(A2475)</f>
        <v>偏股混合型基金</v>
      </c>
      <c r="U2475" t="str">
        <f>f_info_fundmanager(A2475)</f>
        <v>曾鹏,肖瑞瑾,赵易</v>
      </c>
      <c r="V2475">
        <f>f_info_manager_onthepostdays(A2475,1)</f>
        <v>302</v>
      </c>
      <c r="W2475" s="25">
        <f ca="1">f_return_1w(A2475,"0",参数!$B$2)</f>
        <v>0</v>
      </c>
      <c r="X2475" s="25">
        <f>f_return_1m(A2475,"0",参数!$B$1)</f>
        <v>18.044102376153</v>
      </c>
      <c r="Y2475" s="25">
        <f>f_return_3m(A2475,0,参数!$B$1)</f>
        <v>41.3679590343819</v>
      </c>
      <c r="Z2475" s="25">
        <f>f_return_6m(A2475,0,参数!B2474)</f>
        <v>35.2150343332129</v>
      </c>
      <c r="AA2475" t="str">
        <f>f_dq_status(A2475,参数!$B$1)</f>
        <v>开放申购|开放赎回</v>
      </c>
      <c r="AB2475" s="17">
        <f ca="1">f_risk_maxdownside(A2475,参数!$B$6,参数!$B$1)</f>
        <v>-13.1180555555555</v>
      </c>
      <c r="AC2475" s="17">
        <f ca="1">f_risk_maxdownside(A2475,参数!$B$4,参数!$B$1)</f>
        <v>-13.1180555555555</v>
      </c>
      <c r="AD2475" t="str">
        <f ca="1">f_risk_maxdownside_date(A2475,参数!$B$6,参数!$B$1)</f>
        <v>20200714-20200716</v>
      </c>
    </row>
    <row r="2476" spans="1:30">
      <c r="A2476" s="15" t="s">
        <v>2504</v>
      </c>
      <c r="B2476" t="str">
        <f>f_info_name(A2476)</f>
        <v>财通智慧成长A</v>
      </c>
      <c r="C2476" t="str">
        <f>f_info_setupdate(A2476)</f>
        <v>2020-04-03</v>
      </c>
      <c r="D2476" s="16">
        <f t="shared" si="38"/>
        <v>297</v>
      </c>
      <c r="F2476" s="17">
        <f>f_netasset_total(A2476,参数!$B$1,100000000)</f>
        <v>9.1044839494</v>
      </c>
      <c r="G2476" s="17">
        <f ca="1">f_nav_adjustedreturn(A2476,参数!$B$2,参数!$B$1)</f>
        <v>0</v>
      </c>
      <c r="H2476" s="17">
        <f ca="1">f_nav_periodreturnrankingper(A2476,参数!$B$2,参数!$B$1,3)</f>
        <v>0</v>
      </c>
      <c r="I2476" s="17">
        <f ca="1">f_nav_adjustedreturn(A2476,参数!$B$3,参数!$B$2)</f>
        <v>0</v>
      </c>
      <c r="J2476" s="17">
        <f ca="1">f_nav_periodreturnrankingper(A2476,参数!$B$3,参数!$B$2,3)</f>
        <v>0</v>
      </c>
      <c r="K2476" s="17">
        <f ca="1">f_nav_adjustedreturn(A2476,参数!$B$4,参数!$B$3)</f>
        <v>0</v>
      </c>
      <c r="L2476" s="17">
        <f ca="1">f_nav_periodreturnrankingper(A2476,参数!$B$4,参数!$B$3,3)</f>
        <v>0</v>
      </c>
      <c r="M2476" s="17">
        <f ca="1">f_nav_adjustedreturn(A2476,参数!$B$5,参数!$B$4)</f>
        <v>0</v>
      </c>
      <c r="N2476" s="17">
        <f ca="1">f_nav_periodreturnrankingper(A2476,参数!$B$5,参数!$B$4,3)</f>
        <v>0</v>
      </c>
      <c r="O2476" s="17">
        <f ca="1">f_nav_adjustedreturn(A2476,参数!$B$6,参数!$B$5)</f>
        <v>0</v>
      </c>
      <c r="P2476" s="17">
        <f ca="1">f_nav_periodreturnrankingper(A2476,参数!$B$6,参数!$B$5,3)</f>
        <v>0</v>
      </c>
      <c r="Q2476" s="25">
        <f>f_return(A2476,1,参数!$B$1-365/2,参数!$B$1)</f>
        <v>51.3948437025322</v>
      </c>
      <c r="R2476" s="25">
        <f ca="1">f_return(A2476,1,参数!$B$4,参数!$B$1)</f>
        <v>0</v>
      </c>
      <c r="S2476" s="25">
        <f ca="1">f_return(A2476,1,参数!$B$6,参数!$B$1)</f>
        <v>0</v>
      </c>
      <c r="T2476" t="str">
        <f>f_info_investtype(A2476)</f>
        <v>偏股混合型基金</v>
      </c>
      <c r="U2476" t="str">
        <f>f_info_fundmanager(A2476)</f>
        <v>金梓才</v>
      </c>
      <c r="V2476">
        <f>f_info_manager_onthepostdays(A2476,1)</f>
        <v>314</v>
      </c>
      <c r="W2476" s="25">
        <f ca="1">f_return_1w(A2476,"0",参数!$B$2)</f>
        <v>0</v>
      </c>
      <c r="X2476" s="25">
        <f>f_return_1m(A2476,"0",参数!$B$1)</f>
        <v>16.6779203241053</v>
      </c>
      <c r="Y2476" s="25">
        <f>f_return_3m(A2476,0,参数!$B$1)</f>
        <v>23.7046979865772</v>
      </c>
      <c r="Z2476" s="25">
        <f>f_return_6m(A2476,0,参数!B2475)</f>
        <v>21.6962180103066</v>
      </c>
      <c r="AA2476" t="str">
        <f>f_dq_status(A2476,参数!$B$1)</f>
        <v>开放申购|开放赎回</v>
      </c>
      <c r="AB2476" s="17">
        <f ca="1">f_risk_maxdownside(A2476,参数!$B$6,参数!$B$1)</f>
        <v>-14.6579283887468</v>
      </c>
      <c r="AC2476" s="17">
        <f ca="1">f_risk_maxdownside(A2476,参数!$B$4,参数!$B$1)</f>
        <v>-14.6579283887468</v>
      </c>
      <c r="AD2476" t="str">
        <f ca="1">f_risk_maxdownside_date(A2476,参数!$B$6,参数!$B$1)</f>
        <v>20200714-20200910</v>
      </c>
    </row>
    <row r="2477" spans="1:30">
      <c r="A2477" s="15" t="s">
        <v>2505</v>
      </c>
      <c r="B2477" t="str">
        <f>f_info_name(A2477)</f>
        <v>鹏扬景沃六个月持有A</v>
      </c>
      <c r="C2477" t="str">
        <f>f_info_setupdate(A2477)</f>
        <v>2020-03-16</v>
      </c>
      <c r="D2477" s="16">
        <f t="shared" si="38"/>
        <v>315</v>
      </c>
      <c r="F2477" s="17">
        <f>f_netasset_total(A2477,参数!$B$1,100000000)</f>
        <v>55.7320890764</v>
      </c>
      <c r="G2477" s="17">
        <f ca="1">f_nav_adjustedreturn(A2477,参数!$B$2,参数!$B$1)</f>
        <v>0</v>
      </c>
      <c r="H2477" s="17">
        <f ca="1">f_nav_periodreturnrankingper(A2477,参数!$B$2,参数!$B$1,3)</f>
        <v>0</v>
      </c>
      <c r="I2477" s="17">
        <f ca="1">f_nav_adjustedreturn(A2477,参数!$B$3,参数!$B$2)</f>
        <v>0</v>
      </c>
      <c r="J2477" s="17">
        <f ca="1">f_nav_periodreturnrankingper(A2477,参数!$B$3,参数!$B$2,3)</f>
        <v>0</v>
      </c>
      <c r="K2477" s="17">
        <f ca="1">f_nav_adjustedreturn(A2477,参数!$B$4,参数!$B$3)</f>
        <v>0</v>
      </c>
      <c r="L2477" s="17">
        <f ca="1">f_nav_periodreturnrankingper(A2477,参数!$B$4,参数!$B$3,3)</f>
        <v>0</v>
      </c>
      <c r="M2477" s="17">
        <f ca="1">f_nav_adjustedreturn(A2477,参数!$B$5,参数!$B$4)</f>
        <v>0</v>
      </c>
      <c r="N2477" s="17">
        <f ca="1">f_nav_periodreturnrankingper(A2477,参数!$B$5,参数!$B$4,3)</f>
        <v>0</v>
      </c>
      <c r="O2477" s="17">
        <f ca="1">f_nav_adjustedreturn(A2477,参数!$B$6,参数!$B$5)</f>
        <v>0</v>
      </c>
      <c r="P2477" s="17">
        <f ca="1">f_nav_periodreturnrankingper(A2477,参数!$B$6,参数!$B$5,3)</f>
        <v>0</v>
      </c>
      <c r="Q2477" s="25">
        <f>f_return(A2477,1,参数!$B$1-365/2,参数!$B$1)</f>
        <v>20.9396813033546</v>
      </c>
      <c r="R2477" s="25">
        <f ca="1">f_return(A2477,1,参数!$B$4,参数!$B$1)</f>
        <v>0</v>
      </c>
      <c r="S2477" s="25">
        <f ca="1">f_return(A2477,1,参数!$B$6,参数!$B$1)</f>
        <v>0</v>
      </c>
      <c r="T2477" t="str">
        <f>f_info_investtype(A2477)</f>
        <v>偏债混合型基金</v>
      </c>
      <c r="U2477" t="str">
        <f>f_info_fundmanager(A2477)</f>
        <v>李刚,王莹莹,赵世宏</v>
      </c>
      <c r="V2477">
        <f>f_info_manager_onthepostdays(A2477,1)</f>
        <v>332</v>
      </c>
      <c r="W2477" s="25">
        <f ca="1">f_return_1w(A2477,"0",参数!$B$2)</f>
        <v>0</v>
      </c>
      <c r="X2477" s="25">
        <f>f_return_1m(A2477,"0",参数!$B$1)</f>
        <v>4.62808384344278</v>
      </c>
      <c r="Y2477" s="25">
        <f>f_return_3m(A2477,0,参数!$B$1)</f>
        <v>7.72536287242171</v>
      </c>
      <c r="Z2477" s="25">
        <f>f_return_6m(A2477,0,参数!B2476)</f>
        <v>8.15561959654179</v>
      </c>
      <c r="AA2477" t="str">
        <f>f_dq_status(A2477,参数!$B$1)</f>
        <v>开放申购|开放赎回</v>
      </c>
      <c r="AB2477" s="17">
        <f ca="1">f_risk_maxdownside(A2477,参数!$B$6,参数!$B$1)</f>
        <v>-1.46401749215706</v>
      </c>
      <c r="AC2477" s="17">
        <f ca="1">f_risk_maxdownside(A2477,参数!$B$4,参数!$B$1)</f>
        <v>-1.46401749215706</v>
      </c>
      <c r="AD2477" t="str">
        <f ca="1">f_risk_maxdownside_date(A2477,参数!$B$6,参数!$B$1)</f>
        <v>20200903-20200910</v>
      </c>
    </row>
    <row r="2478" spans="1:30">
      <c r="A2478" s="15" t="s">
        <v>2506</v>
      </c>
      <c r="B2478" t="str">
        <f>f_info_name(A2478)</f>
        <v>大成睿鑫A</v>
      </c>
      <c r="C2478" t="str">
        <f>f_info_setupdate(A2478)</f>
        <v>2020-08-11</v>
      </c>
      <c r="D2478" s="16">
        <f t="shared" si="38"/>
        <v>167</v>
      </c>
      <c r="F2478" s="17">
        <f>f_netasset_total(A2478,参数!$B$1,100000000)</f>
        <v>18.4692755252</v>
      </c>
      <c r="G2478" s="17">
        <f ca="1">f_nav_adjustedreturn(A2478,参数!$B$2,参数!$B$1)</f>
        <v>0</v>
      </c>
      <c r="H2478" s="17">
        <f ca="1">f_nav_periodreturnrankingper(A2478,参数!$B$2,参数!$B$1,3)</f>
        <v>0</v>
      </c>
      <c r="I2478" s="17">
        <f ca="1">f_nav_adjustedreturn(A2478,参数!$B$3,参数!$B$2)</f>
        <v>0</v>
      </c>
      <c r="J2478" s="17">
        <f ca="1">f_nav_periodreturnrankingper(A2478,参数!$B$3,参数!$B$2,3)</f>
        <v>0</v>
      </c>
      <c r="K2478" s="17">
        <f ca="1">f_nav_adjustedreturn(A2478,参数!$B$4,参数!$B$3)</f>
        <v>0</v>
      </c>
      <c r="L2478" s="17">
        <f ca="1">f_nav_periodreturnrankingper(A2478,参数!$B$4,参数!$B$3,3)</f>
        <v>0</v>
      </c>
      <c r="M2478" s="17">
        <f ca="1">f_nav_adjustedreturn(A2478,参数!$B$5,参数!$B$4)</f>
        <v>0</v>
      </c>
      <c r="N2478" s="17">
        <f ca="1">f_nav_periodreturnrankingper(A2478,参数!$B$5,参数!$B$4,3)</f>
        <v>0</v>
      </c>
      <c r="O2478" s="17">
        <f ca="1">f_nav_adjustedreturn(A2478,参数!$B$6,参数!$B$5)</f>
        <v>0</v>
      </c>
      <c r="P2478" s="17">
        <f ca="1">f_nav_periodreturnrankingper(A2478,参数!$B$6,参数!$B$5,3)</f>
        <v>0</v>
      </c>
      <c r="Q2478" s="25">
        <f>f_return(A2478,1,参数!$B$1-365/2,参数!$B$1)</f>
        <v>0</v>
      </c>
      <c r="R2478" s="25">
        <f ca="1">f_return(A2478,1,参数!$B$4,参数!$B$1)</f>
        <v>0</v>
      </c>
      <c r="S2478" s="25">
        <f ca="1">f_return(A2478,1,参数!$B$6,参数!$B$1)</f>
        <v>0</v>
      </c>
      <c r="T2478" t="str">
        <f>f_info_investtype(A2478)</f>
        <v>普通股票型基金</v>
      </c>
      <c r="U2478" t="str">
        <f>f_info_fundmanager(A2478)</f>
        <v>刘旭</v>
      </c>
      <c r="V2478">
        <f>f_info_manager_onthepostdays(A2478,1)</f>
        <v>184</v>
      </c>
      <c r="W2478" s="25">
        <f ca="1">f_return_1w(A2478,"0",参数!$B$2)</f>
        <v>0</v>
      </c>
      <c r="X2478" s="25">
        <f>f_return_1m(A2478,"0",参数!$B$1)</f>
        <v>6.80214507479537</v>
      </c>
      <c r="Y2478" s="25">
        <f>f_return_3m(A2478,0,参数!$B$1)</f>
        <v>13.884430176565</v>
      </c>
      <c r="Z2478" s="25">
        <f>f_return_6m(A2478,0,参数!B2477)</f>
        <v>11.51</v>
      </c>
      <c r="AA2478" t="str">
        <f>f_dq_status(A2478,参数!$B$1)</f>
        <v>开放申购|开放赎回</v>
      </c>
      <c r="AB2478" s="17">
        <f ca="1">f_risk_maxdownside(A2478,参数!$B$6,参数!$B$1)</f>
        <v>-3.42264815176999</v>
      </c>
      <c r="AC2478" s="17">
        <f ca="1">f_risk_maxdownside(A2478,参数!$B$4,参数!$B$1)</f>
        <v>-3.42264815176999</v>
      </c>
      <c r="AD2478" t="str">
        <f ca="1">f_risk_maxdownside_date(A2478,参数!$B$6,参数!$B$1)</f>
        <v>20200829-20200925</v>
      </c>
    </row>
    <row r="2479" spans="1:30">
      <c r="A2479" s="15" t="s">
        <v>2507</v>
      </c>
      <c r="B2479" t="str">
        <f>f_info_name(A2479)</f>
        <v>德邦安鑫A</v>
      </c>
      <c r="C2479" t="str">
        <f>f_info_setupdate(A2479)</f>
        <v>2020-03-18</v>
      </c>
      <c r="D2479" s="16">
        <f t="shared" si="38"/>
        <v>313</v>
      </c>
      <c r="F2479" s="17">
        <f>f_netasset_total(A2479,参数!$B$1,100000000)</f>
        <v>3.7787300616</v>
      </c>
      <c r="G2479" s="17">
        <f ca="1">f_nav_adjustedreturn(A2479,参数!$B$2,参数!$B$1)</f>
        <v>0</v>
      </c>
      <c r="H2479" s="17">
        <f ca="1">f_nav_periodreturnrankingper(A2479,参数!$B$2,参数!$B$1,3)</f>
        <v>0</v>
      </c>
      <c r="I2479" s="17">
        <f ca="1">f_nav_adjustedreturn(A2479,参数!$B$3,参数!$B$2)</f>
        <v>0</v>
      </c>
      <c r="J2479" s="17">
        <f ca="1">f_nav_periodreturnrankingper(A2479,参数!$B$3,参数!$B$2,3)</f>
        <v>0</v>
      </c>
      <c r="K2479" s="17">
        <f ca="1">f_nav_adjustedreturn(A2479,参数!$B$4,参数!$B$3)</f>
        <v>0</v>
      </c>
      <c r="L2479" s="17">
        <f ca="1">f_nav_periodreturnrankingper(A2479,参数!$B$4,参数!$B$3,3)</f>
        <v>0</v>
      </c>
      <c r="M2479" s="17">
        <f ca="1">f_nav_adjustedreturn(A2479,参数!$B$5,参数!$B$4)</f>
        <v>0</v>
      </c>
      <c r="N2479" s="17">
        <f ca="1">f_nav_periodreturnrankingper(A2479,参数!$B$5,参数!$B$4,3)</f>
        <v>0</v>
      </c>
      <c r="O2479" s="17">
        <f ca="1">f_nav_adjustedreturn(A2479,参数!$B$6,参数!$B$5)</f>
        <v>0</v>
      </c>
      <c r="P2479" s="17">
        <f ca="1">f_nav_periodreturnrankingper(A2479,参数!$B$6,参数!$B$5,3)</f>
        <v>0</v>
      </c>
      <c r="Q2479" s="25">
        <f>f_return(A2479,1,参数!$B$1-365/2,参数!$B$1)</f>
        <v>12.3901720811178</v>
      </c>
      <c r="R2479" s="25">
        <f ca="1">f_return(A2479,1,参数!$B$4,参数!$B$1)</f>
        <v>0</v>
      </c>
      <c r="S2479" s="25">
        <f ca="1">f_return(A2479,1,参数!$B$6,参数!$B$1)</f>
        <v>0</v>
      </c>
      <c r="T2479" t="str">
        <f>f_info_investtype(A2479)</f>
        <v>偏债混合型基金</v>
      </c>
      <c r="U2479" t="str">
        <f>f_info_fundmanager(A2479)</f>
        <v>丁孙楠,吴昊</v>
      </c>
      <c r="V2479">
        <f>f_info_manager_onthepostdays(A2479,1)</f>
        <v>330</v>
      </c>
      <c r="W2479" s="25">
        <f ca="1">f_return_1w(A2479,"0",参数!$B$2)</f>
        <v>0</v>
      </c>
      <c r="X2479" s="25">
        <f>f_return_1m(A2479,"0",参数!$B$1)</f>
        <v>3.34788937409025</v>
      </c>
      <c r="Y2479" s="25">
        <f>f_return_3m(A2479,0,参数!$B$1)</f>
        <v>4.87444608567207</v>
      </c>
      <c r="Z2479" s="25">
        <f>f_return_6m(A2479,0,参数!B2478)</f>
        <v>6.64880420760146</v>
      </c>
      <c r="AA2479" t="str">
        <f>f_dq_status(A2479,参数!$B$1)</f>
        <v>开放申购|开放赎回</v>
      </c>
      <c r="AB2479" s="17">
        <f ca="1">f_risk_maxdownside(A2479,参数!$B$6,参数!$B$1)</f>
        <v>-1.17203019467619</v>
      </c>
      <c r="AC2479" s="17">
        <f ca="1">f_risk_maxdownside(A2479,参数!$B$4,参数!$B$1)</f>
        <v>-1.17203019467619</v>
      </c>
      <c r="AD2479" t="str">
        <f ca="1">f_risk_maxdownside_date(A2479,参数!$B$6,参数!$B$1)</f>
        <v>20200501-20200605</v>
      </c>
    </row>
    <row r="2480" spans="1:30">
      <c r="A2480" s="15" t="s">
        <v>2508</v>
      </c>
      <c r="B2480" t="str">
        <f>f_info_name(A2480)</f>
        <v>德邦惠利A</v>
      </c>
      <c r="C2480" t="str">
        <f>f_info_setupdate(A2480)</f>
        <v>2020-08-11</v>
      </c>
      <c r="D2480" s="16">
        <f t="shared" si="38"/>
        <v>167</v>
      </c>
      <c r="F2480" s="17">
        <f>f_netasset_total(A2480,参数!$B$1,100000000)</f>
        <v>5.6843921121</v>
      </c>
      <c r="G2480" s="17">
        <f ca="1">f_nav_adjustedreturn(A2480,参数!$B$2,参数!$B$1)</f>
        <v>0</v>
      </c>
      <c r="H2480" s="17">
        <f ca="1">f_nav_periodreturnrankingper(A2480,参数!$B$2,参数!$B$1,3)</f>
        <v>0</v>
      </c>
      <c r="I2480" s="17">
        <f ca="1">f_nav_adjustedreturn(A2480,参数!$B$3,参数!$B$2)</f>
        <v>0</v>
      </c>
      <c r="J2480" s="17">
        <f ca="1">f_nav_periodreturnrankingper(A2480,参数!$B$3,参数!$B$2,3)</f>
        <v>0</v>
      </c>
      <c r="K2480" s="17">
        <f ca="1">f_nav_adjustedreturn(A2480,参数!$B$4,参数!$B$3)</f>
        <v>0</v>
      </c>
      <c r="L2480" s="17">
        <f ca="1">f_nav_periodreturnrankingper(A2480,参数!$B$4,参数!$B$3,3)</f>
        <v>0</v>
      </c>
      <c r="M2480" s="17">
        <f ca="1">f_nav_adjustedreturn(A2480,参数!$B$5,参数!$B$4)</f>
        <v>0</v>
      </c>
      <c r="N2480" s="17">
        <f ca="1">f_nav_periodreturnrankingper(A2480,参数!$B$5,参数!$B$4,3)</f>
        <v>0</v>
      </c>
      <c r="O2480" s="17">
        <f ca="1">f_nav_adjustedreturn(A2480,参数!$B$6,参数!$B$5)</f>
        <v>0</v>
      </c>
      <c r="P2480" s="17">
        <f ca="1">f_nav_periodreturnrankingper(A2480,参数!$B$6,参数!$B$5,3)</f>
        <v>0</v>
      </c>
      <c r="Q2480" s="25">
        <f>f_return(A2480,1,参数!$B$1-365/2,参数!$B$1)</f>
        <v>0</v>
      </c>
      <c r="R2480" s="25">
        <f ca="1">f_return(A2480,1,参数!$B$4,参数!$B$1)</f>
        <v>0</v>
      </c>
      <c r="S2480" s="25">
        <f ca="1">f_return(A2480,1,参数!$B$6,参数!$B$1)</f>
        <v>0</v>
      </c>
      <c r="T2480" t="str">
        <f>f_info_investtype(A2480)</f>
        <v>平衡混合型基金</v>
      </c>
      <c r="U2480" t="str">
        <f>f_info_fundmanager(A2480)</f>
        <v>吴昊</v>
      </c>
      <c r="V2480">
        <f>f_info_manager_onthepostdays(A2480,1)</f>
        <v>184</v>
      </c>
      <c r="W2480" s="25">
        <f ca="1">f_return_1w(A2480,"0",参数!$B$2)</f>
        <v>0</v>
      </c>
      <c r="X2480" s="25">
        <f>f_return_1m(A2480,"0",参数!$B$1)</f>
        <v>4.73760231102551</v>
      </c>
      <c r="Y2480" s="25">
        <f>f_return_3m(A2480,0,参数!$B$1)</f>
        <v>8.03535955502582</v>
      </c>
      <c r="Z2480" s="25">
        <f>f_return_6m(A2480,0,参数!B2479)</f>
        <v>10.12</v>
      </c>
      <c r="AA2480" t="str">
        <f>f_dq_status(A2480,参数!$B$1)</f>
        <v>暂停大额申购|开放赎回</v>
      </c>
      <c r="AB2480" s="17">
        <f ca="1">f_risk_maxdownside(A2480,参数!$B$6,参数!$B$1)</f>
        <v>-1.82975338106604</v>
      </c>
      <c r="AC2480" s="17">
        <f ca="1">f_risk_maxdownside(A2480,参数!$B$4,参数!$B$1)</f>
        <v>-1.82975338106604</v>
      </c>
      <c r="AD2480" t="str">
        <f ca="1">f_risk_maxdownside_date(A2480,参数!$B$6,参数!$B$1)</f>
        <v>20200822-20200909</v>
      </c>
    </row>
    <row r="2481" spans="1:30">
      <c r="A2481" s="15" t="s">
        <v>2509</v>
      </c>
      <c r="B2481" t="str">
        <f>f_info_name(A2481)</f>
        <v>工银瑞信圆兴</v>
      </c>
      <c r="C2481" t="str">
        <f>f_info_setupdate(A2481)</f>
        <v>2020-04-23</v>
      </c>
      <c r="D2481" s="16">
        <f t="shared" si="38"/>
        <v>277</v>
      </c>
      <c r="F2481" s="17">
        <f>f_netasset_total(A2481,参数!$B$1,100000000)</f>
        <v>75.3830971429</v>
      </c>
      <c r="G2481" s="17">
        <f ca="1">f_nav_adjustedreturn(A2481,参数!$B$2,参数!$B$1)</f>
        <v>0</v>
      </c>
      <c r="H2481" s="17">
        <f ca="1">f_nav_periodreturnrankingper(A2481,参数!$B$2,参数!$B$1,3)</f>
        <v>0</v>
      </c>
      <c r="I2481" s="17">
        <f ca="1">f_nav_adjustedreturn(A2481,参数!$B$3,参数!$B$2)</f>
        <v>0</v>
      </c>
      <c r="J2481" s="17">
        <f ca="1">f_nav_periodreturnrankingper(A2481,参数!$B$3,参数!$B$2,3)</f>
        <v>0</v>
      </c>
      <c r="K2481" s="17">
        <f ca="1">f_nav_adjustedreturn(A2481,参数!$B$4,参数!$B$3)</f>
        <v>0</v>
      </c>
      <c r="L2481" s="17">
        <f ca="1">f_nav_periodreturnrankingper(A2481,参数!$B$4,参数!$B$3,3)</f>
        <v>0</v>
      </c>
      <c r="M2481" s="17">
        <f ca="1">f_nav_adjustedreturn(A2481,参数!$B$5,参数!$B$4)</f>
        <v>0</v>
      </c>
      <c r="N2481" s="17">
        <f ca="1">f_nav_periodreturnrankingper(A2481,参数!$B$5,参数!$B$4,3)</f>
        <v>0</v>
      </c>
      <c r="O2481" s="17">
        <f ca="1">f_nav_adjustedreturn(A2481,参数!$B$6,参数!$B$5)</f>
        <v>0</v>
      </c>
      <c r="P2481" s="17">
        <f ca="1">f_nav_periodreturnrankingper(A2481,参数!$B$6,参数!$B$5,3)</f>
        <v>0</v>
      </c>
      <c r="Q2481" s="25">
        <f>f_return(A2481,1,参数!$B$1-365/2,参数!$B$1)</f>
        <v>111.007867194904</v>
      </c>
      <c r="R2481" s="25">
        <f ca="1">f_return(A2481,1,参数!$B$4,参数!$B$1)</f>
        <v>0</v>
      </c>
      <c r="S2481" s="25">
        <f ca="1">f_return(A2481,1,参数!$B$6,参数!$B$1)</f>
        <v>0</v>
      </c>
      <c r="T2481" t="str">
        <f>f_info_investtype(A2481)</f>
        <v>偏股混合型基金</v>
      </c>
      <c r="U2481" t="str">
        <f>f_info_fundmanager(A2481)</f>
        <v>袁芳</v>
      </c>
      <c r="V2481">
        <f>f_info_manager_onthepostdays(A2481,1)</f>
        <v>294</v>
      </c>
      <c r="W2481" s="25">
        <f ca="1">f_return_1w(A2481,"0",参数!$B$2)</f>
        <v>0</v>
      </c>
      <c r="X2481" s="25">
        <f>f_return_1m(A2481,"0",参数!$B$1)</f>
        <v>18.5034013605442</v>
      </c>
      <c r="Y2481" s="25">
        <f>f_return_3m(A2481,0,参数!$B$1)</f>
        <v>32.6548978885427</v>
      </c>
      <c r="Z2481" s="25">
        <f>f_return_6m(A2481,0,参数!B2480)</f>
        <v>36.7617689015692</v>
      </c>
      <c r="AA2481" t="str">
        <f>f_dq_status(A2481,参数!$B$1)</f>
        <v>暂停大额申购|开放赎回</v>
      </c>
      <c r="AB2481" s="17">
        <f ca="1">f_risk_maxdownside(A2481,参数!$B$6,参数!$B$1)</f>
        <v>-6.96998377501352</v>
      </c>
      <c r="AC2481" s="17">
        <f ca="1">f_risk_maxdownside(A2481,参数!$B$4,参数!$B$1)</f>
        <v>-6.96998377501352</v>
      </c>
      <c r="AD2481" t="str">
        <f ca="1">f_risk_maxdownside_date(A2481,参数!$B$6,参数!$B$1)</f>
        <v>20200903-20200909</v>
      </c>
    </row>
    <row r="2482" spans="1:30">
      <c r="A2482" s="15" t="s">
        <v>2510</v>
      </c>
      <c r="B2482" t="str">
        <f>f_info_name(A2482)</f>
        <v>红土创新稳进A</v>
      </c>
      <c r="C2482" t="str">
        <f>f_info_setupdate(A2482)</f>
        <v>2020-03-06</v>
      </c>
      <c r="D2482" s="16">
        <f t="shared" si="38"/>
        <v>325</v>
      </c>
      <c r="F2482" s="17">
        <f>f_netasset_total(A2482,参数!$B$1,100000000)</f>
        <v>3.9643497443</v>
      </c>
      <c r="G2482" s="17">
        <f ca="1">f_nav_adjustedreturn(A2482,参数!$B$2,参数!$B$1)</f>
        <v>0</v>
      </c>
      <c r="H2482" s="17">
        <f ca="1">f_nav_periodreturnrankingper(A2482,参数!$B$2,参数!$B$1,3)</f>
        <v>0</v>
      </c>
      <c r="I2482" s="17">
        <f ca="1">f_nav_adjustedreturn(A2482,参数!$B$3,参数!$B$2)</f>
        <v>0</v>
      </c>
      <c r="J2482" s="17">
        <f ca="1">f_nav_periodreturnrankingper(A2482,参数!$B$3,参数!$B$2,3)</f>
        <v>0</v>
      </c>
      <c r="K2482" s="17">
        <f ca="1">f_nav_adjustedreturn(A2482,参数!$B$4,参数!$B$3)</f>
        <v>0</v>
      </c>
      <c r="L2482" s="17">
        <f ca="1">f_nav_periodreturnrankingper(A2482,参数!$B$4,参数!$B$3,3)</f>
        <v>0</v>
      </c>
      <c r="M2482" s="17">
        <f ca="1">f_nav_adjustedreturn(A2482,参数!$B$5,参数!$B$4)</f>
        <v>0</v>
      </c>
      <c r="N2482" s="17">
        <f ca="1">f_nav_periodreturnrankingper(A2482,参数!$B$5,参数!$B$4,3)</f>
        <v>0</v>
      </c>
      <c r="O2482" s="17">
        <f ca="1">f_nav_adjustedreturn(A2482,参数!$B$6,参数!$B$5)</f>
        <v>0</v>
      </c>
      <c r="P2482" s="17">
        <f ca="1">f_nav_periodreturnrankingper(A2482,参数!$B$6,参数!$B$5,3)</f>
        <v>0</v>
      </c>
      <c r="Q2482" s="25">
        <f>f_return(A2482,1,参数!$B$1-365/2,参数!$B$1)</f>
        <v>18.7497749058706</v>
      </c>
      <c r="R2482" s="25">
        <f ca="1">f_return(A2482,1,参数!$B$4,参数!$B$1)</f>
        <v>0</v>
      </c>
      <c r="S2482" s="25">
        <f ca="1">f_return(A2482,1,参数!$B$6,参数!$B$1)</f>
        <v>0</v>
      </c>
      <c r="T2482" t="str">
        <f>f_info_investtype(A2482)</f>
        <v>偏债混合型基金</v>
      </c>
      <c r="U2482" t="str">
        <f>f_info_fundmanager(A2482)</f>
        <v>陈若劲</v>
      </c>
      <c r="V2482">
        <f>f_info_manager_onthepostdays(A2482,1)</f>
        <v>342</v>
      </c>
      <c r="W2482" s="25">
        <f ca="1">f_return_1w(A2482,"0",参数!$B$2)</f>
        <v>0</v>
      </c>
      <c r="X2482" s="25">
        <f>f_return_1m(A2482,"0",参数!$B$1)</f>
        <v>2.93122886133032</v>
      </c>
      <c r="Y2482" s="25">
        <f>f_return_3m(A2482,0,参数!$B$1)</f>
        <v>5.67819321906212</v>
      </c>
      <c r="Z2482" s="25">
        <f>f_return_6m(A2482,0,参数!B2481)</f>
        <v>7.30672793812839</v>
      </c>
      <c r="AA2482" t="str">
        <f>f_dq_status(A2482,参数!$B$1)</f>
        <v>开放申购|开放赎回</v>
      </c>
      <c r="AB2482" s="17">
        <f ca="1">f_risk_maxdownside(A2482,参数!$B$6,参数!$B$1)</f>
        <v>-1.47169811320755</v>
      </c>
      <c r="AC2482" s="17">
        <f ca="1">f_risk_maxdownside(A2482,参数!$B$4,参数!$B$1)</f>
        <v>-1.47169811320755</v>
      </c>
      <c r="AD2482" t="str">
        <f ca="1">f_risk_maxdownside_date(A2482,参数!$B$6,参数!$B$1)</f>
        <v>20200919-20200925</v>
      </c>
    </row>
    <row r="2483" spans="1:30">
      <c r="A2483" s="15" t="s">
        <v>2511</v>
      </c>
      <c r="B2483" t="str">
        <f>f_info_name(A2483)</f>
        <v>银华丰享一年</v>
      </c>
      <c r="C2483" t="str">
        <f>f_info_setupdate(A2483)</f>
        <v>2020-04-30</v>
      </c>
      <c r="D2483" s="16">
        <f t="shared" si="38"/>
        <v>270</v>
      </c>
      <c r="F2483" s="17">
        <f>f_netasset_total(A2483,参数!$B$1,100000000)</f>
        <v>21.6512606847</v>
      </c>
      <c r="G2483" s="17">
        <f ca="1">f_nav_adjustedreturn(A2483,参数!$B$2,参数!$B$1)</f>
        <v>0</v>
      </c>
      <c r="H2483" s="17">
        <f ca="1">f_nav_periodreturnrankingper(A2483,参数!$B$2,参数!$B$1,3)</f>
        <v>0</v>
      </c>
      <c r="I2483" s="17">
        <f ca="1">f_nav_adjustedreturn(A2483,参数!$B$3,参数!$B$2)</f>
        <v>0</v>
      </c>
      <c r="J2483" s="17">
        <f ca="1">f_nav_periodreturnrankingper(A2483,参数!$B$3,参数!$B$2,3)</f>
        <v>0</v>
      </c>
      <c r="K2483" s="17">
        <f ca="1">f_nav_adjustedreturn(A2483,参数!$B$4,参数!$B$3)</f>
        <v>0</v>
      </c>
      <c r="L2483" s="17">
        <f ca="1">f_nav_periodreturnrankingper(A2483,参数!$B$4,参数!$B$3,3)</f>
        <v>0</v>
      </c>
      <c r="M2483" s="17">
        <f ca="1">f_nav_adjustedreturn(A2483,参数!$B$5,参数!$B$4)</f>
        <v>0</v>
      </c>
      <c r="N2483" s="17">
        <f ca="1">f_nav_periodreturnrankingper(A2483,参数!$B$5,参数!$B$4,3)</f>
        <v>0</v>
      </c>
      <c r="O2483" s="17">
        <f ca="1">f_nav_adjustedreturn(A2483,参数!$B$6,参数!$B$5)</f>
        <v>0</v>
      </c>
      <c r="P2483" s="17">
        <f ca="1">f_nav_periodreturnrankingper(A2483,参数!$B$6,参数!$B$5,3)</f>
        <v>0</v>
      </c>
      <c r="Q2483" s="25">
        <f>f_return(A2483,1,参数!$B$1-365/2,参数!$B$1)</f>
        <v>29.3911805701295</v>
      </c>
      <c r="R2483" s="25">
        <f ca="1">f_return(A2483,1,参数!$B$4,参数!$B$1)</f>
        <v>0</v>
      </c>
      <c r="S2483" s="25">
        <f ca="1">f_return(A2483,1,参数!$B$6,参数!$B$1)</f>
        <v>0</v>
      </c>
      <c r="T2483" t="str">
        <f>f_info_investtype(A2483)</f>
        <v>偏股混合型基金</v>
      </c>
      <c r="U2483" t="str">
        <f>f_info_fundmanager(A2483)</f>
        <v>李晓星,倪明</v>
      </c>
      <c r="V2483">
        <f>f_info_manager_onthepostdays(A2483,1)</f>
        <v>287</v>
      </c>
      <c r="W2483" s="25">
        <f ca="1">f_return_1w(A2483,"0",参数!$B$2)</f>
        <v>0</v>
      </c>
      <c r="X2483" s="25">
        <f>f_return_1m(A2483,"0",参数!$B$1)</f>
        <v>8.37197095617181</v>
      </c>
      <c r="Y2483" s="25">
        <f>f_return_3m(A2483,0,参数!$B$1)</f>
        <v>15.5920500139964</v>
      </c>
      <c r="Z2483" s="25">
        <f>f_return_6m(A2483,0,参数!B2482)</f>
        <v>12.1401194402353</v>
      </c>
      <c r="AA2483" t="str">
        <f>f_dq_status(A2483,参数!$B$1)</f>
        <v>开放申购|暂停赎回</v>
      </c>
      <c r="AB2483" s="17">
        <f ca="1">f_risk_maxdownside(A2483,参数!$B$6,参数!$B$1)</f>
        <v>-6.84560237803812</v>
      </c>
      <c r="AC2483" s="17">
        <f ca="1">f_risk_maxdownside(A2483,参数!$B$4,参数!$B$1)</f>
        <v>-6.84560237803812</v>
      </c>
      <c r="AD2483" t="str">
        <f ca="1">f_risk_maxdownside_date(A2483,参数!$B$6,参数!$B$1)</f>
        <v>20200806-20201126</v>
      </c>
    </row>
    <row r="2484" spans="1:30">
      <c r="A2484" s="15" t="s">
        <v>2512</v>
      </c>
      <c r="B2484" t="str">
        <f>f_info_name(A2484)</f>
        <v>鹏华价值共赢两年持有期</v>
      </c>
      <c r="C2484" t="str">
        <f>f_info_setupdate(A2484)</f>
        <v>2020-04-29</v>
      </c>
      <c r="D2484" s="16">
        <f t="shared" si="38"/>
        <v>271</v>
      </c>
      <c r="F2484" s="17">
        <f>f_netasset_total(A2484,参数!$B$1,100000000)</f>
        <v>26.7429385297</v>
      </c>
      <c r="G2484" s="17">
        <f ca="1">f_nav_adjustedreturn(A2484,参数!$B$2,参数!$B$1)</f>
        <v>0</v>
      </c>
      <c r="H2484" s="17">
        <f ca="1">f_nav_periodreturnrankingper(A2484,参数!$B$2,参数!$B$1,3)</f>
        <v>0</v>
      </c>
      <c r="I2484" s="17">
        <f ca="1">f_nav_adjustedreturn(A2484,参数!$B$3,参数!$B$2)</f>
        <v>0</v>
      </c>
      <c r="J2484" s="17">
        <f ca="1">f_nav_periodreturnrankingper(A2484,参数!$B$3,参数!$B$2,3)</f>
        <v>0</v>
      </c>
      <c r="K2484" s="17">
        <f ca="1">f_nav_adjustedreturn(A2484,参数!$B$4,参数!$B$3)</f>
        <v>0</v>
      </c>
      <c r="L2484" s="17">
        <f ca="1">f_nav_periodreturnrankingper(A2484,参数!$B$4,参数!$B$3,3)</f>
        <v>0</v>
      </c>
      <c r="M2484" s="17">
        <f ca="1">f_nav_adjustedreturn(A2484,参数!$B$5,参数!$B$4)</f>
        <v>0</v>
      </c>
      <c r="N2484" s="17">
        <f ca="1">f_nav_periodreturnrankingper(A2484,参数!$B$5,参数!$B$4,3)</f>
        <v>0</v>
      </c>
      <c r="O2484" s="17">
        <f ca="1">f_nav_adjustedreturn(A2484,参数!$B$6,参数!$B$5)</f>
        <v>0</v>
      </c>
      <c r="P2484" s="17">
        <f ca="1">f_nav_periodreturnrankingper(A2484,参数!$B$6,参数!$B$5,3)</f>
        <v>0</v>
      </c>
      <c r="Q2484" s="25">
        <f>f_return(A2484,1,参数!$B$1-365/2,参数!$B$1)</f>
        <v>78.5756957651131</v>
      </c>
      <c r="R2484" s="25">
        <f ca="1">f_return(A2484,1,参数!$B$4,参数!$B$1)</f>
        <v>0</v>
      </c>
      <c r="S2484" s="25">
        <f ca="1">f_return(A2484,1,参数!$B$6,参数!$B$1)</f>
        <v>0</v>
      </c>
      <c r="T2484" t="str">
        <f>f_info_investtype(A2484)</f>
        <v>偏股混合型基金</v>
      </c>
      <c r="U2484" t="str">
        <f>f_info_fundmanager(A2484)</f>
        <v>王宗合</v>
      </c>
      <c r="V2484">
        <f>f_info_manager_onthepostdays(A2484,1)</f>
        <v>288</v>
      </c>
      <c r="W2484" s="25">
        <f ca="1">f_return_1w(A2484,"0",参数!$B$2)</f>
        <v>0</v>
      </c>
      <c r="X2484" s="25">
        <f>f_return_1m(A2484,"0",参数!$B$1)</f>
        <v>16.0805115535533</v>
      </c>
      <c r="Y2484" s="25">
        <f>f_return_3m(A2484,0,参数!$B$1)</f>
        <v>29.6777335822713</v>
      </c>
      <c r="Z2484" s="25">
        <f>f_return_6m(A2484,0,参数!B2483)</f>
        <v>28.1031190324634</v>
      </c>
      <c r="AA2484" t="str">
        <f>f_dq_status(A2484,参数!$B$1)</f>
        <v>开放申购|暂停赎回</v>
      </c>
      <c r="AB2484" s="17">
        <f ca="1">f_risk_maxdownside(A2484,参数!$B$6,参数!$B$1)</f>
        <v>-9.88894764674775</v>
      </c>
      <c r="AC2484" s="17">
        <f ca="1">f_risk_maxdownside(A2484,参数!$B$4,参数!$B$1)</f>
        <v>-9.88894764674775</v>
      </c>
      <c r="AD2484" t="str">
        <f ca="1">f_risk_maxdownside_date(A2484,参数!$B$6,参数!$B$1)</f>
        <v>20200829-20200925</v>
      </c>
    </row>
    <row r="2485" spans="1:30">
      <c r="A2485" s="15" t="s">
        <v>2513</v>
      </c>
      <c r="B2485" t="str">
        <f>f_info_name(A2485)</f>
        <v>富国新材料新能源</v>
      </c>
      <c r="C2485" t="str">
        <f>f_info_setupdate(A2485)</f>
        <v>2020-06-24</v>
      </c>
      <c r="D2485" s="16">
        <f t="shared" si="38"/>
        <v>215</v>
      </c>
      <c r="F2485" s="17">
        <f>f_netasset_total(A2485,参数!$B$1,100000000)</f>
        <v>4.0546220696</v>
      </c>
      <c r="G2485" s="17">
        <f ca="1">f_nav_adjustedreturn(A2485,参数!$B$2,参数!$B$1)</f>
        <v>0</v>
      </c>
      <c r="H2485" s="17">
        <f ca="1">f_nav_periodreturnrankingper(A2485,参数!$B$2,参数!$B$1,3)</f>
        <v>0</v>
      </c>
      <c r="I2485" s="17">
        <f ca="1">f_nav_adjustedreturn(A2485,参数!$B$3,参数!$B$2)</f>
        <v>0</v>
      </c>
      <c r="J2485" s="17">
        <f ca="1">f_nav_periodreturnrankingper(A2485,参数!$B$3,参数!$B$2,3)</f>
        <v>0</v>
      </c>
      <c r="K2485" s="17">
        <f ca="1">f_nav_adjustedreturn(A2485,参数!$B$4,参数!$B$3)</f>
        <v>0</v>
      </c>
      <c r="L2485" s="17">
        <f ca="1">f_nav_periodreturnrankingper(A2485,参数!$B$4,参数!$B$3,3)</f>
        <v>0</v>
      </c>
      <c r="M2485" s="17">
        <f ca="1">f_nav_adjustedreturn(A2485,参数!$B$5,参数!$B$4)</f>
        <v>0</v>
      </c>
      <c r="N2485" s="17">
        <f ca="1">f_nav_periodreturnrankingper(A2485,参数!$B$5,参数!$B$4,3)</f>
        <v>0</v>
      </c>
      <c r="O2485" s="17">
        <f ca="1">f_nav_adjustedreturn(A2485,参数!$B$6,参数!$B$5)</f>
        <v>0</v>
      </c>
      <c r="P2485" s="17">
        <f ca="1">f_nav_periodreturnrankingper(A2485,参数!$B$6,参数!$B$5,3)</f>
        <v>0</v>
      </c>
      <c r="Q2485" s="25">
        <f>f_return(A2485,1,参数!$B$1-365/2,参数!$B$1)</f>
        <v>83.4152109382648</v>
      </c>
      <c r="R2485" s="25">
        <f ca="1">f_return(A2485,1,参数!$B$4,参数!$B$1)</f>
        <v>0</v>
      </c>
      <c r="S2485" s="25">
        <f ca="1">f_return(A2485,1,参数!$B$6,参数!$B$1)</f>
        <v>0</v>
      </c>
      <c r="T2485" t="str">
        <f>f_info_investtype(A2485)</f>
        <v>偏股混合型基金</v>
      </c>
      <c r="U2485" t="str">
        <f>f_info_fundmanager(A2485)</f>
        <v>徐斌</v>
      </c>
      <c r="V2485">
        <f>f_info_manager_onthepostdays(A2485,1)</f>
        <v>232</v>
      </c>
      <c r="W2485" s="25">
        <f ca="1">f_return_1w(A2485,"0",参数!$B$2)</f>
        <v>0</v>
      </c>
      <c r="X2485" s="25">
        <f>f_return_1m(A2485,"0",参数!$B$1)</f>
        <v>14.7848142693504</v>
      </c>
      <c r="Y2485" s="25">
        <f>f_return_3m(A2485,0,参数!$B$1)</f>
        <v>34.5191293508486</v>
      </c>
      <c r="Z2485" s="25">
        <f>f_return_6m(A2485,0,参数!B2484)</f>
        <v>30.3445107946716</v>
      </c>
      <c r="AA2485" t="str">
        <f>f_dq_status(A2485,参数!$B$1)</f>
        <v>开放申购|开放赎回</v>
      </c>
      <c r="AB2485" s="17">
        <f ca="1">f_risk_maxdownside(A2485,参数!$B$6,参数!$B$1)</f>
        <v>-8.3905483727151</v>
      </c>
      <c r="AC2485" s="17">
        <f ca="1">f_risk_maxdownside(A2485,参数!$B$4,参数!$B$1)</f>
        <v>-8.3905483727151</v>
      </c>
      <c r="AD2485" t="str">
        <f ca="1">f_risk_maxdownside_date(A2485,参数!$B$6,参数!$B$1)</f>
        <v>20200902-20200909</v>
      </c>
    </row>
    <row r="2486" spans="1:30">
      <c r="A2486" s="15" t="s">
        <v>2514</v>
      </c>
      <c r="B2486" t="str">
        <f>f_info_name(A2486)</f>
        <v>鹏华安泽A</v>
      </c>
      <c r="C2486" t="str">
        <f>f_info_setupdate(A2486)</f>
        <v>2020-03-25</v>
      </c>
      <c r="D2486" s="16">
        <f t="shared" si="38"/>
        <v>306</v>
      </c>
      <c r="F2486" s="17">
        <f>f_netasset_total(A2486,参数!$B$1,100000000)</f>
        <v>3.1202222445</v>
      </c>
      <c r="G2486" s="17">
        <f ca="1">f_nav_adjustedreturn(A2486,参数!$B$2,参数!$B$1)</f>
        <v>0</v>
      </c>
      <c r="H2486" s="17">
        <f ca="1">f_nav_periodreturnrankingper(A2486,参数!$B$2,参数!$B$1,3)</f>
        <v>0</v>
      </c>
      <c r="I2486" s="17">
        <f ca="1">f_nav_adjustedreturn(A2486,参数!$B$3,参数!$B$2)</f>
        <v>0</v>
      </c>
      <c r="J2486" s="17">
        <f ca="1">f_nav_periodreturnrankingper(A2486,参数!$B$3,参数!$B$2,3)</f>
        <v>0</v>
      </c>
      <c r="K2486" s="17">
        <f ca="1">f_nav_adjustedreturn(A2486,参数!$B$4,参数!$B$3)</f>
        <v>0</v>
      </c>
      <c r="L2486" s="17">
        <f ca="1">f_nav_periodreturnrankingper(A2486,参数!$B$4,参数!$B$3,3)</f>
        <v>0</v>
      </c>
      <c r="M2486" s="17">
        <f ca="1">f_nav_adjustedreturn(A2486,参数!$B$5,参数!$B$4)</f>
        <v>0</v>
      </c>
      <c r="N2486" s="17">
        <f ca="1">f_nav_periodreturnrankingper(A2486,参数!$B$5,参数!$B$4,3)</f>
        <v>0</v>
      </c>
      <c r="O2486" s="17">
        <f ca="1">f_nav_adjustedreturn(A2486,参数!$B$6,参数!$B$5)</f>
        <v>0</v>
      </c>
      <c r="P2486" s="17">
        <f ca="1">f_nav_periodreturnrankingper(A2486,参数!$B$6,参数!$B$5,3)</f>
        <v>0</v>
      </c>
      <c r="Q2486" s="25">
        <f>f_return(A2486,1,参数!$B$1-365/2,参数!$B$1)</f>
        <v>12.2620900048078</v>
      </c>
      <c r="R2486" s="25">
        <f ca="1">f_return(A2486,1,参数!$B$4,参数!$B$1)</f>
        <v>0</v>
      </c>
      <c r="S2486" s="25">
        <f ca="1">f_return(A2486,1,参数!$B$6,参数!$B$1)</f>
        <v>0</v>
      </c>
      <c r="T2486" t="str">
        <f>f_info_investtype(A2486)</f>
        <v>偏债混合型基金</v>
      </c>
      <c r="U2486" t="str">
        <f>f_info_fundmanager(A2486)</f>
        <v>刘太阳</v>
      </c>
      <c r="V2486">
        <f>f_info_manager_onthepostdays(A2486,1)</f>
        <v>323</v>
      </c>
      <c r="W2486" s="25">
        <f ca="1">f_return_1w(A2486,"0",参数!$B$2)</f>
        <v>0</v>
      </c>
      <c r="X2486" s="25">
        <f>f_return_1m(A2486,"0",参数!$B$1)</f>
        <v>4.46472377588069</v>
      </c>
      <c r="Y2486" s="25">
        <f>f_return_3m(A2486,0,参数!$B$1)</f>
        <v>5.10415638266365</v>
      </c>
      <c r="Z2486" s="25">
        <f>f_return_6m(A2486,0,参数!B2485)</f>
        <v>4.84381178331356</v>
      </c>
      <c r="AA2486" t="str">
        <f>f_dq_status(A2486,参数!$B$1)</f>
        <v>开放申购|开放赎回</v>
      </c>
      <c r="AB2486" s="17">
        <f ca="1">f_risk_maxdownside(A2486,参数!$B$6,参数!$B$1)</f>
        <v>-1.83912496370147</v>
      </c>
      <c r="AC2486" s="17">
        <f ca="1">f_risk_maxdownside(A2486,参数!$B$4,参数!$B$1)</f>
        <v>-1.83912496370147</v>
      </c>
      <c r="AD2486" t="str">
        <f ca="1">f_risk_maxdownside_date(A2486,参数!$B$6,参数!$B$1)</f>
        <v>20201112-20201211</v>
      </c>
    </row>
    <row r="2487" spans="1:30">
      <c r="A2487" s="15" t="s">
        <v>2515</v>
      </c>
      <c r="B2487" t="str">
        <f>f_info_name(A2487)</f>
        <v>景顺长城价值领航两年持有期</v>
      </c>
      <c r="C2487" t="str">
        <f>f_info_setupdate(A2487)</f>
        <v>2020-03-23</v>
      </c>
      <c r="D2487" s="16">
        <f t="shared" si="38"/>
        <v>308</v>
      </c>
      <c r="F2487" s="17">
        <f>f_netasset_total(A2487,参数!$B$1,100000000)</f>
        <v>21.7310553042</v>
      </c>
      <c r="G2487" s="17">
        <f ca="1">f_nav_adjustedreturn(A2487,参数!$B$2,参数!$B$1)</f>
        <v>0</v>
      </c>
      <c r="H2487" s="17">
        <f ca="1">f_nav_periodreturnrankingper(A2487,参数!$B$2,参数!$B$1,3)</f>
        <v>0</v>
      </c>
      <c r="I2487" s="17">
        <f ca="1">f_nav_adjustedreturn(A2487,参数!$B$3,参数!$B$2)</f>
        <v>0</v>
      </c>
      <c r="J2487" s="17">
        <f ca="1">f_nav_periodreturnrankingper(A2487,参数!$B$3,参数!$B$2,3)</f>
        <v>0</v>
      </c>
      <c r="K2487" s="17">
        <f ca="1">f_nav_adjustedreturn(A2487,参数!$B$4,参数!$B$3)</f>
        <v>0</v>
      </c>
      <c r="L2487" s="17">
        <f ca="1">f_nav_periodreturnrankingper(A2487,参数!$B$4,参数!$B$3,3)</f>
        <v>0</v>
      </c>
      <c r="M2487" s="17">
        <f ca="1">f_nav_adjustedreturn(A2487,参数!$B$5,参数!$B$4)</f>
        <v>0</v>
      </c>
      <c r="N2487" s="17">
        <f ca="1">f_nav_periodreturnrankingper(A2487,参数!$B$5,参数!$B$4,3)</f>
        <v>0</v>
      </c>
      <c r="O2487" s="17">
        <f ca="1">f_nav_adjustedreturn(A2487,参数!$B$6,参数!$B$5)</f>
        <v>0</v>
      </c>
      <c r="P2487" s="17">
        <f ca="1">f_nav_periodreturnrankingper(A2487,参数!$B$6,参数!$B$5,3)</f>
        <v>0</v>
      </c>
      <c r="Q2487" s="25">
        <f>f_return(A2487,1,参数!$B$1-365/2,参数!$B$1)</f>
        <v>42.6524699755495</v>
      </c>
      <c r="R2487" s="25">
        <f ca="1">f_return(A2487,1,参数!$B$4,参数!$B$1)</f>
        <v>0</v>
      </c>
      <c r="S2487" s="25">
        <f ca="1">f_return(A2487,1,参数!$B$6,参数!$B$1)</f>
        <v>0</v>
      </c>
      <c r="T2487" t="str">
        <f>f_info_investtype(A2487)</f>
        <v>偏股混合型基金</v>
      </c>
      <c r="U2487" t="str">
        <f>f_info_fundmanager(A2487)</f>
        <v>鲍无可</v>
      </c>
      <c r="V2487">
        <f>f_info_manager_onthepostdays(A2487,1)</f>
        <v>325</v>
      </c>
      <c r="W2487" s="25">
        <f ca="1">f_return_1w(A2487,"0",参数!$B$2)</f>
        <v>0</v>
      </c>
      <c r="X2487" s="25">
        <f>f_return_1m(A2487,"0",参数!$B$1)</f>
        <v>9.63588650155814</v>
      </c>
      <c r="Y2487" s="25">
        <f>f_return_3m(A2487,0,参数!$B$1)</f>
        <v>13.2102633584554</v>
      </c>
      <c r="Z2487" s="25">
        <f>f_return_6m(A2487,0,参数!B2486)</f>
        <v>17.1578314288169</v>
      </c>
      <c r="AA2487" t="str">
        <f>f_dq_status(A2487,参数!$B$1)</f>
        <v>开放申购|暂停赎回</v>
      </c>
      <c r="AB2487" s="17">
        <f ca="1">f_risk_maxdownside(A2487,参数!$B$6,参数!$B$1)</f>
        <v>-4.2730116910917</v>
      </c>
      <c r="AC2487" s="17">
        <f ca="1">f_risk_maxdownside(A2487,参数!$B$4,参数!$B$1)</f>
        <v>-4.2730116910917</v>
      </c>
      <c r="AD2487" t="str">
        <f ca="1">f_risk_maxdownside_date(A2487,参数!$B$6,参数!$B$1)</f>
        <v>20200903-20200910</v>
      </c>
    </row>
    <row r="2488" spans="1:30">
      <c r="A2488" s="15" t="s">
        <v>2516</v>
      </c>
      <c r="B2488" t="str">
        <f>f_info_name(A2488)</f>
        <v>安信稳健增利A</v>
      </c>
      <c r="C2488" t="str">
        <f>f_info_setupdate(A2488)</f>
        <v>2020-04-01</v>
      </c>
      <c r="D2488" s="16">
        <f t="shared" si="38"/>
        <v>299</v>
      </c>
      <c r="F2488" s="17">
        <f>f_netasset_total(A2488,参数!$B$1,100000000)</f>
        <v>12.6976707932</v>
      </c>
      <c r="G2488" s="17">
        <f ca="1">f_nav_adjustedreturn(A2488,参数!$B$2,参数!$B$1)</f>
        <v>0</v>
      </c>
      <c r="H2488" s="17">
        <f ca="1">f_nav_periodreturnrankingper(A2488,参数!$B$2,参数!$B$1,3)</f>
        <v>0</v>
      </c>
      <c r="I2488" s="17">
        <f ca="1">f_nav_adjustedreturn(A2488,参数!$B$3,参数!$B$2)</f>
        <v>0</v>
      </c>
      <c r="J2488" s="17">
        <f ca="1">f_nav_periodreturnrankingper(A2488,参数!$B$3,参数!$B$2,3)</f>
        <v>0</v>
      </c>
      <c r="K2488" s="17">
        <f ca="1">f_nav_adjustedreturn(A2488,参数!$B$4,参数!$B$3)</f>
        <v>0</v>
      </c>
      <c r="L2488" s="17">
        <f ca="1">f_nav_periodreturnrankingper(A2488,参数!$B$4,参数!$B$3,3)</f>
        <v>0</v>
      </c>
      <c r="M2488" s="17">
        <f ca="1">f_nav_adjustedreturn(A2488,参数!$B$5,参数!$B$4)</f>
        <v>0</v>
      </c>
      <c r="N2488" s="17">
        <f ca="1">f_nav_periodreturnrankingper(A2488,参数!$B$5,参数!$B$4,3)</f>
        <v>0</v>
      </c>
      <c r="O2488" s="17">
        <f ca="1">f_nav_adjustedreturn(A2488,参数!$B$6,参数!$B$5)</f>
        <v>0</v>
      </c>
      <c r="P2488" s="17">
        <f ca="1">f_nav_periodreturnrankingper(A2488,参数!$B$6,参数!$B$5,3)</f>
        <v>0</v>
      </c>
      <c r="Q2488" s="25">
        <f>f_return(A2488,1,参数!$B$1-365/2,参数!$B$1)</f>
        <v>14.7027534680173</v>
      </c>
      <c r="R2488" s="25">
        <f ca="1">f_return(A2488,1,参数!$B$4,参数!$B$1)</f>
        <v>0</v>
      </c>
      <c r="S2488" s="25">
        <f ca="1">f_return(A2488,1,参数!$B$6,参数!$B$1)</f>
        <v>0</v>
      </c>
      <c r="T2488" t="str">
        <f>f_info_investtype(A2488)</f>
        <v>偏债混合型基金</v>
      </c>
      <c r="U2488" t="str">
        <f>f_info_fundmanager(A2488)</f>
        <v>张翼飞,李君</v>
      </c>
      <c r="V2488">
        <f>f_info_manager_onthepostdays(A2488,1)</f>
        <v>316</v>
      </c>
      <c r="W2488" s="25">
        <f ca="1">f_return_1w(A2488,"0",参数!$B$2)</f>
        <v>0</v>
      </c>
      <c r="X2488" s="25">
        <f>f_return_1m(A2488,"0",参数!$B$1)</f>
        <v>1.85601799775028</v>
      </c>
      <c r="Y2488" s="25">
        <f>f_return_3m(A2488,0,参数!$B$1)</f>
        <v>3.83182035355949</v>
      </c>
      <c r="Z2488" s="25">
        <f>f_return_6m(A2488,0,参数!B2487)</f>
        <v>5.54685971434161</v>
      </c>
      <c r="AA2488" t="str">
        <f>f_dq_status(A2488,参数!$B$1)</f>
        <v>开放申购|开放赎回</v>
      </c>
      <c r="AB2488" s="17">
        <f ca="1">f_risk_maxdownside(A2488,参数!$B$6,参数!$B$1)</f>
        <v>-1.07537588370008</v>
      </c>
      <c r="AC2488" s="17">
        <f ca="1">f_risk_maxdownside(A2488,参数!$B$4,参数!$B$1)</f>
        <v>-1.07537588370008</v>
      </c>
      <c r="AD2488" t="str">
        <f ca="1">f_risk_maxdownside_date(A2488,参数!$B$6,参数!$B$1)</f>
        <v>20200501-20200605</v>
      </c>
    </row>
    <row r="2489" spans="1:30">
      <c r="A2489" s="15" t="s">
        <v>2517</v>
      </c>
      <c r="B2489" t="str">
        <f>f_info_name(A2489)</f>
        <v>鹏扬红利优选A</v>
      </c>
      <c r="C2489" t="str">
        <f>f_info_setupdate(A2489)</f>
        <v>2020-07-21</v>
      </c>
      <c r="D2489" s="16">
        <f t="shared" si="38"/>
        <v>188</v>
      </c>
      <c r="F2489" s="17">
        <f>f_netasset_total(A2489,参数!$B$1,100000000)</f>
        <v>5.2562738494</v>
      </c>
      <c r="G2489" s="17">
        <f ca="1">f_nav_adjustedreturn(A2489,参数!$B$2,参数!$B$1)</f>
        <v>0</v>
      </c>
      <c r="H2489" s="17">
        <f ca="1">f_nav_periodreturnrankingper(A2489,参数!$B$2,参数!$B$1,3)</f>
        <v>0</v>
      </c>
      <c r="I2489" s="17">
        <f ca="1">f_nav_adjustedreturn(A2489,参数!$B$3,参数!$B$2)</f>
        <v>0</v>
      </c>
      <c r="J2489" s="17">
        <f ca="1">f_nav_periodreturnrankingper(A2489,参数!$B$3,参数!$B$2,3)</f>
        <v>0</v>
      </c>
      <c r="K2489" s="17">
        <f ca="1">f_nav_adjustedreturn(A2489,参数!$B$4,参数!$B$3)</f>
        <v>0</v>
      </c>
      <c r="L2489" s="17">
        <f ca="1">f_nav_periodreturnrankingper(A2489,参数!$B$4,参数!$B$3,3)</f>
        <v>0</v>
      </c>
      <c r="M2489" s="17">
        <f ca="1">f_nav_adjustedreturn(A2489,参数!$B$5,参数!$B$4)</f>
        <v>0</v>
      </c>
      <c r="N2489" s="17">
        <f ca="1">f_nav_periodreturnrankingper(A2489,参数!$B$5,参数!$B$4,3)</f>
        <v>0</v>
      </c>
      <c r="O2489" s="17">
        <f ca="1">f_nav_adjustedreturn(A2489,参数!$B$6,参数!$B$5)</f>
        <v>0</v>
      </c>
      <c r="P2489" s="17">
        <f ca="1">f_nav_periodreturnrankingper(A2489,参数!$B$6,参数!$B$5,3)</f>
        <v>0</v>
      </c>
      <c r="Q2489" s="25">
        <f>f_return(A2489,1,参数!$B$1-365/2,参数!$B$1)</f>
        <v>81.3990975275908</v>
      </c>
      <c r="R2489" s="25">
        <f ca="1">f_return(A2489,1,参数!$B$4,参数!$B$1)</f>
        <v>0</v>
      </c>
      <c r="S2489" s="25">
        <f ca="1">f_return(A2489,1,参数!$B$6,参数!$B$1)</f>
        <v>0</v>
      </c>
      <c r="T2489" t="str">
        <f>f_info_investtype(A2489)</f>
        <v>偏股混合型基金</v>
      </c>
      <c r="U2489" t="str">
        <f>f_info_fundmanager(A2489)</f>
        <v>罗成</v>
      </c>
      <c r="V2489">
        <f>f_info_manager_onthepostdays(A2489,1)</f>
        <v>205</v>
      </c>
      <c r="W2489" s="25">
        <f ca="1">f_return_1w(A2489,"0",参数!$B$2)</f>
        <v>0</v>
      </c>
      <c r="X2489" s="25">
        <f>f_return_1m(A2489,"0",参数!$B$1)</f>
        <v>14.1648333051278</v>
      </c>
      <c r="Y2489" s="25">
        <f>f_return_3m(A2489,0,参数!$B$1)</f>
        <v>30.8886301901436</v>
      </c>
      <c r="Z2489" s="25">
        <f>f_return_6m(A2489,0,参数!B2488)</f>
        <v>34.5172140878512</v>
      </c>
      <c r="AA2489" t="str">
        <f>f_dq_status(A2489,参数!$B$1)</f>
        <v>开放申购|开放赎回</v>
      </c>
      <c r="AB2489" s="17">
        <f ca="1">f_risk_maxdownside(A2489,参数!$B$6,参数!$B$1)</f>
        <v>-5.5798895448486</v>
      </c>
      <c r="AC2489" s="17">
        <f ca="1">f_risk_maxdownside(A2489,参数!$B$4,参数!$B$1)</f>
        <v>-5.5798895448486</v>
      </c>
      <c r="AD2489" t="str">
        <f ca="1">f_risk_maxdownside_date(A2489,参数!$B$6,参数!$B$1)</f>
        <v>20200903-20200909</v>
      </c>
    </row>
    <row r="2490" spans="1:30">
      <c r="A2490" s="15" t="s">
        <v>2518</v>
      </c>
      <c r="B2490" t="str">
        <f>f_info_name(A2490)</f>
        <v>嘉合同顺智选A</v>
      </c>
      <c r="C2490" t="str">
        <f>f_info_setupdate(A2490)</f>
        <v>2020-05-22</v>
      </c>
      <c r="D2490" s="16">
        <f t="shared" si="38"/>
        <v>248</v>
      </c>
      <c r="F2490" s="17">
        <f>f_netasset_total(A2490,参数!$B$1,100000000)</f>
        <v>1.8613265925</v>
      </c>
      <c r="G2490" s="17">
        <f ca="1">f_nav_adjustedreturn(A2490,参数!$B$2,参数!$B$1)</f>
        <v>0</v>
      </c>
      <c r="H2490" s="17">
        <f ca="1">f_nav_periodreturnrankingper(A2490,参数!$B$2,参数!$B$1,3)</f>
        <v>0</v>
      </c>
      <c r="I2490" s="17">
        <f ca="1">f_nav_adjustedreturn(A2490,参数!$B$3,参数!$B$2)</f>
        <v>0</v>
      </c>
      <c r="J2490" s="17">
        <f ca="1">f_nav_periodreturnrankingper(A2490,参数!$B$3,参数!$B$2,3)</f>
        <v>0</v>
      </c>
      <c r="K2490" s="17">
        <f ca="1">f_nav_adjustedreturn(A2490,参数!$B$4,参数!$B$3)</f>
        <v>0</v>
      </c>
      <c r="L2490" s="17">
        <f ca="1">f_nav_periodreturnrankingper(A2490,参数!$B$4,参数!$B$3,3)</f>
        <v>0</v>
      </c>
      <c r="M2490" s="17">
        <f ca="1">f_nav_adjustedreturn(A2490,参数!$B$5,参数!$B$4)</f>
        <v>0</v>
      </c>
      <c r="N2490" s="17">
        <f ca="1">f_nav_periodreturnrankingper(A2490,参数!$B$5,参数!$B$4,3)</f>
        <v>0</v>
      </c>
      <c r="O2490" s="17">
        <f ca="1">f_nav_adjustedreturn(A2490,参数!$B$6,参数!$B$5)</f>
        <v>0</v>
      </c>
      <c r="P2490" s="17">
        <f ca="1">f_nav_periodreturnrankingper(A2490,参数!$B$6,参数!$B$5,3)</f>
        <v>0</v>
      </c>
      <c r="Q2490" s="25">
        <f>f_return(A2490,1,参数!$B$1-365/2,参数!$B$1)</f>
        <v>43.2777503434287</v>
      </c>
      <c r="R2490" s="25">
        <f ca="1">f_return(A2490,1,参数!$B$4,参数!$B$1)</f>
        <v>0</v>
      </c>
      <c r="S2490" s="25">
        <f ca="1">f_return(A2490,1,参数!$B$6,参数!$B$1)</f>
        <v>0</v>
      </c>
      <c r="T2490" t="str">
        <f>f_info_investtype(A2490)</f>
        <v>普通股票型基金</v>
      </c>
      <c r="U2490" t="str">
        <f>f_info_fundmanager(A2490)</f>
        <v>杨彦喆,李国林</v>
      </c>
      <c r="V2490">
        <f>f_info_manager_onthepostdays(A2490,1)</f>
        <v>265</v>
      </c>
      <c r="W2490" s="25">
        <f ca="1">f_return_1w(A2490,"0",参数!$B$2)</f>
        <v>0</v>
      </c>
      <c r="X2490" s="25">
        <f>f_return_1m(A2490,"0",参数!$B$1)</f>
        <v>13.9698875547932</v>
      </c>
      <c r="Y2490" s="25">
        <f>f_return_3m(A2490,0,参数!$B$1)</f>
        <v>25.0653560598139</v>
      </c>
      <c r="Z2490" s="25">
        <f>f_return_6m(A2490,0,参数!B2489)</f>
        <v>21.0643015521064</v>
      </c>
      <c r="AA2490" t="str">
        <f>f_dq_status(A2490,参数!$B$1)</f>
        <v>开放申购|开放赎回</v>
      </c>
      <c r="AB2490" s="17">
        <f ca="1">f_risk_maxdownside(A2490,参数!$B$6,参数!$B$1)</f>
        <v>-6.37937898089171</v>
      </c>
      <c r="AC2490" s="17">
        <f ca="1">f_risk_maxdownside(A2490,参数!$B$4,参数!$B$1)</f>
        <v>-6.37937898089171</v>
      </c>
      <c r="AD2490" t="str">
        <f ca="1">f_risk_maxdownside_date(A2490,参数!$B$6,参数!$B$1)</f>
        <v>20200829-20200928</v>
      </c>
    </row>
    <row r="2491" spans="1:30">
      <c r="A2491" s="15" t="s">
        <v>2519</v>
      </c>
      <c r="B2491" t="str">
        <f>f_info_name(A2491)</f>
        <v>博远双债增利A</v>
      </c>
      <c r="C2491" t="str">
        <f>f_info_setupdate(A2491)</f>
        <v>2020-04-15</v>
      </c>
      <c r="D2491" s="16">
        <f t="shared" si="38"/>
        <v>285</v>
      </c>
      <c r="F2491" s="17">
        <f>f_netasset_total(A2491,参数!$B$1,100000000)</f>
        <v>0.2801088246</v>
      </c>
      <c r="G2491" s="17">
        <f ca="1">f_nav_adjustedreturn(A2491,参数!$B$2,参数!$B$1)</f>
        <v>0</v>
      </c>
      <c r="H2491" s="17">
        <f ca="1">f_nav_periodreturnrankingper(A2491,参数!$B$2,参数!$B$1,3)</f>
        <v>0</v>
      </c>
      <c r="I2491" s="17">
        <f ca="1">f_nav_adjustedreturn(A2491,参数!$B$3,参数!$B$2)</f>
        <v>0</v>
      </c>
      <c r="J2491" s="17">
        <f ca="1">f_nav_periodreturnrankingper(A2491,参数!$B$3,参数!$B$2,3)</f>
        <v>0</v>
      </c>
      <c r="K2491" s="17">
        <f ca="1">f_nav_adjustedreturn(A2491,参数!$B$4,参数!$B$3)</f>
        <v>0</v>
      </c>
      <c r="L2491" s="17">
        <f ca="1">f_nav_periodreturnrankingper(A2491,参数!$B$4,参数!$B$3,3)</f>
        <v>0</v>
      </c>
      <c r="M2491" s="17">
        <f ca="1">f_nav_adjustedreturn(A2491,参数!$B$5,参数!$B$4)</f>
        <v>0</v>
      </c>
      <c r="N2491" s="17">
        <f ca="1">f_nav_periodreturnrankingper(A2491,参数!$B$5,参数!$B$4,3)</f>
        <v>0</v>
      </c>
      <c r="O2491" s="17">
        <f ca="1">f_nav_adjustedreturn(A2491,参数!$B$6,参数!$B$5)</f>
        <v>0</v>
      </c>
      <c r="P2491" s="17">
        <f ca="1">f_nav_periodreturnrankingper(A2491,参数!$B$6,参数!$B$5,3)</f>
        <v>0</v>
      </c>
      <c r="Q2491" s="25">
        <f>f_return(A2491,1,参数!$B$1-365/2,参数!$B$1)</f>
        <v>-0.322540779925506</v>
      </c>
      <c r="R2491" s="25">
        <f ca="1">f_return(A2491,1,参数!$B$4,参数!$B$1)</f>
        <v>0</v>
      </c>
      <c r="S2491" s="25">
        <f ca="1">f_return(A2491,1,参数!$B$6,参数!$B$1)</f>
        <v>0</v>
      </c>
      <c r="T2491" t="str">
        <f>f_info_investtype(A2491)</f>
        <v>偏债混合型基金</v>
      </c>
      <c r="U2491" t="str">
        <f>f_info_fundmanager(A2491)</f>
        <v>钟鸣远,蔡宇飞</v>
      </c>
      <c r="V2491">
        <f>f_info_manager_onthepostdays(A2491,1)</f>
        <v>302</v>
      </c>
      <c r="W2491" s="25">
        <f ca="1">f_return_1w(A2491,"0",参数!$B$2)</f>
        <v>0</v>
      </c>
      <c r="X2491" s="25">
        <f>f_return_1m(A2491,"0",参数!$B$1)</f>
        <v>2.78900167537203</v>
      </c>
      <c r="Y2491" s="25">
        <f>f_return_3m(A2491,0,参数!$B$1)</f>
        <v>5.46006066734074</v>
      </c>
      <c r="Z2491" s="25">
        <f>f_return_6m(A2491,0,参数!B2490)</f>
        <v>-2.63406344410874</v>
      </c>
      <c r="AA2491" t="str">
        <f>f_dq_status(A2491,参数!$B$1)</f>
        <v>开放申购|开放赎回</v>
      </c>
      <c r="AB2491" s="17">
        <f ca="1">f_risk_maxdownside(A2491,参数!$B$6,参数!$B$1)</f>
        <v>-10.9906001446132</v>
      </c>
      <c r="AC2491" s="17">
        <f ca="1">f_risk_maxdownside(A2491,参数!$B$4,参数!$B$1)</f>
        <v>-10.9906001446132</v>
      </c>
      <c r="AD2491" t="str">
        <f ca="1">f_risk_maxdownside_date(A2491,参数!$B$6,参数!$B$1)</f>
        <v>20200714-20201118</v>
      </c>
    </row>
    <row r="2492" spans="1:30">
      <c r="A2492" s="15" t="s">
        <v>2520</v>
      </c>
      <c r="B2492" t="str">
        <f>f_info_name(A2492)</f>
        <v>浙商汇金卓越优选3个月</v>
      </c>
      <c r="C2492" t="str">
        <f>f_info_setupdate(A2492)</f>
        <v>2020-05-15</v>
      </c>
      <c r="D2492" s="16">
        <f t="shared" si="38"/>
        <v>255</v>
      </c>
      <c r="F2492" s="17">
        <f>f_netasset_total(A2492,参数!$B$1,100000000)</f>
        <v>1.3752457167</v>
      </c>
      <c r="G2492" s="17">
        <f ca="1">f_nav_adjustedreturn(A2492,参数!$B$2,参数!$B$1)</f>
        <v>0</v>
      </c>
      <c r="H2492" s="17">
        <f ca="1">f_nav_periodreturnrankingper(A2492,参数!$B$2,参数!$B$1,3)</f>
        <v>0</v>
      </c>
      <c r="I2492" s="17">
        <f ca="1">f_nav_adjustedreturn(A2492,参数!$B$3,参数!$B$2)</f>
        <v>0</v>
      </c>
      <c r="J2492" s="17">
        <f ca="1">f_nav_periodreturnrankingper(A2492,参数!$B$3,参数!$B$2,3)</f>
        <v>0</v>
      </c>
      <c r="K2492" s="17">
        <f ca="1">f_nav_adjustedreturn(A2492,参数!$B$4,参数!$B$3)</f>
        <v>0</v>
      </c>
      <c r="L2492" s="17">
        <f ca="1">f_nav_periodreturnrankingper(A2492,参数!$B$4,参数!$B$3,3)</f>
        <v>0</v>
      </c>
      <c r="M2492" s="17">
        <f ca="1">f_nav_adjustedreturn(A2492,参数!$B$5,参数!$B$4)</f>
        <v>0</v>
      </c>
      <c r="N2492" s="17">
        <f ca="1">f_nav_periodreturnrankingper(A2492,参数!$B$5,参数!$B$4,3)</f>
        <v>0</v>
      </c>
      <c r="O2492" s="17">
        <f ca="1">f_nav_adjustedreturn(A2492,参数!$B$6,参数!$B$5)</f>
        <v>0</v>
      </c>
      <c r="P2492" s="17">
        <f ca="1">f_nav_periodreturnrankingper(A2492,参数!$B$6,参数!$B$5,3)</f>
        <v>0</v>
      </c>
      <c r="Q2492" s="25">
        <f>f_return(A2492,1,参数!$B$1-365/2,参数!$B$1)</f>
        <v>37.5922638372444</v>
      </c>
      <c r="R2492" s="25">
        <f ca="1">f_return(A2492,1,参数!$B$4,参数!$B$1)</f>
        <v>0</v>
      </c>
      <c r="S2492" s="25">
        <f ca="1">f_return(A2492,1,参数!$B$6,参数!$B$1)</f>
        <v>0</v>
      </c>
      <c r="T2492" t="str">
        <f>f_info_investtype(A2492)</f>
        <v>普通股票型基金</v>
      </c>
      <c r="U2492" t="str">
        <f>f_info_fundmanager(A2492)</f>
        <v>庄期瑜,宋青涛</v>
      </c>
      <c r="V2492">
        <f>f_info_manager_onthepostdays(A2492,1)</f>
        <v>272</v>
      </c>
      <c r="W2492" s="25">
        <f ca="1">f_return_1w(A2492,"0",参数!$B$2)</f>
        <v>0</v>
      </c>
      <c r="X2492" s="25">
        <f>f_return_1m(A2492,"0",参数!$B$1)</f>
        <v>11.27680225889</v>
      </c>
      <c r="Y2492" s="25">
        <f>f_return_3m(A2492,0,参数!$B$1)</f>
        <v>18.7811999623246</v>
      </c>
      <c r="Z2492" s="25">
        <f>f_return_6m(A2492,0,参数!B2491)</f>
        <v>12.0452708164915</v>
      </c>
      <c r="AA2492" t="str">
        <f>f_dq_status(A2492,参数!$B$1)</f>
        <v>开放申购|开放赎回</v>
      </c>
      <c r="AB2492" s="17">
        <f ca="1">f_risk_maxdownside(A2492,参数!$B$6,参数!$B$1)</f>
        <v>-8.77963125548728</v>
      </c>
      <c r="AC2492" s="17">
        <f ca="1">f_risk_maxdownside(A2492,参数!$B$4,参数!$B$1)</f>
        <v>-8.77963125548728</v>
      </c>
      <c r="AD2492" t="str">
        <f ca="1">f_risk_maxdownside_date(A2492,参数!$B$6,参数!$B$1)</f>
        <v>20200714-20200909</v>
      </c>
    </row>
    <row r="2493" spans="1:30">
      <c r="A2493" s="15" t="s">
        <v>2521</v>
      </c>
      <c r="B2493" t="str">
        <f>f_info_name(A2493)</f>
        <v>鹏扬景泓回报A</v>
      </c>
      <c r="C2493" t="str">
        <f>f_info_setupdate(A2493)</f>
        <v>2020-09-07</v>
      </c>
      <c r="D2493" s="16">
        <f t="shared" si="38"/>
        <v>140</v>
      </c>
      <c r="F2493" s="17">
        <f>f_netasset_total(A2493,参数!$B$1,100000000)</f>
        <v>6.9615232745</v>
      </c>
      <c r="G2493" s="17">
        <f ca="1">f_nav_adjustedreturn(A2493,参数!$B$2,参数!$B$1)</f>
        <v>0</v>
      </c>
      <c r="H2493" s="17">
        <f ca="1">f_nav_periodreturnrankingper(A2493,参数!$B$2,参数!$B$1,3)</f>
        <v>0</v>
      </c>
      <c r="I2493" s="17">
        <f ca="1">f_nav_adjustedreturn(A2493,参数!$B$3,参数!$B$2)</f>
        <v>0</v>
      </c>
      <c r="J2493" s="17">
        <f ca="1">f_nav_periodreturnrankingper(A2493,参数!$B$3,参数!$B$2,3)</f>
        <v>0</v>
      </c>
      <c r="K2493" s="17">
        <f ca="1">f_nav_adjustedreturn(A2493,参数!$B$4,参数!$B$3)</f>
        <v>0</v>
      </c>
      <c r="L2493" s="17">
        <f ca="1">f_nav_periodreturnrankingper(A2493,参数!$B$4,参数!$B$3,3)</f>
        <v>0</v>
      </c>
      <c r="M2493" s="17">
        <f ca="1">f_nav_adjustedreturn(A2493,参数!$B$5,参数!$B$4)</f>
        <v>0</v>
      </c>
      <c r="N2493" s="17">
        <f ca="1">f_nav_periodreturnrankingper(A2493,参数!$B$5,参数!$B$4,3)</f>
        <v>0</v>
      </c>
      <c r="O2493" s="17">
        <f ca="1">f_nav_adjustedreturn(A2493,参数!$B$6,参数!$B$5)</f>
        <v>0</v>
      </c>
      <c r="P2493" s="17">
        <f ca="1">f_nav_periodreturnrankingper(A2493,参数!$B$6,参数!$B$5,3)</f>
        <v>0</v>
      </c>
      <c r="Q2493" s="25">
        <f>f_return(A2493,1,参数!$B$1-365/2,参数!$B$1)</f>
        <v>0</v>
      </c>
      <c r="R2493" s="25">
        <f ca="1">f_return(A2493,1,参数!$B$4,参数!$B$1)</f>
        <v>0</v>
      </c>
      <c r="S2493" s="25">
        <f ca="1">f_return(A2493,1,参数!$B$6,参数!$B$1)</f>
        <v>0</v>
      </c>
      <c r="T2493" t="str">
        <f>f_info_investtype(A2493)</f>
        <v>灵活配置型基金</v>
      </c>
      <c r="U2493" t="str">
        <f>f_info_fundmanager(A2493)</f>
        <v>张望</v>
      </c>
      <c r="V2493">
        <f>f_info_manager_onthepostdays(A2493,1)</f>
        <v>157</v>
      </c>
      <c r="W2493" s="25">
        <f ca="1">f_return_1w(A2493,"0",参数!$B$2)</f>
        <v>0</v>
      </c>
      <c r="X2493" s="25">
        <f>f_return_1m(A2493,"0",参数!$B$1)</f>
        <v>15.5709047497229</v>
      </c>
      <c r="Y2493" s="25">
        <f>f_return_3m(A2493,0,参数!$B$1)</f>
        <v>34.5282135541943</v>
      </c>
      <c r="Z2493" s="25">
        <f>f_return_6m(A2493,0,参数!B2492)</f>
        <v>0</v>
      </c>
      <c r="AA2493" t="str">
        <f>f_dq_status(A2493,参数!$B$1)</f>
        <v>开放申购|开放赎回</v>
      </c>
      <c r="AB2493" s="17">
        <f ca="1">f_risk_maxdownside(A2493,参数!$B$6,参数!$B$1)</f>
        <v>-4.29691101890272</v>
      </c>
      <c r="AC2493" s="17">
        <f ca="1">f_risk_maxdownside(A2493,参数!$B$4,参数!$B$1)</f>
        <v>-4.29691101890272</v>
      </c>
      <c r="AD2493" t="str">
        <f ca="1">f_risk_maxdownside_date(A2493,参数!$B$6,参数!$B$1)</f>
        <v>20201110-20201118</v>
      </c>
    </row>
    <row r="2494" spans="1:30">
      <c r="A2494" s="15" t="s">
        <v>2522</v>
      </c>
      <c r="B2494" t="str">
        <f>f_info_name(A2494)</f>
        <v>广发品质回报A</v>
      </c>
      <c r="C2494" t="str">
        <f>f_info_setupdate(A2494)</f>
        <v>2020-06-09</v>
      </c>
      <c r="D2494" s="16">
        <f t="shared" si="38"/>
        <v>230</v>
      </c>
      <c r="F2494" s="17">
        <f>f_netasset_total(A2494,参数!$B$1,100000000)</f>
        <v>22.4055324109</v>
      </c>
      <c r="G2494" s="17">
        <f ca="1">f_nav_adjustedreturn(A2494,参数!$B$2,参数!$B$1)</f>
        <v>0</v>
      </c>
      <c r="H2494" s="17">
        <f ca="1">f_nav_periodreturnrankingper(A2494,参数!$B$2,参数!$B$1,3)</f>
        <v>0</v>
      </c>
      <c r="I2494" s="17">
        <f ca="1">f_nav_adjustedreturn(A2494,参数!$B$3,参数!$B$2)</f>
        <v>0</v>
      </c>
      <c r="J2494" s="17">
        <f ca="1">f_nav_periodreturnrankingper(A2494,参数!$B$3,参数!$B$2,3)</f>
        <v>0</v>
      </c>
      <c r="K2494" s="17">
        <f ca="1">f_nav_adjustedreturn(A2494,参数!$B$4,参数!$B$3)</f>
        <v>0</v>
      </c>
      <c r="L2494" s="17">
        <f ca="1">f_nav_periodreturnrankingper(A2494,参数!$B$4,参数!$B$3,3)</f>
        <v>0</v>
      </c>
      <c r="M2494" s="17">
        <f ca="1">f_nav_adjustedreturn(A2494,参数!$B$5,参数!$B$4)</f>
        <v>0</v>
      </c>
      <c r="N2494" s="17">
        <f ca="1">f_nav_periodreturnrankingper(A2494,参数!$B$5,参数!$B$4,3)</f>
        <v>0</v>
      </c>
      <c r="O2494" s="17">
        <f ca="1">f_nav_adjustedreturn(A2494,参数!$B$6,参数!$B$5)</f>
        <v>0</v>
      </c>
      <c r="P2494" s="17">
        <f ca="1">f_nav_periodreturnrankingper(A2494,参数!$B$6,参数!$B$5,3)</f>
        <v>0</v>
      </c>
      <c r="Q2494" s="25">
        <f>f_return(A2494,1,参数!$B$1-365/2,参数!$B$1)</f>
        <v>100.438664712947</v>
      </c>
      <c r="R2494" s="25">
        <f ca="1">f_return(A2494,1,参数!$B$4,参数!$B$1)</f>
        <v>0</v>
      </c>
      <c r="S2494" s="25">
        <f ca="1">f_return(A2494,1,参数!$B$6,参数!$B$1)</f>
        <v>0</v>
      </c>
      <c r="T2494" t="str">
        <f>f_info_investtype(A2494)</f>
        <v>偏股混合型基金</v>
      </c>
      <c r="U2494" t="str">
        <f>f_info_fundmanager(A2494)</f>
        <v>张东一</v>
      </c>
      <c r="V2494">
        <f>f_info_manager_onthepostdays(A2494,1)</f>
        <v>247</v>
      </c>
      <c r="W2494" s="25">
        <f ca="1">f_return_1w(A2494,"0",参数!$B$2)</f>
        <v>0</v>
      </c>
      <c r="X2494" s="25">
        <f>f_return_1m(A2494,"0",参数!$B$1)</f>
        <v>18.822560724578</v>
      </c>
      <c r="Y2494" s="25">
        <f>f_return_3m(A2494,0,参数!$B$1)</f>
        <v>31.6817227849256</v>
      </c>
      <c r="Z2494" s="25">
        <f>f_return_6m(A2494,0,参数!B2493)</f>
        <v>46.2553356616221</v>
      </c>
      <c r="AA2494" t="str">
        <f>f_dq_status(A2494,参数!$B$1)</f>
        <v>开放申购|开放赎回</v>
      </c>
      <c r="AB2494" s="17">
        <f ca="1">f_risk_maxdownside(A2494,参数!$B$6,参数!$B$1)</f>
        <v>-8.65857946554149</v>
      </c>
      <c r="AC2494" s="17">
        <f ca="1">f_risk_maxdownside(A2494,参数!$B$4,参数!$B$1)</f>
        <v>-8.65857946554149</v>
      </c>
      <c r="AD2494" t="str">
        <f ca="1">f_risk_maxdownside_date(A2494,参数!$B$6,参数!$B$1)</f>
        <v>20200829-20200925</v>
      </c>
    </row>
    <row r="2495" spans="1:30">
      <c r="A2495" s="15" t="s">
        <v>2523</v>
      </c>
      <c r="B2495" t="str">
        <f>f_info_name(A2495)</f>
        <v>广发招享</v>
      </c>
      <c r="C2495" t="str">
        <f>f_info_setupdate(A2495)</f>
        <v>2020-04-22</v>
      </c>
      <c r="D2495" s="16">
        <f t="shared" si="38"/>
        <v>278</v>
      </c>
      <c r="F2495" s="17">
        <f>f_netasset_total(A2495,参数!$B$1,100000000)</f>
        <v>14.1181550851</v>
      </c>
      <c r="G2495" s="17">
        <f ca="1">f_nav_adjustedreturn(A2495,参数!$B$2,参数!$B$1)</f>
        <v>0</v>
      </c>
      <c r="H2495" s="17">
        <f ca="1">f_nav_periodreturnrankingper(A2495,参数!$B$2,参数!$B$1,3)</f>
        <v>0</v>
      </c>
      <c r="I2495" s="17">
        <f ca="1">f_nav_adjustedreturn(A2495,参数!$B$3,参数!$B$2)</f>
        <v>0</v>
      </c>
      <c r="J2495" s="17">
        <f ca="1">f_nav_periodreturnrankingper(A2495,参数!$B$3,参数!$B$2,3)</f>
        <v>0</v>
      </c>
      <c r="K2495" s="17">
        <f ca="1">f_nav_adjustedreturn(A2495,参数!$B$4,参数!$B$3)</f>
        <v>0</v>
      </c>
      <c r="L2495" s="17">
        <f ca="1">f_nav_periodreturnrankingper(A2495,参数!$B$4,参数!$B$3,3)</f>
        <v>0</v>
      </c>
      <c r="M2495" s="17">
        <f ca="1">f_nav_adjustedreturn(A2495,参数!$B$5,参数!$B$4)</f>
        <v>0</v>
      </c>
      <c r="N2495" s="17">
        <f ca="1">f_nav_periodreturnrankingper(A2495,参数!$B$5,参数!$B$4,3)</f>
        <v>0</v>
      </c>
      <c r="O2495" s="17">
        <f ca="1">f_nav_adjustedreturn(A2495,参数!$B$6,参数!$B$5)</f>
        <v>0</v>
      </c>
      <c r="P2495" s="17">
        <f ca="1">f_nav_periodreturnrankingper(A2495,参数!$B$6,参数!$B$5,3)</f>
        <v>0</v>
      </c>
      <c r="Q2495" s="25">
        <f>f_return(A2495,1,参数!$B$1-365/2,参数!$B$1)</f>
        <v>18.73693432569</v>
      </c>
      <c r="R2495" s="25">
        <f ca="1">f_return(A2495,1,参数!$B$4,参数!$B$1)</f>
        <v>0</v>
      </c>
      <c r="S2495" s="25">
        <f ca="1">f_return(A2495,1,参数!$B$6,参数!$B$1)</f>
        <v>0</v>
      </c>
      <c r="T2495" t="str">
        <f>f_info_investtype(A2495)</f>
        <v>偏债混合型基金</v>
      </c>
      <c r="U2495" t="str">
        <f>f_info_fundmanager(A2495)</f>
        <v>张芊</v>
      </c>
      <c r="V2495">
        <f>f_info_manager_onthepostdays(A2495,1)</f>
        <v>295</v>
      </c>
      <c r="W2495" s="25">
        <f ca="1">f_return_1w(A2495,"0",参数!$B$2)</f>
        <v>0</v>
      </c>
      <c r="X2495" s="25">
        <f>f_return_1m(A2495,"0",参数!$B$1)</f>
        <v>2.17178460169114</v>
      </c>
      <c r="Y2495" s="25">
        <f>f_return_3m(A2495,0,参数!$B$1)</f>
        <v>5.68035352605412</v>
      </c>
      <c r="Z2495" s="25">
        <f>f_return_6m(A2495,0,参数!B2494)</f>
        <v>5.2767289805691</v>
      </c>
      <c r="AA2495" t="str">
        <f>f_dq_status(A2495,参数!$B$1)</f>
        <v>暂停大额申购|开放赎回</v>
      </c>
      <c r="AB2495" s="17">
        <f ca="1">f_risk_maxdownside(A2495,参数!$B$6,参数!$B$1)</f>
        <v>-2.20889010089992</v>
      </c>
      <c r="AC2495" s="17">
        <f ca="1">f_risk_maxdownside(A2495,参数!$B$4,参数!$B$1)</f>
        <v>-2.20889010089992</v>
      </c>
      <c r="AD2495" t="str">
        <f ca="1">f_risk_maxdownside_date(A2495,参数!$B$6,参数!$B$1)</f>
        <v>20200819-20200910</v>
      </c>
    </row>
    <row r="2496" spans="1:30">
      <c r="A2496" s="15" t="s">
        <v>2524</v>
      </c>
      <c r="B2496" t="str">
        <f>f_info_name(A2496)</f>
        <v>华泰保兴科荣A</v>
      </c>
      <c r="C2496" t="str">
        <f>f_info_setupdate(A2496)</f>
        <v>2020-05-11</v>
      </c>
      <c r="D2496" s="16">
        <f t="shared" si="38"/>
        <v>259</v>
      </c>
      <c r="F2496" s="17">
        <f>f_netasset_total(A2496,参数!$B$1,100000000)</f>
        <v>5.2720961426</v>
      </c>
      <c r="G2496" s="17">
        <f ca="1">f_nav_adjustedreturn(A2496,参数!$B$2,参数!$B$1)</f>
        <v>0</v>
      </c>
      <c r="H2496" s="17">
        <f ca="1">f_nav_periodreturnrankingper(A2496,参数!$B$2,参数!$B$1,3)</f>
        <v>0</v>
      </c>
      <c r="I2496" s="17">
        <f ca="1">f_nav_adjustedreturn(A2496,参数!$B$3,参数!$B$2)</f>
        <v>0</v>
      </c>
      <c r="J2496" s="17">
        <f ca="1">f_nav_periodreturnrankingper(A2496,参数!$B$3,参数!$B$2,3)</f>
        <v>0</v>
      </c>
      <c r="K2496" s="17">
        <f ca="1">f_nav_adjustedreturn(A2496,参数!$B$4,参数!$B$3)</f>
        <v>0</v>
      </c>
      <c r="L2496" s="17">
        <f ca="1">f_nav_periodreturnrankingper(A2496,参数!$B$4,参数!$B$3,3)</f>
        <v>0</v>
      </c>
      <c r="M2496" s="17">
        <f ca="1">f_nav_adjustedreturn(A2496,参数!$B$5,参数!$B$4)</f>
        <v>0</v>
      </c>
      <c r="N2496" s="17">
        <f ca="1">f_nav_periodreturnrankingper(A2496,参数!$B$5,参数!$B$4,3)</f>
        <v>0</v>
      </c>
      <c r="O2496" s="17">
        <f ca="1">f_nav_adjustedreturn(A2496,参数!$B$6,参数!$B$5)</f>
        <v>0</v>
      </c>
      <c r="P2496" s="17">
        <f ca="1">f_nav_periodreturnrankingper(A2496,参数!$B$6,参数!$B$5,3)</f>
        <v>0</v>
      </c>
      <c r="Q2496" s="25">
        <f>f_return(A2496,1,参数!$B$1-365/2,参数!$B$1)</f>
        <v>21.5443993482751</v>
      </c>
      <c r="R2496" s="25">
        <f ca="1">f_return(A2496,1,参数!$B$4,参数!$B$1)</f>
        <v>0</v>
      </c>
      <c r="S2496" s="25">
        <f ca="1">f_return(A2496,1,参数!$B$6,参数!$B$1)</f>
        <v>0</v>
      </c>
      <c r="T2496" t="str">
        <f>f_info_investtype(A2496)</f>
        <v>偏债混合型基金</v>
      </c>
      <c r="U2496" t="str">
        <f>f_info_fundmanager(A2496)</f>
        <v>赵旭照,周咏梅</v>
      </c>
      <c r="V2496">
        <f>f_info_manager_onthepostdays(A2496,1)</f>
        <v>276</v>
      </c>
      <c r="W2496" s="25">
        <f ca="1">f_return_1w(A2496,"0",参数!$B$2)</f>
        <v>0</v>
      </c>
      <c r="X2496" s="25">
        <f>f_return_1m(A2496,"0",参数!$B$1)</f>
        <v>3.80961251862891</v>
      </c>
      <c r="Y2496" s="25">
        <f>f_return_3m(A2496,0,参数!$B$1)</f>
        <v>4.98304446119065</v>
      </c>
      <c r="Z2496" s="25">
        <f>f_return_6m(A2496,0,参数!B2495)</f>
        <v>9.0935502614759</v>
      </c>
      <c r="AA2496" t="str">
        <f>f_dq_status(A2496,参数!$B$1)</f>
        <v>暂停申购|开放赎回</v>
      </c>
      <c r="AB2496" s="17">
        <f ca="1">f_risk_maxdownside(A2496,参数!$B$6,参数!$B$1)</f>
        <v>-1.99286954931895</v>
      </c>
      <c r="AC2496" s="17">
        <f ca="1">f_risk_maxdownside(A2496,参数!$B$4,参数!$B$1)</f>
        <v>-1.99286954931895</v>
      </c>
      <c r="AD2496" t="str">
        <f ca="1">f_risk_maxdownside_date(A2496,参数!$B$6,参数!$B$1)</f>
        <v>20201204-20201223,20201204-20201224</v>
      </c>
    </row>
    <row r="2497" spans="1:30">
      <c r="A2497" s="15" t="s">
        <v>2525</v>
      </c>
      <c r="B2497" t="str">
        <f>f_info_name(A2497)</f>
        <v>嘉实基础产业优选A</v>
      </c>
      <c r="C2497" t="str">
        <f>f_info_setupdate(A2497)</f>
        <v>2020-04-15</v>
      </c>
      <c r="D2497" s="16">
        <f t="shared" si="38"/>
        <v>285</v>
      </c>
      <c r="F2497" s="17">
        <f>f_netasset_total(A2497,参数!$B$1,100000000)</f>
        <v>2.3927065016</v>
      </c>
      <c r="G2497" s="17">
        <f ca="1">f_nav_adjustedreturn(A2497,参数!$B$2,参数!$B$1)</f>
        <v>0</v>
      </c>
      <c r="H2497" s="17">
        <f ca="1">f_nav_periodreturnrankingper(A2497,参数!$B$2,参数!$B$1,3)</f>
        <v>0</v>
      </c>
      <c r="I2497" s="17">
        <f ca="1">f_nav_adjustedreturn(A2497,参数!$B$3,参数!$B$2)</f>
        <v>0</v>
      </c>
      <c r="J2497" s="17">
        <f ca="1">f_nav_periodreturnrankingper(A2497,参数!$B$3,参数!$B$2,3)</f>
        <v>0</v>
      </c>
      <c r="K2497" s="17">
        <f ca="1">f_nav_adjustedreturn(A2497,参数!$B$4,参数!$B$3)</f>
        <v>0</v>
      </c>
      <c r="L2497" s="17">
        <f ca="1">f_nav_periodreturnrankingper(A2497,参数!$B$4,参数!$B$3,3)</f>
        <v>0</v>
      </c>
      <c r="M2497" s="17">
        <f ca="1">f_nav_adjustedreturn(A2497,参数!$B$5,参数!$B$4)</f>
        <v>0</v>
      </c>
      <c r="N2497" s="17">
        <f ca="1">f_nav_periodreturnrankingper(A2497,参数!$B$5,参数!$B$4,3)</f>
        <v>0</v>
      </c>
      <c r="O2497" s="17">
        <f ca="1">f_nav_adjustedreturn(A2497,参数!$B$6,参数!$B$5)</f>
        <v>0</v>
      </c>
      <c r="P2497" s="17">
        <f ca="1">f_nav_periodreturnrankingper(A2497,参数!$B$6,参数!$B$5,3)</f>
        <v>0</v>
      </c>
      <c r="Q2497" s="25">
        <f>f_return(A2497,1,参数!$B$1-365/2,参数!$B$1)</f>
        <v>66.5474148279938</v>
      </c>
      <c r="R2497" s="25">
        <f ca="1">f_return(A2497,1,参数!$B$4,参数!$B$1)</f>
        <v>0</v>
      </c>
      <c r="S2497" s="25">
        <f ca="1">f_return(A2497,1,参数!$B$6,参数!$B$1)</f>
        <v>0</v>
      </c>
      <c r="T2497" t="str">
        <f>f_info_investtype(A2497)</f>
        <v>普通股票型基金</v>
      </c>
      <c r="U2497" t="str">
        <f>f_info_fundmanager(A2497)</f>
        <v>肖觅</v>
      </c>
      <c r="V2497">
        <f>f_info_manager_onthepostdays(A2497,1)</f>
        <v>302</v>
      </c>
      <c r="W2497" s="25">
        <f ca="1">f_return_1w(A2497,"0",参数!$B$2)</f>
        <v>0</v>
      </c>
      <c r="X2497" s="25">
        <f>f_return_1m(A2497,"0",参数!$B$1)</f>
        <v>16.6638823922486</v>
      </c>
      <c r="Y2497" s="25">
        <f>f_return_3m(A2497,0,参数!$B$1)</f>
        <v>21.4627358900774</v>
      </c>
      <c r="Z2497" s="25">
        <f>f_return_6m(A2497,0,参数!B2496)</f>
        <v>25.0521195274496</v>
      </c>
      <c r="AA2497" t="str">
        <f>f_dq_status(A2497,参数!$B$1)</f>
        <v>开放申购|开放赎回</v>
      </c>
      <c r="AB2497" s="17">
        <f ca="1">f_risk_maxdownside(A2497,参数!$B$6,参数!$B$1)</f>
        <v>-6.78411112052173</v>
      </c>
      <c r="AC2497" s="17">
        <f ca="1">f_risk_maxdownside(A2497,参数!$B$4,参数!$B$1)</f>
        <v>-6.78411112052173</v>
      </c>
      <c r="AD2497" t="str">
        <f ca="1">f_risk_maxdownside_date(A2497,参数!$B$6,参数!$B$1)</f>
        <v>20200825-20200925</v>
      </c>
    </row>
    <row r="2498" spans="1:30">
      <c r="A2498" s="15" t="s">
        <v>2526</v>
      </c>
      <c r="B2498" t="str">
        <f>f_info_name(A2498)</f>
        <v>明亚价值长青A</v>
      </c>
      <c r="C2498" t="str">
        <f>f_info_setupdate(A2498)</f>
        <v>2020-04-24</v>
      </c>
      <c r="D2498" s="16">
        <f t="shared" si="38"/>
        <v>276</v>
      </c>
      <c r="F2498" s="17">
        <f>f_netasset_total(A2498,参数!$B$1,100000000)</f>
        <v>0.551030024</v>
      </c>
      <c r="G2498" s="17">
        <f ca="1">f_nav_adjustedreturn(A2498,参数!$B$2,参数!$B$1)</f>
        <v>0</v>
      </c>
      <c r="H2498" s="17">
        <f ca="1">f_nav_periodreturnrankingper(A2498,参数!$B$2,参数!$B$1,3)</f>
        <v>0</v>
      </c>
      <c r="I2498" s="17">
        <f ca="1">f_nav_adjustedreturn(A2498,参数!$B$3,参数!$B$2)</f>
        <v>0</v>
      </c>
      <c r="J2498" s="17">
        <f ca="1">f_nav_periodreturnrankingper(A2498,参数!$B$3,参数!$B$2,3)</f>
        <v>0</v>
      </c>
      <c r="K2498" s="17">
        <f ca="1">f_nav_adjustedreturn(A2498,参数!$B$4,参数!$B$3)</f>
        <v>0</v>
      </c>
      <c r="L2498" s="17">
        <f ca="1">f_nav_periodreturnrankingper(A2498,参数!$B$4,参数!$B$3,3)</f>
        <v>0</v>
      </c>
      <c r="M2498" s="17">
        <f ca="1">f_nav_adjustedreturn(A2498,参数!$B$5,参数!$B$4)</f>
        <v>0</v>
      </c>
      <c r="N2498" s="17">
        <f ca="1">f_nav_periodreturnrankingper(A2498,参数!$B$5,参数!$B$4,3)</f>
        <v>0</v>
      </c>
      <c r="O2498" s="17">
        <f ca="1">f_nav_adjustedreturn(A2498,参数!$B$6,参数!$B$5)</f>
        <v>0</v>
      </c>
      <c r="P2498" s="17">
        <f ca="1">f_nav_periodreturnrankingper(A2498,参数!$B$6,参数!$B$5,3)</f>
        <v>0</v>
      </c>
      <c r="Q2498" s="25">
        <f>f_return(A2498,1,参数!$B$1-365/2,参数!$B$1)</f>
        <v>63.7692869526989</v>
      </c>
      <c r="R2498" s="25">
        <f ca="1">f_return(A2498,1,参数!$B$4,参数!$B$1)</f>
        <v>0</v>
      </c>
      <c r="S2498" s="25">
        <f ca="1">f_return(A2498,1,参数!$B$6,参数!$B$1)</f>
        <v>0</v>
      </c>
      <c r="T2498" t="str">
        <f>f_info_investtype(A2498)</f>
        <v>偏股混合型基金</v>
      </c>
      <c r="U2498" t="str">
        <f>f_info_fundmanager(A2498)</f>
        <v>李正清,王占海</v>
      </c>
      <c r="V2498">
        <f>f_info_manager_onthepostdays(A2498,1)</f>
        <v>293</v>
      </c>
      <c r="W2498" s="25">
        <f ca="1">f_return_1w(A2498,"0",参数!$B$2)</f>
        <v>0</v>
      </c>
      <c r="X2498" s="25">
        <f>f_return_1m(A2498,"0",参数!$B$1)</f>
        <v>11.9474510451954</v>
      </c>
      <c r="Y2498" s="25">
        <f>f_return_3m(A2498,0,参数!$B$1)</f>
        <v>22.6264820345733</v>
      </c>
      <c r="Z2498" s="25">
        <f>f_return_6m(A2498,0,参数!B2497)</f>
        <v>23.8632196552989</v>
      </c>
      <c r="AA2498" t="str">
        <f>f_dq_status(A2498,参数!$B$1)</f>
        <v>开放申购|开放赎回</v>
      </c>
      <c r="AB2498" s="17">
        <f ca="1">f_risk_maxdownside(A2498,参数!$B$6,参数!$B$1)</f>
        <v>-4.72023335985149</v>
      </c>
      <c r="AC2498" s="17">
        <f ca="1">f_risk_maxdownside(A2498,参数!$B$4,参数!$B$1)</f>
        <v>-4.72023335985149</v>
      </c>
      <c r="AD2498" t="str">
        <f ca="1">f_risk_maxdownside_date(A2498,参数!$B$6,参数!$B$1)</f>
        <v>20200902-20200925</v>
      </c>
    </row>
    <row r="2499" spans="1:30">
      <c r="A2499" s="15" t="s">
        <v>2527</v>
      </c>
      <c r="B2499" t="str">
        <f>f_info_name(A2499)</f>
        <v>鹏扬景恒A</v>
      </c>
      <c r="C2499" t="str">
        <f>f_info_setupdate(A2499)</f>
        <v>2020-04-21</v>
      </c>
      <c r="D2499" s="16">
        <f t="shared" ref="D2499:D2562" si="39">DATEDIF(C2499,"2021-1-25","d")</f>
        <v>279</v>
      </c>
      <c r="F2499" s="17">
        <f>f_netasset_total(A2499,参数!$B$1,100000000)</f>
        <v>26.764444797</v>
      </c>
      <c r="G2499" s="17">
        <f ca="1">f_nav_adjustedreturn(A2499,参数!$B$2,参数!$B$1)</f>
        <v>0</v>
      </c>
      <c r="H2499" s="17">
        <f ca="1">f_nav_periodreturnrankingper(A2499,参数!$B$2,参数!$B$1,3)</f>
        <v>0</v>
      </c>
      <c r="I2499" s="17">
        <f ca="1">f_nav_adjustedreturn(A2499,参数!$B$3,参数!$B$2)</f>
        <v>0</v>
      </c>
      <c r="J2499" s="17">
        <f ca="1">f_nav_periodreturnrankingper(A2499,参数!$B$3,参数!$B$2,3)</f>
        <v>0</v>
      </c>
      <c r="K2499" s="17">
        <f ca="1">f_nav_adjustedreturn(A2499,参数!$B$4,参数!$B$3)</f>
        <v>0</v>
      </c>
      <c r="L2499" s="17">
        <f ca="1">f_nav_periodreturnrankingper(A2499,参数!$B$4,参数!$B$3,3)</f>
        <v>0</v>
      </c>
      <c r="M2499" s="17">
        <f ca="1">f_nav_adjustedreturn(A2499,参数!$B$5,参数!$B$4)</f>
        <v>0</v>
      </c>
      <c r="N2499" s="17">
        <f ca="1">f_nav_periodreturnrankingper(A2499,参数!$B$5,参数!$B$4,3)</f>
        <v>0</v>
      </c>
      <c r="O2499" s="17">
        <f ca="1">f_nav_adjustedreturn(A2499,参数!$B$6,参数!$B$5)</f>
        <v>0</v>
      </c>
      <c r="P2499" s="17">
        <f ca="1">f_nav_periodreturnrankingper(A2499,参数!$B$6,参数!$B$5,3)</f>
        <v>0</v>
      </c>
      <c r="Q2499" s="25">
        <f>f_return(A2499,1,参数!$B$1-365/2,参数!$B$1)</f>
        <v>30.0069607168352</v>
      </c>
      <c r="R2499" s="25">
        <f ca="1">f_return(A2499,1,参数!$B$4,参数!$B$1)</f>
        <v>0</v>
      </c>
      <c r="S2499" s="25">
        <f ca="1">f_return(A2499,1,参数!$B$6,参数!$B$1)</f>
        <v>0</v>
      </c>
      <c r="T2499" t="str">
        <f>f_info_investtype(A2499)</f>
        <v>偏债混合型基金</v>
      </c>
      <c r="U2499" t="str">
        <f>f_info_fundmanager(A2499)</f>
        <v>李刚,李沁,邓彬彬</v>
      </c>
      <c r="V2499">
        <f>f_info_manager_onthepostdays(A2499,1)</f>
        <v>296</v>
      </c>
      <c r="W2499" s="25">
        <f ca="1">f_return_1w(A2499,"0",参数!$B$2)</f>
        <v>0</v>
      </c>
      <c r="X2499" s="25">
        <f>f_return_1m(A2499,"0",参数!$B$1)</f>
        <v>4.07182370545025</v>
      </c>
      <c r="Y2499" s="25">
        <f>f_return_3m(A2499,0,参数!$B$1)</f>
        <v>10.7401331660716</v>
      </c>
      <c r="Z2499" s="25">
        <f>f_return_6m(A2499,0,参数!B2498)</f>
        <v>11.7537678606381</v>
      </c>
      <c r="AA2499" t="str">
        <f>f_dq_status(A2499,参数!$B$1)</f>
        <v>开放申购|开放赎回</v>
      </c>
      <c r="AB2499" s="17">
        <f ca="1">f_risk_maxdownside(A2499,参数!$B$6,参数!$B$1)</f>
        <v>-1.80389874890893</v>
      </c>
      <c r="AC2499" s="17">
        <f ca="1">f_risk_maxdownside(A2499,参数!$B$4,参数!$B$1)</f>
        <v>-1.80389874890893</v>
      </c>
      <c r="AD2499" t="str">
        <f ca="1">f_risk_maxdownside_date(A2499,参数!$B$6,参数!$B$1)</f>
        <v>20200903-20200910</v>
      </c>
    </row>
    <row r="2500" spans="1:30">
      <c r="A2500" s="15" t="s">
        <v>2528</v>
      </c>
      <c r="B2500" t="str">
        <f>f_info_name(A2500)</f>
        <v>广发恒隆一年持有期A</v>
      </c>
      <c r="C2500" t="str">
        <f>f_info_setupdate(A2500)</f>
        <v>2020-03-20</v>
      </c>
      <c r="D2500" s="16">
        <f t="shared" si="39"/>
        <v>311</v>
      </c>
      <c r="F2500" s="17">
        <f>f_netasset_total(A2500,参数!$B$1,100000000)</f>
        <v>49.7214369383</v>
      </c>
      <c r="G2500" s="17">
        <f ca="1">f_nav_adjustedreturn(A2500,参数!$B$2,参数!$B$1)</f>
        <v>0</v>
      </c>
      <c r="H2500" s="17">
        <f ca="1">f_nav_periodreturnrankingper(A2500,参数!$B$2,参数!$B$1,3)</f>
        <v>0</v>
      </c>
      <c r="I2500" s="17">
        <f ca="1">f_nav_adjustedreturn(A2500,参数!$B$3,参数!$B$2)</f>
        <v>0</v>
      </c>
      <c r="J2500" s="17">
        <f ca="1">f_nav_periodreturnrankingper(A2500,参数!$B$3,参数!$B$2,3)</f>
        <v>0</v>
      </c>
      <c r="K2500" s="17">
        <f ca="1">f_nav_adjustedreturn(A2500,参数!$B$4,参数!$B$3)</f>
        <v>0</v>
      </c>
      <c r="L2500" s="17">
        <f ca="1">f_nav_periodreturnrankingper(A2500,参数!$B$4,参数!$B$3,3)</f>
        <v>0</v>
      </c>
      <c r="M2500" s="17">
        <f ca="1">f_nav_adjustedreturn(A2500,参数!$B$5,参数!$B$4)</f>
        <v>0</v>
      </c>
      <c r="N2500" s="17">
        <f ca="1">f_nav_periodreturnrankingper(A2500,参数!$B$5,参数!$B$4,3)</f>
        <v>0</v>
      </c>
      <c r="O2500" s="17">
        <f ca="1">f_nav_adjustedreturn(A2500,参数!$B$6,参数!$B$5)</f>
        <v>0</v>
      </c>
      <c r="P2500" s="17">
        <f ca="1">f_nav_periodreturnrankingper(A2500,参数!$B$6,参数!$B$5,3)</f>
        <v>0</v>
      </c>
      <c r="Q2500" s="25">
        <f>f_return(A2500,1,参数!$B$1-365/2,参数!$B$1)</f>
        <v>9.18496290453561</v>
      </c>
      <c r="R2500" s="25">
        <f ca="1">f_return(A2500,1,参数!$B$4,参数!$B$1)</f>
        <v>0</v>
      </c>
      <c r="S2500" s="25">
        <f ca="1">f_return(A2500,1,参数!$B$6,参数!$B$1)</f>
        <v>0</v>
      </c>
      <c r="T2500" t="str">
        <f>f_info_investtype(A2500)</f>
        <v>偏债混合型基金</v>
      </c>
      <c r="U2500" t="str">
        <f>f_info_fundmanager(A2500)</f>
        <v>谭昌杰</v>
      </c>
      <c r="V2500">
        <f>f_info_manager_onthepostdays(A2500,1)</f>
        <v>328</v>
      </c>
      <c r="W2500" s="25">
        <f ca="1">f_return_1w(A2500,"0",参数!$B$2)</f>
        <v>0</v>
      </c>
      <c r="X2500" s="25">
        <f>f_return_1m(A2500,"0",参数!$B$1)</f>
        <v>2.30552952202436</v>
      </c>
      <c r="Y2500" s="25">
        <f>f_return_3m(A2500,0,参数!$B$1)</f>
        <v>3.55753723555639</v>
      </c>
      <c r="Z2500" s="25">
        <f>f_return_6m(A2500,0,参数!B2499)</f>
        <v>3.17385571670746</v>
      </c>
      <c r="AA2500" t="str">
        <f>f_dq_status(A2500,参数!$B$1)</f>
        <v>开放申购|暂停赎回</v>
      </c>
      <c r="AB2500" s="17">
        <f ca="1">f_risk_maxdownside(A2500,参数!$B$6,参数!$B$1)</f>
        <v>-1.91983517512645</v>
      </c>
      <c r="AC2500" s="17">
        <f ca="1">f_risk_maxdownside(A2500,参数!$B$4,参数!$B$1)</f>
        <v>-1.91983517512645</v>
      </c>
      <c r="AD2500" t="str">
        <f ca="1">f_risk_maxdownside_date(A2500,参数!$B$6,参数!$B$1)</f>
        <v>20200903-20200910</v>
      </c>
    </row>
    <row r="2501" spans="1:30">
      <c r="A2501" s="15" t="s">
        <v>2529</v>
      </c>
      <c r="B2501" t="str">
        <f>f_info_name(A2501)</f>
        <v>嘉实瑞和两年持有期</v>
      </c>
      <c r="C2501" t="str">
        <f>f_info_setupdate(A2501)</f>
        <v>2020-04-09</v>
      </c>
      <c r="D2501" s="16">
        <f t="shared" si="39"/>
        <v>291</v>
      </c>
      <c r="F2501" s="17">
        <f>f_netasset_total(A2501,参数!$B$1,100000000)</f>
        <v>38.1164415465</v>
      </c>
      <c r="G2501" s="17">
        <f ca="1">f_nav_adjustedreturn(A2501,参数!$B$2,参数!$B$1)</f>
        <v>0</v>
      </c>
      <c r="H2501" s="17">
        <f ca="1">f_nav_periodreturnrankingper(A2501,参数!$B$2,参数!$B$1,3)</f>
        <v>0</v>
      </c>
      <c r="I2501" s="17">
        <f ca="1">f_nav_adjustedreturn(A2501,参数!$B$3,参数!$B$2)</f>
        <v>0</v>
      </c>
      <c r="J2501" s="17">
        <f ca="1">f_nav_periodreturnrankingper(A2501,参数!$B$3,参数!$B$2,3)</f>
        <v>0</v>
      </c>
      <c r="K2501" s="17">
        <f ca="1">f_nav_adjustedreturn(A2501,参数!$B$4,参数!$B$3)</f>
        <v>0</v>
      </c>
      <c r="L2501" s="17">
        <f ca="1">f_nav_periodreturnrankingper(A2501,参数!$B$4,参数!$B$3,3)</f>
        <v>0</v>
      </c>
      <c r="M2501" s="17">
        <f ca="1">f_nav_adjustedreturn(A2501,参数!$B$5,参数!$B$4)</f>
        <v>0</v>
      </c>
      <c r="N2501" s="17">
        <f ca="1">f_nav_periodreturnrankingper(A2501,参数!$B$5,参数!$B$4,3)</f>
        <v>0</v>
      </c>
      <c r="O2501" s="17">
        <f ca="1">f_nav_adjustedreturn(A2501,参数!$B$6,参数!$B$5)</f>
        <v>0</v>
      </c>
      <c r="P2501" s="17">
        <f ca="1">f_nav_periodreturnrankingper(A2501,参数!$B$6,参数!$B$5,3)</f>
        <v>0</v>
      </c>
      <c r="Q2501" s="25">
        <f>f_return(A2501,1,参数!$B$1-365/2,参数!$B$1)</f>
        <v>72.8585628811624</v>
      </c>
      <c r="R2501" s="25">
        <f ca="1">f_return(A2501,1,参数!$B$4,参数!$B$1)</f>
        <v>0</v>
      </c>
      <c r="S2501" s="25">
        <f ca="1">f_return(A2501,1,参数!$B$6,参数!$B$1)</f>
        <v>0</v>
      </c>
      <c r="T2501" t="str">
        <f>f_info_investtype(A2501)</f>
        <v>偏股混合型基金</v>
      </c>
      <c r="U2501" t="str">
        <f>f_info_fundmanager(A2501)</f>
        <v>归凯</v>
      </c>
      <c r="V2501">
        <f>f_info_manager_onthepostdays(A2501,1)</f>
        <v>308</v>
      </c>
      <c r="W2501" s="25">
        <f ca="1">f_return_1w(A2501,"0",参数!$B$2)</f>
        <v>0</v>
      </c>
      <c r="X2501" s="25">
        <f>f_return_1m(A2501,"0",参数!$B$1)</f>
        <v>15.4863598787545</v>
      </c>
      <c r="Y2501" s="25">
        <f>f_return_3m(A2501,0,参数!$B$1)</f>
        <v>28.3024644114496</v>
      </c>
      <c r="Z2501" s="25">
        <f>f_return_6m(A2501,0,参数!B2500)</f>
        <v>24.6247345683532</v>
      </c>
      <c r="AA2501" t="str">
        <f>f_dq_status(A2501,参数!$B$1)</f>
        <v>暂停申购|暂停赎回</v>
      </c>
      <c r="AB2501" s="17">
        <f ca="1">f_risk_maxdownside(A2501,参数!$B$6,参数!$B$1)</f>
        <v>-10.5314616942524</v>
      </c>
      <c r="AC2501" s="17">
        <f ca="1">f_risk_maxdownside(A2501,参数!$B$4,参数!$B$1)</f>
        <v>-10.5314616942524</v>
      </c>
      <c r="AD2501" t="str">
        <f ca="1">f_risk_maxdownside_date(A2501,参数!$B$6,参数!$B$1)</f>
        <v>20200903-20200910</v>
      </c>
    </row>
    <row r="2502" spans="1:30">
      <c r="A2502" s="15" t="s">
        <v>2530</v>
      </c>
      <c r="B2502" t="str">
        <f>f_info_name(A2502)</f>
        <v>嘉实瑞成两年持有期A</v>
      </c>
      <c r="C2502" t="str">
        <f>f_info_setupdate(A2502)</f>
        <v>2020-05-14</v>
      </c>
      <c r="D2502" s="16">
        <f t="shared" si="39"/>
        <v>256</v>
      </c>
      <c r="F2502" s="17">
        <f>f_netasset_total(A2502,参数!$B$1,100000000)</f>
        <v>20.2518083653</v>
      </c>
      <c r="G2502" s="17">
        <f ca="1">f_nav_adjustedreturn(A2502,参数!$B$2,参数!$B$1)</f>
        <v>0</v>
      </c>
      <c r="H2502" s="17">
        <f ca="1">f_nav_periodreturnrankingper(A2502,参数!$B$2,参数!$B$1,3)</f>
        <v>0</v>
      </c>
      <c r="I2502" s="17">
        <f ca="1">f_nav_adjustedreturn(A2502,参数!$B$3,参数!$B$2)</f>
        <v>0</v>
      </c>
      <c r="J2502" s="17">
        <f ca="1">f_nav_periodreturnrankingper(A2502,参数!$B$3,参数!$B$2,3)</f>
        <v>0</v>
      </c>
      <c r="K2502" s="17">
        <f ca="1">f_nav_adjustedreturn(A2502,参数!$B$4,参数!$B$3)</f>
        <v>0</v>
      </c>
      <c r="L2502" s="17">
        <f ca="1">f_nav_periodreturnrankingper(A2502,参数!$B$4,参数!$B$3,3)</f>
        <v>0</v>
      </c>
      <c r="M2502" s="17">
        <f ca="1">f_nav_adjustedreturn(A2502,参数!$B$5,参数!$B$4)</f>
        <v>0</v>
      </c>
      <c r="N2502" s="17">
        <f ca="1">f_nav_periodreturnrankingper(A2502,参数!$B$5,参数!$B$4,3)</f>
        <v>0</v>
      </c>
      <c r="O2502" s="17">
        <f ca="1">f_nav_adjustedreturn(A2502,参数!$B$6,参数!$B$5)</f>
        <v>0</v>
      </c>
      <c r="P2502" s="17">
        <f ca="1">f_nav_periodreturnrankingper(A2502,参数!$B$6,参数!$B$5,3)</f>
        <v>0</v>
      </c>
      <c r="Q2502" s="25">
        <f>f_return(A2502,1,参数!$B$1-365/2,参数!$B$1)</f>
        <v>92.7032780295778</v>
      </c>
      <c r="R2502" s="25">
        <f ca="1">f_return(A2502,1,参数!$B$4,参数!$B$1)</f>
        <v>0</v>
      </c>
      <c r="S2502" s="25">
        <f ca="1">f_return(A2502,1,参数!$B$6,参数!$B$1)</f>
        <v>0</v>
      </c>
      <c r="T2502" t="str">
        <f>f_info_investtype(A2502)</f>
        <v>偏股混合型基金</v>
      </c>
      <c r="U2502" t="str">
        <f>f_info_fundmanager(A2502)</f>
        <v>张金涛</v>
      </c>
      <c r="V2502">
        <f>f_info_manager_onthepostdays(A2502,1)</f>
        <v>273</v>
      </c>
      <c r="W2502" s="25">
        <f ca="1">f_return_1w(A2502,"0",参数!$B$2)</f>
        <v>0</v>
      </c>
      <c r="X2502" s="25">
        <f>f_return_1m(A2502,"0",参数!$B$1)</f>
        <v>13.6386051426559</v>
      </c>
      <c r="Y2502" s="25">
        <f>f_return_3m(A2502,0,参数!$B$1)</f>
        <v>31.810753391077</v>
      </c>
      <c r="Z2502" s="25">
        <f>f_return_6m(A2502,0,参数!B2501)</f>
        <v>34.9979830576845</v>
      </c>
      <c r="AA2502" t="str">
        <f>f_dq_status(A2502,参数!$B$1)</f>
        <v>开放申购|暂停赎回</v>
      </c>
      <c r="AB2502" s="17">
        <f ca="1">f_risk_maxdownside(A2502,参数!$B$6,参数!$B$1)</f>
        <v>-7.61181303774902</v>
      </c>
      <c r="AC2502" s="17">
        <f ca="1">f_risk_maxdownside(A2502,参数!$B$4,参数!$B$1)</f>
        <v>-7.61181303774902</v>
      </c>
      <c r="AD2502" t="str">
        <f ca="1">f_risk_maxdownside_date(A2502,参数!$B$6,参数!$B$1)</f>
        <v>20200902-20200925</v>
      </c>
    </row>
    <row r="2503" spans="1:30">
      <c r="A2503" s="15" t="s">
        <v>2531</v>
      </c>
      <c r="B2503" t="str">
        <f>f_info_name(A2503)</f>
        <v>永赢竞争力精选</v>
      </c>
      <c r="C2503" t="str">
        <f>f_info_setupdate(A2503)</f>
        <v>2020-04-22</v>
      </c>
      <c r="D2503" s="16">
        <f t="shared" si="39"/>
        <v>278</v>
      </c>
      <c r="F2503" s="17">
        <f>f_netasset_total(A2503,参数!$B$1,100000000)</f>
        <v>0.5478449836</v>
      </c>
      <c r="G2503" s="17">
        <f ca="1">f_nav_adjustedreturn(A2503,参数!$B$2,参数!$B$1)</f>
        <v>0</v>
      </c>
      <c r="H2503" s="17">
        <f ca="1">f_nav_periodreturnrankingper(A2503,参数!$B$2,参数!$B$1,3)</f>
        <v>0</v>
      </c>
      <c r="I2503" s="17">
        <f ca="1">f_nav_adjustedreturn(A2503,参数!$B$3,参数!$B$2)</f>
        <v>0</v>
      </c>
      <c r="J2503" s="17">
        <f ca="1">f_nav_periodreturnrankingper(A2503,参数!$B$3,参数!$B$2,3)</f>
        <v>0</v>
      </c>
      <c r="K2503" s="17">
        <f ca="1">f_nav_adjustedreturn(A2503,参数!$B$4,参数!$B$3)</f>
        <v>0</v>
      </c>
      <c r="L2503" s="17">
        <f ca="1">f_nav_periodreturnrankingper(A2503,参数!$B$4,参数!$B$3,3)</f>
        <v>0</v>
      </c>
      <c r="M2503" s="17">
        <f ca="1">f_nav_adjustedreturn(A2503,参数!$B$5,参数!$B$4)</f>
        <v>0</v>
      </c>
      <c r="N2503" s="17">
        <f ca="1">f_nav_periodreturnrankingper(A2503,参数!$B$5,参数!$B$4,3)</f>
        <v>0</v>
      </c>
      <c r="O2503" s="17">
        <f ca="1">f_nav_adjustedreturn(A2503,参数!$B$6,参数!$B$5)</f>
        <v>0</v>
      </c>
      <c r="P2503" s="17">
        <f ca="1">f_nav_periodreturnrankingper(A2503,参数!$B$6,参数!$B$5,3)</f>
        <v>0</v>
      </c>
      <c r="Q2503" s="25">
        <f>f_return(A2503,1,参数!$B$1-365/2,参数!$B$1)</f>
        <v>132.386698885247</v>
      </c>
      <c r="R2503" s="25">
        <f ca="1">f_return(A2503,1,参数!$B$4,参数!$B$1)</f>
        <v>0</v>
      </c>
      <c r="S2503" s="25">
        <f ca="1">f_return(A2503,1,参数!$B$6,参数!$B$1)</f>
        <v>0</v>
      </c>
      <c r="T2503" t="str">
        <f>f_info_investtype(A2503)</f>
        <v>偏股混合型基金</v>
      </c>
      <c r="U2503" t="str">
        <f>f_info_fundmanager(A2503)</f>
        <v>乔敏</v>
      </c>
      <c r="V2503">
        <f>f_info_manager_onthepostdays(A2503,1)</f>
        <v>295</v>
      </c>
      <c r="W2503" s="25">
        <f ca="1">f_return_1w(A2503,"0",参数!$B$2)</f>
        <v>0</v>
      </c>
      <c r="X2503" s="25">
        <f>f_return_1m(A2503,"0",参数!$B$1)</f>
        <v>15.9719411844058</v>
      </c>
      <c r="Y2503" s="25">
        <f>f_return_3m(A2503,0,参数!$B$1)</f>
        <v>38.1821104235313</v>
      </c>
      <c r="Z2503" s="25">
        <f>f_return_6m(A2503,0,参数!B2502)</f>
        <v>45.1736487049221</v>
      </c>
      <c r="AA2503" t="str">
        <f>f_dq_status(A2503,参数!$B$1)</f>
        <v>开放申购|开放赎回</v>
      </c>
      <c r="AB2503" s="17">
        <f ca="1">f_risk_maxdownside(A2503,参数!$B$6,参数!$B$1)</f>
        <v>-9.26603267495732</v>
      </c>
      <c r="AC2503" s="17">
        <f ca="1">f_risk_maxdownside(A2503,参数!$B$4,参数!$B$1)</f>
        <v>-9.26603267495732</v>
      </c>
      <c r="AD2503" t="str">
        <f ca="1">f_risk_maxdownside_date(A2503,参数!$B$6,参数!$B$1)</f>
        <v>20200714-20200727</v>
      </c>
    </row>
    <row r="2504" spans="1:30">
      <c r="A2504" s="15" t="s">
        <v>2532</v>
      </c>
      <c r="B2504" t="str">
        <f>f_info_name(A2504)</f>
        <v>泰达价值长青A</v>
      </c>
      <c r="C2504" t="str">
        <f>f_info_setupdate(A2504)</f>
        <v>2020-06-24</v>
      </c>
      <c r="D2504" s="16">
        <f t="shared" si="39"/>
        <v>215</v>
      </c>
      <c r="F2504" s="17">
        <f>f_netasset_total(A2504,参数!$B$1,100000000)</f>
        <v>6.425023186</v>
      </c>
      <c r="G2504" s="17">
        <f ca="1">f_nav_adjustedreturn(A2504,参数!$B$2,参数!$B$1)</f>
        <v>0</v>
      </c>
      <c r="H2504" s="17">
        <f ca="1">f_nav_periodreturnrankingper(A2504,参数!$B$2,参数!$B$1,3)</f>
        <v>0</v>
      </c>
      <c r="I2504" s="17">
        <f ca="1">f_nav_adjustedreturn(A2504,参数!$B$3,参数!$B$2)</f>
        <v>0</v>
      </c>
      <c r="J2504" s="17">
        <f ca="1">f_nav_periodreturnrankingper(A2504,参数!$B$3,参数!$B$2,3)</f>
        <v>0</v>
      </c>
      <c r="K2504" s="17">
        <f ca="1">f_nav_adjustedreturn(A2504,参数!$B$4,参数!$B$3)</f>
        <v>0</v>
      </c>
      <c r="L2504" s="17">
        <f ca="1">f_nav_periodreturnrankingper(A2504,参数!$B$4,参数!$B$3,3)</f>
        <v>0</v>
      </c>
      <c r="M2504" s="17">
        <f ca="1">f_nav_adjustedreturn(A2504,参数!$B$5,参数!$B$4)</f>
        <v>0</v>
      </c>
      <c r="N2504" s="17">
        <f ca="1">f_nav_periodreturnrankingper(A2504,参数!$B$5,参数!$B$4,3)</f>
        <v>0</v>
      </c>
      <c r="O2504" s="17">
        <f ca="1">f_nav_adjustedreturn(A2504,参数!$B$6,参数!$B$5)</f>
        <v>0</v>
      </c>
      <c r="P2504" s="17">
        <f ca="1">f_nav_periodreturnrankingper(A2504,参数!$B$6,参数!$B$5,3)</f>
        <v>0</v>
      </c>
      <c r="Q2504" s="25">
        <f>f_return(A2504,1,参数!$B$1-365/2,参数!$B$1)</f>
        <v>79.7754131030744</v>
      </c>
      <c r="R2504" s="25">
        <f ca="1">f_return(A2504,1,参数!$B$4,参数!$B$1)</f>
        <v>0</v>
      </c>
      <c r="S2504" s="25">
        <f ca="1">f_return(A2504,1,参数!$B$6,参数!$B$1)</f>
        <v>0</v>
      </c>
      <c r="T2504" t="str">
        <f>f_info_investtype(A2504)</f>
        <v>偏股混合型基金</v>
      </c>
      <c r="U2504" t="str">
        <f>f_info_fundmanager(A2504)</f>
        <v>吴华</v>
      </c>
      <c r="V2504">
        <f>f_info_manager_onthepostdays(A2504,1)</f>
        <v>232</v>
      </c>
      <c r="W2504" s="25">
        <f ca="1">f_return_1w(A2504,"0",参数!$B$2)</f>
        <v>0</v>
      </c>
      <c r="X2504" s="25">
        <f>f_return_1m(A2504,"0",参数!$B$1)</f>
        <v>11.3819838542083</v>
      </c>
      <c r="Y2504" s="25">
        <f>f_return_3m(A2504,0,参数!$B$1)</f>
        <v>29.0277777777778</v>
      </c>
      <c r="Z2504" s="25">
        <f>f_return_6m(A2504,0,参数!B2503)</f>
        <v>33.2458770614693</v>
      </c>
      <c r="AA2504" t="str">
        <f>f_dq_status(A2504,参数!$B$1)</f>
        <v>开放申购|开放赎回</v>
      </c>
      <c r="AB2504" s="17">
        <f ca="1">f_risk_maxdownside(A2504,参数!$B$6,参数!$B$1)</f>
        <v>-7.25856422058952</v>
      </c>
      <c r="AC2504" s="17">
        <f ca="1">f_risk_maxdownside(A2504,参数!$B$4,参数!$B$1)</f>
        <v>-7.25856422058952</v>
      </c>
      <c r="AD2504" t="str">
        <f ca="1">f_risk_maxdownside_date(A2504,参数!$B$6,参数!$B$1)</f>
        <v>20200901-20200924</v>
      </c>
    </row>
    <row r="2505" spans="1:30">
      <c r="A2505" s="15" t="s">
        <v>2533</v>
      </c>
      <c r="B2505" t="str">
        <f>f_info_name(A2505)</f>
        <v>上投摩根锦程稳健养老目标一年(FOF)</v>
      </c>
      <c r="C2505" t="str">
        <f>f_info_setupdate(A2505)</f>
        <v>2020-04-23</v>
      </c>
      <c r="D2505" s="16">
        <f t="shared" si="39"/>
        <v>277</v>
      </c>
      <c r="F2505" s="17">
        <f>f_netasset_total(A2505,参数!$B$1,100000000)</f>
        <v>4.3880374917</v>
      </c>
      <c r="G2505" s="17">
        <f ca="1">f_nav_adjustedreturn(A2505,参数!$B$2,参数!$B$1)</f>
        <v>0</v>
      </c>
      <c r="H2505" s="17">
        <f ca="1">f_nav_periodreturnrankingper(A2505,参数!$B$2,参数!$B$1,3)</f>
        <v>0</v>
      </c>
      <c r="I2505" s="17">
        <f ca="1">f_nav_adjustedreturn(A2505,参数!$B$3,参数!$B$2)</f>
        <v>0</v>
      </c>
      <c r="J2505" s="17">
        <f ca="1">f_nav_periodreturnrankingper(A2505,参数!$B$3,参数!$B$2,3)</f>
        <v>0</v>
      </c>
      <c r="K2505" s="17">
        <f ca="1">f_nav_adjustedreturn(A2505,参数!$B$4,参数!$B$3)</f>
        <v>0</v>
      </c>
      <c r="L2505" s="17">
        <f ca="1">f_nav_periodreturnrankingper(A2505,参数!$B$4,参数!$B$3,3)</f>
        <v>0</v>
      </c>
      <c r="M2505" s="17">
        <f ca="1">f_nav_adjustedreturn(A2505,参数!$B$5,参数!$B$4)</f>
        <v>0</v>
      </c>
      <c r="N2505" s="17">
        <f ca="1">f_nav_periodreturnrankingper(A2505,参数!$B$5,参数!$B$4,3)</f>
        <v>0</v>
      </c>
      <c r="O2505" s="17">
        <f ca="1">f_nav_adjustedreturn(A2505,参数!$B$6,参数!$B$5)</f>
        <v>0</v>
      </c>
      <c r="P2505" s="17">
        <f ca="1">f_nav_periodreturnrankingper(A2505,参数!$B$6,参数!$B$5,3)</f>
        <v>0</v>
      </c>
      <c r="Q2505" s="25">
        <f>f_return(A2505,1,参数!$B$1-365/2,参数!$B$1)</f>
        <v>14.2051938811918</v>
      </c>
      <c r="R2505" s="25">
        <f ca="1">f_return(A2505,1,参数!$B$4,参数!$B$1)</f>
        <v>0</v>
      </c>
      <c r="S2505" s="25">
        <f ca="1">f_return(A2505,1,参数!$B$6,参数!$B$1)</f>
        <v>0</v>
      </c>
      <c r="T2505" t="str">
        <f>f_info_investtype(A2505)</f>
        <v>偏债混合型基金</v>
      </c>
      <c r="U2505" t="str">
        <f>f_info_fundmanager(A2505)</f>
        <v>杜习杰</v>
      </c>
      <c r="V2505">
        <f>f_info_manager_onthepostdays(A2505,1)</f>
        <v>294</v>
      </c>
      <c r="W2505" s="25">
        <f ca="1">f_return_1w(A2505,"0",参数!$B$2)</f>
        <v>0</v>
      </c>
      <c r="X2505" s="25">
        <f>f_return_1m(A2505,"0",参数!$B$1)</f>
        <v>2.80803906836965</v>
      </c>
      <c r="Y2505" s="25">
        <f>f_return_3m(A2505,0,参数!$B$1)</f>
        <v>5.70683661645422</v>
      </c>
      <c r="Z2505" s="25">
        <f>f_return_6m(A2505,0,参数!B2504)</f>
        <v>5.12324794586756</v>
      </c>
      <c r="AA2505" t="str">
        <f>f_dq_status(A2505,参数!$B$1)</f>
        <v>开放申购|暂停赎回</v>
      </c>
      <c r="AB2505" s="17">
        <f ca="1">f_risk_maxdownside(A2505,参数!$B$6,参数!$B$1)</f>
        <v>-1.6644217817972</v>
      </c>
      <c r="AC2505" s="17">
        <f ca="1">f_risk_maxdownside(A2505,参数!$B$4,参数!$B$1)</f>
        <v>-1.6644217817972</v>
      </c>
      <c r="AD2505" t="str">
        <f ca="1">f_risk_maxdownside_date(A2505,参数!$B$6,参数!$B$1)</f>
        <v>20200902-20200910</v>
      </c>
    </row>
    <row r="2506" spans="1:30">
      <c r="A2506" s="15" t="s">
        <v>2534</v>
      </c>
      <c r="B2506" t="str">
        <f>f_info_name(A2506)</f>
        <v>博时荣升稳健添利A</v>
      </c>
      <c r="C2506" t="str">
        <f>f_info_setupdate(A2506)</f>
        <v>2020-04-29</v>
      </c>
      <c r="D2506" s="16">
        <f t="shared" si="39"/>
        <v>271</v>
      </c>
      <c r="F2506" s="17">
        <f>f_netasset_total(A2506,参数!$B$1,100000000)</f>
        <v>9.7465024009</v>
      </c>
      <c r="G2506" s="17">
        <f ca="1">f_nav_adjustedreturn(A2506,参数!$B$2,参数!$B$1)</f>
        <v>0</v>
      </c>
      <c r="H2506" s="17">
        <f ca="1">f_nav_periodreturnrankingper(A2506,参数!$B$2,参数!$B$1,3)</f>
        <v>0</v>
      </c>
      <c r="I2506" s="17">
        <f ca="1">f_nav_adjustedreturn(A2506,参数!$B$3,参数!$B$2)</f>
        <v>0</v>
      </c>
      <c r="J2506" s="17">
        <f ca="1">f_nav_periodreturnrankingper(A2506,参数!$B$3,参数!$B$2,3)</f>
        <v>0</v>
      </c>
      <c r="K2506" s="17">
        <f ca="1">f_nav_adjustedreturn(A2506,参数!$B$4,参数!$B$3)</f>
        <v>0</v>
      </c>
      <c r="L2506" s="17">
        <f ca="1">f_nav_periodreturnrankingper(A2506,参数!$B$4,参数!$B$3,3)</f>
        <v>0</v>
      </c>
      <c r="M2506" s="17">
        <f ca="1">f_nav_adjustedreturn(A2506,参数!$B$5,参数!$B$4)</f>
        <v>0</v>
      </c>
      <c r="N2506" s="17">
        <f ca="1">f_nav_periodreturnrankingper(A2506,参数!$B$5,参数!$B$4,3)</f>
        <v>0</v>
      </c>
      <c r="O2506" s="17">
        <f ca="1">f_nav_adjustedreturn(A2506,参数!$B$6,参数!$B$5)</f>
        <v>0</v>
      </c>
      <c r="P2506" s="17">
        <f ca="1">f_nav_periodreturnrankingper(A2506,参数!$B$6,参数!$B$5,3)</f>
        <v>0</v>
      </c>
      <c r="Q2506" s="25">
        <f>f_return(A2506,1,参数!$B$1-365/2,参数!$B$1)</f>
        <v>13.53353467742</v>
      </c>
      <c r="R2506" s="25">
        <f ca="1">f_return(A2506,1,参数!$B$4,参数!$B$1)</f>
        <v>0</v>
      </c>
      <c r="S2506" s="25">
        <f ca="1">f_return(A2506,1,参数!$B$6,参数!$B$1)</f>
        <v>0</v>
      </c>
      <c r="T2506" t="str">
        <f>f_info_investtype(A2506)</f>
        <v>偏债混合型基金</v>
      </c>
      <c r="U2506" t="str">
        <f>f_info_fundmanager(A2506)</f>
        <v>李汉楠,陈鹏扬</v>
      </c>
      <c r="V2506">
        <f>f_info_manager_onthepostdays(A2506,1)</f>
        <v>288</v>
      </c>
      <c r="W2506" s="25">
        <f ca="1">f_return_1w(A2506,"0",参数!$B$2)</f>
        <v>0</v>
      </c>
      <c r="X2506" s="25">
        <f>f_return_1m(A2506,"0",参数!$B$1)</f>
        <v>2.0837297811608</v>
      </c>
      <c r="Y2506" s="25">
        <f>f_return_3m(A2506,0,参数!$B$1)</f>
        <v>3.05446162712516</v>
      </c>
      <c r="Z2506" s="25">
        <f>f_return_6m(A2506,0,参数!B2505)</f>
        <v>4.48083145406413</v>
      </c>
      <c r="AA2506" t="str">
        <f>f_dq_status(A2506,参数!$B$1)</f>
        <v>封闭期</v>
      </c>
      <c r="AB2506" s="17">
        <f ca="1">f_risk_maxdownside(A2506,参数!$B$6,参数!$B$1)</f>
        <v>-0.995662460567823</v>
      </c>
      <c r="AC2506" s="17">
        <f ca="1">f_risk_maxdownside(A2506,参数!$B$4,参数!$B$1)</f>
        <v>-0.995662460567823</v>
      </c>
      <c r="AD2506" t="str">
        <f ca="1">f_risk_maxdownside_date(A2506,参数!$B$6,参数!$B$1)</f>
        <v>20200711-20200717</v>
      </c>
    </row>
    <row r="2507" spans="1:30">
      <c r="A2507" s="15" t="s">
        <v>2535</v>
      </c>
      <c r="B2507" t="str">
        <f>f_info_name(A2507)</f>
        <v>新华精选成长主题3个月持有期</v>
      </c>
      <c r="C2507" t="str">
        <f>f_info_setupdate(A2507)</f>
        <v>2020-04-26</v>
      </c>
      <c r="D2507" s="16">
        <f t="shared" si="39"/>
        <v>274</v>
      </c>
      <c r="F2507" s="17">
        <f>f_netasset_total(A2507,参数!$B$1,100000000)</f>
        <v>0.799430356</v>
      </c>
      <c r="G2507" s="17">
        <f ca="1">f_nav_adjustedreturn(A2507,参数!$B$2,参数!$B$1)</f>
        <v>0</v>
      </c>
      <c r="H2507" s="17">
        <f ca="1">f_nav_periodreturnrankingper(A2507,参数!$B$2,参数!$B$1,3)</f>
        <v>0</v>
      </c>
      <c r="I2507" s="17">
        <f ca="1">f_nav_adjustedreturn(A2507,参数!$B$3,参数!$B$2)</f>
        <v>0</v>
      </c>
      <c r="J2507" s="17">
        <f ca="1">f_nav_periodreturnrankingper(A2507,参数!$B$3,参数!$B$2,3)</f>
        <v>0</v>
      </c>
      <c r="K2507" s="17">
        <f ca="1">f_nav_adjustedreturn(A2507,参数!$B$4,参数!$B$3)</f>
        <v>0</v>
      </c>
      <c r="L2507" s="17">
        <f ca="1">f_nav_periodreturnrankingper(A2507,参数!$B$4,参数!$B$3,3)</f>
        <v>0</v>
      </c>
      <c r="M2507" s="17">
        <f ca="1">f_nav_adjustedreturn(A2507,参数!$B$5,参数!$B$4)</f>
        <v>0</v>
      </c>
      <c r="N2507" s="17">
        <f ca="1">f_nav_periodreturnrankingper(A2507,参数!$B$5,参数!$B$4,3)</f>
        <v>0</v>
      </c>
      <c r="O2507" s="17">
        <f ca="1">f_nav_adjustedreturn(A2507,参数!$B$6,参数!$B$5)</f>
        <v>0</v>
      </c>
      <c r="P2507" s="17">
        <f ca="1">f_nav_periodreturnrankingper(A2507,参数!$B$6,参数!$B$5,3)</f>
        <v>0</v>
      </c>
      <c r="Q2507" s="25">
        <f>f_return(A2507,1,参数!$B$1-365/2,参数!$B$1)</f>
        <v>53.2703869638941</v>
      </c>
      <c r="R2507" s="25">
        <f ca="1">f_return(A2507,1,参数!$B$4,参数!$B$1)</f>
        <v>0</v>
      </c>
      <c r="S2507" s="25">
        <f ca="1">f_return(A2507,1,参数!$B$6,参数!$B$1)</f>
        <v>0</v>
      </c>
      <c r="T2507" t="str">
        <f>f_info_investtype(A2507)</f>
        <v>偏债混合型基金</v>
      </c>
      <c r="U2507" t="str">
        <f>f_info_fundmanager(A2507)</f>
        <v>王奕蕾,李强</v>
      </c>
      <c r="V2507">
        <f>f_info_manager_onthepostdays(A2507,1)</f>
        <v>291</v>
      </c>
      <c r="W2507" s="25">
        <f ca="1">f_return_1w(A2507,"0",参数!$B$2)</f>
        <v>0</v>
      </c>
      <c r="X2507" s="25">
        <f>f_return_1m(A2507,"0",参数!$B$1)</f>
        <v>11.5543999349964</v>
      </c>
      <c r="Y2507" s="25">
        <f>f_return_3m(A2507,0,参数!$B$1)</f>
        <v>19.9144030046292</v>
      </c>
      <c r="Z2507" s="25">
        <f>f_return_6m(A2507,0,参数!B2506)</f>
        <v>14.4020574367767</v>
      </c>
      <c r="AA2507" t="str">
        <f>f_dq_status(A2507,参数!$B$1)</f>
        <v>开放申购|开放赎回</v>
      </c>
      <c r="AB2507" s="17">
        <f ca="1">f_risk_maxdownside(A2507,参数!$B$6,参数!$B$1)</f>
        <v>-5.97239648682559</v>
      </c>
      <c r="AC2507" s="17">
        <f ca="1">f_risk_maxdownside(A2507,参数!$B$4,参数!$B$1)</f>
        <v>-5.97239648682559</v>
      </c>
      <c r="AD2507" t="str">
        <f ca="1">f_risk_maxdownside_date(A2507,参数!$B$6,参数!$B$1)</f>
        <v>20200903-20200910</v>
      </c>
    </row>
    <row r="2508" spans="1:30">
      <c r="A2508" s="15" t="s">
        <v>2536</v>
      </c>
      <c r="B2508" t="str">
        <f>f_info_name(A2508)</f>
        <v>建信新能源</v>
      </c>
      <c r="C2508" t="str">
        <f>f_info_setupdate(A2508)</f>
        <v>2020-06-17</v>
      </c>
      <c r="D2508" s="16">
        <f t="shared" si="39"/>
        <v>222</v>
      </c>
      <c r="F2508" s="17">
        <f>f_netasset_total(A2508,参数!$B$1,100000000)</f>
        <v>22.9326989805</v>
      </c>
      <c r="G2508" s="17">
        <f ca="1">f_nav_adjustedreturn(A2508,参数!$B$2,参数!$B$1)</f>
        <v>0</v>
      </c>
      <c r="H2508" s="17">
        <f ca="1">f_nav_periodreturnrankingper(A2508,参数!$B$2,参数!$B$1,3)</f>
        <v>0</v>
      </c>
      <c r="I2508" s="17">
        <f ca="1">f_nav_adjustedreturn(A2508,参数!$B$3,参数!$B$2)</f>
        <v>0</v>
      </c>
      <c r="J2508" s="17">
        <f ca="1">f_nav_periodreturnrankingper(A2508,参数!$B$3,参数!$B$2,3)</f>
        <v>0</v>
      </c>
      <c r="K2508" s="17">
        <f ca="1">f_nav_adjustedreturn(A2508,参数!$B$4,参数!$B$3)</f>
        <v>0</v>
      </c>
      <c r="L2508" s="17">
        <f ca="1">f_nav_periodreturnrankingper(A2508,参数!$B$4,参数!$B$3,3)</f>
        <v>0</v>
      </c>
      <c r="M2508" s="17">
        <f ca="1">f_nav_adjustedreturn(A2508,参数!$B$5,参数!$B$4)</f>
        <v>0</v>
      </c>
      <c r="N2508" s="17">
        <f ca="1">f_nav_periodreturnrankingper(A2508,参数!$B$5,参数!$B$4,3)</f>
        <v>0</v>
      </c>
      <c r="O2508" s="17">
        <f ca="1">f_nav_adjustedreturn(A2508,参数!$B$6,参数!$B$5)</f>
        <v>0</v>
      </c>
      <c r="P2508" s="17">
        <f ca="1">f_nav_periodreturnrankingper(A2508,参数!$B$6,参数!$B$5,3)</f>
        <v>0</v>
      </c>
      <c r="Q2508" s="25">
        <f>f_return(A2508,1,参数!$B$1-365/2,参数!$B$1)</f>
        <v>289.113300819566</v>
      </c>
      <c r="R2508" s="25">
        <f ca="1">f_return(A2508,1,参数!$B$4,参数!$B$1)</f>
        <v>0</v>
      </c>
      <c r="S2508" s="25">
        <f ca="1">f_return(A2508,1,参数!$B$6,参数!$B$1)</f>
        <v>0</v>
      </c>
      <c r="T2508" t="str">
        <f>f_info_investtype(A2508)</f>
        <v>普通股票型基金</v>
      </c>
      <c r="U2508" t="str">
        <f>f_info_fundmanager(A2508)</f>
        <v>陶灿,田元泉,张湘龙</v>
      </c>
      <c r="V2508">
        <f>f_info_manager_onthepostdays(A2508,1)</f>
        <v>239</v>
      </c>
      <c r="W2508" s="25">
        <f ca="1">f_return_1w(A2508,"0",参数!$B$2)</f>
        <v>0</v>
      </c>
      <c r="X2508" s="25">
        <f>f_return_1m(A2508,"0",参数!$B$1)</f>
        <v>17.3224652553803</v>
      </c>
      <c r="Y2508" s="25">
        <f>f_return_3m(A2508,0,参数!$B$1)</f>
        <v>58.7227290757636</v>
      </c>
      <c r="Z2508" s="25">
        <f>f_return_6m(A2508,0,参数!B2507)</f>
        <v>70.7343907582287</v>
      </c>
      <c r="AA2508" t="str">
        <f>f_dq_status(A2508,参数!$B$1)</f>
        <v>开放申购|开放赎回</v>
      </c>
      <c r="AB2508" s="17">
        <f ca="1">f_risk_maxdownside(A2508,参数!$B$6,参数!$B$1)</f>
        <v>-8.39118361679972</v>
      </c>
      <c r="AC2508" s="17">
        <f ca="1">f_risk_maxdownside(A2508,参数!$B$4,参数!$B$1)</f>
        <v>-8.39118361679972</v>
      </c>
      <c r="AD2508" t="str">
        <f ca="1">f_risk_maxdownside_date(A2508,参数!$B$6,参数!$B$1)</f>
        <v>20200903-20200909</v>
      </c>
    </row>
    <row r="2509" spans="1:30">
      <c r="A2509" s="15" t="s">
        <v>2537</v>
      </c>
      <c r="B2509" t="str">
        <f>f_info_name(A2509)</f>
        <v>国寿安保策略优选3个月持有</v>
      </c>
      <c r="C2509" t="str">
        <f>f_info_setupdate(A2509)</f>
        <v>2020-08-06</v>
      </c>
      <c r="D2509" s="16">
        <f t="shared" si="39"/>
        <v>172</v>
      </c>
      <c r="F2509" s="17">
        <f>f_netasset_total(A2509,参数!$B$1,100000000)</f>
        <v>5.7606877342</v>
      </c>
      <c r="G2509" s="17">
        <f ca="1">f_nav_adjustedreturn(A2509,参数!$B$2,参数!$B$1)</f>
        <v>0</v>
      </c>
      <c r="H2509" s="17">
        <f ca="1">f_nav_periodreturnrankingper(A2509,参数!$B$2,参数!$B$1,3)</f>
        <v>0</v>
      </c>
      <c r="I2509" s="17">
        <f ca="1">f_nav_adjustedreturn(A2509,参数!$B$3,参数!$B$2)</f>
        <v>0</v>
      </c>
      <c r="J2509" s="17">
        <f ca="1">f_nav_periodreturnrankingper(A2509,参数!$B$3,参数!$B$2,3)</f>
        <v>0</v>
      </c>
      <c r="K2509" s="17">
        <f ca="1">f_nav_adjustedreturn(A2509,参数!$B$4,参数!$B$3)</f>
        <v>0</v>
      </c>
      <c r="L2509" s="17">
        <f ca="1">f_nav_periodreturnrankingper(A2509,参数!$B$4,参数!$B$3,3)</f>
        <v>0</v>
      </c>
      <c r="M2509" s="17">
        <f ca="1">f_nav_adjustedreturn(A2509,参数!$B$5,参数!$B$4)</f>
        <v>0</v>
      </c>
      <c r="N2509" s="17">
        <f ca="1">f_nav_periodreturnrankingper(A2509,参数!$B$5,参数!$B$4,3)</f>
        <v>0</v>
      </c>
      <c r="O2509" s="17">
        <f ca="1">f_nav_adjustedreturn(A2509,参数!$B$6,参数!$B$5)</f>
        <v>0</v>
      </c>
      <c r="P2509" s="17">
        <f ca="1">f_nav_periodreturnrankingper(A2509,参数!$B$6,参数!$B$5,3)</f>
        <v>0</v>
      </c>
      <c r="Q2509" s="25">
        <f>f_return(A2509,1,参数!$B$1-365/2,参数!$B$1)</f>
        <v>0</v>
      </c>
      <c r="R2509" s="25">
        <f ca="1">f_return(A2509,1,参数!$B$4,参数!$B$1)</f>
        <v>0</v>
      </c>
      <c r="S2509" s="25">
        <f ca="1">f_return(A2509,1,参数!$B$6,参数!$B$1)</f>
        <v>0</v>
      </c>
      <c r="T2509" t="str">
        <f>f_info_investtype(A2509)</f>
        <v>平衡混合型基金</v>
      </c>
      <c r="U2509" t="str">
        <f>f_info_fundmanager(A2509)</f>
        <v>张志雄</v>
      </c>
      <c r="V2509">
        <f>f_info_manager_onthepostdays(A2509,1)</f>
        <v>189</v>
      </c>
      <c r="W2509" s="25">
        <f ca="1">f_return_1w(A2509,"0",参数!$B$2)</f>
        <v>0</v>
      </c>
      <c r="X2509" s="25">
        <f>f_return_1m(A2509,"0",参数!$B$1)</f>
        <v>3.00651091535811</v>
      </c>
      <c r="Y2509" s="25">
        <f>f_return_3m(A2509,0,参数!$B$1)</f>
        <v>5.89624963086919</v>
      </c>
      <c r="Z2509" s="25">
        <f>f_return_6m(A2509,0,参数!B2508)</f>
        <v>6.99000000000001</v>
      </c>
      <c r="AA2509" t="str">
        <f>f_dq_status(A2509,参数!$B$1)</f>
        <v>暂停大额申购|开放赎回</v>
      </c>
      <c r="AB2509" s="17">
        <f ca="1">f_risk_maxdownside(A2509,参数!$B$6,参数!$B$1)</f>
        <v>-1.31876783781125</v>
      </c>
      <c r="AC2509" s="17">
        <f ca="1">f_risk_maxdownside(A2509,参数!$B$4,参数!$B$1)</f>
        <v>-1.31876783781125</v>
      </c>
      <c r="AD2509" t="str">
        <f ca="1">f_risk_maxdownside_date(A2509,参数!$B$6,参数!$B$1)</f>
        <v>20200903-20200909</v>
      </c>
    </row>
    <row r="2510" spans="1:30">
      <c r="A2510" s="15" t="s">
        <v>2538</v>
      </c>
      <c r="B2510" t="str">
        <f>f_info_name(A2510)</f>
        <v>南方瑞盛三年持有A</v>
      </c>
      <c r="C2510" t="str">
        <f>f_info_setupdate(A2510)</f>
        <v>2020-04-17</v>
      </c>
      <c r="D2510" s="16">
        <f t="shared" si="39"/>
        <v>283</v>
      </c>
      <c r="F2510" s="17">
        <f>f_netasset_total(A2510,参数!$B$1,100000000)</f>
        <v>16.470444138</v>
      </c>
      <c r="G2510" s="17">
        <f ca="1">f_nav_adjustedreturn(A2510,参数!$B$2,参数!$B$1)</f>
        <v>0</v>
      </c>
      <c r="H2510" s="17">
        <f ca="1">f_nav_periodreturnrankingper(A2510,参数!$B$2,参数!$B$1,3)</f>
        <v>0</v>
      </c>
      <c r="I2510" s="17">
        <f ca="1">f_nav_adjustedreturn(A2510,参数!$B$3,参数!$B$2)</f>
        <v>0</v>
      </c>
      <c r="J2510" s="17">
        <f ca="1">f_nav_periodreturnrankingper(A2510,参数!$B$3,参数!$B$2,3)</f>
        <v>0</v>
      </c>
      <c r="K2510" s="17">
        <f ca="1">f_nav_adjustedreturn(A2510,参数!$B$4,参数!$B$3)</f>
        <v>0</v>
      </c>
      <c r="L2510" s="17">
        <f ca="1">f_nav_periodreturnrankingper(A2510,参数!$B$4,参数!$B$3,3)</f>
        <v>0</v>
      </c>
      <c r="M2510" s="17">
        <f ca="1">f_nav_adjustedreturn(A2510,参数!$B$5,参数!$B$4)</f>
        <v>0</v>
      </c>
      <c r="N2510" s="17">
        <f ca="1">f_nav_periodreturnrankingper(A2510,参数!$B$5,参数!$B$4,3)</f>
        <v>0</v>
      </c>
      <c r="O2510" s="17">
        <f ca="1">f_nav_adjustedreturn(A2510,参数!$B$6,参数!$B$5)</f>
        <v>0</v>
      </c>
      <c r="P2510" s="17">
        <f ca="1">f_nav_periodreturnrankingper(A2510,参数!$B$6,参数!$B$5,3)</f>
        <v>0</v>
      </c>
      <c r="Q2510" s="25">
        <f>f_return(A2510,1,参数!$B$1-365/2,参数!$B$1)</f>
        <v>54.3174112139196</v>
      </c>
      <c r="R2510" s="25">
        <f ca="1">f_return(A2510,1,参数!$B$4,参数!$B$1)</f>
        <v>0</v>
      </c>
      <c r="S2510" s="25">
        <f ca="1">f_return(A2510,1,参数!$B$6,参数!$B$1)</f>
        <v>0</v>
      </c>
      <c r="T2510" t="str">
        <f>f_info_investtype(A2510)</f>
        <v>偏股混合型基金</v>
      </c>
      <c r="U2510" t="str">
        <f>f_info_fundmanager(A2510)</f>
        <v>蒋秋洁</v>
      </c>
      <c r="V2510">
        <f>f_info_manager_onthepostdays(A2510,1)</f>
        <v>300</v>
      </c>
      <c r="W2510" s="25">
        <f ca="1">f_return_1w(A2510,"0",参数!$B$2)</f>
        <v>0</v>
      </c>
      <c r="X2510" s="25">
        <f>f_return_1m(A2510,"0",参数!$B$1)</f>
        <v>14.534499834929</v>
      </c>
      <c r="Y2510" s="25">
        <f>f_return_3m(A2510,0,参数!$B$1)</f>
        <v>19.2591955998625</v>
      </c>
      <c r="Z2510" s="25">
        <f>f_return_6m(A2510,0,参数!B2509)</f>
        <v>22.5574961092858</v>
      </c>
      <c r="AA2510" t="str">
        <f>f_dq_status(A2510,参数!$B$1)</f>
        <v>开放申购|暂停赎回</v>
      </c>
      <c r="AB2510" s="17">
        <f ca="1">f_risk_maxdownside(A2510,参数!$B$6,参数!$B$1)</f>
        <v>-6.99131306381558</v>
      </c>
      <c r="AC2510" s="17">
        <f ca="1">f_risk_maxdownside(A2510,参数!$B$4,参数!$B$1)</f>
        <v>-6.99131306381558</v>
      </c>
      <c r="AD2510" t="str">
        <f ca="1">f_risk_maxdownside_date(A2510,参数!$B$6,参数!$B$1)</f>
        <v>20200903-20200909,20200903-20200910</v>
      </c>
    </row>
    <row r="2511" spans="1:30">
      <c r="A2511" s="15" t="s">
        <v>2539</v>
      </c>
      <c r="B2511" t="str">
        <f>f_info_name(A2511)</f>
        <v>海富通富盈A</v>
      </c>
      <c r="C2511" t="str">
        <f>f_info_setupdate(A2511)</f>
        <v>2020-05-20</v>
      </c>
      <c r="D2511" s="16">
        <f t="shared" si="39"/>
        <v>250</v>
      </c>
      <c r="F2511" s="17">
        <f>f_netasset_total(A2511,参数!$B$1,100000000)</f>
        <v>12.3059830979</v>
      </c>
      <c r="G2511" s="17">
        <f ca="1">f_nav_adjustedreturn(A2511,参数!$B$2,参数!$B$1)</f>
        <v>0</v>
      </c>
      <c r="H2511" s="17">
        <f ca="1">f_nav_periodreturnrankingper(A2511,参数!$B$2,参数!$B$1,3)</f>
        <v>0</v>
      </c>
      <c r="I2511" s="17">
        <f ca="1">f_nav_adjustedreturn(A2511,参数!$B$3,参数!$B$2)</f>
        <v>0</v>
      </c>
      <c r="J2511" s="17">
        <f ca="1">f_nav_periodreturnrankingper(A2511,参数!$B$3,参数!$B$2,3)</f>
        <v>0</v>
      </c>
      <c r="K2511" s="17">
        <f ca="1">f_nav_adjustedreturn(A2511,参数!$B$4,参数!$B$3)</f>
        <v>0</v>
      </c>
      <c r="L2511" s="17">
        <f ca="1">f_nav_periodreturnrankingper(A2511,参数!$B$4,参数!$B$3,3)</f>
        <v>0</v>
      </c>
      <c r="M2511" s="17">
        <f ca="1">f_nav_adjustedreturn(A2511,参数!$B$5,参数!$B$4)</f>
        <v>0</v>
      </c>
      <c r="N2511" s="17">
        <f ca="1">f_nav_periodreturnrankingper(A2511,参数!$B$5,参数!$B$4,3)</f>
        <v>0</v>
      </c>
      <c r="O2511" s="17">
        <f ca="1">f_nav_adjustedreturn(A2511,参数!$B$6,参数!$B$5)</f>
        <v>0</v>
      </c>
      <c r="P2511" s="17">
        <f ca="1">f_nav_periodreturnrankingper(A2511,参数!$B$6,参数!$B$5,3)</f>
        <v>0</v>
      </c>
      <c r="Q2511" s="25">
        <f>f_return(A2511,1,参数!$B$1-365/2,参数!$B$1)</f>
        <v>15.2191076551007</v>
      </c>
      <c r="R2511" s="25">
        <f ca="1">f_return(A2511,1,参数!$B$4,参数!$B$1)</f>
        <v>0</v>
      </c>
      <c r="S2511" s="25">
        <f ca="1">f_return(A2511,1,参数!$B$6,参数!$B$1)</f>
        <v>0</v>
      </c>
      <c r="T2511" t="str">
        <f>f_info_investtype(A2511)</f>
        <v>偏债混合型基金</v>
      </c>
      <c r="U2511" t="str">
        <f>f_info_fundmanager(A2511)</f>
        <v>杜晓海,夏妍妍</v>
      </c>
      <c r="V2511">
        <f>f_info_manager_onthepostdays(A2511,1)</f>
        <v>267</v>
      </c>
      <c r="W2511" s="25">
        <f ca="1">f_return_1w(A2511,"0",参数!$B$2)</f>
        <v>0</v>
      </c>
      <c r="X2511" s="25">
        <f>f_return_1m(A2511,"0",参数!$B$1)</f>
        <v>4.29594272076372</v>
      </c>
      <c r="Y2511" s="25">
        <f>f_return_3m(A2511,0,参数!$B$1)</f>
        <v>6.2226543509966</v>
      </c>
      <c r="Z2511" s="25">
        <f>f_return_6m(A2511,0,参数!B2510)</f>
        <v>7.3385518590998</v>
      </c>
      <c r="AA2511" t="str">
        <f>f_dq_status(A2511,参数!$B$1)</f>
        <v>开放申购|开放赎回</v>
      </c>
      <c r="AB2511" s="17">
        <f ca="1">f_risk_maxdownside(A2511,参数!$B$6,参数!$B$1)</f>
        <v>-1.15298905144851</v>
      </c>
      <c r="AC2511" s="17">
        <f ca="1">f_risk_maxdownside(A2511,参数!$B$4,参数!$B$1)</f>
        <v>-1.15298905144851</v>
      </c>
      <c r="AD2511" t="str">
        <f ca="1">f_risk_maxdownside_date(A2511,参数!$B$6,参数!$B$1)</f>
        <v>20200902-20200909</v>
      </c>
    </row>
    <row r="2512" spans="1:30">
      <c r="A2512" s="15" t="s">
        <v>2540</v>
      </c>
      <c r="B2512" t="str">
        <f>f_info_name(A2512)</f>
        <v>海富通富泽A</v>
      </c>
      <c r="C2512" t="str">
        <f>f_info_setupdate(A2512)</f>
        <v>2020-06-22</v>
      </c>
      <c r="D2512" s="16">
        <f t="shared" si="39"/>
        <v>217</v>
      </c>
      <c r="F2512" s="17">
        <f>f_netasset_total(A2512,参数!$B$1,100000000)</f>
        <v>15.5623577312</v>
      </c>
      <c r="G2512" s="17">
        <f ca="1">f_nav_adjustedreturn(A2512,参数!$B$2,参数!$B$1)</f>
        <v>0</v>
      </c>
      <c r="H2512" s="17">
        <f ca="1">f_nav_periodreturnrankingper(A2512,参数!$B$2,参数!$B$1,3)</f>
        <v>0</v>
      </c>
      <c r="I2512" s="17">
        <f ca="1">f_nav_adjustedreturn(A2512,参数!$B$3,参数!$B$2)</f>
        <v>0</v>
      </c>
      <c r="J2512" s="17">
        <f ca="1">f_nav_periodreturnrankingper(A2512,参数!$B$3,参数!$B$2,3)</f>
        <v>0</v>
      </c>
      <c r="K2512" s="17">
        <f ca="1">f_nav_adjustedreturn(A2512,参数!$B$4,参数!$B$3)</f>
        <v>0</v>
      </c>
      <c r="L2512" s="17">
        <f ca="1">f_nav_periodreturnrankingper(A2512,参数!$B$4,参数!$B$3,3)</f>
        <v>0</v>
      </c>
      <c r="M2512" s="17">
        <f ca="1">f_nav_adjustedreturn(A2512,参数!$B$5,参数!$B$4)</f>
        <v>0</v>
      </c>
      <c r="N2512" s="17">
        <f ca="1">f_nav_periodreturnrankingper(A2512,参数!$B$5,参数!$B$4,3)</f>
        <v>0</v>
      </c>
      <c r="O2512" s="17">
        <f ca="1">f_nav_adjustedreturn(A2512,参数!$B$6,参数!$B$5)</f>
        <v>0</v>
      </c>
      <c r="P2512" s="17">
        <f ca="1">f_nav_periodreturnrankingper(A2512,参数!$B$6,参数!$B$5,3)</f>
        <v>0</v>
      </c>
      <c r="Q2512" s="25">
        <f>f_return(A2512,1,参数!$B$1-365/2,参数!$B$1)</f>
        <v>13.6553092298993</v>
      </c>
      <c r="R2512" s="25">
        <f ca="1">f_return(A2512,1,参数!$B$4,参数!$B$1)</f>
        <v>0</v>
      </c>
      <c r="S2512" s="25">
        <f ca="1">f_return(A2512,1,参数!$B$6,参数!$B$1)</f>
        <v>0</v>
      </c>
      <c r="T2512" t="str">
        <f>f_info_investtype(A2512)</f>
        <v>偏债混合型基金</v>
      </c>
      <c r="U2512" t="str">
        <f>f_info_fundmanager(A2512)</f>
        <v>杜晓海,张靖爽</v>
      </c>
      <c r="V2512">
        <f>f_info_manager_onthepostdays(A2512,1)</f>
        <v>234</v>
      </c>
      <c r="W2512" s="25">
        <f ca="1">f_return_1w(A2512,"0",参数!$B$2)</f>
        <v>0</v>
      </c>
      <c r="X2512" s="25">
        <f>f_return_1m(A2512,"0",参数!$B$1)</f>
        <v>2.98191612158522</v>
      </c>
      <c r="Y2512" s="25">
        <f>f_return_3m(A2512,0,参数!$B$1)</f>
        <v>4.48955690025376</v>
      </c>
      <c r="Z2512" s="25">
        <f>f_return_6m(A2512,0,参数!B2511)</f>
        <v>6.69709296557197</v>
      </c>
      <c r="AA2512" t="str">
        <f>f_dq_status(A2512,参数!$B$1)</f>
        <v>开放申购|开放赎回</v>
      </c>
      <c r="AB2512" s="17">
        <f ca="1">f_risk_maxdownside(A2512,参数!$B$6,参数!$B$1)</f>
        <v>-0.526266328352603</v>
      </c>
      <c r="AC2512" s="17">
        <f ca="1">f_risk_maxdownside(A2512,参数!$B$4,参数!$B$1)</f>
        <v>-0.526266328352603</v>
      </c>
      <c r="AD2512" t="str">
        <f ca="1">f_risk_maxdownside_date(A2512,参数!$B$6,参数!$B$1)</f>
        <v>20210113-20210119</v>
      </c>
    </row>
    <row r="2513" spans="1:30">
      <c r="A2513" s="15" t="s">
        <v>2541</v>
      </c>
      <c r="B2513" t="str">
        <f>f_info_name(A2513)</f>
        <v>中金衡利1年定开</v>
      </c>
      <c r="C2513" t="str">
        <f>f_info_setupdate(A2513)</f>
        <v>2020-06-03</v>
      </c>
      <c r="D2513" s="16">
        <f t="shared" si="39"/>
        <v>236</v>
      </c>
      <c r="F2513" s="17">
        <f>f_netasset_total(A2513,参数!$B$1,100000000)</f>
        <v>12.1849879243</v>
      </c>
      <c r="G2513" s="17">
        <f ca="1">f_nav_adjustedreturn(A2513,参数!$B$2,参数!$B$1)</f>
        <v>0</v>
      </c>
      <c r="H2513" s="17">
        <f ca="1">f_nav_periodreturnrankingper(A2513,参数!$B$2,参数!$B$1,3)</f>
        <v>0</v>
      </c>
      <c r="I2513" s="17">
        <f ca="1">f_nav_adjustedreturn(A2513,参数!$B$3,参数!$B$2)</f>
        <v>0</v>
      </c>
      <c r="J2513" s="17">
        <f ca="1">f_nav_periodreturnrankingper(A2513,参数!$B$3,参数!$B$2,3)</f>
        <v>0</v>
      </c>
      <c r="K2513" s="17">
        <f ca="1">f_nav_adjustedreturn(A2513,参数!$B$4,参数!$B$3)</f>
        <v>0</v>
      </c>
      <c r="L2513" s="17">
        <f ca="1">f_nav_periodreturnrankingper(A2513,参数!$B$4,参数!$B$3,3)</f>
        <v>0</v>
      </c>
      <c r="M2513" s="17">
        <f ca="1">f_nav_adjustedreturn(A2513,参数!$B$5,参数!$B$4)</f>
        <v>0</v>
      </c>
      <c r="N2513" s="17">
        <f ca="1">f_nav_periodreturnrankingper(A2513,参数!$B$5,参数!$B$4,3)</f>
        <v>0</v>
      </c>
      <c r="O2513" s="17">
        <f ca="1">f_nav_adjustedreturn(A2513,参数!$B$6,参数!$B$5)</f>
        <v>0</v>
      </c>
      <c r="P2513" s="17">
        <f ca="1">f_nav_periodreturnrankingper(A2513,参数!$B$6,参数!$B$5,3)</f>
        <v>0</v>
      </c>
      <c r="Q2513" s="25">
        <f>f_return(A2513,1,参数!$B$1-365/2,参数!$B$1)</f>
        <v>2.59163269592186</v>
      </c>
      <c r="R2513" s="25">
        <f ca="1">f_return(A2513,1,参数!$B$4,参数!$B$1)</f>
        <v>0</v>
      </c>
      <c r="S2513" s="25">
        <f ca="1">f_return(A2513,1,参数!$B$6,参数!$B$1)</f>
        <v>0</v>
      </c>
      <c r="T2513" t="str">
        <f>f_info_investtype(A2513)</f>
        <v>混合债券型二级基金</v>
      </c>
      <c r="U2513" t="str">
        <f>f_info_fundmanager(A2513)</f>
        <v>陈诗昆,闫雯雯,陈方雷</v>
      </c>
      <c r="V2513">
        <f>f_info_manager_onthepostdays(A2513,1)</f>
        <v>253</v>
      </c>
      <c r="W2513" s="25">
        <f ca="1">f_return_1w(A2513,"0",参数!$B$2)</f>
        <v>0</v>
      </c>
      <c r="X2513" s="25">
        <f>f_return_1m(A2513,"0",参数!$B$1)</f>
        <v>3.20926894288937</v>
      </c>
      <c r="Y2513" s="25">
        <f>f_return_3m(A2513,0,参数!$B$1)</f>
        <v>2.76671771311893</v>
      </c>
      <c r="Z2513" s="25">
        <f>f_return_6m(A2513,0,参数!B2512)</f>
        <v>1.04093684315885</v>
      </c>
      <c r="AA2513" t="str">
        <f>f_dq_status(A2513,参数!$B$1)</f>
        <v>封闭期</v>
      </c>
      <c r="AB2513" s="17">
        <f ca="1">f_risk_maxdownside(A2513,参数!$B$6,参数!$B$1)</f>
        <v>-2.79720279720279</v>
      </c>
      <c r="AC2513" s="17">
        <f ca="1">f_risk_maxdownside(A2513,参数!$B$4,参数!$B$1)</f>
        <v>-2.79720279720279</v>
      </c>
      <c r="AD2513" t="str">
        <f ca="1">f_risk_maxdownside_date(A2513,参数!$B$6,参数!$B$1)</f>
        <v>20200704-20200925,20200704-20201127</v>
      </c>
    </row>
    <row r="2514" spans="1:30">
      <c r="A2514" s="15" t="s">
        <v>2542</v>
      </c>
      <c r="B2514" t="str">
        <f>f_info_name(A2514)</f>
        <v>前海联合智选3个月持有A</v>
      </c>
      <c r="C2514" t="str">
        <f>f_info_setupdate(A2514)</f>
        <v>2020-10-14</v>
      </c>
      <c r="D2514" s="16">
        <f t="shared" si="39"/>
        <v>103</v>
      </c>
      <c r="F2514" s="17">
        <f>f_netasset_total(A2514,参数!$B$1,100000000)</f>
        <v>2.090659702</v>
      </c>
      <c r="G2514" s="17">
        <f ca="1">f_nav_adjustedreturn(A2514,参数!$B$2,参数!$B$1)</f>
        <v>0</v>
      </c>
      <c r="H2514" s="17">
        <f ca="1">f_nav_periodreturnrankingper(A2514,参数!$B$2,参数!$B$1,3)</f>
        <v>0</v>
      </c>
      <c r="I2514" s="17">
        <f ca="1">f_nav_adjustedreturn(A2514,参数!$B$3,参数!$B$2)</f>
        <v>0</v>
      </c>
      <c r="J2514" s="17">
        <f ca="1">f_nav_periodreturnrankingper(A2514,参数!$B$3,参数!$B$2,3)</f>
        <v>0</v>
      </c>
      <c r="K2514" s="17">
        <f ca="1">f_nav_adjustedreturn(A2514,参数!$B$4,参数!$B$3)</f>
        <v>0</v>
      </c>
      <c r="L2514" s="17">
        <f ca="1">f_nav_periodreturnrankingper(A2514,参数!$B$4,参数!$B$3,3)</f>
        <v>0</v>
      </c>
      <c r="M2514" s="17">
        <f ca="1">f_nav_adjustedreturn(A2514,参数!$B$5,参数!$B$4)</f>
        <v>0</v>
      </c>
      <c r="N2514" s="17">
        <f ca="1">f_nav_periodreturnrankingper(A2514,参数!$B$5,参数!$B$4,3)</f>
        <v>0</v>
      </c>
      <c r="O2514" s="17">
        <f ca="1">f_nav_adjustedreturn(A2514,参数!$B$6,参数!$B$5)</f>
        <v>0</v>
      </c>
      <c r="P2514" s="17">
        <f ca="1">f_nav_periodreturnrankingper(A2514,参数!$B$6,参数!$B$5,3)</f>
        <v>0</v>
      </c>
      <c r="Q2514" s="25">
        <f>f_return(A2514,1,参数!$B$1-365/2,参数!$B$1)</f>
        <v>0</v>
      </c>
      <c r="R2514" s="25">
        <f ca="1">f_return(A2514,1,参数!$B$4,参数!$B$1)</f>
        <v>0</v>
      </c>
      <c r="S2514" s="25">
        <f ca="1">f_return(A2514,1,参数!$B$6,参数!$B$1)</f>
        <v>0</v>
      </c>
      <c r="T2514" t="str">
        <f>f_info_investtype(A2514)</f>
        <v>平衡混合型基金</v>
      </c>
      <c r="U2514" t="str">
        <f>f_info_fundmanager(A2514)</f>
        <v>孙连玉</v>
      </c>
      <c r="V2514">
        <f>f_info_manager_onthepostdays(A2514,1)</f>
        <v>120</v>
      </c>
      <c r="W2514" s="25">
        <f ca="1">f_return_1w(A2514,"0",参数!$B$2)</f>
        <v>0</v>
      </c>
      <c r="X2514" s="25">
        <f>f_return_1m(A2514,"0",参数!$B$1)</f>
        <v>2.38679893920047</v>
      </c>
      <c r="Y2514" s="25">
        <f>f_return_3m(A2514,0,参数!$B$1)</f>
        <v>4.38614059683556</v>
      </c>
      <c r="Z2514" s="25">
        <f>f_return_6m(A2514,0,参数!B2513)</f>
        <v>0</v>
      </c>
      <c r="AA2514" t="str">
        <f>f_dq_status(A2514,参数!$B$1)</f>
        <v>开放申购|开放赎回</v>
      </c>
      <c r="AB2514" s="17">
        <f ca="1">f_risk_maxdownside(A2514,参数!$B$6,参数!$B$1)</f>
        <v>-0.278164116828921</v>
      </c>
      <c r="AC2514" s="17">
        <f ca="1">f_risk_maxdownside(A2514,参数!$B$4,参数!$B$1)</f>
        <v>-0.278164116828921</v>
      </c>
      <c r="AD2514" t="str">
        <f ca="1">f_risk_maxdownside_date(A2514,参数!$B$6,参数!$B$1)</f>
        <v>20201124-20201125,20201124-20201126,20201124-20201130</v>
      </c>
    </row>
    <row r="2515" spans="1:30">
      <c r="A2515" s="15" t="s">
        <v>2543</v>
      </c>
      <c r="B2515" t="str">
        <f>f_info_name(A2515)</f>
        <v>上投摩根锦程积极成长养老目标五年</v>
      </c>
      <c r="C2515" t="str">
        <f>f_info_setupdate(A2515)</f>
        <v>2020-04-29</v>
      </c>
      <c r="D2515" s="16">
        <f t="shared" si="39"/>
        <v>271</v>
      </c>
      <c r="F2515" s="17">
        <f>f_netasset_total(A2515,参数!$B$1,100000000)</f>
        <v>0.1988607714</v>
      </c>
      <c r="G2515" s="17">
        <f ca="1">f_nav_adjustedreturn(A2515,参数!$B$2,参数!$B$1)</f>
        <v>0</v>
      </c>
      <c r="H2515" s="17">
        <f ca="1">f_nav_periodreturnrankingper(A2515,参数!$B$2,参数!$B$1,3)</f>
        <v>0</v>
      </c>
      <c r="I2515" s="17">
        <f ca="1">f_nav_adjustedreturn(A2515,参数!$B$3,参数!$B$2)</f>
        <v>0</v>
      </c>
      <c r="J2515" s="17">
        <f ca="1">f_nav_periodreturnrankingper(A2515,参数!$B$3,参数!$B$2,3)</f>
        <v>0</v>
      </c>
      <c r="K2515" s="17">
        <f ca="1">f_nav_adjustedreturn(A2515,参数!$B$4,参数!$B$3)</f>
        <v>0</v>
      </c>
      <c r="L2515" s="17">
        <f ca="1">f_nav_periodreturnrankingper(A2515,参数!$B$4,参数!$B$3,3)</f>
        <v>0</v>
      </c>
      <c r="M2515" s="17">
        <f ca="1">f_nav_adjustedreturn(A2515,参数!$B$5,参数!$B$4)</f>
        <v>0</v>
      </c>
      <c r="N2515" s="17">
        <f ca="1">f_nav_periodreturnrankingper(A2515,参数!$B$5,参数!$B$4,3)</f>
        <v>0</v>
      </c>
      <c r="O2515" s="17">
        <f ca="1">f_nav_adjustedreturn(A2515,参数!$B$6,参数!$B$5)</f>
        <v>0</v>
      </c>
      <c r="P2515" s="17">
        <f ca="1">f_nav_periodreturnrankingper(A2515,参数!$B$6,参数!$B$5,3)</f>
        <v>0</v>
      </c>
      <c r="Q2515" s="25">
        <f>f_return(A2515,1,参数!$B$1-365/2,参数!$B$1)</f>
        <v>34.3279282722195</v>
      </c>
      <c r="R2515" s="25">
        <f ca="1">f_return(A2515,1,参数!$B$4,参数!$B$1)</f>
        <v>0</v>
      </c>
      <c r="S2515" s="25">
        <f ca="1">f_return(A2515,1,参数!$B$6,参数!$B$1)</f>
        <v>0</v>
      </c>
      <c r="T2515" t="str">
        <f>f_info_investtype(A2515)</f>
        <v>偏股混合型基金</v>
      </c>
      <c r="U2515" t="str">
        <f>f_info_fundmanager(A2515)</f>
        <v>杜习杰</v>
      </c>
      <c r="V2515">
        <f>f_info_manager_onthepostdays(A2515,1)</f>
        <v>288</v>
      </c>
      <c r="W2515" s="25">
        <f ca="1">f_return_1w(A2515,"0",参数!$B$2)</f>
        <v>0</v>
      </c>
      <c r="X2515" s="25">
        <f>f_return_1m(A2515,"0",参数!$B$1)</f>
        <v>8.277853533328</v>
      </c>
      <c r="Y2515" s="25">
        <f>f_return_3m(A2515,0,参数!$B$1)</f>
        <v>12.8584566507817</v>
      </c>
      <c r="Z2515" s="25">
        <f>f_return_6m(A2515,0,参数!B2514)</f>
        <v>9.9396344992971</v>
      </c>
      <c r="AA2515" t="str">
        <f>f_dq_status(A2515,参数!$B$1)</f>
        <v>开放申购|暂停赎回</v>
      </c>
      <c r="AB2515" s="17">
        <f ca="1">f_risk_maxdownside(A2515,参数!$B$6,参数!$B$1)</f>
        <v>-4.87129358097101</v>
      </c>
      <c r="AC2515" s="17">
        <f ca="1">f_risk_maxdownside(A2515,参数!$B$4,参数!$B$1)</f>
        <v>-4.87129358097101</v>
      </c>
      <c r="AD2515" t="str">
        <f ca="1">f_risk_maxdownside_date(A2515,参数!$B$6,参数!$B$1)</f>
        <v>20200903-20200910</v>
      </c>
    </row>
    <row r="2516" spans="1:30">
      <c r="A2516" s="15" t="s">
        <v>2544</v>
      </c>
      <c r="B2516" t="str">
        <f>f_info_name(A2516)</f>
        <v>富国医药成长30</v>
      </c>
      <c r="C2516" t="str">
        <f>f_info_setupdate(A2516)</f>
        <v>2020-04-09</v>
      </c>
      <c r="D2516" s="16">
        <f t="shared" si="39"/>
        <v>291</v>
      </c>
      <c r="F2516" s="17">
        <f>f_netasset_total(A2516,参数!$B$1,100000000)</f>
        <v>6.9341816858</v>
      </c>
      <c r="G2516" s="17">
        <f ca="1">f_nav_adjustedreturn(A2516,参数!$B$2,参数!$B$1)</f>
        <v>0</v>
      </c>
      <c r="H2516" s="17">
        <f ca="1">f_nav_periodreturnrankingper(A2516,参数!$B$2,参数!$B$1,3)</f>
        <v>0</v>
      </c>
      <c r="I2516" s="17">
        <f ca="1">f_nav_adjustedreturn(A2516,参数!$B$3,参数!$B$2)</f>
        <v>0</v>
      </c>
      <c r="J2516" s="17">
        <f ca="1">f_nav_periodreturnrankingper(A2516,参数!$B$3,参数!$B$2,3)</f>
        <v>0</v>
      </c>
      <c r="K2516" s="17">
        <f ca="1">f_nav_adjustedreturn(A2516,参数!$B$4,参数!$B$3)</f>
        <v>0</v>
      </c>
      <c r="L2516" s="17">
        <f ca="1">f_nav_periodreturnrankingper(A2516,参数!$B$4,参数!$B$3,3)</f>
        <v>0</v>
      </c>
      <c r="M2516" s="17">
        <f ca="1">f_nav_adjustedreturn(A2516,参数!$B$5,参数!$B$4)</f>
        <v>0</v>
      </c>
      <c r="N2516" s="17">
        <f ca="1">f_nav_periodreturnrankingper(A2516,参数!$B$5,参数!$B$4,3)</f>
        <v>0</v>
      </c>
      <c r="O2516" s="17">
        <f ca="1">f_nav_adjustedreturn(A2516,参数!$B$6,参数!$B$5)</f>
        <v>0</v>
      </c>
      <c r="P2516" s="17">
        <f ca="1">f_nav_periodreturnrankingper(A2516,参数!$B$6,参数!$B$5,3)</f>
        <v>0</v>
      </c>
      <c r="Q2516" s="25">
        <f>f_return(A2516,1,参数!$B$1-365/2,参数!$B$1)</f>
        <v>49.5840422454023</v>
      </c>
      <c r="R2516" s="25">
        <f ca="1">f_return(A2516,1,参数!$B$4,参数!$B$1)</f>
        <v>0</v>
      </c>
      <c r="S2516" s="25">
        <f ca="1">f_return(A2516,1,参数!$B$6,参数!$B$1)</f>
        <v>0</v>
      </c>
      <c r="T2516" t="str">
        <f>f_info_investtype(A2516)</f>
        <v>普通股票型基金</v>
      </c>
      <c r="U2516" t="str">
        <f>f_info_fundmanager(A2516)</f>
        <v>孙笑悦</v>
      </c>
      <c r="V2516">
        <f>f_info_manager_onthepostdays(A2516,1)</f>
        <v>308</v>
      </c>
      <c r="W2516" s="25">
        <f ca="1">f_return_1w(A2516,"0",参数!$B$2)</f>
        <v>0</v>
      </c>
      <c r="X2516" s="25">
        <f>f_return_1m(A2516,"0",参数!$B$1)</f>
        <v>18.4573002754821</v>
      </c>
      <c r="Y2516" s="25">
        <f>f_return_3m(A2516,0,参数!$B$1)</f>
        <v>30.1834862385321</v>
      </c>
      <c r="Z2516" s="25">
        <f>f_return_6m(A2516,0,参数!B2515)</f>
        <v>19.7785732123533</v>
      </c>
      <c r="AA2516" t="str">
        <f>f_dq_status(A2516,参数!$B$1)</f>
        <v>开放申购|开放赎回</v>
      </c>
      <c r="AB2516" s="17">
        <f ca="1">f_risk_maxdownside(A2516,参数!$B$6,参数!$B$1)</f>
        <v>-21.0914222988866</v>
      </c>
      <c r="AC2516" s="17">
        <f ca="1">f_risk_maxdownside(A2516,参数!$B$4,参数!$B$1)</f>
        <v>-21.0914222988866</v>
      </c>
      <c r="AD2516" t="str">
        <f ca="1">f_risk_maxdownside_date(A2516,参数!$B$6,参数!$B$1)</f>
        <v>20200804-20201125</v>
      </c>
    </row>
    <row r="2517" spans="1:30">
      <c r="A2517" s="15" t="s">
        <v>2545</v>
      </c>
      <c r="B2517" t="str">
        <f>f_info_name(A2517)</f>
        <v>中加聚庆六个月定开A</v>
      </c>
      <c r="C2517" t="str">
        <f>f_info_setupdate(A2517)</f>
        <v>2020-05-22</v>
      </c>
      <c r="D2517" s="16">
        <f t="shared" si="39"/>
        <v>248</v>
      </c>
      <c r="F2517" s="17">
        <f>f_netasset_total(A2517,参数!$B$1,100000000)</f>
        <v>6.5342623127</v>
      </c>
      <c r="G2517" s="17">
        <f ca="1">f_nav_adjustedreturn(A2517,参数!$B$2,参数!$B$1)</f>
        <v>0</v>
      </c>
      <c r="H2517" s="17">
        <f ca="1">f_nav_periodreturnrankingper(A2517,参数!$B$2,参数!$B$1,3)</f>
        <v>0</v>
      </c>
      <c r="I2517" s="17">
        <f ca="1">f_nav_adjustedreturn(A2517,参数!$B$3,参数!$B$2)</f>
        <v>0</v>
      </c>
      <c r="J2517" s="17">
        <f ca="1">f_nav_periodreturnrankingper(A2517,参数!$B$3,参数!$B$2,3)</f>
        <v>0</v>
      </c>
      <c r="K2517" s="17">
        <f ca="1">f_nav_adjustedreturn(A2517,参数!$B$4,参数!$B$3)</f>
        <v>0</v>
      </c>
      <c r="L2517" s="17">
        <f ca="1">f_nav_periodreturnrankingper(A2517,参数!$B$4,参数!$B$3,3)</f>
        <v>0</v>
      </c>
      <c r="M2517" s="17">
        <f ca="1">f_nav_adjustedreturn(A2517,参数!$B$5,参数!$B$4)</f>
        <v>0</v>
      </c>
      <c r="N2517" s="17">
        <f ca="1">f_nav_periodreturnrankingper(A2517,参数!$B$5,参数!$B$4,3)</f>
        <v>0</v>
      </c>
      <c r="O2517" s="17">
        <f ca="1">f_nav_adjustedreturn(A2517,参数!$B$6,参数!$B$5)</f>
        <v>0</v>
      </c>
      <c r="P2517" s="17">
        <f ca="1">f_nav_periodreturnrankingper(A2517,参数!$B$6,参数!$B$5,3)</f>
        <v>0</v>
      </c>
      <c r="Q2517" s="25">
        <f>f_return(A2517,1,参数!$B$1-365/2,参数!$B$1)</f>
        <v>28.537243372985</v>
      </c>
      <c r="R2517" s="25">
        <f ca="1">f_return(A2517,1,参数!$B$4,参数!$B$1)</f>
        <v>0</v>
      </c>
      <c r="S2517" s="25">
        <f ca="1">f_return(A2517,1,参数!$B$6,参数!$B$1)</f>
        <v>0</v>
      </c>
      <c r="T2517" t="str">
        <f>f_info_investtype(A2517)</f>
        <v>偏债混合型基金</v>
      </c>
      <c r="U2517" t="str">
        <f>f_info_fundmanager(A2517)</f>
        <v>冯汉杰,魏泰源</v>
      </c>
      <c r="V2517">
        <f>f_info_manager_onthepostdays(A2517,1)</f>
        <v>265</v>
      </c>
      <c r="W2517" s="25">
        <f ca="1">f_return_1w(A2517,"0",参数!$B$2)</f>
        <v>0</v>
      </c>
      <c r="X2517" s="25">
        <f>f_return_1m(A2517,"0",参数!$B$1)</f>
        <v>3.17390539827677</v>
      </c>
      <c r="Y2517" s="25">
        <f>f_return_3m(A2517,0,参数!$B$1)</f>
        <v>5.8637798827244</v>
      </c>
      <c r="Z2517" s="25">
        <f>f_return_6m(A2517,0,参数!B2516)</f>
        <v>10.2687866742381</v>
      </c>
      <c r="AA2517" t="str">
        <f>f_dq_status(A2517,参数!$B$1)</f>
        <v>暂停申购|暂停赎回</v>
      </c>
      <c r="AB2517" s="17">
        <f ca="1">f_risk_maxdownside(A2517,参数!$B$6,参数!$B$1)</f>
        <v>-1.52248525917452</v>
      </c>
      <c r="AC2517" s="17">
        <f ca="1">f_risk_maxdownside(A2517,参数!$B$4,参数!$B$1)</f>
        <v>-1.52248525917452</v>
      </c>
      <c r="AD2517" t="str">
        <f ca="1">f_risk_maxdownside_date(A2517,参数!$B$6,参数!$B$1)</f>
        <v>20201202-20201211</v>
      </c>
    </row>
    <row r="2518" spans="1:30">
      <c r="A2518" s="15" t="s">
        <v>2546</v>
      </c>
      <c r="B2518" t="str">
        <f>f_info_name(A2518)</f>
        <v>湘财长兴A</v>
      </c>
      <c r="C2518" t="str">
        <f>f_info_setupdate(A2518)</f>
        <v>2020-04-23</v>
      </c>
      <c r="D2518" s="16">
        <f t="shared" si="39"/>
        <v>277</v>
      </c>
      <c r="F2518" s="17">
        <f>f_netasset_total(A2518,参数!$B$1,100000000)</f>
        <v>2.8964101038</v>
      </c>
      <c r="G2518" s="17">
        <f ca="1">f_nav_adjustedreturn(A2518,参数!$B$2,参数!$B$1)</f>
        <v>0</v>
      </c>
      <c r="H2518" s="17">
        <f ca="1">f_nav_periodreturnrankingper(A2518,参数!$B$2,参数!$B$1,3)</f>
        <v>0</v>
      </c>
      <c r="I2518" s="17">
        <f ca="1">f_nav_adjustedreturn(A2518,参数!$B$3,参数!$B$2)</f>
        <v>0</v>
      </c>
      <c r="J2518" s="17">
        <f ca="1">f_nav_periodreturnrankingper(A2518,参数!$B$3,参数!$B$2,3)</f>
        <v>0</v>
      </c>
      <c r="K2518" s="17">
        <f ca="1">f_nav_adjustedreturn(A2518,参数!$B$4,参数!$B$3)</f>
        <v>0</v>
      </c>
      <c r="L2518" s="17">
        <f ca="1">f_nav_periodreturnrankingper(A2518,参数!$B$4,参数!$B$3,3)</f>
        <v>0</v>
      </c>
      <c r="M2518" s="17">
        <f ca="1">f_nav_adjustedreturn(A2518,参数!$B$5,参数!$B$4)</f>
        <v>0</v>
      </c>
      <c r="N2518" s="17">
        <f ca="1">f_nav_periodreturnrankingper(A2518,参数!$B$5,参数!$B$4,3)</f>
        <v>0</v>
      </c>
      <c r="O2518" s="17">
        <f ca="1">f_nav_adjustedreturn(A2518,参数!$B$6,参数!$B$5)</f>
        <v>0</v>
      </c>
      <c r="P2518" s="17">
        <f ca="1">f_nav_periodreturnrankingper(A2518,参数!$B$6,参数!$B$5,3)</f>
        <v>0</v>
      </c>
      <c r="Q2518" s="25">
        <f>f_return(A2518,1,参数!$B$1-365/2,参数!$B$1)</f>
        <v>41.2918987612148</v>
      </c>
      <c r="R2518" s="25">
        <f ca="1">f_return(A2518,1,参数!$B$4,参数!$B$1)</f>
        <v>0</v>
      </c>
      <c r="S2518" s="25">
        <f ca="1">f_return(A2518,1,参数!$B$6,参数!$B$1)</f>
        <v>0</v>
      </c>
      <c r="T2518" t="str">
        <f>f_info_investtype(A2518)</f>
        <v>灵活配置型基金</v>
      </c>
      <c r="U2518" t="str">
        <f>f_info_fundmanager(A2518)</f>
        <v>车广路,肖超虎</v>
      </c>
      <c r="V2518">
        <f>f_info_manager_onthepostdays(A2518,1)</f>
        <v>294</v>
      </c>
      <c r="W2518" s="25">
        <f ca="1">f_return_1w(A2518,"0",参数!$B$2)</f>
        <v>0</v>
      </c>
      <c r="X2518" s="25">
        <f>f_return_1m(A2518,"0",参数!$B$1)</f>
        <v>7.53239975645821</v>
      </c>
      <c r="Y2518" s="25">
        <f>f_return_3m(A2518,0,参数!$B$1)</f>
        <v>16.9631031220435</v>
      </c>
      <c r="Z2518" s="25">
        <f>f_return_6m(A2518,0,参数!B2517)</f>
        <v>10.0424455883681</v>
      </c>
      <c r="AA2518" t="str">
        <f>f_dq_status(A2518,参数!$B$1)</f>
        <v>开放申购|开放赎回</v>
      </c>
      <c r="AB2518" s="17">
        <f ca="1">f_risk_maxdownside(A2518,参数!$B$6,参数!$B$1)</f>
        <v>-8.13727224482576</v>
      </c>
      <c r="AC2518" s="17">
        <f ca="1">f_risk_maxdownside(A2518,参数!$B$4,参数!$B$1)</f>
        <v>-8.13727224482576</v>
      </c>
      <c r="AD2518" t="str">
        <f ca="1">f_risk_maxdownside_date(A2518,参数!$B$6,参数!$B$1)</f>
        <v>20200714-20200724</v>
      </c>
    </row>
    <row r="2519" spans="1:30">
      <c r="A2519" s="15" t="s">
        <v>2547</v>
      </c>
      <c r="B2519" t="str">
        <f>f_info_name(A2519)</f>
        <v>东方红颐和稳健养老目标两年</v>
      </c>
      <c r="C2519" t="str">
        <f>f_info_setupdate(A2519)</f>
        <v>2020-06-24</v>
      </c>
      <c r="D2519" s="16">
        <f t="shared" si="39"/>
        <v>215</v>
      </c>
      <c r="F2519" s="17">
        <f>f_netasset_total(A2519,参数!$B$1,100000000)</f>
        <v>2.2613184535</v>
      </c>
      <c r="G2519" s="17">
        <f ca="1">f_nav_adjustedreturn(A2519,参数!$B$2,参数!$B$1)</f>
        <v>0</v>
      </c>
      <c r="H2519" s="17">
        <f ca="1">f_nav_periodreturnrankingper(A2519,参数!$B$2,参数!$B$1,3)</f>
        <v>0</v>
      </c>
      <c r="I2519" s="17">
        <f ca="1">f_nav_adjustedreturn(A2519,参数!$B$3,参数!$B$2)</f>
        <v>0</v>
      </c>
      <c r="J2519" s="17">
        <f ca="1">f_nav_periodreturnrankingper(A2519,参数!$B$3,参数!$B$2,3)</f>
        <v>0</v>
      </c>
      <c r="K2519" s="17">
        <f ca="1">f_nav_adjustedreturn(A2519,参数!$B$4,参数!$B$3)</f>
        <v>0</v>
      </c>
      <c r="L2519" s="17">
        <f ca="1">f_nav_periodreturnrankingper(A2519,参数!$B$4,参数!$B$3,3)</f>
        <v>0</v>
      </c>
      <c r="M2519" s="17">
        <f ca="1">f_nav_adjustedreturn(A2519,参数!$B$5,参数!$B$4)</f>
        <v>0</v>
      </c>
      <c r="N2519" s="17">
        <f ca="1">f_nav_periodreturnrankingper(A2519,参数!$B$5,参数!$B$4,3)</f>
        <v>0</v>
      </c>
      <c r="O2519" s="17">
        <f ca="1">f_nav_adjustedreturn(A2519,参数!$B$6,参数!$B$5)</f>
        <v>0</v>
      </c>
      <c r="P2519" s="17">
        <f ca="1">f_nav_periodreturnrankingper(A2519,参数!$B$6,参数!$B$5,3)</f>
        <v>0</v>
      </c>
      <c r="Q2519" s="25">
        <f>f_return(A2519,1,参数!$B$1-365/2,参数!$B$1)</f>
        <v>8.67984456664728</v>
      </c>
      <c r="R2519" s="25">
        <f ca="1">f_return(A2519,1,参数!$B$4,参数!$B$1)</f>
        <v>0</v>
      </c>
      <c r="S2519" s="25">
        <f ca="1">f_return(A2519,1,参数!$B$6,参数!$B$1)</f>
        <v>0</v>
      </c>
      <c r="T2519" t="str">
        <f>f_info_investtype(A2519)</f>
        <v>偏债混合型基金</v>
      </c>
      <c r="U2519" t="str">
        <f>f_info_fundmanager(A2519)</f>
        <v>陈文扬</v>
      </c>
      <c r="V2519">
        <f>f_info_manager_onthepostdays(A2519,1)</f>
        <v>232</v>
      </c>
      <c r="W2519" s="25">
        <f ca="1">f_return_1w(A2519,"0",参数!$B$2)</f>
        <v>0</v>
      </c>
      <c r="X2519" s="25">
        <f>f_return_1m(A2519,"0",参数!$B$1)</f>
        <v>2.09277654547209</v>
      </c>
      <c r="Y2519" s="25">
        <f>f_return_3m(A2519,0,参数!$B$1)</f>
        <v>3.92695857058708</v>
      </c>
      <c r="Z2519" s="25">
        <f>f_return_6m(A2519,0,参数!B2518)</f>
        <v>3.54756289308176</v>
      </c>
      <c r="AA2519" t="str">
        <f>f_dq_status(A2519,参数!$B$1)</f>
        <v>开放申购|暂停赎回</v>
      </c>
      <c r="AB2519" s="17">
        <f ca="1">f_risk_maxdownside(A2519,参数!$B$6,参数!$B$1)</f>
        <v>-0.813247109543403</v>
      </c>
      <c r="AC2519" s="17">
        <f ca="1">f_risk_maxdownside(A2519,参数!$B$4,参数!$B$1)</f>
        <v>-0.813247109543403</v>
      </c>
      <c r="AD2519" t="str">
        <f ca="1">f_risk_maxdownside_date(A2519,参数!$B$6,参数!$B$1)</f>
        <v>20200819-20200925</v>
      </c>
    </row>
    <row r="2520" spans="1:30">
      <c r="A2520" s="15" t="s">
        <v>2548</v>
      </c>
      <c r="B2520" t="str">
        <f>f_info_name(A2520)</f>
        <v>浙商智多兴稳健回报一年持有A</v>
      </c>
      <c r="C2520" t="str">
        <f>f_info_setupdate(A2520)</f>
        <v>2020-06-04</v>
      </c>
      <c r="D2520" s="16">
        <f t="shared" si="39"/>
        <v>235</v>
      </c>
      <c r="F2520" s="17">
        <f>f_netasset_total(A2520,参数!$B$1,100000000)</f>
        <v>11.9759362112</v>
      </c>
      <c r="G2520" s="17">
        <f ca="1">f_nav_adjustedreturn(A2520,参数!$B$2,参数!$B$1)</f>
        <v>0</v>
      </c>
      <c r="H2520" s="17">
        <f ca="1">f_nav_periodreturnrankingper(A2520,参数!$B$2,参数!$B$1,3)</f>
        <v>0</v>
      </c>
      <c r="I2520" s="17">
        <f ca="1">f_nav_adjustedreturn(A2520,参数!$B$3,参数!$B$2)</f>
        <v>0</v>
      </c>
      <c r="J2520" s="17">
        <f ca="1">f_nav_periodreturnrankingper(A2520,参数!$B$3,参数!$B$2,3)</f>
        <v>0</v>
      </c>
      <c r="K2520" s="17">
        <f ca="1">f_nav_adjustedreturn(A2520,参数!$B$4,参数!$B$3)</f>
        <v>0</v>
      </c>
      <c r="L2520" s="17">
        <f ca="1">f_nav_periodreturnrankingper(A2520,参数!$B$4,参数!$B$3,3)</f>
        <v>0</v>
      </c>
      <c r="M2520" s="17">
        <f ca="1">f_nav_adjustedreturn(A2520,参数!$B$5,参数!$B$4)</f>
        <v>0</v>
      </c>
      <c r="N2520" s="17">
        <f ca="1">f_nav_periodreturnrankingper(A2520,参数!$B$5,参数!$B$4,3)</f>
        <v>0</v>
      </c>
      <c r="O2520" s="17">
        <f ca="1">f_nav_adjustedreturn(A2520,参数!$B$6,参数!$B$5)</f>
        <v>0</v>
      </c>
      <c r="P2520" s="17">
        <f ca="1">f_nav_periodreturnrankingper(A2520,参数!$B$6,参数!$B$5,3)</f>
        <v>0</v>
      </c>
      <c r="Q2520" s="25">
        <f>f_return(A2520,1,参数!$B$1-365/2,参数!$B$1)</f>
        <v>20.4848545952233</v>
      </c>
      <c r="R2520" s="25">
        <f ca="1">f_return(A2520,1,参数!$B$4,参数!$B$1)</f>
        <v>0</v>
      </c>
      <c r="S2520" s="25">
        <f ca="1">f_return(A2520,1,参数!$B$6,参数!$B$1)</f>
        <v>0</v>
      </c>
      <c r="T2520" t="str">
        <f>f_info_investtype(A2520)</f>
        <v>偏债混合型基金</v>
      </c>
      <c r="U2520" t="str">
        <f>f_info_fundmanager(A2520)</f>
        <v>查晓磊,周锦程,陈亚芳</v>
      </c>
      <c r="V2520">
        <f>f_info_manager_onthepostdays(A2520,1)</f>
        <v>252</v>
      </c>
      <c r="W2520" s="25">
        <f ca="1">f_return_1w(A2520,"0",参数!$B$2)</f>
        <v>0</v>
      </c>
      <c r="X2520" s="25">
        <f>f_return_1m(A2520,"0",参数!$B$1)</f>
        <v>3.47413383958234</v>
      </c>
      <c r="Y2520" s="25">
        <f>f_return_3m(A2520,0,参数!$B$1)</f>
        <v>8.06881136694347</v>
      </c>
      <c r="Z2520" s="25">
        <f>f_return_6m(A2520,0,参数!B2519)</f>
        <v>8.96023869589479</v>
      </c>
      <c r="AA2520" t="str">
        <f>f_dq_status(A2520,参数!$B$1)</f>
        <v>开放申购|暂停赎回</v>
      </c>
      <c r="AB2520" s="17">
        <f ca="1">f_risk_maxdownside(A2520,参数!$B$6,参数!$B$1)</f>
        <v>-1.41458106637648</v>
      </c>
      <c r="AC2520" s="17">
        <f ca="1">f_risk_maxdownside(A2520,参数!$B$4,参数!$B$1)</f>
        <v>-1.41458106637648</v>
      </c>
      <c r="AD2520" t="str">
        <f ca="1">f_risk_maxdownside_date(A2520,参数!$B$6,参数!$B$1)</f>
        <v>20200820-20200925</v>
      </c>
    </row>
    <row r="2521" spans="1:30">
      <c r="A2521" s="15" t="s">
        <v>2549</v>
      </c>
      <c r="B2521" t="str">
        <f>f_info_name(A2521)</f>
        <v>东方红颐和平衡养老目标三年</v>
      </c>
      <c r="C2521" t="str">
        <f>f_info_setupdate(A2521)</f>
        <v>2020-06-11</v>
      </c>
      <c r="D2521" s="16">
        <f t="shared" si="39"/>
        <v>228</v>
      </c>
      <c r="F2521" s="17">
        <f>f_netasset_total(A2521,参数!$B$1,100000000)</f>
        <v>2.9607253358</v>
      </c>
      <c r="G2521" s="17">
        <f ca="1">f_nav_adjustedreturn(A2521,参数!$B$2,参数!$B$1)</f>
        <v>0</v>
      </c>
      <c r="H2521" s="17">
        <f ca="1">f_nav_periodreturnrankingper(A2521,参数!$B$2,参数!$B$1,3)</f>
        <v>0</v>
      </c>
      <c r="I2521" s="17">
        <f ca="1">f_nav_adjustedreturn(A2521,参数!$B$3,参数!$B$2)</f>
        <v>0</v>
      </c>
      <c r="J2521" s="17">
        <f ca="1">f_nav_periodreturnrankingper(A2521,参数!$B$3,参数!$B$2,3)</f>
        <v>0</v>
      </c>
      <c r="K2521" s="17">
        <f ca="1">f_nav_adjustedreturn(A2521,参数!$B$4,参数!$B$3)</f>
        <v>0</v>
      </c>
      <c r="L2521" s="17">
        <f ca="1">f_nav_periodreturnrankingper(A2521,参数!$B$4,参数!$B$3,3)</f>
        <v>0</v>
      </c>
      <c r="M2521" s="17">
        <f ca="1">f_nav_adjustedreturn(A2521,参数!$B$5,参数!$B$4)</f>
        <v>0</v>
      </c>
      <c r="N2521" s="17">
        <f ca="1">f_nav_periodreturnrankingper(A2521,参数!$B$5,参数!$B$4,3)</f>
        <v>0</v>
      </c>
      <c r="O2521" s="17">
        <f ca="1">f_nav_adjustedreturn(A2521,参数!$B$6,参数!$B$5)</f>
        <v>0</v>
      </c>
      <c r="P2521" s="17">
        <f ca="1">f_nav_periodreturnrankingper(A2521,参数!$B$6,参数!$B$5,3)</f>
        <v>0</v>
      </c>
      <c r="Q2521" s="25">
        <f>f_return(A2521,1,参数!$B$1-365/2,参数!$B$1)</f>
        <v>27.9831244675818</v>
      </c>
      <c r="R2521" s="25">
        <f ca="1">f_return(A2521,1,参数!$B$4,参数!$B$1)</f>
        <v>0</v>
      </c>
      <c r="S2521" s="25">
        <f ca="1">f_return(A2521,1,参数!$B$6,参数!$B$1)</f>
        <v>0</v>
      </c>
      <c r="T2521" t="str">
        <f>f_info_investtype(A2521)</f>
        <v>平衡混合型基金</v>
      </c>
      <c r="U2521" t="str">
        <f>f_info_fundmanager(A2521)</f>
        <v>陈文扬</v>
      </c>
      <c r="V2521">
        <f>f_info_manager_onthepostdays(A2521,1)</f>
        <v>245</v>
      </c>
      <c r="W2521" s="25">
        <f ca="1">f_return_1w(A2521,"0",参数!$B$2)</f>
        <v>0</v>
      </c>
      <c r="X2521" s="25">
        <f>f_return_1m(A2521,"0",参数!$B$1)</f>
        <v>6.28799564467833</v>
      </c>
      <c r="Y2521" s="25">
        <f>f_return_3m(A2521,0,参数!$B$1)</f>
        <v>12.3321825853471</v>
      </c>
      <c r="Z2521" s="25">
        <f>f_return_6m(A2521,0,参数!B2520)</f>
        <v>10.021952849098</v>
      </c>
      <c r="AA2521" t="str">
        <f>f_dq_status(A2521,参数!$B$1)</f>
        <v>开放申购|暂停赎回</v>
      </c>
      <c r="AB2521" s="17">
        <f ca="1">f_risk_maxdownside(A2521,参数!$B$6,参数!$B$1)</f>
        <v>-2.93895293895295</v>
      </c>
      <c r="AC2521" s="17">
        <f ca="1">f_risk_maxdownside(A2521,参数!$B$4,参数!$B$1)</f>
        <v>-2.93895293895295</v>
      </c>
      <c r="AD2521" t="str">
        <f ca="1">f_risk_maxdownside_date(A2521,参数!$B$6,参数!$B$1)</f>
        <v>20200829-20200925</v>
      </c>
    </row>
    <row r="2522" spans="1:30">
      <c r="A2522" s="15" t="s">
        <v>2550</v>
      </c>
      <c r="B2522" t="str">
        <f>f_info_name(A2522)</f>
        <v>东方红颐和积极养老目标五年</v>
      </c>
      <c r="C2522" t="str">
        <f>f_info_setupdate(A2522)</f>
        <v>2020-06-23</v>
      </c>
      <c r="D2522" s="16">
        <f t="shared" si="39"/>
        <v>216</v>
      </c>
      <c r="F2522" s="17">
        <f>f_netasset_total(A2522,参数!$B$1,100000000)</f>
        <v>2.564236218</v>
      </c>
      <c r="G2522" s="17">
        <f ca="1">f_nav_adjustedreturn(A2522,参数!$B$2,参数!$B$1)</f>
        <v>0</v>
      </c>
      <c r="H2522" s="17">
        <f ca="1">f_nav_periodreturnrankingper(A2522,参数!$B$2,参数!$B$1,3)</f>
        <v>0</v>
      </c>
      <c r="I2522" s="17">
        <f ca="1">f_nav_adjustedreturn(A2522,参数!$B$3,参数!$B$2)</f>
        <v>0</v>
      </c>
      <c r="J2522" s="17">
        <f ca="1">f_nav_periodreturnrankingper(A2522,参数!$B$3,参数!$B$2,3)</f>
        <v>0</v>
      </c>
      <c r="K2522" s="17">
        <f ca="1">f_nav_adjustedreturn(A2522,参数!$B$4,参数!$B$3)</f>
        <v>0</v>
      </c>
      <c r="L2522" s="17">
        <f ca="1">f_nav_periodreturnrankingper(A2522,参数!$B$4,参数!$B$3,3)</f>
        <v>0</v>
      </c>
      <c r="M2522" s="17">
        <f ca="1">f_nav_adjustedreturn(A2522,参数!$B$5,参数!$B$4)</f>
        <v>0</v>
      </c>
      <c r="N2522" s="17">
        <f ca="1">f_nav_periodreturnrankingper(A2522,参数!$B$5,参数!$B$4,3)</f>
        <v>0</v>
      </c>
      <c r="O2522" s="17">
        <f ca="1">f_nav_adjustedreturn(A2522,参数!$B$6,参数!$B$5)</f>
        <v>0</v>
      </c>
      <c r="P2522" s="17">
        <f ca="1">f_nav_periodreturnrankingper(A2522,参数!$B$6,参数!$B$5,3)</f>
        <v>0</v>
      </c>
      <c r="Q2522" s="25">
        <f>f_return(A2522,1,参数!$B$1-365/2,参数!$B$1)</f>
        <v>40.9839265782149</v>
      </c>
      <c r="R2522" s="25">
        <f ca="1">f_return(A2522,1,参数!$B$4,参数!$B$1)</f>
        <v>0</v>
      </c>
      <c r="S2522" s="25">
        <f ca="1">f_return(A2522,1,参数!$B$6,参数!$B$1)</f>
        <v>0</v>
      </c>
      <c r="T2522" t="str">
        <f>f_info_investtype(A2522)</f>
        <v>偏股混合型基金</v>
      </c>
      <c r="U2522" t="str">
        <f>f_info_fundmanager(A2522)</f>
        <v>陈文扬</v>
      </c>
      <c r="V2522">
        <f>f_info_manager_onthepostdays(A2522,1)</f>
        <v>233</v>
      </c>
      <c r="W2522" s="25">
        <f ca="1">f_return_1w(A2522,"0",参数!$B$2)</f>
        <v>0</v>
      </c>
      <c r="X2522" s="25">
        <f>f_return_1m(A2522,"0",参数!$B$1)</f>
        <v>8.45021037868163</v>
      </c>
      <c r="Y2522" s="25">
        <f>f_return_3m(A2522,0,参数!$B$1)</f>
        <v>16.981845688351</v>
      </c>
      <c r="Z2522" s="25">
        <f>f_return_6m(A2522,0,参数!B2521)</f>
        <v>14.3422913719943</v>
      </c>
      <c r="AA2522" t="str">
        <f>f_dq_status(A2522,参数!$B$1)</f>
        <v>开放申购|暂停赎回</v>
      </c>
      <c r="AB2522" s="17">
        <f ca="1">f_risk_maxdownside(A2522,参数!$B$6,参数!$B$1)</f>
        <v>-4.19988874466901</v>
      </c>
      <c r="AC2522" s="17">
        <f ca="1">f_risk_maxdownside(A2522,参数!$B$4,参数!$B$1)</f>
        <v>-4.19988874466901</v>
      </c>
      <c r="AD2522" t="str">
        <f ca="1">f_risk_maxdownside_date(A2522,参数!$B$6,参数!$B$1)</f>
        <v>20200829-20200910</v>
      </c>
    </row>
    <row r="2523" spans="1:30">
      <c r="A2523" s="15" t="s">
        <v>2551</v>
      </c>
      <c r="B2523" t="str">
        <f>f_info_name(A2523)</f>
        <v>农银汇理永乐3个月</v>
      </c>
      <c r="C2523" t="str">
        <f>f_info_setupdate(A2523)</f>
        <v>2020-06-24</v>
      </c>
      <c r="D2523" s="16">
        <f t="shared" si="39"/>
        <v>215</v>
      </c>
      <c r="F2523" s="17">
        <f>f_netasset_total(A2523,参数!$B$1,100000000)</f>
        <v>2.0130934857</v>
      </c>
      <c r="G2523" s="17">
        <f ca="1">f_nav_adjustedreturn(A2523,参数!$B$2,参数!$B$1)</f>
        <v>0</v>
      </c>
      <c r="H2523" s="17">
        <f ca="1">f_nav_periodreturnrankingper(A2523,参数!$B$2,参数!$B$1,3)</f>
        <v>0</v>
      </c>
      <c r="I2523" s="17">
        <f ca="1">f_nav_adjustedreturn(A2523,参数!$B$3,参数!$B$2)</f>
        <v>0</v>
      </c>
      <c r="J2523" s="17">
        <f ca="1">f_nav_periodreturnrankingper(A2523,参数!$B$3,参数!$B$2,3)</f>
        <v>0</v>
      </c>
      <c r="K2523" s="17">
        <f ca="1">f_nav_adjustedreturn(A2523,参数!$B$4,参数!$B$3)</f>
        <v>0</v>
      </c>
      <c r="L2523" s="17">
        <f ca="1">f_nav_periodreturnrankingper(A2523,参数!$B$4,参数!$B$3,3)</f>
        <v>0</v>
      </c>
      <c r="M2523" s="17">
        <f ca="1">f_nav_adjustedreturn(A2523,参数!$B$5,参数!$B$4)</f>
        <v>0</v>
      </c>
      <c r="N2523" s="17">
        <f ca="1">f_nav_periodreturnrankingper(A2523,参数!$B$5,参数!$B$4,3)</f>
        <v>0</v>
      </c>
      <c r="O2523" s="17">
        <f ca="1">f_nav_adjustedreturn(A2523,参数!$B$6,参数!$B$5)</f>
        <v>0</v>
      </c>
      <c r="P2523" s="17">
        <f ca="1">f_nav_periodreturnrankingper(A2523,参数!$B$6,参数!$B$5,3)</f>
        <v>0</v>
      </c>
      <c r="Q2523" s="25">
        <f>f_return(A2523,1,参数!$B$1-365/2,参数!$B$1)</f>
        <v>14.3627242140066</v>
      </c>
      <c r="R2523" s="25">
        <f ca="1">f_return(A2523,1,参数!$B$4,参数!$B$1)</f>
        <v>0</v>
      </c>
      <c r="S2523" s="25">
        <f ca="1">f_return(A2523,1,参数!$B$6,参数!$B$1)</f>
        <v>0</v>
      </c>
      <c r="T2523" t="str">
        <f>f_info_investtype(A2523)</f>
        <v>偏债混合型基金</v>
      </c>
      <c r="U2523" t="str">
        <f>f_info_fundmanager(A2523)</f>
        <v>叶忻</v>
      </c>
      <c r="V2523">
        <f>f_info_manager_onthepostdays(A2523,1)</f>
        <v>232</v>
      </c>
      <c r="W2523" s="25">
        <f ca="1">f_return_1w(A2523,"0",参数!$B$2)</f>
        <v>0</v>
      </c>
      <c r="X2523" s="25">
        <f>f_return_1m(A2523,"0",参数!$B$1)</f>
        <v>4.02729719338716</v>
      </c>
      <c r="Y2523" s="25">
        <f>f_return_3m(A2523,0,参数!$B$1)</f>
        <v>6.29542329601258</v>
      </c>
      <c r="Z2523" s="25">
        <f>f_return_6m(A2523,0,参数!B2522)</f>
        <v>4.85826001955035</v>
      </c>
      <c r="AA2523" t="str">
        <f>f_dq_status(A2523,参数!$B$1)</f>
        <v>开放申购|开放赎回</v>
      </c>
      <c r="AB2523" s="17">
        <f ca="1">f_risk_maxdownside(A2523,参数!$B$6,参数!$B$1)</f>
        <v>-1.92829457364341</v>
      </c>
      <c r="AC2523" s="17">
        <f ca="1">f_risk_maxdownside(A2523,参数!$B$4,参数!$B$1)</f>
        <v>-1.92829457364341</v>
      </c>
      <c r="AD2523" t="str">
        <f ca="1">f_risk_maxdownside_date(A2523,参数!$B$6,参数!$B$1)</f>
        <v>20200902-20200925,20200902-20200928</v>
      </c>
    </row>
    <row r="2524" spans="1:30">
      <c r="A2524" s="15" t="s">
        <v>2552</v>
      </c>
      <c r="B2524" t="str">
        <f>f_info_name(A2524)</f>
        <v>天弘聚新三个月定开A</v>
      </c>
      <c r="C2524" t="str">
        <f>f_info_setupdate(A2524)</f>
        <v>2020-09-10</v>
      </c>
      <c r="D2524" s="16">
        <f t="shared" si="39"/>
        <v>137</v>
      </c>
      <c r="F2524" s="17">
        <f>f_netasset_total(A2524,参数!$B$1,100000000)</f>
        <v>5.2327259425</v>
      </c>
      <c r="G2524" s="17">
        <f ca="1">f_nav_adjustedreturn(A2524,参数!$B$2,参数!$B$1)</f>
        <v>0</v>
      </c>
      <c r="H2524" s="17">
        <f ca="1">f_nav_periodreturnrankingper(A2524,参数!$B$2,参数!$B$1,3)</f>
        <v>0</v>
      </c>
      <c r="I2524" s="17">
        <f ca="1">f_nav_adjustedreturn(A2524,参数!$B$3,参数!$B$2)</f>
        <v>0</v>
      </c>
      <c r="J2524" s="17">
        <f ca="1">f_nav_periodreturnrankingper(A2524,参数!$B$3,参数!$B$2,3)</f>
        <v>0</v>
      </c>
      <c r="K2524" s="17">
        <f ca="1">f_nav_adjustedreturn(A2524,参数!$B$4,参数!$B$3)</f>
        <v>0</v>
      </c>
      <c r="L2524" s="17">
        <f ca="1">f_nav_periodreturnrankingper(A2524,参数!$B$4,参数!$B$3,3)</f>
        <v>0</v>
      </c>
      <c r="M2524" s="17">
        <f ca="1">f_nav_adjustedreturn(A2524,参数!$B$5,参数!$B$4)</f>
        <v>0</v>
      </c>
      <c r="N2524" s="17">
        <f ca="1">f_nav_periodreturnrankingper(A2524,参数!$B$5,参数!$B$4,3)</f>
        <v>0</v>
      </c>
      <c r="O2524" s="17">
        <f ca="1">f_nav_adjustedreturn(A2524,参数!$B$6,参数!$B$5)</f>
        <v>0</v>
      </c>
      <c r="P2524" s="17">
        <f ca="1">f_nav_periodreturnrankingper(A2524,参数!$B$6,参数!$B$5,3)</f>
        <v>0</v>
      </c>
      <c r="Q2524" s="25">
        <f>f_return(A2524,1,参数!$B$1-365/2,参数!$B$1)</f>
        <v>0</v>
      </c>
      <c r="R2524" s="25">
        <f ca="1">f_return(A2524,1,参数!$B$4,参数!$B$1)</f>
        <v>0</v>
      </c>
      <c r="S2524" s="25">
        <f ca="1">f_return(A2524,1,参数!$B$6,参数!$B$1)</f>
        <v>0</v>
      </c>
      <c r="T2524" t="str">
        <f>f_info_investtype(A2524)</f>
        <v>偏债混合型基金</v>
      </c>
      <c r="U2524" t="str">
        <f>f_info_fundmanager(A2524)</f>
        <v>陈钢,刘洋</v>
      </c>
      <c r="V2524">
        <f>f_info_manager_onthepostdays(A2524,1)</f>
        <v>154</v>
      </c>
      <c r="W2524" s="25">
        <f ca="1">f_return_1w(A2524,"0",参数!$B$2)</f>
        <v>0</v>
      </c>
      <c r="X2524" s="25">
        <f>f_return_1m(A2524,"0",参数!$B$1)</f>
        <v>4.37921535100219</v>
      </c>
      <c r="Y2524" s="25">
        <f>f_return_3m(A2524,0,参数!$B$1)</f>
        <v>8.98631223963499</v>
      </c>
      <c r="Z2524" s="25">
        <f>f_return_6m(A2524,0,参数!B2523)</f>
        <v>0</v>
      </c>
      <c r="AA2524" t="str">
        <f>f_dq_status(A2524,参数!$B$1)</f>
        <v>暂停申购|暂停赎回</v>
      </c>
      <c r="AB2524" s="17">
        <f ca="1">f_risk_maxdownside(A2524,参数!$B$6,参数!$B$1)</f>
        <v>-0.856147336983568</v>
      </c>
      <c r="AC2524" s="17">
        <f ca="1">f_risk_maxdownside(A2524,参数!$B$4,参数!$B$1)</f>
        <v>-0.856147336983568</v>
      </c>
      <c r="AD2524" t="str">
        <f ca="1">f_risk_maxdownside_date(A2524,参数!$B$6,参数!$B$1)</f>
        <v>20200919-20200925</v>
      </c>
    </row>
    <row r="2525" spans="1:30">
      <c r="A2525" s="15" t="s">
        <v>2553</v>
      </c>
      <c r="B2525" t="str">
        <f>f_info_name(A2525)</f>
        <v>鹏华股息精选</v>
      </c>
      <c r="C2525" t="str">
        <f>f_info_setupdate(A2525)</f>
        <v>2020-05-07</v>
      </c>
      <c r="D2525" s="16">
        <f t="shared" si="39"/>
        <v>263</v>
      </c>
      <c r="F2525" s="17">
        <f>f_netasset_total(A2525,参数!$B$1,100000000)</f>
        <v>2.2294679373</v>
      </c>
      <c r="G2525" s="17">
        <f ca="1">f_nav_adjustedreturn(A2525,参数!$B$2,参数!$B$1)</f>
        <v>0</v>
      </c>
      <c r="H2525" s="17">
        <f ca="1">f_nav_periodreturnrankingper(A2525,参数!$B$2,参数!$B$1,3)</f>
        <v>0</v>
      </c>
      <c r="I2525" s="17">
        <f ca="1">f_nav_adjustedreturn(A2525,参数!$B$3,参数!$B$2)</f>
        <v>0</v>
      </c>
      <c r="J2525" s="17">
        <f ca="1">f_nav_periodreturnrankingper(A2525,参数!$B$3,参数!$B$2,3)</f>
        <v>0</v>
      </c>
      <c r="K2525" s="17">
        <f ca="1">f_nav_adjustedreturn(A2525,参数!$B$4,参数!$B$3)</f>
        <v>0</v>
      </c>
      <c r="L2525" s="17">
        <f ca="1">f_nav_periodreturnrankingper(A2525,参数!$B$4,参数!$B$3,3)</f>
        <v>0</v>
      </c>
      <c r="M2525" s="17">
        <f ca="1">f_nav_adjustedreturn(A2525,参数!$B$5,参数!$B$4)</f>
        <v>0</v>
      </c>
      <c r="N2525" s="17">
        <f ca="1">f_nav_periodreturnrankingper(A2525,参数!$B$5,参数!$B$4,3)</f>
        <v>0</v>
      </c>
      <c r="O2525" s="17">
        <f ca="1">f_nav_adjustedreturn(A2525,参数!$B$6,参数!$B$5)</f>
        <v>0</v>
      </c>
      <c r="P2525" s="17">
        <f ca="1">f_nav_periodreturnrankingper(A2525,参数!$B$6,参数!$B$5,3)</f>
        <v>0</v>
      </c>
      <c r="Q2525" s="25">
        <f>f_return(A2525,1,参数!$B$1-365/2,参数!$B$1)</f>
        <v>35.5357833863252</v>
      </c>
      <c r="R2525" s="25">
        <f ca="1">f_return(A2525,1,参数!$B$4,参数!$B$1)</f>
        <v>0</v>
      </c>
      <c r="S2525" s="25">
        <f ca="1">f_return(A2525,1,参数!$B$6,参数!$B$1)</f>
        <v>0</v>
      </c>
      <c r="T2525" t="str">
        <f>f_info_investtype(A2525)</f>
        <v>偏股混合型基金</v>
      </c>
      <c r="U2525" t="str">
        <f>f_info_fundmanager(A2525)</f>
        <v>伍旋</v>
      </c>
      <c r="V2525">
        <f>f_info_manager_onthepostdays(A2525,1)</f>
        <v>280</v>
      </c>
      <c r="W2525" s="25">
        <f ca="1">f_return_1w(A2525,"0",参数!$B$2)</f>
        <v>0</v>
      </c>
      <c r="X2525" s="25">
        <f>f_return_1m(A2525,"0",参数!$B$1)</f>
        <v>6.0219422998781</v>
      </c>
      <c r="Y2525" s="25">
        <f>f_return_3m(A2525,0,参数!$B$1)</f>
        <v>7.28618421052632</v>
      </c>
      <c r="Z2525" s="25">
        <f>f_return_6m(A2525,0,参数!B2524)</f>
        <v>9.39300325624113</v>
      </c>
      <c r="AA2525" t="str">
        <f>f_dq_status(A2525,参数!$B$1)</f>
        <v>开放申购|开放赎回</v>
      </c>
      <c r="AB2525" s="17">
        <f ca="1">f_risk_maxdownside(A2525,参数!$B$6,参数!$B$1)</f>
        <v>-6.89629011455883</v>
      </c>
      <c r="AC2525" s="17">
        <f ca="1">f_risk_maxdownside(A2525,参数!$B$4,参数!$B$1)</f>
        <v>-6.89629011455883</v>
      </c>
      <c r="AD2525" t="str">
        <f ca="1">f_risk_maxdownside_date(A2525,参数!$B$6,参数!$B$1)</f>
        <v>20201203-20201224</v>
      </c>
    </row>
    <row r="2526" spans="1:30">
      <c r="A2526" s="15" t="s">
        <v>2554</v>
      </c>
      <c r="B2526" t="str">
        <f>f_info_name(A2526)</f>
        <v>华宝成长策略</v>
      </c>
      <c r="C2526" t="str">
        <f>f_info_setupdate(A2526)</f>
        <v>2020-05-09</v>
      </c>
      <c r="D2526" s="16">
        <f t="shared" si="39"/>
        <v>261</v>
      </c>
      <c r="F2526" s="17">
        <f>f_netasset_total(A2526,参数!$B$1,100000000)</f>
        <v>1.957620607</v>
      </c>
      <c r="G2526" s="17">
        <f ca="1">f_nav_adjustedreturn(A2526,参数!$B$2,参数!$B$1)</f>
        <v>0</v>
      </c>
      <c r="H2526" s="17">
        <f ca="1">f_nav_periodreturnrankingper(A2526,参数!$B$2,参数!$B$1,3)</f>
        <v>0</v>
      </c>
      <c r="I2526" s="17">
        <f ca="1">f_nav_adjustedreturn(A2526,参数!$B$3,参数!$B$2)</f>
        <v>0</v>
      </c>
      <c r="J2526" s="17">
        <f ca="1">f_nav_periodreturnrankingper(A2526,参数!$B$3,参数!$B$2,3)</f>
        <v>0</v>
      </c>
      <c r="K2526" s="17">
        <f ca="1">f_nav_adjustedreturn(A2526,参数!$B$4,参数!$B$3)</f>
        <v>0</v>
      </c>
      <c r="L2526" s="17">
        <f ca="1">f_nav_periodreturnrankingper(A2526,参数!$B$4,参数!$B$3,3)</f>
        <v>0</v>
      </c>
      <c r="M2526" s="17">
        <f ca="1">f_nav_adjustedreturn(A2526,参数!$B$5,参数!$B$4)</f>
        <v>0</v>
      </c>
      <c r="N2526" s="17">
        <f ca="1">f_nav_periodreturnrankingper(A2526,参数!$B$5,参数!$B$4,3)</f>
        <v>0</v>
      </c>
      <c r="O2526" s="17">
        <f ca="1">f_nav_adjustedreturn(A2526,参数!$B$6,参数!$B$5)</f>
        <v>0</v>
      </c>
      <c r="P2526" s="17">
        <f ca="1">f_nav_periodreturnrankingper(A2526,参数!$B$6,参数!$B$5,3)</f>
        <v>0</v>
      </c>
      <c r="Q2526" s="25">
        <f>f_return(A2526,1,参数!$B$1-365/2,参数!$B$1)</f>
        <v>111.867380156091</v>
      </c>
      <c r="R2526" s="25">
        <f ca="1">f_return(A2526,1,参数!$B$4,参数!$B$1)</f>
        <v>0</v>
      </c>
      <c r="S2526" s="25">
        <f ca="1">f_return(A2526,1,参数!$B$6,参数!$B$1)</f>
        <v>0</v>
      </c>
      <c r="T2526" t="str">
        <f>f_info_investtype(A2526)</f>
        <v>偏股混合型基金</v>
      </c>
      <c r="U2526" t="str">
        <f>f_info_fundmanager(A2526)</f>
        <v>光磊,汤慧</v>
      </c>
      <c r="V2526">
        <f>f_info_manager_onthepostdays(A2526,1)</f>
        <v>278</v>
      </c>
      <c r="W2526" s="25">
        <f ca="1">f_return_1w(A2526,"0",参数!$B$2)</f>
        <v>0</v>
      </c>
      <c r="X2526" s="25">
        <f>f_return_1m(A2526,"0",参数!$B$1)</f>
        <v>13.8332255979315</v>
      </c>
      <c r="Y2526" s="25">
        <f>f_return_3m(A2526,0,参数!$B$1)</f>
        <v>40.3684350367549</v>
      </c>
      <c r="Z2526" s="25">
        <f>f_return_6m(A2526,0,参数!B2525)</f>
        <v>33.4597072826662</v>
      </c>
      <c r="AA2526" t="str">
        <f>f_dq_status(A2526,参数!$B$1)</f>
        <v>开放申购|开放赎回</v>
      </c>
      <c r="AB2526" s="17">
        <f ca="1">f_risk_maxdownside(A2526,参数!$B$6,参数!$B$1)</f>
        <v>-14.7639414377365</v>
      </c>
      <c r="AC2526" s="17">
        <f ca="1">f_risk_maxdownside(A2526,参数!$B$4,参数!$B$1)</f>
        <v>-14.7639414377365</v>
      </c>
      <c r="AD2526" t="str">
        <f ca="1">f_risk_maxdownside_date(A2526,参数!$B$6,参数!$B$1)</f>
        <v>20200714-20200910</v>
      </c>
    </row>
    <row r="2527" spans="1:30">
      <c r="A2527" s="15" t="s">
        <v>2555</v>
      </c>
      <c r="B2527" t="str">
        <f>f_info_name(A2527)</f>
        <v>景顺长城核心优选一年</v>
      </c>
      <c r="C2527" t="str">
        <f>f_info_setupdate(A2527)</f>
        <v>2020-05-08</v>
      </c>
      <c r="D2527" s="16">
        <f t="shared" si="39"/>
        <v>262</v>
      </c>
      <c r="F2527" s="17">
        <f>f_netasset_total(A2527,参数!$B$1,100000000)</f>
        <v>62.7953709664</v>
      </c>
      <c r="G2527" s="17">
        <f ca="1">f_nav_adjustedreturn(A2527,参数!$B$2,参数!$B$1)</f>
        <v>0</v>
      </c>
      <c r="H2527" s="17">
        <f ca="1">f_nav_periodreturnrankingper(A2527,参数!$B$2,参数!$B$1,3)</f>
        <v>0</v>
      </c>
      <c r="I2527" s="17">
        <f ca="1">f_nav_adjustedreturn(A2527,参数!$B$3,参数!$B$2)</f>
        <v>0</v>
      </c>
      <c r="J2527" s="17">
        <f ca="1">f_nav_periodreturnrankingper(A2527,参数!$B$3,参数!$B$2,3)</f>
        <v>0</v>
      </c>
      <c r="K2527" s="17">
        <f ca="1">f_nav_adjustedreturn(A2527,参数!$B$4,参数!$B$3)</f>
        <v>0</v>
      </c>
      <c r="L2527" s="17">
        <f ca="1">f_nav_periodreturnrankingper(A2527,参数!$B$4,参数!$B$3,3)</f>
        <v>0</v>
      </c>
      <c r="M2527" s="17">
        <f ca="1">f_nav_adjustedreturn(A2527,参数!$B$5,参数!$B$4)</f>
        <v>0</v>
      </c>
      <c r="N2527" s="17">
        <f ca="1">f_nav_periodreturnrankingper(A2527,参数!$B$5,参数!$B$4,3)</f>
        <v>0</v>
      </c>
      <c r="O2527" s="17">
        <f ca="1">f_nav_adjustedreturn(A2527,参数!$B$6,参数!$B$5)</f>
        <v>0</v>
      </c>
      <c r="P2527" s="17">
        <f ca="1">f_nav_periodreturnrankingper(A2527,参数!$B$6,参数!$B$5,3)</f>
        <v>0</v>
      </c>
      <c r="Q2527" s="25">
        <f>f_return(A2527,1,参数!$B$1-365/2,参数!$B$1)</f>
        <v>99.9959164113442</v>
      </c>
      <c r="R2527" s="25">
        <f ca="1">f_return(A2527,1,参数!$B$4,参数!$B$1)</f>
        <v>0</v>
      </c>
      <c r="S2527" s="25">
        <f ca="1">f_return(A2527,1,参数!$B$6,参数!$B$1)</f>
        <v>0</v>
      </c>
      <c r="T2527" t="str">
        <f>f_info_investtype(A2527)</f>
        <v>偏股混合型基金</v>
      </c>
      <c r="U2527" t="str">
        <f>f_info_fundmanager(A2527)</f>
        <v>余广</v>
      </c>
      <c r="V2527">
        <f>f_info_manager_onthepostdays(A2527,1)</f>
        <v>279</v>
      </c>
      <c r="W2527" s="25">
        <f ca="1">f_return_1w(A2527,"0",参数!$B$2)</f>
        <v>0</v>
      </c>
      <c r="X2527" s="25">
        <f>f_return_1m(A2527,"0",参数!$B$1)</f>
        <v>15.0239782406413</v>
      </c>
      <c r="Y2527" s="25">
        <f>f_return_3m(A2527,0,参数!$B$1)</f>
        <v>31.9267712010508</v>
      </c>
      <c r="Z2527" s="25">
        <f>f_return_6m(A2527,0,参数!B2526)</f>
        <v>34.6311646989869</v>
      </c>
      <c r="AA2527" t="str">
        <f>f_dq_status(A2527,参数!$B$1)</f>
        <v>开放申购|暂停赎回</v>
      </c>
      <c r="AB2527" s="17">
        <f ca="1">f_risk_maxdownside(A2527,参数!$B$6,参数!$B$1)</f>
        <v>-7.02689201565232</v>
      </c>
      <c r="AC2527" s="17">
        <f ca="1">f_risk_maxdownside(A2527,参数!$B$4,参数!$B$1)</f>
        <v>-7.02689201565232</v>
      </c>
      <c r="AD2527" t="str">
        <f ca="1">f_risk_maxdownside_date(A2527,参数!$B$6,参数!$B$1)</f>
        <v>20200714-20200716</v>
      </c>
    </row>
    <row r="2528" spans="1:30">
      <c r="A2528" s="15" t="s">
        <v>2556</v>
      </c>
      <c r="B2528" t="str">
        <f>f_info_name(A2528)</f>
        <v>万家价值优势一年持有</v>
      </c>
      <c r="C2528" t="str">
        <f>f_info_setupdate(A2528)</f>
        <v>2020-05-29</v>
      </c>
      <c r="D2528" s="16">
        <f t="shared" si="39"/>
        <v>241</v>
      </c>
      <c r="F2528" s="17">
        <f>f_netasset_total(A2528,参数!$B$1,100000000)</f>
        <v>47.7244293682</v>
      </c>
      <c r="G2528" s="17">
        <f ca="1">f_nav_adjustedreturn(A2528,参数!$B$2,参数!$B$1)</f>
        <v>0</v>
      </c>
      <c r="H2528" s="17">
        <f ca="1">f_nav_periodreturnrankingper(A2528,参数!$B$2,参数!$B$1,3)</f>
        <v>0</v>
      </c>
      <c r="I2528" s="17">
        <f ca="1">f_nav_adjustedreturn(A2528,参数!$B$3,参数!$B$2)</f>
        <v>0</v>
      </c>
      <c r="J2528" s="17">
        <f ca="1">f_nav_periodreturnrankingper(A2528,参数!$B$3,参数!$B$2,3)</f>
        <v>0</v>
      </c>
      <c r="K2528" s="17">
        <f ca="1">f_nav_adjustedreturn(A2528,参数!$B$4,参数!$B$3)</f>
        <v>0</v>
      </c>
      <c r="L2528" s="17">
        <f ca="1">f_nav_periodreturnrankingper(A2528,参数!$B$4,参数!$B$3,3)</f>
        <v>0</v>
      </c>
      <c r="M2528" s="17">
        <f ca="1">f_nav_adjustedreturn(A2528,参数!$B$5,参数!$B$4)</f>
        <v>0</v>
      </c>
      <c r="N2528" s="17">
        <f ca="1">f_nav_periodreturnrankingper(A2528,参数!$B$5,参数!$B$4,3)</f>
        <v>0</v>
      </c>
      <c r="O2528" s="17">
        <f ca="1">f_nav_adjustedreturn(A2528,参数!$B$6,参数!$B$5)</f>
        <v>0</v>
      </c>
      <c r="P2528" s="17">
        <f ca="1">f_nav_periodreturnrankingper(A2528,参数!$B$6,参数!$B$5,3)</f>
        <v>0</v>
      </c>
      <c r="Q2528" s="25">
        <f>f_return(A2528,1,参数!$B$1-365/2,参数!$B$1)</f>
        <v>80.1965217897947</v>
      </c>
      <c r="R2528" s="25">
        <f ca="1">f_return(A2528,1,参数!$B$4,参数!$B$1)</f>
        <v>0</v>
      </c>
      <c r="S2528" s="25">
        <f ca="1">f_return(A2528,1,参数!$B$6,参数!$B$1)</f>
        <v>0</v>
      </c>
      <c r="T2528" t="str">
        <f>f_info_investtype(A2528)</f>
        <v>偏股混合型基金</v>
      </c>
      <c r="U2528" t="str">
        <f>f_info_fundmanager(A2528)</f>
        <v>莫海波</v>
      </c>
      <c r="V2528">
        <f>f_info_manager_onthepostdays(A2528,1)</f>
        <v>258</v>
      </c>
      <c r="W2528" s="25">
        <f ca="1">f_return_1w(A2528,"0",参数!$B$2)</f>
        <v>0</v>
      </c>
      <c r="X2528" s="25">
        <f>f_return_1m(A2528,"0",参数!$B$1)</f>
        <v>9.19428443180968</v>
      </c>
      <c r="Y2528" s="25">
        <f>f_return_3m(A2528,0,参数!$B$1)</f>
        <v>25.4382949467171</v>
      </c>
      <c r="Z2528" s="25">
        <f>f_return_6m(A2528,0,参数!B2527)</f>
        <v>22.3916319475224</v>
      </c>
      <c r="AA2528" t="str">
        <f>f_dq_status(A2528,参数!$B$1)</f>
        <v>开放申购|暂停赎回</v>
      </c>
      <c r="AB2528" s="17">
        <f ca="1">f_risk_maxdownside(A2528,参数!$B$6,参数!$B$1)</f>
        <v>-10.9700815956482</v>
      </c>
      <c r="AC2528" s="17">
        <f ca="1">f_risk_maxdownside(A2528,参数!$B$4,参数!$B$1)</f>
        <v>-10.9700815956482</v>
      </c>
      <c r="AD2528" t="str">
        <f ca="1">f_risk_maxdownside_date(A2528,参数!$B$6,参数!$B$1)</f>
        <v>20200714-20200727</v>
      </c>
    </row>
    <row r="2529" spans="1:30">
      <c r="A2529" s="15" t="s">
        <v>2557</v>
      </c>
      <c r="B2529" t="str">
        <f>f_info_name(A2529)</f>
        <v>华安金享</v>
      </c>
      <c r="C2529" t="str">
        <f>f_info_setupdate(A2529)</f>
        <v>2020-11-25</v>
      </c>
      <c r="D2529" s="16">
        <f t="shared" si="39"/>
        <v>61</v>
      </c>
      <c r="F2529" s="17">
        <f>f_netasset_total(A2529,参数!$B$1,100000000)</f>
        <v>0.1080461701</v>
      </c>
      <c r="G2529" s="17">
        <f ca="1">f_nav_adjustedreturn(A2529,参数!$B$2,参数!$B$1)</f>
        <v>0</v>
      </c>
      <c r="H2529" s="17">
        <f ca="1">f_nav_periodreturnrankingper(A2529,参数!$B$2,参数!$B$1,3)</f>
        <v>0</v>
      </c>
      <c r="I2529" s="17">
        <f ca="1">f_nav_adjustedreturn(A2529,参数!$B$3,参数!$B$2)</f>
        <v>0</v>
      </c>
      <c r="J2529" s="17">
        <f ca="1">f_nav_periodreturnrankingper(A2529,参数!$B$3,参数!$B$2,3)</f>
        <v>0</v>
      </c>
      <c r="K2529" s="17">
        <f ca="1">f_nav_adjustedreturn(A2529,参数!$B$4,参数!$B$3)</f>
        <v>0</v>
      </c>
      <c r="L2529" s="17">
        <f ca="1">f_nav_periodreturnrankingper(A2529,参数!$B$4,参数!$B$3,3)</f>
        <v>0</v>
      </c>
      <c r="M2529" s="17">
        <f ca="1">f_nav_adjustedreturn(A2529,参数!$B$5,参数!$B$4)</f>
        <v>0</v>
      </c>
      <c r="N2529" s="17">
        <f ca="1">f_nav_periodreturnrankingper(A2529,参数!$B$5,参数!$B$4,3)</f>
        <v>0</v>
      </c>
      <c r="O2529" s="17">
        <f ca="1">f_nav_adjustedreturn(A2529,参数!$B$6,参数!$B$5)</f>
        <v>0</v>
      </c>
      <c r="P2529" s="17">
        <f ca="1">f_nav_periodreturnrankingper(A2529,参数!$B$6,参数!$B$5,3)</f>
        <v>0</v>
      </c>
      <c r="Q2529" s="25">
        <f>f_return(A2529,1,参数!$B$1-365/2,参数!$B$1)</f>
        <v>0</v>
      </c>
      <c r="R2529" s="25">
        <f ca="1">f_return(A2529,1,参数!$B$4,参数!$B$1)</f>
        <v>0</v>
      </c>
      <c r="S2529" s="25">
        <f ca="1">f_return(A2529,1,参数!$B$6,参数!$B$1)</f>
        <v>0</v>
      </c>
      <c r="T2529" t="str">
        <f>f_info_investtype(A2529)</f>
        <v>偏股混合型基金</v>
      </c>
      <c r="U2529" t="str">
        <f>f_info_fundmanager(A2529)</f>
        <v>王春</v>
      </c>
      <c r="V2529">
        <f>f_info_manager_onthepostdays(A2529,1)</f>
        <v>78</v>
      </c>
      <c r="W2529" s="25">
        <f ca="1">f_return_1w(A2529,"0",参数!$B$2)</f>
        <v>0</v>
      </c>
      <c r="X2529" s="25">
        <f>f_return_1m(A2529,"0",参数!$B$1)</f>
        <v>5.37872683319903</v>
      </c>
      <c r="Y2529" s="25">
        <f>f_return_3m(A2529,0,参数!$B$1)</f>
        <v>0</v>
      </c>
      <c r="Z2529" s="25">
        <f>f_return_6m(A2529,0,参数!B2528)</f>
        <v>0</v>
      </c>
      <c r="AA2529" t="str">
        <f>f_dq_status(A2529,参数!$B$1)</f>
        <v>开放申购|开放赎回</v>
      </c>
      <c r="AB2529" s="17">
        <f ca="1">f_risk_maxdownside(A2529,参数!$B$6,参数!$B$1)</f>
        <v>-4.92325514045758</v>
      </c>
      <c r="AC2529" s="17">
        <f ca="1">f_risk_maxdownside(A2529,参数!$B$4,参数!$B$1)</f>
        <v>-4.92325514045758</v>
      </c>
      <c r="AD2529" t="str">
        <f ca="1">f_risk_maxdownside_date(A2529,参数!$B$6,参数!$B$1)</f>
        <v>20210113-20210119</v>
      </c>
    </row>
    <row r="2530" spans="1:30">
      <c r="A2530" s="15" t="s">
        <v>2558</v>
      </c>
      <c r="B2530" t="str">
        <f>f_info_name(A2530)</f>
        <v>中邮优享一年定开A</v>
      </c>
      <c r="C2530" t="str">
        <f>f_info_setupdate(A2530)</f>
        <v>2020-05-22</v>
      </c>
      <c r="D2530" s="16">
        <f t="shared" si="39"/>
        <v>248</v>
      </c>
      <c r="F2530" s="17">
        <f>f_netasset_total(A2530,参数!$B$1,100000000)</f>
        <v>22.0291909328</v>
      </c>
      <c r="G2530" s="17">
        <f ca="1">f_nav_adjustedreturn(A2530,参数!$B$2,参数!$B$1)</f>
        <v>0</v>
      </c>
      <c r="H2530" s="17">
        <f ca="1">f_nav_periodreturnrankingper(A2530,参数!$B$2,参数!$B$1,3)</f>
        <v>0</v>
      </c>
      <c r="I2530" s="17">
        <f ca="1">f_nav_adjustedreturn(A2530,参数!$B$3,参数!$B$2)</f>
        <v>0</v>
      </c>
      <c r="J2530" s="17">
        <f ca="1">f_nav_periodreturnrankingper(A2530,参数!$B$3,参数!$B$2,3)</f>
        <v>0</v>
      </c>
      <c r="K2530" s="17">
        <f ca="1">f_nav_adjustedreturn(A2530,参数!$B$4,参数!$B$3)</f>
        <v>0</v>
      </c>
      <c r="L2530" s="17">
        <f ca="1">f_nav_periodreturnrankingper(A2530,参数!$B$4,参数!$B$3,3)</f>
        <v>0</v>
      </c>
      <c r="M2530" s="17">
        <f ca="1">f_nav_adjustedreturn(A2530,参数!$B$5,参数!$B$4)</f>
        <v>0</v>
      </c>
      <c r="N2530" s="17">
        <f ca="1">f_nav_periodreturnrankingper(A2530,参数!$B$5,参数!$B$4,3)</f>
        <v>0</v>
      </c>
      <c r="O2530" s="17">
        <f ca="1">f_nav_adjustedreturn(A2530,参数!$B$6,参数!$B$5)</f>
        <v>0</v>
      </c>
      <c r="P2530" s="17">
        <f ca="1">f_nav_periodreturnrankingper(A2530,参数!$B$6,参数!$B$5,3)</f>
        <v>0</v>
      </c>
      <c r="Q2530" s="25">
        <f>f_return(A2530,1,参数!$B$1-365/2,参数!$B$1)</f>
        <v>9.7816634146419</v>
      </c>
      <c r="R2530" s="25">
        <f ca="1">f_return(A2530,1,参数!$B$4,参数!$B$1)</f>
        <v>0</v>
      </c>
      <c r="S2530" s="25">
        <f ca="1">f_return(A2530,1,参数!$B$6,参数!$B$1)</f>
        <v>0</v>
      </c>
      <c r="T2530" t="str">
        <f>f_info_investtype(A2530)</f>
        <v>偏债混合型基金</v>
      </c>
      <c r="U2530" t="str">
        <f>f_info_fundmanager(A2530)</f>
        <v>王喆</v>
      </c>
      <c r="V2530">
        <f>f_info_manager_onthepostdays(A2530,1)</f>
        <v>265</v>
      </c>
      <c r="W2530" s="25">
        <f ca="1">f_return_1w(A2530,"0",参数!$B$2)</f>
        <v>0</v>
      </c>
      <c r="X2530" s="25">
        <f>f_return_1m(A2530,"0",参数!$B$1)</f>
        <v>1.97467876039304</v>
      </c>
      <c r="Y2530" s="25">
        <f>f_return_3m(A2530,0,参数!$B$1)</f>
        <v>3.57965451055661</v>
      </c>
      <c r="Z2530" s="25">
        <f>f_return_6m(A2530,0,参数!B2529)</f>
        <v>2.72395933243813</v>
      </c>
      <c r="AA2530" t="str">
        <f>f_dq_status(A2530,参数!$B$1)</f>
        <v>封闭期</v>
      </c>
      <c r="AB2530" s="17">
        <f ca="1">f_risk_maxdownside(A2530,参数!$B$6,参数!$B$1)</f>
        <v>-1.00622903689508</v>
      </c>
      <c r="AC2530" s="17">
        <f ca="1">f_risk_maxdownside(A2530,参数!$B$4,参数!$B$1)</f>
        <v>-1.00622903689508</v>
      </c>
      <c r="AD2530" t="str">
        <f ca="1">f_risk_maxdownside_date(A2530,参数!$B$6,参数!$B$1)</f>
        <v>20200815-20200911</v>
      </c>
    </row>
    <row r="2531" spans="1:30">
      <c r="A2531" s="15" t="s">
        <v>2559</v>
      </c>
      <c r="B2531" t="str">
        <f>f_info_name(A2531)</f>
        <v>兴银丰运稳益回报A</v>
      </c>
      <c r="C2531" t="str">
        <f>f_info_setupdate(A2531)</f>
        <v>2020-05-21</v>
      </c>
      <c r="D2531" s="16">
        <f t="shared" si="39"/>
        <v>249</v>
      </c>
      <c r="F2531" s="17">
        <f>f_netasset_total(A2531,参数!$B$1,100000000)</f>
        <v>1.1513635343</v>
      </c>
      <c r="G2531" s="17">
        <f ca="1">f_nav_adjustedreturn(A2531,参数!$B$2,参数!$B$1)</f>
        <v>0</v>
      </c>
      <c r="H2531" s="17">
        <f ca="1">f_nav_periodreturnrankingper(A2531,参数!$B$2,参数!$B$1,3)</f>
        <v>0</v>
      </c>
      <c r="I2531" s="17">
        <f ca="1">f_nav_adjustedreturn(A2531,参数!$B$3,参数!$B$2)</f>
        <v>0</v>
      </c>
      <c r="J2531" s="17">
        <f ca="1">f_nav_periodreturnrankingper(A2531,参数!$B$3,参数!$B$2,3)</f>
        <v>0</v>
      </c>
      <c r="K2531" s="17">
        <f ca="1">f_nav_adjustedreturn(A2531,参数!$B$4,参数!$B$3)</f>
        <v>0</v>
      </c>
      <c r="L2531" s="17">
        <f ca="1">f_nav_periodreturnrankingper(A2531,参数!$B$4,参数!$B$3,3)</f>
        <v>0</v>
      </c>
      <c r="M2531" s="17">
        <f ca="1">f_nav_adjustedreturn(A2531,参数!$B$5,参数!$B$4)</f>
        <v>0</v>
      </c>
      <c r="N2531" s="17">
        <f ca="1">f_nav_periodreturnrankingper(A2531,参数!$B$5,参数!$B$4,3)</f>
        <v>0</v>
      </c>
      <c r="O2531" s="17">
        <f ca="1">f_nav_adjustedreturn(A2531,参数!$B$6,参数!$B$5)</f>
        <v>0</v>
      </c>
      <c r="P2531" s="17">
        <f ca="1">f_nav_periodreturnrankingper(A2531,参数!$B$6,参数!$B$5,3)</f>
        <v>0</v>
      </c>
      <c r="Q2531" s="25">
        <f>f_return(A2531,1,参数!$B$1-365/2,参数!$B$1)</f>
        <v>26.2918950282145</v>
      </c>
      <c r="R2531" s="25">
        <f ca="1">f_return(A2531,1,参数!$B$4,参数!$B$1)</f>
        <v>0</v>
      </c>
      <c r="S2531" s="25">
        <f ca="1">f_return(A2531,1,参数!$B$6,参数!$B$1)</f>
        <v>0</v>
      </c>
      <c r="T2531" t="str">
        <f>f_info_investtype(A2531)</f>
        <v>偏债混合型基金</v>
      </c>
      <c r="U2531" t="str">
        <f>f_info_fundmanager(A2531)</f>
        <v>袁作栋</v>
      </c>
      <c r="V2531">
        <f>f_info_manager_onthepostdays(A2531,1)</f>
        <v>266</v>
      </c>
      <c r="W2531" s="25">
        <f ca="1">f_return_1w(A2531,"0",参数!$B$2)</f>
        <v>0</v>
      </c>
      <c r="X2531" s="25">
        <f>f_return_1m(A2531,"0",参数!$B$1)</f>
        <v>4.00553760959853</v>
      </c>
      <c r="Y2531" s="25">
        <f>f_return_3m(A2531,0,参数!$B$1)</f>
        <v>10.7627285236878</v>
      </c>
      <c r="Z2531" s="25">
        <f>f_return_6m(A2531,0,参数!B2530)</f>
        <v>12.5937623371496</v>
      </c>
      <c r="AA2531" t="str">
        <f>f_dq_status(A2531,参数!$B$1)</f>
        <v>开放申购|开放赎回</v>
      </c>
      <c r="AB2531" s="17">
        <f ca="1">f_risk_maxdownside(A2531,参数!$B$6,参数!$B$1)</f>
        <v>-1.7283468411288</v>
      </c>
      <c r="AC2531" s="17">
        <f ca="1">f_risk_maxdownside(A2531,参数!$B$4,参数!$B$1)</f>
        <v>-1.7283468411288</v>
      </c>
      <c r="AD2531" t="str">
        <f ca="1">f_risk_maxdownside_date(A2531,参数!$B$6,参数!$B$1)</f>
        <v>20200903-20200910</v>
      </c>
    </row>
    <row r="2532" spans="1:30">
      <c r="A2532" s="15" t="s">
        <v>2560</v>
      </c>
      <c r="B2532" t="str">
        <f>f_info_name(A2532)</f>
        <v>长信稳利资产配置一年</v>
      </c>
      <c r="C2532" t="str">
        <f>f_info_setupdate(A2532)</f>
        <v>2020-08-24</v>
      </c>
      <c r="D2532" s="16">
        <f t="shared" si="39"/>
        <v>154</v>
      </c>
      <c r="F2532" s="17">
        <f>f_netasset_total(A2532,参数!$B$1,100000000)</f>
        <v>6.9507541744</v>
      </c>
      <c r="G2532" s="17">
        <f ca="1">f_nav_adjustedreturn(A2532,参数!$B$2,参数!$B$1)</f>
        <v>0</v>
      </c>
      <c r="H2532" s="17">
        <f ca="1">f_nav_periodreturnrankingper(A2532,参数!$B$2,参数!$B$1,3)</f>
        <v>0</v>
      </c>
      <c r="I2532" s="17">
        <f ca="1">f_nav_adjustedreturn(A2532,参数!$B$3,参数!$B$2)</f>
        <v>0</v>
      </c>
      <c r="J2532" s="17">
        <f ca="1">f_nav_periodreturnrankingper(A2532,参数!$B$3,参数!$B$2,3)</f>
        <v>0</v>
      </c>
      <c r="K2532" s="17">
        <f ca="1">f_nav_adjustedreturn(A2532,参数!$B$4,参数!$B$3)</f>
        <v>0</v>
      </c>
      <c r="L2532" s="17">
        <f ca="1">f_nav_periodreturnrankingper(A2532,参数!$B$4,参数!$B$3,3)</f>
        <v>0</v>
      </c>
      <c r="M2532" s="17">
        <f ca="1">f_nav_adjustedreturn(A2532,参数!$B$5,参数!$B$4)</f>
        <v>0</v>
      </c>
      <c r="N2532" s="17">
        <f ca="1">f_nav_periodreturnrankingper(A2532,参数!$B$5,参数!$B$4,3)</f>
        <v>0</v>
      </c>
      <c r="O2532" s="17">
        <f ca="1">f_nav_adjustedreturn(A2532,参数!$B$6,参数!$B$5)</f>
        <v>0</v>
      </c>
      <c r="P2532" s="17">
        <f ca="1">f_nav_periodreturnrankingper(A2532,参数!$B$6,参数!$B$5,3)</f>
        <v>0</v>
      </c>
      <c r="Q2532" s="25">
        <f>f_return(A2532,1,参数!$B$1-365/2,参数!$B$1)</f>
        <v>0</v>
      </c>
      <c r="R2532" s="25">
        <f ca="1">f_return(A2532,1,参数!$B$4,参数!$B$1)</f>
        <v>0</v>
      </c>
      <c r="S2532" s="25">
        <f ca="1">f_return(A2532,1,参数!$B$6,参数!$B$1)</f>
        <v>0</v>
      </c>
      <c r="T2532" t="str">
        <f>f_info_investtype(A2532)</f>
        <v>偏债混合型基金</v>
      </c>
      <c r="U2532" t="str">
        <f>f_info_fundmanager(A2532)</f>
        <v>杨帆</v>
      </c>
      <c r="V2532">
        <f>f_info_manager_onthepostdays(A2532,1)</f>
        <v>171</v>
      </c>
      <c r="W2532" s="25">
        <f ca="1">f_return_1w(A2532,"0",参数!$B$2)</f>
        <v>0</v>
      </c>
      <c r="X2532" s="25">
        <f>f_return_1m(A2532,"0",参数!$B$1)</f>
        <v>3.2368472521025</v>
      </c>
      <c r="Y2532" s="25">
        <f>f_return_3m(A2532,0,参数!$B$1)</f>
        <v>5.67567567567568</v>
      </c>
      <c r="Z2532" s="25">
        <f>f_return_6m(A2532,0,参数!B2531)</f>
        <v>0</v>
      </c>
      <c r="AA2532" t="str">
        <f>f_dq_status(A2532,参数!$B$1)</f>
        <v>开放申购|暂停赎回</v>
      </c>
      <c r="AB2532" s="17">
        <f ca="1">f_risk_maxdownside(A2532,参数!$B$6,参数!$B$1)</f>
        <v>-1.50713644076255</v>
      </c>
      <c r="AC2532" s="17">
        <f ca="1">f_risk_maxdownside(A2532,参数!$B$4,参数!$B$1)</f>
        <v>-1.50713644076255</v>
      </c>
      <c r="AD2532" t="str">
        <f ca="1">f_risk_maxdownside_date(A2532,参数!$B$6,参数!$B$1)</f>
        <v>20200903-20200909</v>
      </c>
    </row>
    <row r="2533" spans="1:30">
      <c r="A2533" s="15" t="s">
        <v>2561</v>
      </c>
      <c r="B2533" t="str">
        <f>f_info_name(A2533)</f>
        <v>中欧嘉和三年持有期A</v>
      </c>
      <c r="C2533" t="str">
        <f>f_info_setupdate(A2533)</f>
        <v>2020-05-28</v>
      </c>
      <c r="D2533" s="16">
        <f t="shared" si="39"/>
        <v>242</v>
      </c>
      <c r="F2533" s="17">
        <f>f_netasset_total(A2533,参数!$B$1,100000000)</f>
        <v>19.9921274236</v>
      </c>
      <c r="G2533" s="17">
        <f ca="1">f_nav_adjustedreturn(A2533,参数!$B$2,参数!$B$1)</f>
        <v>0</v>
      </c>
      <c r="H2533" s="17">
        <f ca="1">f_nav_periodreturnrankingper(A2533,参数!$B$2,参数!$B$1,3)</f>
        <v>0</v>
      </c>
      <c r="I2533" s="17">
        <f ca="1">f_nav_adjustedreturn(A2533,参数!$B$3,参数!$B$2)</f>
        <v>0</v>
      </c>
      <c r="J2533" s="17">
        <f ca="1">f_nav_periodreturnrankingper(A2533,参数!$B$3,参数!$B$2,3)</f>
        <v>0</v>
      </c>
      <c r="K2533" s="17">
        <f ca="1">f_nav_adjustedreturn(A2533,参数!$B$4,参数!$B$3)</f>
        <v>0</v>
      </c>
      <c r="L2533" s="17">
        <f ca="1">f_nav_periodreturnrankingper(A2533,参数!$B$4,参数!$B$3,3)</f>
        <v>0</v>
      </c>
      <c r="M2533" s="17">
        <f ca="1">f_nav_adjustedreturn(A2533,参数!$B$5,参数!$B$4)</f>
        <v>0</v>
      </c>
      <c r="N2533" s="17">
        <f ca="1">f_nav_periodreturnrankingper(A2533,参数!$B$5,参数!$B$4,3)</f>
        <v>0</v>
      </c>
      <c r="O2533" s="17">
        <f ca="1">f_nav_adjustedreturn(A2533,参数!$B$6,参数!$B$5)</f>
        <v>0</v>
      </c>
      <c r="P2533" s="17">
        <f ca="1">f_nav_periodreturnrankingper(A2533,参数!$B$6,参数!$B$5,3)</f>
        <v>0</v>
      </c>
      <c r="Q2533" s="25">
        <f>f_return(A2533,1,参数!$B$1-365/2,参数!$B$1)</f>
        <v>66.2112903870246</v>
      </c>
      <c r="R2533" s="25">
        <f ca="1">f_return(A2533,1,参数!$B$4,参数!$B$1)</f>
        <v>0</v>
      </c>
      <c r="S2533" s="25">
        <f ca="1">f_return(A2533,1,参数!$B$6,参数!$B$1)</f>
        <v>0</v>
      </c>
      <c r="T2533" t="str">
        <f>f_info_investtype(A2533)</f>
        <v>偏股混合型基金</v>
      </c>
      <c r="U2533" t="str">
        <f>f_info_fundmanager(A2533)</f>
        <v>王健</v>
      </c>
      <c r="V2533">
        <f>f_info_manager_onthepostdays(A2533,1)</f>
        <v>259</v>
      </c>
      <c r="W2533" s="25">
        <f ca="1">f_return_1w(A2533,"0",参数!$B$2)</f>
        <v>0</v>
      </c>
      <c r="X2533" s="25">
        <f>f_return_1m(A2533,"0",参数!$B$1)</f>
        <v>9.78749333536446</v>
      </c>
      <c r="Y2533" s="25">
        <f>f_return_3m(A2533,0,参数!$B$1)</f>
        <v>18.790176363936</v>
      </c>
      <c r="Z2533" s="25">
        <f>f_return_6m(A2533,0,参数!B2532)</f>
        <v>17.8082191780822</v>
      </c>
      <c r="AA2533" t="str">
        <f>f_dq_status(A2533,参数!$B$1)</f>
        <v>开放申购|暂停赎回</v>
      </c>
      <c r="AB2533" s="17">
        <f ca="1">f_risk_maxdownside(A2533,参数!$B$6,参数!$B$1)</f>
        <v>-7.61882204326544</v>
      </c>
      <c r="AC2533" s="17">
        <f ca="1">f_risk_maxdownside(A2533,参数!$B$4,参数!$B$1)</f>
        <v>-7.61882204326544</v>
      </c>
      <c r="AD2533" t="str">
        <f ca="1">f_risk_maxdownside_date(A2533,参数!$B$6,参数!$B$1)</f>
        <v>20200903-20200910</v>
      </c>
    </row>
    <row r="2534" spans="1:30">
      <c r="A2534" s="15" t="s">
        <v>2562</v>
      </c>
      <c r="B2534" t="str">
        <f>f_info_name(A2534)</f>
        <v>易方达如意安泰一年A</v>
      </c>
      <c r="C2534" t="str">
        <f>f_info_setupdate(A2534)</f>
        <v>2020-08-14</v>
      </c>
      <c r="D2534" s="16">
        <f t="shared" si="39"/>
        <v>164</v>
      </c>
      <c r="F2534" s="17">
        <f>f_netasset_total(A2534,参数!$B$1,100000000)</f>
        <v>3.9610172223</v>
      </c>
      <c r="G2534" s="17">
        <f ca="1">f_nav_adjustedreturn(A2534,参数!$B$2,参数!$B$1)</f>
        <v>0</v>
      </c>
      <c r="H2534" s="17">
        <f ca="1">f_nav_periodreturnrankingper(A2534,参数!$B$2,参数!$B$1,3)</f>
        <v>0</v>
      </c>
      <c r="I2534" s="17">
        <f ca="1">f_nav_adjustedreturn(A2534,参数!$B$3,参数!$B$2)</f>
        <v>0</v>
      </c>
      <c r="J2534" s="17">
        <f ca="1">f_nav_periodreturnrankingper(A2534,参数!$B$3,参数!$B$2,3)</f>
        <v>0</v>
      </c>
      <c r="K2534" s="17">
        <f ca="1">f_nav_adjustedreturn(A2534,参数!$B$4,参数!$B$3)</f>
        <v>0</v>
      </c>
      <c r="L2534" s="17">
        <f ca="1">f_nav_periodreturnrankingper(A2534,参数!$B$4,参数!$B$3,3)</f>
        <v>0</v>
      </c>
      <c r="M2534" s="17">
        <f ca="1">f_nav_adjustedreturn(A2534,参数!$B$5,参数!$B$4)</f>
        <v>0</v>
      </c>
      <c r="N2534" s="17">
        <f ca="1">f_nav_periodreturnrankingper(A2534,参数!$B$5,参数!$B$4,3)</f>
        <v>0</v>
      </c>
      <c r="O2534" s="17">
        <f ca="1">f_nav_adjustedreturn(A2534,参数!$B$6,参数!$B$5)</f>
        <v>0</v>
      </c>
      <c r="P2534" s="17">
        <f ca="1">f_nav_periodreturnrankingper(A2534,参数!$B$6,参数!$B$5,3)</f>
        <v>0</v>
      </c>
      <c r="Q2534" s="25">
        <f>f_return(A2534,1,参数!$B$1-365/2,参数!$B$1)</f>
        <v>0</v>
      </c>
      <c r="R2534" s="25">
        <f ca="1">f_return(A2534,1,参数!$B$4,参数!$B$1)</f>
        <v>0</v>
      </c>
      <c r="S2534" s="25">
        <f ca="1">f_return(A2534,1,参数!$B$6,参数!$B$1)</f>
        <v>0</v>
      </c>
      <c r="T2534" t="str">
        <f>f_info_investtype(A2534)</f>
        <v>偏债混合型基金</v>
      </c>
      <c r="U2534" t="str">
        <f>f_info_fundmanager(A2534)</f>
        <v>张浩然</v>
      </c>
      <c r="V2534">
        <f>f_info_manager_onthepostdays(A2534,1)</f>
        <v>181</v>
      </c>
      <c r="W2534" s="25">
        <f ca="1">f_return_1w(A2534,"0",参数!$B$2)</f>
        <v>0</v>
      </c>
      <c r="X2534" s="25">
        <f>f_return_1m(A2534,"0",参数!$B$1)</f>
        <v>2.28729172828553</v>
      </c>
      <c r="Y2534" s="25">
        <f>f_return_3m(A2534,0,参数!$B$1)</f>
        <v>3.49127182044889</v>
      </c>
      <c r="Z2534" s="25">
        <f>f_return_6m(A2534,0,参数!B2533)</f>
        <v>0</v>
      </c>
      <c r="AA2534" t="str">
        <f>f_dq_status(A2534,参数!$B$1)</f>
        <v>开放申购|暂停赎回</v>
      </c>
      <c r="AB2534" s="17">
        <f ca="1">f_risk_maxdownside(A2534,参数!$B$6,参数!$B$1)</f>
        <v>-0.683438985736938</v>
      </c>
      <c r="AC2534" s="17">
        <f ca="1">f_risk_maxdownside(A2534,参数!$B$4,参数!$B$1)</f>
        <v>-0.683438985736938</v>
      </c>
      <c r="AD2534" t="str">
        <f ca="1">f_risk_maxdownside_date(A2534,参数!$B$6,参数!$B$1)</f>
        <v>20201110-20201125,20201110-20201126</v>
      </c>
    </row>
    <row r="2535" spans="1:30">
      <c r="A2535" s="15" t="s">
        <v>2563</v>
      </c>
      <c r="B2535" t="str">
        <f>f_info_name(A2535)</f>
        <v>易方达瑞川A</v>
      </c>
      <c r="C2535" t="str">
        <f>f_info_setupdate(A2535)</f>
        <v>2020-04-22</v>
      </c>
      <c r="D2535" s="16">
        <f t="shared" si="39"/>
        <v>278</v>
      </c>
      <c r="F2535" s="17">
        <f>f_netasset_total(A2535,参数!$B$1,100000000)</f>
        <v>8.5047473099</v>
      </c>
      <c r="G2535" s="17">
        <f ca="1">f_nav_adjustedreturn(A2535,参数!$B$2,参数!$B$1)</f>
        <v>0</v>
      </c>
      <c r="H2535" s="17">
        <f ca="1">f_nav_periodreturnrankingper(A2535,参数!$B$2,参数!$B$1,3)</f>
        <v>0</v>
      </c>
      <c r="I2535" s="17">
        <f ca="1">f_nav_adjustedreturn(A2535,参数!$B$3,参数!$B$2)</f>
        <v>0</v>
      </c>
      <c r="J2535" s="17">
        <f ca="1">f_nav_periodreturnrankingper(A2535,参数!$B$3,参数!$B$2,3)</f>
        <v>0</v>
      </c>
      <c r="K2535" s="17">
        <f ca="1">f_nav_adjustedreturn(A2535,参数!$B$4,参数!$B$3)</f>
        <v>0</v>
      </c>
      <c r="L2535" s="17">
        <f ca="1">f_nav_periodreturnrankingper(A2535,参数!$B$4,参数!$B$3,3)</f>
        <v>0</v>
      </c>
      <c r="M2535" s="17">
        <f ca="1">f_nav_adjustedreturn(A2535,参数!$B$5,参数!$B$4)</f>
        <v>0</v>
      </c>
      <c r="N2535" s="17">
        <f ca="1">f_nav_periodreturnrankingper(A2535,参数!$B$5,参数!$B$4,3)</f>
        <v>0</v>
      </c>
      <c r="O2535" s="17">
        <f ca="1">f_nav_adjustedreturn(A2535,参数!$B$6,参数!$B$5)</f>
        <v>0</v>
      </c>
      <c r="P2535" s="17">
        <f ca="1">f_nav_periodreturnrankingper(A2535,参数!$B$6,参数!$B$5,3)</f>
        <v>0</v>
      </c>
      <c r="Q2535" s="25">
        <f>f_return(A2535,1,参数!$B$1-365/2,参数!$B$1)</f>
        <v>42.4767412409927</v>
      </c>
      <c r="R2535" s="25">
        <f ca="1">f_return(A2535,1,参数!$B$4,参数!$B$1)</f>
        <v>0</v>
      </c>
      <c r="S2535" s="25">
        <f ca="1">f_return(A2535,1,参数!$B$6,参数!$B$1)</f>
        <v>0</v>
      </c>
      <c r="T2535" t="str">
        <f>f_info_investtype(A2535)</f>
        <v>灵活配置型基金</v>
      </c>
      <c r="U2535" t="str">
        <f>f_info_fundmanager(A2535)</f>
        <v>杨康,韩阅川</v>
      </c>
      <c r="V2535">
        <f>f_info_manager_onthepostdays(A2535,1)</f>
        <v>295</v>
      </c>
      <c r="W2535" s="25">
        <f ca="1">f_return_1w(A2535,"0",参数!$B$2)</f>
        <v>0</v>
      </c>
      <c r="X2535" s="25">
        <f>f_return_1m(A2535,"0",参数!$B$1)</f>
        <v>7.0044052863436</v>
      </c>
      <c r="Y2535" s="25">
        <f>f_return_3m(A2535,0,参数!$B$1)</f>
        <v>14.0161472024033</v>
      </c>
      <c r="Z2535" s="25">
        <f>f_return_6m(A2535,0,参数!B2534)</f>
        <v>16.4260969976905</v>
      </c>
      <c r="AA2535" t="str">
        <f>f_dq_status(A2535,参数!$B$1)</f>
        <v>开放申购|开放赎回</v>
      </c>
      <c r="AB2535" s="17">
        <f ca="1">f_risk_maxdownside(A2535,参数!$B$6,参数!$B$1)</f>
        <v>-2.39594099408062</v>
      </c>
      <c r="AC2535" s="17">
        <f ca="1">f_risk_maxdownside(A2535,参数!$B$4,参数!$B$1)</f>
        <v>-2.39594099408062</v>
      </c>
      <c r="AD2535" t="str">
        <f ca="1">f_risk_maxdownside_date(A2535,参数!$B$6,参数!$B$1)</f>
        <v>20200903-20200909</v>
      </c>
    </row>
    <row r="2536" spans="1:30">
      <c r="A2536" s="15" t="s">
        <v>2564</v>
      </c>
      <c r="B2536" t="str">
        <f>f_info_name(A2536)</f>
        <v>宝盈现代服务业A</v>
      </c>
      <c r="C2536" t="str">
        <f>f_info_setupdate(A2536)</f>
        <v>2020-07-17</v>
      </c>
      <c r="D2536" s="16">
        <f t="shared" si="39"/>
        <v>192</v>
      </c>
      <c r="F2536" s="17">
        <f>f_netasset_total(A2536,参数!$B$1,100000000)</f>
        <v>19.3865129454</v>
      </c>
      <c r="G2536" s="17">
        <f ca="1">f_nav_adjustedreturn(A2536,参数!$B$2,参数!$B$1)</f>
        <v>0</v>
      </c>
      <c r="H2536" s="17">
        <f ca="1">f_nav_periodreturnrankingper(A2536,参数!$B$2,参数!$B$1,3)</f>
        <v>0</v>
      </c>
      <c r="I2536" s="17">
        <f ca="1">f_nav_adjustedreturn(A2536,参数!$B$3,参数!$B$2)</f>
        <v>0</v>
      </c>
      <c r="J2536" s="17">
        <f ca="1">f_nav_periodreturnrankingper(A2536,参数!$B$3,参数!$B$2,3)</f>
        <v>0</v>
      </c>
      <c r="K2536" s="17">
        <f ca="1">f_nav_adjustedreturn(A2536,参数!$B$4,参数!$B$3)</f>
        <v>0</v>
      </c>
      <c r="L2536" s="17">
        <f ca="1">f_nav_periodreturnrankingper(A2536,参数!$B$4,参数!$B$3,3)</f>
        <v>0</v>
      </c>
      <c r="M2536" s="17">
        <f ca="1">f_nav_adjustedreturn(A2536,参数!$B$5,参数!$B$4)</f>
        <v>0</v>
      </c>
      <c r="N2536" s="17">
        <f ca="1">f_nav_periodreturnrankingper(A2536,参数!$B$5,参数!$B$4,3)</f>
        <v>0</v>
      </c>
      <c r="O2536" s="17">
        <f ca="1">f_nav_adjustedreturn(A2536,参数!$B$6,参数!$B$5)</f>
        <v>0</v>
      </c>
      <c r="P2536" s="17">
        <f ca="1">f_nav_periodreturnrankingper(A2536,参数!$B$6,参数!$B$5,3)</f>
        <v>0</v>
      </c>
      <c r="Q2536" s="25">
        <f>f_return(A2536,1,参数!$B$1-365/2,参数!$B$1)</f>
        <v>47.8484670905933</v>
      </c>
      <c r="R2536" s="25">
        <f ca="1">f_return(A2536,1,参数!$B$4,参数!$B$1)</f>
        <v>0</v>
      </c>
      <c r="S2536" s="25">
        <f ca="1">f_return(A2536,1,参数!$B$6,参数!$B$1)</f>
        <v>0</v>
      </c>
      <c r="T2536" t="str">
        <f>f_info_investtype(A2536)</f>
        <v>偏股混合型基金</v>
      </c>
      <c r="U2536" t="str">
        <f>f_info_fundmanager(A2536)</f>
        <v>肖肖</v>
      </c>
      <c r="V2536">
        <f>f_info_manager_onthepostdays(A2536,1)</f>
        <v>209</v>
      </c>
      <c r="W2536" s="25">
        <f ca="1">f_return_1w(A2536,"0",参数!$B$2)</f>
        <v>0</v>
      </c>
      <c r="X2536" s="25">
        <f>f_return_1m(A2536,"0",参数!$B$1)</f>
        <v>17.949725058916</v>
      </c>
      <c r="Y2536" s="25">
        <f>f_return_3m(A2536,0,参数!$B$1)</f>
        <v>23.7840065952185</v>
      </c>
      <c r="Z2536" s="25">
        <f>f_return_6m(A2536,0,参数!B2535)</f>
        <v>25.8252044536408</v>
      </c>
      <c r="AA2536" t="str">
        <f>f_dq_status(A2536,参数!$B$1)</f>
        <v>开放申购|开放赎回</v>
      </c>
      <c r="AB2536" s="17">
        <f ca="1">f_risk_maxdownside(A2536,参数!$B$6,参数!$B$1)</f>
        <v>-9.28504233301975</v>
      </c>
      <c r="AC2536" s="17">
        <f ca="1">f_risk_maxdownside(A2536,参数!$B$4,参数!$B$1)</f>
        <v>-9.28504233301975</v>
      </c>
      <c r="AD2536" t="str">
        <f ca="1">f_risk_maxdownside_date(A2536,参数!$B$6,参数!$B$1)</f>
        <v>20200829-20201111</v>
      </c>
    </row>
    <row r="2537" spans="1:30">
      <c r="A2537" s="15" t="s">
        <v>2565</v>
      </c>
      <c r="B2537" t="str">
        <f>f_info_name(A2537)</f>
        <v>鹏华安和A</v>
      </c>
      <c r="C2537" t="str">
        <f>f_info_setupdate(A2537)</f>
        <v>2020-06-17</v>
      </c>
      <c r="D2537" s="16">
        <f t="shared" si="39"/>
        <v>222</v>
      </c>
      <c r="F2537" s="17">
        <f>f_netasset_total(A2537,参数!$B$1,100000000)</f>
        <v>7.5391658258</v>
      </c>
      <c r="G2537" s="17">
        <f ca="1">f_nav_adjustedreturn(A2537,参数!$B$2,参数!$B$1)</f>
        <v>0</v>
      </c>
      <c r="H2537" s="17">
        <f ca="1">f_nav_periodreturnrankingper(A2537,参数!$B$2,参数!$B$1,3)</f>
        <v>0</v>
      </c>
      <c r="I2537" s="17">
        <f ca="1">f_nav_adjustedreturn(A2537,参数!$B$3,参数!$B$2)</f>
        <v>0</v>
      </c>
      <c r="J2537" s="17">
        <f ca="1">f_nav_periodreturnrankingper(A2537,参数!$B$3,参数!$B$2,3)</f>
        <v>0</v>
      </c>
      <c r="K2537" s="17">
        <f ca="1">f_nav_adjustedreturn(A2537,参数!$B$4,参数!$B$3)</f>
        <v>0</v>
      </c>
      <c r="L2537" s="17">
        <f ca="1">f_nav_periodreturnrankingper(A2537,参数!$B$4,参数!$B$3,3)</f>
        <v>0</v>
      </c>
      <c r="M2537" s="17">
        <f ca="1">f_nav_adjustedreturn(A2537,参数!$B$5,参数!$B$4)</f>
        <v>0</v>
      </c>
      <c r="N2537" s="17">
        <f ca="1">f_nav_periodreturnrankingper(A2537,参数!$B$5,参数!$B$4,3)</f>
        <v>0</v>
      </c>
      <c r="O2537" s="17">
        <f ca="1">f_nav_adjustedreturn(A2537,参数!$B$6,参数!$B$5)</f>
        <v>0</v>
      </c>
      <c r="P2537" s="17">
        <f ca="1">f_nav_periodreturnrankingper(A2537,参数!$B$6,参数!$B$5,3)</f>
        <v>0</v>
      </c>
      <c r="Q2537" s="25">
        <f>f_return(A2537,1,参数!$B$1-365/2,参数!$B$1)</f>
        <v>13.4612065611951</v>
      </c>
      <c r="R2537" s="25">
        <f ca="1">f_return(A2537,1,参数!$B$4,参数!$B$1)</f>
        <v>0</v>
      </c>
      <c r="S2537" s="25">
        <f ca="1">f_return(A2537,1,参数!$B$6,参数!$B$1)</f>
        <v>0</v>
      </c>
      <c r="T2537" t="str">
        <f>f_info_investtype(A2537)</f>
        <v>偏债混合型基金</v>
      </c>
      <c r="U2537" t="str">
        <f>f_info_fundmanager(A2537)</f>
        <v>张栓伟,汤志彦</v>
      </c>
      <c r="V2537">
        <f>f_info_manager_onthepostdays(A2537,1)</f>
        <v>239</v>
      </c>
      <c r="W2537" s="25">
        <f ca="1">f_return_1w(A2537,"0",参数!$B$2)</f>
        <v>0</v>
      </c>
      <c r="X2537" s="25">
        <f>f_return_1m(A2537,"0",参数!$B$1)</f>
        <v>3.14749064389213</v>
      </c>
      <c r="Y2537" s="25">
        <f>f_return_3m(A2537,0,参数!$B$1)</f>
        <v>4.75587174739304</v>
      </c>
      <c r="Z2537" s="25">
        <f>f_return_6m(A2537,0,参数!B2536)</f>
        <v>4.46013931888545</v>
      </c>
      <c r="AA2537" t="str">
        <f>f_dq_status(A2537,参数!$B$1)</f>
        <v>暂停大额申购|开放赎回</v>
      </c>
      <c r="AB2537" s="17">
        <f ca="1">f_risk_maxdownside(A2537,参数!$B$6,参数!$B$1)</f>
        <v>-2.88489003141959</v>
      </c>
      <c r="AC2537" s="17">
        <f ca="1">f_risk_maxdownside(A2537,参数!$B$4,参数!$B$1)</f>
        <v>-2.88489003141959</v>
      </c>
      <c r="AD2537" t="str">
        <f ca="1">f_risk_maxdownside_date(A2537,参数!$B$6,参数!$B$1)</f>
        <v>20200825-20200910</v>
      </c>
    </row>
    <row r="2538" spans="1:30">
      <c r="A2538" s="15" t="s">
        <v>2566</v>
      </c>
      <c r="B2538" t="str">
        <f>f_info_name(A2538)</f>
        <v>鹏华安惠A</v>
      </c>
      <c r="C2538" t="str">
        <f>f_info_setupdate(A2538)</f>
        <v>2020-06-24</v>
      </c>
      <c r="D2538" s="16">
        <f t="shared" si="39"/>
        <v>215</v>
      </c>
      <c r="F2538" s="17">
        <f>f_netasset_total(A2538,参数!$B$1,100000000)</f>
        <v>9.8788656689</v>
      </c>
      <c r="G2538" s="17">
        <f ca="1">f_nav_adjustedreturn(A2538,参数!$B$2,参数!$B$1)</f>
        <v>0</v>
      </c>
      <c r="H2538" s="17">
        <f ca="1">f_nav_periodreturnrankingper(A2538,参数!$B$2,参数!$B$1,3)</f>
        <v>0</v>
      </c>
      <c r="I2538" s="17">
        <f ca="1">f_nav_adjustedreturn(A2538,参数!$B$3,参数!$B$2)</f>
        <v>0</v>
      </c>
      <c r="J2538" s="17">
        <f ca="1">f_nav_periodreturnrankingper(A2538,参数!$B$3,参数!$B$2,3)</f>
        <v>0</v>
      </c>
      <c r="K2538" s="17">
        <f ca="1">f_nav_adjustedreturn(A2538,参数!$B$4,参数!$B$3)</f>
        <v>0</v>
      </c>
      <c r="L2538" s="17">
        <f ca="1">f_nav_periodreturnrankingper(A2538,参数!$B$4,参数!$B$3,3)</f>
        <v>0</v>
      </c>
      <c r="M2538" s="17">
        <f ca="1">f_nav_adjustedreturn(A2538,参数!$B$5,参数!$B$4)</f>
        <v>0</v>
      </c>
      <c r="N2538" s="17">
        <f ca="1">f_nav_periodreturnrankingper(A2538,参数!$B$5,参数!$B$4,3)</f>
        <v>0</v>
      </c>
      <c r="O2538" s="17">
        <f ca="1">f_nav_adjustedreturn(A2538,参数!$B$6,参数!$B$5)</f>
        <v>0</v>
      </c>
      <c r="P2538" s="17">
        <f ca="1">f_nav_periodreturnrankingper(A2538,参数!$B$6,参数!$B$5,3)</f>
        <v>0</v>
      </c>
      <c r="Q2538" s="25">
        <f>f_return(A2538,1,参数!$B$1-365/2,参数!$B$1)</f>
        <v>16.4717766030376</v>
      </c>
      <c r="R2538" s="25">
        <f ca="1">f_return(A2538,1,参数!$B$4,参数!$B$1)</f>
        <v>0</v>
      </c>
      <c r="S2538" s="25">
        <f ca="1">f_return(A2538,1,参数!$B$6,参数!$B$1)</f>
        <v>0</v>
      </c>
      <c r="T2538" t="str">
        <f>f_info_investtype(A2538)</f>
        <v>偏债混合型基金</v>
      </c>
      <c r="U2538" t="str">
        <f>f_info_fundmanager(A2538)</f>
        <v>刘太阳,王石千</v>
      </c>
      <c r="V2538">
        <f>f_info_manager_onthepostdays(A2538,1)</f>
        <v>232</v>
      </c>
      <c r="W2538" s="25">
        <f ca="1">f_return_1w(A2538,"0",参数!$B$2)</f>
        <v>0</v>
      </c>
      <c r="X2538" s="25">
        <f>f_return_1m(A2538,"0",参数!$B$1)</f>
        <v>2.16709438266324</v>
      </c>
      <c r="Y2538" s="25">
        <f>f_return_3m(A2538,0,参数!$B$1)</f>
        <v>4.99346761882893</v>
      </c>
      <c r="Z2538" s="25">
        <f>f_return_6m(A2538,0,参数!B2537)</f>
        <v>8.13496035590397</v>
      </c>
      <c r="AA2538" t="str">
        <f>f_dq_status(A2538,参数!$B$1)</f>
        <v>暂停大额申购|开放赎回</v>
      </c>
      <c r="AB2538" s="17">
        <f ca="1">f_risk_maxdownside(A2538,参数!$B$6,参数!$B$1)</f>
        <v>-1.2475633528265</v>
      </c>
      <c r="AC2538" s="17">
        <f ca="1">f_risk_maxdownside(A2538,参数!$B$4,参数!$B$1)</f>
        <v>-1.2475633528265</v>
      </c>
      <c r="AD2538" t="str">
        <f ca="1">f_risk_maxdownside_date(A2538,参数!$B$6,参数!$B$1)</f>
        <v>20200710-20200716</v>
      </c>
    </row>
    <row r="2539" spans="1:30">
      <c r="A2539" s="15" t="s">
        <v>2567</v>
      </c>
      <c r="B2539" t="str">
        <f>f_info_name(A2539)</f>
        <v>鹏华优质企业</v>
      </c>
      <c r="C2539" t="str">
        <f>f_info_setupdate(A2539)</f>
        <v>2020-06-11</v>
      </c>
      <c r="D2539" s="16">
        <f t="shared" si="39"/>
        <v>228</v>
      </c>
      <c r="F2539" s="17">
        <f>f_netasset_total(A2539,参数!$B$1,100000000)</f>
        <v>11.8056714178</v>
      </c>
      <c r="G2539" s="17">
        <f ca="1">f_nav_adjustedreturn(A2539,参数!$B$2,参数!$B$1)</f>
        <v>0</v>
      </c>
      <c r="H2539" s="17">
        <f ca="1">f_nav_periodreturnrankingper(A2539,参数!$B$2,参数!$B$1,3)</f>
        <v>0</v>
      </c>
      <c r="I2539" s="17">
        <f ca="1">f_nav_adjustedreturn(A2539,参数!$B$3,参数!$B$2)</f>
        <v>0</v>
      </c>
      <c r="J2539" s="17">
        <f ca="1">f_nav_periodreturnrankingper(A2539,参数!$B$3,参数!$B$2,3)</f>
        <v>0</v>
      </c>
      <c r="K2539" s="17">
        <f ca="1">f_nav_adjustedreturn(A2539,参数!$B$4,参数!$B$3)</f>
        <v>0</v>
      </c>
      <c r="L2539" s="17">
        <f ca="1">f_nav_periodreturnrankingper(A2539,参数!$B$4,参数!$B$3,3)</f>
        <v>0</v>
      </c>
      <c r="M2539" s="17">
        <f ca="1">f_nav_adjustedreturn(A2539,参数!$B$5,参数!$B$4)</f>
        <v>0</v>
      </c>
      <c r="N2539" s="17">
        <f ca="1">f_nav_periodreturnrankingper(A2539,参数!$B$5,参数!$B$4,3)</f>
        <v>0</v>
      </c>
      <c r="O2539" s="17">
        <f ca="1">f_nav_adjustedreturn(A2539,参数!$B$6,参数!$B$5)</f>
        <v>0</v>
      </c>
      <c r="P2539" s="17">
        <f ca="1">f_nav_periodreturnrankingper(A2539,参数!$B$6,参数!$B$5,3)</f>
        <v>0</v>
      </c>
      <c r="Q2539" s="25">
        <f>f_return(A2539,1,参数!$B$1-365/2,参数!$B$1)</f>
        <v>122.667231624205</v>
      </c>
      <c r="R2539" s="25">
        <f ca="1">f_return(A2539,1,参数!$B$4,参数!$B$1)</f>
        <v>0</v>
      </c>
      <c r="S2539" s="25">
        <f ca="1">f_return(A2539,1,参数!$B$6,参数!$B$1)</f>
        <v>0</v>
      </c>
      <c r="T2539" t="str">
        <f>f_info_investtype(A2539)</f>
        <v>偏股混合型基金</v>
      </c>
      <c r="U2539" t="str">
        <f>f_info_fundmanager(A2539)</f>
        <v>袁航</v>
      </c>
      <c r="V2539">
        <f>f_info_manager_onthepostdays(A2539,1)</f>
        <v>245</v>
      </c>
      <c r="W2539" s="25">
        <f ca="1">f_return_1w(A2539,"0",参数!$B$2)</f>
        <v>0</v>
      </c>
      <c r="X2539" s="25">
        <f>f_return_1m(A2539,"0",参数!$B$1)</f>
        <v>13.9018691588785</v>
      </c>
      <c r="Y2539" s="25">
        <f>f_return_3m(A2539,0,参数!$B$1)</f>
        <v>33.8596190149305</v>
      </c>
      <c r="Z2539" s="25">
        <f>f_return_6m(A2539,0,参数!B2538)</f>
        <v>49.7148114075437</v>
      </c>
      <c r="AA2539" t="str">
        <f>f_dq_status(A2539,参数!$B$1)</f>
        <v>开放申购|开放赎回</v>
      </c>
      <c r="AB2539" s="17">
        <f ca="1">f_risk_maxdownside(A2539,参数!$B$6,参数!$B$1)</f>
        <v>-5.35793264674291</v>
      </c>
      <c r="AC2539" s="17">
        <f ca="1">f_risk_maxdownside(A2539,参数!$B$4,参数!$B$1)</f>
        <v>-5.35793264674291</v>
      </c>
      <c r="AD2539" t="str">
        <f ca="1">f_risk_maxdownside_date(A2539,参数!$B$6,参数!$B$1)</f>
        <v>20210113-20210119</v>
      </c>
    </row>
    <row r="2540" spans="1:30">
      <c r="A2540" s="15" t="s">
        <v>2568</v>
      </c>
      <c r="B2540" t="str">
        <f>f_info_name(A2540)</f>
        <v>泰康蓝筹优势</v>
      </c>
      <c r="C2540" t="str">
        <f>f_info_setupdate(A2540)</f>
        <v>2020-08-14</v>
      </c>
      <c r="D2540" s="16">
        <f t="shared" si="39"/>
        <v>164</v>
      </c>
      <c r="F2540" s="17">
        <f>f_netasset_total(A2540,参数!$B$1,100000000)</f>
        <v>10.7194816997</v>
      </c>
      <c r="G2540" s="17">
        <f ca="1">f_nav_adjustedreturn(A2540,参数!$B$2,参数!$B$1)</f>
        <v>0</v>
      </c>
      <c r="H2540" s="17">
        <f ca="1">f_nav_periodreturnrankingper(A2540,参数!$B$2,参数!$B$1,3)</f>
        <v>0</v>
      </c>
      <c r="I2540" s="17">
        <f ca="1">f_nav_adjustedreturn(A2540,参数!$B$3,参数!$B$2)</f>
        <v>0</v>
      </c>
      <c r="J2540" s="17">
        <f ca="1">f_nav_periodreturnrankingper(A2540,参数!$B$3,参数!$B$2,3)</f>
        <v>0</v>
      </c>
      <c r="K2540" s="17">
        <f ca="1">f_nav_adjustedreturn(A2540,参数!$B$4,参数!$B$3)</f>
        <v>0</v>
      </c>
      <c r="L2540" s="17">
        <f ca="1">f_nav_periodreturnrankingper(A2540,参数!$B$4,参数!$B$3,3)</f>
        <v>0</v>
      </c>
      <c r="M2540" s="17">
        <f ca="1">f_nav_adjustedreturn(A2540,参数!$B$5,参数!$B$4)</f>
        <v>0</v>
      </c>
      <c r="N2540" s="17">
        <f ca="1">f_nav_periodreturnrankingper(A2540,参数!$B$5,参数!$B$4,3)</f>
        <v>0</v>
      </c>
      <c r="O2540" s="17">
        <f ca="1">f_nav_adjustedreturn(A2540,参数!$B$6,参数!$B$5)</f>
        <v>0</v>
      </c>
      <c r="P2540" s="17">
        <f ca="1">f_nav_periodreturnrankingper(A2540,参数!$B$6,参数!$B$5,3)</f>
        <v>0</v>
      </c>
      <c r="Q2540" s="25">
        <f>f_return(A2540,1,参数!$B$1-365/2,参数!$B$1)</f>
        <v>0</v>
      </c>
      <c r="R2540" s="25">
        <f ca="1">f_return(A2540,1,参数!$B$4,参数!$B$1)</f>
        <v>0</v>
      </c>
      <c r="S2540" s="25">
        <f ca="1">f_return(A2540,1,参数!$B$6,参数!$B$1)</f>
        <v>0</v>
      </c>
      <c r="T2540" t="str">
        <f>f_info_investtype(A2540)</f>
        <v>普通股票型基金</v>
      </c>
      <c r="U2540" t="str">
        <f>f_info_fundmanager(A2540)</f>
        <v>桂跃强</v>
      </c>
      <c r="V2540">
        <f>f_info_manager_onthepostdays(A2540,1)</f>
        <v>181</v>
      </c>
      <c r="W2540" s="25">
        <f ca="1">f_return_1w(A2540,"0",参数!$B$2)</f>
        <v>0</v>
      </c>
      <c r="X2540" s="25">
        <f>f_return_1m(A2540,"0",参数!$B$1)</f>
        <v>15.743519781719</v>
      </c>
      <c r="Y2540" s="25">
        <f>f_return_3m(A2540,0,参数!$B$1)</f>
        <v>26.9679736605807</v>
      </c>
      <c r="Z2540" s="25">
        <f>f_return_6m(A2540,0,参数!B2539)</f>
        <v>0</v>
      </c>
      <c r="AA2540" t="str">
        <f>f_dq_status(A2540,参数!$B$1)</f>
        <v>开放申购|暂停赎回</v>
      </c>
      <c r="AB2540" s="17">
        <f ca="1">f_risk_maxdownside(A2540,参数!$B$6,参数!$B$1)</f>
        <v>-4.97194815244728</v>
      </c>
      <c r="AC2540" s="17">
        <f ca="1">f_risk_maxdownside(A2540,参数!$B$4,参数!$B$1)</f>
        <v>-4.97194815244728</v>
      </c>
      <c r="AD2540" t="str">
        <f ca="1">f_risk_maxdownside_date(A2540,参数!$B$6,参数!$B$1)</f>
        <v>20200829-20200924</v>
      </c>
    </row>
    <row r="2541" spans="1:30">
      <c r="A2541" s="15" t="s">
        <v>2569</v>
      </c>
      <c r="B2541" t="str">
        <f>f_info_name(A2541)</f>
        <v>中加核心智造A</v>
      </c>
      <c r="C2541" t="str">
        <f>f_info_setupdate(A2541)</f>
        <v>2020-07-22</v>
      </c>
      <c r="D2541" s="16">
        <f t="shared" si="39"/>
        <v>187</v>
      </c>
      <c r="F2541" s="17">
        <f>f_netasset_total(A2541,参数!$B$1,100000000)</f>
        <v>2.0105677411</v>
      </c>
      <c r="G2541" s="17">
        <f ca="1">f_nav_adjustedreturn(A2541,参数!$B$2,参数!$B$1)</f>
        <v>0</v>
      </c>
      <c r="H2541" s="17">
        <f ca="1">f_nav_periodreturnrankingper(A2541,参数!$B$2,参数!$B$1,3)</f>
        <v>0</v>
      </c>
      <c r="I2541" s="17">
        <f ca="1">f_nav_adjustedreturn(A2541,参数!$B$3,参数!$B$2)</f>
        <v>0</v>
      </c>
      <c r="J2541" s="17">
        <f ca="1">f_nav_periodreturnrankingper(A2541,参数!$B$3,参数!$B$2,3)</f>
        <v>0</v>
      </c>
      <c r="K2541" s="17">
        <f ca="1">f_nav_adjustedreturn(A2541,参数!$B$4,参数!$B$3)</f>
        <v>0</v>
      </c>
      <c r="L2541" s="17">
        <f ca="1">f_nav_periodreturnrankingper(A2541,参数!$B$4,参数!$B$3,3)</f>
        <v>0</v>
      </c>
      <c r="M2541" s="17">
        <f ca="1">f_nav_adjustedreturn(A2541,参数!$B$5,参数!$B$4)</f>
        <v>0</v>
      </c>
      <c r="N2541" s="17">
        <f ca="1">f_nav_periodreturnrankingper(A2541,参数!$B$5,参数!$B$4,3)</f>
        <v>0</v>
      </c>
      <c r="O2541" s="17">
        <f ca="1">f_nav_adjustedreturn(A2541,参数!$B$6,参数!$B$5)</f>
        <v>0</v>
      </c>
      <c r="P2541" s="17">
        <f ca="1">f_nav_periodreturnrankingper(A2541,参数!$B$6,参数!$B$5,3)</f>
        <v>0</v>
      </c>
      <c r="Q2541" s="25">
        <f>f_return(A2541,1,参数!$B$1-365/2,参数!$B$1)</f>
        <v>72.1530860612746</v>
      </c>
      <c r="R2541" s="25">
        <f ca="1">f_return(A2541,1,参数!$B$4,参数!$B$1)</f>
        <v>0</v>
      </c>
      <c r="S2541" s="25">
        <f ca="1">f_return(A2541,1,参数!$B$6,参数!$B$1)</f>
        <v>0</v>
      </c>
      <c r="T2541" t="str">
        <f>f_info_investtype(A2541)</f>
        <v>偏股混合型基金</v>
      </c>
      <c r="U2541" t="str">
        <f>f_info_fundmanager(A2541)</f>
        <v>冯汉杰</v>
      </c>
      <c r="V2541">
        <f>f_info_manager_onthepostdays(A2541,1)</f>
        <v>204</v>
      </c>
      <c r="W2541" s="25">
        <f ca="1">f_return_1w(A2541,"0",参数!$B$2)</f>
        <v>0</v>
      </c>
      <c r="X2541" s="25">
        <f>f_return_1m(A2541,"0",参数!$B$1)</f>
        <v>9.89965427101779</v>
      </c>
      <c r="Y2541" s="25">
        <f>f_return_3m(A2541,0,参数!$B$1)</f>
        <v>23.7349283205165</v>
      </c>
      <c r="Z2541" s="25">
        <f>f_return_6m(A2541,0,参数!B2540)</f>
        <v>23.3974975938402</v>
      </c>
      <c r="AA2541" t="str">
        <f>f_dq_status(A2541,参数!$B$1)</f>
        <v>开放申购|开放赎回</v>
      </c>
      <c r="AB2541" s="17">
        <f ca="1">f_risk_maxdownside(A2541,参数!$B$6,参数!$B$1)</f>
        <v>-5.22553191489363</v>
      </c>
      <c r="AC2541" s="17">
        <f ca="1">f_risk_maxdownside(A2541,参数!$B$4,参数!$B$1)</f>
        <v>-5.22553191489363</v>
      </c>
      <c r="AD2541" t="str">
        <f ca="1">f_risk_maxdownside_date(A2541,参数!$B$6,参数!$B$1)</f>
        <v>20201124-20201211</v>
      </c>
    </row>
    <row r="2542" spans="1:30">
      <c r="A2542" s="15" t="s">
        <v>2570</v>
      </c>
      <c r="B2542" t="str">
        <f>f_info_name(A2542)</f>
        <v>国寿安保稳丰6个月持有A</v>
      </c>
      <c r="C2542" t="str">
        <f>f_info_setupdate(A2542)</f>
        <v>2020-08-05</v>
      </c>
      <c r="D2542" s="16">
        <f t="shared" si="39"/>
        <v>173</v>
      </c>
      <c r="F2542" s="17">
        <f>f_netasset_total(A2542,参数!$B$1,100000000)</f>
        <v>8.8903068363</v>
      </c>
      <c r="G2542" s="17">
        <f ca="1">f_nav_adjustedreturn(A2542,参数!$B$2,参数!$B$1)</f>
        <v>0</v>
      </c>
      <c r="H2542" s="17">
        <f ca="1">f_nav_periodreturnrankingper(A2542,参数!$B$2,参数!$B$1,3)</f>
        <v>0</v>
      </c>
      <c r="I2542" s="17">
        <f ca="1">f_nav_adjustedreturn(A2542,参数!$B$3,参数!$B$2)</f>
        <v>0</v>
      </c>
      <c r="J2542" s="17">
        <f ca="1">f_nav_periodreturnrankingper(A2542,参数!$B$3,参数!$B$2,3)</f>
        <v>0</v>
      </c>
      <c r="K2542" s="17">
        <f ca="1">f_nav_adjustedreturn(A2542,参数!$B$4,参数!$B$3)</f>
        <v>0</v>
      </c>
      <c r="L2542" s="17">
        <f ca="1">f_nav_periodreturnrankingper(A2542,参数!$B$4,参数!$B$3,3)</f>
        <v>0</v>
      </c>
      <c r="M2542" s="17">
        <f ca="1">f_nav_adjustedreturn(A2542,参数!$B$5,参数!$B$4)</f>
        <v>0</v>
      </c>
      <c r="N2542" s="17">
        <f ca="1">f_nav_periodreturnrankingper(A2542,参数!$B$5,参数!$B$4,3)</f>
        <v>0</v>
      </c>
      <c r="O2542" s="17">
        <f ca="1">f_nav_adjustedreturn(A2542,参数!$B$6,参数!$B$5)</f>
        <v>0</v>
      </c>
      <c r="P2542" s="17">
        <f ca="1">f_nav_periodreturnrankingper(A2542,参数!$B$6,参数!$B$5,3)</f>
        <v>0</v>
      </c>
      <c r="Q2542" s="25">
        <f>f_return(A2542,1,参数!$B$1-365/2,参数!$B$1)</f>
        <v>0</v>
      </c>
      <c r="R2542" s="25">
        <f ca="1">f_return(A2542,1,参数!$B$4,参数!$B$1)</f>
        <v>0</v>
      </c>
      <c r="S2542" s="25">
        <f ca="1">f_return(A2542,1,参数!$B$6,参数!$B$1)</f>
        <v>0</v>
      </c>
      <c r="T2542" t="str">
        <f>f_info_investtype(A2542)</f>
        <v>偏债混合型基金</v>
      </c>
      <c r="U2542" t="str">
        <f>f_info_fundmanager(A2542)</f>
        <v>李康,吴闻</v>
      </c>
      <c r="V2542">
        <f>f_info_manager_onthepostdays(A2542,1)</f>
        <v>190</v>
      </c>
      <c r="W2542" s="25">
        <f ca="1">f_return_1w(A2542,"0",参数!$B$2)</f>
        <v>0</v>
      </c>
      <c r="X2542" s="25">
        <f>f_return_1m(A2542,"0",参数!$B$1)</f>
        <v>3.11364306060309</v>
      </c>
      <c r="Y2542" s="25">
        <f>f_return_3m(A2542,0,参数!$B$1)</f>
        <v>5.46513964235484</v>
      </c>
      <c r="Z2542" s="25">
        <f>f_return_6m(A2542,0,参数!B2541)</f>
        <v>5.07558314145561</v>
      </c>
      <c r="AA2542" t="str">
        <f>f_dq_status(A2542,参数!$B$1)</f>
        <v>开放申购|暂停赎回</v>
      </c>
      <c r="AB2542" s="17">
        <f ca="1">f_risk_maxdownside(A2542,参数!$B$6,参数!$B$1)</f>
        <v>-1.26192368839427</v>
      </c>
      <c r="AC2542" s="17">
        <f ca="1">f_risk_maxdownside(A2542,参数!$B$4,参数!$B$1)</f>
        <v>-1.26192368839427</v>
      </c>
      <c r="AD2542" t="str">
        <f ca="1">f_risk_maxdownside_date(A2542,参数!$B$6,参数!$B$1)</f>
        <v>20200818-20200924,20200818-20200925</v>
      </c>
    </row>
    <row r="2543" spans="1:30">
      <c r="A2543" s="15" t="s">
        <v>2571</v>
      </c>
      <c r="B2543" t="str">
        <f>f_info_name(A2543)</f>
        <v>大摩ESG量化先行</v>
      </c>
      <c r="C2543" t="str">
        <f>f_info_setupdate(A2543)</f>
        <v>2020-07-16</v>
      </c>
      <c r="D2543" s="16">
        <f t="shared" si="39"/>
        <v>193</v>
      </c>
      <c r="F2543" s="17">
        <f>f_netasset_total(A2543,参数!$B$1,100000000)</f>
        <v>10.8206965597</v>
      </c>
      <c r="G2543" s="17">
        <f ca="1">f_nav_adjustedreturn(A2543,参数!$B$2,参数!$B$1)</f>
        <v>0</v>
      </c>
      <c r="H2543" s="17">
        <f ca="1">f_nav_periodreturnrankingper(A2543,参数!$B$2,参数!$B$1,3)</f>
        <v>0</v>
      </c>
      <c r="I2543" s="17">
        <f ca="1">f_nav_adjustedreturn(A2543,参数!$B$3,参数!$B$2)</f>
        <v>0</v>
      </c>
      <c r="J2543" s="17">
        <f ca="1">f_nav_periodreturnrankingper(A2543,参数!$B$3,参数!$B$2,3)</f>
        <v>0</v>
      </c>
      <c r="K2543" s="17">
        <f ca="1">f_nav_adjustedreturn(A2543,参数!$B$4,参数!$B$3)</f>
        <v>0</v>
      </c>
      <c r="L2543" s="17">
        <f ca="1">f_nav_periodreturnrankingper(A2543,参数!$B$4,参数!$B$3,3)</f>
        <v>0</v>
      </c>
      <c r="M2543" s="17">
        <f ca="1">f_nav_adjustedreturn(A2543,参数!$B$5,参数!$B$4)</f>
        <v>0</v>
      </c>
      <c r="N2543" s="17">
        <f ca="1">f_nav_periodreturnrankingper(A2543,参数!$B$5,参数!$B$4,3)</f>
        <v>0</v>
      </c>
      <c r="O2543" s="17">
        <f ca="1">f_nav_adjustedreturn(A2543,参数!$B$6,参数!$B$5)</f>
        <v>0</v>
      </c>
      <c r="P2543" s="17">
        <f ca="1">f_nav_periodreturnrankingper(A2543,参数!$B$6,参数!$B$5,3)</f>
        <v>0</v>
      </c>
      <c r="Q2543" s="25">
        <f>f_return(A2543,1,参数!$B$1-365/2,参数!$B$1)</f>
        <v>66.2267004511691</v>
      </c>
      <c r="R2543" s="25">
        <f ca="1">f_return(A2543,1,参数!$B$4,参数!$B$1)</f>
        <v>0</v>
      </c>
      <c r="S2543" s="25">
        <f ca="1">f_return(A2543,1,参数!$B$6,参数!$B$1)</f>
        <v>0</v>
      </c>
      <c r="T2543" t="str">
        <f>f_info_investtype(A2543)</f>
        <v>偏股混合型基金</v>
      </c>
      <c r="U2543" t="str">
        <f>f_info_fundmanager(A2543)</f>
        <v>余斌</v>
      </c>
      <c r="V2543">
        <f>f_info_manager_onthepostdays(A2543,1)</f>
        <v>210</v>
      </c>
      <c r="W2543" s="25">
        <f ca="1">f_return_1w(A2543,"0",参数!$B$2)</f>
        <v>0</v>
      </c>
      <c r="X2543" s="25">
        <f>f_return_1m(A2543,"0",参数!$B$1)</f>
        <v>16.3756446213698</v>
      </c>
      <c r="Y2543" s="25">
        <f>f_return_3m(A2543,0,参数!$B$1)</f>
        <v>32.1857979652656</v>
      </c>
      <c r="Z2543" s="25">
        <f>f_return_6m(A2543,0,参数!B2542)</f>
        <v>29.9179922932517</v>
      </c>
      <c r="AA2543" t="str">
        <f>f_dq_status(A2543,参数!$B$1)</f>
        <v>开放申购|开放赎回</v>
      </c>
      <c r="AB2543" s="17">
        <f ca="1">f_risk_maxdownside(A2543,参数!$B$6,参数!$B$1)</f>
        <v>-7.53484745101862</v>
      </c>
      <c r="AC2543" s="17">
        <f ca="1">f_risk_maxdownside(A2543,参数!$B$4,参数!$B$1)</f>
        <v>-7.53484745101862</v>
      </c>
      <c r="AD2543" t="str">
        <f ca="1">f_risk_maxdownside_date(A2543,参数!$B$6,参数!$B$1)</f>
        <v>20200903-20200909</v>
      </c>
    </row>
    <row r="2544" spans="1:30">
      <c r="A2544" s="15" t="s">
        <v>2572</v>
      </c>
      <c r="B2544" t="str">
        <f>f_info_name(A2544)</f>
        <v>易方达磐恒九个月持有A</v>
      </c>
      <c r="C2544" t="str">
        <f>f_info_setupdate(A2544)</f>
        <v>2020-08-07</v>
      </c>
      <c r="D2544" s="16">
        <f t="shared" si="39"/>
        <v>171</v>
      </c>
      <c r="F2544" s="17">
        <f>f_netasset_total(A2544,参数!$B$1,100000000)</f>
        <v>73.9185897083</v>
      </c>
      <c r="G2544" s="17">
        <f ca="1">f_nav_adjustedreturn(A2544,参数!$B$2,参数!$B$1)</f>
        <v>0</v>
      </c>
      <c r="H2544" s="17">
        <f ca="1">f_nav_periodreturnrankingper(A2544,参数!$B$2,参数!$B$1,3)</f>
        <v>0</v>
      </c>
      <c r="I2544" s="17">
        <f ca="1">f_nav_adjustedreturn(A2544,参数!$B$3,参数!$B$2)</f>
        <v>0</v>
      </c>
      <c r="J2544" s="17">
        <f ca="1">f_nav_periodreturnrankingper(A2544,参数!$B$3,参数!$B$2,3)</f>
        <v>0</v>
      </c>
      <c r="K2544" s="17">
        <f ca="1">f_nav_adjustedreturn(A2544,参数!$B$4,参数!$B$3)</f>
        <v>0</v>
      </c>
      <c r="L2544" s="17">
        <f ca="1">f_nav_periodreturnrankingper(A2544,参数!$B$4,参数!$B$3,3)</f>
        <v>0</v>
      </c>
      <c r="M2544" s="17">
        <f ca="1">f_nav_adjustedreturn(A2544,参数!$B$5,参数!$B$4)</f>
        <v>0</v>
      </c>
      <c r="N2544" s="17">
        <f ca="1">f_nav_periodreturnrankingper(A2544,参数!$B$5,参数!$B$4,3)</f>
        <v>0</v>
      </c>
      <c r="O2544" s="17">
        <f ca="1">f_nav_adjustedreturn(A2544,参数!$B$6,参数!$B$5)</f>
        <v>0</v>
      </c>
      <c r="P2544" s="17">
        <f ca="1">f_nav_periodreturnrankingper(A2544,参数!$B$6,参数!$B$5,3)</f>
        <v>0</v>
      </c>
      <c r="Q2544" s="25">
        <f>f_return(A2544,1,参数!$B$1-365/2,参数!$B$1)</f>
        <v>0</v>
      </c>
      <c r="R2544" s="25">
        <f ca="1">f_return(A2544,1,参数!$B$4,参数!$B$1)</f>
        <v>0</v>
      </c>
      <c r="S2544" s="25">
        <f ca="1">f_return(A2544,1,参数!$B$6,参数!$B$1)</f>
        <v>0</v>
      </c>
      <c r="T2544" t="str">
        <f>f_info_investtype(A2544)</f>
        <v>偏债混合型基金</v>
      </c>
      <c r="U2544" t="str">
        <f>f_info_fundmanager(A2544)</f>
        <v>张雅君</v>
      </c>
      <c r="V2544">
        <f>f_info_manager_onthepostdays(A2544,1)</f>
        <v>188</v>
      </c>
      <c r="W2544" s="25">
        <f ca="1">f_return_1w(A2544,"0",参数!$B$2)</f>
        <v>0</v>
      </c>
      <c r="X2544" s="25">
        <f>f_return_1m(A2544,"0",参数!$B$1)</f>
        <v>3.65042082599333</v>
      </c>
      <c r="Y2544" s="25">
        <f>f_return_3m(A2544,0,参数!$B$1)</f>
        <v>5.45653689136712</v>
      </c>
      <c r="Z2544" s="25">
        <f>f_return_6m(A2544,0,参数!B2543)</f>
        <v>5.47</v>
      </c>
      <c r="AA2544" t="str">
        <f>f_dq_status(A2544,参数!$B$1)</f>
        <v>封闭期</v>
      </c>
      <c r="AB2544" s="17">
        <f ca="1">f_risk_maxdownside(A2544,参数!$B$6,参数!$B$1)</f>
        <v>-0.277405777692761</v>
      </c>
      <c r="AC2544" s="17">
        <f ca="1">f_risk_maxdownside(A2544,参数!$B$4,参数!$B$1)</f>
        <v>-0.277405777692761</v>
      </c>
      <c r="AD2544" t="str">
        <f ca="1">f_risk_maxdownside_date(A2544,参数!$B$6,参数!$B$1)</f>
        <v>20210109-20210115</v>
      </c>
    </row>
    <row r="2545" spans="1:30">
      <c r="A2545" s="15" t="s">
        <v>2573</v>
      </c>
      <c r="B2545" t="str">
        <f>f_info_name(A2545)</f>
        <v>易方达磐泰一年持有A</v>
      </c>
      <c r="C2545" t="str">
        <f>f_info_setupdate(A2545)</f>
        <v>2020-08-14</v>
      </c>
      <c r="D2545" s="16">
        <f t="shared" si="39"/>
        <v>164</v>
      </c>
      <c r="F2545" s="17">
        <f>f_netasset_total(A2545,参数!$B$1,100000000)</f>
        <v>17.463563731</v>
      </c>
      <c r="G2545" s="17">
        <f ca="1">f_nav_adjustedreturn(A2545,参数!$B$2,参数!$B$1)</f>
        <v>0</v>
      </c>
      <c r="H2545" s="17">
        <f ca="1">f_nav_periodreturnrankingper(A2545,参数!$B$2,参数!$B$1,3)</f>
        <v>0</v>
      </c>
      <c r="I2545" s="17">
        <f ca="1">f_nav_adjustedreturn(A2545,参数!$B$3,参数!$B$2)</f>
        <v>0</v>
      </c>
      <c r="J2545" s="17">
        <f ca="1">f_nav_periodreturnrankingper(A2545,参数!$B$3,参数!$B$2,3)</f>
        <v>0</v>
      </c>
      <c r="K2545" s="17">
        <f ca="1">f_nav_adjustedreturn(A2545,参数!$B$4,参数!$B$3)</f>
        <v>0</v>
      </c>
      <c r="L2545" s="17">
        <f ca="1">f_nav_periodreturnrankingper(A2545,参数!$B$4,参数!$B$3,3)</f>
        <v>0</v>
      </c>
      <c r="M2545" s="17">
        <f ca="1">f_nav_adjustedreturn(A2545,参数!$B$5,参数!$B$4)</f>
        <v>0</v>
      </c>
      <c r="N2545" s="17">
        <f ca="1">f_nav_periodreturnrankingper(A2545,参数!$B$5,参数!$B$4,3)</f>
        <v>0</v>
      </c>
      <c r="O2545" s="17">
        <f ca="1">f_nav_adjustedreturn(A2545,参数!$B$6,参数!$B$5)</f>
        <v>0</v>
      </c>
      <c r="P2545" s="17">
        <f ca="1">f_nav_periodreturnrankingper(A2545,参数!$B$6,参数!$B$5,3)</f>
        <v>0</v>
      </c>
      <c r="Q2545" s="25">
        <f>f_return(A2545,1,参数!$B$1-365/2,参数!$B$1)</f>
        <v>0</v>
      </c>
      <c r="R2545" s="25">
        <f ca="1">f_return(A2545,1,参数!$B$4,参数!$B$1)</f>
        <v>0</v>
      </c>
      <c r="S2545" s="25">
        <f ca="1">f_return(A2545,1,参数!$B$6,参数!$B$1)</f>
        <v>0</v>
      </c>
      <c r="T2545" t="str">
        <f>f_info_investtype(A2545)</f>
        <v>偏债混合型基金</v>
      </c>
      <c r="U2545" t="str">
        <f>f_info_fundmanager(A2545)</f>
        <v>张雅君</v>
      </c>
      <c r="V2545">
        <f>f_info_manager_onthepostdays(A2545,1)</f>
        <v>181</v>
      </c>
      <c r="W2545" s="25">
        <f ca="1">f_return_1w(A2545,"0",参数!$B$2)</f>
        <v>0</v>
      </c>
      <c r="X2545" s="25">
        <f>f_return_1m(A2545,"0",参数!$B$1)</f>
        <v>3.93930551502772</v>
      </c>
      <c r="Y2545" s="25">
        <f>f_return_3m(A2545,0,参数!$B$1)</f>
        <v>6.23322397852669</v>
      </c>
      <c r="Z2545" s="25">
        <f>f_return_6m(A2545,0,参数!B2544)</f>
        <v>0</v>
      </c>
      <c r="AA2545" t="str">
        <f>f_dq_status(A2545,参数!$B$1)</f>
        <v>封闭期</v>
      </c>
      <c r="AB2545" s="17">
        <f ca="1">f_risk_maxdownside(A2545,参数!$B$6,参数!$B$1)</f>
        <v>-0.331942336874057</v>
      </c>
      <c r="AC2545" s="17">
        <f ca="1">f_risk_maxdownside(A2545,参数!$B$4,参数!$B$1)</f>
        <v>-0.331942336874057</v>
      </c>
      <c r="AD2545" t="str">
        <f ca="1">f_risk_maxdownside_date(A2545,参数!$B$6,参数!$B$1)</f>
        <v>20210109-20210115</v>
      </c>
    </row>
    <row r="2546" spans="1:30">
      <c r="A2546" s="15" t="s">
        <v>2574</v>
      </c>
      <c r="B2546" t="str">
        <f>f_info_name(A2546)</f>
        <v>民生加银聚利6个月持有A</v>
      </c>
      <c r="C2546" t="str">
        <f>f_info_setupdate(A2546)</f>
        <v>2020-05-14</v>
      </c>
      <c r="D2546" s="16">
        <f t="shared" si="39"/>
        <v>256</v>
      </c>
      <c r="F2546" s="17">
        <f>f_netasset_total(A2546,参数!$B$1,100000000)</f>
        <v>11.6803165024</v>
      </c>
      <c r="G2546" s="17">
        <f ca="1">f_nav_adjustedreturn(A2546,参数!$B$2,参数!$B$1)</f>
        <v>0</v>
      </c>
      <c r="H2546" s="17">
        <f ca="1">f_nav_periodreturnrankingper(A2546,参数!$B$2,参数!$B$1,3)</f>
        <v>0</v>
      </c>
      <c r="I2546" s="17">
        <f ca="1">f_nav_adjustedreturn(A2546,参数!$B$3,参数!$B$2)</f>
        <v>0</v>
      </c>
      <c r="J2546" s="17">
        <f ca="1">f_nav_periodreturnrankingper(A2546,参数!$B$3,参数!$B$2,3)</f>
        <v>0</v>
      </c>
      <c r="K2546" s="17">
        <f ca="1">f_nav_adjustedreturn(A2546,参数!$B$4,参数!$B$3)</f>
        <v>0</v>
      </c>
      <c r="L2546" s="17">
        <f ca="1">f_nav_periodreturnrankingper(A2546,参数!$B$4,参数!$B$3,3)</f>
        <v>0</v>
      </c>
      <c r="M2546" s="17">
        <f ca="1">f_nav_adjustedreturn(A2546,参数!$B$5,参数!$B$4)</f>
        <v>0</v>
      </c>
      <c r="N2546" s="17">
        <f ca="1">f_nav_periodreturnrankingper(A2546,参数!$B$5,参数!$B$4,3)</f>
        <v>0</v>
      </c>
      <c r="O2546" s="17">
        <f ca="1">f_nav_adjustedreturn(A2546,参数!$B$6,参数!$B$5)</f>
        <v>0</v>
      </c>
      <c r="P2546" s="17">
        <f ca="1">f_nav_periodreturnrankingper(A2546,参数!$B$6,参数!$B$5,3)</f>
        <v>0</v>
      </c>
      <c r="Q2546" s="25">
        <f>f_return(A2546,1,参数!$B$1-365/2,参数!$B$1)</f>
        <v>15.2172137138048</v>
      </c>
      <c r="R2546" s="25">
        <f ca="1">f_return(A2546,1,参数!$B$4,参数!$B$1)</f>
        <v>0</v>
      </c>
      <c r="S2546" s="25">
        <f ca="1">f_return(A2546,1,参数!$B$6,参数!$B$1)</f>
        <v>0</v>
      </c>
      <c r="T2546" t="str">
        <f>f_info_investtype(A2546)</f>
        <v>偏债混合型基金</v>
      </c>
      <c r="U2546" t="str">
        <f>f_info_fundmanager(A2546)</f>
        <v>邱世磊</v>
      </c>
      <c r="V2546">
        <f>f_info_manager_onthepostdays(A2546,1)</f>
        <v>273</v>
      </c>
      <c r="W2546" s="25">
        <f ca="1">f_return_1w(A2546,"0",参数!$B$2)</f>
        <v>0</v>
      </c>
      <c r="X2546" s="25">
        <f>f_return_1m(A2546,"0",参数!$B$1)</f>
        <v>2.5924583031182</v>
      </c>
      <c r="Y2546" s="25">
        <f>f_return_3m(A2546,0,参数!$B$1)</f>
        <v>5.23477452347745</v>
      </c>
      <c r="Z2546" s="25">
        <f>f_return_6m(A2546,0,参数!B2545)</f>
        <v>6.80003756926834</v>
      </c>
      <c r="AA2546" t="str">
        <f>f_dq_status(A2546,参数!$B$1)</f>
        <v>暂停大额申购|开放赎回</v>
      </c>
      <c r="AB2546" s="17">
        <f ca="1">f_risk_maxdownside(A2546,参数!$B$6,参数!$B$1)</f>
        <v>-1.62571586920377</v>
      </c>
      <c r="AC2546" s="17">
        <f ca="1">f_risk_maxdownside(A2546,参数!$B$4,参数!$B$1)</f>
        <v>-1.62571586920377</v>
      </c>
      <c r="AD2546" t="str">
        <f ca="1">f_risk_maxdownside_date(A2546,参数!$B$6,参数!$B$1)</f>
        <v>20200903-20200909</v>
      </c>
    </row>
    <row r="2547" spans="1:30">
      <c r="A2547" s="15" t="s">
        <v>2575</v>
      </c>
      <c r="B2547" t="str">
        <f>f_info_name(A2547)</f>
        <v>华宝红利精选A</v>
      </c>
      <c r="C2547" t="str">
        <f>f_info_setupdate(A2547)</f>
        <v>2020-06-03</v>
      </c>
      <c r="D2547" s="16">
        <f t="shared" si="39"/>
        <v>236</v>
      </c>
      <c r="F2547" s="17">
        <f>f_netasset_total(A2547,参数!$B$1,100000000)</f>
        <v>1.1572761472</v>
      </c>
      <c r="G2547" s="17">
        <f ca="1">f_nav_adjustedreturn(A2547,参数!$B$2,参数!$B$1)</f>
        <v>0</v>
      </c>
      <c r="H2547" s="17">
        <f ca="1">f_nav_periodreturnrankingper(A2547,参数!$B$2,参数!$B$1,3)</f>
        <v>0</v>
      </c>
      <c r="I2547" s="17">
        <f ca="1">f_nav_adjustedreturn(A2547,参数!$B$3,参数!$B$2)</f>
        <v>0</v>
      </c>
      <c r="J2547" s="17">
        <f ca="1">f_nav_periodreturnrankingper(A2547,参数!$B$3,参数!$B$2,3)</f>
        <v>0</v>
      </c>
      <c r="K2547" s="17">
        <f ca="1">f_nav_adjustedreturn(A2547,参数!$B$4,参数!$B$3)</f>
        <v>0</v>
      </c>
      <c r="L2547" s="17">
        <f ca="1">f_nav_periodreturnrankingper(A2547,参数!$B$4,参数!$B$3,3)</f>
        <v>0</v>
      </c>
      <c r="M2547" s="17">
        <f ca="1">f_nav_adjustedreturn(A2547,参数!$B$5,参数!$B$4)</f>
        <v>0</v>
      </c>
      <c r="N2547" s="17">
        <f ca="1">f_nav_periodreturnrankingper(A2547,参数!$B$5,参数!$B$4,3)</f>
        <v>0</v>
      </c>
      <c r="O2547" s="17">
        <f ca="1">f_nav_adjustedreturn(A2547,参数!$B$6,参数!$B$5)</f>
        <v>0</v>
      </c>
      <c r="P2547" s="17">
        <f ca="1">f_nav_periodreturnrankingper(A2547,参数!$B$6,参数!$B$5,3)</f>
        <v>0</v>
      </c>
      <c r="Q2547" s="25">
        <f>f_return(A2547,1,参数!$B$1-365/2,参数!$B$1)</f>
        <v>20.7291980065725</v>
      </c>
      <c r="R2547" s="25">
        <f ca="1">f_return(A2547,1,参数!$B$4,参数!$B$1)</f>
        <v>0</v>
      </c>
      <c r="S2547" s="25">
        <f ca="1">f_return(A2547,1,参数!$B$6,参数!$B$1)</f>
        <v>0</v>
      </c>
      <c r="T2547" t="str">
        <f>f_info_investtype(A2547)</f>
        <v>偏股混合型基金</v>
      </c>
      <c r="U2547" t="str">
        <f>f_info_fundmanager(A2547)</f>
        <v>张奇</v>
      </c>
      <c r="V2547">
        <f>f_info_manager_onthepostdays(A2547,1)</f>
        <v>253</v>
      </c>
      <c r="W2547" s="25">
        <f ca="1">f_return_1w(A2547,"0",参数!$B$2)</f>
        <v>0</v>
      </c>
      <c r="X2547" s="25">
        <f>f_return_1m(A2547,"0",参数!$B$1)</f>
        <v>2.58098042612159</v>
      </c>
      <c r="Y2547" s="25">
        <f>f_return_3m(A2547,0,参数!$B$1)</f>
        <v>2.49221183800623</v>
      </c>
      <c r="Z2547" s="25">
        <f>f_return_6m(A2547,0,参数!B2546)</f>
        <v>6.05171954145562</v>
      </c>
      <c r="AA2547" t="str">
        <f>f_dq_status(A2547,参数!$B$1)</f>
        <v>开放申购|开放赎回</v>
      </c>
      <c r="AB2547" s="17">
        <f ca="1">f_risk_maxdownside(A2547,参数!$B$6,参数!$B$1)</f>
        <v>-7.58442814540178</v>
      </c>
      <c r="AC2547" s="17">
        <f ca="1">f_risk_maxdownside(A2547,参数!$B$4,参数!$B$1)</f>
        <v>-7.58442814540178</v>
      </c>
      <c r="AD2547" t="str">
        <f ca="1">f_risk_maxdownside_date(A2547,参数!$B$6,参数!$B$1)</f>
        <v>20201124-20201224</v>
      </c>
    </row>
    <row r="2548" spans="1:30">
      <c r="A2548" s="15" t="s">
        <v>2576</v>
      </c>
      <c r="B2548" t="str">
        <f>f_info_name(A2548)</f>
        <v>泓德瑞兴三年持有</v>
      </c>
      <c r="C2548" t="str">
        <f>f_info_setupdate(A2548)</f>
        <v>2020-07-14</v>
      </c>
      <c r="D2548" s="16">
        <f t="shared" si="39"/>
        <v>195</v>
      </c>
      <c r="F2548" s="17">
        <f>f_netasset_total(A2548,参数!$B$1,100000000)</f>
        <v>73.8567732697</v>
      </c>
      <c r="G2548" s="17">
        <f ca="1">f_nav_adjustedreturn(A2548,参数!$B$2,参数!$B$1)</f>
        <v>0</v>
      </c>
      <c r="H2548" s="17">
        <f ca="1">f_nav_periodreturnrankingper(A2548,参数!$B$2,参数!$B$1,3)</f>
        <v>0</v>
      </c>
      <c r="I2548" s="17">
        <f ca="1">f_nav_adjustedreturn(A2548,参数!$B$3,参数!$B$2)</f>
        <v>0</v>
      </c>
      <c r="J2548" s="17">
        <f ca="1">f_nav_periodreturnrankingper(A2548,参数!$B$3,参数!$B$2,3)</f>
        <v>0</v>
      </c>
      <c r="K2548" s="17">
        <f ca="1">f_nav_adjustedreturn(A2548,参数!$B$4,参数!$B$3)</f>
        <v>0</v>
      </c>
      <c r="L2548" s="17">
        <f ca="1">f_nav_periodreturnrankingper(A2548,参数!$B$4,参数!$B$3,3)</f>
        <v>0</v>
      </c>
      <c r="M2548" s="17">
        <f ca="1">f_nav_adjustedreturn(A2548,参数!$B$5,参数!$B$4)</f>
        <v>0</v>
      </c>
      <c r="N2548" s="17">
        <f ca="1">f_nav_periodreturnrankingper(A2548,参数!$B$5,参数!$B$4,3)</f>
        <v>0</v>
      </c>
      <c r="O2548" s="17">
        <f ca="1">f_nav_adjustedreturn(A2548,参数!$B$6,参数!$B$5)</f>
        <v>0</v>
      </c>
      <c r="P2548" s="17">
        <f ca="1">f_nav_periodreturnrankingper(A2548,参数!$B$6,参数!$B$5,3)</f>
        <v>0</v>
      </c>
      <c r="Q2548" s="25">
        <f>f_return(A2548,1,参数!$B$1-365/2,参数!$B$1)</f>
        <v>82.8246307594307</v>
      </c>
      <c r="R2548" s="25">
        <f ca="1">f_return(A2548,1,参数!$B$4,参数!$B$1)</f>
        <v>0</v>
      </c>
      <c r="S2548" s="25">
        <f ca="1">f_return(A2548,1,参数!$B$6,参数!$B$1)</f>
        <v>0</v>
      </c>
      <c r="T2548" t="str">
        <f>f_info_investtype(A2548)</f>
        <v>偏股混合型基金</v>
      </c>
      <c r="U2548" t="str">
        <f>f_info_fundmanager(A2548)</f>
        <v>王克玉,操昭煦</v>
      </c>
      <c r="V2548">
        <f>f_info_manager_onthepostdays(A2548,1)</f>
        <v>212</v>
      </c>
      <c r="W2548" s="25">
        <f ca="1">f_return_1w(A2548,"0",参数!$B$2)</f>
        <v>0</v>
      </c>
      <c r="X2548" s="25">
        <f>f_return_1m(A2548,"0",参数!$B$1)</f>
        <v>14.9333333333333</v>
      </c>
      <c r="Y2548" s="25">
        <f>f_return_3m(A2548,0,参数!$B$1)</f>
        <v>25.7979474625741</v>
      </c>
      <c r="Z2548" s="25">
        <f>f_return_6m(A2548,0,参数!B2547)</f>
        <v>33.7869822485207</v>
      </c>
      <c r="AA2548" t="str">
        <f>f_dq_status(A2548,参数!$B$1)</f>
        <v>暂停大额申购|暂停赎回</v>
      </c>
      <c r="AB2548" s="17">
        <f ca="1">f_risk_maxdownside(A2548,参数!$B$6,参数!$B$1)</f>
        <v>-5.00950570342206</v>
      </c>
      <c r="AC2548" s="17">
        <f ca="1">f_risk_maxdownside(A2548,参数!$B$4,参数!$B$1)</f>
        <v>-5.00950570342206</v>
      </c>
      <c r="AD2548" t="str">
        <f ca="1">f_risk_maxdownside_date(A2548,参数!$B$6,参数!$B$1)</f>
        <v>20200829-20200925</v>
      </c>
    </row>
    <row r="2549" spans="1:30">
      <c r="A2549" s="15" t="s">
        <v>2577</v>
      </c>
      <c r="B2549" t="str">
        <f>f_info_name(A2549)</f>
        <v>易方达消费精选</v>
      </c>
      <c r="C2549" t="str">
        <f>f_info_setupdate(A2549)</f>
        <v>2020-04-13</v>
      </c>
      <c r="D2549" s="16">
        <f t="shared" si="39"/>
        <v>287</v>
      </c>
      <c r="F2549" s="17">
        <f>f_netasset_total(A2549,参数!$B$1,100000000)</f>
        <v>103.0406293046</v>
      </c>
      <c r="G2549" s="17">
        <f ca="1">f_nav_adjustedreturn(A2549,参数!$B$2,参数!$B$1)</f>
        <v>0</v>
      </c>
      <c r="H2549" s="17">
        <f ca="1">f_nav_periodreturnrankingper(A2549,参数!$B$2,参数!$B$1,3)</f>
        <v>0</v>
      </c>
      <c r="I2549" s="17">
        <f ca="1">f_nav_adjustedreturn(A2549,参数!$B$3,参数!$B$2)</f>
        <v>0</v>
      </c>
      <c r="J2549" s="17">
        <f ca="1">f_nav_periodreturnrankingper(A2549,参数!$B$3,参数!$B$2,3)</f>
        <v>0</v>
      </c>
      <c r="K2549" s="17">
        <f ca="1">f_nav_adjustedreturn(A2549,参数!$B$4,参数!$B$3)</f>
        <v>0</v>
      </c>
      <c r="L2549" s="17">
        <f ca="1">f_nav_periodreturnrankingper(A2549,参数!$B$4,参数!$B$3,3)</f>
        <v>0</v>
      </c>
      <c r="M2549" s="17">
        <f ca="1">f_nav_adjustedreturn(A2549,参数!$B$5,参数!$B$4)</f>
        <v>0</v>
      </c>
      <c r="N2549" s="17">
        <f ca="1">f_nav_periodreturnrankingper(A2549,参数!$B$5,参数!$B$4,3)</f>
        <v>0</v>
      </c>
      <c r="O2549" s="17">
        <f ca="1">f_nav_adjustedreturn(A2549,参数!$B$6,参数!$B$5)</f>
        <v>0</v>
      </c>
      <c r="P2549" s="17">
        <f ca="1">f_nav_periodreturnrankingper(A2549,参数!$B$6,参数!$B$5,3)</f>
        <v>0</v>
      </c>
      <c r="Q2549" s="25">
        <f>f_return(A2549,1,参数!$B$1-365/2,参数!$B$1)</f>
        <v>87.6552381440336</v>
      </c>
      <c r="R2549" s="25">
        <f ca="1">f_return(A2549,1,参数!$B$4,参数!$B$1)</f>
        <v>0</v>
      </c>
      <c r="S2549" s="25">
        <f ca="1">f_return(A2549,1,参数!$B$6,参数!$B$1)</f>
        <v>0</v>
      </c>
      <c r="T2549" t="str">
        <f>f_info_investtype(A2549)</f>
        <v>普通股票型基金</v>
      </c>
      <c r="U2549" t="str">
        <f>f_info_fundmanager(A2549)</f>
        <v>萧楠</v>
      </c>
      <c r="V2549">
        <f>f_info_manager_onthepostdays(A2549,1)</f>
        <v>304</v>
      </c>
      <c r="W2549" s="25">
        <f ca="1">f_return_1w(A2549,"0",参数!$B$2)</f>
        <v>0</v>
      </c>
      <c r="X2549" s="25">
        <f>f_return_1m(A2549,"0",参数!$B$1)</f>
        <v>13.2784781459953</v>
      </c>
      <c r="Y2549" s="25">
        <f>f_return_3m(A2549,0,参数!$B$1)</f>
        <v>25.4157960718763</v>
      </c>
      <c r="Z2549" s="25">
        <f>f_return_6m(A2549,0,参数!B2548)</f>
        <v>34.7707949864142</v>
      </c>
      <c r="AA2549" t="str">
        <f>f_dq_status(A2549,参数!$B$1)</f>
        <v>开放申购|开放赎回</v>
      </c>
      <c r="AB2549" s="17">
        <f ca="1">f_risk_maxdownside(A2549,参数!$B$6,参数!$B$1)</f>
        <v>-7.82407776272807</v>
      </c>
      <c r="AC2549" s="17">
        <f ca="1">f_risk_maxdownside(A2549,参数!$B$4,参数!$B$1)</f>
        <v>-7.82407776272807</v>
      </c>
      <c r="AD2549" t="str">
        <f ca="1">f_risk_maxdownside_date(A2549,参数!$B$6,参数!$B$1)</f>
        <v>20200829-20200909</v>
      </c>
    </row>
    <row r="2550" spans="1:30">
      <c r="A2550" s="15" t="s">
        <v>2578</v>
      </c>
      <c r="B2550" t="str">
        <f>f_info_name(A2550)</f>
        <v>鹏扬景合六个月持有</v>
      </c>
      <c r="C2550" t="str">
        <f>f_info_setupdate(A2550)</f>
        <v>2020-11-04</v>
      </c>
      <c r="D2550" s="16">
        <f t="shared" si="39"/>
        <v>82</v>
      </c>
      <c r="F2550" s="17">
        <f>f_netasset_total(A2550,参数!$B$1,100000000)</f>
        <v>6.4058485865</v>
      </c>
      <c r="G2550" s="17">
        <f ca="1">f_nav_adjustedreturn(A2550,参数!$B$2,参数!$B$1)</f>
        <v>0</v>
      </c>
      <c r="H2550" s="17">
        <f ca="1">f_nav_periodreturnrankingper(A2550,参数!$B$2,参数!$B$1,3)</f>
        <v>0</v>
      </c>
      <c r="I2550" s="17">
        <f ca="1">f_nav_adjustedreturn(A2550,参数!$B$3,参数!$B$2)</f>
        <v>0</v>
      </c>
      <c r="J2550" s="17">
        <f ca="1">f_nav_periodreturnrankingper(A2550,参数!$B$3,参数!$B$2,3)</f>
        <v>0</v>
      </c>
      <c r="K2550" s="17">
        <f ca="1">f_nav_adjustedreturn(A2550,参数!$B$4,参数!$B$3)</f>
        <v>0</v>
      </c>
      <c r="L2550" s="17">
        <f ca="1">f_nav_periodreturnrankingper(A2550,参数!$B$4,参数!$B$3,3)</f>
        <v>0</v>
      </c>
      <c r="M2550" s="17">
        <f ca="1">f_nav_adjustedreturn(A2550,参数!$B$5,参数!$B$4)</f>
        <v>0</v>
      </c>
      <c r="N2550" s="17">
        <f ca="1">f_nav_periodreturnrankingper(A2550,参数!$B$5,参数!$B$4,3)</f>
        <v>0</v>
      </c>
      <c r="O2550" s="17">
        <f ca="1">f_nav_adjustedreturn(A2550,参数!$B$6,参数!$B$5)</f>
        <v>0</v>
      </c>
      <c r="P2550" s="17">
        <f ca="1">f_nav_periodreturnrankingper(A2550,参数!$B$6,参数!$B$5,3)</f>
        <v>0</v>
      </c>
      <c r="Q2550" s="25">
        <f>f_return(A2550,1,参数!$B$1-365/2,参数!$B$1)</f>
        <v>0</v>
      </c>
      <c r="R2550" s="25">
        <f ca="1">f_return(A2550,1,参数!$B$4,参数!$B$1)</f>
        <v>0</v>
      </c>
      <c r="S2550" s="25">
        <f ca="1">f_return(A2550,1,参数!$B$6,参数!$B$1)</f>
        <v>0</v>
      </c>
      <c r="T2550" t="str">
        <f>f_info_investtype(A2550)</f>
        <v>偏债混合型基金</v>
      </c>
      <c r="U2550" t="str">
        <f>f_info_fundmanager(A2550)</f>
        <v>李刚,李沁,吴西燕</v>
      </c>
      <c r="V2550">
        <f>f_info_manager_onthepostdays(A2550,1)</f>
        <v>99</v>
      </c>
      <c r="W2550" s="25">
        <f ca="1">f_return_1w(A2550,"0",参数!$B$2)</f>
        <v>0</v>
      </c>
      <c r="X2550" s="25">
        <f>f_return_1m(A2550,"0",参数!$B$1)</f>
        <v>4.16460579681472</v>
      </c>
      <c r="Y2550" s="25">
        <f>f_return_3m(A2550,0,参数!$B$1)</f>
        <v>0</v>
      </c>
      <c r="Z2550" s="25">
        <f>f_return_6m(A2550,0,参数!B2549)</f>
        <v>0</v>
      </c>
      <c r="AA2550" t="str">
        <f>f_dq_status(A2550,参数!$B$1)</f>
        <v>开放申购|暂停赎回</v>
      </c>
      <c r="AB2550" s="17">
        <f ca="1">f_risk_maxdownside(A2550,参数!$B$6,参数!$B$1)</f>
        <v>-0.81180081180081</v>
      </c>
      <c r="AC2550" s="17">
        <f ca="1">f_risk_maxdownside(A2550,参数!$B$4,参数!$B$1)</f>
        <v>-0.81180081180081</v>
      </c>
      <c r="AD2550" t="str">
        <f ca="1">f_risk_maxdownside_date(A2550,参数!$B$6,参数!$B$1)</f>
        <v>20201205-20201211</v>
      </c>
    </row>
    <row r="2551" spans="1:30">
      <c r="A2551" s="15" t="s">
        <v>2579</v>
      </c>
      <c r="B2551" t="str">
        <f>f_info_name(A2551)</f>
        <v>创金合信稳健增利6个月持有期A</v>
      </c>
      <c r="C2551" t="str">
        <f>f_info_setupdate(A2551)</f>
        <v>2020-07-22</v>
      </c>
      <c r="D2551" s="16">
        <f t="shared" si="39"/>
        <v>187</v>
      </c>
      <c r="F2551" s="17">
        <f>f_netasset_total(A2551,参数!$B$1,100000000)</f>
        <v>7.1044173152</v>
      </c>
      <c r="G2551" s="17">
        <f ca="1">f_nav_adjustedreturn(A2551,参数!$B$2,参数!$B$1)</f>
        <v>0</v>
      </c>
      <c r="H2551" s="17">
        <f ca="1">f_nav_periodreturnrankingper(A2551,参数!$B$2,参数!$B$1,3)</f>
        <v>0</v>
      </c>
      <c r="I2551" s="17">
        <f ca="1">f_nav_adjustedreturn(A2551,参数!$B$3,参数!$B$2)</f>
        <v>0</v>
      </c>
      <c r="J2551" s="17">
        <f ca="1">f_nav_periodreturnrankingper(A2551,参数!$B$3,参数!$B$2,3)</f>
        <v>0</v>
      </c>
      <c r="K2551" s="17">
        <f ca="1">f_nav_adjustedreturn(A2551,参数!$B$4,参数!$B$3)</f>
        <v>0</v>
      </c>
      <c r="L2551" s="17">
        <f ca="1">f_nav_periodreturnrankingper(A2551,参数!$B$4,参数!$B$3,3)</f>
        <v>0</v>
      </c>
      <c r="M2551" s="17">
        <f ca="1">f_nav_adjustedreturn(A2551,参数!$B$5,参数!$B$4)</f>
        <v>0</v>
      </c>
      <c r="N2551" s="17">
        <f ca="1">f_nav_periodreturnrankingper(A2551,参数!$B$5,参数!$B$4,3)</f>
        <v>0</v>
      </c>
      <c r="O2551" s="17">
        <f ca="1">f_nav_adjustedreturn(A2551,参数!$B$6,参数!$B$5)</f>
        <v>0</v>
      </c>
      <c r="P2551" s="17">
        <f ca="1">f_nav_periodreturnrankingper(A2551,参数!$B$6,参数!$B$5,3)</f>
        <v>0</v>
      </c>
      <c r="Q2551" s="25">
        <f>f_return(A2551,1,参数!$B$1-365/2,参数!$B$1)</f>
        <v>11.1844724273302</v>
      </c>
      <c r="R2551" s="25">
        <f ca="1">f_return(A2551,1,参数!$B$4,参数!$B$1)</f>
        <v>0</v>
      </c>
      <c r="S2551" s="25">
        <f ca="1">f_return(A2551,1,参数!$B$6,参数!$B$1)</f>
        <v>0</v>
      </c>
      <c r="T2551" t="str">
        <f>f_info_investtype(A2551)</f>
        <v>偏债混合型基金</v>
      </c>
      <c r="U2551" t="str">
        <f>f_info_fundmanager(A2551)</f>
        <v>王一兵</v>
      </c>
      <c r="V2551">
        <f>f_info_manager_onthepostdays(A2551,1)</f>
        <v>204</v>
      </c>
      <c r="W2551" s="25">
        <f ca="1">f_return_1w(A2551,"0",参数!$B$2)</f>
        <v>0</v>
      </c>
      <c r="X2551" s="25">
        <f>f_return_1m(A2551,"0",参数!$B$1)</f>
        <v>2.55687342018277</v>
      </c>
      <c r="Y2551" s="25">
        <f>f_return_3m(A2551,0,参数!$B$1)</f>
        <v>5.14302800757499</v>
      </c>
      <c r="Z2551" s="25">
        <f>f_return_6m(A2551,0,参数!B2550)</f>
        <v>6.47582824542089</v>
      </c>
      <c r="AA2551" t="str">
        <f>f_dq_status(A2551,参数!$B$1)</f>
        <v>开放申购|开放赎回</v>
      </c>
      <c r="AB2551" s="17">
        <f ca="1">f_risk_maxdownside(A2551,参数!$B$6,参数!$B$1)</f>
        <v>-0.675482827514022</v>
      </c>
      <c r="AC2551" s="17">
        <f ca="1">f_risk_maxdownside(A2551,参数!$B$4,参数!$B$1)</f>
        <v>-0.675482827514022</v>
      </c>
      <c r="AD2551" t="str">
        <f ca="1">f_risk_maxdownside_date(A2551,参数!$B$6,参数!$B$1)</f>
        <v>20210108-20210119</v>
      </c>
    </row>
    <row r="2552" spans="1:30">
      <c r="A2552" s="15" t="s">
        <v>2580</v>
      </c>
      <c r="B2552" t="str">
        <f>f_info_name(A2552)</f>
        <v>泰康招泰尊享一年持有A</v>
      </c>
      <c r="C2552" t="str">
        <f>f_info_setupdate(A2552)</f>
        <v>2020-05-20</v>
      </c>
      <c r="D2552" s="16">
        <f t="shared" si="39"/>
        <v>250</v>
      </c>
      <c r="F2552" s="17">
        <f>f_netasset_total(A2552,参数!$B$1,100000000)</f>
        <v>26.5049889718</v>
      </c>
      <c r="G2552" s="17">
        <f ca="1">f_nav_adjustedreturn(A2552,参数!$B$2,参数!$B$1)</f>
        <v>0</v>
      </c>
      <c r="H2552" s="17">
        <f ca="1">f_nav_periodreturnrankingper(A2552,参数!$B$2,参数!$B$1,3)</f>
        <v>0</v>
      </c>
      <c r="I2552" s="17">
        <f ca="1">f_nav_adjustedreturn(A2552,参数!$B$3,参数!$B$2)</f>
        <v>0</v>
      </c>
      <c r="J2552" s="17">
        <f ca="1">f_nav_periodreturnrankingper(A2552,参数!$B$3,参数!$B$2,3)</f>
        <v>0</v>
      </c>
      <c r="K2552" s="17">
        <f ca="1">f_nav_adjustedreturn(A2552,参数!$B$4,参数!$B$3)</f>
        <v>0</v>
      </c>
      <c r="L2552" s="17">
        <f ca="1">f_nav_periodreturnrankingper(A2552,参数!$B$4,参数!$B$3,3)</f>
        <v>0</v>
      </c>
      <c r="M2552" s="17">
        <f ca="1">f_nav_adjustedreturn(A2552,参数!$B$5,参数!$B$4)</f>
        <v>0</v>
      </c>
      <c r="N2552" s="17">
        <f ca="1">f_nav_periodreturnrankingper(A2552,参数!$B$5,参数!$B$4,3)</f>
        <v>0</v>
      </c>
      <c r="O2552" s="17">
        <f ca="1">f_nav_adjustedreturn(A2552,参数!$B$6,参数!$B$5)</f>
        <v>0</v>
      </c>
      <c r="P2552" s="17">
        <f ca="1">f_nav_periodreturnrankingper(A2552,参数!$B$6,参数!$B$5,3)</f>
        <v>0</v>
      </c>
      <c r="Q2552" s="25">
        <f>f_return(A2552,1,参数!$B$1-365/2,参数!$B$1)</f>
        <v>11.1950404105153</v>
      </c>
      <c r="R2552" s="25">
        <f ca="1">f_return(A2552,1,参数!$B$4,参数!$B$1)</f>
        <v>0</v>
      </c>
      <c r="S2552" s="25">
        <f ca="1">f_return(A2552,1,参数!$B$6,参数!$B$1)</f>
        <v>0</v>
      </c>
      <c r="T2552" t="str">
        <f>f_info_investtype(A2552)</f>
        <v>偏债混合型基金</v>
      </c>
      <c r="U2552" t="str">
        <f>f_info_fundmanager(A2552)</f>
        <v>桂跃强,蒋利娟</v>
      </c>
      <c r="V2552">
        <f>f_info_manager_onthepostdays(A2552,1)</f>
        <v>267</v>
      </c>
      <c r="W2552" s="25">
        <f ca="1">f_return_1w(A2552,"0",参数!$B$2)</f>
        <v>0</v>
      </c>
      <c r="X2552" s="25">
        <f>f_return_1m(A2552,"0",参数!$B$1)</f>
        <v>3.06490971205467</v>
      </c>
      <c r="Y2552" s="25">
        <f>f_return_3m(A2552,0,参数!$B$1)</f>
        <v>4.46181242580136</v>
      </c>
      <c r="Z2552" s="25">
        <f>f_return_6m(A2552,0,参数!B2551)</f>
        <v>5.43369890329015</v>
      </c>
      <c r="AA2552" t="str">
        <f>f_dq_status(A2552,参数!$B$1)</f>
        <v>开放申购|暂停赎回</v>
      </c>
      <c r="AB2552" s="17">
        <f ca="1">f_risk_maxdownside(A2552,参数!$B$6,参数!$B$1)</f>
        <v>-0.920305463089884</v>
      </c>
      <c r="AC2552" s="17">
        <f ca="1">f_risk_maxdownside(A2552,参数!$B$4,参数!$B$1)</f>
        <v>-0.920305463089884</v>
      </c>
      <c r="AD2552" t="str">
        <f ca="1">f_risk_maxdownside_date(A2552,参数!$B$6,参数!$B$1)</f>
        <v>20201110-20201125</v>
      </c>
    </row>
    <row r="2553" spans="1:30">
      <c r="A2553" s="15" t="s">
        <v>2581</v>
      </c>
      <c r="B2553" t="str">
        <f>f_info_name(A2553)</f>
        <v>南方誉慧一年持有A</v>
      </c>
      <c r="C2553" t="str">
        <f>f_info_setupdate(A2553)</f>
        <v>2020-04-29</v>
      </c>
      <c r="D2553" s="16">
        <f t="shared" si="39"/>
        <v>271</v>
      </c>
      <c r="F2553" s="17">
        <f>f_netasset_total(A2553,参数!$B$1,100000000)</f>
        <v>23.1849542958</v>
      </c>
      <c r="G2553" s="17">
        <f ca="1">f_nav_adjustedreturn(A2553,参数!$B$2,参数!$B$1)</f>
        <v>0</v>
      </c>
      <c r="H2553" s="17">
        <f ca="1">f_nav_periodreturnrankingper(A2553,参数!$B$2,参数!$B$1,3)</f>
        <v>0</v>
      </c>
      <c r="I2553" s="17">
        <f ca="1">f_nav_adjustedreturn(A2553,参数!$B$3,参数!$B$2)</f>
        <v>0</v>
      </c>
      <c r="J2553" s="17">
        <f ca="1">f_nav_periodreturnrankingper(A2553,参数!$B$3,参数!$B$2,3)</f>
        <v>0</v>
      </c>
      <c r="K2553" s="17">
        <f ca="1">f_nav_adjustedreturn(A2553,参数!$B$4,参数!$B$3)</f>
        <v>0</v>
      </c>
      <c r="L2553" s="17">
        <f ca="1">f_nav_periodreturnrankingper(A2553,参数!$B$4,参数!$B$3,3)</f>
        <v>0</v>
      </c>
      <c r="M2553" s="17">
        <f ca="1">f_nav_adjustedreturn(A2553,参数!$B$5,参数!$B$4)</f>
        <v>0</v>
      </c>
      <c r="N2553" s="17">
        <f ca="1">f_nav_periodreturnrankingper(A2553,参数!$B$5,参数!$B$4,3)</f>
        <v>0</v>
      </c>
      <c r="O2553" s="17">
        <f ca="1">f_nav_adjustedreturn(A2553,参数!$B$6,参数!$B$5)</f>
        <v>0</v>
      </c>
      <c r="P2553" s="17">
        <f ca="1">f_nav_periodreturnrankingper(A2553,参数!$B$6,参数!$B$5,3)</f>
        <v>0</v>
      </c>
      <c r="Q2553" s="25">
        <f>f_return(A2553,1,参数!$B$1-365/2,参数!$B$1)</f>
        <v>17.2376652566906</v>
      </c>
      <c r="R2553" s="25">
        <f ca="1">f_return(A2553,1,参数!$B$4,参数!$B$1)</f>
        <v>0</v>
      </c>
      <c r="S2553" s="25">
        <f ca="1">f_return(A2553,1,参数!$B$6,参数!$B$1)</f>
        <v>0</v>
      </c>
      <c r="T2553" t="str">
        <f>f_info_investtype(A2553)</f>
        <v>偏债混合型基金</v>
      </c>
      <c r="U2553" t="str">
        <f>f_info_fundmanager(A2553)</f>
        <v>吴剑毅</v>
      </c>
      <c r="V2553">
        <f>f_info_manager_onthepostdays(A2553,1)</f>
        <v>288</v>
      </c>
      <c r="W2553" s="25">
        <f ca="1">f_return_1w(A2553,"0",参数!$B$2)</f>
        <v>0</v>
      </c>
      <c r="X2553" s="25">
        <f>f_return_1m(A2553,"0",参数!$B$1)</f>
        <v>2.5158971523362</v>
      </c>
      <c r="Y2553" s="25">
        <f>f_return_3m(A2553,0,参数!$B$1)</f>
        <v>5.5107654367827</v>
      </c>
      <c r="Z2553" s="25">
        <f>f_return_6m(A2553,0,参数!B2552)</f>
        <v>7.29497928110243</v>
      </c>
      <c r="AA2553" t="str">
        <f>f_dq_status(A2553,参数!$B$1)</f>
        <v>开放申购|暂停赎回</v>
      </c>
      <c r="AB2553" s="17">
        <f ca="1">f_risk_maxdownside(A2553,参数!$B$6,参数!$B$1)</f>
        <v>-1.55475009538344</v>
      </c>
      <c r="AC2553" s="17">
        <f ca="1">f_risk_maxdownside(A2553,参数!$B$4,参数!$B$1)</f>
        <v>-1.55475009538344</v>
      </c>
      <c r="AD2553" t="str">
        <f ca="1">f_risk_maxdownside_date(A2553,参数!$B$6,参数!$B$1)</f>
        <v>20200829-20200910</v>
      </c>
    </row>
    <row r="2554" spans="1:30">
      <c r="A2554" s="15" t="s">
        <v>2582</v>
      </c>
      <c r="B2554" t="str">
        <f>f_info_name(A2554)</f>
        <v>前海联合价值优选A</v>
      </c>
      <c r="C2554" t="str">
        <f>f_info_setupdate(A2554)</f>
        <v>2020-07-07</v>
      </c>
      <c r="D2554" s="16">
        <f t="shared" si="39"/>
        <v>202</v>
      </c>
      <c r="F2554" s="17">
        <f>f_netasset_total(A2554,参数!$B$1,100000000)</f>
        <v>16.849909549</v>
      </c>
      <c r="G2554" s="17">
        <f ca="1">f_nav_adjustedreturn(A2554,参数!$B$2,参数!$B$1)</f>
        <v>0</v>
      </c>
      <c r="H2554" s="17">
        <f ca="1">f_nav_periodreturnrankingper(A2554,参数!$B$2,参数!$B$1,3)</f>
        <v>0</v>
      </c>
      <c r="I2554" s="17">
        <f ca="1">f_nav_adjustedreturn(A2554,参数!$B$3,参数!$B$2)</f>
        <v>0</v>
      </c>
      <c r="J2554" s="17">
        <f ca="1">f_nav_periodreturnrankingper(A2554,参数!$B$3,参数!$B$2,3)</f>
        <v>0</v>
      </c>
      <c r="K2554" s="17">
        <f ca="1">f_nav_adjustedreturn(A2554,参数!$B$4,参数!$B$3)</f>
        <v>0</v>
      </c>
      <c r="L2554" s="17">
        <f ca="1">f_nav_periodreturnrankingper(A2554,参数!$B$4,参数!$B$3,3)</f>
        <v>0</v>
      </c>
      <c r="M2554" s="17">
        <f ca="1">f_nav_adjustedreturn(A2554,参数!$B$5,参数!$B$4)</f>
        <v>0</v>
      </c>
      <c r="N2554" s="17">
        <f ca="1">f_nav_periodreturnrankingper(A2554,参数!$B$5,参数!$B$4,3)</f>
        <v>0</v>
      </c>
      <c r="O2554" s="17">
        <f ca="1">f_nav_adjustedreturn(A2554,参数!$B$6,参数!$B$5)</f>
        <v>0</v>
      </c>
      <c r="P2554" s="17">
        <f ca="1">f_nav_periodreturnrankingper(A2554,参数!$B$6,参数!$B$5,3)</f>
        <v>0</v>
      </c>
      <c r="Q2554" s="25">
        <f>f_return(A2554,1,参数!$B$1-365/2,参数!$B$1)</f>
        <v>114.236765677368</v>
      </c>
      <c r="R2554" s="25">
        <f ca="1">f_return(A2554,1,参数!$B$4,参数!$B$1)</f>
        <v>0</v>
      </c>
      <c r="S2554" s="25">
        <f ca="1">f_return(A2554,1,参数!$B$6,参数!$B$1)</f>
        <v>0</v>
      </c>
      <c r="T2554" t="str">
        <f>f_info_investtype(A2554)</f>
        <v>偏股混合型基金</v>
      </c>
      <c r="U2554" t="str">
        <f>f_info_fundmanager(A2554)</f>
        <v>何杰</v>
      </c>
      <c r="V2554">
        <f>f_info_manager_onthepostdays(A2554,1)</f>
        <v>219</v>
      </c>
      <c r="W2554" s="25">
        <f ca="1">f_return_1w(A2554,"0",参数!$B$2)</f>
        <v>0</v>
      </c>
      <c r="X2554" s="25">
        <f>f_return_1m(A2554,"0",参数!$B$1)</f>
        <v>18.4705119896306</v>
      </c>
      <c r="Y2554" s="25">
        <f>f_return_3m(A2554,0,参数!$B$1)</f>
        <v>36.8647636874122</v>
      </c>
      <c r="Z2554" s="25">
        <f>f_return_6m(A2554,0,参数!B2553)</f>
        <v>48.5012817984618</v>
      </c>
      <c r="AA2554" t="str">
        <f>f_dq_status(A2554,参数!$B$1)</f>
        <v>开放申购|开放赎回</v>
      </c>
      <c r="AB2554" s="17">
        <f ca="1">f_risk_maxdownside(A2554,参数!$B$6,参数!$B$1)</f>
        <v>-5.81538753438953</v>
      </c>
      <c r="AC2554" s="17">
        <f ca="1">f_risk_maxdownside(A2554,参数!$B$4,参数!$B$1)</f>
        <v>-5.81538753438953</v>
      </c>
      <c r="AD2554" t="str">
        <f ca="1">f_risk_maxdownside_date(A2554,参数!$B$6,参数!$B$1)</f>
        <v>20200902-20200910</v>
      </c>
    </row>
    <row r="2555" spans="1:30">
      <c r="A2555" s="15" t="s">
        <v>2583</v>
      </c>
      <c r="B2555" t="str">
        <f>f_info_name(A2555)</f>
        <v>金信核心竞争力</v>
      </c>
      <c r="C2555" t="str">
        <f>f_info_setupdate(A2555)</f>
        <v>2020-05-09</v>
      </c>
      <c r="D2555" s="16">
        <f t="shared" si="39"/>
        <v>261</v>
      </c>
      <c r="F2555" s="17">
        <f>f_netasset_total(A2555,参数!$B$1,100000000)</f>
        <v>0.0425176344</v>
      </c>
      <c r="G2555" s="17">
        <f ca="1">f_nav_adjustedreturn(A2555,参数!$B$2,参数!$B$1)</f>
        <v>0</v>
      </c>
      <c r="H2555" s="17">
        <f ca="1">f_nav_periodreturnrankingper(A2555,参数!$B$2,参数!$B$1,3)</f>
        <v>0</v>
      </c>
      <c r="I2555" s="17">
        <f ca="1">f_nav_adjustedreturn(A2555,参数!$B$3,参数!$B$2)</f>
        <v>0</v>
      </c>
      <c r="J2555" s="17">
        <f ca="1">f_nav_periodreturnrankingper(A2555,参数!$B$3,参数!$B$2,3)</f>
        <v>0</v>
      </c>
      <c r="K2555" s="17">
        <f ca="1">f_nav_adjustedreturn(A2555,参数!$B$4,参数!$B$3)</f>
        <v>0</v>
      </c>
      <c r="L2555" s="17">
        <f ca="1">f_nav_periodreturnrankingper(A2555,参数!$B$4,参数!$B$3,3)</f>
        <v>0</v>
      </c>
      <c r="M2555" s="17">
        <f ca="1">f_nav_adjustedreturn(A2555,参数!$B$5,参数!$B$4)</f>
        <v>0</v>
      </c>
      <c r="N2555" s="17">
        <f ca="1">f_nav_periodreturnrankingper(A2555,参数!$B$5,参数!$B$4,3)</f>
        <v>0</v>
      </c>
      <c r="O2555" s="17">
        <f ca="1">f_nav_adjustedreturn(A2555,参数!$B$6,参数!$B$5)</f>
        <v>0</v>
      </c>
      <c r="P2555" s="17">
        <f ca="1">f_nav_periodreturnrankingper(A2555,参数!$B$6,参数!$B$5,3)</f>
        <v>0</v>
      </c>
      <c r="Q2555" s="25">
        <f>f_return(A2555,1,参数!$B$1-365/2,参数!$B$1)</f>
        <v>39.2939236228982</v>
      </c>
      <c r="R2555" s="25">
        <f ca="1">f_return(A2555,1,参数!$B$4,参数!$B$1)</f>
        <v>0</v>
      </c>
      <c r="S2555" s="25">
        <f ca="1">f_return(A2555,1,参数!$B$6,参数!$B$1)</f>
        <v>0</v>
      </c>
      <c r="T2555" t="str">
        <f>f_info_investtype(A2555)</f>
        <v>灵活配置型基金</v>
      </c>
      <c r="U2555" t="str">
        <f>f_info_fundmanager(A2555)</f>
        <v>周谧</v>
      </c>
      <c r="V2555">
        <f>f_info_manager_onthepostdays(A2555,1)</f>
        <v>268</v>
      </c>
      <c r="W2555" s="25">
        <f ca="1">f_return_1w(A2555,"0",参数!$B$2)</f>
        <v>0</v>
      </c>
      <c r="X2555" s="25">
        <f>f_return_1m(A2555,"0",参数!$B$1)</f>
        <v>6.46816103490577</v>
      </c>
      <c r="Y2555" s="25">
        <f>f_return_3m(A2555,0,参数!$B$1)</f>
        <v>11.6817187851761</v>
      </c>
      <c r="Z2555" s="25">
        <f>f_return_6m(A2555,0,参数!B2554)</f>
        <v>14.2666303893867</v>
      </c>
      <c r="AA2555" t="str">
        <f>f_dq_status(A2555,参数!$B$1)</f>
        <v>开放申购|开放赎回</v>
      </c>
      <c r="AB2555" s="17">
        <f ca="1">f_risk_maxdownside(A2555,参数!$B$6,参数!$B$1)</f>
        <v>-5.51359872512285</v>
      </c>
      <c r="AC2555" s="17">
        <f ca="1">f_risk_maxdownside(A2555,参数!$B$4,参数!$B$1)</f>
        <v>-5.51359872512285</v>
      </c>
      <c r="AD2555" t="str">
        <f ca="1">f_risk_maxdownside_date(A2555,参数!$B$6,参数!$B$1)</f>
        <v>20200522-20200608,20200522-20200615</v>
      </c>
    </row>
    <row r="2556" spans="1:30">
      <c r="A2556" s="15" t="s">
        <v>2584</v>
      </c>
      <c r="B2556" t="str">
        <f>f_info_name(A2556)</f>
        <v>南方成长先锋A</v>
      </c>
      <c r="C2556" t="str">
        <f>f_info_setupdate(A2556)</f>
        <v>2020-06-12</v>
      </c>
      <c r="D2556" s="16">
        <f t="shared" si="39"/>
        <v>227</v>
      </c>
      <c r="F2556" s="17">
        <f>f_netasset_total(A2556,参数!$B$1,100000000)</f>
        <v>220.3286593755</v>
      </c>
      <c r="G2556" s="17">
        <f ca="1">f_nav_adjustedreturn(A2556,参数!$B$2,参数!$B$1)</f>
        <v>0</v>
      </c>
      <c r="H2556" s="17">
        <f ca="1">f_nav_periodreturnrankingper(A2556,参数!$B$2,参数!$B$1,3)</f>
        <v>0</v>
      </c>
      <c r="I2556" s="17">
        <f ca="1">f_nav_adjustedreturn(A2556,参数!$B$3,参数!$B$2)</f>
        <v>0</v>
      </c>
      <c r="J2556" s="17">
        <f ca="1">f_nav_periodreturnrankingper(A2556,参数!$B$3,参数!$B$2,3)</f>
        <v>0</v>
      </c>
      <c r="K2556" s="17">
        <f ca="1">f_nav_adjustedreturn(A2556,参数!$B$4,参数!$B$3)</f>
        <v>0</v>
      </c>
      <c r="L2556" s="17">
        <f ca="1">f_nav_periodreturnrankingper(A2556,参数!$B$4,参数!$B$3,3)</f>
        <v>0</v>
      </c>
      <c r="M2556" s="17">
        <f ca="1">f_nav_adjustedreturn(A2556,参数!$B$5,参数!$B$4)</f>
        <v>0</v>
      </c>
      <c r="N2556" s="17">
        <f ca="1">f_nav_periodreturnrankingper(A2556,参数!$B$5,参数!$B$4,3)</f>
        <v>0</v>
      </c>
      <c r="O2556" s="17">
        <f ca="1">f_nav_adjustedreturn(A2556,参数!$B$6,参数!$B$5)</f>
        <v>0</v>
      </c>
      <c r="P2556" s="17">
        <f ca="1">f_nav_periodreturnrankingper(A2556,参数!$B$6,参数!$B$5,3)</f>
        <v>0</v>
      </c>
      <c r="Q2556" s="25">
        <f>f_return(A2556,1,参数!$B$1-365/2,参数!$B$1)</f>
        <v>82.0874638445652</v>
      </c>
      <c r="R2556" s="25">
        <f ca="1">f_return(A2556,1,参数!$B$4,参数!$B$1)</f>
        <v>0</v>
      </c>
      <c r="S2556" s="25">
        <f ca="1">f_return(A2556,1,参数!$B$6,参数!$B$1)</f>
        <v>0</v>
      </c>
      <c r="T2556" t="str">
        <f>f_info_investtype(A2556)</f>
        <v>偏股混合型基金</v>
      </c>
      <c r="U2556" t="str">
        <f>f_info_fundmanager(A2556)</f>
        <v>茅炜,王博</v>
      </c>
      <c r="V2556">
        <f>f_info_manager_onthepostdays(A2556,1)</f>
        <v>244</v>
      </c>
      <c r="W2556" s="25">
        <f ca="1">f_return_1w(A2556,"0",参数!$B$2)</f>
        <v>0</v>
      </c>
      <c r="X2556" s="25">
        <f>f_return_1m(A2556,"0",参数!$B$1)</f>
        <v>22.3576871358135</v>
      </c>
      <c r="Y2556" s="25">
        <f>f_return_3m(A2556,0,参数!$B$1)</f>
        <v>35.0984855983371</v>
      </c>
      <c r="Z2556" s="25">
        <f>f_return_6m(A2556,0,参数!B2555)</f>
        <v>31.7165629860031</v>
      </c>
      <c r="AA2556" t="str">
        <f>f_dq_status(A2556,参数!$B$1)</f>
        <v>开放申购|开放赎回</v>
      </c>
      <c r="AB2556" s="17">
        <f ca="1">f_risk_maxdownside(A2556,参数!$B$6,参数!$B$1)</f>
        <v>-5.93985662415046</v>
      </c>
      <c r="AC2556" s="17">
        <f ca="1">f_risk_maxdownside(A2556,参数!$B$4,参数!$B$1)</f>
        <v>-5.93985662415046</v>
      </c>
      <c r="AD2556" t="str">
        <f ca="1">f_risk_maxdownside_date(A2556,参数!$B$6,参数!$B$1)</f>
        <v>20201014-20201023</v>
      </c>
    </row>
    <row r="2557" spans="1:30">
      <c r="A2557" s="15" t="s">
        <v>2585</v>
      </c>
      <c r="B2557" t="str">
        <f>f_info_name(A2557)</f>
        <v>东兴兴晟A</v>
      </c>
      <c r="C2557" t="str">
        <f>f_info_setupdate(A2557)</f>
        <v>2020-08-05</v>
      </c>
      <c r="D2557" s="16">
        <f t="shared" si="39"/>
        <v>173</v>
      </c>
      <c r="F2557" s="17">
        <f>f_netasset_total(A2557,参数!$B$1,100000000)</f>
        <v>3.0720708351</v>
      </c>
      <c r="G2557" s="17">
        <f ca="1">f_nav_adjustedreturn(A2557,参数!$B$2,参数!$B$1)</f>
        <v>0</v>
      </c>
      <c r="H2557" s="17">
        <f ca="1">f_nav_periodreturnrankingper(A2557,参数!$B$2,参数!$B$1,3)</f>
        <v>0</v>
      </c>
      <c r="I2557" s="17">
        <f ca="1">f_nav_adjustedreturn(A2557,参数!$B$3,参数!$B$2)</f>
        <v>0</v>
      </c>
      <c r="J2557" s="17">
        <f ca="1">f_nav_periodreturnrankingper(A2557,参数!$B$3,参数!$B$2,3)</f>
        <v>0</v>
      </c>
      <c r="K2557" s="17">
        <f ca="1">f_nav_adjustedreturn(A2557,参数!$B$4,参数!$B$3)</f>
        <v>0</v>
      </c>
      <c r="L2557" s="17">
        <f ca="1">f_nav_periodreturnrankingper(A2557,参数!$B$4,参数!$B$3,3)</f>
        <v>0</v>
      </c>
      <c r="M2557" s="17">
        <f ca="1">f_nav_adjustedreturn(A2557,参数!$B$5,参数!$B$4)</f>
        <v>0</v>
      </c>
      <c r="N2557" s="17">
        <f ca="1">f_nav_periodreturnrankingper(A2557,参数!$B$5,参数!$B$4,3)</f>
        <v>0</v>
      </c>
      <c r="O2557" s="17">
        <f ca="1">f_nav_adjustedreturn(A2557,参数!$B$6,参数!$B$5)</f>
        <v>0</v>
      </c>
      <c r="P2557" s="17">
        <f ca="1">f_nav_periodreturnrankingper(A2557,参数!$B$6,参数!$B$5,3)</f>
        <v>0</v>
      </c>
      <c r="Q2557" s="25">
        <f>f_return(A2557,1,参数!$B$1-365/2,参数!$B$1)</f>
        <v>0</v>
      </c>
      <c r="R2557" s="25">
        <f ca="1">f_return(A2557,1,参数!$B$4,参数!$B$1)</f>
        <v>0</v>
      </c>
      <c r="S2557" s="25">
        <f ca="1">f_return(A2557,1,参数!$B$6,参数!$B$1)</f>
        <v>0</v>
      </c>
      <c r="T2557" t="str">
        <f>f_info_investtype(A2557)</f>
        <v>平衡混合型基金</v>
      </c>
      <c r="U2557" t="str">
        <f>f_info_fundmanager(A2557)</f>
        <v>李晨辉,李兵伟</v>
      </c>
      <c r="V2557">
        <f>f_info_manager_onthepostdays(A2557,1)</f>
        <v>190</v>
      </c>
      <c r="W2557" s="25">
        <f ca="1">f_return_1w(A2557,"0",参数!$B$2)</f>
        <v>0</v>
      </c>
      <c r="X2557" s="25">
        <f>f_return_1m(A2557,"0",参数!$B$1)</f>
        <v>3.29536208299431</v>
      </c>
      <c r="Y2557" s="25">
        <f>f_return_3m(A2557,0,参数!$B$1)</f>
        <v>3.2218721414778</v>
      </c>
      <c r="Z2557" s="25">
        <f>f_return_6m(A2557,0,参数!B2556)</f>
        <v>-1.24012401240124</v>
      </c>
      <c r="AA2557" t="str">
        <f>f_dq_status(A2557,参数!$B$1)</f>
        <v>开放申购|开放赎回</v>
      </c>
      <c r="AB2557" s="17">
        <f ca="1">f_risk_maxdownside(A2557,参数!$B$6,参数!$B$1)</f>
        <v>-4.10433070866141</v>
      </c>
      <c r="AC2557" s="17">
        <f ca="1">f_risk_maxdownside(A2557,参数!$B$4,参数!$B$1)</f>
        <v>-4.10433070866141</v>
      </c>
      <c r="AD2557" t="str">
        <f ca="1">f_risk_maxdownside_date(A2557,参数!$B$6,参数!$B$1)</f>
        <v>20200829-20200925</v>
      </c>
    </row>
    <row r="2558" spans="1:30">
      <c r="A2558" s="15" t="s">
        <v>2586</v>
      </c>
      <c r="B2558" t="str">
        <f>f_info_name(A2558)</f>
        <v>鹏华成长价值A</v>
      </c>
      <c r="C2558" t="str">
        <f>f_info_setupdate(A2558)</f>
        <v>2020-05-18</v>
      </c>
      <c r="D2558" s="16">
        <f t="shared" si="39"/>
        <v>252</v>
      </c>
      <c r="F2558" s="17">
        <f>f_netasset_total(A2558,参数!$B$1,100000000)</f>
        <v>33.0405395915</v>
      </c>
      <c r="G2558" s="17">
        <f ca="1">f_nav_adjustedreturn(A2558,参数!$B$2,参数!$B$1)</f>
        <v>0</v>
      </c>
      <c r="H2558" s="17">
        <f ca="1">f_nav_periodreturnrankingper(A2558,参数!$B$2,参数!$B$1,3)</f>
        <v>0</v>
      </c>
      <c r="I2558" s="17">
        <f ca="1">f_nav_adjustedreturn(A2558,参数!$B$3,参数!$B$2)</f>
        <v>0</v>
      </c>
      <c r="J2558" s="17">
        <f ca="1">f_nav_periodreturnrankingper(A2558,参数!$B$3,参数!$B$2,3)</f>
        <v>0</v>
      </c>
      <c r="K2558" s="17">
        <f ca="1">f_nav_adjustedreturn(A2558,参数!$B$4,参数!$B$3)</f>
        <v>0</v>
      </c>
      <c r="L2558" s="17">
        <f ca="1">f_nav_periodreturnrankingper(A2558,参数!$B$4,参数!$B$3,3)</f>
        <v>0</v>
      </c>
      <c r="M2558" s="17">
        <f ca="1">f_nav_adjustedreturn(A2558,参数!$B$5,参数!$B$4)</f>
        <v>0</v>
      </c>
      <c r="N2558" s="17">
        <f ca="1">f_nav_periodreturnrankingper(A2558,参数!$B$5,参数!$B$4,3)</f>
        <v>0</v>
      </c>
      <c r="O2558" s="17">
        <f ca="1">f_nav_adjustedreturn(A2558,参数!$B$6,参数!$B$5)</f>
        <v>0</v>
      </c>
      <c r="P2558" s="17">
        <f ca="1">f_nav_periodreturnrankingper(A2558,参数!$B$6,参数!$B$5,3)</f>
        <v>0</v>
      </c>
      <c r="Q2558" s="25">
        <f>f_return(A2558,1,参数!$B$1-365/2,参数!$B$1)</f>
        <v>90.7940235289146</v>
      </c>
      <c r="R2558" s="25">
        <f ca="1">f_return(A2558,1,参数!$B$4,参数!$B$1)</f>
        <v>0</v>
      </c>
      <c r="S2558" s="25">
        <f ca="1">f_return(A2558,1,参数!$B$6,参数!$B$1)</f>
        <v>0</v>
      </c>
      <c r="T2558" t="str">
        <f>f_info_investtype(A2558)</f>
        <v>偏股混合型基金</v>
      </c>
      <c r="U2558" t="str">
        <f>f_info_fundmanager(A2558)</f>
        <v>王宗合</v>
      </c>
      <c r="V2558">
        <f>f_info_manager_onthepostdays(A2558,1)</f>
        <v>269</v>
      </c>
      <c r="W2558" s="25">
        <f ca="1">f_return_1w(A2558,"0",参数!$B$2)</f>
        <v>0</v>
      </c>
      <c r="X2558" s="25">
        <f>f_return_1m(A2558,"0",参数!$B$1)</f>
        <v>18.5673892554194</v>
      </c>
      <c r="Y2558" s="25">
        <f>f_return_3m(A2558,0,参数!$B$1)</f>
        <v>34.4735435595938</v>
      </c>
      <c r="Z2558" s="25">
        <f>f_return_6m(A2558,0,参数!B2557)</f>
        <v>32.3472612359551</v>
      </c>
      <c r="AA2558" t="str">
        <f>f_dq_status(A2558,参数!$B$1)</f>
        <v>开放申购|开放赎回</v>
      </c>
      <c r="AB2558" s="17">
        <f ca="1">f_risk_maxdownside(A2558,参数!$B$6,参数!$B$1)</f>
        <v>-9.62196444963698</v>
      </c>
      <c r="AC2558" s="17">
        <f ca="1">f_risk_maxdownside(A2558,参数!$B$4,参数!$B$1)</f>
        <v>-9.62196444963698</v>
      </c>
      <c r="AD2558" t="str">
        <f ca="1">f_risk_maxdownside_date(A2558,参数!$B$6,参数!$B$1)</f>
        <v>20200829-20200928</v>
      </c>
    </row>
    <row r="2559" spans="1:30">
      <c r="A2559" s="15" t="s">
        <v>2587</v>
      </c>
      <c r="B2559" t="str">
        <f>f_info_name(A2559)</f>
        <v>博时恒裕6个月持有A</v>
      </c>
      <c r="C2559" t="str">
        <f>f_info_setupdate(A2559)</f>
        <v>2020-05-18</v>
      </c>
      <c r="D2559" s="16">
        <f t="shared" si="39"/>
        <v>252</v>
      </c>
      <c r="F2559" s="17">
        <f>f_netasset_total(A2559,参数!$B$1,100000000)</f>
        <v>21.9010207108</v>
      </c>
      <c r="G2559" s="17">
        <f ca="1">f_nav_adjustedreturn(A2559,参数!$B$2,参数!$B$1)</f>
        <v>0</v>
      </c>
      <c r="H2559" s="17">
        <f ca="1">f_nav_periodreturnrankingper(A2559,参数!$B$2,参数!$B$1,3)</f>
        <v>0</v>
      </c>
      <c r="I2559" s="17">
        <f ca="1">f_nav_adjustedreturn(A2559,参数!$B$3,参数!$B$2)</f>
        <v>0</v>
      </c>
      <c r="J2559" s="17">
        <f ca="1">f_nav_periodreturnrankingper(A2559,参数!$B$3,参数!$B$2,3)</f>
        <v>0</v>
      </c>
      <c r="K2559" s="17">
        <f ca="1">f_nav_adjustedreturn(A2559,参数!$B$4,参数!$B$3)</f>
        <v>0</v>
      </c>
      <c r="L2559" s="17">
        <f ca="1">f_nav_periodreturnrankingper(A2559,参数!$B$4,参数!$B$3,3)</f>
        <v>0</v>
      </c>
      <c r="M2559" s="17">
        <f ca="1">f_nav_adjustedreturn(A2559,参数!$B$5,参数!$B$4)</f>
        <v>0</v>
      </c>
      <c r="N2559" s="17">
        <f ca="1">f_nav_periodreturnrankingper(A2559,参数!$B$5,参数!$B$4,3)</f>
        <v>0</v>
      </c>
      <c r="O2559" s="17">
        <f ca="1">f_nav_adjustedreturn(A2559,参数!$B$6,参数!$B$5)</f>
        <v>0</v>
      </c>
      <c r="P2559" s="17">
        <f ca="1">f_nav_periodreturnrankingper(A2559,参数!$B$6,参数!$B$5,3)</f>
        <v>0</v>
      </c>
      <c r="Q2559" s="25">
        <f>f_return(A2559,1,参数!$B$1-365/2,参数!$B$1)</f>
        <v>12.1449222664656</v>
      </c>
      <c r="R2559" s="25">
        <f ca="1">f_return(A2559,1,参数!$B$4,参数!$B$1)</f>
        <v>0</v>
      </c>
      <c r="S2559" s="25">
        <f ca="1">f_return(A2559,1,参数!$B$6,参数!$B$1)</f>
        <v>0</v>
      </c>
      <c r="T2559" t="str">
        <f>f_info_investtype(A2559)</f>
        <v>偏债混合型基金</v>
      </c>
      <c r="U2559" t="str">
        <f>f_info_fundmanager(A2559)</f>
        <v>王申,王衍胜</v>
      </c>
      <c r="V2559">
        <f>f_info_manager_onthepostdays(A2559,1)</f>
        <v>269</v>
      </c>
      <c r="W2559" s="25">
        <f ca="1">f_return_1w(A2559,"0",参数!$B$2)</f>
        <v>0</v>
      </c>
      <c r="X2559" s="25">
        <f>f_return_1m(A2559,"0",参数!$B$1)</f>
        <v>4.10296109928392</v>
      </c>
      <c r="Y2559" s="25">
        <f>f_return_3m(A2559,0,参数!$B$1)</f>
        <v>5.32602310554141</v>
      </c>
      <c r="Z2559" s="25">
        <f>f_return_6m(A2559,0,参数!B2558)</f>
        <v>4.58679706601466</v>
      </c>
      <c r="AA2559" t="str">
        <f>f_dq_status(A2559,参数!$B$1)</f>
        <v>开放申购|开放赎回</v>
      </c>
      <c r="AB2559" s="17">
        <f ca="1">f_risk_maxdownside(A2559,参数!$B$6,参数!$B$1)</f>
        <v>-0.89851508559537</v>
      </c>
      <c r="AC2559" s="17">
        <f ca="1">f_risk_maxdownside(A2559,参数!$B$4,参数!$B$1)</f>
        <v>-0.89851508559537</v>
      </c>
      <c r="AD2559" t="str">
        <f ca="1">f_risk_maxdownside_date(A2559,参数!$B$6,参数!$B$1)</f>
        <v>20210113-20210114</v>
      </c>
    </row>
    <row r="2560" spans="1:30">
      <c r="A2560" s="15" t="s">
        <v>2588</v>
      </c>
      <c r="B2560" t="str">
        <f>f_info_name(A2560)</f>
        <v>富国融享18个月</v>
      </c>
      <c r="C2560" t="str">
        <f>f_info_setupdate(A2560)</f>
        <v>2020-05-25</v>
      </c>
      <c r="D2560" s="16">
        <f t="shared" si="39"/>
        <v>245</v>
      </c>
      <c r="F2560" s="17">
        <f>f_netasset_total(A2560,参数!$B$1,100000000)</f>
        <v>7.3313213958</v>
      </c>
      <c r="G2560" s="17">
        <f ca="1">f_nav_adjustedreturn(A2560,参数!$B$2,参数!$B$1)</f>
        <v>0</v>
      </c>
      <c r="H2560" s="17">
        <f ca="1">f_nav_periodreturnrankingper(A2560,参数!$B$2,参数!$B$1,3)</f>
        <v>0</v>
      </c>
      <c r="I2560" s="17">
        <f ca="1">f_nav_adjustedreturn(A2560,参数!$B$3,参数!$B$2)</f>
        <v>0</v>
      </c>
      <c r="J2560" s="17">
        <f ca="1">f_nav_periodreturnrankingper(A2560,参数!$B$3,参数!$B$2,3)</f>
        <v>0</v>
      </c>
      <c r="K2560" s="17">
        <f ca="1">f_nav_adjustedreturn(A2560,参数!$B$4,参数!$B$3)</f>
        <v>0</v>
      </c>
      <c r="L2560" s="17">
        <f ca="1">f_nav_periodreturnrankingper(A2560,参数!$B$4,参数!$B$3,3)</f>
        <v>0</v>
      </c>
      <c r="M2560" s="17">
        <f ca="1">f_nav_adjustedreturn(A2560,参数!$B$5,参数!$B$4)</f>
        <v>0</v>
      </c>
      <c r="N2560" s="17">
        <f ca="1">f_nav_periodreturnrankingper(A2560,参数!$B$5,参数!$B$4,3)</f>
        <v>0</v>
      </c>
      <c r="O2560" s="17">
        <f ca="1">f_nav_adjustedreturn(A2560,参数!$B$6,参数!$B$5)</f>
        <v>0</v>
      </c>
      <c r="P2560" s="17">
        <f ca="1">f_nav_periodreturnrankingper(A2560,参数!$B$6,参数!$B$5,3)</f>
        <v>0</v>
      </c>
      <c r="Q2560" s="25">
        <f>f_return(A2560,1,参数!$B$1-365/2,参数!$B$1)</f>
        <v>93.1049678687607</v>
      </c>
      <c r="R2560" s="25">
        <f ca="1">f_return(A2560,1,参数!$B$4,参数!$B$1)</f>
        <v>0</v>
      </c>
      <c r="S2560" s="25">
        <f ca="1">f_return(A2560,1,参数!$B$6,参数!$B$1)</f>
        <v>0</v>
      </c>
      <c r="T2560" t="str">
        <f>f_info_investtype(A2560)</f>
        <v>偏股混合型基金</v>
      </c>
      <c r="U2560" t="str">
        <f>f_info_fundmanager(A2560)</f>
        <v>孙彬</v>
      </c>
      <c r="V2560">
        <f>f_info_manager_onthepostdays(A2560,1)</f>
        <v>262</v>
      </c>
      <c r="W2560" s="25">
        <f ca="1">f_return_1w(A2560,"0",参数!$B$2)</f>
        <v>0</v>
      </c>
      <c r="X2560" s="25">
        <f>f_return_1m(A2560,"0",参数!$B$1)</f>
        <v>15.0452934226073</v>
      </c>
      <c r="Y2560" s="25">
        <f>f_return_3m(A2560,0,参数!$B$1)</f>
        <v>31.7744360902255</v>
      </c>
      <c r="Z2560" s="25">
        <f>f_return_6m(A2560,0,参数!B2559)</f>
        <v>27.4776785714286</v>
      </c>
      <c r="AA2560" t="str">
        <f>f_dq_status(A2560,参数!$B$1)</f>
        <v>封闭期</v>
      </c>
      <c r="AB2560" s="17">
        <f ca="1">f_risk_maxdownside(A2560,参数!$B$6,参数!$B$1)</f>
        <v>-6.74370977179638</v>
      </c>
      <c r="AC2560" s="17">
        <f ca="1">f_risk_maxdownside(A2560,参数!$B$4,参数!$B$1)</f>
        <v>-6.74370977179638</v>
      </c>
      <c r="AD2560" t="str">
        <f ca="1">f_risk_maxdownside_date(A2560,参数!$B$6,参数!$B$1)</f>
        <v>20200829-20200911</v>
      </c>
    </row>
    <row r="2561" spans="1:30">
      <c r="A2561" s="15" t="s">
        <v>2589</v>
      </c>
      <c r="B2561" t="str">
        <f>f_info_name(A2561)</f>
        <v>工银稳健养老</v>
      </c>
      <c r="C2561" t="str">
        <f>f_info_setupdate(A2561)</f>
        <v>2020-09-30</v>
      </c>
      <c r="D2561" s="16">
        <f t="shared" si="39"/>
        <v>117</v>
      </c>
      <c r="F2561" s="17">
        <f>f_netasset_total(A2561,参数!$B$1,100000000)</f>
        <v>4.4248450585</v>
      </c>
      <c r="G2561" s="17">
        <f ca="1">f_nav_adjustedreturn(A2561,参数!$B$2,参数!$B$1)</f>
        <v>0</v>
      </c>
      <c r="H2561" s="17">
        <f ca="1">f_nav_periodreturnrankingper(A2561,参数!$B$2,参数!$B$1,3)</f>
        <v>0</v>
      </c>
      <c r="I2561" s="17">
        <f ca="1">f_nav_adjustedreturn(A2561,参数!$B$3,参数!$B$2)</f>
        <v>0</v>
      </c>
      <c r="J2561" s="17">
        <f ca="1">f_nav_periodreturnrankingper(A2561,参数!$B$3,参数!$B$2,3)</f>
        <v>0</v>
      </c>
      <c r="K2561" s="17">
        <f ca="1">f_nav_adjustedreturn(A2561,参数!$B$4,参数!$B$3)</f>
        <v>0</v>
      </c>
      <c r="L2561" s="17">
        <f ca="1">f_nav_periodreturnrankingper(A2561,参数!$B$4,参数!$B$3,3)</f>
        <v>0</v>
      </c>
      <c r="M2561" s="17">
        <f ca="1">f_nav_adjustedreturn(A2561,参数!$B$5,参数!$B$4)</f>
        <v>0</v>
      </c>
      <c r="N2561" s="17">
        <f ca="1">f_nav_periodreturnrankingper(A2561,参数!$B$5,参数!$B$4,3)</f>
        <v>0</v>
      </c>
      <c r="O2561" s="17">
        <f ca="1">f_nav_adjustedreturn(A2561,参数!$B$6,参数!$B$5)</f>
        <v>0</v>
      </c>
      <c r="P2561" s="17">
        <f ca="1">f_nav_periodreturnrankingper(A2561,参数!$B$6,参数!$B$5,3)</f>
        <v>0</v>
      </c>
      <c r="Q2561" s="25">
        <f>f_return(A2561,1,参数!$B$1-365/2,参数!$B$1)</f>
        <v>0</v>
      </c>
      <c r="R2561" s="25">
        <f ca="1">f_return(A2561,1,参数!$B$4,参数!$B$1)</f>
        <v>0</v>
      </c>
      <c r="S2561" s="25">
        <f ca="1">f_return(A2561,1,参数!$B$6,参数!$B$1)</f>
        <v>0</v>
      </c>
      <c r="T2561" t="str">
        <f>f_info_investtype(A2561)</f>
        <v>偏债混合型基金</v>
      </c>
      <c r="U2561" t="str">
        <f>f_info_fundmanager(A2561)</f>
        <v>蒋华安</v>
      </c>
      <c r="V2561">
        <f>f_info_manager_onthepostdays(A2561,1)</f>
        <v>134</v>
      </c>
      <c r="W2561" s="25">
        <f ca="1">f_return_1w(A2561,"0",参数!$B$2)</f>
        <v>0</v>
      </c>
      <c r="X2561" s="25">
        <f>f_return_1m(A2561,"0",参数!$B$1)</f>
        <v>4.47673277046928</v>
      </c>
      <c r="Y2561" s="25">
        <f>f_return_3m(A2561,0,参数!$B$1)</f>
        <v>6.90105474635861</v>
      </c>
      <c r="Z2561" s="25">
        <f>f_return_6m(A2561,0,参数!B2560)</f>
        <v>0</v>
      </c>
      <c r="AA2561" t="str">
        <f>f_dq_status(A2561,参数!$B$1)</f>
        <v>开放申购|暂停赎回</v>
      </c>
      <c r="AB2561" s="17">
        <f ca="1">f_risk_maxdownside(A2561,参数!$B$6,参数!$B$1)</f>
        <v>-0.936701674709057</v>
      </c>
      <c r="AC2561" s="17">
        <f ca="1">f_risk_maxdownside(A2561,参数!$B$4,参数!$B$1)</f>
        <v>-0.936701674709057</v>
      </c>
      <c r="AD2561" t="str">
        <f ca="1">f_risk_maxdownside_date(A2561,参数!$B$6,参数!$B$1)</f>
        <v>20210113-20210115</v>
      </c>
    </row>
    <row r="2562" spans="1:30">
      <c r="A2562" s="15" t="s">
        <v>2590</v>
      </c>
      <c r="B2562" t="str">
        <f>f_info_name(A2562)</f>
        <v>工银养老2055五年</v>
      </c>
      <c r="C2562" t="str">
        <f>f_info_setupdate(A2562)</f>
        <v>2020-09-02</v>
      </c>
      <c r="D2562" s="16">
        <f t="shared" si="39"/>
        <v>145</v>
      </c>
      <c r="F2562" s="17">
        <f>f_netasset_total(A2562,参数!$B$1,100000000)</f>
        <v>0.1742034431</v>
      </c>
      <c r="G2562" s="17">
        <f ca="1">f_nav_adjustedreturn(A2562,参数!$B$2,参数!$B$1)</f>
        <v>0</v>
      </c>
      <c r="H2562" s="17">
        <f ca="1">f_nav_periodreturnrankingper(A2562,参数!$B$2,参数!$B$1,3)</f>
        <v>0</v>
      </c>
      <c r="I2562" s="17">
        <f ca="1">f_nav_adjustedreturn(A2562,参数!$B$3,参数!$B$2)</f>
        <v>0</v>
      </c>
      <c r="J2562" s="17">
        <f ca="1">f_nav_periodreturnrankingper(A2562,参数!$B$3,参数!$B$2,3)</f>
        <v>0</v>
      </c>
      <c r="K2562" s="17">
        <f ca="1">f_nav_adjustedreturn(A2562,参数!$B$4,参数!$B$3)</f>
        <v>0</v>
      </c>
      <c r="L2562" s="17">
        <f ca="1">f_nav_periodreturnrankingper(A2562,参数!$B$4,参数!$B$3,3)</f>
        <v>0</v>
      </c>
      <c r="M2562" s="17">
        <f ca="1">f_nav_adjustedreturn(A2562,参数!$B$5,参数!$B$4)</f>
        <v>0</v>
      </c>
      <c r="N2562" s="17">
        <f ca="1">f_nav_periodreturnrankingper(A2562,参数!$B$5,参数!$B$4,3)</f>
        <v>0</v>
      </c>
      <c r="O2562" s="17">
        <f ca="1">f_nav_adjustedreturn(A2562,参数!$B$6,参数!$B$5)</f>
        <v>0</v>
      </c>
      <c r="P2562" s="17">
        <f ca="1">f_nav_periodreturnrankingper(A2562,参数!$B$6,参数!$B$5,3)</f>
        <v>0</v>
      </c>
      <c r="Q2562" s="25">
        <f>f_return(A2562,1,参数!$B$1-365/2,参数!$B$1)</f>
        <v>0</v>
      </c>
      <c r="R2562" s="25">
        <f ca="1">f_return(A2562,1,参数!$B$4,参数!$B$1)</f>
        <v>0</v>
      </c>
      <c r="S2562" s="25">
        <f ca="1">f_return(A2562,1,参数!$B$6,参数!$B$1)</f>
        <v>0</v>
      </c>
      <c r="T2562" t="str">
        <f>f_info_investtype(A2562)</f>
        <v>平衡混合型基金</v>
      </c>
      <c r="U2562" t="str">
        <f>f_info_fundmanager(A2562)</f>
        <v>黄惠宇</v>
      </c>
      <c r="V2562">
        <f>f_info_manager_onthepostdays(A2562,1)</f>
        <v>162</v>
      </c>
      <c r="W2562" s="25">
        <f ca="1">f_return_1w(A2562,"0",参数!$B$2)</f>
        <v>0</v>
      </c>
      <c r="X2562" s="25">
        <f>f_return_1m(A2562,"0",参数!$B$1)</f>
        <v>11.6447246430558</v>
      </c>
      <c r="Y2562" s="25">
        <f>f_return_3m(A2562,0,参数!$B$1)</f>
        <v>22.0926695731522</v>
      </c>
      <c r="Z2562" s="25">
        <f>f_return_6m(A2562,0,参数!B2561)</f>
        <v>0</v>
      </c>
      <c r="AA2562" t="str">
        <f>f_dq_status(A2562,参数!$B$1)</f>
        <v>开放申购|暂停赎回</v>
      </c>
      <c r="AB2562" s="17">
        <f ca="1">f_risk_maxdownside(A2562,参数!$B$6,参数!$B$1)</f>
        <v>-4.26</v>
      </c>
      <c r="AC2562" s="17">
        <f ca="1">f_risk_maxdownside(A2562,参数!$B$4,参数!$B$1)</f>
        <v>-4.26</v>
      </c>
      <c r="AD2562" t="str">
        <f ca="1">f_risk_maxdownside_date(A2562,参数!$B$6,参数!$B$1)</f>
        <v>20200903-20200925</v>
      </c>
    </row>
    <row r="2563" spans="1:30">
      <c r="A2563" s="15" t="s">
        <v>2591</v>
      </c>
      <c r="B2563" t="str">
        <f>f_info_name(A2563)</f>
        <v>易方达均衡成长</v>
      </c>
      <c r="C2563" t="str">
        <f>f_info_setupdate(A2563)</f>
        <v>2020-05-22</v>
      </c>
      <c r="D2563" s="16">
        <f t="shared" ref="D2563:D2626" si="40">DATEDIF(C2563,"2021-1-25","d")</f>
        <v>248</v>
      </c>
      <c r="F2563" s="17">
        <f>f_netasset_total(A2563,参数!$B$1,100000000)</f>
        <v>148.7385214656</v>
      </c>
      <c r="G2563" s="17">
        <f ca="1">f_nav_adjustedreturn(A2563,参数!$B$2,参数!$B$1)</f>
        <v>0</v>
      </c>
      <c r="H2563" s="17">
        <f ca="1">f_nav_periodreturnrankingper(A2563,参数!$B$2,参数!$B$1,3)</f>
        <v>0</v>
      </c>
      <c r="I2563" s="17">
        <f ca="1">f_nav_adjustedreturn(A2563,参数!$B$3,参数!$B$2)</f>
        <v>0</v>
      </c>
      <c r="J2563" s="17">
        <f ca="1">f_nav_periodreturnrankingper(A2563,参数!$B$3,参数!$B$2,3)</f>
        <v>0</v>
      </c>
      <c r="K2563" s="17">
        <f ca="1">f_nav_adjustedreturn(A2563,参数!$B$4,参数!$B$3)</f>
        <v>0</v>
      </c>
      <c r="L2563" s="17">
        <f ca="1">f_nav_periodreturnrankingper(A2563,参数!$B$4,参数!$B$3,3)</f>
        <v>0</v>
      </c>
      <c r="M2563" s="17">
        <f ca="1">f_nav_adjustedreturn(A2563,参数!$B$5,参数!$B$4)</f>
        <v>0</v>
      </c>
      <c r="N2563" s="17">
        <f ca="1">f_nav_periodreturnrankingper(A2563,参数!$B$5,参数!$B$4,3)</f>
        <v>0</v>
      </c>
      <c r="O2563" s="17">
        <f ca="1">f_nav_adjustedreturn(A2563,参数!$B$6,参数!$B$5)</f>
        <v>0</v>
      </c>
      <c r="P2563" s="17">
        <f ca="1">f_nav_periodreturnrankingper(A2563,参数!$B$6,参数!$B$5,3)</f>
        <v>0</v>
      </c>
      <c r="Q2563" s="25">
        <f>f_return(A2563,1,参数!$B$1-365/2,参数!$B$1)</f>
        <v>73.5639215699431</v>
      </c>
      <c r="R2563" s="25">
        <f ca="1">f_return(A2563,1,参数!$B$4,参数!$B$1)</f>
        <v>0</v>
      </c>
      <c r="S2563" s="25">
        <f ca="1">f_return(A2563,1,参数!$B$6,参数!$B$1)</f>
        <v>0</v>
      </c>
      <c r="T2563" t="str">
        <f>f_info_investtype(A2563)</f>
        <v>普通股票型基金</v>
      </c>
      <c r="U2563" t="str">
        <f>f_info_fundmanager(A2563)</f>
        <v>陈皓</v>
      </c>
      <c r="V2563">
        <f>f_info_manager_onthepostdays(A2563,1)</f>
        <v>265</v>
      </c>
      <c r="W2563" s="25">
        <f ca="1">f_return_1w(A2563,"0",参数!$B$2)</f>
        <v>0</v>
      </c>
      <c r="X2563" s="25">
        <f>f_return_1m(A2563,"0",参数!$B$1)</f>
        <v>19.972404277337</v>
      </c>
      <c r="Y2563" s="25">
        <f>f_return_3m(A2563,0,参数!$B$1)</f>
        <v>33.5124760076775</v>
      </c>
      <c r="Z2563" s="25">
        <f>f_return_6m(A2563,0,参数!B2562)</f>
        <v>30.3465765004226</v>
      </c>
      <c r="AA2563" t="str">
        <f>f_dq_status(A2563,参数!$B$1)</f>
        <v>开放申购|开放赎回</v>
      </c>
      <c r="AB2563" s="17">
        <f ca="1">f_risk_maxdownside(A2563,参数!$B$6,参数!$B$1)</f>
        <v>-6.22862951668054</v>
      </c>
      <c r="AC2563" s="17">
        <f ca="1">f_risk_maxdownside(A2563,参数!$B$4,参数!$B$1)</f>
        <v>-6.22862951668054</v>
      </c>
      <c r="AD2563" t="str">
        <f ca="1">f_risk_maxdownside_date(A2563,参数!$B$6,参数!$B$1)</f>
        <v>20200714-20200910</v>
      </c>
    </row>
    <row r="2564" spans="1:30">
      <c r="A2564" s="15" t="s">
        <v>2592</v>
      </c>
      <c r="B2564" t="str">
        <f>f_info_name(A2564)</f>
        <v>易方达优质企业三年持有</v>
      </c>
      <c r="C2564" t="str">
        <f>f_info_setupdate(A2564)</f>
        <v>2020-06-17</v>
      </c>
      <c r="D2564" s="16">
        <f t="shared" si="40"/>
        <v>222</v>
      </c>
      <c r="F2564" s="17">
        <f>f_netasset_total(A2564,参数!$B$1,100000000)</f>
        <v>108.0454929174</v>
      </c>
      <c r="G2564" s="17">
        <f ca="1">f_nav_adjustedreturn(A2564,参数!$B$2,参数!$B$1)</f>
        <v>0</v>
      </c>
      <c r="H2564" s="17">
        <f ca="1">f_nav_periodreturnrankingper(A2564,参数!$B$2,参数!$B$1,3)</f>
        <v>0</v>
      </c>
      <c r="I2564" s="17">
        <f ca="1">f_nav_adjustedreturn(A2564,参数!$B$3,参数!$B$2)</f>
        <v>0</v>
      </c>
      <c r="J2564" s="17">
        <f ca="1">f_nav_periodreturnrankingper(A2564,参数!$B$3,参数!$B$2,3)</f>
        <v>0</v>
      </c>
      <c r="K2564" s="17">
        <f ca="1">f_nav_adjustedreturn(A2564,参数!$B$4,参数!$B$3)</f>
        <v>0</v>
      </c>
      <c r="L2564" s="17">
        <f ca="1">f_nav_periodreturnrankingper(A2564,参数!$B$4,参数!$B$3,3)</f>
        <v>0</v>
      </c>
      <c r="M2564" s="17">
        <f ca="1">f_nav_adjustedreturn(A2564,参数!$B$5,参数!$B$4)</f>
        <v>0</v>
      </c>
      <c r="N2564" s="17">
        <f ca="1">f_nav_periodreturnrankingper(A2564,参数!$B$5,参数!$B$4,3)</f>
        <v>0</v>
      </c>
      <c r="O2564" s="17">
        <f ca="1">f_nav_adjustedreturn(A2564,参数!$B$6,参数!$B$5)</f>
        <v>0</v>
      </c>
      <c r="P2564" s="17">
        <f ca="1">f_nav_periodreturnrankingper(A2564,参数!$B$6,参数!$B$5,3)</f>
        <v>0</v>
      </c>
      <c r="Q2564" s="25">
        <f>f_return(A2564,1,参数!$B$1-365/2,参数!$B$1)</f>
        <v>106.578888996555</v>
      </c>
      <c r="R2564" s="25">
        <f ca="1">f_return(A2564,1,参数!$B$4,参数!$B$1)</f>
        <v>0</v>
      </c>
      <c r="S2564" s="25">
        <f ca="1">f_return(A2564,1,参数!$B$6,参数!$B$1)</f>
        <v>0</v>
      </c>
      <c r="T2564" t="str">
        <f>f_info_investtype(A2564)</f>
        <v>偏股混合型基金</v>
      </c>
      <c r="U2564" t="str">
        <f>f_info_fundmanager(A2564)</f>
        <v>张坤</v>
      </c>
      <c r="V2564">
        <f>f_info_manager_onthepostdays(A2564,1)</f>
        <v>239</v>
      </c>
      <c r="W2564" s="25">
        <f ca="1">f_return_1w(A2564,"0",参数!$B$2)</f>
        <v>0</v>
      </c>
      <c r="X2564" s="25">
        <f>f_return_1m(A2564,"0",参数!$B$1)</f>
        <v>16.0266727983445</v>
      </c>
      <c r="Y2564" s="25">
        <f>f_return_3m(A2564,0,参数!$B$1)</f>
        <v>34.2140260661406</v>
      </c>
      <c r="Z2564" s="25">
        <f>f_return_6m(A2564,0,参数!B2563)</f>
        <v>48.1467650079358</v>
      </c>
      <c r="AA2564" t="str">
        <f>f_dq_status(A2564,参数!$B$1)</f>
        <v>封闭期</v>
      </c>
      <c r="AB2564" s="17">
        <f ca="1">f_risk_maxdownside(A2564,参数!$B$6,参数!$B$1)</f>
        <v>-7.18415980374979</v>
      </c>
      <c r="AC2564" s="17">
        <f ca="1">f_risk_maxdownside(A2564,参数!$B$4,参数!$B$1)</f>
        <v>-7.18415980374979</v>
      </c>
      <c r="AD2564" t="str">
        <f ca="1">f_risk_maxdownside_date(A2564,参数!$B$6,参数!$B$1)</f>
        <v>20200829-20200925</v>
      </c>
    </row>
    <row r="2565" spans="1:30">
      <c r="A2565" s="15" t="s">
        <v>2593</v>
      </c>
      <c r="B2565" t="str">
        <f>f_info_name(A2565)</f>
        <v>中银顺兴回报一年持有A</v>
      </c>
      <c r="C2565" t="str">
        <f>f_info_setupdate(A2565)</f>
        <v>2020-06-16</v>
      </c>
      <c r="D2565" s="16">
        <f t="shared" si="40"/>
        <v>223</v>
      </c>
      <c r="F2565" s="17">
        <f>f_netasset_total(A2565,参数!$B$1,100000000)</f>
        <v>128.9042472843</v>
      </c>
      <c r="G2565" s="17">
        <f ca="1">f_nav_adjustedreturn(A2565,参数!$B$2,参数!$B$1)</f>
        <v>0</v>
      </c>
      <c r="H2565" s="17">
        <f ca="1">f_nav_periodreturnrankingper(A2565,参数!$B$2,参数!$B$1,3)</f>
        <v>0</v>
      </c>
      <c r="I2565" s="17">
        <f ca="1">f_nav_adjustedreturn(A2565,参数!$B$3,参数!$B$2)</f>
        <v>0</v>
      </c>
      <c r="J2565" s="17">
        <f ca="1">f_nav_periodreturnrankingper(A2565,参数!$B$3,参数!$B$2,3)</f>
        <v>0</v>
      </c>
      <c r="K2565" s="17">
        <f ca="1">f_nav_adjustedreturn(A2565,参数!$B$4,参数!$B$3)</f>
        <v>0</v>
      </c>
      <c r="L2565" s="17">
        <f ca="1">f_nav_periodreturnrankingper(A2565,参数!$B$4,参数!$B$3,3)</f>
        <v>0</v>
      </c>
      <c r="M2565" s="17">
        <f ca="1">f_nav_adjustedreturn(A2565,参数!$B$5,参数!$B$4)</f>
        <v>0</v>
      </c>
      <c r="N2565" s="17">
        <f ca="1">f_nav_periodreturnrankingper(A2565,参数!$B$5,参数!$B$4,3)</f>
        <v>0</v>
      </c>
      <c r="O2565" s="17">
        <f ca="1">f_nav_adjustedreturn(A2565,参数!$B$6,参数!$B$5)</f>
        <v>0</v>
      </c>
      <c r="P2565" s="17">
        <f ca="1">f_nav_periodreturnrankingper(A2565,参数!$B$6,参数!$B$5,3)</f>
        <v>0</v>
      </c>
      <c r="Q2565" s="25">
        <f>f_return(A2565,1,参数!$B$1-365/2,参数!$B$1)</f>
        <v>34.2561815847968</v>
      </c>
      <c r="R2565" s="25">
        <f ca="1">f_return(A2565,1,参数!$B$4,参数!$B$1)</f>
        <v>0</v>
      </c>
      <c r="S2565" s="25">
        <f ca="1">f_return(A2565,1,参数!$B$6,参数!$B$1)</f>
        <v>0</v>
      </c>
      <c r="T2565" t="str">
        <f>f_info_investtype(A2565)</f>
        <v>平衡混合型基金</v>
      </c>
      <c r="U2565" t="str">
        <f>f_info_fundmanager(A2565)</f>
        <v>李建,刘腾</v>
      </c>
      <c r="V2565">
        <f>f_info_manager_onthepostdays(A2565,1)</f>
        <v>240</v>
      </c>
      <c r="W2565" s="25">
        <f ca="1">f_return_1w(A2565,"0",参数!$B$2)</f>
        <v>0</v>
      </c>
      <c r="X2565" s="25">
        <f>f_return_1m(A2565,"0",参数!$B$1)</f>
        <v>7.18965981509737</v>
      </c>
      <c r="Y2565" s="25">
        <f>f_return_3m(A2565,0,参数!$B$1)</f>
        <v>13.0229036532273</v>
      </c>
      <c r="Z2565" s="25">
        <f>f_return_6m(A2565,0,参数!B2564)</f>
        <v>15.2973694243233</v>
      </c>
      <c r="AA2565" t="str">
        <f>f_dq_status(A2565,参数!$B$1)</f>
        <v>开放申购|暂停赎回</v>
      </c>
      <c r="AB2565" s="17">
        <f ca="1">f_risk_maxdownside(A2565,参数!$B$6,参数!$B$1)</f>
        <v>-3.70061985382552</v>
      </c>
      <c r="AC2565" s="17">
        <f ca="1">f_risk_maxdownside(A2565,参数!$B$4,参数!$B$1)</f>
        <v>-3.70061985382552</v>
      </c>
      <c r="AD2565" t="str">
        <f ca="1">f_risk_maxdownside_date(A2565,参数!$B$6,参数!$B$1)</f>
        <v>20200829-20200925</v>
      </c>
    </row>
    <row r="2566" spans="1:30">
      <c r="A2566" s="15" t="s">
        <v>2594</v>
      </c>
      <c r="B2566" t="str">
        <f>f_info_name(A2566)</f>
        <v>中融价值成长6个月持有A</v>
      </c>
      <c r="C2566" t="str">
        <f>f_info_setupdate(A2566)</f>
        <v>2020-08-05</v>
      </c>
      <c r="D2566" s="16">
        <f t="shared" si="40"/>
        <v>173</v>
      </c>
      <c r="F2566" s="17">
        <f>f_netasset_total(A2566,参数!$B$1,100000000)</f>
        <v>19.9449373144</v>
      </c>
      <c r="G2566" s="17">
        <f ca="1">f_nav_adjustedreturn(A2566,参数!$B$2,参数!$B$1)</f>
        <v>0</v>
      </c>
      <c r="H2566" s="17">
        <f ca="1">f_nav_periodreturnrankingper(A2566,参数!$B$2,参数!$B$1,3)</f>
        <v>0</v>
      </c>
      <c r="I2566" s="17">
        <f ca="1">f_nav_adjustedreturn(A2566,参数!$B$3,参数!$B$2)</f>
        <v>0</v>
      </c>
      <c r="J2566" s="17">
        <f ca="1">f_nav_periodreturnrankingper(A2566,参数!$B$3,参数!$B$2,3)</f>
        <v>0</v>
      </c>
      <c r="K2566" s="17">
        <f ca="1">f_nav_adjustedreturn(A2566,参数!$B$4,参数!$B$3)</f>
        <v>0</v>
      </c>
      <c r="L2566" s="17">
        <f ca="1">f_nav_periodreturnrankingper(A2566,参数!$B$4,参数!$B$3,3)</f>
        <v>0</v>
      </c>
      <c r="M2566" s="17">
        <f ca="1">f_nav_adjustedreturn(A2566,参数!$B$5,参数!$B$4)</f>
        <v>0</v>
      </c>
      <c r="N2566" s="17">
        <f ca="1">f_nav_periodreturnrankingper(A2566,参数!$B$5,参数!$B$4,3)</f>
        <v>0</v>
      </c>
      <c r="O2566" s="17">
        <f ca="1">f_nav_adjustedreturn(A2566,参数!$B$6,参数!$B$5)</f>
        <v>0</v>
      </c>
      <c r="P2566" s="17">
        <f ca="1">f_nav_periodreturnrankingper(A2566,参数!$B$6,参数!$B$5,3)</f>
        <v>0</v>
      </c>
      <c r="Q2566" s="25">
        <f>f_return(A2566,1,参数!$B$1-365/2,参数!$B$1)</f>
        <v>0</v>
      </c>
      <c r="R2566" s="25">
        <f ca="1">f_return(A2566,1,参数!$B$4,参数!$B$1)</f>
        <v>0</v>
      </c>
      <c r="S2566" s="25">
        <f ca="1">f_return(A2566,1,参数!$B$6,参数!$B$1)</f>
        <v>0</v>
      </c>
      <c r="T2566" t="str">
        <f>f_info_investtype(A2566)</f>
        <v>偏股混合型基金</v>
      </c>
      <c r="U2566" t="str">
        <f>f_info_fundmanager(A2566)</f>
        <v>柯海东</v>
      </c>
      <c r="V2566">
        <f>f_info_manager_onthepostdays(A2566,1)</f>
        <v>190</v>
      </c>
      <c r="W2566" s="25">
        <f ca="1">f_return_1w(A2566,"0",参数!$B$2)</f>
        <v>0</v>
      </c>
      <c r="X2566" s="25">
        <f>f_return_1m(A2566,"0",参数!$B$1)</f>
        <v>12.3935010897563</v>
      </c>
      <c r="Y2566" s="25">
        <f>f_return_3m(A2566,0,参数!$B$1)</f>
        <v>22.1994829814735</v>
      </c>
      <c r="Z2566" s="25">
        <f>f_return_6m(A2566,0,参数!B2565)</f>
        <v>14.9225387306347</v>
      </c>
      <c r="AA2566" t="str">
        <f>f_dq_status(A2566,参数!$B$1)</f>
        <v>开放申购|暂停赎回</v>
      </c>
      <c r="AB2566" s="17">
        <f ca="1">f_risk_maxdownside(A2566,参数!$B$6,参数!$B$1)</f>
        <v>-7.20639680159919</v>
      </c>
      <c r="AC2566" s="17">
        <f ca="1">f_risk_maxdownside(A2566,参数!$B$4,参数!$B$1)</f>
        <v>-7.20639680159919</v>
      </c>
      <c r="AD2566" t="str">
        <f ca="1">f_risk_maxdownside_date(A2566,参数!$B$6,参数!$B$1)</f>
        <v>20200808-20201023</v>
      </c>
    </row>
    <row r="2567" spans="1:30">
      <c r="A2567" s="15" t="s">
        <v>2595</v>
      </c>
      <c r="B2567" t="str">
        <f>f_info_name(A2567)</f>
        <v>南方誉丰18个月持有A</v>
      </c>
      <c r="C2567" t="str">
        <f>f_info_setupdate(A2567)</f>
        <v>2020-06-10</v>
      </c>
      <c r="D2567" s="16">
        <f t="shared" si="40"/>
        <v>229</v>
      </c>
      <c r="F2567" s="17">
        <f>f_netasset_total(A2567,参数!$B$1,100000000)</f>
        <v>29.6499217843</v>
      </c>
      <c r="G2567" s="17">
        <f ca="1">f_nav_adjustedreturn(A2567,参数!$B$2,参数!$B$1)</f>
        <v>0</v>
      </c>
      <c r="H2567" s="17">
        <f ca="1">f_nav_periodreturnrankingper(A2567,参数!$B$2,参数!$B$1,3)</f>
        <v>0</v>
      </c>
      <c r="I2567" s="17">
        <f ca="1">f_nav_adjustedreturn(A2567,参数!$B$3,参数!$B$2)</f>
        <v>0</v>
      </c>
      <c r="J2567" s="17">
        <f ca="1">f_nav_periodreturnrankingper(A2567,参数!$B$3,参数!$B$2,3)</f>
        <v>0</v>
      </c>
      <c r="K2567" s="17">
        <f ca="1">f_nav_adjustedreturn(A2567,参数!$B$4,参数!$B$3)</f>
        <v>0</v>
      </c>
      <c r="L2567" s="17">
        <f ca="1">f_nav_periodreturnrankingper(A2567,参数!$B$4,参数!$B$3,3)</f>
        <v>0</v>
      </c>
      <c r="M2567" s="17">
        <f ca="1">f_nav_adjustedreturn(A2567,参数!$B$5,参数!$B$4)</f>
        <v>0</v>
      </c>
      <c r="N2567" s="17">
        <f ca="1">f_nav_periodreturnrankingper(A2567,参数!$B$5,参数!$B$4,3)</f>
        <v>0</v>
      </c>
      <c r="O2567" s="17">
        <f ca="1">f_nav_adjustedreturn(A2567,参数!$B$6,参数!$B$5)</f>
        <v>0</v>
      </c>
      <c r="P2567" s="17">
        <f ca="1">f_nav_periodreturnrankingper(A2567,参数!$B$6,参数!$B$5,3)</f>
        <v>0</v>
      </c>
      <c r="Q2567" s="25">
        <f>f_return(A2567,1,参数!$B$1-365/2,参数!$B$1)</f>
        <v>17.2786402561992</v>
      </c>
      <c r="R2567" s="25">
        <f ca="1">f_return(A2567,1,参数!$B$4,参数!$B$1)</f>
        <v>0</v>
      </c>
      <c r="S2567" s="25">
        <f ca="1">f_return(A2567,1,参数!$B$6,参数!$B$1)</f>
        <v>0</v>
      </c>
      <c r="T2567" t="str">
        <f>f_info_investtype(A2567)</f>
        <v>偏债混合型基金</v>
      </c>
      <c r="U2567" t="str">
        <f>f_info_fundmanager(A2567)</f>
        <v>陈乐</v>
      </c>
      <c r="V2567">
        <f>f_info_manager_onthepostdays(A2567,1)</f>
        <v>246</v>
      </c>
      <c r="W2567" s="25">
        <f ca="1">f_return_1w(A2567,"0",参数!$B$2)</f>
        <v>0</v>
      </c>
      <c r="X2567" s="25">
        <f>f_return_1m(A2567,"0",参数!$B$1)</f>
        <v>2.94283036551079</v>
      </c>
      <c r="Y2567" s="25">
        <f>f_return_3m(A2567,0,参数!$B$1)</f>
        <v>5.89029210450207</v>
      </c>
      <c r="Z2567" s="25">
        <f>f_return_6m(A2567,0,参数!B2566)</f>
        <v>6.41373956918301</v>
      </c>
      <c r="AA2567" t="str">
        <f>f_dq_status(A2567,参数!$B$1)</f>
        <v>开放申购|暂停赎回</v>
      </c>
      <c r="AB2567" s="17">
        <f ca="1">f_risk_maxdownside(A2567,参数!$B$6,参数!$B$1)</f>
        <v>-1.96116504854369</v>
      </c>
      <c r="AC2567" s="17">
        <f ca="1">f_risk_maxdownside(A2567,参数!$B$4,参数!$B$1)</f>
        <v>-1.96116504854369</v>
      </c>
      <c r="AD2567" t="str">
        <f ca="1">f_risk_maxdownside_date(A2567,参数!$B$6,参数!$B$1)</f>
        <v>20200714-20200716</v>
      </c>
    </row>
    <row r="2568" spans="1:30">
      <c r="A2568" s="15" t="s">
        <v>2596</v>
      </c>
      <c r="B2568" t="str">
        <f>f_info_name(A2568)</f>
        <v>浙商科技创新一个月滚动持有A</v>
      </c>
      <c r="C2568" t="str">
        <f>f_info_setupdate(A2568)</f>
        <v>2020-09-29</v>
      </c>
      <c r="D2568" s="16">
        <f t="shared" si="40"/>
        <v>118</v>
      </c>
      <c r="F2568" s="17">
        <f>f_netasset_total(A2568,参数!$B$1,100000000)</f>
        <v>1.0202143088</v>
      </c>
      <c r="G2568" s="17">
        <f ca="1">f_nav_adjustedreturn(A2568,参数!$B$2,参数!$B$1)</f>
        <v>0</v>
      </c>
      <c r="H2568" s="17">
        <f ca="1">f_nav_periodreturnrankingper(A2568,参数!$B$2,参数!$B$1,3)</f>
        <v>0</v>
      </c>
      <c r="I2568" s="17">
        <f ca="1">f_nav_adjustedreturn(A2568,参数!$B$3,参数!$B$2)</f>
        <v>0</v>
      </c>
      <c r="J2568" s="17">
        <f ca="1">f_nav_periodreturnrankingper(A2568,参数!$B$3,参数!$B$2,3)</f>
        <v>0</v>
      </c>
      <c r="K2568" s="17">
        <f ca="1">f_nav_adjustedreturn(A2568,参数!$B$4,参数!$B$3)</f>
        <v>0</v>
      </c>
      <c r="L2568" s="17">
        <f ca="1">f_nav_periodreturnrankingper(A2568,参数!$B$4,参数!$B$3,3)</f>
        <v>0</v>
      </c>
      <c r="M2568" s="17">
        <f ca="1">f_nav_adjustedreturn(A2568,参数!$B$5,参数!$B$4)</f>
        <v>0</v>
      </c>
      <c r="N2568" s="17">
        <f ca="1">f_nav_periodreturnrankingper(A2568,参数!$B$5,参数!$B$4,3)</f>
        <v>0</v>
      </c>
      <c r="O2568" s="17">
        <f ca="1">f_nav_adjustedreturn(A2568,参数!$B$6,参数!$B$5)</f>
        <v>0</v>
      </c>
      <c r="P2568" s="17">
        <f ca="1">f_nav_periodreturnrankingper(A2568,参数!$B$6,参数!$B$5,3)</f>
        <v>0</v>
      </c>
      <c r="Q2568" s="25">
        <f>f_return(A2568,1,参数!$B$1-365/2,参数!$B$1)</f>
        <v>0</v>
      </c>
      <c r="R2568" s="25">
        <f ca="1">f_return(A2568,1,参数!$B$4,参数!$B$1)</f>
        <v>0</v>
      </c>
      <c r="S2568" s="25">
        <f ca="1">f_return(A2568,1,参数!$B$6,参数!$B$1)</f>
        <v>0</v>
      </c>
      <c r="T2568" t="str">
        <f>f_info_investtype(A2568)</f>
        <v>偏股混合型基金</v>
      </c>
      <c r="U2568" t="str">
        <f>f_info_fundmanager(A2568)</f>
        <v>查晓磊</v>
      </c>
      <c r="V2568">
        <f>f_info_manager_onthepostdays(A2568,1)</f>
        <v>135</v>
      </c>
      <c r="W2568" s="25">
        <f ca="1">f_return_1w(A2568,"0",参数!$B$2)</f>
        <v>0</v>
      </c>
      <c r="X2568" s="25">
        <f>f_return_1m(A2568,"0",参数!$B$1)</f>
        <v>15.9447004608295</v>
      </c>
      <c r="Y2568" s="25">
        <f>f_return_3m(A2568,0,参数!$B$1)</f>
        <v>31.7487831727575</v>
      </c>
      <c r="Z2568" s="25">
        <f>f_return_6m(A2568,0,参数!B2567)</f>
        <v>0</v>
      </c>
      <c r="AA2568" t="str">
        <f>f_dq_status(A2568,参数!$B$1)</f>
        <v>暂停申购|暂停赎回</v>
      </c>
      <c r="AB2568" s="17">
        <f ca="1">f_risk_maxdownside(A2568,参数!$B$6,参数!$B$1)</f>
        <v>-5.83079619891135</v>
      </c>
      <c r="AC2568" s="17">
        <f ca="1">f_risk_maxdownside(A2568,参数!$B$4,参数!$B$1)</f>
        <v>-5.83079619891135</v>
      </c>
      <c r="AD2568" t="str">
        <f ca="1">f_risk_maxdownside_date(A2568,参数!$B$6,参数!$B$1)</f>
        <v>20201110-20201111</v>
      </c>
    </row>
    <row r="2569" spans="1:30">
      <c r="A2569" s="15" t="s">
        <v>2597</v>
      </c>
      <c r="B2569" t="str">
        <f>f_info_name(A2569)</f>
        <v>泰达宏利泰和稳健养老</v>
      </c>
      <c r="C2569" t="str">
        <f>f_info_setupdate(A2569)</f>
        <v>2020-06-02</v>
      </c>
      <c r="D2569" s="16">
        <f t="shared" si="40"/>
        <v>237</v>
      </c>
      <c r="F2569" s="17">
        <f>f_netasset_total(A2569,参数!$B$1,100000000)</f>
        <v>9.7596923533</v>
      </c>
      <c r="G2569" s="17">
        <f ca="1">f_nav_adjustedreturn(A2569,参数!$B$2,参数!$B$1)</f>
        <v>0</v>
      </c>
      <c r="H2569" s="17">
        <f ca="1">f_nav_periodreturnrankingper(A2569,参数!$B$2,参数!$B$1,3)</f>
        <v>0</v>
      </c>
      <c r="I2569" s="17">
        <f ca="1">f_nav_adjustedreturn(A2569,参数!$B$3,参数!$B$2)</f>
        <v>0</v>
      </c>
      <c r="J2569" s="17">
        <f ca="1">f_nav_periodreturnrankingper(A2569,参数!$B$3,参数!$B$2,3)</f>
        <v>0</v>
      </c>
      <c r="K2569" s="17">
        <f ca="1">f_nav_adjustedreturn(A2569,参数!$B$4,参数!$B$3)</f>
        <v>0</v>
      </c>
      <c r="L2569" s="17">
        <f ca="1">f_nav_periodreturnrankingper(A2569,参数!$B$4,参数!$B$3,3)</f>
        <v>0</v>
      </c>
      <c r="M2569" s="17">
        <f ca="1">f_nav_adjustedreturn(A2569,参数!$B$5,参数!$B$4)</f>
        <v>0</v>
      </c>
      <c r="N2569" s="17">
        <f ca="1">f_nav_periodreturnrankingper(A2569,参数!$B$5,参数!$B$4,3)</f>
        <v>0</v>
      </c>
      <c r="O2569" s="17">
        <f ca="1">f_nav_adjustedreturn(A2569,参数!$B$6,参数!$B$5)</f>
        <v>0</v>
      </c>
      <c r="P2569" s="17">
        <f ca="1">f_nav_periodreturnrankingper(A2569,参数!$B$6,参数!$B$5,3)</f>
        <v>0</v>
      </c>
      <c r="Q2569" s="25">
        <f>f_return(A2569,1,参数!$B$1-365/2,参数!$B$1)</f>
        <v>13.2760838438736</v>
      </c>
      <c r="R2569" s="25">
        <f ca="1">f_return(A2569,1,参数!$B$4,参数!$B$1)</f>
        <v>0</v>
      </c>
      <c r="S2569" s="25">
        <f ca="1">f_return(A2569,1,参数!$B$6,参数!$B$1)</f>
        <v>0</v>
      </c>
      <c r="T2569" t="str">
        <f>f_info_investtype(A2569)</f>
        <v>偏债混合型基金</v>
      </c>
      <c r="U2569" t="str">
        <f>f_info_fundmanager(A2569)</f>
        <v>张晓龙</v>
      </c>
      <c r="V2569">
        <f>f_info_manager_onthepostdays(A2569,1)</f>
        <v>244</v>
      </c>
      <c r="W2569" s="25">
        <f ca="1">f_return_1w(A2569,"0",参数!$B$2)</f>
        <v>0</v>
      </c>
      <c r="X2569" s="25">
        <f>f_return_1m(A2569,"0",参数!$B$1)</f>
        <v>3.03811980510173</v>
      </c>
      <c r="Y2569" s="25">
        <f>f_return_3m(A2569,0,参数!$B$1)</f>
        <v>5.48639803157689</v>
      </c>
      <c r="Z2569" s="25">
        <f>f_return_6m(A2569,0,参数!B2568)</f>
        <v>4.54523889056085</v>
      </c>
      <c r="AA2569" t="str">
        <f>f_dq_status(A2569,参数!$B$1)</f>
        <v>开放申购|暂停赎回</v>
      </c>
      <c r="AB2569" s="17">
        <f ca="1">f_risk_maxdownside(A2569,参数!$B$6,参数!$B$1)</f>
        <v>-1.13968439509059</v>
      </c>
      <c r="AC2569" s="17">
        <f ca="1">f_risk_maxdownside(A2569,参数!$B$4,参数!$B$1)</f>
        <v>-1.13968439509059</v>
      </c>
      <c r="AD2569" t="str">
        <f ca="1">f_risk_maxdownside_date(A2569,参数!$B$6,参数!$B$1)</f>
        <v>20200902-20200910</v>
      </c>
    </row>
    <row r="2570" spans="1:30">
      <c r="A2570" s="15" t="s">
        <v>2598</v>
      </c>
      <c r="B2570" t="str">
        <f>f_info_name(A2570)</f>
        <v>兴业稳健双利一年A</v>
      </c>
      <c r="C2570" t="str">
        <f>f_info_setupdate(A2570)</f>
        <v>2020-09-28</v>
      </c>
      <c r="D2570" s="16">
        <f t="shared" si="40"/>
        <v>119</v>
      </c>
      <c r="F2570" s="17">
        <f>f_netasset_total(A2570,参数!$B$1,100000000)</f>
        <v>8.6247833986</v>
      </c>
      <c r="G2570" s="17">
        <f ca="1">f_nav_adjustedreturn(A2570,参数!$B$2,参数!$B$1)</f>
        <v>0</v>
      </c>
      <c r="H2570" s="17">
        <f ca="1">f_nav_periodreturnrankingper(A2570,参数!$B$2,参数!$B$1,3)</f>
        <v>0</v>
      </c>
      <c r="I2570" s="17">
        <f ca="1">f_nav_adjustedreturn(A2570,参数!$B$3,参数!$B$2)</f>
        <v>0</v>
      </c>
      <c r="J2570" s="17">
        <f ca="1">f_nav_periodreturnrankingper(A2570,参数!$B$3,参数!$B$2,3)</f>
        <v>0</v>
      </c>
      <c r="K2570" s="17">
        <f ca="1">f_nav_adjustedreturn(A2570,参数!$B$4,参数!$B$3)</f>
        <v>0</v>
      </c>
      <c r="L2570" s="17">
        <f ca="1">f_nav_periodreturnrankingper(A2570,参数!$B$4,参数!$B$3,3)</f>
        <v>0</v>
      </c>
      <c r="M2570" s="17">
        <f ca="1">f_nav_adjustedreturn(A2570,参数!$B$5,参数!$B$4)</f>
        <v>0</v>
      </c>
      <c r="N2570" s="17">
        <f ca="1">f_nav_periodreturnrankingper(A2570,参数!$B$5,参数!$B$4,3)</f>
        <v>0</v>
      </c>
      <c r="O2570" s="17">
        <f ca="1">f_nav_adjustedreturn(A2570,参数!$B$6,参数!$B$5)</f>
        <v>0</v>
      </c>
      <c r="P2570" s="17">
        <f ca="1">f_nav_periodreturnrankingper(A2570,参数!$B$6,参数!$B$5,3)</f>
        <v>0</v>
      </c>
      <c r="Q2570" s="25">
        <f>f_return(A2570,1,参数!$B$1-365/2,参数!$B$1)</f>
        <v>0</v>
      </c>
      <c r="R2570" s="25">
        <f ca="1">f_return(A2570,1,参数!$B$4,参数!$B$1)</f>
        <v>0</v>
      </c>
      <c r="S2570" s="25">
        <f ca="1">f_return(A2570,1,参数!$B$6,参数!$B$1)</f>
        <v>0</v>
      </c>
      <c r="T2570" t="str">
        <f>f_info_investtype(A2570)</f>
        <v>混合债券型二级基金</v>
      </c>
      <c r="U2570" t="str">
        <f>f_info_fundmanager(A2570)</f>
        <v>腊博</v>
      </c>
      <c r="V2570">
        <f>f_info_manager_onthepostdays(A2570,1)</f>
        <v>136</v>
      </c>
      <c r="W2570" s="25">
        <f ca="1">f_return_1w(A2570,"0",参数!$B$2)</f>
        <v>0</v>
      </c>
      <c r="X2570" s="25">
        <f>f_return_1m(A2570,"0",参数!$B$1)</f>
        <v>2.76561878233186</v>
      </c>
      <c r="Y2570" s="25">
        <f>f_return_3m(A2570,0,参数!$B$1)</f>
        <v>3.09381237524949</v>
      </c>
      <c r="Z2570" s="25">
        <f>f_return_6m(A2570,0,参数!B2569)</f>
        <v>0</v>
      </c>
      <c r="AA2570" t="str">
        <f>f_dq_status(A2570,参数!$B$1)</f>
        <v>开放申购|开放赎回</v>
      </c>
      <c r="AB2570" s="17">
        <f ca="1">f_risk_maxdownside(A2570,参数!$B$6,参数!$B$1)</f>
        <v>-0.862752875842913</v>
      </c>
      <c r="AC2570" s="17">
        <f ca="1">f_risk_maxdownside(A2570,参数!$B$4,参数!$B$1)</f>
        <v>-0.862752875842913</v>
      </c>
      <c r="AD2570" t="str">
        <f ca="1">f_risk_maxdownside_date(A2570,参数!$B$6,参数!$B$1)</f>
        <v>20201110-20201120,20201110-20201125</v>
      </c>
    </row>
    <row r="2571" spans="1:30">
      <c r="A2571" s="15" t="s">
        <v>2599</v>
      </c>
      <c r="B2571" t="str">
        <f>f_info_name(A2571)</f>
        <v>招商创新增长A</v>
      </c>
      <c r="C2571" t="str">
        <f>f_info_setupdate(A2571)</f>
        <v>2020-06-17</v>
      </c>
      <c r="D2571" s="16">
        <f t="shared" si="40"/>
        <v>222</v>
      </c>
      <c r="F2571" s="17">
        <f>f_netasset_total(A2571,参数!$B$1,100000000)</f>
        <v>21.1664469392</v>
      </c>
      <c r="G2571" s="17">
        <f ca="1">f_nav_adjustedreturn(A2571,参数!$B$2,参数!$B$1)</f>
        <v>0</v>
      </c>
      <c r="H2571" s="17">
        <f ca="1">f_nav_periodreturnrankingper(A2571,参数!$B$2,参数!$B$1,3)</f>
        <v>0</v>
      </c>
      <c r="I2571" s="17">
        <f ca="1">f_nav_adjustedreturn(A2571,参数!$B$3,参数!$B$2)</f>
        <v>0</v>
      </c>
      <c r="J2571" s="17">
        <f ca="1">f_nav_periodreturnrankingper(A2571,参数!$B$3,参数!$B$2,3)</f>
        <v>0</v>
      </c>
      <c r="K2571" s="17">
        <f ca="1">f_nav_adjustedreturn(A2571,参数!$B$4,参数!$B$3)</f>
        <v>0</v>
      </c>
      <c r="L2571" s="17">
        <f ca="1">f_nav_periodreturnrankingper(A2571,参数!$B$4,参数!$B$3,3)</f>
        <v>0</v>
      </c>
      <c r="M2571" s="17">
        <f ca="1">f_nav_adjustedreturn(A2571,参数!$B$5,参数!$B$4)</f>
        <v>0</v>
      </c>
      <c r="N2571" s="17">
        <f ca="1">f_nav_periodreturnrankingper(A2571,参数!$B$5,参数!$B$4,3)</f>
        <v>0</v>
      </c>
      <c r="O2571" s="17">
        <f ca="1">f_nav_adjustedreturn(A2571,参数!$B$6,参数!$B$5)</f>
        <v>0</v>
      </c>
      <c r="P2571" s="17">
        <f ca="1">f_nav_periodreturnrankingper(A2571,参数!$B$6,参数!$B$5,3)</f>
        <v>0</v>
      </c>
      <c r="Q2571" s="25">
        <f>f_return(A2571,1,参数!$B$1-365/2,参数!$B$1)</f>
        <v>77.8002562720636</v>
      </c>
      <c r="R2571" s="25">
        <f ca="1">f_return(A2571,1,参数!$B$4,参数!$B$1)</f>
        <v>0</v>
      </c>
      <c r="S2571" s="25">
        <f ca="1">f_return(A2571,1,参数!$B$6,参数!$B$1)</f>
        <v>0</v>
      </c>
      <c r="T2571" t="str">
        <f>f_info_investtype(A2571)</f>
        <v>偏股混合型基金</v>
      </c>
      <c r="U2571" t="str">
        <f>f_info_fundmanager(A2571)</f>
        <v>李佳存</v>
      </c>
      <c r="V2571">
        <f>f_info_manager_onthepostdays(A2571,1)</f>
        <v>239</v>
      </c>
      <c r="W2571" s="25">
        <f ca="1">f_return_1w(A2571,"0",参数!$B$2)</f>
        <v>0</v>
      </c>
      <c r="X2571" s="25">
        <f>f_return_1m(A2571,"0",参数!$B$1)</f>
        <v>24.30134756263</v>
      </c>
      <c r="Y2571" s="25">
        <f>f_return_3m(A2571,0,参数!$B$1)</f>
        <v>34.2843185148998</v>
      </c>
      <c r="Z2571" s="25">
        <f>f_return_6m(A2571,0,参数!B2570)</f>
        <v>27.1938823090553</v>
      </c>
      <c r="AA2571" t="str">
        <f>f_dq_status(A2571,参数!$B$1)</f>
        <v>开放申购|开放赎回</v>
      </c>
      <c r="AB2571" s="17">
        <f ca="1">f_risk_maxdownside(A2571,参数!$B$6,参数!$B$1)</f>
        <v>-11.8247782854072</v>
      </c>
      <c r="AC2571" s="17">
        <f ca="1">f_risk_maxdownside(A2571,参数!$B$4,参数!$B$1)</f>
        <v>-11.8247782854072</v>
      </c>
      <c r="AD2571" t="str">
        <f ca="1">f_risk_maxdownside_date(A2571,参数!$B$6,参数!$B$1)</f>
        <v>20201015-20201125,20201015-20201126</v>
      </c>
    </row>
    <row r="2572" spans="1:30">
      <c r="A2572" s="15" t="s">
        <v>2600</v>
      </c>
      <c r="B2572" t="str">
        <f>f_info_name(A2572)</f>
        <v>招商丰盈积极配置A</v>
      </c>
      <c r="C2572" t="str">
        <f>f_info_setupdate(A2572)</f>
        <v>2020-07-29</v>
      </c>
      <c r="D2572" s="16">
        <f t="shared" si="40"/>
        <v>180</v>
      </c>
      <c r="F2572" s="17">
        <f>f_netasset_total(A2572,参数!$B$1,100000000)</f>
        <v>63.8666519045</v>
      </c>
      <c r="G2572" s="17">
        <f ca="1">f_nav_adjustedreturn(A2572,参数!$B$2,参数!$B$1)</f>
        <v>0</v>
      </c>
      <c r="H2572" s="17">
        <f ca="1">f_nav_periodreturnrankingper(A2572,参数!$B$2,参数!$B$1,3)</f>
        <v>0</v>
      </c>
      <c r="I2572" s="17">
        <f ca="1">f_nav_adjustedreturn(A2572,参数!$B$3,参数!$B$2)</f>
        <v>0</v>
      </c>
      <c r="J2572" s="17">
        <f ca="1">f_nav_periodreturnrankingper(A2572,参数!$B$3,参数!$B$2,3)</f>
        <v>0</v>
      </c>
      <c r="K2572" s="17">
        <f ca="1">f_nav_adjustedreturn(A2572,参数!$B$4,参数!$B$3)</f>
        <v>0</v>
      </c>
      <c r="L2572" s="17">
        <f ca="1">f_nav_periodreturnrankingper(A2572,参数!$B$4,参数!$B$3,3)</f>
        <v>0</v>
      </c>
      <c r="M2572" s="17">
        <f ca="1">f_nav_adjustedreturn(A2572,参数!$B$5,参数!$B$4)</f>
        <v>0</v>
      </c>
      <c r="N2572" s="17">
        <f ca="1">f_nav_periodreturnrankingper(A2572,参数!$B$5,参数!$B$4,3)</f>
        <v>0</v>
      </c>
      <c r="O2572" s="17">
        <f ca="1">f_nav_adjustedreturn(A2572,参数!$B$6,参数!$B$5)</f>
        <v>0</v>
      </c>
      <c r="P2572" s="17">
        <f ca="1">f_nav_periodreturnrankingper(A2572,参数!$B$6,参数!$B$5,3)</f>
        <v>0</v>
      </c>
      <c r="Q2572" s="25">
        <f>f_return(A2572,1,参数!$B$1-365/2,参数!$B$1)</f>
        <v>0</v>
      </c>
      <c r="R2572" s="25">
        <f ca="1">f_return(A2572,1,参数!$B$4,参数!$B$1)</f>
        <v>0</v>
      </c>
      <c r="S2572" s="25">
        <f ca="1">f_return(A2572,1,参数!$B$6,参数!$B$1)</f>
        <v>0</v>
      </c>
      <c r="T2572" t="str">
        <f>f_info_investtype(A2572)</f>
        <v>偏股混合型基金</v>
      </c>
      <c r="U2572" t="str">
        <f>f_info_fundmanager(A2572)</f>
        <v>郭锐</v>
      </c>
      <c r="V2572">
        <f>f_info_manager_onthepostdays(A2572,1)</f>
        <v>197</v>
      </c>
      <c r="W2572" s="25">
        <f ca="1">f_return_1w(A2572,"0",参数!$B$2)</f>
        <v>0</v>
      </c>
      <c r="X2572" s="25">
        <f>f_return_1m(A2572,"0",参数!$B$1)</f>
        <v>16.3037303540996</v>
      </c>
      <c r="Y2572" s="25">
        <f>f_return_3m(A2572,0,参数!$B$1)</f>
        <v>22.5948103792415</v>
      </c>
      <c r="Z2572" s="25">
        <f>f_return_6m(A2572,0,参数!B2571)</f>
        <v>23.6587071635528</v>
      </c>
      <c r="AA2572" t="str">
        <f>f_dq_status(A2572,参数!$B$1)</f>
        <v>开放申购|开放赎回</v>
      </c>
      <c r="AB2572" s="17">
        <f ca="1">f_risk_maxdownside(A2572,参数!$B$6,参数!$B$1)</f>
        <v>-3.36643662683048</v>
      </c>
      <c r="AC2572" s="17">
        <f ca="1">f_risk_maxdownside(A2572,参数!$B$4,参数!$B$1)</f>
        <v>-3.36643662683048</v>
      </c>
      <c r="AD2572" t="str">
        <f ca="1">f_risk_maxdownside_date(A2572,参数!$B$6,参数!$B$1)</f>
        <v>20210113-20210114</v>
      </c>
    </row>
    <row r="2573" spans="1:30">
      <c r="A2573" s="15" t="s">
        <v>2601</v>
      </c>
      <c r="B2573" t="str">
        <f>f_info_name(A2573)</f>
        <v>工银科技创新6个月A</v>
      </c>
      <c r="C2573" t="str">
        <f>f_info_setupdate(A2573)</f>
        <v>2020-05-20</v>
      </c>
      <c r="D2573" s="16">
        <f t="shared" si="40"/>
        <v>250</v>
      </c>
      <c r="F2573" s="17">
        <f>f_netasset_total(A2573,参数!$B$1,100000000)</f>
        <v>5.1255714769</v>
      </c>
      <c r="G2573" s="17">
        <f ca="1">f_nav_adjustedreturn(A2573,参数!$B$2,参数!$B$1)</f>
        <v>0</v>
      </c>
      <c r="H2573" s="17">
        <f ca="1">f_nav_periodreturnrankingper(A2573,参数!$B$2,参数!$B$1,3)</f>
        <v>0</v>
      </c>
      <c r="I2573" s="17">
        <f ca="1">f_nav_adjustedreturn(A2573,参数!$B$3,参数!$B$2)</f>
        <v>0</v>
      </c>
      <c r="J2573" s="17">
        <f ca="1">f_nav_periodreturnrankingper(A2573,参数!$B$3,参数!$B$2,3)</f>
        <v>0</v>
      </c>
      <c r="K2573" s="17">
        <f ca="1">f_nav_adjustedreturn(A2573,参数!$B$4,参数!$B$3)</f>
        <v>0</v>
      </c>
      <c r="L2573" s="17">
        <f ca="1">f_nav_periodreturnrankingper(A2573,参数!$B$4,参数!$B$3,3)</f>
        <v>0</v>
      </c>
      <c r="M2573" s="17">
        <f ca="1">f_nav_adjustedreturn(A2573,参数!$B$5,参数!$B$4)</f>
        <v>0</v>
      </c>
      <c r="N2573" s="17">
        <f ca="1">f_nav_periodreturnrankingper(A2573,参数!$B$5,参数!$B$4,3)</f>
        <v>0</v>
      </c>
      <c r="O2573" s="17">
        <f ca="1">f_nav_adjustedreturn(A2573,参数!$B$6,参数!$B$5)</f>
        <v>0</v>
      </c>
      <c r="P2573" s="17">
        <f ca="1">f_nav_periodreturnrankingper(A2573,参数!$B$6,参数!$B$5,3)</f>
        <v>0</v>
      </c>
      <c r="Q2573" s="25">
        <f>f_return(A2573,1,参数!$B$1-365/2,参数!$B$1)</f>
        <v>67.0140941952005</v>
      </c>
      <c r="R2573" s="25">
        <f ca="1">f_return(A2573,1,参数!$B$4,参数!$B$1)</f>
        <v>0</v>
      </c>
      <c r="S2573" s="25">
        <f ca="1">f_return(A2573,1,参数!$B$6,参数!$B$1)</f>
        <v>0</v>
      </c>
      <c r="T2573" t="str">
        <f>f_info_investtype(A2573)</f>
        <v>偏股混合型基金</v>
      </c>
      <c r="U2573" t="str">
        <f>f_info_fundmanager(A2573)</f>
        <v>赵蓓</v>
      </c>
      <c r="V2573">
        <f>f_info_manager_onthepostdays(A2573,1)</f>
        <v>267</v>
      </c>
      <c r="W2573" s="25">
        <f ca="1">f_return_1w(A2573,"0",参数!$B$2)</f>
        <v>0</v>
      </c>
      <c r="X2573" s="25">
        <f>f_return_1m(A2573,"0",参数!$B$1)</f>
        <v>20.7101072473188</v>
      </c>
      <c r="Y2573" s="25">
        <f>f_return_3m(A2573,0,参数!$B$1)</f>
        <v>32.5452761174057</v>
      </c>
      <c r="Z2573" s="25">
        <f>f_return_6m(A2573,0,参数!B2572)</f>
        <v>20.5622422355021</v>
      </c>
      <c r="AA2573" t="str">
        <f>f_dq_status(A2573,参数!$B$1)</f>
        <v>暂停申购|暂停赎回</v>
      </c>
      <c r="AB2573" s="17">
        <f ca="1">f_risk_maxdownside(A2573,参数!$B$6,参数!$B$1)</f>
        <v>-10.0214450676344</v>
      </c>
      <c r="AC2573" s="17">
        <f ca="1">f_risk_maxdownside(A2573,参数!$B$4,参数!$B$1)</f>
        <v>-10.0214450676344</v>
      </c>
      <c r="AD2573" t="str">
        <f ca="1">f_risk_maxdownside_date(A2573,参数!$B$6,参数!$B$1)</f>
        <v>20200829-20201126</v>
      </c>
    </row>
    <row r="2574" spans="1:30">
      <c r="A2574" s="15" t="s">
        <v>2602</v>
      </c>
      <c r="B2574" t="str">
        <f>f_info_name(A2574)</f>
        <v>浦银安盛科技创新一年定开A</v>
      </c>
      <c r="C2574" t="str">
        <f>f_info_setupdate(A2574)</f>
        <v>2020-12-14</v>
      </c>
      <c r="D2574" s="16">
        <f t="shared" si="40"/>
        <v>42</v>
      </c>
      <c r="F2574" s="17">
        <f>f_netasset_total(A2574,参数!$B$1,100000000)</f>
        <v>2.7486931233</v>
      </c>
      <c r="G2574" s="17">
        <f ca="1">f_nav_adjustedreturn(A2574,参数!$B$2,参数!$B$1)</f>
        <v>0</v>
      </c>
      <c r="H2574" s="17">
        <f ca="1">f_nav_periodreturnrankingper(A2574,参数!$B$2,参数!$B$1,3)</f>
        <v>0</v>
      </c>
      <c r="I2574" s="17">
        <f ca="1">f_nav_adjustedreturn(A2574,参数!$B$3,参数!$B$2)</f>
        <v>0</v>
      </c>
      <c r="J2574" s="17">
        <f ca="1">f_nav_periodreturnrankingper(A2574,参数!$B$3,参数!$B$2,3)</f>
        <v>0</v>
      </c>
      <c r="K2574" s="17">
        <f ca="1">f_nav_adjustedreturn(A2574,参数!$B$4,参数!$B$3)</f>
        <v>0</v>
      </c>
      <c r="L2574" s="17">
        <f ca="1">f_nav_periodreturnrankingper(A2574,参数!$B$4,参数!$B$3,3)</f>
        <v>0</v>
      </c>
      <c r="M2574" s="17">
        <f ca="1">f_nav_adjustedreturn(A2574,参数!$B$5,参数!$B$4)</f>
        <v>0</v>
      </c>
      <c r="N2574" s="17">
        <f ca="1">f_nav_periodreturnrankingper(A2574,参数!$B$5,参数!$B$4,3)</f>
        <v>0</v>
      </c>
      <c r="O2574" s="17">
        <f ca="1">f_nav_adjustedreturn(A2574,参数!$B$6,参数!$B$5)</f>
        <v>0</v>
      </c>
      <c r="P2574" s="17">
        <f ca="1">f_nav_periodreturnrankingper(A2574,参数!$B$6,参数!$B$5,3)</f>
        <v>0</v>
      </c>
      <c r="Q2574" s="25">
        <f>f_return(A2574,1,参数!$B$1-365/2,参数!$B$1)</f>
        <v>0</v>
      </c>
      <c r="R2574" s="25">
        <f ca="1">f_return(A2574,1,参数!$B$4,参数!$B$1)</f>
        <v>0</v>
      </c>
      <c r="S2574" s="25">
        <f ca="1">f_return(A2574,1,参数!$B$6,参数!$B$1)</f>
        <v>0</v>
      </c>
      <c r="T2574" t="str">
        <f>f_info_investtype(A2574)</f>
        <v>偏股混合型基金</v>
      </c>
      <c r="U2574" t="str">
        <f>f_info_fundmanager(A2574)</f>
        <v>褚艳辉</v>
      </c>
      <c r="V2574">
        <f>f_info_manager_onthepostdays(A2574,1)</f>
        <v>59</v>
      </c>
      <c r="W2574" s="25">
        <f ca="1">f_return_1w(A2574,"0",参数!$B$2)</f>
        <v>0</v>
      </c>
      <c r="X2574" s="25">
        <f>f_return_1m(A2574,"0",参数!$B$1)</f>
        <v>5.83283818577936</v>
      </c>
      <c r="Y2574" s="25">
        <f>f_return_3m(A2574,0,参数!$B$1)</f>
        <v>0</v>
      </c>
      <c r="Z2574" s="25">
        <f>f_return_6m(A2574,0,参数!B2573)</f>
        <v>0</v>
      </c>
      <c r="AA2574" t="str">
        <f>f_dq_status(A2574,参数!$B$1)</f>
        <v>封闭期</v>
      </c>
      <c r="AB2574" s="17">
        <f ca="1">f_risk_maxdownside(A2574,参数!$B$6,参数!$B$1)</f>
        <v>-1.35225855950897</v>
      </c>
      <c r="AC2574" s="17">
        <f ca="1">f_risk_maxdownside(A2574,参数!$B$4,参数!$B$1)</f>
        <v>-1.35225855950897</v>
      </c>
      <c r="AD2574" t="str">
        <f ca="1">f_risk_maxdownside_date(A2574,参数!$B$6,参数!$B$1)</f>
        <v>20210109-20210115</v>
      </c>
    </row>
    <row r="2575" spans="1:30">
      <c r="A2575" s="15" t="s">
        <v>2603</v>
      </c>
      <c r="B2575" t="str">
        <f>f_info_name(A2575)</f>
        <v>浦银安盛价值精选A</v>
      </c>
      <c r="C2575" t="str">
        <f>f_info_setupdate(A2575)</f>
        <v>2020-07-22</v>
      </c>
      <c r="D2575" s="16">
        <f t="shared" si="40"/>
        <v>187</v>
      </c>
      <c r="F2575" s="17">
        <f>f_netasset_total(A2575,参数!$B$1,100000000)</f>
        <v>14.889026954</v>
      </c>
      <c r="G2575" s="17">
        <f ca="1">f_nav_adjustedreturn(A2575,参数!$B$2,参数!$B$1)</f>
        <v>0</v>
      </c>
      <c r="H2575" s="17">
        <f ca="1">f_nav_periodreturnrankingper(A2575,参数!$B$2,参数!$B$1,3)</f>
        <v>0</v>
      </c>
      <c r="I2575" s="17">
        <f ca="1">f_nav_adjustedreturn(A2575,参数!$B$3,参数!$B$2)</f>
        <v>0</v>
      </c>
      <c r="J2575" s="17">
        <f ca="1">f_nav_periodreturnrankingper(A2575,参数!$B$3,参数!$B$2,3)</f>
        <v>0</v>
      </c>
      <c r="K2575" s="17">
        <f ca="1">f_nav_adjustedreturn(A2575,参数!$B$4,参数!$B$3)</f>
        <v>0</v>
      </c>
      <c r="L2575" s="17">
        <f ca="1">f_nav_periodreturnrankingper(A2575,参数!$B$4,参数!$B$3,3)</f>
        <v>0</v>
      </c>
      <c r="M2575" s="17">
        <f ca="1">f_nav_adjustedreturn(A2575,参数!$B$5,参数!$B$4)</f>
        <v>0</v>
      </c>
      <c r="N2575" s="17">
        <f ca="1">f_nav_periodreturnrankingper(A2575,参数!$B$5,参数!$B$4,3)</f>
        <v>0</v>
      </c>
      <c r="O2575" s="17">
        <f ca="1">f_nav_adjustedreturn(A2575,参数!$B$6,参数!$B$5)</f>
        <v>0</v>
      </c>
      <c r="P2575" s="17">
        <f ca="1">f_nav_periodreturnrankingper(A2575,参数!$B$6,参数!$B$5,3)</f>
        <v>0</v>
      </c>
      <c r="Q2575" s="25">
        <f>f_return(A2575,1,参数!$B$1-365/2,参数!$B$1)</f>
        <v>77.694486605154</v>
      </c>
      <c r="R2575" s="25">
        <f ca="1">f_return(A2575,1,参数!$B$4,参数!$B$1)</f>
        <v>0</v>
      </c>
      <c r="S2575" s="25">
        <f ca="1">f_return(A2575,1,参数!$B$6,参数!$B$1)</f>
        <v>0</v>
      </c>
      <c r="T2575" t="str">
        <f>f_info_investtype(A2575)</f>
        <v>偏股混合型基金</v>
      </c>
      <c r="U2575" t="str">
        <f>f_info_fundmanager(A2575)</f>
        <v>蒋佳良</v>
      </c>
      <c r="V2575">
        <f>f_info_manager_onthepostdays(A2575,1)</f>
        <v>204</v>
      </c>
      <c r="W2575" s="25">
        <f ca="1">f_return_1w(A2575,"0",参数!$B$2)</f>
        <v>0</v>
      </c>
      <c r="X2575" s="25">
        <f>f_return_1m(A2575,"0",参数!$B$1)</f>
        <v>19.9765934461649</v>
      </c>
      <c r="Y2575" s="25">
        <f>f_return_3m(A2575,0,参数!$B$1)</f>
        <v>34.6433622954132</v>
      </c>
      <c r="Z2575" s="25">
        <f>f_return_6m(A2575,0,参数!B2574)</f>
        <v>34.5362362063823</v>
      </c>
      <c r="AA2575" t="str">
        <f>f_dq_status(A2575,参数!$B$1)</f>
        <v>开放申购|开放赎回</v>
      </c>
      <c r="AB2575" s="17">
        <f ca="1">f_risk_maxdownside(A2575,参数!$B$6,参数!$B$1)</f>
        <v>-4.41118935837246</v>
      </c>
      <c r="AC2575" s="17">
        <f ca="1">f_risk_maxdownside(A2575,参数!$B$4,参数!$B$1)</f>
        <v>-4.41118935837246</v>
      </c>
      <c r="AD2575" t="str">
        <f ca="1">f_risk_maxdownside_date(A2575,参数!$B$6,参数!$B$1)</f>
        <v>20200829-20200925</v>
      </c>
    </row>
    <row r="2576" spans="1:30">
      <c r="A2576" s="15" t="s">
        <v>2604</v>
      </c>
      <c r="B2576" t="str">
        <f>f_info_name(A2576)</f>
        <v>浦银安盛睿和优选3个月持有A</v>
      </c>
      <c r="C2576" t="str">
        <f>f_info_setupdate(A2576)</f>
        <v>2020-09-01</v>
      </c>
      <c r="D2576" s="16">
        <f t="shared" si="40"/>
        <v>146</v>
      </c>
      <c r="F2576" s="17">
        <f>f_netasset_total(A2576,参数!$B$1,100000000)</f>
        <v>2.1818122189</v>
      </c>
      <c r="G2576" s="17">
        <f ca="1">f_nav_adjustedreturn(A2576,参数!$B$2,参数!$B$1)</f>
        <v>0</v>
      </c>
      <c r="H2576" s="17">
        <f ca="1">f_nav_periodreturnrankingper(A2576,参数!$B$2,参数!$B$1,3)</f>
        <v>0</v>
      </c>
      <c r="I2576" s="17">
        <f ca="1">f_nav_adjustedreturn(A2576,参数!$B$3,参数!$B$2)</f>
        <v>0</v>
      </c>
      <c r="J2576" s="17">
        <f ca="1">f_nav_periodreturnrankingper(A2576,参数!$B$3,参数!$B$2,3)</f>
        <v>0</v>
      </c>
      <c r="K2576" s="17">
        <f ca="1">f_nav_adjustedreturn(A2576,参数!$B$4,参数!$B$3)</f>
        <v>0</v>
      </c>
      <c r="L2576" s="17">
        <f ca="1">f_nav_periodreturnrankingper(A2576,参数!$B$4,参数!$B$3,3)</f>
        <v>0</v>
      </c>
      <c r="M2576" s="17">
        <f ca="1">f_nav_adjustedreturn(A2576,参数!$B$5,参数!$B$4)</f>
        <v>0</v>
      </c>
      <c r="N2576" s="17">
        <f ca="1">f_nav_periodreturnrankingper(A2576,参数!$B$5,参数!$B$4,3)</f>
        <v>0</v>
      </c>
      <c r="O2576" s="17">
        <f ca="1">f_nav_adjustedreturn(A2576,参数!$B$6,参数!$B$5)</f>
        <v>0</v>
      </c>
      <c r="P2576" s="17">
        <f ca="1">f_nav_periodreturnrankingper(A2576,参数!$B$6,参数!$B$5,3)</f>
        <v>0</v>
      </c>
      <c r="Q2576" s="25">
        <f>f_return(A2576,1,参数!$B$1-365/2,参数!$B$1)</f>
        <v>0</v>
      </c>
      <c r="R2576" s="25">
        <f ca="1">f_return(A2576,1,参数!$B$4,参数!$B$1)</f>
        <v>0</v>
      </c>
      <c r="S2576" s="25">
        <f ca="1">f_return(A2576,1,参数!$B$6,参数!$B$1)</f>
        <v>0</v>
      </c>
      <c r="T2576" t="str">
        <f>f_info_investtype(A2576)</f>
        <v>平衡混合型基金</v>
      </c>
      <c r="U2576" t="str">
        <f>f_info_fundmanager(A2576)</f>
        <v>姚卫巍</v>
      </c>
      <c r="V2576">
        <f>f_info_manager_onthepostdays(A2576,1)</f>
        <v>163</v>
      </c>
      <c r="W2576" s="25">
        <f ca="1">f_return_1w(A2576,"0",参数!$B$2)</f>
        <v>0</v>
      </c>
      <c r="X2576" s="25">
        <f>f_return_1m(A2576,"0",参数!$B$1)</f>
        <v>4.79117876658862</v>
      </c>
      <c r="Y2576" s="25">
        <f>f_return_3m(A2576,0,参数!$B$1)</f>
        <v>7.23986419013381</v>
      </c>
      <c r="Z2576" s="25">
        <f>f_return_6m(A2576,0,参数!B2575)</f>
        <v>0</v>
      </c>
      <c r="AA2576" t="str">
        <f>f_dq_status(A2576,参数!$B$1)</f>
        <v>开放申购|开放赎回</v>
      </c>
      <c r="AB2576" s="17">
        <f ca="1">f_risk_maxdownside(A2576,参数!$B$6,参数!$B$1)</f>
        <v>-0.899565045472529</v>
      </c>
      <c r="AC2576" s="17">
        <f ca="1">f_risk_maxdownside(A2576,参数!$B$4,参数!$B$1)</f>
        <v>-0.899565045472529</v>
      </c>
      <c r="AD2576" t="str">
        <f ca="1">f_risk_maxdownside_date(A2576,参数!$B$6,参数!$B$1)</f>
        <v>20201110-20201126</v>
      </c>
    </row>
    <row r="2577" spans="1:30">
      <c r="A2577" s="15" t="s">
        <v>2605</v>
      </c>
      <c r="B2577" t="str">
        <f>f_info_name(A2577)</f>
        <v>景顺长城成长领航</v>
      </c>
      <c r="C2577" t="str">
        <f>f_info_setupdate(A2577)</f>
        <v>2020-05-28</v>
      </c>
      <c r="D2577" s="16">
        <f t="shared" si="40"/>
        <v>242</v>
      </c>
      <c r="F2577" s="17">
        <f>f_netasset_total(A2577,参数!$B$1,100000000)</f>
        <v>38.3713303241</v>
      </c>
      <c r="G2577" s="17">
        <f ca="1">f_nav_adjustedreturn(A2577,参数!$B$2,参数!$B$1)</f>
        <v>0</v>
      </c>
      <c r="H2577" s="17">
        <f ca="1">f_nav_periodreturnrankingper(A2577,参数!$B$2,参数!$B$1,3)</f>
        <v>0</v>
      </c>
      <c r="I2577" s="17">
        <f ca="1">f_nav_adjustedreturn(A2577,参数!$B$3,参数!$B$2)</f>
        <v>0</v>
      </c>
      <c r="J2577" s="17">
        <f ca="1">f_nav_periodreturnrankingper(A2577,参数!$B$3,参数!$B$2,3)</f>
        <v>0</v>
      </c>
      <c r="K2577" s="17">
        <f ca="1">f_nav_adjustedreturn(A2577,参数!$B$4,参数!$B$3)</f>
        <v>0</v>
      </c>
      <c r="L2577" s="17">
        <f ca="1">f_nav_periodreturnrankingper(A2577,参数!$B$4,参数!$B$3,3)</f>
        <v>0</v>
      </c>
      <c r="M2577" s="17">
        <f ca="1">f_nav_adjustedreturn(A2577,参数!$B$5,参数!$B$4)</f>
        <v>0</v>
      </c>
      <c r="N2577" s="17">
        <f ca="1">f_nav_periodreturnrankingper(A2577,参数!$B$5,参数!$B$4,3)</f>
        <v>0</v>
      </c>
      <c r="O2577" s="17">
        <f ca="1">f_nav_adjustedreturn(A2577,参数!$B$6,参数!$B$5)</f>
        <v>0</v>
      </c>
      <c r="P2577" s="17">
        <f ca="1">f_nav_periodreturnrankingper(A2577,参数!$B$6,参数!$B$5,3)</f>
        <v>0</v>
      </c>
      <c r="Q2577" s="25">
        <f>f_return(A2577,1,参数!$B$1-365/2,参数!$B$1)</f>
        <v>55.8153674316605</v>
      </c>
      <c r="R2577" s="25">
        <f ca="1">f_return(A2577,1,参数!$B$4,参数!$B$1)</f>
        <v>0</v>
      </c>
      <c r="S2577" s="25">
        <f ca="1">f_return(A2577,1,参数!$B$6,参数!$B$1)</f>
        <v>0</v>
      </c>
      <c r="T2577" t="str">
        <f>f_info_investtype(A2577)</f>
        <v>偏股混合型基金</v>
      </c>
      <c r="U2577" t="str">
        <f>f_info_fundmanager(A2577)</f>
        <v>杨锐文</v>
      </c>
      <c r="V2577">
        <f>f_info_manager_onthepostdays(A2577,1)</f>
        <v>259</v>
      </c>
      <c r="W2577" s="25">
        <f ca="1">f_return_1w(A2577,"0",参数!$B$2)</f>
        <v>0</v>
      </c>
      <c r="X2577" s="25">
        <f>f_return_1m(A2577,"0",参数!$B$1)</f>
        <v>4.77282030290626</v>
      </c>
      <c r="Y2577" s="25">
        <f>f_return_3m(A2577,0,参数!$B$1)</f>
        <v>19.5404446104988</v>
      </c>
      <c r="Z2577" s="25">
        <f>f_return_6m(A2577,0,参数!B2576)</f>
        <v>15.6693283231564</v>
      </c>
      <c r="AA2577" t="str">
        <f>f_dq_status(A2577,参数!$B$1)</f>
        <v>开放申购|开放赎回</v>
      </c>
      <c r="AB2577" s="17">
        <f ca="1">f_risk_maxdownside(A2577,参数!$B$6,参数!$B$1)</f>
        <v>-5.13070447496678</v>
      </c>
      <c r="AC2577" s="17">
        <f ca="1">f_risk_maxdownside(A2577,参数!$B$4,参数!$B$1)</f>
        <v>-5.13070447496678</v>
      </c>
      <c r="AD2577" t="str">
        <f ca="1">f_risk_maxdownside_date(A2577,参数!$B$6,参数!$B$1)</f>
        <v>20201014-20201023</v>
      </c>
    </row>
    <row r="2578" spans="1:30">
      <c r="A2578" s="15" t="s">
        <v>2606</v>
      </c>
      <c r="B2578" t="str">
        <f>f_info_name(A2578)</f>
        <v>招商瑞恒一年持有A</v>
      </c>
      <c r="C2578" t="str">
        <f>f_info_setupdate(A2578)</f>
        <v>2020-05-22</v>
      </c>
      <c r="D2578" s="16">
        <f t="shared" si="40"/>
        <v>248</v>
      </c>
      <c r="F2578" s="17">
        <f>f_netasset_total(A2578,参数!$B$1,100000000)</f>
        <v>27.8755760761</v>
      </c>
      <c r="G2578" s="17">
        <f ca="1">f_nav_adjustedreturn(A2578,参数!$B$2,参数!$B$1)</f>
        <v>0</v>
      </c>
      <c r="H2578" s="17">
        <f ca="1">f_nav_periodreturnrankingper(A2578,参数!$B$2,参数!$B$1,3)</f>
        <v>0</v>
      </c>
      <c r="I2578" s="17">
        <f ca="1">f_nav_adjustedreturn(A2578,参数!$B$3,参数!$B$2)</f>
        <v>0</v>
      </c>
      <c r="J2578" s="17">
        <f ca="1">f_nav_periodreturnrankingper(A2578,参数!$B$3,参数!$B$2,3)</f>
        <v>0</v>
      </c>
      <c r="K2578" s="17">
        <f ca="1">f_nav_adjustedreturn(A2578,参数!$B$4,参数!$B$3)</f>
        <v>0</v>
      </c>
      <c r="L2578" s="17">
        <f ca="1">f_nav_periodreturnrankingper(A2578,参数!$B$4,参数!$B$3,3)</f>
        <v>0</v>
      </c>
      <c r="M2578" s="17">
        <f ca="1">f_nav_adjustedreturn(A2578,参数!$B$5,参数!$B$4)</f>
        <v>0</v>
      </c>
      <c r="N2578" s="17">
        <f ca="1">f_nav_periodreturnrankingper(A2578,参数!$B$5,参数!$B$4,3)</f>
        <v>0</v>
      </c>
      <c r="O2578" s="17">
        <f ca="1">f_nav_adjustedreturn(A2578,参数!$B$6,参数!$B$5)</f>
        <v>0</v>
      </c>
      <c r="P2578" s="17">
        <f ca="1">f_nav_periodreturnrankingper(A2578,参数!$B$6,参数!$B$5,3)</f>
        <v>0</v>
      </c>
      <c r="Q2578" s="25">
        <f>f_return(A2578,1,参数!$B$1-365/2,参数!$B$1)</f>
        <v>7.3511561201848</v>
      </c>
      <c r="R2578" s="25">
        <f ca="1">f_return(A2578,1,参数!$B$4,参数!$B$1)</f>
        <v>0</v>
      </c>
      <c r="S2578" s="25">
        <f ca="1">f_return(A2578,1,参数!$B$6,参数!$B$1)</f>
        <v>0</v>
      </c>
      <c r="T2578" t="str">
        <f>f_info_investtype(A2578)</f>
        <v>偏债混合型基金</v>
      </c>
      <c r="U2578" t="str">
        <f>f_info_fundmanager(A2578)</f>
        <v>王垠,余芽芳</v>
      </c>
      <c r="V2578">
        <f>f_info_manager_onthepostdays(A2578,1)</f>
        <v>265</v>
      </c>
      <c r="W2578" s="25">
        <f ca="1">f_return_1w(A2578,"0",参数!$B$2)</f>
        <v>0</v>
      </c>
      <c r="X2578" s="25">
        <f>f_return_1m(A2578,"0",参数!$B$1)</f>
        <v>1.24572080639025</v>
      </c>
      <c r="Y2578" s="25">
        <f>f_return_3m(A2578,0,参数!$B$1)</f>
        <v>1.98275862068965</v>
      </c>
      <c r="Z2578" s="25">
        <f>f_return_6m(A2578,0,参数!B2577)</f>
        <v>2.53396280951922</v>
      </c>
      <c r="AA2578" t="str">
        <f>f_dq_status(A2578,参数!$B$1)</f>
        <v>开放申购|暂停赎回</v>
      </c>
      <c r="AB2578" s="17">
        <f ca="1">f_risk_maxdownside(A2578,参数!$B$6,参数!$B$1)</f>
        <v>-0.638506876227893</v>
      </c>
      <c r="AC2578" s="17">
        <f ca="1">f_risk_maxdownside(A2578,参数!$B$4,参数!$B$1)</f>
        <v>-0.638506876227893</v>
      </c>
      <c r="AD2578" t="str">
        <f ca="1">f_risk_maxdownside_date(A2578,参数!$B$6,参数!$B$1)</f>
        <v>20200710-20200715</v>
      </c>
    </row>
    <row r="2579" spans="1:30">
      <c r="A2579" s="15" t="s">
        <v>2607</v>
      </c>
      <c r="B2579" t="str">
        <f>f_info_name(A2579)</f>
        <v>富安达科技领航</v>
      </c>
      <c r="C2579" t="str">
        <f>f_info_setupdate(A2579)</f>
        <v>2020-06-17</v>
      </c>
      <c r="D2579" s="16">
        <f t="shared" si="40"/>
        <v>222</v>
      </c>
      <c r="F2579" s="17">
        <f>f_netasset_total(A2579,参数!$B$1,100000000)</f>
        <v>2.2131637393</v>
      </c>
      <c r="G2579" s="17">
        <f ca="1">f_nav_adjustedreturn(A2579,参数!$B$2,参数!$B$1)</f>
        <v>0</v>
      </c>
      <c r="H2579" s="17">
        <f ca="1">f_nav_periodreturnrankingper(A2579,参数!$B$2,参数!$B$1,3)</f>
        <v>0</v>
      </c>
      <c r="I2579" s="17">
        <f ca="1">f_nav_adjustedreturn(A2579,参数!$B$3,参数!$B$2)</f>
        <v>0</v>
      </c>
      <c r="J2579" s="17">
        <f ca="1">f_nav_periodreturnrankingper(A2579,参数!$B$3,参数!$B$2,3)</f>
        <v>0</v>
      </c>
      <c r="K2579" s="17">
        <f ca="1">f_nav_adjustedreturn(A2579,参数!$B$4,参数!$B$3)</f>
        <v>0</v>
      </c>
      <c r="L2579" s="17">
        <f ca="1">f_nav_periodreturnrankingper(A2579,参数!$B$4,参数!$B$3,3)</f>
        <v>0</v>
      </c>
      <c r="M2579" s="17">
        <f ca="1">f_nav_adjustedreturn(A2579,参数!$B$5,参数!$B$4)</f>
        <v>0</v>
      </c>
      <c r="N2579" s="17">
        <f ca="1">f_nav_periodreturnrankingper(A2579,参数!$B$5,参数!$B$4,3)</f>
        <v>0</v>
      </c>
      <c r="O2579" s="17">
        <f ca="1">f_nav_adjustedreturn(A2579,参数!$B$6,参数!$B$5)</f>
        <v>0</v>
      </c>
      <c r="P2579" s="17">
        <f ca="1">f_nav_periodreturnrankingper(A2579,参数!$B$6,参数!$B$5,3)</f>
        <v>0</v>
      </c>
      <c r="Q2579" s="25">
        <f>f_return(A2579,1,参数!$B$1-365/2,参数!$B$1)</f>
        <v>84.1129895622809</v>
      </c>
      <c r="R2579" s="25">
        <f ca="1">f_return(A2579,1,参数!$B$4,参数!$B$1)</f>
        <v>0</v>
      </c>
      <c r="S2579" s="25">
        <f ca="1">f_return(A2579,1,参数!$B$6,参数!$B$1)</f>
        <v>0</v>
      </c>
      <c r="T2579" t="str">
        <f>f_info_investtype(A2579)</f>
        <v>偏股混合型基金</v>
      </c>
      <c r="U2579" t="str">
        <f>f_info_fundmanager(A2579)</f>
        <v>吴战峰,孙绍冰</v>
      </c>
      <c r="V2579">
        <f>f_info_manager_onthepostdays(A2579,1)</f>
        <v>239</v>
      </c>
      <c r="W2579" s="25">
        <f ca="1">f_return_1w(A2579,"0",参数!$B$2)</f>
        <v>0</v>
      </c>
      <c r="X2579" s="25">
        <f>f_return_1m(A2579,"0",参数!$B$1)</f>
        <v>15.4015304776146</v>
      </c>
      <c r="Y2579" s="25">
        <f>f_return_3m(A2579,0,参数!$B$1)</f>
        <v>39.1009329940628</v>
      </c>
      <c r="Z2579" s="25">
        <f>f_return_6m(A2579,0,参数!B2578)</f>
        <v>32.9312791404825</v>
      </c>
      <c r="AA2579" t="str">
        <f>f_dq_status(A2579,参数!$B$1)</f>
        <v>开放申购|开放赎回</v>
      </c>
      <c r="AB2579" s="17">
        <f ca="1">f_risk_maxdownside(A2579,参数!$B$6,参数!$B$1)</f>
        <v>-11.4538291534544</v>
      </c>
      <c r="AC2579" s="17">
        <f ca="1">f_risk_maxdownside(A2579,参数!$B$4,参数!$B$1)</f>
        <v>-11.4538291534544</v>
      </c>
      <c r="AD2579" t="str">
        <f ca="1">f_risk_maxdownside_date(A2579,参数!$B$6,参数!$B$1)</f>
        <v>20200804-20200909</v>
      </c>
    </row>
    <row r="2580" spans="1:30">
      <c r="A2580" s="15" t="s">
        <v>2608</v>
      </c>
      <c r="B2580" t="str">
        <f>f_info_name(A2580)</f>
        <v>汇安核心资产A</v>
      </c>
      <c r="C2580" t="str">
        <f>f_info_setupdate(A2580)</f>
        <v>2020-06-16</v>
      </c>
      <c r="D2580" s="16">
        <f t="shared" si="40"/>
        <v>223</v>
      </c>
      <c r="F2580" s="17">
        <f>f_netasset_total(A2580,参数!$B$1,100000000)</f>
        <v>17.6763302796</v>
      </c>
      <c r="G2580" s="17">
        <f ca="1">f_nav_adjustedreturn(A2580,参数!$B$2,参数!$B$1)</f>
        <v>0</v>
      </c>
      <c r="H2580" s="17">
        <f ca="1">f_nav_periodreturnrankingper(A2580,参数!$B$2,参数!$B$1,3)</f>
        <v>0</v>
      </c>
      <c r="I2580" s="17">
        <f ca="1">f_nav_adjustedreturn(A2580,参数!$B$3,参数!$B$2)</f>
        <v>0</v>
      </c>
      <c r="J2580" s="17">
        <f ca="1">f_nav_periodreturnrankingper(A2580,参数!$B$3,参数!$B$2,3)</f>
        <v>0</v>
      </c>
      <c r="K2580" s="17">
        <f ca="1">f_nav_adjustedreturn(A2580,参数!$B$4,参数!$B$3)</f>
        <v>0</v>
      </c>
      <c r="L2580" s="17">
        <f ca="1">f_nav_periodreturnrankingper(A2580,参数!$B$4,参数!$B$3,3)</f>
        <v>0</v>
      </c>
      <c r="M2580" s="17">
        <f ca="1">f_nav_adjustedreturn(A2580,参数!$B$5,参数!$B$4)</f>
        <v>0</v>
      </c>
      <c r="N2580" s="17">
        <f ca="1">f_nav_periodreturnrankingper(A2580,参数!$B$5,参数!$B$4,3)</f>
        <v>0</v>
      </c>
      <c r="O2580" s="17">
        <f ca="1">f_nav_adjustedreturn(A2580,参数!$B$6,参数!$B$5)</f>
        <v>0</v>
      </c>
      <c r="P2580" s="17">
        <f ca="1">f_nav_periodreturnrankingper(A2580,参数!$B$6,参数!$B$5,3)</f>
        <v>0</v>
      </c>
      <c r="Q2580" s="25">
        <f>f_return(A2580,1,参数!$B$1-365/2,参数!$B$1)</f>
        <v>56.6310313247671</v>
      </c>
      <c r="R2580" s="25">
        <f ca="1">f_return(A2580,1,参数!$B$4,参数!$B$1)</f>
        <v>0</v>
      </c>
      <c r="S2580" s="25">
        <f ca="1">f_return(A2580,1,参数!$B$6,参数!$B$1)</f>
        <v>0</v>
      </c>
      <c r="T2580" t="str">
        <f>f_info_investtype(A2580)</f>
        <v>偏股混合型基金</v>
      </c>
      <c r="U2580" t="str">
        <f>f_info_fundmanager(A2580)</f>
        <v>朱晨歌,陈欣</v>
      </c>
      <c r="V2580">
        <f>f_info_manager_onthepostdays(A2580,1)</f>
        <v>240</v>
      </c>
      <c r="W2580" s="25">
        <f ca="1">f_return_1w(A2580,"0",参数!$B$2)</f>
        <v>0</v>
      </c>
      <c r="X2580" s="25">
        <f>f_return_1m(A2580,"0",参数!$B$1)</f>
        <v>14.8305852509513</v>
      </c>
      <c r="Y2580" s="25">
        <f>f_return_3m(A2580,0,参数!$B$1)</f>
        <v>22.6771196283392</v>
      </c>
      <c r="Z2580" s="25">
        <f>f_return_6m(A2580,0,参数!B2579)</f>
        <v>21.8767612248732</v>
      </c>
      <c r="AA2580" t="str">
        <f>f_dq_status(A2580,参数!$B$1)</f>
        <v>开放申购|开放赎回</v>
      </c>
      <c r="AB2580" s="17">
        <f ca="1">f_risk_maxdownside(A2580,参数!$B$6,参数!$B$1)</f>
        <v>-7.09859668306906</v>
      </c>
      <c r="AC2580" s="17">
        <f ca="1">f_risk_maxdownside(A2580,参数!$B$4,参数!$B$1)</f>
        <v>-7.09859668306906</v>
      </c>
      <c r="AD2580" t="str">
        <f ca="1">f_risk_maxdownside_date(A2580,参数!$B$6,参数!$B$1)</f>
        <v>20200829-20200925</v>
      </c>
    </row>
    <row r="2581" spans="1:30">
      <c r="A2581" s="15" t="s">
        <v>2609</v>
      </c>
      <c r="B2581" t="str">
        <f>f_info_name(A2581)</f>
        <v>人保稳进配置三个月持有</v>
      </c>
      <c r="C2581" t="str">
        <f>f_info_setupdate(A2581)</f>
        <v>2020-09-17</v>
      </c>
      <c r="D2581" s="16">
        <f t="shared" si="40"/>
        <v>130</v>
      </c>
      <c r="F2581" s="17">
        <f>f_netasset_total(A2581,参数!$B$1,100000000)</f>
        <v>1.9306398297</v>
      </c>
      <c r="G2581" s="17">
        <f ca="1">f_nav_adjustedreturn(A2581,参数!$B$2,参数!$B$1)</f>
        <v>0</v>
      </c>
      <c r="H2581" s="17">
        <f ca="1">f_nav_periodreturnrankingper(A2581,参数!$B$2,参数!$B$1,3)</f>
        <v>0</v>
      </c>
      <c r="I2581" s="17">
        <f ca="1">f_nav_adjustedreturn(A2581,参数!$B$3,参数!$B$2)</f>
        <v>0</v>
      </c>
      <c r="J2581" s="17">
        <f ca="1">f_nav_periodreturnrankingper(A2581,参数!$B$3,参数!$B$2,3)</f>
        <v>0</v>
      </c>
      <c r="K2581" s="17">
        <f ca="1">f_nav_adjustedreturn(A2581,参数!$B$4,参数!$B$3)</f>
        <v>0</v>
      </c>
      <c r="L2581" s="17">
        <f ca="1">f_nav_periodreturnrankingper(A2581,参数!$B$4,参数!$B$3,3)</f>
        <v>0</v>
      </c>
      <c r="M2581" s="17">
        <f ca="1">f_nav_adjustedreturn(A2581,参数!$B$5,参数!$B$4)</f>
        <v>0</v>
      </c>
      <c r="N2581" s="17">
        <f ca="1">f_nav_periodreturnrankingper(A2581,参数!$B$5,参数!$B$4,3)</f>
        <v>0</v>
      </c>
      <c r="O2581" s="17">
        <f ca="1">f_nav_adjustedreturn(A2581,参数!$B$6,参数!$B$5)</f>
        <v>0</v>
      </c>
      <c r="P2581" s="17">
        <f ca="1">f_nav_periodreturnrankingper(A2581,参数!$B$6,参数!$B$5,3)</f>
        <v>0</v>
      </c>
      <c r="Q2581" s="25">
        <f>f_return(A2581,1,参数!$B$1-365/2,参数!$B$1)</f>
        <v>0</v>
      </c>
      <c r="R2581" s="25">
        <f ca="1">f_return(A2581,1,参数!$B$4,参数!$B$1)</f>
        <v>0</v>
      </c>
      <c r="S2581" s="25">
        <f ca="1">f_return(A2581,1,参数!$B$6,参数!$B$1)</f>
        <v>0</v>
      </c>
      <c r="T2581" t="str">
        <f>f_info_investtype(A2581)</f>
        <v>偏债混合型基金</v>
      </c>
      <c r="U2581" t="str">
        <f>f_info_fundmanager(A2581)</f>
        <v>武丹,余东发</v>
      </c>
      <c r="V2581">
        <f>f_info_manager_onthepostdays(A2581,1)</f>
        <v>147</v>
      </c>
      <c r="W2581" s="25">
        <f ca="1">f_return_1w(A2581,"0",参数!$B$2)</f>
        <v>0</v>
      </c>
      <c r="X2581" s="25">
        <f>f_return_1m(A2581,"0",参数!$B$1)</f>
        <v>3.34711557393188</v>
      </c>
      <c r="Y2581" s="25">
        <f>f_return_3m(A2581,0,参数!$B$1)</f>
        <v>4.48890215984873</v>
      </c>
      <c r="Z2581" s="25">
        <f>f_return_6m(A2581,0,参数!B2580)</f>
        <v>0</v>
      </c>
      <c r="AA2581" t="str">
        <f>f_dq_status(A2581,参数!$B$1)</f>
        <v>开放申购|开放赎回</v>
      </c>
      <c r="AB2581" s="17">
        <f ca="1">f_risk_maxdownside(A2581,参数!$B$6,参数!$B$1)</f>
        <v>-0.707686259091812</v>
      </c>
      <c r="AC2581" s="17">
        <f ca="1">f_risk_maxdownside(A2581,参数!$B$4,参数!$B$1)</f>
        <v>-0.707686259091812</v>
      </c>
      <c r="AD2581" t="str">
        <f ca="1">f_risk_maxdownside_date(A2581,参数!$B$6,参数!$B$1)</f>
        <v>20201203-20201211</v>
      </c>
    </row>
    <row r="2582" spans="1:30">
      <c r="A2582" s="15" t="s">
        <v>2610</v>
      </c>
      <c r="B2582" t="str">
        <f>f_info_name(A2582)</f>
        <v>天弘永裕平衡养老目标三年</v>
      </c>
      <c r="C2582" t="str">
        <f>f_info_setupdate(A2582)</f>
        <v>2020-08-26</v>
      </c>
      <c r="D2582" s="16">
        <f t="shared" si="40"/>
        <v>152</v>
      </c>
      <c r="F2582" s="17">
        <f>f_netasset_total(A2582,参数!$B$1,100000000)</f>
        <v>1.1992028346</v>
      </c>
      <c r="G2582" s="17">
        <f ca="1">f_nav_adjustedreturn(A2582,参数!$B$2,参数!$B$1)</f>
        <v>0</v>
      </c>
      <c r="H2582" s="17">
        <f ca="1">f_nav_periodreturnrankingper(A2582,参数!$B$2,参数!$B$1,3)</f>
        <v>0</v>
      </c>
      <c r="I2582" s="17">
        <f ca="1">f_nav_adjustedreturn(A2582,参数!$B$3,参数!$B$2)</f>
        <v>0</v>
      </c>
      <c r="J2582" s="17">
        <f ca="1">f_nav_periodreturnrankingper(A2582,参数!$B$3,参数!$B$2,3)</f>
        <v>0</v>
      </c>
      <c r="K2582" s="17">
        <f ca="1">f_nav_adjustedreturn(A2582,参数!$B$4,参数!$B$3)</f>
        <v>0</v>
      </c>
      <c r="L2582" s="17">
        <f ca="1">f_nav_periodreturnrankingper(A2582,参数!$B$4,参数!$B$3,3)</f>
        <v>0</v>
      </c>
      <c r="M2582" s="17">
        <f ca="1">f_nav_adjustedreturn(A2582,参数!$B$5,参数!$B$4)</f>
        <v>0</v>
      </c>
      <c r="N2582" s="17">
        <f ca="1">f_nav_periodreturnrankingper(A2582,参数!$B$5,参数!$B$4,3)</f>
        <v>0</v>
      </c>
      <c r="O2582" s="17">
        <f ca="1">f_nav_adjustedreturn(A2582,参数!$B$6,参数!$B$5)</f>
        <v>0</v>
      </c>
      <c r="P2582" s="17">
        <f ca="1">f_nav_periodreturnrankingper(A2582,参数!$B$6,参数!$B$5,3)</f>
        <v>0</v>
      </c>
      <c r="Q2582" s="25">
        <f>f_return(A2582,1,参数!$B$1-365/2,参数!$B$1)</f>
        <v>0</v>
      </c>
      <c r="R2582" s="25">
        <f ca="1">f_return(A2582,1,参数!$B$4,参数!$B$1)</f>
        <v>0</v>
      </c>
      <c r="S2582" s="25">
        <f ca="1">f_return(A2582,1,参数!$B$6,参数!$B$1)</f>
        <v>0</v>
      </c>
      <c r="T2582" t="str">
        <f>f_info_investtype(A2582)</f>
        <v>平衡混合型基金</v>
      </c>
      <c r="U2582" t="str">
        <f>f_info_fundmanager(A2582)</f>
        <v>刘冬,张庆昌</v>
      </c>
      <c r="V2582">
        <f>f_info_manager_onthepostdays(A2582,1)</f>
        <v>169</v>
      </c>
      <c r="W2582" s="25">
        <f ca="1">f_return_1w(A2582,"0",参数!$B$2)</f>
        <v>0</v>
      </c>
      <c r="X2582" s="25">
        <f>f_return_1m(A2582,"0",参数!$B$1)</f>
        <v>7.70859397555578</v>
      </c>
      <c r="Y2582" s="25">
        <f>f_return_3m(A2582,0,参数!$B$1)</f>
        <v>12.2117505514337</v>
      </c>
      <c r="Z2582" s="25">
        <f>f_return_6m(A2582,0,参数!B2581)</f>
        <v>0</v>
      </c>
      <c r="AA2582" t="str">
        <f>f_dq_status(A2582,参数!$B$1)</f>
        <v>开放申购|暂停赎回</v>
      </c>
      <c r="AB2582" s="17">
        <f ca="1">f_risk_maxdownside(A2582,参数!$B$6,参数!$B$1)</f>
        <v>-2.57976917854718</v>
      </c>
      <c r="AC2582" s="17">
        <f ca="1">f_risk_maxdownside(A2582,参数!$B$4,参数!$B$1)</f>
        <v>-2.57976917854718</v>
      </c>
      <c r="AD2582" t="str">
        <f ca="1">f_risk_maxdownside_date(A2582,参数!$B$6,参数!$B$1)</f>
        <v>20201110-20201126</v>
      </c>
    </row>
    <row r="2583" spans="1:30">
      <c r="A2583" s="15" t="s">
        <v>2611</v>
      </c>
      <c r="B2583" t="str">
        <f>f_info_name(A2583)</f>
        <v>嘉实稳福A</v>
      </c>
      <c r="C2583" t="str">
        <f>f_info_setupdate(A2583)</f>
        <v>2020-05-09</v>
      </c>
      <c r="D2583" s="16">
        <f t="shared" si="40"/>
        <v>261</v>
      </c>
      <c r="F2583" s="17">
        <f>f_netasset_total(A2583,参数!$B$1,100000000)</f>
        <v>6.8021677741</v>
      </c>
      <c r="G2583" s="17">
        <f ca="1">f_nav_adjustedreturn(A2583,参数!$B$2,参数!$B$1)</f>
        <v>0</v>
      </c>
      <c r="H2583" s="17">
        <f ca="1">f_nav_periodreturnrankingper(A2583,参数!$B$2,参数!$B$1,3)</f>
        <v>0</v>
      </c>
      <c r="I2583" s="17">
        <f ca="1">f_nav_adjustedreturn(A2583,参数!$B$3,参数!$B$2)</f>
        <v>0</v>
      </c>
      <c r="J2583" s="17">
        <f ca="1">f_nav_periodreturnrankingper(A2583,参数!$B$3,参数!$B$2,3)</f>
        <v>0</v>
      </c>
      <c r="K2583" s="17">
        <f ca="1">f_nav_adjustedreturn(A2583,参数!$B$4,参数!$B$3)</f>
        <v>0</v>
      </c>
      <c r="L2583" s="17">
        <f ca="1">f_nav_periodreturnrankingper(A2583,参数!$B$4,参数!$B$3,3)</f>
        <v>0</v>
      </c>
      <c r="M2583" s="17">
        <f ca="1">f_nav_adjustedreturn(A2583,参数!$B$5,参数!$B$4)</f>
        <v>0</v>
      </c>
      <c r="N2583" s="17">
        <f ca="1">f_nav_periodreturnrankingper(A2583,参数!$B$5,参数!$B$4,3)</f>
        <v>0</v>
      </c>
      <c r="O2583" s="17">
        <f ca="1">f_nav_adjustedreturn(A2583,参数!$B$6,参数!$B$5)</f>
        <v>0</v>
      </c>
      <c r="P2583" s="17">
        <f ca="1">f_nav_periodreturnrankingper(A2583,参数!$B$6,参数!$B$5,3)</f>
        <v>0</v>
      </c>
      <c r="Q2583" s="25">
        <f>f_return(A2583,1,参数!$B$1-365/2,参数!$B$1)</f>
        <v>15.7876861926605</v>
      </c>
      <c r="R2583" s="25">
        <f ca="1">f_return(A2583,1,参数!$B$4,参数!$B$1)</f>
        <v>0</v>
      </c>
      <c r="S2583" s="25">
        <f ca="1">f_return(A2583,1,参数!$B$6,参数!$B$1)</f>
        <v>0</v>
      </c>
      <c r="T2583" t="str">
        <f>f_info_investtype(A2583)</f>
        <v>偏债混合型基金</v>
      </c>
      <c r="U2583" t="str">
        <f>f_info_fundmanager(A2583)</f>
        <v>轩璇,董福焱</v>
      </c>
      <c r="V2583">
        <f>f_info_manager_onthepostdays(A2583,1)</f>
        <v>278</v>
      </c>
      <c r="W2583" s="25">
        <f ca="1">f_return_1w(A2583,"0",参数!$B$2)</f>
        <v>0</v>
      </c>
      <c r="X2583" s="25">
        <f>f_return_1m(A2583,"0",参数!$B$1)</f>
        <v>2.2880720180045</v>
      </c>
      <c r="Y2583" s="25">
        <f>f_return_3m(A2583,0,参数!$B$1)</f>
        <v>4.65317087210976</v>
      </c>
      <c r="Z2583" s="25">
        <f>f_return_6m(A2583,0,参数!B2582)</f>
        <v>6.75911559348333</v>
      </c>
      <c r="AA2583" t="str">
        <f>f_dq_status(A2583,参数!$B$1)</f>
        <v>暂停大额申购|开放赎回</v>
      </c>
      <c r="AB2583" s="17">
        <f ca="1">f_risk_maxdownside(A2583,参数!$B$6,参数!$B$1)</f>
        <v>-1.57388516467504</v>
      </c>
      <c r="AC2583" s="17">
        <f ca="1">f_risk_maxdownside(A2583,参数!$B$4,参数!$B$1)</f>
        <v>-1.57388516467504</v>
      </c>
      <c r="AD2583" t="str">
        <f ca="1">f_risk_maxdownside_date(A2583,参数!$B$6,参数!$B$1)</f>
        <v>20200724-20200724</v>
      </c>
    </row>
    <row r="2584" spans="1:30">
      <c r="A2584" s="15" t="s">
        <v>2612</v>
      </c>
      <c r="B2584" t="str">
        <f>f_info_name(A2584)</f>
        <v>汇添富优质成长A</v>
      </c>
      <c r="C2584" t="str">
        <f>f_info_setupdate(A2584)</f>
        <v>2020-05-25</v>
      </c>
      <c r="D2584" s="16">
        <f t="shared" si="40"/>
        <v>245</v>
      </c>
      <c r="F2584" s="17">
        <f>f_netasset_total(A2584,参数!$B$1,100000000)</f>
        <v>83.1831002898</v>
      </c>
      <c r="G2584" s="17">
        <f ca="1">f_nav_adjustedreturn(A2584,参数!$B$2,参数!$B$1)</f>
        <v>0</v>
      </c>
      <c r="H2584" s="17">
        <f ca="1">f_nav_periodreturnrankingper(A2584,参数!$B$2,参数!$B$1,3)</f>
        <v>0</v>
      </c>
      <c r="I2584" s="17">
        <f ca="1">f_nav_adjustedreturn(A2584,参数!$B$3,参数!$B$2)</f>
        <v>0</v>
      </c>
      <c r="J2584" s="17">
        <f ca="1">f_nav_periodreturnrankingper(A2584,参数!$B$3,参数!$B$2,3)</f>
        <v>0</v>
      </c>
      <c r="K2584" s="17">
        <f ca="1">f_nav_adjustedreturn(A2584,参数!$B$4,参数!$B$3)</f>
        <v>0</v>
      </c>
      <c r="L2584" s="17">
        <f ca="1">f_nav_periodreturnrankingper(A2584,参数!$B$4,参数!$B$3,3)</f>
        <v>0</v>
      </c>
      <c r="M2584" s="17">
        <f ca="1">f_nav_adjustedreturn(A2584,参数!$B$5,参数!$B$4)</f>
        <v>0</v>
      </c>
      <c r="N2584" s="17">
        <f ca="1">f_nav_periodreturnrankingper(A2584,参数!$B$5,参数!$B$4,3)</f>
        <v>0</v>
      </c>
      <c r="O2584" s="17">
        <f ca="1">f_nav_adjustedreturn(A2584,参数!$B$6,参数!$B$5)</f>
        <v>0</v>
      </c>
      <c r="P2584" s="17">
        <f ca="1">f_nav_periodreturnrankingper(A2584,参数!$B$6,参数!$B$5,3)</f>
        <v>0</v>
      </c>
      <c r="Q2584" s="25">
        <f>f_return(A2584,1,参数!$B$1-365/2,参数!$B$1)</f>
        <v>89.2470158481373</v>
      </c>
      <c r="R2584" s="25">
        <f ca="1">f_return(A2584,1,参数!$B$4,参数!$B$1)</f>
        <v>0</v>
      </c>
      <c r="S2584" s="25">
        <f ca="1">f_return(A2584,1,参数!$B$6,参数!$B$1)</f>
        <v>0</v>
      </c>
      <c r="T2584" t="str">
        <f>f_info_investtype(A2584)</f>
        <v>偏股混合型基金</v>
      </c>
      <c r="U2584" t="str">
        <f>f_info_fundmanager(A2584)</f>
        <v>杨瑨</v>
      </c>
      <c r="V2584">
        <f>f_info_manager_onthepostdays(A2584,1)</f>
        <v>262</v>
      </c>
      <c r="W2584" s="25">
        <f ca="1">f_return_1w(A2584,"0",参数!$B$2)</f>
        <v>0</v>
      </c>
      <c r="X2584" s="25">
        <f>f_return_1m(A2584,"0",参数!$B$1)</f>
        <v>19.0699523052464</v>
      </c>
      <c r="Y2584" s="25">
        <f>f_return_3m(A2584,0,参数!$B$1)</f>
        <v>33.5860162311603</v>
      </c>
      <c r="Z2584" s="25">
        <f>f_return_6m(A2584,0,参数!B2583)</f>
        <v>35.2397712274527</v>
      </c>
      <c r="AA2584" t="str">
        <f>f_dq_status(A2584,参数!$B$1)</f>
        <v>开放申购|开放赎回</v>
      </c>
      <c r="AB2584" s="17">
        <f ca="1">f_risk_maxdownside(A2584,参数!$B$6,参数!$B$1)</f>
        <v>-9.37552459291589</v>
      </c>
      <c r="AC2584" s="17">
        <f ca="1">f_risk_maxdownside(A2584,参数!$B$4,参数!$B$1)</f>
        <v>-9.37552459291589</v>
      </c>
      <c r="AD2584" t="str">
        <f ca="1">f_risk_maxdownside_date(A2584,参数!$B$6,参数!$B$1)</f>
        <v>20200903-20200909</v>
      </c>
    </row>
    <row r="2585" spans="1:30">
      <c r="A2585" s="15" t="s">
        <v>2613</v>
      </c>
      <c r="B2585" t="str">
        <f>f_info_name(A2585)</f>
        <v>银华同力精选</v>
      </c>
      <c r="C2585" t="str">
        <f>f_info_setupdate(A2585)</f>
        <v>2020-06-16</v>
      </c>
      <c r="D2585" s="16">
        <f t="shared" si="40"/>
        <v>223</v>
      </c>
      <c r="F2585" s="17">
        <f>f_netasset_total(A2585,参数!$B$1,100000000)</f>
        <v>67.714069831</v>
      </c>
      <c r="G2585" s="17">
        <f ca="1">f_nav_adjustedreturn(A2585,参数!$B$2,参数!$B$1)</f>
        <v>0</v>
      </c>
      <c r="H2585" s="17">
        <f ca="1">f_nav_periodreturnrankingper(A2585,参数!$B$2,参数!$B$1,3)</f>
        <v>0</v>
      </c>
      <c r="I2585" s="17">
        <f ca="1">f_nav_adjustedreturn(A2585,参数!$B$3,参数!$B$2)</f>
        <v>0</v>
      </c>
      <c r="J2585" s="17">
        <f ca="1">f_nav_periodreturnrankingper(A2585,参数!$B$3,参数!$B$2,3)</f>
        <v>0</v>
      </c>
      <c r="K2585" s="17">
        <f ca="1">f_nav_adjustedreturn(A2585,参数!$B$4,参数!$B$3)</f>
        <v>0</v>
      </c>
      <c r="L2585" s="17">
        <f ca="1">f_nav_periodreturnrankingper(A2585,参数!$B$4,参数!$B$3,3)</f>
        <v>0</v>
      </c>
      <c r="M2585" s="17">
        <f ca="1">f_nav_adjustedreturn(A2585,参数!$B$5,参数!$B$4)</f>
        <v>0</v>
      </c>
      <c r="N2585" s="17">
        <f ca="1">f_nav_periodreturnrankingper(A2585,参数!$B$5,参数!$B$4,3)</f>
        <v>0</v>
      </c>
      <c r="O2585" s="17">
        <f ca="1">f_nav_adjustedreturn(A2585,参数!$B$6,参数!$B$5)</f>
        <v>0</v>
      </c>
      <c r="P2585" s="17">
        <f ca="1">f_nav_periodreturnrankingper(A2585,参数!$B$6,参数!$B$5,3)</f>
        <v>0</v>
      </c>
      <c r="Q2585" s="25">
        <f>f_return(A2585,1,参数!$B$1-365/2,参数!$B$1)</f>
        <v>-3.12528329203161</v>
      </c>
      <c r="R2585" s="25">
        <f ca="1">f_return(A2585,1,参数!$B$4,参数!$B$1)</f>
        <v>0</v>
      </c>
      <c r="S2585" s="25">
        <f ca="1">f_return(A2585,1,参数!$B$6,参数!$B$1)</f>
        <v>0</v>
      </c>
      <c r="T2585" t="str">
        <f>f_info_investtype(A2585)</f>
        <v>偏股混合型基金</v>
      </c>
      <c r="U2585" t="str">
        <f>f_info_fundmanager(A2585)</f>
        <v>刘辉</v>
      </c>
      <c r="V2585">
        <f>f_info_manager_onthepostdays(A2585,1)</f>
        <v>240</v>
      </c>
      <c r="W2585" s="25">
        <f ca="1">f_return_1w(A2585,"0",参数!$B$2)</f>
        <v>0</v>
      </c>
      <c r="X2585" s="25">
        <f>f_return_1m(A2585,"0",参数!$B$1)</f>
        <v>8.86437908496733</v>
      </c>
      <c r="Y2585" s="25">
        <f>f_return_3m(A2585,0,参数!$B$1)</f>
        <v>9.69335254167525</v>
      </c>
      <c r="Z2585" s="25">
        <f>f_return_6m(A2585,0,参数!B2584)</f>
        <v>-11.3496154821263</v>
      </c>
      <c r="AA2585" t="str">
        <f>f_dq_status(A2585,参数!$B$1)</f>
        <v>开放申购|开放赎回</v>
      </c>
      <c r="AB2585" s="17">
        <f ca="1">f_risk_maxdownside(A2585,参数!$B$6,参数!$B$1)</f>
        <v>-19.0991295529452</v>
      </c>
      <c r="AC2585" s="17">
        <f ca="1">f_risk_maxdownside(A2585,参数!$B$4,参数!$B$1)</f>
        <v>-19.0991295529452</v>
      </c>
      <c r="AD2585" t="str">
        <f ca="1">f_risk_maxdownside_date(A2585,参数!$B$6,参数!$B$1)</f>
        <v>20200808-20201112</v>
      </c>
    </row>
    <row r="2586" spans="1:30">
      <c r="A2586" s="15" t="s">
        <v>2614</v>
      </c>
      <c r="B2586" t="str">
        <f>f_info_name(A2586)</f>
        <v>鑫元安鑫回报</v>
      </c>
      <c r="C2586" t="str">
        <f>f_info_setupdate(A2586)</f>
        <v>2020-09-28</v>
      </c>
      <c r="D2586" s="16">
        <f t="shared" si="40"/>
        <v>119</v>
      </c>
      <c r="F2586" s="17">
        <f>f_netasset_total(A2586,参数!$B$1,100000000)</f>
        <v>2.0183079064</v>
      </c>
      <c r="G2586" s="17">
        <f ca="1">f_nav_adjustedreturn(A2586,参数!$B$2,参数!$B$1)</f>
        <v>0</v>
      </c>
      <c r="H2586" s="17">
        <f ca="1">f_nav_periodreturnrankingper(A2586,参数!$B$2,参数!$B$1,3)</f>
        <v>0</v>
      </c>
      <c r="I2586" s="17">
        <f ca="1">f_nav_adjustedreturn(A2586,参数!$B$3,参数!$B$2)</f>
        <v>0</v>
      </c>
      <c r="J2586" s="17">
        <f ca="1">f_nav_periodreturnrankingper(A2586,参数!$B$3,参数!$B$2,3)</f>
        <v>0</v>
      </c>
      <c r="K2586" s="17">
        <f ca="1">f_nav_adjustedreturn(A2586,参数!$B$4,参数!$B$3)</f>
        <v>0</v>
      </c>
      <c r="L2586" s="17">
        <f ca="1">f_nav_periodreturnrankingper(A2586,参数!$B$4,参数!$B$3,3)</f>
        <v>0</v>
      </c>
      <c r="M2586" s="17">
        <f ca="1">f_nav_adjustedreturn(A2586,参数!$B$5,参数!$B$4)</f>
        <v>0</v>
      </c>
      <c r="N2586" s="17">
        <f ca="1">f_nav_periodreturnrankingper(A2586,参数!$B$5,参数!$B$4,3)</f>
        <v>0</v>
      </c>
      <c r="O2586" s="17">
        <f ca="1">f_nav_adjustedreturn(A2586,参数!$B$6,参数!$B$5)</f>
        <v>0</v>
      </c>
      <c r="P2586" s="17">
        <f ca="1">f_nav_periodreturnrankingper(A2586,参数!$B$6,参数!$B$5,3)</f>
        <v>0</v>
      </c>
      <c r="Q2586" s="25">
        <f>f_return(A2586,1,参数!$B$1-365/2,参数!$B$1)</f>
        <v>0</v>
      </c>
      <c r="R2586" s="25">
        <f ca="1">f_return(A2586,1,参数!$B$4,参数!$B$1)</f>
        <v>0</v>
      </c>
      <c r="S2586" s="25">
        <f ca="1">f_return(A2586,1,参数!$B$6,参数!$B$1)</f>
        <v>0</v>
      </c>
      <c r="T2586" t="str">
        <f>f_info_investtype(A2586)</f>
        <v>偏债混合型基金</v>
      </c>
      <c r="U2586" t="str">
        <f>f_info_fundmanager(A2586)</f>
        <v>王美芹</v>
      </c>
      <c r="V2586">
        <f>f_info_manager_onthepostdays(A2586,1)</f>
        <v>136</v>
      </c>
      <c r="W2586" s="25">
        <f ca="1">f_return_1w(A2586,"0",参数!$B$2)</f>
        <v>0</v>
      </c>
      <c r="X2586" s="25">
        <f>f_return_1m(A2586,"0",参数!$B$1)</f>
        <v>1.08652706440143</v>
      </c>
      <c r="Y2586" s="25">
        <f>f_return_3m(A2586,0,参数!$B$1)</f>
        <v>2.48347686761466</v>
      </c>
      <c r="Z2586" s="25">
        <f>f_return_6m(A2586,0,参数!B2585)</f>
        <v>0</v>
      </c>
      <c r="AA2586" t="str">
        <f>f_dq_status(A2586,参数!$B$1)</f>
        <v>开放申购|开放赎回</v>
      </c>
      <c r="AB2586" s="17">
        <f ca="1">f_risk_maxdownside(A2586,参数!$B$6,参数!$B$1)</f>
        <v>-1.39955292059481</v>
      </c>
      <c r="AC2586" s="17">
        <f ca="1">f_risk_maxdownside(A2586,参数!$B$4,参数!$B$1)</f>
        <v>-1.39955292059481</v>
      </c>
      <c r="AD2586" t="str">
        <f ca="1">f_risk_maxdownside_date(A2586,参数!$B$6,参数!$B$1)</f>
        <v>20210114-20210119</v>
      </c>
    </row>
    <row r="2587" spans="1:30">
      <c r="A2587" s="15" t="s">
        <v>2615</v>
      </c>
      <c r="B2587" t="str">
        <f>f_info_name(A2587)</f>
        <v>华富成长企业精选</v>
      </c>
      <c r="C2587" t="str">
        <f>f_info_setupdate(A2587)</f>
        <v>2020-06-18</v>
      </c>
      <c r="D2587" s="16">
        <f t="shared" si="40"/>
        <v>221</v>
      </c>
      <c r="F2587" s="17">
        <f>f_netasset_total(A2587,参数!$B$1,100000000)</f>
        <v>13.4338079603</v>
      </c>
      <c r="G2587" s="17">
        <f ca="1">f_nav_adjustedreturn(A2587,参数!$B$2,参数!$B$1)</f>
        <v>0</v>
      </c>
      <c r="H2587" s="17">
        <f ca="1">f_nav_periodreturnrankingper(A2587,参数!$B$2,参数!$B$1,3)</f>
        <v>0</v>
      </c>
      <c r="I2587" s="17">
        <f ca="1">f_nav_adjustedreturn(A2587,参数!$B$3,参数!$B$2)</f>
        <v>0</v>
      </c>
      <c r="J2587" s="17">
        <f ca="1">f_nav_periodreturnrankingper(A2587,参数!$B$3,参数!$B$2,3)</f>
        <v>0</v>
      </c>
      <c r="K2587" s="17">
        <f ca="1">f_nav_adjustedreturn(A2587,参数!$B$4,参数!$B$3)</f>
        <v>0</v>
      </c>
      <c r="L2587" s="17">
        <f ca="1">f_nav_periodreturnrankingper(A2587,参数!$B$4,参数!$B$3,3)</f>
        <v>0</v>
      </c>
      <c r="M2587" s="17">
        <f ca="1">f_nav_adjustedreturn(A2587,参数!$B$5,参数!$B$4)</f>
        <v>0</v>
      </c>
      <c r="N2587" s="17">
        <f ca="1">f_nav_periodreturnrankingper(A2587,参数!$B$5,参数!$B$4,3)</f>
        <v>0</v>
      </c>
      <c r="O2587" s="17">
        <f ca="1">f_nav_adjustedreturn(A2587,参数!$B$6,参数!$B$5)</f>
        <v>0</v>
      </c>
      <c r="P2587" s="17">
        <f ca="1">f_nav_periodreturnrankingper(A2587,参数!$B$6,参数!$B$5,3)</f>
        <v>0</v>
      </c>
      <c r="Q2587" s="25">
        <f>f_return(A2587,1,参数!$B$1-365/2,参数!$B$1)</f>
        <v>38.3345281325924</v>
      </c>
      <c r="R2587" s="25">
        <f ca="1">f_return(A2587,1,参数!$B$4,参数!$B$1)</f>
        <v>0</v>
      </c>
      <c r="S2587" s="25">
        <f ca="1">f_return(A2587,1,参数!$B$6,参数!$B$1)</f>
        <v>0</v>
      </c>
      <c r="T2587" t="str">
        <f>f_info_investtype(A2587)</f>
        <v>普通股票型基金</v>
      </c>
      <c r="U2587" t="str">
        <f>f_info_fundmanager(A2587)</f>
        <v>陈启明</v>
      </c>
      <c r="V2587">
        <f>f_info_manager_onthepostdays(A2587,1)</f>
        <v>238</v>
      </c>
      <c r="W2587" s="25">
        <f ca="1">f_return_1w(A2587,"0",参数!$B$2)</f>
        <v>0</v>
      </c>
      <c r="X2587" s="25">
        <f>f_return_1m(A2587,"0",参数!$B$1)</f>
        <v>14.7475339388612</v>
      </c>
      <c r="Y2587" s="25">
        <f>f_return_3m(A2587,0,参数!$B$1)</f>
        <v>18.6527974146637</v>
      </c>
      <c r="Z2587" s="25">
        <f>f_return_6m(A2587,0,参数!B2586)</f>
        <v>10.1191638991991</v>
      </c>
      <c r="AA2587" t="str">
        <f>f_dq_status(A2587,参数!$B$1)</f>
        <v>开放申购|开放赎回</v>
      </c>
      <c r="AB2587" s="17">
        <f ca="1">f_risk_maxdownside(A2587,参数!$B$6,参数!$B$1)</f>
        <v>-9.26453819840365</v>
      </c>
      <c r="AC2587" s="17">
        <f ca="1">f_risk_maxdownside(A2587,参数!$B$4,参数!$B$1)</f>
        <v>-9.26453819840365</v>
      </c>
      <c r="AD2587" t="str">
        <f ca="1">f_risk_maxdownside_date(A2587,参数!$B$6,参数!$B$1)</f>
        <v>20200711-20200910</v>
      </c>
    </row>
    <row r="2588" spans="1:30">
      <c r="A2588" s="15" t="s">
        <v>2616</v>
      </c>
      <c r="B2588" t="str">
        <f>f_info_name(A2588)</f>
        <v>华安添瑞6个月A</v>
      </c>
      <c r="C2588" t="str">
        <f>f_info_setupdate(A2588)</f>
        <v>2020-06-22</v>
      </c>
      <c r="D2588" s="16">
        <f t="shared" si="40"/>
        <v>217</v>
      </c>
      <c r="F2588" s="17">
        <f>f_netasset_total(A2588,参数!$B$1,100000000)</f>
        <v>42.8726191855</v>
      </c>
      <c r="G2588" s="17">
        <f ca="1">f_nav_adjustedreturn(A2588,参数!$B$2,参数!$B$1)</f>
        <v>0</v>
      </c>
      <c r="H2588" s="17">
        <f ca="1">f_nav_periodreturnrankingper(A2588,参数!$B$2,参数!$B$1,3)</f>
        <v>0</v>
      </c>
      <c r="I2588" s="17">
        <f ca="1">f_nav_adjustedreturn(A2588,参数!$B$3,参数!$B$2)</f>
        <v>0</v>
      </c>
      <c r="J2588" s="17">
        <f ca="1">f_nav_periodreturnrankingper(A2588,参数!$B$3,参数!$B$2,3)</f>
        <v>0</v>
      </c>
      <c r="K2588" s="17">
        <f ca="1">f_nav_adjustedreturn(A2588,参数!$B$4,参数!$B$3)</f>
        <v>0</v>
      </c>
      <c r="L2588" s="17">
        <f ca="1">f_nav_periodreturnrankingper(A2588,参数!$B$4,参数!$B$3,3)</f>
        <v>0</v>
      </c>
      <c r="M2588" s="17">
        <f ca="1">f_nav_adjustedreturn(A2588,参数!$B$5,参数!$B$4)</f>
        <v>0</v>
      </c>
      <c r="N2588" s="17">
        <f ca="1">f_nav_periodreturnrankingper(A2588,参数!$B$5,参数!$B$4,3)</f>
        <v>0</v>
      </c>
      <c r="O2588" s="17">
        <f ca="1">f_nav_adjustedreturn(A2588,参数!$B$6,参数!$B$5)</f>
        <v>0</v>
      </c>
      <c r="P2588" s="17">
        <f ca="1">f_nav_periodreturnrankingper(A2588,参数!$B$6,参数!$B$5,3)</f>
        <v>0</v>
      </c>
      <c r="Q2588" s="25">
        <f>f_return(A2588,1,参数!$B$1-365/2,参数!$B$1)</f>
        <v>10.6519271198829</v>
      </c>
      <c r="R2588" s="25">
        <f ca="1">f_return(A2588,1,参数!$B$4,参数!$B$1)</f>
        <v>0</v>
      </c>
      <c r="S2588" s="25">
        <f ca="1">f_return(A2588,1,参数!$B$6,参数!$B$1)</f>
        <v>0</v>
      </c>
      <c r="T2588" t="str">
        <f>f_info_investtype(A2588)</f>
        <v>偏债混合型基金</v>
      </c>
      <c r="U2588" t="str">
        <f>f_info_fundmanager(A2588)</f>
        <v>周益鸣,陆奔</v>
      </c>
      <c r="V2588">
        <f>f_info_manager_onthepostdays(A2588,1)</f>
        <v>234</v>
      </c>
      <c r="W2588" s="25">
        <f ca="1">f_return_1w(A2588,"0",参数!$B$2)</f>
        <v>0</v>
      </c>
      <c r="X2588" s="25">
        <f>f_return_1m(A2588,"0",参数!$B$1)</f>
        <v>1.12026433149853</v>
      </c>
      <c r="Y2588" s="25">
        <f>f_return_3m(A2588,0,参数!$B$1)</f>
        <v>1.63145986846624</v>
      </c>
      <c r="Z2588" s="25">
        <f>f_return_6m(A2588,0,参数!B2587)</f>
        <v>2.82770081195506</v>
      </c>
      <c r="AA2588" t="str">
        <f>f_dq_status(A2588,参数!$B$1)</f>
        <v>开放申购|开放赎回</v>
      </c>
      <c r="AB2588" s="17">
        <f ca="1">f_risk_maxdownside(A2588,参数!$B$6,参数!$B$1)</f>
        <v>-1.49536248343744</v>
      </c>
      <c r="AC2588" s="17">
        <f ca="1">f_risk_maxdownside(A2588,参数!$B$4,参数!$B$1)</f>
        <v>-1.49536248343744</v>
      </c>
      <c r="AD2588" t="str">
        <f ca="1">f_risk_maxdownside_date(A2588,参数!$B$6,参数!$B$1)</f>
        <v>20201014-20201030</v>
      </c>
    </row>
    <row r="2589" spans="1:30">
      <c r="A2589" s="15" t="s">
        <v>2617</v>
      </c>
      <c r="B2589" t="str">
        <f>f_info_name(A2589)</f>
        <v>交银启明</v>
      </c>
      <c r="C2589" t="str">
        <f>f_info_setupdate(A2589)</f>
        <v>2020-05-27</v>
      </c>
      <c r="D2589" s="16">
        <f t="shared" si="40"/>
        <v>243</v>
      </c>
      <c r="F2589" s="17">
        <f>f_netasset_total(A2589,参数!$B$1,100000000)</f>
        <v>30.4249829512</v>
      </c>
      <c r="G2589" s="17">
        <f ca="1">f_nav_adjustedreturn(A2589,参数!$B$2,参数!$B$1)</f>
        <v>0</v>
      </c>
      <c r="H2589" s="17">
        <f ca="1">f_nav_periodreturnrankingper(A2589,参数!$B$2,参数!$B$1,3)</f>
        <v>0</v>
      </c>
      <c r="I2589" s="17">
        <f ca="1">f_nav_adjustedreturn(A2589,参数!$B$3,参数!$B$2)</f>
        <v>0</v>
      </c>
      <c r="J2589" s="17">
        <f ca="1">f_nav_periodreturnrankingper(A2589,参数!$B$3,参数!$B$2,3)</f>
        <v>0</v>
      </c>
      <c r="K2589" s="17">
        <f ca="1">f_nav_adjustedreturn(A2589,参数!$B$4,参数!$B$3)</f>
        <v>0</v>
      </c>
      <c r="L2589" s="17">
        <f ca="1">f_nav_periodreturnrankingper(A2589,参数!$B$4,参数!$B$3,3)</f>
        <v>0</v>
      </c>
      <c r="M2589" s="17">
        <f ca="1">f_nav_adjustedreturn(A2589,参数!$B$5,参数!$B$4)</f>
        <v>0</v>
      </c>
      <c r="N2589" s="17">
        <f ca="1">f_nav_periodreturnrankingper(A2589,参数!$B$5,参数!$B$4,3)</f>
        <v>0</v>
      </c>
      <c r="O2589" s="17">
        <f ca="1">f_nav_adjustedreturn(A2589,参数!$B$6,参数!$B$5)</f>
        <v>0</v>
      </c>
      <c r="P2589" s="17">
        <f ca="1">f_nav_periodreturnrankingper(A2589,参数!$B$6,参数!$B$5,3)</f>
        <v>0</v>
      </c>
      <c r="Q2589" s="25">
        <f>f_return(A2589,1,参数!$B$1-365/2,参数!$B$1)</f>
        <v>83.2982244785733</v>
      </c>
      <c r="R2589" s="25">
        <f ca="1">f_return(A2589,1,参数!$B$4,参数!$B$1)</f>
        <v>0</v>
      </c>
      <c r="S2589" s="25">
        <f ca="1">f_return(A2589,1,参数!$B$6,参数!$B$1)</f>
        <v>0</v>
      </c>
      <c r="T2589" t="str">
        <f>f_info_investtype(A2589)</f>
        <v>偏股混合型基金</v>
      </c>
      <c r="U2589" t="str">
        <f>f_info_fundmanager(A2589)</f>
        <v>刘鹏</v>
      </c>
      <c r="V2589">
        <f>f_info_manager_onthepostdays(A2589,1)</f>
        <v>260</v>
      </c>
      <c r="W2589" s="25">
        <f ca="1">f_return_1w(A2589,"0",参数!$B$2)</f>
        <v>0</v>
      </c>
      <c r="X2589" s="25">
        <f>f_return_1m(A2589,"0",参数!$B$1)</f>
        <v>10.8702457348568</v>
      </c>
      <c r="Y2589" s="25">
        <f>f_return_3m(A2589,0,参数!$B$1)</f>
        <v>28.150158299412</v>
      </c>
      <c r="Z2589" s="25">
        <f>f_return_6m(A2589,0,参数!B2588)</f>
        <v>22.8887134964483</v>
      </c>
      <c r="AA2589" t="str">
        <f>f_dq_status(A2589,参数!$B$1)</f>
        <v>开放申购|开放赎回</v>
      </c>
      <c r="AB2589" s="17">
        <f ca="1">f_risk_maxdownside(A2589,参数!$B$6,参数!$B$1)</f>
        <v>-7.03253084821815</v>
      </c>
      <c r="AC2589" s="17">
        <f ca="1">f_risk_maxdownside(A2589,参数!$B$4,参数!$B$1)</f>
        <v>-7.03253084821815</v>
      </c>
      <c r="AD2589" t="str">
        <f ca="1">f_risk_maxdownside_date(A2589,参数!$B$6,参数!$B$1)</f>
        <v>20200818-20200910</v>
      </c>
    </row>
    <row r="2590" spans="1:30">
      <c r="A2590" s="15" t="s">
        <v>2618</v>
      </c>
      <c r="B2590" t="str">
        <f>f_info_name(A2590)</f>
        <v>华安添福18个月持有A</v>
      </c>
      <c r="C2590" t="str">
        <f>f_info_setupdate(A2590)</f>
        <v>2021-01-05</v>
      </c>
      <c r="D2590" s="16">
        <f t="shared" si="40"/>
        <v>20</v>
      </c>
      <c r="F2590" s="17">
        <f>f_netasset_total(A2590,参数!$B$1,100000000)</f>
        <v>3.531251069</v>
      </c>
      <c r="G2590" s="17">
        <f ca="1">f_nav_adjustedreturn(A2590,参数!$B$2,参数!$B$1)</f>
        <v>0</v>
      </c>
      <c r="H2590" s="17">
        <f ca="1">f_nav_periodreturnrankingper(A2590,参数!$B$2,参数!$B$1,3)</f>
        <v>0</v>
      </c>
      <c r="I2590" s="17">
        <f ca="1">f_nav_adjustedreturn(A2590,参数!$B$3,参数!$B$2)</f>
        <v>0</v>
      </c>
      <c r="J2590" s="17">
        <f ca="1">f_nav_periodreturnrankingper(A2590,参数!$B$3,参数!$B$2,3)</f>
        <v>0</v>
      </c>
      <c r="K2590" s="17">
        <f ca="1">f_nav_adjustedreturn(A2590,参数!$B$4,参数!$B$3)</f>
        <v>0</v>
      </c>
      <c r="L2590" s="17">
        <f ca="1">f_nav_periodreturnrankingper(A2590,参数!$B$4,参数!$B$3,3)</f>
        <v>0</v>
      </c>
      <c r="M2590" s="17">
        <f ca="1">f_nav_adjustedreturn(A2590,参数!$B$5,参数!$B$4)</f>
        <v>0</v>
      </c>
      <c r="N2590" s="17">
        <f ca="1">f_nav_periodreturnrankingper(A2590,参数!$B$5,参数!$B$4,3)</f>
        <v>0</v>
      </c>
      <c r="O2590" s="17">
        <f ca="1">f_nav_adjustedreturn(A2590,参数!$B$6,参数!$B$5)</f>
        <v>0</v>
      </c>
      <c r="P2590" s="17">
        <f ca="1">f_nav_periodreturnrankingper(A2590,参数!$B$6,参数!$B$5,3)</f>
        <v>0</v>
      </c>
      <c r="Q2590" s="25">
        <f>f_return(A2590,1,参数!$B$1-365/2,参数!$B$1)</f>
        <v>0</v>
      </c>
      <c r="R2590" s="25">
        <f ca="1">f_return(A2590,1,参数!$B$4,参数!$B$1)</f>
        <v>0</v>
      </c>
      <c r="S2590" s="25">
        <f ca="1">f_return(A2590,1,参数!$B$6,参数!$B$1)</f>
        <v>0</v>
      </c>
      <c r="T2590" t="str">
        <f>f_info_investtype(A2590)</f>
        <v>偏债混合型基金</v>
      </c>
      <c r="U2590" t="str">
        <f>f_info_fundmanager(A2590)</f>
        <v>周益鸣,陆奔</v>
      </c>
      <c r="V2590">
        <f>f_info_manager_onthepostdays(A2590,1)</f>
        <v>37</v>
      </c>
      <c r="W2590" s="25">
        <f ca="1">f_return_1w(A2590,"0",参数!$B$2)</f>
        <v>0</v>
      </c>
      <c r="X2590" s="25">
        <f>f_return_1m(A2590,"0",参数!$B$1)</f>
        <v>0</v>
      </c>
      <c r="Y2590" s="25">
        <f>f_return_3m(A2590,0,参数!$B$1)</f>
        <v>0</v>
      </c>
      <c r="Z2590" s="25">
        <f>f_return_6m(A2590,0,参数!B2589)</f>
        <v>0</v>
      </c>
      <c r="AA2590" t="str">
        <f>f_dq_status(A2590,参数!$B$1)</f>
        <v>封闭期</v>
      </c>
      <c r="AB2590" s="17">
        <f ca="1">f_risk_maxdownside(A2590,参数!$B$6,参数!$B$1)</f>
        <v>-0.290000000000001</v>
      </c>
      <c r="AC2590" s="17">
        <f ca="1">f_risk_maxdownside(A2590,参数!$B$4,参数!$B$1)</f>
        <v>-0.290000000000001</v>
      </c>
      <c r="AD2590" t="str">
        <f ca="1">f_risk_maxdownside_date(A2590,参数!$B$6,参数!$B$1)</f>
        <v>20210106-20210108</v>
      </c>
    </row>
    <row r="2591" spans="1:30">
      <c r="A2591" s="15" t="s">
        <v>2619</v>
      </c>
      <c r="B2591" t="str">
        <f>f_info_name(A2591)</f>
        <v>中银科技创新一年定开</v>
      </c>
      <c r="C2591" t="str">
        <f>f_info_setupdate(A2591)</f>
        <v>2020-08-05</v>
      </c>
      <c r="D2591" s="16">
        <f t="shared" si="40"/>
        <v>173</v>
      </c>
      <c r="F2591" s="17">
        <f>f_netasset_total(A2591,参数!$B$1,100000000)</f>
        <v>7.4595546442</v>
      </c>
      <c r="G2591" s="17">
        <f ca="1">f_nav_adjustedreturn(A2591,参数!$B$2,参数!$B$1)</f>
        <v>0</v>
      </c>
      <c r="H2591" s="17">
        <f ca="1">f_nav_periodreturnrankingper(A2591,参数!$B$2,参数!$B$1,3)</f>
        <v>0</v>
      </c>
      <c r="I2591" s="17">
        <f ca="1">f_nav_adjustedreturn(A2591,参数!$B$3,参数!$B$2)</f>
        <v>0</v>
      </c>
      <c r="J2591" s="17">
        <f ca="1">f_nav_periodreturnrankingper(A2591,参数!$B$3,参数!$B$2,3)</f>
        <v>0</v>
      </c>
      <c r="K2591" s="17">
        <f ca="1">f_nav_adjustedreturn(A2591,参数!$B$4,参数!$B$3)</f>
        <v>0</v>
      </c>
      <c r="L2591" s="17">
        <f ca="1">f_nav_periodreturnrankingper(A2591,参数!$B$4,参数!$B$3,3)</f>
        <v>0</v>
      </c>
      <c r="M2591" s="17">
        <f ca="1">f_nav_adjustedreturn(A2591,参数!$B$5,参数!$B$4)</f>
        <v>0</v>
      </c>
      <c r="N2591" s="17">
        <f ca="1">f_nav_periodreturnrankingper(A2591,参数!$B$5,参数!$B$4,3)</f>
        <v>0</v>
      </c>
      <c r="O2591" s="17">
        <f ca="1">f_nav_adjustedreturn(A2591,参数!$B$6,参数!$B$5)</f>
        <v>0</v>
      </c>
      <c r="P2591" s="17">
        <f ca="1">f_nav_periodreturnrankingper(A2591,参数!$B$6,参数!$B$5,3)</f>
        <v>0</v>
      </c>
      <c r="Q2591" s="25">
        <f>f_return(A2591,1,参数!$B$1-365/2,参数!$B$1)</f>
        <v>0</v>
      </c>
      <c r="R2591" s="25">
        <f ca="1">f_return(A2591,1,参数!$B$4,参数!$B$1)</f>
        <v>0</v>
      </c>
      <c r="S2591" s="25">
        <f ca="1">f_return(A2591,1,参数!$B$6,参数!$B$1)</f>
        <v>0</v>
      </c>
      <c r="T2591" t="str">
        <f>f_info_investtype(A2591)</f>
        <v>偏股混合型基金</v>
      </c>
      <c r="U2591" t="str">
        <f>f_info_fundmanager(A2591)</f>
        <v>王帅</v>
      </c>
      <c r="V2591">
        <f>f_info_manager_onthepostdays(A2591,1)</f>
        <v>190</v>
      </c>
      <c r="W2591" s="25">
        <f ca="1">f_return_1w(A2591,"0",参数!$B$2)</f>
        <v>0</v>
      </c>
      <c r="X2591" s="25">
        <f>f_return_1m(A2591,"0",参数!$B$1)</f>
        <v>14.2676995136011</v>
      </c>
      <c r="Y2591" s="25">
        <f>f_return_3m(A2591,0,参数!$B$1)</f>
        <v>30.770023708896</v>
      </c>
      <c r="Z2591" s="25">
        <f>f_return_6m(A2591,0,参数!B2590)</f>
        <v>25.2801120448179</v>
      </c>
      <c r="AA2591" t="str">
        <f>f_dq_status(A2591,参数!$B$1)</f>
        <v>封闭期</v>
      </c>
      <c r="AB2591" s="17">
        <f ca="1">f_risk_maxdownside(A2591,参数!$B$6,参数!$B$1)</f>
        <v>-3.64034215237717</v>
      </c>
      <c r="AC2591" s="17">
        <f ca="1">f_risk_maxdownside(A2591,参数!$B$4,参数!$B$1)</f>
        <v>-3.64034215237717</v>
      </c>
      <c r="AD2591" t="str">
        <f ca="1">f_risk_maxdownside_date(A2591,参数!$B$6,参数!$B$1)</f>
        <v>20200829-20200930</v>
      </c>
    </row>
    <row r="2592" spans="1:30">
      <c r="A2592" s="15" t="s">
        <v>2620</v>
      </c>
      <c r="B2592" t="str">
        <f>f_info_name(A2592)</f>
        <v>易方达招易一年持有A</v>
      </c>
      <c r="C2592" t="str">
        <f>f_info_setupdate(A2592)</f>
        <v>2020-06-30</v>
      </c>
      <c r="D2592" s="16">
        <f t="shared" si="40"/>
        <v>209</v>
      </c>
      <c r="F2592" s="17">
        <f>f_netasset_total(A2592,参数!$B$1,100000000)</f>
        <v>19.0519021272</v>
      </c>
      <c r="G2592" s="17">
        <f ca="1">f_nav_adjustedreturn(A2592,参数!$B$2,参数!$B$1)</f>
        <v>0</v>
      </c>
      <c r="H2592" s="17">
        <f ca="1">f_nav_periodreturnrankingper(A2592,参数!$B$2,参数!$B$1,3)</f>
        <v>0</v>
      </c>
      <c r="I2592" s="17">
        <f ca="1">f_nav_adjustedreturn(A2592,参数!$B$3,参数!$B$2)</f>
        <v>0</v>
      </c>
      <c r="J2592" s="17">
        <f ca="1">f_nav_periodreturnrankingper(A2592,参数!$B$3,参数!$B$2,3)</f>
        <v>0</v>
      </c>
      <c r="K2592" s="17">
        <f ca="1">f_nav_adjustedreturn(A2592,参数!$B$4,参数!$B$3)</f>
        <v>0</v>
      </c>
      <c r="L2592" s="17">
        <f ca="1">f_nav_periodreturnrankingper(A2592,参数!$B$4,参数!$B$3,3)</f>
        <v>0</v>
      </c>
      <c r="M2592" s="17">
        <f ca="1">f_nav_adjustedreturn(A2592,参数!$B$5,参数!$B$4)</f>
        <v>0</v>
      </c>
      <c r="N2592" s="17">
        <f ca="1">f_nav_periodreturnrankingper(A2592,参数!$B$5,参数!$B$4,3)</f>
        <v>0</v>
      </c>
      <c r="O2592" s="17">
        <f ca="1">f_nav_adjustedreturn(A2592,参数!$B$6,参数!$B$5)</f>
        <v>0</v>
      </c>
      <c r="P2592" s="17">
        <f ca="1">f_nav_periodreturnrankingper(A2592,参数!$B$6,参数!$B$5,3)</f>
        <v>0</v>
      </c>
      <c r="Q2592" s="25">
        <f>f_return(A2592,1,参数!$B$1-365/2,参数!$B$1)</f>
        <v>19.4292166056136</v>
      </c>
      <c r="R2592" s="25">
        <f ca="1">f_return(A2592,1,参数!$B$4,参数!$B$1)</f>
        <v>0</v>
      </c>
      <c r="S2592" s="25">
        <f ca="1">f_return(A2592,1,参数!$B$6,参数!$B$1)</f>
        <v>0</v>
      </c>
      <c r="T2592" t="str">
        <f>f_info_investtype(A2592)</f>
        <v>偏债混合型基金</v>
      </c>
      <c r="U2592" t="str">
        <f>f_info_fundmanager(A2592)</f>
        <v>张雅君</v>
      </c>
      <c r="V2592">
        <f>f_info_manager_onthepostdays(A2592,1)</f>
        <v>226</v>
      </c>
      <c r="W2592" s="25">
        <f ca="1">f_return_1w(A2592,"0",参数!$B$2)</f>
        <v>0</v>
      </c>
      <c r="X2592" s="25">
        <f>f_return_1m(A2592,"0",参数!$B$1)</f>
        <v>3.49914885568377</v>
      </c>
      <c r="Y2592" s="25">
        <f>f_return_3m(A2592,0,参数!$B$1)</f>
        <v>6.55242916950639</v>
      </c>
      <c r="Z2592" s="25">
        <f>f_return_6m(A2592,0,参数!B2591)</f>
        <v>8.18452380952381</v>
      </c>
      <c r="AA2592" t="str">
        <f>f_dq_status(A2592,参数!$B$1)</f>
        <v>暂停申购|暂停赎回</v>
      </c>
      <c r="AB2592" s="17">
        <f ca="1">f_risk_maxdownside(A2592,参数!$B$6,参数!$B$1)</f>
        <v>-0.702922678505349</v>
      </c>
      <c r="AC2592" s="17">
        <f ca="1">f_risk_maxdownside(A2592,参数!$B$4,参数!$B$1)</f>
        <v>-0.702922678505349</v>
      </c>
      <c r="AD2592" t="str">
        <f ca="1">f_risk_maxdownside_date(A2592,参数!$B$6,参数!$B$1)</f>
        <v>20210108-20210114</v>
      </c>
    </row>
    <row r="2593" spans="1:30">
      <c r="A2593" s="15" t="s">
        <v>2621</v>
      </c>
      <c r="B2593" t="str">
        <f>f_info_name(A2593)</f>
        <v>中银大健康A</v>
      </c>
      <c r="C2593" t="str">
        <f>f_info_setupdate(A2593)</f>
        <v>2020-05-27</v>
      </c>
      <c r="D2593" s="16">
        <f t="shared" si="40"/>
        <v>243</v>
      </c>
      <c r="F2593" s="17">
        <f>f_netasset_total(A2593,参数!$B$1,100000000)</f>
        <v>9.1902024281</v>
      </c>
      <c r="G2593" s="17">
        <f ca="1">f_nav_adjustedreturn(A2593,参数!$B$2,参数!$B$1)</f>
        <v>0</v>
      </c>
      <c r="H2593" s="17">
        <f ca="1">f_nav_periodreturnrankingper(A2593,参数!$B$2,参数!$B$1,3)</f>
        <v>0</v>
      </c>
      <c r="I2593" s="17">
        <f ca="1">f_nav_adjustedreturn(A2593,参数!$B$3,参数!$B$2)</f>
        <v>0</v>
      </c>
      <c r="J2593" s="17">
        <f ca="1">f_nav_periodreturnrankingper(A2593,参数!$B$3,参数!$B$2,3)</f>
        <v>0</v>
      </c>
      <c r="K2593" s="17">
        <f ca="1">f_nav_adjustedreturn(A2593,参数!$B$4,参数!$B$3)</f>
        <v>0</v>
      </c>
      <c r="L2593" s="17">
        <f ca="1">f_nav_periodreturnrankingper(A2593,参数!$B$4,参数!$B$3,3)</f>
        <v>0</v>
      </c>
      <c r="M2593" s="17">
        <f ca="1">f_nav_adjustedreturn(A2593,参数!$B$5,参数!$B$4)</f>
        <v>0</v>
      </c>
      <c r="N2593" s="17">
        <f ca="1">f_nav_periodreturnrankingper(A2593,参数!$B$5,参数!$B$4,3)</f>
        <v>0</v>
      </c>
      <c r="O2593" s="17">
        <f ca="1">f_nav_adjustedreturn(A2593,参数!$B$6,参数!$B$5)</f>
        <v>0</v>
      </c>
      <c r="P2593" s="17">
        <f ca="1">f_nav_periodreturnrankingper(A2593,参数!$B$6,参数!$B$5,3)</f>
        <v>0</v>
      </c>
      <c r="Q2593" s="25">
        <f>f_return(A2593,1,参数!$B$1-365/2,参数!$B$1)</f>
        <v>61.591364754566</v>
      </c>
      <c r="R2593" s="25">
        <f ca="1">f_return(A2593,1,参数!$B$4,参数!$B$1)</f>
        <v>0</v>
      </c>
      <c r="S2593" s="25">
        <f ca="1">f_return(A2593,1,参数!$B$6,参数!$B$1)</f>
        <v>0</v>
      </c>
      <c r="T2593" t="str">
        <f>f_info_investtype(A2593)</f>
        <v>普通股票型基金</v>
      </c>
      <c r="U2593" t="str">
        <f>f_info_fundmanager(A2593)</f>
        <v>刘潇</v>
      </c>
      <c r="V2593">
        <f>f_info_manager_onthepostdays(A2593,1)</f>
        <v>260</v>
      </c>
      <c r="W2593" s="25">
        <f ca="1">f_return_1w(A2593,"0",参数!$B$2)</f>
        <v>0</v>
      </c>
      <c r="X2593" s="25">
        <f>f_return_1m(A2593,"0",参数!$B$1)</f>
        <v>14.5868263473054</v>
      </c>
      <c r="Y2593" s="25">
        <f>f_return_3m(A2593,0,参数!$B$1)</f>
        <v>24.4429029740744</v>
      </c>
      <c r="Z2593" s="25">
        <f>f_return_6m(A2593,0,参数!B2592)</f>
        <v>20.5097806757558</v>
      </c>
      <c r="AA2593" t="str">
        <f>f_dq_status(A2593,参数!$B$1)</f>
        <v>开放申购|开放赎回</v>
      </c>
      <c r="AB2593" s="17">
        <f ca="1">f_risk_maxdownside(A2593,参数!$B$6,参数!$B$1)</f>
        <v>-8.26519873714888</v>
      </c>
      <c r="AC2593" s="17">
        <f ca="1">f_risk_maxdownside(A2593,参数!$B$4,参数!$B$1)</f>
        <v>-8.26519873714888</v>
      </c>
      <c r="AD2593" t="str">
        <f ca="1">f_risk_maxdownside_date(A2593,参数!$B$6,参数!$B$1)</f>
        <v>20200903-20200910</v>
      </c>
    </row>
    <row r="2594" spans="1:30">
      <c r="A2594" s="15" t="s">
        <v>2622</v>
      </c>
      <c r="B2594" t="str">
        <f>f_info_name(A2594)</f>
        <v>中邮瑞享两年定开A</v>
      </c>
      <c r="C2594" t="str">
        <f>f_info_setupdate(A2594)</f>
        <v>2020-09-03</v>
      </c>
      <c r="D2594" s="16">
        <f t="shared" si="40"/>
        <v>144</v>
      </c>
      <c r="F2594" s="17">
        <f>f_netasset_total(A2594,参数!$B$1,100000000)</f>
        <v>2.345967136</v>
      </c>
      <c r="G2594" s="17">
        <f ca="1">f_nav_adjustedreturn(A2594,参数!$B$2,参数!$B$1)</f>
        <v>0</v>
      </c>
      <c r="H2594" s="17">
        <f ca="1">f_nav_periodreturnrankingper(A2594,参数!$B$2,参数!$B$1,3)</f>
        <v>0</v>
      </c>
      <c r="I2594" s="17">
        <f ca="1">f_nav_adjustedreturn(A2594,参数!$B$3,参数!$B$2)</f>
        <v>0</v>
      </c>
      <c r="J2594" s="17">
        <f ca="1">f_nav_periodreturnrankingper(A2594,参数!$B$3,参数!$B$2,3)</f>
        <v>0</v>
      </c>
      <c r="K2594" s="17">
        <f ca="1">f_nav_adjustedreturn(A2594,参数!$B$4,参数!$B$3)</f>
        <v>0</v>
      </c>
      <c r="L2594" s="17">
        <f ca="1">f_nav_periodreturnrankingper(A2594,参数!$B$4,参数!$B$3,3)</f>
        <v>0</v>
      </c>
      <c r="M2594" s="17">
        <f ca="1">f_nav_adjustedreturn(A2594,参数!$B$5,参数!$B$4)</f>
        <v>0</v>
      </c>
      <c r="N2594" s="17">
        <f ca="1">f_nav_periodreturnrankingper(A2594,参数!$B$5,参数!$B$4,3)</f>
        <v>0</v>
      </c>
      <c r="O2594" s="17">
        <f ca="1">f_nav_adjustedreturn(A2594,参数!$B$6,参数!$B$5)</f>
        <v>0</v>
      </c>
      <c r="P2594" s="17">
        <f ca="1">f_nav_periodreturnrankingper(A2594,参数!$B$6,参数!$B$5,3)</f>
        <v>0</v>
      </c>
      <c r="Q2594" s="25">
        <f>f_return(A2594,1,参数!$B$1-365/2,参数!$B$1)</f>
        <v>0</v>
      </c>
      <c r="R2594" s="25">
        <f ca="1">f_return(A2594,1,参数!$B$4,参数!$B$1)</f>
        <v>0</v>
      </c>
      <c r="S2594" s="25">
        <f ca="1">f_return(A2594,1,参数!$B$6,参数!$B$1)</f>
        <v>0</v>
      </c>
      <c r="T2594" t="str">
        <f>f_info_investtype(A2594)</f>
        <v>偏债混合型基金</v>
      </c>
      <c r="U2594" t="str">
        <f>f_info_fundmanager(A2594)</f>
        <v>陈梁</v>
      </c>
      <c r="V2594">
        <f>f_info_manager_onthepostdays(A2594,1)</f>
        <v>161</v>
      </c>
      <c r="W2594" s="25">
        <f ca="1">f_return_1w(A2594,"0",参数!$B$2)</f>
        <v>0</v>
      </c>
      <c r="X2594" s="25">
        <f>f_return_1m(A2594,"0",参数!$B$1)</f>
        <v>3.3277542581471</v>
      </c>
      <c r="Y2594" s="25">
        <f>f_return_3m(A2594,0,参数!$B$1)</f>
        <v>7.3327878911843</v>
      </c>
      <c r="Z2594" s="25">
        <f>f_return_6m(A2594,0,参数!B2593)</f>
        <v>0</v>
      </c>
      <c r="AA2594" t="str">
        <f>f_dq_status(A2594,参数!$B$1)</f>
        <v>封闭期</v>
      </c>
      <c r="AB2594" s="17">
        <f ca="1">f_risk_maxdownside(A2594,参数!$B$6,参数!$B$1)</f>
        <v>-2.84181240063593</v>
      </c>
      <c r="AC2594" s="17">
        <f ca="1">f_risk_maxdownside(A2594,参数!$B$4,参数!$B$1)</f>
        <v>-2.84181240063593</v>
      </c>
      <c r="AD2594" t="str">
        <f ca="1">f_risk_maxdownside_date(A2594,参数!$B$6,参数!$B$1)</f>
        <v>20201010-20201023</v>
      </c>
    </row>
    <row r="2595" spans="1:30">
      <c r="A2595" s="15" t="s">
        <v>2623</v>
      </c>
      <c r="B2595" t="str">
        <f>f_info_name(A2595)</f>
        <v>宝盈祥明一年定开A</v>
      </c>
      <c r="C2595" t="str">
        <f>f_info_setupdate(A2595)</f>
        <v>2020-06-11</v>
      </c>
      <c r="D2595" s="16">
        <f t="shared" si="40"/>
        <v>228</v>
      </c>
      <c r="F2595" s="17">
        <f>f_netasset_total(A2595,参数!$B$1,100000000)</f>
        <v>6.5101374052</v>
      </c>
      <c r="G2595" s="17">
        <f ca="1">f_nav_adjustedreturn(A2595,参数!$B$2,参数!$B$1)</f>
        <v>0</v>
      </c>
      <c r="H2595" s="17">
        <f ca="1">f_nav_periodreturnrankingper(A2595,参数!$B$2,参数!$B$1,3)</f>
        <v>0</v>
      </c>
      <c r="I2595" s="17">
        <f ca="1">f_nav_adjustedreturn(A2595,参数!$B$3,参数!$B$2)</f>
        <v>0</v>
      </c>
      <c r="J2595" s="17">
        <f ca="1">f_nav_periodreturnrankingper(A2595,参数!$B$3,参数!$B$2,3)</f>
        <v>0</v>
      </c>
      <c r="K2595" s="17">
        <f ca="1">f_nav_adjustedreturn(A2595,参数!$B$4,参数!$B$3)</f>
        <v>0</v>
      </c>
      <c r="L2595" s="17">
        <f ca="1">f_nav_periodreturnrankingper(A2595,参数!$B$4,参数!$B$3,3)</f>
        <v>0</v>
      </c>
      <c r="M2595" s="17">
        <f ca="1">f_nav_adjustedreturn(A2595,参数!$B$5,参数!$B$4)</f>
        <v>0</v>
      </c>
      <c r="N2595" s="17">
        <f ca="1">f_nav_periodreturnrankingper(A2595,参数!$B$5,参数!$B$4,3)</f>
        <v>0</v>
      </c>
      <c r="O2595" s="17">
        <f ca="1">f_nav_adjustedreturn(A2595,参数!$B$6,参数!$B$5)</f>
        <v>0</v>
      </c>
      <c r="P2595" s="17">
        <f ca="1">f_nav_periodreturnrankingper(A2595,参数!$B$6,参数!$B$5,3)</f>
        <v>0</v>
      </c>
      <c r="Q2595" s="25">
        <f>f_return(A2595,1,参数!$B$1-365/2,参数!$B$1)</f>
        <v>17.1462451527195</v>
      </c>
      <c r="R2595" s="25">
        <f ca="1">f_return(A2595,1,参数!$B$4,参数!$B$1)</f>
        <v>0</v>
      </c>
      <c r="S2595" s="25">
        <f ca="1">f_return(A2595,1,参数!$B$6,参数!$B$1)</f>
        <v>0</v>
      </c>
      <c r="T2595" t="str">
        <f>f_info_investtype(A2595)</f>
        <v>偏债混合型基金</v>
      </c>
      <c r="U2595" t="str">
        <f>f_info_fundmanager(A2595)</f>
        <v>邓栋,高宇</v>
      </c>
      <c r="V2595">
        <f>f_info_manager_onthepostdays(A2595,1)</f>
        <v>245</v>
      </c>
      <c r="W2595" s="25">
        <f ca="1">f_return_1w(A2595,"0",参数!$B$2)</f>
        <v>0</v>
      </c>
      <c r="X2595" s="25">
        <f>f_return_1m(A2595,"0",参数!$B$1)</f>
        <v>2.1514389494272</v>
      </c>
      <c r="Y2595" s="25">
        <f>f_return_3m(A2595,0,参数!$B$1)</f>
        <v>6.03248259860789</v>
      </c>
      <c r="Z2595" s="25">
        <f>f_return_6m(A2595,0,参数!B2594)</f>
        <v>7.14496314496314</v>
      </c>
      <c r="AA2595" t="str">
        <f>f_dq_status(A2595,参数!$B$1)</f>
        <v>封闭期</v>
      </c>
      <c r="AB2595" s="17">
        <f ca="1">f_risk_maxdownside(A2595,参数!$B$6,参数!$B$1)</f>
        <v>-1.60154365653642</v>
      </c>
      <c r="AC2595" s="17">
        <f ca="1">f_risk_maxdownside(A2595,参数!$B$4,参数!$B$1)</f>
        <v>-1.60154365653642</v>
      </c>
      <c r="AD2595" t="str">
        <f ca="1">f_risk_maxdownside_date(A2595,参数!$B$6,参数!$B$1)</f>
        <v>20200829-20200925</v>
      </c>
    </row>
    <row r="2596" spans="1:30">
      <c r="A2596" s="15" t="s">
        <v>2624</v>
      </c>
      <c r="B2596" t="str">
        <f>f_info_name(A2596)</f>
        <v>招商瑞信稳健配置A</v>
      </c>
      <c r="C2596" t="str">
        <f>f_info_setupdate(A2596)</f>
        <v>2020-06-02</v>
      </c>
      <c r="D2596" s="16">
        <f t="shared" si="40"/>
        <v>237</v>
      </c>
      <c r="F2596" s="17">
        <f>f_netasset_total(A2596,参数!$B$1,100000000)</f>
        <v>15.3605759821</v>
      </c>
      <c r="G2596" s="17">
        <f ca="1">f_nav_adjustedreturn(A2596,参数!$B$2,参数!$B$1)</f>
        <v>0</v>
      </c>
      <c r="H2596" s="17">
        <f ca="1">f_nav_periodreturnrankingper(A2596,参数!$B$2,参数!$B$1,3)</f>
        <v>0</v>
      </c>
      <c r="I2596" s="17">
        <f ca="1">f_nav_adjustedreturn(A2596,参数!$B$3,参数!$B$2)</f>
        <v>0</v>
      </c>
      <c r="J2596" s="17">
        <f ca="1">f_nav_periodreturnrankingper(A2596,参数!$B$3,参数!$B$2,3)</f>
        <v>0</v>
      </c>
      <c r="K2596" s="17">
        <f ca="1">f_nav_adjustedreturn(A2596,参数!$B$4,参数!$B$3)</f>
        <v>0</v>
      </c>
      <c r="L2596" s="17">
        <f ca="1">f_nav_periodreturnrankingper(A2596,参数!$B$4,参数!$B$3,3)</f>
        <v>0</v>
      </c>
      <c r="M2596" s="17">
        <f ca="1">f_nav_adjustedreturn(A2596,参数!$B$5,参数!$B$4)</f>
        <v>0</v>
      </c>
      <c r="N2596" s="17">
        <f ca="1">f_nav_periodreturnrankingper(A2596,参数!$B$5,参数!$B$4,3)</f>
        <v>0</v>
      </c>
      <c r="O2596" s="17">
        <f ca="1">f_nav_adjustedreturn(A2596,参数!$B$6,参数!$B$5)</f>
        <v>0</v>
      </c>
      <c r="P2596" s="17">
        <f ca="1">f_nav_periodreturnrankingper(A2596,参数!$B$6,参数!$B$5,3)</f>
        <v>0</v>
      </c>
      <c r="Q2596" s="25">
        <f>f_return(A2596,1,参数!$B$1-365/2,参数!$B$1)</f>
        <v>9.64063098907129</v>
      </c>
      <c r="R2596" s="25">
        <f ca="1">f_return(A2596,1,参数!$B$4,参数!$B$1)</f>
        <v>0</v>
      </c>
      <c r="S2596" s="25">
        <f ca="1">f_return(A2596,1,参数!$B$6,参数!$B$1)</f>
        <v>0</v>
      </c>
      <c r="T2596" t="str">
        <f>f_info_investtype(A2596)</f>
        <v>偏债混合型基金</v>
      </c>
      <c r="U2596" t="str">
        <f>f_info_fundmanager(A2596)</f>
        <v>王垠,余芽芳</v>
      </c>
      <c r="V2596">
        <f>f_info_manager_onthepostdays(A2596,1)</f>
        <v>254</v>
      </c>
      <c r="W2596" s="25">
        <f ca="1">f_return_1w(A2596,"0",参数!$B$2)</f>
        <v>0</v>
      </c>
      <c r="X2596" s="25">
        <f>f_return_1m(A2596,"0",参数!$B$1)</f>
        <v>1.67712920453481</v>
      </c>
      <c r="Y2596" s="25">
        <f>f_return_3m(A2596,0,参数!$B$1)</f>
        <v>2.27122797097352</v>
      </c>
      <c r="Z2596" s="25">
        <f>f_return_6m(A2596,0,参数!B2595)</f>
        <v>3.35137187885694</v>
      </c>
      <c r="AA2596" t="str">
        <f>f_dq_status(A2596,参数!$B$1)</f>
        <v>开放申购|开放赎回</v>
      </c>
      <c r="AB2596" s="17">
        <f ca="1">f_risk_maxdownside(A2596,参数!$B$6,参数!$B$1)</f>
        <v>-1.02520692249811</v>
      </c>
      <c r="AC2596" s="17">
        <f ca="1">f_risk_maxdownside(A2596,参数!$B$4,参数!$B$1)</f>
        <v>-1.02520692249811</v>
      </c>
      <c r="AD2596" t="str">
        <f ca="1">f_risk_maxdownside_date(A2596,参数!$B$6,参数!$B$1)</f>
        <v>20200819-20200910</v>
      </c>
    </row>
    <row r="2597" spans="1:30">
      <c r="A2597" s="15" t="s">
        <v>2625</v>
      </c>
      <c r="B2597" t="str">
        <f>f_info_name(A2597)</f>
        <v>鹏扬景惠六个月持有A</v>
      </c>
      <c r="C2597" t="str">
        <f>f_info_setupdate(A2597)</f>
        <v>2020-06-24</v>
      </c>
      <c r="D2597" s="16">
        <f t="shared" si="40"/>
        <v>215</v>
      </c>
      <c r="F2597" s="17">
        <f>f_netasset_total(A2597,参数!$B$1,100000000)</f>
        <v>33.2733108058</v>
      </c>
      <c r="G2597" s="17">
        <f ca="1">f_nav_adjustedreturn(A2597,参数!$B$2,参数!$B$1)</f>
        <v>0</v>
      </c>
      <c r="H2597" s="17">
        <f ca="1">f_nav_periodreturnrankingper(A2597,参数!$B$2,参数!$B$1,3)</f>
        <v>0</v>
      </c>
      <c r="I2597" s="17">
        <f ca="1">f_nav_adjustedreturn(A2597,参数!$B$3,参数!$B$2)</f>
        <v>0</v>
      </c>
      <c r="J2597" s="17">
        <f ca="1">f_nav_periodreturnrankingper(A2597,参数!$B$3,参数!$B$2,3)</f>
        <v>0</v>
      </c>
      <c r="K2597" s="17">
        <f ca="1">f_nav_adjustedreturn(A2597,参数!$B$4,参数!$B$3)</f>
        <v>0</v>
      </c>
      <c r="L2597" s="17">
        <f ca="1">f_nav_periodreturnrankingper(A2597,参数!$B$4,参数!$B$3,3)</f>
        <v>0</v>
      </c>
      <c r="M2597" s="17">
        <f ca="1">f_nav_adjustedreturn(A2597,参数!$B$5,参数!$B$4)</f>
        <v>0</v>
      </c>
      <c r="N2597" s="17">
        <f ca="1">f_nav_periodreturnrankingper(A2597,参数!$B$5,参数!$B$4,3)</f>
        <v>0</v>
      </c>
      <c r="O2597" s="17">
        <f ca="1">f_nav_adjustedreturn(A2597,参数!$B$6,参数!$B$5)</f>
        <v>0</v>
      </c>
      <c r="P2597" s="17">
        <f ca="1">f_nav_periodreturnrankingper(A2597,参数!$B$6,参数!$B$5,3)</f>
        <v>0</v>
      </c>
      <c r="Q2597" s="25">
        <f>f_return(A2597,1,参数!$B$1-365/2,参数!$B$1)</f>
        <v>28.58058543348</v>
      </c>
      <c r="R2597" s="25">
        <f ca="1">f_return(A2597,1,参数!$B$4,参数!$B$1)</f>
        <v>0</v>
      </c>
      <c r="S2597" s="25">
        <f ca="1">f_return(A2597,1,参数!$B$6,参数!$B$1)</f>
        <v>0</v>
      </c>
      <c r="T2597" t="str">
        <f>f_info_investtype(A2597)</f>
        <v>偏债混合型基金</v>
      </c>
      <c r="U2597" t="str">
        <f>f_info_fundmanager(A2597)</f>
        <v>李刚,李沁,张望</v>
      </c>
      <c r="V2597">
        <f>f_info_manager_onthepostdays(A2597,1)</f>
        <v>232</v>
      </c>
      <c r="W2597" s="25">
        <f ca="1">f_return_1w(A2597,"0",参数!$B$2)</f>
        <v>0</v>
      </c>
      <c r="X2597" s="25">
        <f>f_return_1m(A2597,"0",参数!$B$1)</f>
        <v>4.85763667788594</v>
      </c>
      <c r="Y2597" s="25">
        <f>f_return_3m(A2597,0,参数!$B$1)</f>
        <v>9.45779128287913</v>
      </c>
      <c r="Z2597" s="25">
        <f>f_return_6m(A2597,0,参数!B2596)</f>
        <v>10.3810902074288</v>
      </c>
      <c r="AA2597" t="str">
        <f>f_dq_status(A2597,参数!$B$1)</f>
        <v>暂停大额申购|开放赎回</v>
      </c>
      <c r="AB2597" s="17">
        <f ca="1">f_risk_maxdownside(A2597,参数!$B$6,参数!$B$1)</f>
        <v>-2.11614648758334</v>
      </c>
      <c r="AC2597" s="17">
        <f ca="1">f_risk_maxdownside(A2597,参数!$B$4,参数!$B$1)</f>
        <v>-2.11614648758334</v>
      </c>
      <c r="AD2597" t="str">
        <f ca="1">f_risk_maxdownside_date(A2597,参数!$B$6,参数!$B$1)</f>
        <v>20200714-20200716</v>
      </c>
    </row>
    <row r="2598" spans="1:30">
      <c r="A2598" s="15" t="s">
        <v>2626</v>
      </c>
      <c r="B2598" t="str">
        <f>f_info_name(A2598)</f>
        <v>鹏扬景沣六个月持有A</v>
      </c>
      <c r="C2598" t="str">
        <f>f_info_setupdate(A2598)</f>
        <v>2020-08-11</v>
      </c>
      <c r="D2598" s="16">
        <f t="shared" si="40"/>
        <v>167</v>
      </c>
      <c r="F2598" s="17">
        <f>f_netasset_total(A2598,参数!$B$1,100000000)</f>
        <v>22.2967448972</v>
      </c>
      <c r="G2598" s="17">
        <f ca="1">f_nav_adjustedreturn(A2598,参数!$B$2,参数!$B$1)</f>
        <v>0</v>
      </c>
      <c r="H2598" s="17">
        <f ca="1">f_nav_periodreturnrankingper(A2598,参数!$B$2,参数!$B$1,3)</f>
        <v>0</v>
      </c>
      <c r="I2598" s="17">
        <f ca="1">f_nav_adjustedreturn(A2598,参数!$B$3,参数!$B$2)</f>
        <v>0</v>
      </c>
      <c r="J2598" s="17">
        <f ca="1">f_nav_periodreturnrankingper(A2598,参数!$B$3,参数!$B$2,3)</f>
        <v>0</v>
      </c>
      <c r="K2598" s="17">
        <f ca="1">f_nav_adjustedreturn(A2598,参数!$B$4,参数!$B$3)</f>
        <v>0</v>
      </c>
      <c r="L2598" s="17">
        <f ca="1">f_nav_periodreturnrankingper(A2598,参数!$B$4,参数!$B$3,3)</f>
        <v>0</v>
      </c>
      <c r="M2598" s="17">
        <f ca="1">f_nav_adjustedreturn(A2598,参数!$B$5,参数!$B$4)</f>
        <v>0</v>
      </c>
      <c r="N2598" s="17">
        <f ca="1">f_nav_periodreturnrankingper(A2598,参数!$B$5,参数!$B$4,3)</f>
        <v>0</v>
      </c>
      <c r="O2598" s="17">
        <f ca="1">f_nav_adjustedreturn(A2598,参数!$B$6,参数!$B$5)</f>
        <v>0</v>
      </c>
      <c r="P2598" s="17">
        <f ca="1">f_nav_periodreturnrankingper(A2598,参数!$B$6,参数!$B$5,3)</f>
        <v>0</v>
      </c>
      <c r="Q2598" s="25">
        <f>f_return(A2598,1,参数!$B$1-365/2,参数!$B$1)</f>
        <v>0</v>
      </c>
      <c r="R2598" s="25">
        <f ca="1">f_return(A2598,1,参数!$B$4,参数!$B$1)</f>
        <v>0</v>
      </c>
      <c r="S2598" s="25">
        <f ca="1">f_return(A2598,1,参数!$B$6,参数!$B$1)</f>
        <v>0</v>
      </c>
      <c r="T2598" t="str">
        <f>f_info_investtype(A2598)</f>
        <v>偏债混合型基金</v>
      </c>
      <c r="U2598" t="str">
        <f>f_info_fundmanager(A2598)</f>
        <v>杨爱斌</v>
      </c>
      <c r="V2598">
        <f>f_info_manager_onthepostdays(A2598,1)</f>
        <v>184</v>
      </c>
      <c r="W2598" s="25">
        <f ca="1">f_return_1w(A2598,"0",参数!$B$2)</f>
        <v>0</v>
      </c>
      <c r="X2598" s="25">
        <f>f_return_1m(A2598,"0",参数!$B$1)</f>
        <v>3.0356616563513</v>
      </c>
      <c r="Y2598" s="25">
        <f>f_return_3m(A2598,0,参数!$B$1)</f>
        <v>4.04761904761904</v>
      </c>
      <c r="Z2598" s="25">
        <f>f_return_6m(A2598,0,参数!B2597)</f>
        <v>5.46</v>
      </c>
      <c r="AA2598" t="str">
        <f>f_dq_status(A2598,参数!$B$1)</f>
        <v>开放申购|暂停赎回</v>
      </c>
      <c r="AB2598" s="17">
        <f ca="1">f_risk_maxdownside(A2598,参数!$B$6,参数!$B$1)</f>
        <v>-0.567459152724785</v>
      </c>
      <c r="AC2598" s="17">
        <f ca="1">f_risk_maxdownside(A2598,参数!$B$4,参数!$B$1)</f>
        <v>-0.567459152724785</v>
      </c>
      <c r="AD2598" t="str">
        <f ca="1">f_risk_maxdownside_date(A2598,参数!$B$6,参数!$B$1)</f>
        <v>20201202-20201211</v>
      </c>
    </row>
    <row r="2599" spans="1:30">
      <c r="A2599" s="15" t="s">
        <v>2627</v>
      </c>
      <c r="B2599" t="str">
        <f>f_info_name(A2599)</f>
        <v>德邦科技创新一年定开A</v>
      </c>
      <c r="C2599" t="str">
        <f>f_info_setupdate(A2599)</f>
        <v>2020-11-24</v>
      </c>
      <c r="D2599" s="16">
        <f t="shared" si="40"/>
        <v>62</v>
      </c>
      <c r="F2599" s="17">
        <f>f_netasset_total(A2599,参数!$B$1,100000000)</f>
        <v>3.7816601271</v>
      </c>
      <c r="G2599" s="17">
        <f ca="1">f_nav_adjustedreturn(A2599,参数!$B$2,参数!$B$1)</f>
        <v>0</v>
      </c>
      <c r="H2599" s="17">
        <f ca="1">f_nav_periodreturnrankingper(A2599,参数!$B$2,参数!$B$1,3)</f>
        <v>0</v>
      </c>
      <c r="I2599" s="17">
        <f ca="1">f_nav_adjustedreturn(A2599,参数!$B$3,参数!$B$2)</f>
        <v>0</v>
      </c>
      <c r="J2599" s="17">
        <f ca="1">f_nav_periodreturnrankingper(A2599,参数!$B$3,参数!$B$2,3)</f>
        <v>0</v>
      </c>
      <c r="K2599" s="17">
        <f ca="1">f_nav_adjustedreturn(A2599,参数!$B$4,参数!$B$3)</f>
        <v>0</v>
      </c>
      <c r="L2599" s="17">
        <f ca="1">f_nav_periodreturnrankingper(A2599,参数!$B$4,参数!$B$3,3)</f>
        <v>0</v>
      </c>
      <c r="M2599" s="17">
        <f ca="1">f_nav_adjustedreturn(A2599,参数!$B$5,参数!$B$4)</f>
        <v>0</v>
      </c>
      <c r="N2599" s="17">
        <f ca="1">f_nav_periodreturnrankingper(A2599,参数!$B$5,参数!$B$4,3)</f>
        <v>0</v>
      </c>
      <c r="O2599" s="17">
        <f ca="1">f_nav_adjustedreturn(A2599,参数!$B$6,参数!$B$5)</f>
        <v>0</v>
      </c>
      <c r="P2599" s="17">
        <f ca="1">f_nav_periodreturnrankingper(A2599,参数!$B$6,参数!$B$5,3)</f>
        <v>0</v>
      </c>
      <c r="Q2599" s="25">
        <f>f_return(A2599,1,参数!$B$1-365/2,参数!$B$1)</f>
        <v>0</v>
      </c>
      <c r="R2599" s="25">
        <f ca="1">f_return(A2599,1,参数!$B$4,参数!$B$1)</f>
        <v>0</v>
      </c>
      <c r="S2599" s="25">
        <f ca="1">f_return(A2599,1,参数!$B$6,参数!$B$1)</f>
        <v>0</v>
      </c>
      <c r="T2599" t="str">
        <f>f_info_investtype(A2599)</f>
        <v>偏股混合型基金</v>
      </c>
      <c r="U2599" t="str">
        <f>f_info_fundmanager(A2599)</f>
        <v>黎莹,吴昊</v>
      </c>
      <c r="V2599">
        <f>f_info_manager_onthepostdays(A2599,1)</f>
        <v>79</v>
      </c>
      <c r="W2599" s="25">
        <f ca="1">f_return_1w(A2599,"0",参数!$B$2)</f>
        <v>0</v>
      </c>
      <c r="X2599" s="25">
        <f>f_return_1m(A2599,"0",参数!$B$1)</f>
        <v>11.5659393705348</v>
      </c>
      <c r="Y2599" s="25">
        <f>f_return_3m(A2599,0,参数!$B$1)</f>
        <v>0</v>
      </c>
      <c r="Z2599" s="25">
        <f>f_return_6m(A2599,0,参数!B2598)</f>
        <v>0</v>
      </c>
      <c r="AA2599" t="str">
        <f>f_dq_status(A2599,参数!$B$1)</f>
        <v>封闭期</v>
      </c>
      <c r="AB2599" s="17">
        <f ca="1">f_risk_maxdownside(A2599,参数!$B$6,参数!$B$1)</f>
        <v>-0.910829765916751</v>
      </c>
      <c r="AC2599" s="17">
        <f ca="1">f_risk_maxdownside(A2599,参数!$B$4,参数!$B$1)</f>
        <v>-0.910829765916751</v>
      </c>
      <c r="AD2599" t="str">
        <f ca="1">f_risk_maxdownside_date(A2599,参数!$B$6,参数!$B$1)</f>
        <v>20210109-20210115</v>
      </c>
    </row>
    <row r="2600" spans="1:30">
      <c r="A2600" s="15" t="s">
        <v>2628</v>
      </c>
      <c r="B2600" t="str">
        <f>f_info_name(A2600)</f>
        <v>长城恒泰养老2040三年</v>
      </c>
      <c r="C2600" t="str">
        <f>f_info_setupdate(A2600)</f>
        <v>2020-10-27</v>
      </c>
      <c r="D2600" s="16">
        <f t="shared" si="40"/>
        <v>90</v>
      </c>
      <c r="F2600" s="17">
        <f>f_netasset_total(A2600,参数!$B$1,100000000)</f>
        <v>0.2505813104</v>
      </c>
      <c r="G2600" s="17">
        <f ca="1">f_nav_adjustedreturn(A2600,参数!$B$2,参数!$B$1)</f>
        <v>0</v>
      </c>
      <c r="H2600" s="17">
        <f ca="1">f_nav_periodreturnrankingper(A2600,参数!$B$2,参数!$B$1,3)</f>
        <v>0</v>
      </c>
      <c r="I2600" s="17">
        <f ca="1">f_nav_adjustedreturn(A2600,参数!$B$3,参数!$B$2)</f>
        <v>0</v>
      </c>
      <c r="J2600" s="17">
        <f ca="1">f_nav_periodreturnrankingper(A2600,参数!$B$3,参数!$B$2,3)</f>
        <v>0</v>
      </c>
      <c r="K2600" s="17">
        <f ca="1">f_nav_adjustedreturn(A2600,参数!$B$4,参数!$B$3)</f>
        <v>0</v>
      </c>
      <c r="L2600" s="17">
        <f ca="1">f_nav_periodreturnrankingper(A2600,参数!$B$4,参数!$B$3,3)</f>
        <v>0</v>
      </c>
      <c r="M2600" s="17">
        <f ca="1">f_nav_adjustedreturn(A2600,参数!$B$5,参数!$B$4)</f>
        <v>0</v>
      </c>
      <c r="N2600" s="17">
        <f ca="1">f_nav_periodreturnrankingper(A2600,参数!$B$5,参数!$B$4,3)</f>
        <v>0</v>
      </c>
      <c r="O2600" s="17">
        <f ca="1">f_nav_adjustedreturn(A2600,参数!$B$6,参数!$B$5)</f>
        <v>0</v>
      </c>
      <c r="P2600" s="17">
        <f ca="1">f_nav_periodreturnrankingper(A2600,参数!$B$6,参数!$B$5,3)</f>
        <v>0</v>
      </c>
      <c r="Q2600" s="25">
        <f>f_return(A2600,1,参数!$B$1-365/2,参数!$B$1)</f>
        <v>0</v>
      </c>
      <c r="R2600" s="25">
        <f ca="1">f_return(A2600,1,参数!$B$4,参数!$B$1)</f>
        <v>0</v>
      </c>
      <c r="S2600" s="25">
        <f ca="1">f_return(A2600,1,参数!$B$6,参数!$B$1)</f>
        <v>0</v>
      </c>
      <c r="T2600" t="str">
        <f>f_info_investtype(A2600)</f>
        <v>平衡混合型基金</v>
      </c>
      <c r="U2600" t="str">
        <f>f_info_fundmanager(A2600)</f>
        <v>蔡旻</v>
      </c>
      <c r="V2600">
        <f>f_info_manager_onthepostdays(A2600,1)</f>
        <v>107</v>
      </c>
      <c r="W2600" s="25">
        <f ca="1">f_return_1w(A2600,"0",参数!$B$2)</f>
        <v>0</v>
      </c>
      <c r="X2600" s="25">
        <f>f_return_1m(A2600,"0",参数!$B$1)</f>
        <v>0.818118327845953</v>
      </c>
      <c r="Y2600" s="25">
        <f>f_return_3m(A2600,0,参数!$B$1)</f>
        <v>0</v>
      </c>
      <c r="Z2600" s="25">
        <f>f_return_6m(A2600,0,参数!B2599)</f>
        <v>0</v>
      </c>
      <c r="AA2600" t="str">
        <f>f_dq_status(A2600,参数!$B$1)</f>
        <v>开放申购|暂停赎回</v>
      </c>
      <c r="AB2600" s="17">
        <f ca="1">f_risk_maxdownside(A2600,参数!$B$6,参数!$B$1)</f>
        <v>-0.0993640699522943</v>
      </c>
      <c r="AC2600" s="17">
        <f ca="1">f_risk_maxdownside(A2600,参数!$B$4,参数!$B$1)</f>
        <v>-0.0993640699522943</v>
      </c>
      <c r="AD2600" t="str">
        <f ca="1">f_risk_maxdownside_date(A2600,参数!$B$6,参数!$B$1)</f>
        <v>20210119-20210119</v>
      </c>
    </row>
    <row r="2601" spans="1:30">
      <c r="A2601" s="15" t="s">
        <v>2629</v>
      </c>
      <c r="B2601" t="str">
        <f>f_info_name(A2601)</f>
        <v>信达澳银科技创新一年定开A</v>
      </c>
      <c r="C2601" t="str">
        <f>f_info_setupdate(A2601)</f>
        <v>2020-05-29</v>
      </c>
      <c r="D2601" s="16">
        <f t="shared" si="40"/>
        <v>241</v>
      </c>
      <c r="F2601" s="17">
        <f>f_netasset_total(A2601,参数!$B$1,100000000)</f>
        <v>10.8372359456</v>
      </c>
      <c r="G2601" s="17">
        <f ca="1">f_nav_adjustedreturn(A2601,参数!$B$2,参数!$B$1)</f>
        <v>0</v>
      </c>
      <c r="H2601" s="17">
        <f ca="1">f_nav_periodreturnrankingper(A2601,参数!$B$2,参数!$B$1,3)</f>
        <v>0</v>
      </c>
      <c r="I2601" s="17">
        <f ca="1">f_nav_adjustedreturn(A2601,参数!$B$3,参数!$B$2)</f>
        <v>0</v>
      </c>
      <c r="J2601" s="17">
        <f ca="1">f_nav_periodreturnrankingper(A2601,参数!$B$3,参数!$B$2,3)</f>
        <v>0</v>
      </c>
      <c r="K2601" s="17">
        <f ca="1">f_nav_adjustedreturn(A2601,参数!$B$4,参数!$B$3)</f>
        <v>0</v>
      </c>
      <c r="L2601" s="17">
        <f ca="1">f_nav_periodreturnrankingper(A2601,参数!$B$4,参数!$B$3,3)</f>
        <v>0</v>
      </c>
      <c r="M2601" s="17">
        <f ca="1">f_nav_adjustedreturn(A2601,参数!$B$5,参数!$B$4)</f>
        <v>0</v>
      </c>
      <c r="N2601" s="17">
        <f ca="1">f_nav_periodreturnrankingper(A2601,参数!$B$5,参数!$B$4,3)</f>
        <v>0</v>
      </c>
      <c r="O2601" s="17">
        <f ca="1">f_nav_adjustedreturn(A2601,参数!$B$6,参数!$B$5)</f>
        <v>0</v>
      </c>
      <c r="P2601" s="17">
        <f ca="1">f_nav_periodreturnrankingper(A2601,参数!$B$6,参数!$B$5,3)</f>
        <v>0</v>
      </c>
      <c r="Q2601" s="25">
        <f>f_return(A2601,1,参数!$B$1-365/2,参数!$B$1)</f>
        <v>32.5803887658686</v>
      </c>
      <c r="R2601" s="25">
        <f ca="1">f_return(A2601,1,参数!$B$4,参数!$B$1)</f>
        <v>0</v>
      </c>
      <c r="S2601" s="25">
        <f ca="1">f_return(A2601,1,参数!$B$6,参数!$B$1)</f>
        <v>0</v>
      </c>
      <c r="T2601" t="str">
        <f>f_info_investtype(A2601)</f>
        <v>偏股混合型基金</v>
      </c>
      <c r="U2601" t="str">
        <f>f_info_fundmanager(A2601)</f>
        <v>冯明远</v>
      </c>
      <c r="V2601">
        <f>f_info_manager_onthepostdays(A2601,1)</f>
        <v>258</v>
      </c>
      <c r="W2601" s="25">
        <f ca="1">f_return_1w(A2601,"0",参数!$B$2)</f>
        <v>0</v>
      </c>
      <c r="X2601" s="25">
        <f>f_return_1m(A2601,"0",参数!$B$1)</f>
        <v>6.8486811661268</v>
      </c>
      <c r="Y2601" s="25">
        <f>f_return_3m(A2601,0,参数!$B$1)</f>
        <v>13.7999014292755</v>
      </c>
      <c r="Z2601" s="25">
        <f>f_return_6m(A2601,0,参数!B2600)</f>
        <v>-4.96499631540161</v>
      </c>
      <c r="AA2601" t="str">
        <f>f_dq_status(A2601,参数!$B$1)</f>
        <v>封闭期</v>
      </c>
      <c r="AB2601" s="17">
        <f ca="1">f_risk_maxdownside(A2601,参数!$B$6,参数!$B$1)</f>
        <v>-8.1153279292557</v>
      </c>
      <c r="AC2601" s="17">
        <f ca="1">f_risk_maxdownside(A2601,参数!$B$4,参数!$B$1)</f>
        <v>-8.1153279292557</v>
      </c>
      <c r="AD2601" t="str">
        <f ca="1">f_risk_maxdownside_date(A2601,参数!$B$6,参数!$B$1)</f>
        <v>20200808-20200925</v>
      </c>
    </row>
    <row r="2602" spans="1:30">
      <c r="A2602" s="15" t="s">
        <v>2630</v>
      </c>
      <c r="B2602" t="str">
        <f>f_info_name(A2602)</f>
        <v>光大保德信裕鑫A</v>
      </c>
      <c r="C2602" t="str">
        <f>f_info_setupdate(A2602)</f>
        <v>2020-06-11</v>
      </c>
      <c r="D2602" s="16">
        <f t="shared" si="40"/>
        <v>228</v>
      </c>
      <c r="F2602" s="17">
        <f>f_netasset_total(A2602,参数!$B$1,100000000)</f>
        <v>8.211870546</v>
      </c>
      <c r="G2602" s="17">
        <f ca="1">f_nav_adjustedreturn(A2602,参数!$B$2,参数!$B$1)</f>
        <v>0</v>
      </c>
      <c r="H2602" s="17">
        <f ca="1">f_nav_periodreturnrankingper(A2602,参数!$B$2,参数!$B$1,3)</f>
        <v>0</v>
      </c>
      <c r="I2602" s="17">
        <f ca="1">f_nav_adjustedreturn(A2602,参数!$B$3,参数!$B$2)</f>
        <v>0</v>
      </c>
      <c r="J2602" s="17">
        <f ca="1">f_nav_periodreturnrankingper(A2602,参数!$B$3,参数!$B$2,3)</f>
        <v>0</v>
      </c>
      <c r="K2602" s="17">
        <f ca="1">f_nav_adjustedreturn(A2602,参数!$B$4,参数!$B$3)</f>
        <v>0</v>
      </c>
      <c r="L2602" s="17">
        <f ca="1">f_nav_periodreturnrankingper(A2602,参数!$B$4,参数!$B$3,3)</f>
        <v>0</v>
      </c>
      <c r="M2602" s="17">
        <f ca="1">f_nav_adjustedreturn(A2602,参数!$B$5,参数!$B$4)</f>
        <v>0</v>
      </c>
      <c r="N2602" s="17">
        <f ca="1">f_nav_periodreturnrankingper(A2602,参数!$B$5,参数!$B$4,3)</f>
        <v>0</v>
      </c>
      <c r="O2602" s="17">
        <f ca="1">f_nav_adjustedreturn(A2602,参数!$B$6,参数!$B$5)</f>
        <v>0</v>
      </c>
      <c r="P2602" s="17">
        <f ca="1">f_nav_periodreturnrankingper(A2602,参数!$B$6,参数!$B$5,3)</f>
        <v>0</v>
      </c>
      <c r="Q2602" s="25">
        <f>f_return(A2602,1,参数!$B$1-365/2,参数!$B$1)</f>
        <v>23.4137037565376</v>
      </c>
      <c r="R2602" s="25">
        <f ca="1">f_return(A2602,1,参数!$B$4,参数!$B$1)</f>
        <v>0</v>
      </c>
      <c r="S2602" s="25">
        <f ca="1">f_return(A2602,1,参数!$B$6,参数!$B$1)</f>
        <v>0</v>
      </c>
      <c r="T2602" t="str">
        <f>f_info_investtype(A2602)</f>
        <v>偏债混合型基金</v>
      </c>
      <c r="U2602" t="str">
        <f>f_info_fundmanager(A2602)</f>
        <v>周华,詹佳</v>
      </c>
      <c r="V2602">
        <f>f_info_manager_onthepostdays(A2602,1)</f>
        <v>245</v>
      </c>
      <c r="W2602" s="25">
        <f ca="1">f_return_1w(A2602,"0",参数!$B$2)</f>
        <v>0</v>
      </c>
      <c r="X2602" s="25">
        <f>f_return_1m(A2602,"0",参数!$B$1)</f>
        <v>3.64611260053619</v>
      </c>
      <c r="Y2602" s="25">
        <f>f_return_3m(A2602,0,参数!$B$1)</f>
        <v>6.34513112048413</v>
      </c>
      <c r="Z2602" s="25">
        <f>f_return_6m(A2602,0,参数!B2601)</f>
        <v>9.7574785316599</v>
      </c>
      <c r="AA2602" t="str">
        <f>f_dq_status(A2602,参数!$B$1)</f>
        <v>开放申购|开放赎回</v>
      </c>
      <c r="AB2602" s="17">
        <f ca="1">f_risk_maxdownside(A2602,参数!$B$6,参数!$B$1)</f>
        <v>-2.74926686217009</v>
      </c>
      <c r="AC2602" s="17">
        <f ca="1">f_risk_maxdownside(A2602,参数!$B$4,参数!$B$1)</f>
        <v>-2.74926686217009</v>
      </c>
      <c r="AD2602" t="str">
        <f ca="1">f_risk_maxdownside_date(A2602,参数!$B$6,参数!$B$1)</f>
        <v>20200903-20200909</v>
      </c>
    </row>
    <row r="2603" spans="1:30">
      <c r="A2603" s="15" t="s">
        <v>2631</v>
      </c>
      <c r="B2603" t="str">
        <f>f_info_name(A2603)</f>
        <v>中银养老目标日期2040</v>
      </c>
      <c r="C2603" t="str">
        <f>f_info_setupdate(A2603)</f>
        <v>2020-11-10</v>
      </c>
      <c r="D2603" s="16">
        <f t="shared" si="40"/>
        <v>76</v>
      </c>
      <c r="F2603" s="17">
        <f>f_netasset_total(A2603,参数!$B$1,100000000)</f>
        <v>0.2357540772</v>
      </c>
      <c r="G2603" s="17">
        <f ca="1">f_nav_adjustedreturn(A2603,参数!$B$2,参数!$B$1)</f>
        <v>0</v>
      </c>
      <c r="H2603" s="17">
        <f ca="1">f_nav_periodreturnrankingper(A2603,参数!$B$2,参数!$B$1,3)</f>
        <v>0</v>
      </c>
      <c r="I2603" s="17">
        <f ca="1">f_nav_adjustedreturn(A2603,参数!$B$3,参数!$B$2)</f>
        <v>0</v>
      </c>
      <c r="J2603" s="17">
        <f ca="1">f_nav_periodreturnrankingper(A2603,参数!$B$3,参数!$B$2,3)</f>
        <v>0</v>
      </c>
      <c r="K2603" s="17">
        <f ca="1">f_nav_adjustedreturn(A2603,参数!$B$4,参数!$B$3)</f>
        <v>0</v>
      </c>
      <c r="L2603" s="17">
        <f ca="1">f_nav_periodreturnrankingper(A2603,参数!$B$4,参数!$B$3,3)</f>
        <v>0</v>
      </c>
      <c r="M2603" s="17">
        <f ca="1">f_nav_adjustedreturn(A2603,参数!$B$5,参数!$B$4)</f>
        <v>0</v>
      </c>
      <c r="N2603" s="17">
        <f ca="1">f_nav_periodreturnrankingper(A2603,参数!$B$5,参数!$B$4,3)</f>
        <v>0</v>
      </c>
      <c r="O2603" s="17">
        <f ca="1">f_nav_adjustedreturn(A2603,参数!$B$6,参数!$B$5)</f>
        <v>0</v>
      </c>
      <c r="P2603" s="17">
        <f ca="1">f_nav_periodreturnrankingper(A2603,参数!$B$6,参数!$B$5,3)</f>
        <v>0</v>
      </c>
      <c r="Q2603" s="25">
        <f>f_return(A2603,1,参数!$B$1-365/2,参数!$B$1)</f>
        <v>0</v>
      </c>
      <c r="R2603" s="25">
        <f ca="1">f_return(A2603,1,参数!$B$4,参数!$B$1)</f>
        <v>0</v>
      </c>
      <c r="S2603" s="25">
        <f ca="1">f_return(A2603,1,参数!$B$6,参数!$B$1)</f>
        <v>0</v>
      </c>
      <c r="T2603" t="str">
        <f>f_info_investtype(A2603)</f>
        <v>平衡混合型基金</v>
      </c>
      <c r="U2603" t="str">
        <f>f_info_fundmanager(A2603)</f>
        <v>邢秋羽</v>
      </c>
      <c r="V2603">
        <f>f_info_manager_onthepostdays(A2603,1)</f>
        <v>93</v>
      </c>
      <c r="W2603" s="25">
        <f ca="1">f_return_1w(A2603,"0",参数!$B$2)</f>
        <v>0</v>
      </c>
      <c r="X2603" s="25">
        <f>f_return_1m(A2603,"0",参数!$B$1)</f>
        <v>2.30309072781656</v>
      </c>
      <c r="Y2603" s="25">
        <f>f_return_3m(A2603,0,参数!$B$1)</f>
        <v>0</v>
      </c>
      <c r="Z2603" s="25">
        <f>f_return_6m(A2603,0,参数!B2602)</f>
        <v>0</v>
      </c>
      <c r="AA2603" t="str">
        <f>f_dq_status(A2603,参数!$B$1)</f>
        <v>封闭期</v>
      </c>
      <c r="AB2603" s="17">
        <f ca="1">f_risk_maxdownside(A2603,参数!$B$6,参数!$B$1)</f>
        <v>-0.259688373951263</v>
      </c>
      <c r="AC2603" s="17">
        <f ca="1">f_risk_maxdownside(A2603,参数!$B$4,参数!$B$1)</f>
        <v>-0.259688373951263</v>
      </c>
      <c r="AD2603" t="str">
        <f ca="1">f_risk_maxdownside_date(A2603,参数!$B$6,参数!$B$1)</f>
        <v>20201205-20201211</v>
      </c>
    </row>
    <row r="2604" spans="1:30">
      <c r="A2604" s="15" t="s">
        <v>2632</v>
      </c>
      <c r="B2604" t="str">
        <f>f_info_name(A2604)</f>
        <v>财通资管科技创新一年定开</v>
      </c>
      <c r="C2604" t="str">
        <f>f_info_setupdate(A2604)</f>
        <v>2020-07-10</v>
      </c>
      <c r="D2604" s="16">
        <f t="shared" si="40"/>
        <v>199</v>
      </c>
      <c r="F2604" s="17">
        <f>f_netasset_total(A2604,参数!$B$1,100000000)</f>
        <v>10.4807693091</v>
      </c>
      <c r="G2604" s="17">
        <f ca="1">f_nav_adjustedreturn(A2604,参数!$B$2,参数!$B$1)</f>
        <v>0</v>
      </c>
      <c r="H2604" s="17">
        <f ca="1">f_nav_periodreturnrankingper(A2604,参数!$B$2,参数!$B$1,3)</f>
        <v>0</v>
      </c>
      <c r="I2604" s="17">
        <f ca="1">f_nav_adjustedreturn(A2604,参数!$B$3,参数!$B$2)</f>
        <v>0</v>
      </c>
      <c r="J2604" s="17">
        <f ca="1">f_nav_periodreturnrankingper(A2604,参数!$B$3,参数!$B$2,3)</f>
        <v>0</v>
      </c>
      <c r="K2604" s="17">
        <f ca="1">f_nav_adjustedreturn(A2604,参数!$B$4,参数!$B$3)</f>
        <v>0</v>
      </c>
      <c r="L2604" s="17">
        <f ca="1">f_nav_periodreturnrankingper(A2604,参数!$B$4,参数!$B$3,3)</f>
        <v>0</v>
      </c>
      <c r="M2604" s="17">
        <f ca="1">f_nav_adjustedreturn(A2604,参数!$B$5,参数!$B$4)</f>
        <v>0</v>
      </c>
      <c r="N2604" s="17">
        <f ca="1">f_nav_periodreturnrankingper(A2604,参数!$B$5,参数!$B$4,3)</f>
        <v>0</v>
      </c>
      <c r="O2604" s="17">
        <f ca="1">f_nav_adjustedreturn(A2604,参数!$B$6,参数!$B$5)</f>
        <v>0</v>
      </c>
      <c r="P2604" s="17">
        <f ca="1">f_nav_periodreturnrankingper(A2604,参数!$B$6,参数!$B$5,3)</f>
        <v>0</v>
      </c>
      <c r="Q2604" s="25">
        <f>f_return(A2604,1,参数!$B$1-365/2,参数!$B$1)</f>
        <v>21.4124491575499</v>
      </c>
      <c r="R2604" s="25">
        <f ca="1">f_return(A2604,1,参数!$B$4,参数!$B$1)</f>
        <v>0</v>
      </c>
      <c r="S2604" s="25">
        <f ca="1">f_return(A2604,1,参数!$B$6,参数!$B$1)</f>
        <v>0</v>
      </c>
      <c r="T2604" t="str">
        <f>f_info_investtype(A2604)</f>
        <v>偏股混合型基金</v>
      </c>
      <c r="U2604" t="str">
        <f>f_info_fundmanager(A2604)</f>
        <v>姜永明</v>
      </c>
      <c r="V2604">
        <f>f_info_manager_onthepostdays(A2604,1)</f>
        <v>216</v>
      </c>
      <c r="W2604" s="25">
        <f ca="1">f_return_1w(A2604,"0",参数!$B$2)</f>
        <v>0</v>
      </c>
      <c r="X2604" s="25">
        <f>f_return_1m(A2604,"0",参数!$B$1)</f>
        <v>6.82039307258222</v>
      </c>
      <c r="Y2604" s="25">
        <f>f_return_3m(A2604,0,参数!$B$1)</f>
        <v>9.85591354812889</v>
      </c>
      <c r="Z2604" s="25">
        <f>f_return_6m(A2604,0,参数!B2603)</f>
        <v>3.55491329479768</v>
      </c>
      <c r="AA2604" t="str">
        <f>f_dq_status(A2604,参数!$B$1)</f>
        <v>封闭期</v>
      </c>
      <c r="AB2604" s="17">
        <f ca="1">f_risk_maxdownside(A2604,参数!$B$6,参数!$B$1)</f>
        <v>-6.86943339018381</v>
      </c>
      <c r="AC2604" s="17">
        <f ca="1">f_risk_maxdownside(A2604,参数!$B$4,参数!$B$1)</f>
        <v>-6.86943339018381</v>
      </c>
      <c r="AD2604" t="str">
        <f ca="1">f_risk_maxdownside_date(A2604,参数!$B$6,参数!$B$1)</f>
        <v>20200829-20201030</v>
      </c>
    </row>
    <row r="2605" spans="1:30">
      <c r="A2605" s="15" t="s">
        <v>2633</v>
      </c>
      <c r="B2605" t="str">
        <f>f_info_name(A2605)</f>
        <v>泰康申润一年持有A</v>
      </c>
      <c r="C2605" t="str">
        <f>f_info_setupdate(A2605)</f>
        <v>2020-06-30</v>
      </c>
      <c r="D2605" s="16">
        <f t="shared" si="40"/>
        <v>209</v>
      </c>
      <c r="F2605" s="17">
        <f>f_netasset_total(A2605,参数!$B$1,100000000)</f>
        <v>4.6149268075</v>
      </c>
      <c r="G2605" s="17">
        <f ca="1">f_nav_adjustedreturn(A2605,参数!$B$2,参数!$B$1)</f>
        <v>0</v>
      </c>
      <c r="H2605" s="17">
        <f ca="1">f_nav_periodreturnrankingper(A2605,参数!$B$2,参数!$B$1,3)</f>
        <v>0</v>
      </c>
      <c r="I2605" s="17">
        <f ca="1">f_nav_adjustedreturn(A2605,参数!$B$3,参数!$B$2)</f>
        <v>0</v>
      </c>
      <c r="J2605" s="17">
        <f ca="1">f_nav_periodreturnrankingper(A2605,参数!$B$3,参数!$B$2,3)</f>
        <v>0</v>
      </c>
      <c r="K2605" s="17">
        <f ca="1">f_nav_adjustedreturn(A2605,参数!$B$4,参数!$B$3)</f>
        <v>0</v>
      </c>
      <c r="L2605" s="17">
        <f ca="1">f_nav_periodreturnrankingper(A2605,参数!$B$4,参数!$B$3,3)</f>
        <v>0</v>
      </c>
      <c r="M2605" s="17">
        <f ca="1">f_nav_adjustedreturn(A2605,参数!$B$5,参数!$B$4)</f>
        <v>0</v>
      </c>
      <c r="N2605" s="17">
        <f ca="1">f_nav_periodreturnrankingper(A2605,参数!$B$5,参数!$B$4,3)</f>
        <v>0</v>
      </c>
      <c r="O2605" s="17">
        <f ca="1">f_nav_adjustedreturn(A2605,参数!$B$6,参数!$B$5)</f>
        <v>0</v>
      </c>
      <c r="P2605" s="17">
        <f ca="1">f_nav_periodreturnrankingper(A2605,参数!$B$6,参数!$B$5,3)</f>
        <v>0</v>
      </c>
      <c r="Q2605" s="25">
        <f>f_return(A2605,1,参数!$B$1-365/2,参数!$B$1)</f>
        <v>17.0114738878169</v>
      </c>
      <c r="R2605" s="25">
        <f ca="1">f_return(A2605,1,参数!$B$4,参数!$B$1)</f>
        <v>0</v>
      </c>
      <c r="S2605" s="25">
        <f ca="1">f_return(A2605,1,参数!$B$6,参数!$B$1)</f>
        <v>0</v>
      </c>
      <c r="T2605" t="str">
        <f>f_info_investtype(A2605)</f>
        <v>偏债混合型基金</v>
      </c>
      <c r="U2605" t="str">
        <f>f_info_fundmanager(A2605)</f>
        <v>任慧娟,陈怡</v>
      </c>
      <c r="V2605">
        <f>f_info_manager_onthepostdays(A2605,1)</f>
        <v>226</v>
      </c>
      <c r="W2605" s="25">
        <f ca="1">f_return_1w(A2605,"0",参数!$B$2)</f>
        <v>0</v>
      </c>
      <c r="X2605" s="25">
        <f>f_return_1m(A2605,"0",参数!$B$1)</f>
        <v>4.88758553274683</v>
      </c>
      <c r="Y2605" s="25">
        <f>f_return_3m(A2605,0,参数!$B$1)</f>
        <v>6.776793710817</v>
      </c>
      <c r="Z2605" s="25">
        <f>f_return_6m(A2605,0,参数!B2604)</f>
        <v>8.42494503298022</v>
      </c>
      <c r="AA2605" t="str">
        <f>f_dq_status(A2605,参数!$B$1)</f>
        <v>开放申购|暂停赎回</v>
      </c>
      <c r="AB2605" s="17">
        <f ca="1">f_risk_maxdownside(A2605,参数!$B$6,参数!$B$1)</f>
        <v>-1.42137992300857</v>
      </c>
      <c r="AC2605" s="17">
        <f ca="1">f_risk_maxdownside(A2605,参数!$B$4,参数!$B$1)</f>
        <v>-1.42137992300857</v>
      </c>
      <c r="AD2605" t="str">
        <f ca="1">f_risk_maxdownside_date(A2605,参数!$B$6,参数!$B$1)</f>
        <v>20200829-20200925</v>
      </c>
    </row>
    <row r="2606" spans="1:30">
      <c r="A2606" s="15" t="s">
        <v>2634</v>
      </c>
      <c r="B2606" t="str">
        <f>f_info_name(A2606)</f>
        <v>创金合信汇融一年定开A</v>
      </c>
      <c r="C2606" t="str">
        <f>f_info_setupdate(A2606)</f>
        <v>2020-06-18</v>
      </c>
      <c r="D2606" s="16">
        <f t="shared" si="40"/>
        <v>221</v>
      </c>
      <c r="F2606" s="17">
        <f>f_netasset_total(A2606,参数!$B$1,100000000)</f>
        <v>11.8811299088</v>
      </c>
      <c r="G2606" s="17">
        <f ca="1">f_nav_adjustedreturn(A2606,参数!$B$2,参数!$B$1)</f>
        <v>0</v>
      </c>
      <c r="H2606" s="17">
        <f ca="1">f_nav_periodreturnrankingper(A2606,参数!$B$2,参数!$B$1,3)</f>
        <v>0</v>
      </c>
      <c r="I2606" s="17">
        <f ca="1">f_nav_adjustedreturn(A2606,参数!$B$3,参数!$B$2)</f>
        <v>0</v>
      </c>
      <c r="J2606" s="17">
        <f ca="1">f_nav_periodreturnrankingper(A2606,参数!$B$3,参数!$B$2,3)</f>
        <v>0</v>
      </c>
      <c r="K2606" s="17">
        <f ca="1">f_nav_adjustedreturn(A2606,参数!$B$4,参数!$B$3)</f>
        <v>0</v>
      </c>
      <c r="L2606" s="17">
        <f ca="1">f_nav_periodreturnrankingper(A2606,参数!$B$4,参数!$B$3,3)</f>
        <v>0</v>
      </c>
      <c r="M2606" s="17">
        <f ca="1">f_nav_adjustedreturn(A2606,参数!$B$5,参数!$B$4)</f>
        <v>0</v>
      </c>
      <c r="N2606" s="17">
        <f ca="1">f_nav_periodreturnrankingper(A2606,参数!$B$5,参数!$B$4,3)</f>
        <v>0</v>
      </c>
      <c r="O2606" s="17">
        <f ca="1">f_nav_adjustedreturn(A2606,参数!$B$6,参数!$B$5)</f>
        <v>0</v>
      </c>
      <c r="P2606" s="17">
        <f ca="1">f_nav_periodreturnrankingper(A2606,参数!$B$6,参数!$B$5,3)</f>
        <v>0</v>
      </c>
      <c r="Q2606" s="25">
        <f>f_return(A2606,1,参数!$B$1-365/2,参数!$B$1)</f>
        <v>54.1066087473374</v>
      </c>
      <c r="R2606" s="25">
        <f ca="1">f_return(A2606,1,参数!$B$4,参数!$B$1)</f>
        <v>0</v>
      </c>
      <c r="S2606" s="25">
        <f ca="1">f_return(A2606,1,参数!$B$6,参数!$B$1)</f>
        <v>0</v>
      </c>
      <c r="T2606" t="str">
        <f>f_info_investtype(A2606)</f>
        <v>偏股混合型基金</v>
      </c>
      <c r="U2606" t="str">
        <f>f_info_fundmanager(A2606)</f>
        <v>曹春林,何媛</v>
      </c>
      <c r="V2606">
        <f>f_info_manager_onthepostdays(A2606,1)</f>
        <v>238</v>
      </c>
      <c r="W2606" s="25">
        <f ca="1">f_return_1w(A2606,"0",参数!$B$2)</f>
        <v>0</v>
      </c>
      <c r="X2606" s="25">
        <f>f_return_1m(A2606,"0",参数!$B$1)</f>
        <v>7.57130509939498</v>
      </c>
      <c r="Y2606" s="25">
        <f>f_return_3m(A2606,0,参数!$B$1)</f>
        <v>23.3620775101596</v>
      </c>
      <c r="Z2606" s="25">
        <f>f_return_6m(A2606,0,参数!B2605)</f>
        <v>12.6080476900149</v>
      </c>
      <c r="AA2606" t="str">
        <f>f_dq_status(A2606,参数!$B$1)</f>
        <v>封闭期</v>
      </c>
      <c r="AB2606" s="17">
        <f ca="1">f_risk_maxdownside(A2606,参数!$B$6,参数!$B$1)</f>
        <v>-5.0701101164541</v>
      </c>
      <c r="AC2606" s="17">
        <f ca="1">f_risk_maxdownside(A2606,参数!$B$4,参数!$B$1)</f>
        <v>-5.0701101164541</v>
      </c>
      <c r="AD2606" t="str">
        <f ca="1">f_risk_maxdownside_date(A2606,参数!$B$6,参数!$B$1)</f>
        <v>20210109-20210115</v>
      </c>
    </row>
    <row r="2607" spans="1:30">
      <c r="A2607" s="15" t="s">
        <v>2635</v>
      </c>
      <c r="B2607" t="str">
        <f>f_info_name(A2607)</f>
        <v>安信禧悦稳健养老目标一年</v>
      </c>
      <c r="C2607" t="str">
        <f>f_info_setupdate(A2607)</f>
        <v>2020-06-09</v>
      </c>
      <c r="D2607" s="16">
        <f t="shared" si="40"/>
        <v>230</v>
      </c>
      <c r="F2607" s="17">
        <f>f_netasset_total(A2607,参数!$B$1,100000000)</f>
        <v>4.4097242908</v>
      </c>
      <c r="G2607" s="17">
        <f ca="1">f_nav_adjustedreturn(A2607,参数!$B$2,参数!$B$1)</f>
        <v>0</v>
      </c>
      <c r="H2607" s="17">
        <f ca="1">f_nav_periodreturnrankingper(A2607,参数!$B$2,参数!$B$1,3)</f>
        <v>0</v>
      </c>
      <c r="I2607" s="17">
        <f ca="1">f_nav_adjustedreturn(A2607,参数!$B$3,参数!$B$2)</f>
        <v>0</v>
      </c>
      <c r="J2607" s="17">
        <f ca="1">f_nav_periodreturnrankingper(A2607,参数!$B$3,参数!$B$2,3)</f>
        <v>0</v>
      </c>
      <c r="K2607" s="17">
        <f ca="1">f_nav_adjustedreturn(A2607,参数!$B$4,参数!$B$3)</f>
        <v>0</v>
      </c>
      <c r="L2607" s="17">
        <f ca="1">f_nav_periodreturnrankingper(A2607,参数!$B$4,参数!$B$3,3)</f>
        <v>0</v>
      </c>
      <c r="M2607" s="17">
        <f ca="1">f_nav_adjustedreturn(A2607,参数!$B$5,参数!$B$4)</f>
        <v>0</v>
      </c>
      <c r="N2607" s="17">
        <f ca="1">f_nav_periodreturnrankingper(A2607,参数!$B$5,参数!$B$4,3)</f>
        <v>0</v>
      </c>
      <c r="O2607" s="17">
        <f ca="1">f_nav_adjustedreturn(A2607,参数!$B$6,参数!$B$5)</f>
        <v>0</v>
      </c>
      <c r="P2607" s="17">
        <f ca="1">f_nav_periodreturnrankingper(A2607,参数!$B$6,参数!$B$5,3)</f>
        <v>0</v>
      </c>
      <c r="Q2607" s="25">
        <f>f_return(A2607,1,参数!$B$1-365/2,参数!$B$1)</f>
        <v>16.6777266069596</v>
      </c>
      <c r="R2607" s="25">
        <f ca="1">f_return(A2607,1,参数!$B$4,参数!$B$1)</f>
        <v>0</v>
      </c>
      <c r="S2607" s="25">
        <f ca="1">f_return(A2607,1,参数!$B$6,参数!$B$1)</f>
        <v>0</v>
      </c>
      <c r="T2607" t="str">
        <f>f_info_investtype(A2607)</f>
        <v>偏债混合型基金</v>
      </c>
      <c r="U2607" t="str">
        <f>f_info_fundmanager(A2607)</f>
        <v>占冠良</v>
      </c>
      <c r="V2607">
        <f>f_info_manager_onthepostdays(A2607,1)</f>
        <v>247</v>
      </c>
      <c r="W2607" s="25">
        <f ca="1">f_return_1w(A2607,"0",参数!$B$2)</f>
        <v>0</v>
      </c>
      <c r="X2607" s="25">
        <f>f_return_1m(A2607,"0",参数!$B$1)</f>
        <v>3.86092969650404</v>
      </c>
      <c r="Y2607" s="25">
        <f>f_return_3m(A2607,0,参数!$B$1)</f>
        <v>6.75222112537019</v>
      </c>
      <c r="Z2607" s="25">
        <f>f_return_6m(A2607,0,参数!B2606)</f>
        <v>3.07887792004692</v>
      </c>
      <c r="AA2607" t="str">
        <f>f_dq_status(A2607,参数!$B$1)</f>
        <v>开放申购|暂停赎回</v>
      </c>
      <c r="AB2607" s="17">
        <f ca="1">f_risk_maxdownside(A2607,参数!$B$6,参数!$B$1)</f>
        <v>-2.13658536585364</v>
      </c>
      <c r="AC2607" s="17">
        <f ca="1">f_risk_maxdownside(A2607,参数!$B$4,参数!$B$1)</f>
        <v>-2.13658536585364</v>
      </c>
      <c r="AD2607" t="str">
        <f ca="1">f_risk_maxdownside_date(A2607,参数!$B$6,参数!$B$1)</f>
        <v>20200807-20200928</v>
      </c>
    </row>
    <row r="2608" spans="1:30">
      <c r="A2608" s="15" t="s">
        <v>2636</v>
      </c>
      <c r="B2608" t="str">
        <f>f_info_name(A2608)</f>
        <v>博时健康成长主题双周定期可赎回A</v>
      </c>
      <c r="C2608" t="str">
        <f>f_info_setupdate(A2608)</f>
        <v>2020-06-17</v>
      </c>
      <c r="D2608" s="16">
        <f t="shared" si="40"/>
        <v>222</v>
      </c>
      <c r="F2608" s="17">
        <f>f_netasset_total(A2608,参数!$B$1,100000000)</f>
        <v>23.0933286043</v>
      </c>
      <c r="G2608" s="17">
        <f ca="1">f_nav_adjustedreturn(A2608,参数!$B$2,参数!$B$1)</f>
        <v>0</v>
      </c>
      <c r="H2608" s="17">
        <f ca="1">f_nav_periodreturnrankingper(A2608,参数!$B$2,参数!$B$1,3)</f>
        <v>0</v>
      </c>
      <c r="I2608" s="17">
        <f ca="1">f_nav_adjustedreturn(A2608,参数!$B$3,参数!$B$2)</f>
        <v>0</v>
      </c>
      <c r="J2608" s="17">
        <f ca="1">f_nav_periodreturnrankingper(A2608,参数!$B$3,参数!$B$2,3)</f>
        <v>0</v>
      </c>
      <c r="K2608" s="17">
        <f ca="1">f_nav_adjustedreturn(A2608,参数!$B$4,参数!$B$3)</f>
        <v>0</v>
      </c>
      <c r="L2608" s="17">
        <f ca="1">f_nav_periodreturnrankingper(A2608,参数!$B$4,参数!$B$3,3)</f>
        <v>0</v>
      </c>
      <c r="M2608" s="17">
        <f ca="1">f_nav_adjustedreturn(A2608,参数!$B$5,参数!$B$4)</f>
        <v>0</v>
      </c>
      <c r="N2608" s="17">
        <f ca="1">f_nav_periodreturnrankingper(A2608,参数!$B$5,参数!$B$4,3)</f>
        <v>0</v>
      </c>
      <c r="O2608" s="17">
        <f ca="1">f_nav_adjustedreturn(A2608,参数!$B$6,参数!$B$5)</f>
        <v>0</v>
      </c>
      <c r="P2608" s="17">
        <f ca="1">f_nav_periodreturnrankingper(A2608,参数!$B$6,参数!$B$5,3)</f>
        <v>0</v>
      </c>
      <c r="Q2608" s="25">
        <f>f_return(A2608,1,参数!$B$1-365/2,参数!$B$1)</f>
        <v>58.4836547577519</v>
      </c>
      <c r="R2608" s="25">
        <f ca="1">f_return(A2608,1,参数!$B$4,参数!$B$1)</f>
        <v>0</v>
      </c>
      <c r="S2608" s="25">
        <f ca="1">f_return(A2608,1,参数!$B$6,参数!$B$1)</f>
        <v>0</v>
      </c>
      <c r="T2608" t="str">
        <f>f_info_investtype(A2608)</f>
        <v>偏股混合型基金</v>
      </c>
      <c r="U2608" t="str">
        <f>f_info_fundmanager(A2608)</f>
        <v>葛晨</v>
      </c>
      <c r="V2608">
        <f>f_info_manager_onthepostdays(A2608,1)</f>
        <v>239</v>
      </c>
      <c r="W2608" s="25">
        <f ca="1">f_return_1w(A2608,"0",参数!$B$2)</f>
        <v>0</v>
      </c>
      <c r="X2608" s="25">
        <f>f_return_1m(A2608,"0",参数!$B$1)</f>
        <v>20.0554528650647</v>
      </c>
      <c r="Y2608" s="25">
        <f>f_return_3m(A2608,0,参数!$B$1)</f>
        <v>26.0308528184729</v>
      </c>
      <c r="Z2608" s="25">
        <f>f_return_6m(A2608,0,参数!B2607)</f>
        <v>21.2305675220079</v>
      </c>
      <c r="AA2608" t="str">
        <f>f_dq_status(A2608,参数!$B$1)</f>
        <v>开放申购|暂停赎回</v>
      </c>
      <c r="AB2608" s="17">
        <f ca="1">f_risk_maxdownside(A2608,参数!$B$6,参数!$B$1)</f>
        <v>-8.97684288218471</v>
      </c>
      <c r="AC2608" s="17">
        <f ca="1">f_risk_maxdownside(A2608,参数!$B$4,参数!$B$1)</f>
        <v>-8.97684288218471</v>
      </c>
      <c r="AD2608" t="str">
        <f ca="1">f_risk_maxdownside_date(A2608,参数!$B$6,参数!$B$1)</f>
        <v>20201015-20201130</v>
      </c>
    </row>
    <row r="2609" spans="1:30">
      <c r="A2609" s="15" t="s">
        <v>2637</v>
      </c>
      <c r="B2609" t="str">
        <f>f_info_name(A2609)</f>
        <v>东方欣利A</v>
      </c>
      <c r="C2609" t="str">
        <f>f_info_setupdate(A2609)</f>
        <v>2020-06-18</v>
      </c>
      <c r="D2609" s="16">
        <f t="shared" si="40"/>
        <v>221</v>
      </c>
      <c r="F2609" s="17">
        <f>f_netasset_total(A2609,参数!$B$1,100000000)</f>
        <v>5.5893900423</v>
      </c>
      <c r="G2609" s="17">
        <f ca="1">f_nav_adjustedreturn(A2609,参数!$B$2,参数!$B$1)</f>
        <v>0</v>
      </c>
      <c r="H2609" s="17">
        <f ca="1">f_nav_periodreturnrankingper(A2609,参数!$B$2,参数!$B$1,3)</f>
        <v>0</v>
      </c>
      <c r="I2609" s="17">
        <f ca="1">f_nav_adjustedreturn(A2609,参数!$B$3,参数!$B$2)</f>
        <v>0</v>
      </c>
      <c r="J2609" s="17">
        <f ca="1">f_nav_periodreturnrankingper(A2609,参数!$B$3,参数!$B$2,3)</f>
        <v>0</v>
      </c>
      <c r="K2609" s="17">
        <f ca="1">f_nav_adjustedreturn(A2609,参数!$B$4,参数!$B$3)</f>
        <v>0</v>
      </c>
      <c r="L2609" s="17">
        <f ca="1">f_nav_periodreturnrankingper(A2609,参数!$B$4,参数!$B$3,3)</f>
        <v>0</v>
      </c>
      <c r="M2609" s="17">
        <f ca="1">f_nav_adjustedreturn(A2609,参数!$B$5,参数!$B$4)</f>
        <v>0</v>
      </c>
      <c r="N2609" s="17">
        <f ca="1">f_nav_periodreturnrankingper(A2609,参数!$B$5,参数!$B$4,3)</f>
        <v>0</v>
      </c>
      <c r="O2609" s="17">
        <f ca="1">f_nav_adjustedreturn(A2609,参数!$B$6,参数!$B$5)</f>
        <v>0</v>
      </c>
      <c r="P2609" s="17">
        <f ca="1">f_nav_periodreturnrankingper(A2609,参数!$B$6,参数!$B$5,3)</f>
        <v>0</v>
      </c>
      <c r="Q2609" s="25">
        <f>f_return(A2609,1,参数!$B$1-365/2,参数!$B$1)</f>
        <v>35.5646290277571</v>
      </c>
      <c r="R2609" s="25">
        <f ca="1">f_return(A2609,1,参数!$B$4,参数!$B$1)</f>
        <v>0</v>
      </c>
      <c r="S2609" s="25">
        <f ca="1">f_return(A2609,1,参数!$B$6,参数!$B$1)</f>
        <v>0</v>
      </c>
      <c r="T2609" t="str">
        <f>f_info_investtype(A2609)</f>
        <v>偏债混合型基金</v>
      </c>
      <c r="U2609" t="str">
        <f>f_info_fundmanager(A2609)</f>
        <v>许文波</v>
      </c>
      <c r="V2609">
        <f>f_info_manager_onthepostdays(A2609,1)</f>
        <v>238</v>
      </c>
      <c r="W2609" s="25">
        <f ca="1">f_return_1w(A2609,"0",参数!$B$2)</f>
        <v>0</v>
      </c>
      <c r="X2609" s="25">
        <f>f_return_1m(A2609,"0",参数!$B$1)</f>
        <v>6.95801664857039</v>
      </c>
      <c r="Y2609" s="25">
        <f>f_return_3m(A2609,0,参数!$B$1)</f>
        <v>15.191970376145</v>
      </c>
      <c r="Z2609" s="25">
        <f>f_return_6m(A2609,0,参数!B2608)</f>
        <v>14.714215925745</v>
      </c>
      <c r="AA2609" t="str">
        <f>f_dq_status(A2609,参数!$B$1)</f>
        <v>暂停大额申购|开放赎回</v>
      </c>
      <c r="AB2609" s="17">
        <f ca="1">f_risk_maxdownside(A2609,参数!$B$6,参数!$B$1)</f>
        <v>-4.12979351032447</v>
      </c>
      <c r="AC2609" s="17">
        <f ca="1">f_risk_maxdownside(A2609,参数!$B$4,参数!$B$1)</f>
        <v>-4.12979351032447</v>
      </c>
      <c r="AD2609" t="str">
        <f ca="1">f_risk_maxdownside_date(A2609,参数!$B$6,参数!$B$1)</f>
        <v>20200903-20200910</v>
      </c>
    </row>
    <row r="2610" spans="1:30">
      <c r="A2610" s="15" t="s">
        <v>2638</v>
      </c>
      <c r="B2610" t="str">
        <f>f_info_name(A2610)</f>
        <v>国泰致远优势</v>
      </c>
      <c r="C2610" t="str">
        <f>f_info_setupdate(A2610)</f>
        <v>2020-07-16</v>
      </c>
      <c r="D2610" s="16">
        <f t="shared" si="40"/>
        <v>193</v>
      </c>
      <c r="F2610" s="17">
        <f>f_netasset_total(A2610,参数!$B$1,100000000)</f>
        <v>61.0637482759</v>
      </c>
      <c r="G2610" s="17">
        <f ca="1">f_nav_adjustedreturn(A2610,参数!$B$2,参数!$B$1)</f>
        <v>0</v>
      </c>
      <c r="H2610" s="17">
        <f ca="1">f_nav_periodreturnrankingper(A2610,参数!$B$2,参数!$B$1,3)</f>
        <v>0</v>
      </c>
      <c r="I2610" s="17">
        <f ca="1">f_nav_adjustedreturn(A2610,参数!$B$3,参数!$B$2)</f>
        <v>0</v>
      </c>
      <c r="J2610" s="17">
        <f ca="1">f_nav_periodreturnrankingper(A2610,参数!$B$3,参数!$B$2,3)</f>
        <v>0</v>
      </c>
      <c r="K2610" s="17">
        <f ca="1">f_nav_adjustedreturn(A2610,参数!$B$4,参数!$B$3)</f>
        <v>0</v>
      </c>
      <c r="L2610" s="17">
        <f ca="1">f_nav_periodreturnrankingper(A2610,参数!$B$4,参数!$B$3,3)</f>
        <v>0</v>
      </c>
      <c r="M2610" s="17">
        <f ca="1">f_nav_adjustedreturn(A2610,参数!$B$5,参数!$B$4)</f>
        <v>0</v>
      </c>
      <c r="N2610" s="17">
        <f ca="1">f_nav_periodreturnrankingper(A2610,参数!$B$5,参数!$B$4,3)</f>
        <v>0</v>
      </c>
      <c r="O2610" s="17">
        <f ca="1">f_nav_adjustedreturn(A2610,参数!$B$6,参数!$B$5)</f>
        <v>0</v>
      </c>
      <c r="P2610" s="17">
        <f ca="1">f_nav_periodreturnrankingper(A2610,参数!$B$6,参数!$B$5,3)</f>
        <v>0</v>
      </c>
      <c r="Q2610" s="25">
        <f>f_return(A2610,1,参数!$B$1-365/2,参数!$B$1)</f>
        <v>73.170231093427</v>
      </c>
      <c r="R2610" s="25">
        <f ca="1">f_return(A2610,1,参数!$B$4,参数!$B$1)</f>
        <v>0</v>
      </c>
      <c r="S2610" s="25">
        <f ca="1">f_return(A2610,1,参数!$B$6,参数!$B$1)</f>
        <v>0</v>
      </c>
      <c r="T2610" t="str">
        <f>f_info_investtype(A2610)</f>
        <v>偏股混合型基金</v>
      </c>
      <c r="U2610" t="str">
        <f>f_info_fundmanager(A2610)</f>
        <v>郑有为</v>
      </c>
      <c r="V2610">
        <f>f_info_manager_onthepostdays(A2610,1)</f>
        <v>210</v>
      </c>
      <c r="W2610" s="25">
        <f ca="1">f_return_1w(A2610,"0",参数!$B$2)</f>
        <v>0</v>
      </c>
      <c r="X2610" s="25">
        <f>f_return_1m(A2610,"0",参数!$B$1)</f>
        <v>20.822429906542</v>
      </c>
      <c r="Y2610" s="25">
        <f>f_return_3m(A2610,0,参数!$B$1)</f>
        <v>28.7264761525441</v>
      </c>
      <c r="Z2610" s="25">
        <f>f_return_6m(A2610,0,参数!B2609)</f>
        <v>35.1140515453738</v>
      </c>
      <c r="AA2610" t="str">
        <f>f_dq_status(A2610,参数!$B$1)</f>
        <v>开放申购|开放赎回</v>
      </c>
      <c r="AB2610" s="17">
        <f ca="1">f_risk_maxdownside(A2610,参数!$B$6,参数!$B$1)</f>
        <v>-5.18323179048831</v>
      </c>
      <c r="AC2610" s="17">
        <f ca="1">f_risk_maxdownside(A2610,参数!$B$4,参数!$B$1)</f>
        <v>-5.18323179048831</v>
      </c>
      <c r="AD2610" t="str">
        <f ca="1">f_risk_maxdownside_date(A2610,参数!$B$6,参数!$B$1)</f>
        <v>20201202-20201211</v>
      </c>
    </row>
    <row r="2611" spans="1:30">
      <c r="A2611" s="15" t="s">
        <v>2639</v>
      </c>
      <c r="B2611" t="str">
        <f>f_info_name(A2611)</f>
        <v>汇丰晋信慧盈</v>
      </c>
      <c r="C2611" t="str">
        <f>f_info_setupdate(A2611)</f>
        <v>2020-07-30</v>
      </c>
      <c r="D2611" s="16">
        <f t="shared" si="40"/>
        <v>179</v>
      </c>
      <c r="F2611" s="17">
        <f>f_netasset_total(A2611,参数!$B$1,100000000)</f>
        <v>8.2785846846</v>
      </c>
      <c r="G2611" s="17">
        <f ca="1">f_nav_adjustedreturn(A2611,参数!$B$2,参数!$B$1)</f>
        <v>0</v>
      </c>
      <c r="H2611" s="17">
        <f ca="1">f_nav_periodreturnrankingper(A2611,参数!$B$2,参数!$B$1,3)</f>
        <v>0</v>
      </c>
      <c r="I2611" s="17">
        <f ca="1">f_nav_adjustedreturn(A2611,参数!$B$3,参数!$B$2)</f>
        <v>0</v>
      </c>
      <c r="J2611" s="17">
        <f ca="1">f_nav_periodreturnrankingper(A2611,参数!$B$3,参数!$B$2,3)</f>
        <v>0</v>
      </c>
      <c r="K2611" s="17">
        <f ca="1">f_nav_adjustedreturn(A2611,参数!$B$4,参数!$B$3)</f>
        <v>0</v>
      </c>
      <c r="L2611" s="17">
        <f ca="1">f_nav_periodreturnrankingper(A2611,参数!$B$4,参数!$B$3,3)</f>
        <v>0</v>
      </c>
      <c r="M2611" s="17">
        <f ca="1">f_nav_adjustedreturn(A2611,参数!$B$5,参数!$B$4)</f>
        <v>0</v>
      </c>
      <c r="N2611" s="17">
        <f ca="1">f_nav_periodreturnrankingper(A2611,参数!$B$5,参数!$B$4,3)</f>
        <v>0</v>
      </c>
      <c r="O2611" s="17">
        <f ca="1">f_nav_adjustedreturn(A2611,参数!$B$6,参数!$B$5)</f>
        <v>0</v>
      </c>
      <c r="P2611" s="17">
        <f ca="1">f_nav_periodreturnrankingper(A2611,参数!$B$6,参数!$B$5,3)</f>
        <v>0</v>
      </c>
      <c r="Q2611" s="25">
        <f>f_return(A2611,1,参数!$B$1-365/2,参数!$B$1)</f>
        <v>0</v>
      </c>
      <c r="R2611" s="25">
        <f ca="1">f_return(A2611,1,参数!$B$4,参数!$B$1)</f>
        <v>0</v>
      </c>
      <c r="S2611" s="25">
        <f ca="1">f_return(A2611,1,参数!$B$6,参数!$B$1)</f>
        <v>0</v>
      </c>
      <c r="T2611" t="str">
        <f>f_info_investtype(A2611)</f>
        <v>偏债混合型基金</v>
      </c>
      <c r="U2611" t="str">
        <f>f_info_fundmanager(A2611)</f>
        <v>严瑾,蔡若林</v>
      </c>
      <c r="V2611">
        <f>f_info_manager_onthepostdays(A2611,1)</f>
        <v>196</v>
      </c>
      <c r="W2611" s="25">
        <f ca="1">f_return_1w(A2611,"0",参数!$B$2)</f>
        <v>0</v>
      </c>
      <c r="X2611" s="25">
        <f>f_return_1m(A2611,"0",参数!$B$1)</f>
        <v>5.40804373291684</v>
      </c>
      <c r="Y2611" s="25">
        <f>f_return_3m(A2611,0,参数!$B$1)</f>
        <v>9.11479385610348</v>
      </c>
      <c r="Z2611" s="25">
        <f>f_return_6m(A2611,0,参数!B2610)</f>
        <v>9.88669407399981</v>
      </c>
      <c r="AA2611" t="str">
        <f>f_dq_status(A2611,参数!$B$1)</f>
        <v>开放申购|开放赎回</v>
      </c>
      <c r="AB2611" s="17">
        <f ca="1">f_risk_maxdownside(A2611,参数!$B$6,参数!$B$1)</f>
        <v>-4.11981566820276</v>
      </c>
      <c r="AC2611" s="17">
        <f ca="1">f_risk_maxdownside(A2611,参数!$B$4,参数!$B$1)</f>
        <v>-4.11981566820276</v>
      </c>
      <c r="AD2611" t="str">
        <f ca="1">f_risk_maxdownside_date(A2611,参数!$B$6,参数!$B$1)</f>
        <v>20210113-20210119</v>
      </c>
    </row>
    <row r="2612" spans="1:30">
      <c r="A2612" s="15" t="s">
        <v>2640</v>
      </c>
      <c r="B2612" t="str">
        <f>f_info_name(A2612)</f>
        <v>建信食品饮料行业</v>
      </c>
      <c r="C2612" t="str">
        <f>f_info_setupdate(A2612)</f>
        <v>2020-08-26</v>
      </c>
      <c r="D2612" s="16">
        <f t="shared" si="40"/>
        <v>152</v>
      </c>
      <c r="F2612" s="17">
        <f>f_netasset_total(A2612,参数!$B$1,100000000)</f>
        <v>4.3581226763</v>
      </c>
      <c r="G2612" s="17">
        <f ca="1">f_nav_adjustedreturn(A2612,参数!$B$2,参数!$B$1)</f>
        <v>0</v>
      </c>
      <c r="H2612" s="17">
        <f ca="1">f_nav_periodreturnrankingper(A2612,参数!$B$2,参数!$B$1,3)</f>
        <v>0</v>
      </c>
      <c r="I2612" s="17">
        <f ca="1">f_nav_adjustedreturn(A2612,参数!$B$3,参数!$B$2)</f>
        <v>0</v>
      </c>
      <c r="J2612" s="17">
        <f ca="1">f_nav_periodreturnrankingper(A2612,参数!$B$3,参数!$B$2,3)</f>
        <v>0</v>
      </c>
      <c r="K2612" s="17">
        <f ca="1">f_nav_adjustedreturn(A2612,参数!$B$4,参数!$B$3)</f>
        <v>0</v>
      </c>
      <c r="L2612" s="17">
        <f ca="1">f_nav_periodreturnrankingper(A2612,参数!$B$4,参数!$B$3,3)</f>
        <v>0</v>
      </c>
      <c r="M2612" s="17">
        <f ca="1">f_nav_adjustedreturn(A2612,参数!$B$5,参数!$B$4)</f>
        <v>0</v>
      </c>
      <c r="N2612" s="17">
        <f ca="1">f_nav_periodreturnrankingper(A2612,参数!$B$5,参数!$B$4,3)</f>
        <v>0</v>
      </c>
      <c r="O2612" s="17">
        <f ca="1">f_nav_adjustedreturn(A2612,参数!$B$6,参数!$B$5)</f>
        <v>0</v>
      </c>
      <c r="P2612" s="17">
        <f ca="1">f_nav_periodreturnrankingper(A2612,参数!$B$6,参数!$B$5,3)</f>
        <v>0</v>
      </c>
      <c r="Q2612" s="25">
        <f>f_return(A2612,1,参数!$B$1-365/2,参数!$B$1)</f>
        <v>0</v>
      </c>
      <c r="R2612" s="25">
        <f ca="1">f_return(A2612,1,参数!$B$4,参数!$B$1)</f>
        <v>0</v>
      </c>
      <c r="S2612" s="25">
        <f ca="1">f_return(A2612,1,参数!$B$6,参数!$B$1)</f>
        <v>0</v>
      </c>
      <c r="T2612" t="str">
        <f>f_info_investtype(A2612)</f>
        <v>普通股票型基金</v>
      </c>
      <c r="U2612" t="str">
        <f>f_info_fundmanager(A2612)</f>
        <v>吴尚伟</v>
      </c>
      <c r="V2612">
        <f>f_info_manager_onthepostdays(A2612,1)</f>
        <v>169</v>
      </c>
      <c r="W2612" s="25">
        <f ca="1">f_return_1w(A2612,"0",参数!$B$2)</f>
        <v>0</v>
      </c>
      <c r="X2612" s="25">
        <f>f_return_1m(A2612,"0",参数!$B$1)</f>
        <v>14.1387694034038</v>
      </c>
      <c r="Y2612" s="25">
        <f>f_return_3m(A2612,0,参数!$B$1)</f>
        <v>22.5255972696246</v>
      </c>
      <c r="Z2612" s="25">
        <f>f_return_6m(A2612,0,参数!B2611)</f>
        <v>0</v>
      </c>
      <c r="AA2612" t="str">
        <f>f_dq_status(A2612,参数!$B$1)</f>
        <v>开放申购|开放赎回</v>
      </c>
      <c r="AB2612" s="17">
        <f ca="1">f_risk_maxdownside(A2612,参数!$B$6,参数!$B$1)</f>
        <v>-10.0047192071732</v>
      </c>
      <c r="AC2612" s="17">
        <f ca="1">f_risk_maxdownside(A2612,参数!$B$4,参数!$B$1)</f>
        <v>-10.0047192071732</v>
      </c>
      <c r="AD2612" t="str">
        <f ca="1">f_risk_maxdownside_date(A2612,参数!$B$6,参数!$B$1)</f>
        <v>20210108-20210119</v>
      </c>
    </row>
    <row r="2613" spans="1:30">
      <c r="A2613" s="15" t="s">
        <v>2641</v>
      </c>
      <c r="B2613" t="str">
        <f>f_info_name(A2613)</f>
        <v>国泰宏益一年A</v>
      </c>
      <c r="C2613" t="str">
        <f>f_info_setupdate(A2613)</f>
        <v>2020-06-01</v>
      </c>
      <c r="D2613" s="16">
        <f t="shared" si="40"/>
        <v>238</v>
      </c>
      <c r="F2613" s="17">
        <f>f_netasset_total(A2613,参数!$B$1,100000000)</f>
        <v>6.9048111666</v>
      </c>
      <c r="G2613" s="17">
        <f ca="1">f_nav_adjustedreturn(A2613,参数!$B$2,参数!$B$1)</f>
        <v>0</v>
      </c>
      <c r="H2613" s="17">
        <f ca="1">f_nav_periodreturnrankingper(A2613,参数!$B$2,参数!$B$1,3)</f>
        <v>0</v>
      </c>
      <c r="I2613" s="17">
        <f ca="1">f_nav_adjustedreturn(A2613,参数!$B$3,参数!$B$2)</f>
        <v>0</v>
      </c>
      <c r="J2613" s="17">
        <f ca="1">f_nav_periodreturnrankingper(A2613,参数!$B$3,参数!$B$2,3)</f>
        <v>0</v>
      </c>
      <c r="K2613" s="17">
        <f ca="1">f_nav_adjustedreturn(A2613,参数!$B$4,参数!$B$3)</f>
        <v>0</v>
      </c>
      <c r="L2613" s="17">
        <f ca="1">f_nav_periodreturnrankingper(A2613,参数!$B$4,参数!$B$3,3)</f>
        <v>0</v>
      </c>
      <c r="M2613" s="17">
        <f ca="1">f_nav_adjustedreturn(A2613,参数!$B$5,参数!$B$4)</f>
        <v>0</v>
      </c>
      <c r="N2613" s="17">
        <f ca="1">f_nav_periodreturnrankingper(A2613,参数!$B$5,参数!$B$4,3)</f>
        <v>0</v>
      </c>
      <c r="O2613" s="17">
        <f ca="1">f_nav_adjustedreturn(A2613,参数!$B$6,参数!$B$5)</f>
        <v>0</v>
      </c>
      <c r="P2613" s="17">
        <f ca="1">f_nav_periodreturnrankingper(A2613,参数!$B$6,参数!$B$5,3)</f>
        <v>0</v>
      </c>
      <c r="Q2613" s="25">
        <f>f_return(A2613,1,参数!$B$1-365/2,参数!$B$1)</f>
        <v>26.2450526526676</v>
      </c>
      <c r="R2613" s="25">
        <f ca="1">f_return(A2613,1,参数!$B$4,参数!$B$1)</f>
        <v>0</v>
      </c>
      <c r="S2613" s="25">
        <f ca="1">f_return(A2613,1,参数!$B$6,参数!$B$1)</f>
        <v>0</v>
      </c>
      <c r="T2613" t="str">
        <f>f_info_investtype(A2613)</f>
        <v>偏债混合型基金</v>
      </c>
      <c r="U2613" t="str">
        <f>f_info_fundmanager(A2613)</f>
        <v>樊利安</v>
      </c>
      <c r="V2613">
        <f>f_info_manager_onthepostdays(A2613,1)</f>
        <v>255</v>
      </c>
      <c r="W2613" s="25">
        <f ca="1">f_return_1w(A2613,"0",参数!$B$2)</f>
        <v>0</v>
      </c>
      <c r="X2613" s="25">
        <f>f_return_1m(A2613,"0",参数!$B$1)</f>
        <v>4.99687136855279</v>
      </c>
      <c r="Y2613" s="25">
        <f>f_return_3m(A2613,0,参数!$B$1)</f>
        <v>8.05887764489422</v>
      </c>
      <c r="Z2613" s="25">
        <f>f_return_6m(A2613,0,参数!B2612)</f>
        <v>8.8100793280448</v>
      </c>
      <c r="AA2613" t="str">
        <f>f_dq_status(A2613,参数!$B$1)</f>
        <v>暂停大额申购|暂停赎回</v>
      </c>
      <c r="AB2613" s="17">
        <f ca="1">f_risk_maxdownside(A2613,参数!$B$6,参数!$B$1)</f>
        <v>-2.15998535603149</v>
      </c>
      <c r="AC2613" s="17">
        <f ca="1">f_risk_maxdownside(A2613,参数!$B$4,参数!$B$1)</f>
        <v>-2.15998535603149</v>
      </c>
      <c r="AD2613" t="str">
        <f ca="1">f_risk_maxdownside_date(A2613,参数!$B$6,参数!$B$1)</f>
        <v>20200902-20200910</v>
      </c>
    </row>
    <row r="2614" spans="1:30">
      <c r="A2614" s="15" t="s">
        <v>2642</v>
      </c>
      <c r="B2614" t="str">
        <f>f_info_name(A2614)</f>
        <v>光大保德信瑞和A</v>
      </c>
      <c r="C2614" t="str">
        <f>f_info_setupdate(A2614)</f>
        <v>2020-06-29</v>
      </c>
      <c r="D2614" s="16">
        <f t="shared" si="40"/>
        <v>210</v>
      </c>
      <c r="F2614" s="17">
        <f>f_netasset_total(A2614,参数!$B$1,100000000)</f>
        <v>2.443702311</v>
      </c>
      <c r="G2614" s="17">
        <f ca="1">f_nav_adjustedreturn(A2614,参数!$B$2,参数!$B$1)</f>
        <v>0</v>
      </c>
      <c r="H2614" s="17">
        <f ca="1">f_nav_periodreturnrankingper(A2614,参数!$B$2,参数!$B$1,3)</f>
        <v>0</v>
      </c>
      <c r="I2614" s="17">
        <f ca="1">f_nav_adjustedreturn(A2614,参数!$B$3,参数!$B$2)</f>
        <v>0</v>
      </c>
      <c r="J2614" s="17">
        <f ca="1">f_nav_periodreturnrankingper(A2614,参数!$B$3,参数!$B$2,3)</f>
        <v>0</v>
      </c>
      <c r="K2614" s="17">
        <f ca="1">f_nav_adjustedreturn(A2614,参数!$B$4,参数!$B$3)</f>
        <v>0</v>
      </c>
      <c r="L2614" s="17">
        <f ca="1">f_nav_periodreturnrankingper(A2614,参数!$B$4,参数!$B$3,3)</f>
        <v>0</v>
      </c>
      <c r="M2614" s="17">
        <f ca="1">f_nav_adjustedreturn(A2614,参数!$B$5,参数!$B$4)</f>
        <v>0</v>
      </c>
      <c r="N2614" s="17">
        <f ca="1">f_nav_periodreturnrankingper(A2614,参数!$B$5,参数!$B$4,3)</f>
        <v>0</v>
      </c>
      <c r="O2614" s="17">
        <f ca="1">f_nav_adjustedreturn(A2614,参数!$B$6,参数!$B$5)</f>
        <v>0</v>
      </c>
      <c r="P2614" s="17">
        <f ca="1">f_nav_periodreturnrankingper(A2614,参数!$B$6,参数!$B$5,3)</f>
        <v>0</v>
      </c>
      <c r="Q2614" s="25">
        <f>f_return(A2614,1,参数!$B$1-365/2,参数!$B$1)</f>
        <v>26.9344699427969</v>
      </c>
      <c r="R2614" s="25">
        <f ca="1">f_return(A2614,1,参数!$B$4,参数!$B$1)</f>
        <v>0</v>
      </c>
      <c r="S2614" s="25">
        <f ca="1">f_return(A2614,1,参数!$B$6,参数!$B$1)</f>
        <v>0</v>
      </c>
      <c r="T2614" t="str">
        <f>f_info_investtype(A2614)</f>
        <v>偏股混合型基金</v>
      </c>
      <c r="U2614" t="str">
        <f>f_info_fundmanager(A2614)</f>
        <v>马鹏飞</v>
      </c>
      <c r="V2614">
        <f>f_info_manager_onthepostdays(A2614,1)</f>
        <v>227</v>
      </c>
      <c r="W2614" s="25">
        <f ca="1">f_return_1w(A2614,"0",参数!$B$2)</f>
        <v>0</v>
      </c>
      <c r="X2614" s="25">
        <f>f_return_1m(A2614,"0",参数!$B$1)</f>
        <v>2.1046950890448</v>
      </c>
      <c r="Y2614" s="25">
        <f>f_return_3m(A2614,0,参数!$B$1)</f>
        <v>3.28450550450369</v>
      </c>
      <c r="Z2614" s="25">
        <f>f_return_6m(A2614,0,参数!B2613)</f>
        <v>3.50782997762865</v>
      </c>
      <c r="AA2614" t="str">
        <f>f_dq_status(A2614,参数!$B$1)</f>
        <v>暂停大额申购|开放赎回</v>
      </c>
      <c r="AB2614" s="17">
        <f ca="1">f_risk_maxdownside(A2614,参数!$B$6,参数!$B$1)</f>
        <v>-9.14613848202398</v>
      </c>
      <c r="AC2614" s="17">
        <f ca="1">f_risk_maxdownside(A2614,参数!$B$4,参数!$B$1)</f>
        <v>-9.14613848202398</v>
      </c>
      <c r="AD2614" t="str">
        <f ca="1">f_risk_maxdownside_date(A2614,参数!$B$6,参数!$B$1)</f>
        <v>20200902-20210115</v>
      </c>
    </row>
    <row r="2615" spans="1:30">
      <c r="A2615" s="15" t="s">
        <v>2643</v>
      </c>
      <c r="B2615" t="str">
        <f>f_info_name(A2615)</f>
        <v>中邮价值精选A</v>
      </c>
      <c r="C2615" t="str">
        <f>f_info_setupdate(A2615)</f>
        <v>2020-06-24</v>
      </c>
      <c r="D2615" s="16">
        <f t="shared" si="40"/>
        <v>215</v>
      </c>
      <c r="F2615" s="17">
        <f>f_netasset_total(A2615,参数!$B$1,100000000)</f>
        <v>2.9799183212</v>
      </c>
      <c r="G2615" s="17">
        <f ca="1">f_nav_adjustedreturn(A2615,参数!$B$2,参数!$B$1)</f>
        <v>0</v>
      </c>
      <c r="H2615" s="17">
        <f ca="1">f_nav_periodreturnrankingper(A2615,参数!$B$2,参数!$B$1,3)</f>
        <v>0</v>
      </c>
      <c r="I2615" s="17">
        <f ca="1">f_nav_adjustedreturn(A2615,参数!$B$3,参数!$B$2)</f>
        <v>0</v>
      </c>
      <c r="J2615" s="17">
        <f ca="1">f_nav_periodreturnrankingper(A2615,参数!$B$3,参数!$B$2,3)</f>
        <v>0</v>
      </c>
      <c r="K2615" s="17">
        <f ca="1">f_nav_adjustedreturn(A2615,参数!$B$4,参数!$B$3)</f>
        <v>0</v>
      </c>
      <c r="L2615" s="17">
        <f ca="1">f_nav_periodreturnrankingper(A2615,参数!$B$4,参数!$B$3,3)</f>
        <v>0</v>
      </c>
      <c r="M2615" s="17">
        <f ca="1">f_nav_adjustedreturn(A2615,参数!$B$5,参数!$B$4)</f>
        <v>0</v>
      </c>
      <c r="N2615" s="17">
        <f ca="1">f_nav_periodreturnrankingper(A2615,参数!$B$5,参数!$B$4,3)</f>
        <v>0</v>
      </c>
      <c r="O2615" s="17">
        <f ca="1">f_nav_adjustedreturn(A2615,参数!$B$6,参数!$B$5)</f>
        <v>0</v>
      </c>
      <c r="P2615" s="17">
        <f ca="1">f_nav_periodreturnrankingper(A2615,参数!$B$6,参数!$B$5,3)</f>
        <v>0</v>
      </c>
      <c r="Q2615" s="25">
        <f>f_return(A2615,1,参数!$B$1-365/2,参数!$B$1)</f>
        <v>66.8290363996902</v>
      </c>
      <c r="R2615" s="25">
        <f ca="1">f_return(A2615,1,参数!$B$4,参数!$B$1)</f>
        <v>0</v>
      </c>
      <c r="S2615" s="25">
        <f ca="1">f_return(A2615,1,参数!$B$6,参数!$B$1)</f>
        <v>0</v>
      </c>
      <c r="T2615" t="str">
        <f>f_info_investtype(A2615)</f>
        <v>平衡混合型基金</v>
      </c>
      <c r="U2615" t="str">
        <f>f_info_fundmanager(A2615)</f>
        <v>国晓雯,任慧峰</v>
      </c>
      <c r="V2615">
        <f>f_info_manager_onthepostdays(A2615,1)</f>
        <v>232</v>
      </c>
      <c r="W2615" s="25">
        <f ca="1">f_return_1w(A2615,"0",参数!$B$2)</f>
        <v>0</v>
      </c>
      <c r="X2615" s="25">
        <f>f_return_1m(A2615,"0",参数!$B$1)</f>
        <v>12.2479266695766</v>
      </c>
      <c r="Y2615" s="25">
        <f>f_return_3m(A2615,0,参数!$B$1)</f>
        <v>22.2359539880217</v>
      </c>
      <c r="Z2615" s="25">
        <f>f_return_6m(A2615,0,参数!B2614)</f>
        <v>25.4062038404727</v>
      </c>
      <c r="AA2615" t="str">
        <f>f_dq_status(A2615,参数!$B$1)</f>
        <v>开放申购|开放赎回</v>
      </c>
      <c r="AB2615" s="17">
        <f ca="1">f_risk_maxdownside(A2615,参数!$B$6,参数!$B$1)</f>
        <v>-3.40737202452034</v>
      </c>
      <c r="AC2615" s="17">
        <f ca="1">f_risk_maxdownside(A2615,参数!$B$4,参数!$B$1)</f>
        <v>-3.40737202452034</v>
      </c>
      <c r="AD2615" t="str">
        <f ca="1">f_risk_maxdownside_date(A2615,参数!$B$6,参数!$B$1)</f>
        <v>20210113-20210114</v>
      </c>
    </row>
    <row r="2616" spans="1:30">
      <c r="A2616" s="15" t="s">
        <v>2644</v>
      </c>
      <c r="B2616" t="str">
        <f>f_info_name(A2616)</f>
        <v>泰康科技创新一年定开</v>
      </c>
      <c r="C2616" t="str">
        <f>f_info_setupdate(A2616)</f>
        <v>2020-09-10</v>
      </c>
      <c r="D2616" s="16">
        <f t="shared" si="40"/>
        <v>137</v>
      </c>
      <c r="F2616" s="17">
        <f>f_netasset_total(A2616,参数!$B$1,100000000)</f>
        <v>3.9076507924</v>
      </c>
      <c r="G2616" s="17">
        <f ca="1">f_nav_adjustedreturn(A2616,参数!$B$2,参数!$B$1)</f>
        <v>0</v>
      </c>
      <c r="H2616" s="17">
        <f ca="1">f_nav_periodreturnrankingper(A2616,参数!$B$2,参数!$B$1,3)</f>
        <v>0</v>
      </c>
      <c r="I2616" s="17">
        <f ca="1">f_nav_adjustedreturn(A2616,参数!$B$3,参数!$B$2)</f>
        <v>0</v>
      </c>
      <c r="J2616" s="17">
        <f ca="1">f_nav_periodreturnrankingper(A2616,参数!$B$3,参数!$B$2,3)</f>
        <v>0</v>
      </c>
      <c r="K2616" s="17">
        <f ca="1">f_nav_adjustedreturn(A2616,参数!$B$4,参数!$B$3)</f>
        <v>0</v>
      </c>
      <c r="L2616" s="17">
        <f ca="1">f_nav_periodreturnrankingper(A2616,参数!$B$4,参数!$B$3,3)</f>
        <v>0</v>
      </c>
      <c r="M2616" s="17">
        <f ca="1">f_nav_adjustedreturn(A2616,参数!$B$5,参数!$B$4)</f>
        <v>0</v>
      </c>
      <c r="N2616" s="17">
        <f ca="1">f_nav_periodreturnrankingper(A2616,参数!$B$5,参数!$B$4,3)</f>
        <v>0</v>
      </c>
      <c r="O2616" s="17">
        <f ca="1">f_nav_adjustedreturn(A2616,参数!$B$6,参数!$B$5)</f>
        <v>0</v>
      </c>
      <c r="P2616" s="17">
        <f ca="1">f_nav_periodreturnrankingper(A2616,参数!$B$6,参数!$B$5,3)</f>
        <v>0</v>
      </c>
      <c r="Q2616" s="25">
        <f>f_return(A2616,1,参数!$B$1-365/2,参数!$B$1)</f>
        <v>0</v>
      </c>
      <c r="R2616" s="25">
        <f ca="1">f_return(A2616,1,参数!$B$4,参数!$B$1)</f>
        <v>0</v>
      </c>
      <c r="S2616" s="25">
        <f ca="1">f_return(A2616,1,参数!$B$6,参数!$B$1)</f>
        <v>0</v>
      </c>
      <c r="T2616" t="str">
        <f>f_info_investtype(A2616)</f>
        <v>偏股混合型基金</v>
      </c>
      <c r="U2616" t="str">
        <f>f_info_fundmanager(A2616)</f>
        <v>金宏伟</v>
      </c>
      <c r="V2616">
        <f>f_info_manager_onthepostdays(A2616,1)</f>
        <v>154</v>
      </c>
      <c r="W2616" s="25">
        <f ca="1">f_return_1w(A2616,"0",参数!$B$2)</f>
        <v>0</v>
      </c>
      <c r="X2616" s="25">
        <f>f_return_1m(A2616,"0",参数!$B$1)</f>
        <v>11.3241236725872</v>
      </c>
      <c r="Y2616" s="25">
        <f>f_return_3m(A2616,0,参数!$B$1)</f>
        <v>14.2333654773385</v>
      </c>
      <c r="Z2616" s="25">
        <f>f_return_6m(A2616,0,参数!B2615)</f>
        <v>0</v>
      </c>
      <c r="AA2616" t="str">
        <f>f_dq_status(A2616,参数!$B$1)</f>
        <v>封闭期</v>
      </c>
      <c r="AB2616" s="17">
        <f ca="1">f_risk_maxdownside(A2616,参数!$B$6,参数!$B$1)</f>
        <v>-2.94060179757718</v>
      </c>
      <c r="AC2616" s="17">
        <f ca="1">f_risk_maxdownside(A2616,参数!$B$4,参数!$B$1)</f>
        <v>-2.94060179757718</v>
      </c>
      <c r="AD2616" t="str">
        <f ca="1">f_risk_maxdownside_date(A2616,参数!$B$6,参数!$B$1)</f>
        <v>20200919-20200925</v>
      </c>
    </row>
    <row r="2617" spans="1:30">
      <c r="A2617" s="15" t="s">
        <v>2645</v>
      </c>
      <c r="B2617" t="str">
        <f>f_info_name(A2617)</f>
        <v>宝盈创新驱动A</v>
      </c>
      <c r="C2617" t="str">
        <f>f_info_setupdate(A2617)</f>
        <v>2020-08-10</v>
      </c>
      <c r="D2617" s="16">
        <f t="shared" si="40"/>
        <v>168</v>
      </c>
      <c r="F2617" s="17">
        <f>f_netasset_total(A2617,参数!$B$1,100000000)</f>
        <v>46.4185994609</v>
      </c>
      <c r="G2617" s="17">
        <f ca="1">f_nav_adjustedreturn(A2617,参数!$B$2,参数!$B$1)</f>
        <v>0</v>
      </c>
      <c r="H2617" s="17">
        <f ca="1">f_nav_periodreturnrankingper(A2617,参数!$B$2,参数!$B$1,3)</f>
        <v>0</v>
      </c>
      <c r="I2617" s="17">
        <f ca="1">f_nav_adjustedreturn(A2617,参数!$B$3,参数!$B$2)</f>
        <v>0</v>
      </c>
      <c r="J2617" s="17">
        <f ca="1">f_nav_periodreturnrankingper(A2617,参数!$B$3,参数!$B$2,3)</f>
        <v>0</v>
      </c>
      <c r="K2617" s="17">
        <f ca="1">f_nav_adjustedreturn(A2617,参数!$B$4,参数!$B$3)</f>
        <v>0</v>
      </c>
      <c r="L2617" s="17">
        <f ca="1">f_nav_periodreturnrankingper(A2617,参数!$B$4,参数!$B$3,3)</f>
        <v>0</v>
      </c>
      <c r="M2617" s="17">
        <f ca="1">f_nav_adjustedreturn(A2617,参数!$B$5,参数!$B$4)</f>
        <v>0</v>
      </c>
      <c r="N2617" s="17">
        <f ca="1">f_nav_periodreturnrankingper(A2617,参数!$B$5,参数!$B$4,3)</f>
        <v>0</v>
      </c>
      <c r="O2617" s="17">
        <f ca="1">f_nav_adjustedreturn(A2617,参数!$B$6,参数!$B$5)</f>
        <v>0</v>
      </c>
      <c r="P2617" s="17">
        <f ca="1">f_nav_periodreturnrankingper(A2617,参数!$B$6,参数!$B$5,3)</f>
        <v>0</v>
      </c>
      <c r="Q2617" s="25">
        <f>f_return(A2617,1,参数!$B$1-365/2,参数!$B$1)</f>
        <v>0</v>
      </c>
      <c r="R2617" s="25">
        <f ca="1">f_return(A2617,1,参数!$B$4,参数!$B$1)</f>
        <v>0</v>
      </c>
      <c r="S2617" s="25">
        <f ca="1">f_return(A2617,1,参数!$B$6,参数!$B$1)</f>
        <v>0</v>
      </c>
      <c r="T2617" t="str">
        <f>f_info_investtype(A2617)</f>
        <v>普通股票型基金</v>
      </c>
      <c r="U2617" t="str">
        <f>f_info_fundmanager(A2617)</f>
        <v>张仲维</v>
      </c>
      <c r="V2617">
        <f>f_info_manager_onthepostdays(A2617,1)</f>
        <v>185</v>
      </c>
      <c r="W2617" s="25">
        <f ca="1">f_return_1w(A2617,"0",参数!$B$2)</f>
        <v>0</v>
      </c>
      <c r="X2617" s="25">
        <f>f_return_1m(A2617,"0",参数!$B$1)</f>
        <v>22.0011210762332</v>
      </c>
      <c r="Y2617" s="25">
        <f>f_return_3m(A2617,0,参数!$B$1)</f>
        <v>32.095893182278</v>
      </c>
      <c r="Z2617" s="25">
        <f>f_return_6m(A2617,0,参数!B2616)</f>
        <v>24.71</v>
      </c>
      <c r="AA2617" t="str">
        <f>f_dq_status(A2617,参数!$B$1)</f>
        <v>开放申购|开放赎回</v>
      </c>
      <c r="AB2617" s="17">
        <f ca="1">f_risk_maxdownside(A2617,参数!$B$6,参数!$B$1)</f>
        <v>-6.83681073025337</v>
      </c>
      <c r="AC2617" s="17">
        <f ca="1">f_risk_maxdownside(A2617,参数!$B$4,参数!$B$1)</f>
        <v>-6.83681073025337</v>
      </c>
      <c r="AD2617" t="str">
        <f ca="1">f_risk_maxdownside_date(A2617,参数!$B$6,参数!$B$1)</f>
        <v>20201110-20201126</v>
      </c>
    </row>
    <row r="2618" spans="1:30">
      <c r="A2618" s="15" t="s">
        <v>2646</v>
      </c>
      <c r="B2618" t="str">
        <f>f_info_name(A2618)</f>
        <v>大成尊享18月定开A</v>
      </c>
      <c r="C2618" t="str">
        <f>f_info_setupdate(A2618)</f>
        <v>2020-09-23</v>
      </c>
      <c r="D2618" s="16">
        <f t="shared" si="40"/>
        <v>124</v>
      </c>
      <c r="F2618" s="17">
        <f>f_netasset_total(A2618,参数!$B$1,100000000)</f>
        <v>2.3363245326</v>
      </c>
      <c r="G2618" s="17">
        <f ca="1">f_nav_adjustedreturn(A2618,参数!$B$2,参数!$B$1)</f>
        <v>0</v>
      </c>
      <c r="H2618" s="17">
        <f ca="1">f_nav_periodreturnrankingper(A2618,参数!$B$2,参数!$B$1,3)</f>
        <v>0</v>
      </c>
      <c r="I2618" s="17">
        <f ca="1">f_nav_adjustedreturn(A2618,参数!$B$3,参数!$B$2)</f>
        <v>0</v>
      </c>
      <c r="J2618" s="17">
        <f ca="1">f_nav_periodreturnrankingper(A2618,参数!$B$3,参数!$B$2,3)</f>
        <v>0</v>
      </c>
      <c r="K2618" s="17">
        <f ca="1">f_nav_adjustedreturn(A2618,参数!$B$4,参数!$B$3)</f>
        <v>0</v>
      </c>
      <c r="L2618" s="17">
        <f ca="1">f_nav_periodreturnrankingper(A2618,参数!$B$4,参数!$B$3,3)</f>
        <v>0</v>
      </c>
      <c r="M2618" s="17">
        <f ca="1">f_nav_adjustedreturn(A2618,参数!$B$5,参数!$B$4)</f>
        <v>0</v>
      </c>
      <c r="N2618" s="17">
        <f ca="1">f_nav_periodreturnrankingper(A2618,参数!$B$5,参数!$B$4,3)</f>
        <v>0</v>
      </c>
      <c r="O2618" s="17">
        <f ca="1">f_nav_adjustedreturn(A2618,参数!$B$6,参数!$B$5)</f>
        <v>0</v>
      </c>
      <c r="P2618" s="17">
        <f ca="1">f_nav_periodreturnrankingper(A2618,参数!$B$6,参数!$B$5,3)</f>
        <v>0</v>
      </c>
      <c r="Q2618" s="25">
        <f>f_return(A2618,1,参数!$B$1-365/2,参数!$B$1)</f>
        <v>0</v>
      </c>
      <c r="R2618" s="25">
        <f ca="1">f_return(A2618,1,参数!$B$4,参数!$B$1)</f>
        <v>0</v>
      </c>
      <c r="S2618" s="25">
        <f ca="1">f_return(A2618,1,参数!$B$6,参数!$B$1)</f>
        <v>0</v>
      </c>
      <c r="T2618" t="str">
        <f>f_info_investtype(A2618)</f>
        <v>偏债混合型基金</v>
      </c>
      <c r="U2618" t="str">
        <f>f_info_fundmanager(A2618)</f>
        <v>孙丹,王磊</v>
      </c>
      <c r="V2618">
        <f>f_info_manager_onthepostdays(A2618,1)</f>
        <v>141</v>
      </c>
      <c r="W2618" s="25">
        <f ca="1">f_return_1w(A2618,"0",参数!$B$2)</f>
        <v>0</v>
      </c>
      <c r="X2618" s="25">
        <f>f_return_1m(A2618,"0",参数!$B$1)</f>
        <v>3.42785006797435</v>
      </c>
      <c r="Y2618" s="25">
        <f>f_return_3m(A2618,0,参数!$B$1)</f>
        <v>5.13276083308657</v>
      </c>
      <c r="Z2618" s="25">
        <f>f_return_6m(A2618,0,参数!B2617)</f>
        <v>0</v>
      </c>
      <c r="AA2618" t="str">
        <f>f_dq_status(A2618,参数!$B$1)</f>
        <v>封闭期</v>
      </c>
      <c r="AB2618" s="17">
        <f ca="1">f_risk_maxdownside(A2618,参数!$B$6,参数!$B$1)</f>
        <v>-1.36245047830708</v>
      </c>
      <c r="AC2618" s="17">
        <f ca="1">f_risk_maxdownside(A2618,参数!$B$4,参数!$B$1)</f>
        <v>-1.36245047830708</v>
      </c>
      <c r="AD2618" t="str">
        <f ca="1">f_risk_maxdownside_date(A2618,参数!$B$6,参数!$B$1)</f>
        <v>20201202-20201215</v>
      </c>
    </row>
    <row r="2619" spans="1:30">
      <c r="A2619" s="15" t="s">
        <v>2647</v>
      </c>
      <c r="B2619" t="str">
        <f>f_info_name(A2619)</f>
        <v>景顺长城安鑫回报A</v>
      </c>
      <c r="C2619" t="str">
        <f>f_info_setupdate(A2619)</f>
        <v>2020-07-10</v>
      </c>
      <c r="D2619" s="16">
        <f t="shared" si="40"/>
        <v>199</v>
      </c>
      <c r="F2619" s="17">
        <f>f_netasset_total(A2619,参数!$B$1,100000000)</f>
        <v>6.138834303</v>
      </c>
      <c r="G2619" s="17">
        <f ca="1">f_nav_adjustedreturn(A2619,参数!$B$2,参数!$B$1)</f>
        <v>0</v>
      </c>
      <c r="H2619" s="17">
        <f ca="1">f_nav_periodreturnrankingper(A2619,参数!$B$2,参数!$B$1,3)</f>
        <v>0</v>
      </c>
      <c r="I2619" s="17">
        <f ca="1">f_nav_adjustedreturn(A2619,参数!$B$3,参数!$B$2)</f>
        <v>0</v>
      </c>
      <c r="J2619" s="17">
        <f ca="1">f_nav_periodreturnrankingper(A2619,参数!$B$3,参数!$B$2,3)</f>
        <v>0</v>
      </c>
      <c r="K2619" s="17">
        <f ca="1">f_nav_adjustedreturn(A2619,参数!$B$4,参数!$B$3)</f>
        <v>0</v>
      </c>
      <c r="L2619" s="17">
        <f ca="1">f_nav_periodreturnrankingper(A2619,参数!$B$4,参数!$B$3,3)</f>
        <v>0</v>
      </c>
      <c r="M2619" s="17">
        <f ca="1">f_nav_adjustedreturn(A2619,参数!$B$5,参数!$B$4)</f>
        <v>0</v>
      </c>
      <c r="N2619" s="17">
        <f ca="1">f_nav_periodreturnrankingper(A2619,参数!$B$5,参数!$B$4,3)</f>
        <v>0</v>
      </c>
      <c r="O2619" s="17">
        <f ca="1">f_nav_adjustedreturn(A2619,参数!$B$6,参数!$B$5)</f>
        <v>0</v>
      </c>
      <c r="P2619" s="17">
        <f ca="1">f_nav_periodreturnrankingper(A2619,参数!$B$6,参数!$B$5,3)</f>
        <v>0</v>
      </c>
      <c r="Q2619" s="25">
        <f>f_return(A2619,1,参数!$B$1-365/2,参数!$B$1)</f>
        <v>10.4511745553098</v>
      </c>
      <c r="R2619" s="25">
        <f ca="1">f_return(A2619,1,参数!$B$4,参数!$B$1)</f>
        <v>0</v>
      </c>
      <c r="S2619" s="25">
        <f ca="1">f_return(A2619,1,参数!$B$6,参数!$B$1)</f>
        <v>0</v>
      </c>
      <c r="T2619" t="str">
        <f>f_info_investtype(A2619)</f>
        <v>偏债混合型基金</v>
      </c>
      <c r="U2619" t="str">
        <f>f_info_fundmanager(A2619)</f>
        <v>韩文强,彭成军</v>
      </c>
      <c r="V2619">
        <f>f_info_manager_onthepostdays(A2619,1)</f>
        <v>216</v>
      </c>
      <c r="W2619" s="25">
        <f ca="1">f_return_1w(A2619,"0",参数!$B$2)</f>
        <v>0</v>
      </c>
      <c r="X2619" s="25">
        <f>f_return_1m(A2619,"0",参数!$B$1)</f>
        <v>2.30097087378641</v>
      </c>
      <c r="Y2619" s="25">
        <f>f_return_3m(A2619,0,参数!$B$1)</f>
        <v>2.85017081503173</v>
      </c>
      <c r="Z2619" s="25">
        <f>f_return_6m(A2619,0,参数!B2618)</f>
        <v>6.06211924498152</v>
      </c>
      <c r="AA2619" t="str">
        <f>f_dq_status(A2619,参数!$B$1)</f>
        <v>开放申购|暂停赎回</v>
      </c>
      <c r="AB2619" s="17">
        <f ca="1">f_risk_maxdownside(A2619,参数!$B$6,参数!$B$1)</f>
        <v>-1.21939510321653</v>
      </c>
      <c r="AC2619" s="17">
        <f ca="1">f_risk_maxdownside(A2619,参数!$B$4,参数!$B$1)</f>
        <v>-1.21939510321653</v>
      </c>
      <c r="AD2619" t="str">
        <f ca="1">f_risk_maxdownside_date(A2619,参数!$B$6,参数!$B$1)</f>
        <v>20201203-20201222</v>
      </c>
    </row>
    <row r="2620" spans="1:30">
      <c r="A2620" s="15" t="s">
        <v>2648</v>
      </c>
      <c r="B2620" t="str">
        <f>f_info_name(A2620)</f>
        <v>国寿安保高股息A</v>
      </c>
      <c r="C2620" t="str">
        <f>f_info_setupdate(A2620)</f>
        <v>2020-09-27</v>
      </c>
      <c r="D2620" s="16">
        <f t="shared" si="40"/>
        <v>120</v>
      </c>
      <c r="F2620" s="17">
        <f>f_netasset_total(A2620,参数!$B$1,100000000)</f>
        <v>2.3428056681</v>
      </c>
      <c r="G2620" s="17">
        <f ca="1">f_nav_adjustedreturn(A2620,参数!$B$2,参数!$B$1)</f>
        <v>0</v>
      </c>
      <c r="H2620" s="17">
        <f ca="1">f_nav_periodreturnrankingper(A2620,参数!$B$2,参数!$B$1,3)</f>
        <v>0</v>
      </c>
      <c r="I2620" s="17">
        <f ca="1">f_nav_adjustedreturn(A2620,参数!$B$3,参数!$B$2)</f>
        <v>0</v>
      </c>
      <c r="J2620" s="17">
        <f ca="1">f_nav_periodreturnrankingper(A2620,参数!$B$3,参数!$B$2,3)</f>
        <v>0</v>
      </c>
      <c r="K2620" s="17">
        <f ca="1">f_nav_adjustedreturn(A2620,参数!$B$4,参数!$B$3)</f>
        <v>0</v>
      </c>
      <c r="L2620" s="17">
        <f ca="1">f_nav_periodreturnrankingper(A2620,参数!$B$4,参数!$B$3,3)</f>
        <v>0</v>
      </c>
      <c r="M2620" s="17">
        <f ca="1">f_nav_adjustedreturn(A2620,参数!$B$5,参数!$B$4)</f>
        <v>0</v>
      </c>
      <c r="N2620" s="17">
        <f ca="1">f_nav_periodreturnrankingper(A2620,参数!$B$5,参数!$B$4,3)</f>
        <v>0</v>
      </c>
      <c r="O2620" s="17">
        <f ca="1">f_nav_adjustedreturn(A2620,参数!$B$6,参数!$B$5)</f>
        <v>0</v>
      </c>
      <c r="P2620" s="17">
        <f ca="1">f_nav_periodreturnrankingper(A2620,参数!$B$6,参数!$B$5,3)</f>
        <v>0</v>
      </c>
      <c r="Q2620" s="25">
        <f>f_return(A2620,1,参数!$B$1-365/2,参数!$B$1)</f>
        <v>0</v>
      </c>
      <c r="R2620" s="25">
        <f ca="1">f_return(A2620,1,参数!$B$4,参数!$B$1)</f>
        <v>0</v>
      </c>
      <c r="S2620" s="25">
        <f ca="1">f_return(A2620,1,参数!$B$6,参数!$B$1)</f>
        <v>0</v>
      </c>
      <c r="T2620" t="str">
        <f>f_info_investtype(A2620)</f>
        <v>偏股混合型基金</v>
      </c>
      <c r="U2620" t="str">
        <f>f_info_fundmanager(A2620)</f>
        <v>黎晓晖,张琦</v>
      </c>
      <c r="V2620">
        <f>f_info_manager_onthepostdays(A2620,1)</f>
        <v>137</v>
      </c>
      <c r="W2620" s="25">
        <f ca="1">f_return_1w(A2620,"0",参数!$B$2)</f>
        <v>0</v>
      </c>
      <c r="X2620" s="25">
        <f>f_return_1m(A2620,"0",参数!$B$1)</f>
        <v>1.52825256384476</v>
      </c>
      <c r="Y2620" s="25">
        <f>f_return_3m(A2620,0,参数!$B$1)</f>
        <v>1.13169754631948</v>
      </c>
      <c r="Z2620" s="25">
        <f>f_return_6m(A2620,0,参数!B2619)</f>
        <v>0</v>
      </c>
      <c r="AA2620" t="str">
        <f>f_dq_status(A2620,参数!$B$1)</f>
        <v>开放申购|开放赎回</v>
      </c>
      <c r="AB2620" s="17">
        <f ca="1">f_risk_maxdownside(A2620,参数!$B$6,参数!$B$1)</f>
        <v>-3.8386403594452</v>
      </c>
      <c r="AC2620" s="17">
        <f ca="1">f_risk_maxdownside(A2620,参数!$B$4,参数!$B$1)</f>
        <v>-3.8386403594452</v>
      </c>
      <c r="AD2620" t="str">
        <f ca="1">f_risk_maxdownside_date(A2620,参数!$B$6,参数!$B$1)</f>
        <v>20201121-20201229</v>
      </c>
    </row>
    <row r="2621" spans="1:30">
      <c r="A2621" s="15" t="s">
        <v>2649</v>
      </c>
      <c r="B2621" t="str">
        <f>f_info_name(A2621)</f>
        <v>国寿安保创新医药A</v>
      </c>
      <c r="C2621" t="str">
        <f>f_info_setupdate(A2621)</f>
        <v>2020-12-28</v>
      </c>
      <c r="D2621" s="16">
        <f t="shared" si="40"/>
        <v>28</v>
      </c>
      <c r="F2621" s="17">
        <f>f_netasset_total(A2621,参数!$B$1,100000000)</f>
        <v>2.147842894</v>
      </c>
      <c r="G2621" s="17">
        <f ca="1">f_nav_adjustedreturn(A2621,参数!$B$2,参数!$B$1)</f>
        <v>0</v>
      </c>
      <c r="H2621" s="17">
        <f ca="1">f_nav_periodreturnrankingper(A2621,参数!$B$2,参数!$B$1,3)</f>
        <v>0</v>
      </c>
      <c r="I2621" s="17">
        <f ca="1">f_nav_adjustedreturn(A2621,参数!$B$3,参数!$B$2)</f>
        <v>0</v>
      </c>
      <c r="J2621" s="17">
        <f ca="1">f_nav_periodreturnrankingper(A2621,参数!$B$3,参数!$B$2,3)</f>
        <v>0</v>
      </c>
      <c r="K2621" s="17">
        <f ca="1">f_nav_adjustedreturn(A2621,参数!$B$4,参数!$B$3)</f>
        <v>0</v>
      </c>
      <c r="L2621" s="17">
        <f ca="1">f_nav_periodreturnrankingper(A2621,参数!$B$4,参数!$B$3,3)</f>
        <v>0</v>
      </c>
      <c r="M2621" s="17">
        <f ca="1">f_nav_adjustedreturn(A2621,参数!$B$5,参数!$B$4)</f>
        <v>0</v>
      </c>
      <c r="N2621" s="17">
        <f ca="1">f_nav_periodreturnrankingper(A2621,参数!$B$5,参数!$B$4,3)</f>
        <v>0</v>
      </c>
      <c r="O2621" s="17">
        <f ca="1">f_nav_adjustedreturn(A2621,参数!$B$6,参数!$B$5)</f>
        <v>0</v>
      </c>
      <c r="P2621" s="17">
        <f ca="1">f_nav_periodreturnrankingper(A2621,参数!$B$6,参数!$B$5,3)</f>
        <v>0</v>
      </c>
      <c r="Q2621" s="25">
        <f>f_return(A2621,1,参数!$B$1-365/2,参数!$B$1)</f>
        <v>0</v>
      </c>
      <c r="R2621" s="25">
        <f ca="1">f_return(A2621,1,参数!$B$4,参数!$B$1)</f>
        <v>0</v>
      </c>
      <c r="S2621" s="25">
        <f ca="1">f_return(A2621,1,参数!$B$6,参数!$B$1)</f>
        <v>0</v>
      </c>
      <c r="T2621" t="str">
        <f>f_info_investtype(A2621)</f>
        <v>普通股票型基金</v>
      </c>
      <c r="U2621" t="str">
        <f>f_info_fundmanager(A2621)</f>
        <v>刘志军</v>
      </c>
      <c r="V2621">
        <f>f_info_manager_onthepostdays(A2621,1)</f>
        <v>45</v>
      </c>
      <c r="W2621" s="25">
        <f ca="1">f_return_1w(A2621,"0",参数!$B$2)</f>
        <v>0</v>
      </c>
      <c r="X2621" s="25">
        <f>f_return_1m(A2621,"0",参数!$B$1)</f>
        <v>0</v>
      </c>
      <c r="Y2621" s="25">
        <f>f_return_3m(A2621,0,参数!$B$1)</f>
        <v>0</v>
      </c>
      <c r="Z2621" s="25">
        <f>f_return_6m(A2621,0,参数!B2620)</f>
        <v>0</v>
      </c>
      <c r="AA2621" t="str">
        <f>f_dq_status(A2621,参数!$B$1)</f>
        <v>开放申购|开放赎回</v>
      </c>
      <c r="AB2621" s="17">
        <f ca="1">f_risk_maxdownside(A2621,参数!$B$6,参数!$B$1)</f>
        <v>-0.746937556020312</v>
      </c>
      <c r="AC2621" s="17">
        <f ca="1">f_risk_maxdownside(A2621,参数!$B$4,参数!$B$1)</f>
        <v>-0.746937556020312</v>
      </c>
      <c r="AD2621" t="str">
        <f ca="1">f_risk_maxdownside_date(A2621,参数!$B$6,参数!$B$1)</f>
        <v>20210113-20210115</v>
      </c>
    </row>
    <row r="2622" spans="1:30">
      <c r="A2622" s="15" t="s">
        <v>2650</v>
      </c>
      <c r="B2622" t="str">
        <f>f_info_name(A2622)</f>
        <v>国金鑫意医药消费A</v>
      </c>
      <c r="C2622" t="str">
        <f>f_info_setupdate(A2622)</f>
        <v>2020-06-30</v>
      </c>
      <c r="D2622" s="16">
        <f t="shared" si="40"/>
        <v>209</v>
      </c>
      <c r="F2622" s="17">
        <f>f_netasset_total(A2622,参数!$B$1,100000000)</f>
        <v>5.6908640403</v>
      </c>
      <c r="G2622" s="17">
        <f ca="1">f_nav_adjustedreturn(A2622,参数!$B$2,参数!$B$1)</f>
        <v>0</v>
      </c>
      <c r="H2622" s="17">
        <f ca="1">f_nav_periodreturnrankingper(A2622,参数!$B$2,参数!$B$1,3)</f>
        <v>0</v>
      </c>
      <c r="I2622" s="17">
        <f ca="1">f_nav_adjustedreturn(A2622,参数!$B$3,参数!$B$2)</f>
        <v>0</v>
      </c>
      <c r="J2622" s="17">
        <f ca="1">f_nav_periodreturnrankingper(A2622,参数!$B$3,参数!$B$2,3)</f>
        <v>0</v>
      </c>
      <c r="K2622" s="17">
        <f ca="1">f_nav_adjustedreturn(A2622,参数!$B$4,参数!$B$3)</f>
        <v>0</v>
      </c>
      <c r="L2622" s="17">
        <f ca="1">f_nav_periodreturnrankingper(A2622,参数!$B$4,参数!$B$3,3)</f>
        <v>0</v>
      </c>
      <c r="M2622" s="17">
        <f ca="1">f_nav_adjustedreturn(A2622,参数!$B$5,参数!$B$4)</f>
        <v>0</v>
      </c>
      <c r="N2622" s="17">
        <f ca="1">f_nav_periodreturnrankingper(A2622,参数!$B$5,参数!$B$4,3)</f>
        <v>0</v>
      </c>
      <c r="O2622" s="17">
        <f ca="1">f_nav_adjustedreturn(A2622,参数!$B$6,参数!$B$5)</f>
        <v>0</v>
      </c>
      <c r="P2622" s="17">
        <f ca="1">f_nav_periodreturnrankingper(A2622,参数!$B$6,参数!$B$5,3)</f>
        <v>0</v>
      </c>
      <c r="Q2622" s="25">
        <f>f_return(A2622,1,参数!$B$1-365/2,参数!$B$1)</f>
        <v>59.8255805416013</v>
      </c>
      <c r="R2622" s="25">
        <f ca="1">f_return(A2622,1,参数!$B$4,参数!$B$1)</f>
        <v>0</v>
      </c>
      <c r="S2622" s="25">
        <f ca="1">f_return(A2622,1,参数!$B$6,参数!$B$1)</f>
        <v>0</v>
      </c>
      <c r="T2622" t="str">
        <f>f_info_investtype(A2622)</f>
        <v>偏股混合型基金</v>
      </c>
      <c r="U2622" t="str">
        <f>f_info_fundmanager(A2622)</f>
        <v>张航</v>
      </c>
      <c r="V2622">
        <f>f_info_manager_onthepostdays(A2622,1)</f>
        <v>226</v>
      </c>
      <c r="W2622" s="25">
        <f ca="1">f_return_1w(A2622,"0",参数!$B$2)</f>
        <v>0</v>
      </c>
      <c r="X2622" s="25">
        <f>f_return_1m(A2622,"0",参数!$B$1)</f>
        <v>14.7989812625068</v>
      </c>
      <c r="Y2622" s="25">
        <f>f_return_3m(A2622,0,参数!$B$1)</f>
        <v>20.1084887704606</v>
      </c>
      <c r="Z2622" s="25">
        <f>f_return_6m(A2622,0,参数!B2621)</f>
        <v>28.668371361133</v>
      </c>
      <c r="AA2622" t="str">
        <f>f_dq_status(A2622,参数!$B$1)</f>
        <v>开放申购|开放赎回</v>
      </c>
      <c r="AB2622" s="17">
        <f ca="1">f_risk_maxdownside(A2622,参数!$B$6,参数!$B$1)</f>
        <v>-4.82607903842653</v>
      </c>
      <c r="AC2622" s="17">
        <f ca="1">f_risk_maxdownside(A2622,参数!$B$4,参数!$B$1)</f>
        <v>-4.82607903842653</v>
      </c>
      <c r="AD2622" t="str">
        <f ca="1">f_risk_maxdownside_date(A2622,参数!$B$6,参数!$B$1)</f>
        <v>20201106-20201125</v>
      </c>
    </row>
    <row r="2623" spans="1:30">
      <c r="A2623" s="15" t="s">
        <v>2651</v>
      </c>
      <c r="B2623" t="str">
        <f>f_info_name(A2623)</f>
        <v>信达澳银研究优选</v>
      </c>
      <c r="C2623" t="str">
        <f>f_info_setupdate(A2623)</f>
        <v>2020-06-22</v>
      </c>
      <c r="D2623" s="16">
        <f t="shared" si="40"/>
        <v>217</v>
      </c>
      <c r="F2623" s="17">
        <f>f_netasset_total(A2623,参数!$B$1,100000000)</f>
        <v>18.5286719543</v>
      </c>
      <c r="G2623" s="17">
        <f ca="1">f_nav_adjustedreturn(A2623,参数!$B$2,参数!$B$1)</f>
        <v>0</v>
      </c>
      <c r="H2623" s="17">
        <f ca="1">f_nav_periodreturnrankingper(A2623,参数!$B$2,参数!$B$1,3)</f>
        <v>0</v>
      </c>
      <c r="I2623" s="17">
        <f ca="1">f_nav_adjustedreturn(A2623,参数!$B$3,参数!$B$2)</f>
        <v>0</v>
      </c>
      <c r="J2623" s="17">
        <f ca="1">f_nav_periodreturnrankingper(A2623,参数!$B$3,参数!$B$2,3)</f>
        <v>0</v>
      </c>
      <c r="K2623" s="17">
        <f ca="1">f_nav_adjustedreturn(A2623,参数!$B$4,参数!$B$3)</f>
        <v>0</v>
      </c>
      <c r="L2623" s="17">
        <f ca="1">f_nav_periodreturnrankingper(A2623,参数!$B$4,参数!$B$3,3)</f>
        <v>0</v>
      </c>
      <c r="M2623" s="17">
        <f ca="1">f_nav_adjustedreturn(A2623,参数!$B$5,参数!$B$4)</f>
        <v>0</v>
      </c>
      <c r="N2623" s="17">
        <f ca="1">f_nav_periodreturnrankingper(A2623,参数!$B$5,参数!$B$4,3)</f>
        <v>0</v>
      </c>
      <c r="O2623" s="17">
        <f ca="1">f_nav_adjustedreturn(A2623,参数!$B$6,参数!$B$5)</f>
        <v>0</v>
      </c>
      <c r="P2623" s="17">
        <f ca="1">f_nav_periodreturnrankingper(A2623,参数!$B$6,参数!$B$5,3)</f>
        <v>0</v>
      </c>
      <c r="Q2623" s="25">
        <f>f_return(A2623,1,参数!$B$1-365/2,参数!$B$1)</f>
        <v>27.8966623491258</v>
      </c>
      <c r="R2623" s="25">
        <f ca="1">f_return(A2623,1,参数!$B$4,参数!$B$1)</f>
        <v>0</v>
      </c>
      <c r="S2623" s="25">
        <f ca="1">f_return(A2623,1,参数!$B$6,参数!$B$1)</f>
        <v>0</v>
      </c>
      <c r="T2623" t="str">
        <f>f_info_investtype(A2623)</f>
        <v>偏股混合型基金</v>
      </c>
      <c r="U2623" t="str">
        <f>f_info_fundmanager(A2623)</f>
        <v>冯明远</v>
      </c>
      <c r="V2623">
        <f>f_info_manager_onthepostdays(A2623,1)</f>
        <v>234</v>
      </c>
      <c r="W2623" s="25">
        <f ca="1">f_return_1w(A2623,"0",参数!$B$2)</f>
        <v>0</v>
      </c>
      <c r="X2623" s="25">
        <f>f_return_1m(A2623,"0",参数!$B$1)</f>
        <v>8.21824547753356</v>
      </c>
      <c r="Y2623" s="25">
        <f>f_return_3m(A2623,0,参数!$B$1)</f>
        <v>15.162492237632</v>
      </c>
      <c r="Z2623" s="25">
        <f>f_return_6m(A2623,0,参数!B2622)</f>
        <v>-1.55238095238095</v>
      </c>
      <c r="AA2623" t="str">
        <f>f_dq_status(A2623,参数!$B$1)</f>
        <v>开放申购|开放赎回</v>
      </c>
      <c r="AB2623" s="17">
        <f ca="1">f_risk_maxdownside(A2623,参数!$B$6,参数!$B$1)</f>
        <v>-10.0988029640889</v>
      </c>
      <c r="AC2623" s="17">
        <f ca="1">f_risk_maxdownside(A2623,参数!$B$4,参数!$B$1)</f>
        <v>-10.0988029640889</v>
      </c>
      <c r="AD2623" t="str">
        <f ca="1">f_risk_maxdownside_date(A2623,参数!$B$6,参数!$B$1)</f>
        <v>20200825-20200928</v>
      </c>
    </row>
    <row r="2624" spans="1:30">
      <c r="A2624" s="15" t="s">
        <v>2652</v>
      </c>
      <c r="B2624" t="str">
        <f>f_info_name(A2624)</f>
        <v>创金合信同顺创业板A</v>
      </c>
      <c r="C2624" t="str">
        <f>f_info_setupdate(A2624)</f>
        <v>2020-06-29</v>
      </c>
      <c r="D2624" s="16">
        <f t="shared" si="40"/>
        <v>210</v>
      </c>
      <c r="F2624" s="17">
        <f>f_netasset_total(A2624,参数!$B$1,100000000)</f>
        <v>0.5575450834</v>
      </c>
      <c r="G2624" s="17">
        <f ca="1">f_nav_adjustedreturn(A2624,参数!$B$2,参数!$B$1)</f>
        <v>0</v>
      </c>
      <c r="H2624" s="17">
        <f ca="1">f_nav_periodreturnrankingper(A2624,参数!$B$2,参数!$B$1,3)</f>
        <v>0</v>
      </c>
      <c r="I2624" s="17">
        <f ca="1">f_nav_adjustedreturn(A2624,参数!$B$3,参数!$B$2)</f>
        <v>0</v>
      </c>
      <c r="J2624" s="17">
        <f ca="1">f_nav_periodreturnrankingper(A2624,参数!$B$3,参数!$B$2,3)</f>
        <v>0</v>
      </c>
      <c r="K2624" s="17">
        <f ca="1">f_nav_adjustedreturn(A2624,参数!$B$4,参数!$B$3)</f>
        <v>0</v>
      </c>
      <c r="L2624" s="17">
        <f ca="1">f_nav_periodreturnrankingper(A2624,参数!$B$4,参数!$B$3,3)</f>
        <v>0</v>
      </c>
      <c r="M2624" s="17">
        <f ca="1">f_nav_adjustedreturn(A2624,参数!$B$5,参数!$B$4)</f>
        <v>0</v>
      </c>
      <c r="N2624" s="17">
        <f ca="1">f_nav_periodreturnrankingper(A2624,参数!$B$5,参数!$B$4,3)</f>
        <v>0</v>
      </c>
      <c r="O2624" s="17">
        <f ca="1">f_nav_adjustedreturn(A2624,参数!$B$6,参数!$B$5)</f>
        <v>0</v>
      </c>
      <c r="P2624" s="17">
        <f ca="1">f_nav_periodreturnrankingper(A2624,参数!$B$6,参数!$B$5,3)</f>
        <v>0</v>
      </c>
      <c r="Q2624" s="25">
        <f>f_return(A2624,1,参数!$B$1-365/2,参数!$B$1)</f>
        <v>40.7477315596334</v>
      </c>
      <c r="R2624" s="25">
        <f ca="1">f_return(A2624,1,参数!$B$4,参数!$B$1)</f>
        <v>0</v>
      </c>
      <c r="S2624" s="25">
        <f ca="1">f_return(A2624,1,参数!$B$6,参数!$B$1)</f>
        <v>0</v>
      </c>
      <c r="T2624" t="str">
        <f>f_info_investtype(A2624)</f>
        <v>普通股票型基金</v>
      </c>
      <c r="U2624" t="str">
        <f>f_info_fundmanager(A2624)</f>
        <v>王林峰,董梁</v>
      </c>
      <c r="V2624">
        <f>f_info_manager_onthepostdays(A2624,1)</f>
        <v>227</v>
      </c>
      <c r="W2624" s="25">
        <f ca="1">f_return_1w(A2624,"0",参数!$B$2)</f>
        <v>0</v>
      </c>
      <c r="X2624" s="25">
        <f>f_return_1m(A2624,"0",参数!$B$1)</f>
        <v>14.1121237227285</v>
      </c>
      <c r="Y2624" s="25">
        <f>f_return_3m(A2624,0,参数!$B$1)</f>
        <v>15.9154666167945</v>
      </c>
      <c r="Z2624" s="25">
        <f>f_return_6m(A2624,0,参数!B2623)</f>
        <v>11.107094441934</v>
      </c>
      <c r="AA2624" t="str">
        <f>f_dq_status(A2624,参数!$B$1)</f>
        <v>开放申购|开放赎回</v>
      </c>
      <c r="AB2624" s="17">
        <f ca="1">f_risk_maxdownside(A2624,参数!$B$6,参数!$B$1)</f>
        <v>-8.98166827471273</v>
      </c>
      <c r="AC2624" s="17">
        <f ca="1">f_risk_maxdownside(A2624,参数!$B$4,参数!$B$1)</f>
        <v>-8.98166827471273</v>
      </c>
      <c r="AD2624" t="str">
        <f ca="1">f_risk_maxdownside_date(A2624,参数!$B$6,参数!$B$1)</f>
        <v>20200903-20200910</v>
      </c>
    </row>
    <row r="2625" spans="1:30">
      <c r="A2625" s="15" t="s">
        <v>2653</v>
      </c>
      <c r="B2625" t="str">
        <f>f_info_name(A2625)</f>
        <v>中欧真益稳健一年A</v>
      </c>
      <c r="C2625" t="str">
        <f>f_info_setupdate(A2625)</f>
        <v>2020-06-04</v>
      </c>
      <c r="D2625" s="16">
        <f t="shared" si="40"/>
        <v>235</v>
      </c>
      <c r="F2625" s="17">
        <f>f_netasset_total(A2625,参数!$B$1,100000000)</f>
        <v>20.4317178592</v>
      </c>
      <c r="G2625" s="17">
        <f ca="1">f_nav_adjustedreturn(A2625,参数!$B$2,参数!$B$1)</f>
        <v>0</v>
      </c>
      <c r="H2625" s="17">
        <f ca="1">f_nav_periodreturnrankingper(A2625,参数!$B$2,参数!$B$1,3)</f>
        <v>0</v>
      </c>
      <c r="I2625" s="17">
        <f ca="1">f_nav_adjustedreturn(A2625,参数!$B$3,参数!$B$2)</f>
        <v>0</v>
      </c>
      <c r="J2625" s="17">
        <f ca="1">f_nav_periodreturnrankingper(A2625,参数!$B$3,参数!$B$2,3)</f>
        <v>0</v>
      </c>
      <c r="K2625" s="17">
        <f ca="1">f_nav_adjustedreturn(A2625,参数!$B$4,参数!$B$3)</f>
        <v>0</v>
      </c>
      <c r="L2625" s="17">
        <f ca="1">f_nav_periodreturnrankingper(A2625,参数!$B$4,参数!$B$3,3)</f>
        <v>0</v>
      </c>
      <c r="M2625" s="17">
        <f ca="1">f_nav_adjustedreturn(A2625,参数!$B$5,参数!$B$4)</f>
        <v>0</v>
      </c>
      <c r="N2625" s="17">
        <f ca="1">f_nav_periodreturnrankingper(A2625,参数!$B$5,参数!$B$4,3)</f>
        <v>0</v>
      </c>
      <c r="O2625" s="17">
        <f ca="1">f_nav_adjustedreturn(A2625,参数!$B$6,参数!$B$5)</f>
        <v>0</v>
      </c>
      <c r="P2625" s="17">
        <f ca="1">f_nav_periodreturnrankingper(A2625,参数!$B$6,参数!$B$5,3)</f>
        <v>0</v>
      </c>
      <c r="Q2625" s="25">
        <f>f_return(A2625,1,参数!$B$1-365/2,参数!$B$1)</f>
        <v>19.2203460967228</v>
      </c>
      <c r="R2625" s="25">
        <f ca="1">f_return(A2625,1,参数!$B$4,参数!$B$1)</f>
        <v>0</v>
      </c>
      <c r="S2625" s="25">
        <f ca="1">f_return(A2625,1,参数!$B$6,参数!$B$1)</f>
        <v>0</v>
      </c>
      <c r="T2625" t="str">
        <f>f_info_investtype(A2625)</f>
        <v>偏债混合型基金</v>
      </c>
      <c r="U2625" t="str">
        <f>f_info_fundmanager(A2625)</f>
        <v>黄华</v>
      </c>
      <c r="V2625">
        <f>f_info_manager_onthepostdays(A2625,1)</f>
        <v>252</v>
      </c>
      <c r="W2625" s="25">
        <f ca="1">f_return_1w(A2625,"0",参数!$B$2)</f>
        <v>0</v>
      </c>
      <c r="X2625" s="25">
        <f>f_return_1m(A2625,"0",参数!$B$1)</f>
        <v>4.36391234228252</v>
      </c>
      <c r="Y2625" s="25">
        <f>f_return_3m(A2625,0,参数!$B$1)</f>
        <v>7.28496196606202</v>
      </c>
      <c r="Z2625" s="25">
        <f>f_return_6m(A2625,0,参数!B2624)</f>
        <v>8.3046005319673</v>
      </c>
      <c r="AA2625" t="str">
        <f>f_dq_status(A2625,参数!$B$1)</f>
        <v>开放申购|暂停赎回</v>
      </c>
      <c r="AB2625" s="17">
        <f ca="1">f_risk_maxdownside(A2625,参数!$B$6,参数!$B$1)</f>
        <v>-1.69343065693431</v>
      </c>
      <c r="AC2625" s="17">
        <f ca="1">f_risk_maxdownside(A2625,参数!$B$4,参数!$B$1)</f>
        <v>-1.69343065693431</v>
      </c>
      <c r="AD2625" t="str">
        <f ca="1">f_risk_maxdownside_date(A2625,参数!$B$6,参数!$B$1)</f>
        <v>20200902-20200909</v>
      </c>
    </row>
    <row r="2626" spans="1:30">
      <c r="A2626" s="15" t="s">
        <v>2654</v>
      </c>
      <c r="B2626" t="str">
        <f>f_info_name(A2626)</f>
        <v>广发聚荣一年持有A</v>
      </c>
      <c r="C2626" t="str">
        <f>f_info_setupdate(A2626)</f>
        <v>2020-06-30</v>
      </c>
      <c r="D2626" s="16">
        <f t="shared" si="40"/>
        <v>209</v>
      </c>
      <c r="F2626" s="17">
        <f>f_netasset_total(A2626,参数!$B$1,100000000)</f>
        <v>14.786255659</v>
      </c>
      <c r="G2626" s="17">
        <f ca="1">f_nav_adjustedreturn(A2626,参数!$B$2,参数!$B$1)</f>
        <v>0</v>
      </c>
      <c r="H2626" s="17">
        <f ca="1">f_nav_periodreturnrankingper(A2626,参数!$B$2,参数!$B$1,3)</f>
        <v>0</v>
      </c>
      <c r="I2626" s="17">
        <f ca="1">f_nav_adjustedreturn(A2626,参数!$B$3,参数!$B$2)</f>
        <v>0</v>
      </c>
      <c r="J2626" s="17">
        <f ca="1">f_nav_periodreturnrankingper(A2626,参数!$B$3,参数!$B$2,3)</f>
        <v>0</v>
      </c>
      <c r="K2626" s="17">
        <f ca="1">f_nav_adjustedreturn(A2626,参数!$B$4,参数!$B$3)</f>
        <v>0</v>
      </c>
      <c r="L2626" s="17">
        <f ca="1">f_nav_periodreturnrankingper(A2626,参数!$B$4,参数!$B$3,3)</f>
        <v>0</v>
      </c>
      <c r="M2626" s="17">
        <f ca="1">f_nav_adjustedreturn(A2626,参数!$B$5,参数!$B$4)</f>
        <v>0</v>
      </c>
      <c r="N2626" s="17">
        <f ca="1">f_nav_periodreturnrankingper(A2626,参数!$B$5,参数!$B$4,3)</f>
        <v>0</v>
      </c>
      <c r="O2626" s="17">
        <f ca="1">f_nav_adjustedreturn(A2626,参数!$B$6,参数!$B$5)</f>
        <v>0</v>
      </c>
      <c r="P2626" s="17">
        <f ca="1">f_nav_periodreturnrankingper(A2626,参数!$B$6,参数!$B$5,3)</f>
        <v>0</v>
      </c>
      <c r="Q2626" s="25">
        <f>f_return(A2626,1,参数!$B$1-365/2,参数!$B$1)</f>
        <v>9.21362205623007</v>
      </c>
      <c r="R2626" s="25">
        <f ca="1">f_return(A2626,1,参数!$B$4,参数!$B$1)</f>
        <v>0</v>
      </c>
      <c r="S2626" s="25">
        <f ca="1">f_return(A2626,1,参数!$B$6,参数!$B$1)</f>
        <v>0</v>
      </c>
      <c r="T2626" t="str">
        <f>f_info_investtype(A2626)</f>
        <v>偏债混合型基金</v>
      </c>
      <c r="U2626" t="str">
        <f>f_info_fundmanager(A2626)</f>
        <v>张芊,李晓博</v>
      </c>
      <c r="V2626">
        <f>f_info_manager_onthepostdays(A2626,1)</f>
        <v>226</v>
      </c>
      <c r="W2626" s="25">
        <f ca="1">f_return_1w(A2626,"0",参数!$B$2)</f>
        <v>0</v>
      </c>
      <c r="X2626" s="25">
        <f>f_return_1m(A2626,"0",参数!$B$1)</f>
        <v>2.08129763533319</v>
      </c>
      <c r="Y2626" s="25">
        <f>f_return_3m(A2626,0,参数!$B$1)</f>
        <v>3.51763773285769</v>
      </c>
      <c r="Z2626" s="25">
        <f>f_return_6m(A2626,0,参数!B2625)</f>
        <v>3.83466135458167</v>
      </c>
      <c r="AA2626" t="str">
        <f>f_dq_status(A2626,参数!$B$1)</f>
        <v>开放申购|暂停赎回</v>
      </c>
      <c r="AB2626" s="17">
        <f ca="1">f_risk_maxdownside(A2626,参数!$B$6,参数!$B$1)</f>
        <v>-0.793100029741252</v>
      </c>
      <c r="AC2626" s="17">
        <f ca="1">f_risk_maxdownside(A2626,参数!$B$4,参数!$B$1)</f>
        <v>-0.793100029741252</v>
      </c>
      <c r="AD2626" t="str">
        <f ca="1">f_risk_maxdownside_date(A2626,参数!$B$6,参数!$B$1)</f>
        <v>20200819-20200910</v>
      </c>
    </row>
    <row r="2627" spans="1:30">
      <c r="A2627" s="15" t="s">
        <v>2655</v>
      </c>
      <c r="B2627" t="str">
        <f>f_info_name(A2627)</f>
        <v>浙商汇金新兴消费</v>
      </c>
      <c r="C2627" t="str">
        <f>f_info_setupdate(A2627)</f>
        <v>2020-05-29</v>
      </c>
      <c r="D2627" s="16">
        <f t="shared" ref="D2627:D2690" si="41">DATEDIF(C2627,"2021-1-25","d")</f>
        <v>241</v>
      </c>
      <c r="F2627" s="17">
        <f>f_netasset_total(A2627,参数!$B$1,100000000)</f>
        <v>0.5319872945</v>
      </c>
      <c r="G2627" s="17">
        <f ca="1">f_nav_adjustedreturn(A2627,参数!$B$2,参数!$B$1)</f>
        <v>0</v>
      </c>
      <c r="H2627" s="17">
        <f ca="1">f_nav_periodreturnrankingper(A2627,参数!$B$2,参数!$B$1,3)</f>
        <v>0</v>
      </c>
      <c r="I2627" s="17">
        <f ca="1">f_nav_adjustedreturn(A2627,参数!$B$3,参数!$B$2)</f>
        <v>0</v>
      </c>
      <c r="J2627" s="17">
        <f ca="1">f_nav_periodreturnrankingper(A2627,参数!$B$3,参数!$B$2,3)</f>
        <v>0</v>
      </c>
      <c r="K2627" s="17">
        <f ca="1">f_nav_adjustedreturn(A2627,参数!$B$4,参数!$B$3)</f>
        <v>0</v>
      </c>
      <c r="L2627" s="17">
        <f ca="1">f_nav_periodreturnrankingper(A2627,参数!$B$4,参数!$B$3,3)</f>
        <v>0</v>
      </c>
      <c r="M2627" s="17">
        <f ca="1">f_nav_adjustedreturn(A2627,参数!$B$5,参数!$B$4)</f>
        <v>0</v>
      </c>
      <c r="N2627" s="17">
        <f ca="1">f_nav_periodreturnrankingper(A2627,参数!$B$5,参数!$B$4,3)</f>
        <v>0</v>
      </c>
      <c r="O2627" s="17">
        <f ca="1">f_nav_adjustedreturn(A2627,参数!$B$6,参数!$B$5)</f>
        <v>0</v>
      </c>
      <c r="P2627" s="17">
        <f ca="1">f_nav_periodreturnrankingper(A2627,参数!$B$6,参数!$B$5,3)</f>
        <v>0</v>
      </c>
      <c r="Q2627" s="25">
        <f>f_return(A2627,1,参数!$B$1-365/2,参数!$B$1)</f>
        <v>56.4787480060979</v>
      </c>
      <c r="R2627" s="25">
        <f ca="1">f_return(A2627,1,参数!$B$4,参数!$B$1)</f>
        <v>0</v>
      </c>
      <c r="S2627" s="25">
        <f ca="1">f_return(A2627,1,参数!$B$6,参数!$B$1)</f>
        <v>0</v>
      </c>
      <c r="T2627" t="str">
        <f>f_info_investtype(A2627)</f>
        <v>灵活配置型基金</v>
      </c>
      <c r="U2627" t="str">
        <f>f_info_fundmanager(A2627)</f>
        <v>王凯,周涛</v>
      </c>
      <c r="V2627">
        <f>f_info_manager_onthepostdays(A2627,1)</f>
        <v>258</v>
      </c>
      <c r="W2627" s="25">
        <f ca="1">f_return_1w(A2627,"0",参数!$B$2)</f>
        <v>0</v>
      </c>
      <c r="X2627" s="25">
        <f>f_return_1m(A2627,"0",参数!$B$1)</f>
        <v>11.1757286995516</v>
      </c>
      <c r="Y2627" s="25">
        <f>f_return_3m(A2627,0,参数!$B$1)</f>
        <v>19.7419062712248</v>
      </c>
      <c r="Z2627" s="25">
        <f>f_return_6m(A2627,0,参数!B2626)</f>
        <v>26.8816394183681</v>
      </c>
      <c r="AA2627" t="str">
        <f>f_dq_status(A2627,参数!$B$1)</f>
        <v>开放申购|开放赎回</v>
      </c>
      <c r="AB2627" s="17">
        <f ca="1">f_risk_maxdownside(A2627,参数!$B$6,参数!$B$1)</f>
        <v>-10.3533220720721</v>
      </c>
      <c r="AC2627" s="17">
        <f ca="1">f_risk_maxdownside(A2627,参数!$B$4,参数!$B$1)</f>
        <v>-10.3533220720721</v>
      </c>
      <c r="AD2627" t="str">
        <f ca="1">f_risk_maxdownside_date(A2627,参数!$B$6,参数!$B$1)</f>
        <v>20200903-20200909</v>
      </c>
    </row>
    <row r="2628" spans="1:30">
      <c r="A2628" s="15" t="s">
        <v>2656</v>
      </c>
      <c r="B2628" t="str">
        <f>f_info_name(A2628)</f>
        <v>九泰锐和18个月定开</v>
      </c>
      <c r="C2628" t="str">
        <f>f_info_setupdate(A2628)</f>
        <v>2020-12-03</v>
      </c>
      <c r="D2628" s="16">
        <f t="shared" si="41"/>
        <v>53</v>
      </c>
      <c r="F2628" s="17">
        <f>f_netasset_total(A2628,参数!$B$1,100000000)</f>
        <v>2.0432186929</v>
      </c>
      <c r="G2628" s="17">
        <f ca="1">f_nav_adjustedreturn(A2628,参数!$B$2,参数!$B$1)</f>
        <v>0</v>
      </c>
      <c r="H2628" s="17">
        <f ca="1">f_nav_periodreturnrankingper(A2628,参数!$B$2,参数!$B$1,3)</f>
        <v>0</v>
      </c>
      <c r="I2628" s="17">
        <f ca="1">f_nav_adjustedreturn(A2628,参数!$B$3,参数!$B$2)</f>
        <v>0</v>
      </c>
      <c r="J2628" s="17">
        <f ca="1">f_nav_periodreturnrankingper(A2628,参数!$B$3,参数!$B$2,3)</f>
        <v>0</v>
      </c>
      <c r="K2628" s="17">
        <f ca="1">f_nav_adjustedreturn(A2628,参数!$B$4,参数!$B$3)</f>
        <v>0</v>
      </c>
      <c r="L2628" s="17">
        <f ca="1">f_nav_periodreturnrankingper(A2628,参数!$B$4,参数!$B$3,3)</f>
        <v>0</v>
      </c>
      <c r="M2628" s="17">
        <f ca="1">f_nav_adjustedreturn(A2628,参数!$B$5,参数!$B$4)</f>
        <v>0</v>
      </c>
      <c r="N2628" s="17">
        <f ca="1">f_nav_periodreturnrankingper(A2628,参数!$B$5,参数!$B$4,3)</f>
        <v>0</v>
      </c>
      <c r="O2628" s="17">
        <f ca="1">f_nav_adjustedreturn(A2628,参数!$B$6,参数!$B$5)</f>
        <v>0</v>
      </c>
      <c r="P2628" s="17">
        <f ca="1">f_nav_periodreturnrankingper(A2628,参数!$B$6,参数!$B$5,3)</f>
        <v>0</v>
      </c>
      <c r="Q2628" s="25">
        <f>f_return(A2628,1,参数!$B$1-365/2,参数!$B$1)</f>
        <v>0</v>
      </c>
      <c r="R2628" s="25">
        <f ca="1">f_return(A2628,1,参数!$B$4,参数!$B$1)</f>
        <v>0</v>
      </c>
      <c r="S2628" s="25">
        <f ca="1">f_return(A2628,1,参数!$B$6,参数!$B$1)</f>
        <v>0</v>
      </c>
      <c r="T2628" t="str">
        <f>f_info_investtype(A2628)</f>
        <v>偏股混合型基金</v>
      </c>
      <c r="U2628" t="str">
        <f>f_info_fundmanager(A2628)</f>
        <v>刘开运</v>
      </c>
      <c r="V2628">
        <f>f_info_manager_onthepostdays(A2628,1)</f>
        <v>70</v>
      </c>
      <c r="W2628" s="25">
        <f ca="1">f_return_1w(A2628,"0",参数!$B$2)</f>
        <v>0</v>
      </c>
      <c r="X2628" s="25">
        <f>f_return_1m(A2628,"0",参数!$B$1)</f>
        <v>5.57094795171186</v>
      </c>
      <c r="Y2628" s="25">
        <f>f_return_3m(A2628,0,参数!$B$1)</f>
        <v>0</v>
      </c>
      <c r="Z2628" s="25">
        <f>f_return_6m(A2628,0,参数!B2627)</f>
        <v>0</v>
      </c>
      <c r="AA2628" t="str">
        <f>f_dq_status(A2628,参数!$B$1)</f>
        <v>封闭期</v>
      </c>
      <c r="AB2628" s="17">
        <f ca="1">f_risk_maxdownside(A2628,参数!$B$6,参数!$B$1)</f>
        <v>-0.712995531894673</v>
      </c>
      <c r="AC2628" s="17">
        <f ca="1">f_risk_maxdownside(A2628,参数!$B$4,参数!$B$1)</f>
        <v>-0.712995531894673</v>
      </c>
      <c r="AD2628" t="str">
        <f ca="1">f_risk_maxdownside_date(A2628,参数!$B$6,参数!$B$1)</f>
        <v>20210109-20210115</v>
      </c>
    </row>
    <row r="2629" spans="1:30">
      <c r="A2629" s="15" t="s">
        <v>2657</v>
      </c>
      <c r="B2629" t="str">
        <f>f_info_name(A2629)</f>
        <v>汇添富稳健增益一年持有</v>
      </c>
      <c r="C2629" t="str">
        <f>f_info_setupdate(A2629)</f>
        <v>2020-05-22</v>
      </c>
      <c r="D2629" s="16">
        <f t="shared" si="41"/>
        <v>248</v>
      </c>
      <c r="F2629" s="17">
        <f>f_netasset_total(A2629,参数!$B$1,100000000)</f>
        <v>32.4421363911</v>
      </c>
      <c r="G2629" s="17">
        <f ca="1">f_nav_adjustedreturn(A2629,参数!$B$2,参数!$B$1)</f>
        <v>0</v>
      </c>
      <c r="H2629" s="17">
        <f ca="1">f_nav_periodreturnrankingper(A2629,参数!$B$2,参数!$B$1,3)</f>
        <v>0</v>
      </c>
      <c r="I2629" s="17">
        <f ca="1">f_nav_adjustedreturn(A2629,参数!$B$3,参数!$B$2)</f>
        <v>0</v>
      </c>
      <c r="J2629" s="17">
        <f ca="1">f_nav_periodreturnrankingper(A2629,参数!$B$3,参数!$B$2,3)</f>
        <v>0</v>
      </c>
      <c r="K2629" s="17">
        <f ca="1">f_nav_adjustedreturn(A2629,参数!$B$4,参数!$B$3)</f>
        <v>0</v>
      </c>
      <c r="L2629" s="17">
        <f ca="1">f_nav_periodreturnrankingper(A2629,参数!$B$4,参数!$B$3,3)</f>
        <v>0</v>
      </c>
      <c r="M2629" s="17">
        <f ca="1">f_nav_adjustedreturn(A2629,参数!$B$5,参数!$B$4)</f>
        <v>0</v>
      </c>
      <c r="N2629" s="17">
        <f ca="1">f_nav_periodreturnrankingper(A2629,参数!$B$5,参数!$B$4,3)</f>
        <v>0</v>
      </c>
      <c r="O2629" s="17">
        <f ca="1">f_nav_adjustedreturn(A2629,参数!$B$6,参数!$B$5)</f>
        <v>0</v>
      </c>
      <c r="P2629" s="17">
        <f ca="1">f_nav_periodreturnrankingper(A2629,参数!$B$6,参数!$B$5,3)</f>
        <v>0</v>
      </c>
      <c r="Q2629" s="25">
        <f>f_return(A2629,1,参数!$B$1-365/2,参数!$B$1)</f>
        <v>9.30911808514856</v>
      </c>
      <c r="R2629" s="25">
        <f ca="1">f_return(A2629,1,参数!$B$4,参数!$B$1)</f>
        <v>0</v>
      </c>
      <c r="S2629" s="25">
        <f ca="1">f_return(A2629,1,参数!$B$6,参数!$B$1)</f>
        <v>0</v>
      </c>
      <c r="T2629" t="str">
        <f>f_info_investtype(A2629)</f>
        <v>偏债混合型基金</v>
      </c>
      <c r="U2629" t="str">
        <f>f_info_fundmanager(A2629)</f>
        <v>赵鹏飞,叶盛</v>
      </c>
      <c r="V2629">
        <f>f_info_manager_onthepostdays(A2629,1)</f>
        <v>265</v>
      </c>
      <c r="W2629" s="25">
        <f ca="1">f_return_1w(A2629,"0",参数!$B$2)</f>
        <v>0</v>
      </c>
      <c r="X2629" s="25">
        <f>f_return_1m(A2629,"0",参数!$B$1)</f>
        <v>2.62183235867446</v>
      </c>
      <c r="Y2629" s="25">
        <f>f_return_3m(A2629,0,参数!$B$1)</f>
        <v>2.48199338135097</v>
      </c>
      <c r="Z2629" s="25">
        <f>f_return_6m(A2629,0,参数!B2628)</f>
        <v>3.27287066246058</v>
      </c>
      <c r="AA2629" t="str">
        <f>f_dq_status(A2629,参数!$B$1)</f>
        <v>开放申购|暂停赎回</v>
      </c>
      <c r="AB2629" s="17">
        <f ca="1">f_risk_maxdownside(A2629,参数!$B$6,参数!$B$1)</f>
        <v>-1.31591678761491</v>
      </c>
      <c r="AC2629" s="17">
        <f ca="1">f_risk_maxdownside(A2629,参数!$B$4,参数!$B$1)</f>
        <v>-1.31591678761491</v>
      </c>
      <c r="AD2629" t="str">
        <f ca="1">f_risk_maxdownside_date(A2629,参数!$B$6,参数!$B$1)</f>
        <v>20201030-20201125</v>
      </c>
    </row>
    <row r="2630" spans="1:30">
      <c r="A2630" s="15" t="s">
        <v>2658</v>
      </c>
      <c r="B2630" t="str">
        <f>f_info_name(A2630)</f>
        <v>太平行业优选A</v>
      </c>
      <c r="C2630" t="str">
        <f>f_info_setupdate(A2630)</f>
        <v>2020-09-01</v>
      </c>
      <c r="D2630" s="16">
        <f t="shared" si="41"/>
        <v>146</v>
      </c>
      <c r="F2630" s="17">
        <f>f_netasset_total(A2630,参数!$B$1,100000000)</f>
        <v>1.9911940418</v>
      </c>
      <c r="G2630" s="17">
        <f ca="1">f_nav_adjustedreturn(A2630,参数!$B$2,参数!$B$1)</f>
        <v>0</v>
      </c>
      <c r="H2630" s="17">
        <f ca="1">f_nav_periodreturnrankingper(A2630,参数!$B$2,参数!$B$1,3)</f>
        <v>0</v>
      </c>
      <c r="I2630" s="17">
        <f ca="1">f_nav_adjustedreturn(A2630,参数!$B$3,参数!$B$2)</f>
        <v>0</v>
      </c>
      <c r="J2630" s="17">
        <f ca="1">f_nav_periodreturnrankingper(A2630,参数!$B$3,参数!$B$2,3)</f>
        <v>0</v>
      </c>
      <c r="K2630" s="17">
        <f ca="1">f_nav_adjustedreturn(A2630,参数!$B$4,参数!$B$3)</f>
        <v>0</v>
      </c>
      <c r="L2630" s="17">
        <f ca="1">f_nav_periodreturnrankingper(A2630,参数!$B$4,参数!$B$3,3)</f>
        <v>0</v>
      </c>
      <c r="M2630" s="17">
        <f ca="1">f_nav_adjustedreturn(A2630,参数!$B$5,参数!$B$4)</f>
        <v>0</v>
      </c>
      <c r="N2630" s="17">
        <f ca="1">f_nav_periodreturnrankingper(A2630,参数!$B$5,参数!$B$4,3)</f>
        <v>0</v>
      </c>
      <c r="O2630" s="17">
        <f ca="1">f_nav_adjustedreturn(A2630,参数!$B$6,参数!$B$5)</f>
        <v>0</v>
      </c>
      <c r="P2630" s="17">
        <f ca="1">f_nav_periodreturnrankingper(A2630,参数!$B$6,参数!$B$5,3)</f>
        <v>0</v>
      </c>
      <c r="Q2630" s="25">
        <f>f_return(A2630,1,参数!$B$1-365/2,参数!$B$1)</f>
        <v>0</v>
      </c>
      <c r="R2630" s="25">
        <f ca="1">f_return(A2630,1,参数!$B$4,参数!$B$1)</f>
        <v>0</v>
      </c>
      <c r="S2630" s="25">
        <f ca="1">f_return(A2630,1,参数!$B$6,参数!$B$1)</f>
        <v>0</v>
      </c>
      <c r="T2630" t="str">
        <f>f_info_investtype(A2630)</f>
        <v>普通股票型基金</v>
      </c>
      <c r="U2630" t="str">
        <f>f_info_fundmanager(A2630)</f>
        <v>林开盛</v>
      </c>
      <c r="V2630">
        <f>f_info_manager_onthepostdays(A2630,1)</f>
        <v>163</v>
      </c>
      <c r="W2630" s="25">
        <f ca="1">f_return_1w(A2630,"0",参数!$B$2)</f>
        <v>0</v>
      </c>
      <c r="X2630" s="25">
        <f>f_return_1m(A2630,"0",参数!$B$1)</f>
        <v>10.0394406597347</v>
      </c>
      <c r="Y2630" s="25">
        <f>f_return_3m(A2630,0,参数!$B$1)</f>
        <v>24.2887516452364</v>
      </c>
      <c r="Z2630" s="25">
        <f>f_return_6m(A2630,0,参数!B2629)</f>
        <v>0</v>
      </c>
      <c r="AA2630" t="str">
        <f>f_dq_status(A2630,参数!$B$1)</f>
        <v>开放申购|开放赎回</v>
      </c>
      <c r="AB2630" s="17">
        <f ca="1">f_risk_maxdownside(A2630,参数!$B$6,参数!$B$1)</f>
        <v>-6.39567707073151</v>
      </c>
      <c r="AC2630" s="17">
        <f ca="1">f_risk_maxdownside(A2630,参数!$B$4,参数!$B$1)</f>
        <v>-6.39567707073151</v>
      </c>
      <c r="AD2630" t="str">
        <f ca="1">f_risk_maxdownside_date(A2630,参数!$B$6,参数!$B$1)</f>
        <v>20210108-20210119</v>
      </c>
    </row>
    <row r="2631" spans="1:30">
      <c r="A2631" s="15" t="s">
        <v>2659</v>
      </c>
      <c r="B2631" t="str">
        <f>f_info_name(A2631)</f>
        <v>兴业睿进A</v>
      </c>
      <c r="C2631" t="str">
        <f>f_info_setupdate(A2631)</f>
        <v>2020-07-27</v>
      </c>
      <c r="D2631" s="16">
        <f t="shared" si="41"/>
        <v>182</v>
      </c>
      <c r="F2631" s="17">
        <f>f_netasset_total(A2631,参数!$B$1,100000000)</f>
        <v>28.1101807404</v>
      </c>
      <c r="G2631" s="17">
        <f ca="1">f_nav_adjustedreturn(A2631,参数!$B$2,参数!$B$1)</f>
        <v>0</v>
      </c>
      <c r="H2631" s="17">
        <f ca="1">f_nav_periodreturnrankingper(A2631,参数!$B$2,参数!$B$1,3)</f>
        <v>0</v>
      </c>
      <c r="I2631" s="17">
        <f ca="1">f_nav_adjustedreturn(A2631,参数!$B$3,参数!$B$2)</f>
        <v>0</v>
      </c>
      <c r="J2631" s="17">
        <f ca="1">f_nav_periodreturnrankingper(A2631,参数!$B$3,参数!$B$2,3)</f>
        <v>0</v>
      </c>
      <c r="K2631" s="17">
        <f ca="1">f_nav_adjustedreturn(A2631,参数!$B$4,参数!$B$3)</f>
        <v>0</v>
      </c>
      <c r="L2631" s="17">
        <f ca="1">f_nav_periodreturnrankingper(A2631,参数!$B$4,参数!$B$3,3)</f>
        <v>0</v>
      </c>
      <c r="M2631" s="17">
        <f ca="1">f_nav_adjustedreturn(A2631,参数!$B$5,参数!$B$4)</f>
        <v>0</v>
      </c>
      <c r="N2631" s="17">
        <f ca="1">f_nav_periodreturnrankingper(A2631,参数!$B$5,参数!$B$4,3)</f>
        <v>0</v>
      </c>
      <c r="O2631" s="17">
        <f ca="1">f_nav_adjustedreturn(A2631,参数!$B$6,参数!$B$5)</f>
        <v>0</v>
      </c>
      <c r="P2631" s="17">
        <f ca="1">f_nav_periodreturnrankingper(A2631,参数!$B$6,参数!$B$5,3)</f>
        <v>0</v>
      </c>
      <c r="Q2631" s="25">
        <f>f_return(A2631,1,参数!$B$1-365/2,参数!$B$1)</f>
        <v>0</v>
      </c>
      <c r="R2631" s="25">
        <f ca="1">f_return(A2631,1,参数!$B$4,参数!$B$1)</f>
        <v>0</v>
      </c>
      <c r="S2631" s="25">
        <f ca="1">f_return(A2631,1,参数!$B$6,参数!$B$1)</f>
        <v>0</v>
      </c>
      <c r="T2631" t="str">
        <f>f_info_investtype(A2631)</f>
        <v>偏股混合型基金</v>
      </c>
      <c r="U2631" t="str">
        <f>f_info_fundmanager(A2631)</f>
        <v>刘方旭</v>
      </c>
      <c r="V2631">
        <f>f_info_manager_onthepostdays(A2631,1)</f>
        <v>199</v>
      </c>
      <c r="W2631" s="25">
        <f ca="1">f_return_1w(A2631,"0",参数!$B$2)</f>
        <v>0</v>
      </c>
      <c r="X2631" s="25">
        <f>f_return_1m(A2631,"0",参数!$B$1)</f>
        <v>19.5920511249234</v>
      </c>
      <c r="Y2631" s="25">
        <f>f_return_3m(A2631,0,参数!$B$1)</f>
        <v>35.4989089466376</v>
      </c>
      <c r="Z2631" s="25">
        <f>f_return_6m(A2631,0,参数!B2630)</f>
        <v>42.4302987908464</v>
      </c>
      <c r="AA2631" t="str">
        <f>f_dq_status(A2631,参数!$B$1)</f>
        <v>开放申购|开放赎回</v>
      </c>
      <c r="AB2631" s="17">
        <f ca="1">f_risk_maxdownside(A2631,参数!$B$6,参数!$B$1)</f>
        <v>-5.45987816800782</v>
      </c>
      <c r="AC2631" s="17">
        <f ca="1">f_risk_maxdownside(A2631,参数!$B$4,参数!$B$1)</f>
        <v>-5.45987816800782</v>
      </c>
      <c r="AD2631" t="str">
        <f ca="1">f_risk_maxdownside_date(A2631,参数!$B$6,参数!$B$1)</f>
        <v>20210113-20210119</v>
      </c>
    </row>
    <row r="2632" spans="1:30">
      <c r="A2632" s="15" t="s">
        <v>2660</v>
      </c>
      <c r="B2632" t="str">
        <f>f_info_name(A2632)</f>
        <v>银华富利精选</v>
      </c>
      <c r="C2632" t="str">
        <f>f_info_setupdate(A2632)</f>
        <v>2020-08-13</v>
      </c>
      <c r="D2632" s="16">
        <f t="shared" si="41"/>
        <v>165</v>
      </c>
      <c r="F2632" s="17">
        <f>f_netasset_total(A2632,参数!$B$1,100000000)</f>
        <v>95.4849385145</v>
      </c>
      <c r="G2632" s="17">
        <f ca="1">f_nav_adjustedreturn(A2632,参数!$B$2,参数!$B$1)</f>
        <v>0</v>
      </c>
      <c r="H2632" s="17">
        <f ca="1">f_nav_periodreturnrankingper(A2632,参数!$B$2,参数!$B$1,3)</f>
        <v>0</v>
      </c>
      <c r="I2632" s="17">
        <f ca="1">f_nav_adjustedreturn(A2632,参数!$B$3,参数!$B$2)</f>
        <v>0</v>
      </c>
      <c r="J2632" s="17">
        <f ca="1">f_nav_periodreturnrankingper(A2632,参数!$B$3,参数!$B$2,3)</f>
        <v>0</v>
      </c>
      <c r="K2632" s="17">
        <f ca="1">f_nav_adjustedreturn(A2632,参数!$B$4,参数!$B$3)</f>
        <v>0</v>
      </c>
      <c r="L2632" s="17">
        <f ca="1">f_nav_periodreturnrankingper(A2632,参数!$B$4,参数!$B$3,3)</f>
        <v>0</v>
      </c>
      <c r="M2632" s="17">
        <f ca="1">f_nav_adjustedreturn(A2632,参数!$B$5,参数!$B$4)</f>
        <v>0</v>
      </c>
      <c r="N2632" s="17">
        <f ca="1">f_nav_periodreturnrankingper(A2632,参数!$B$5,参数!$B$4,3)</f>
        <v>0</v>
      </c>
      <c r="O2632" s="17">
        <f ca="1">f_nav_adjustedreturn(A2632,参数!$B$6,参数!$B$5)</f>
        <v>0</v>
      </c>
      <c r="P2632" s="17">
        <f ca="1">f_nav_periodreturnrankingper(A2632,参数!$B$6,参数!$B$5,3)</f>
        <v>0</v>
      </c>
      <c r="Q2632" s="25">
        <f>f_return(A2632,1,参数!$B$1-365/2,参数!$B$1)</f>
        <v>0</v>
      </c>
      <c r="R2632" s="25">
        <f ca="1">f_return(A2632,1,参数!$B$4,参数!$B$1)</f>
        <v>0</v>
      </c>
      <c r="S2632" s="25">
        <f ca="1">f_return(A2632,1,参数!$B$6,参数!$B$1)</f>
        <v>0</v>
      </c>
      <c r="T2632" t="str">
        <f>f_info_investtype(A2632)</f>
        <v>偏股混合型基金</v>
      </c>
      <c r="U2632" t="str">
        <f>f_info_fundmanager(A2632)</f>
        <v>焦巍,秦锋</v>
      </c>
      <c r="V2632">
        <f>f_info_manager_onthepostdays(A2632,1)</f>
        <v>182</v>
      </c>
      <c r="W2632" s="25">
        <f ca="1">f_return_1w(A2632,"0",参数!$B$2)</f>
        <v>0</v>
      </c>
      <c r="X2632" s="25">
        <f>f_return_1m(A2632,"0",参数!$B$1)</f>
        <v>17.5004632203076</v>
      </c>
      <c r="Y2632" s="25">
        <f>f_return_3m(A2632,0,参数!$B$1)</f>
        <v>29.510875114878</v>
      </c>
      <c r="Z2632" s="25">
        <f>f_return_6m(A2632,0,参数!B2631)</f>
        <v>0</v>
      </c>
      <c r="AA2632" t="str">
        <f>f_dq_status(A2632,参数!$B$1)</f>
        <v>开放申购|开放赎回</v>
      </c>
      <c r="AB2632" s="17">
        <f ca="1">f_risk_maxdownside(A2632,参数!$B$6,参数!$B$1)</f>
        <v>-4.79289940828402</v>
      </c>
      <c r="AC2632" s="17">
        <f ca="1">f_risk_maxdownside(A2632,参数!$B$4,参数!$B$1)</f>
        <v>-4.79289940828402</v>
      </c>
      <c r="AD2632" t="str">
        <f ca="1">f_risk_maxdownside_date(A2632,参数!$B$6,参数!$B$1)</f>
        <v>20200829-20201130</v>
      </c>
    </row>
    <row r="2633" spans="1:30">
      <c r="A2633" s="15" t="s">
        <v>2661</v>
      </c>
      <c r="B2633" t="str">
        <f>f_info_name(A2633)</f>
        <v>博时鑫荣稳健A</v>
      </c>
      <c r="C2633" t="str">
        <f>f_info_setupdate(A2633)</f>
        <v>2020-07-03</v>
      </c>
      <c r="D2633" s="16">
        <f t="shared" si="41"/>
        <v>206</v>
      </c>
      <c r="F2633" s="17">
        <f>f_netasset_total(A2633,参数!$B$1,100000000)</f>
        <v>7.8069661913</v>
      </c>
      <c r="G2633" s="17">
        <f ca="1">f_nav_adjustedreturn(A2633,参数!$B$2,参数!$B$1)</f>
        <v>0</v>
      </c>
      <c r="H2633" s="17">
        <f ca="1">f_nav_periodreturnrankingper(A2633,参数!$B$2,参数!$B$1,3)</f>
        <v>0</v>
      </c>
      <c r="I2633" s="17">
        <f ca="1">f_nav_adjustedreturn(A2633,参数!$B$3,参数!$B$2)</f>
        <v>0</v>
      </c>
      <c r="J2633" s="17">
        <f ca="1">f_nav_periodreturnrankingper(A2633,参数!$B$3,参数!$B$2,3)</f>
        <v>0</v>
      </c>
      <c r="K2633" s="17">
        <f ca="1">f_nav_adjustedreturn(A2633,参数!$B$4,参数!$B$3)</f>
        <v>0</v>
      </c>
      <c r="L2633" s="17">
        <f ca="1">f_nav_periodreturnrankingper(A2633,参数!$B$4,参数!$B$3,3)</f>
        <v>0</v>
      </c>
      <c r="M2633" s="17">
        <f ca="1">f_nav_adjustedreturn(A2633,参数!$B$5,参数!$B$4)</f>
        <v>0</v>
      </c>
      <c r="N2633" s="17">
        <f ca="1">f_nav_periodreturnrankingper(A2633,参数!$B$5,参数!$B$4,3)</f>
        <v>0</v>
      </c>
      <c r="O2633" s="17">
        <f ca="1">f_nav_adjustedreturn(A2633,参数!$B$6,参数!$B$5)</f>
        <v>0</v>
      </c>
      <c r="P2633" s="17">
        <f ca="1">f_nav_periodreturnrankingper(A2633,参数!$B$6,参数!$B$5,3)</f>
        <v>0</v>
      </c>
      <c r="Q2633" s="25">
        <f>f_return(A2633,1,参数!$B$1-365/2,参数!$B$1)</f>
        <v>24.5133351669905</v>
      </c>
      <c r="R2633" s="25">
        <f ca="1">f_return(A2633,1,参数!$B$4,参数!$B$1)</f>
        <v>0</v>
      </c>
      <c r="S2633" s="25">
        <f ca="1">f_return(A2633,1,参数!$B$6,参数!$B$1)</f>
        <v>0</v>
      </c>
      <c r="T2633" t="str">
        <f>f_info_investtype(A2633)</f>
        <v>偏债混合型基金</v>
      </c>
      <c r="U2633" t="str">
        <f>f_info_fundmanager(A2633)</f>
        <v>王曦</v>
      </c>
      <c r="V2633">
        <f>f_info_manager_onthepostdays(A2633,1)</f>
        <v>223</v>
      </c>
      <c r="W2633" s="25">
        <f ca="1">f_return_1w(A2633,"0",参数!$B$2)</f>
        <v>0</v>
      </c>
      <c r="X2633" s="25">
        <f>f_return_1m(A2633,"0",参数!$B$1)</f>
        <v>4.29680280909259</v>
      </c>
      <c r="Y2633" s="25">
        <f>f_return_3m(A2633,0,参数!$B$1)</f>
        <v>8.40376488666924</v>
      </c>
      <c r="Z2633" s="25">
        <f>f_return_6m(A2633,0,参数!B2632)</f>
        <v>10.0038887808672</v>
      </c>
      <c r="AA2633" t="str">
        <f>f_dq_status(A2633,参数!$B$1)</f>
        <v>暂停大额申购|开放赎回</v>
      </c>
      <c r="AB2633" s="17">
        <f ca="1">f_risk_maxdownside(A2633,参数!$B$6,参数!$B$1)</f>
        <v>-1.6676250718804</v>
      </c>
      <c r="AC2633" s="17">
        <f ca="1">f_risk_maxdownside(A2633,参数!$B$4,参数!$B$1)</f>
        <v>-1.6676250718804</v>
      </c>
      <c r="AD2633" t="str">
        <f ca="1">f_risk_maxdownside_date(A2633,参数!$B$6,参数!$B$1)</f>
        <v>20200903-20200909</v>
      </c>
    </row>
    <row r="2634" spans="1:30">
      <c r="A2634" s="15" t="s">
        <v>2662</v>
      </c>
      <c r="B2634" t="str">
        <f>f_info_name(A2634)</f>
        <v>华安鼎利</v>
      </c>
      <c r="C2634" t="str">
        <f>f_info_setupdate(A2634)</f>
        <v>2020-06-08</v>
      </c>
      <c r="D2634" s="16">
        <f t="shared" si="41"/>
        <v>231</v>
      </c>
      <c r="F2634" s="17">
        <f>f_netasset_total(A2634,参数!$B$1,100000000)</f>
        <v>5.5320090736</v>
      </c>
      <c r="G2634" s="17">
        <f ca="1">f_nav_adjustedreturn(A2634,参数!$B$2,参数!$B$1)</f>
        <v>0</v>
      </c>
      <c r="H2634" s="17">
        <f ca="1">f_nav_periodreturnrankingper(A2634,参数!$B$2,参数!$B$1,3)</f>
        <v>0</v>
      </c>
      <c r="I2634" s="17">
        <f ca="1">f_nav_adjustedreturn(A2634,参数!$B$3,参数!$B$2)</f>
        <v>0</v>
      </c>
      <c r="J2634" s="17">
        <f ca="1">f_nav_periodreturnrankingper(A2634,参数!$B$3,参数!$B$2,3)</f>
        <v>0</v>
      </c>
      <c r="K2634" s="17">
        <f ca="1">f_nav_adjustedreturn(A2634,参数!$B$4,参数!$B$3)</f>
        <v>0</v>
      </c>
      <c r="L2634" s="17">
        <f ca="1">f_nav_periodreturnrankingper(A2634,参数!$B$4,参数!$B$3,3)</f>
        <v>0</v>
      </c>
      <c r="M2634" s="17">
        <f ca="1">f_nav_adjustedreturn(A2634,参数!$B$5,参数!$B$4)</f>
        <v>0</v>
      </c>
      <c r="N2634" s="17">
        <f ca="1">f_nav_periodreturnrankingper(A2634,参数!$B$5,参数!$B$4,3)</f>
        <v>0</v>
      </c>
      <c r="O2634" s="17">
        <f ca="1">f_nav_adjustedreturn(A2634,参数!$B$6,参数!$B$5)</f>
        <v>0</v>
      </c>
      <c r="P2634" s="17">
        <f ca="1">f_nav_periodreturnrankingper(A2634,参数!$B$6,参数!$B$5,3)</f>
        <v>0</v>
      </c>
      <c r="Q2634" s="25">
        <f>f_return(A2634,1,参数!$B$1-365/2,参数!$B$1)</f>
        <v>33.6980177227013</v>
      </c>
      <c r="R2634" s="25">
        <f ca="1">f_return(A2634,1,参数!$B$4,参数!$B$1)</f>
        <v>0</v>
      </c>
      <c r="S2634" s="25">
        <f ca="1">f_return(A2634,1,参数!$B$6,参数!$B$1)</f>
        <v>0</v>
      </c>
      <c r="T2634" t="str">
        <f>f_info_investtype(A2634)</f>
        <v>平衡混合型基金</v>
      </c>
      <c r="U2634" t="str">
        <f>f_info_fundmanager(A2634)</f>
        <v>蒋璆</v>
      </c>
      <c r="V2634">
        <f>f_info_manager_onthepostdays(A2634,1)</f>
        <v>248</v>
      </c>
      <c r="W2634" s="25">
        <f ca="1">f_return_1w(A2634,"0",参数!$B$2)</f>
        <v>0</v>
      </c>
      <c r="X2634" s="25">
        <f>f_return_1m(A2634,"0",参数!$B$1)</f>
        <v>6.85447694240086</v>
      </c>
      <c r="Y2634" s="25">
        <f>f_return_3m(A2634,0,参数!$B$1)</f>
        <v>15.3064188207958</v>
      </c>
      <c r="Z2634" s="25">
        <f>f_return_6m(A2634,0,参数!B2633)</f>
        <v>7.55835843373494</v>
      </c>
      <c r="AA2634" t="str">
        <f>f_dq_status(A2634,参数!$B$1)</f>
        <v>暂停大额申购|开放赎回</v>
      </c>
      <c r="AB2634" s="17">
        <f ca="1">f_risk_maxdownside(A2634,参数!$B$6,参数!$B$1)</f>
        <v>-8.93426930440332</v>
      </c>
      <c r="AC2634" s="17">
        <f ca="1">f_risk_maxdownside(A2634,参数!$B$4,参数!$B$1)</f>
        <v>-8.93426930440332</v>
      </c>
      <c r="AD2634" t="str">
        <f ca="1">f_risk_maxdownside_date(A2634,参数!$B$6,参数!$B$1)</f>
        <v>20200714-20200910</v>
      </c>
    </row>
    <row r="2635" spans="1:30">
      <c r="A2635" s="15" t="s">
        <v>2663</v>
      </c>
      <c r="B2635" t="str">
        <f>f_info_name(A2635)</f>
        <v>汇添富中盘价值精选A</v>
      </c>
      <c r="C2635" t="str">
        <f>f_info_setupdate(A2635)</f>
        <v>2020-07-08</v>
      </c>
      <c r="D2635" s="16">
        <f t="shared" si="41"/>
        <v>201</v>
      </c>
      <c r="F2635" s="17">
        <f>f_netasset_total(A2635,参数!$B$1,100000000)</f>
        <v>276.0869925579</v>
      </c>
      <c r="G2635" s="17">
        <f ca="1">f_nav_adjustedreturn(A2635,参数!$B$2,参数!$B$1)</f>
        <v>0</v>
      </c>
      <c r="H2635" s="17">
        <f ca="1">f_nav_periodreturnrankingper(A2635,参数!$B$2,参数!$B$1,3)</f>
        <v>0</v>
      </c>
      <c r="I2635" s="17">
        <f ca="1">f_nav_adjustedreturn(A2635,参数!$B$3,参数!$B$2)</f>
        <v>0</v>
      </c>
      <c r="J2635" s="17">
        <f ca="1">f_nav_periodreturnrankingper(A2635,参数!$B$3,参数!$B$2,3)</f>
        <v>0</v>
      </c>
      <c r="K2635" s="17">
        <f ca="1">f_nav_adjustedreturn(A2635,参数!$B$4,参数!$B$3)</f>
        <v>0</v>
      </c>
      <c r="L2635" s="17">
        <f ca="1">f_nav_periodreturnrankingper(A2635,参数!$B$4,参数!$B$3,3)</f>
        <v>0</v>
      </c>
      <c r="M2635" s="17">
        <f ca="1">f_nav_adjustedreturn(A2635,参数!$B$5,参数!$B$4)</f>
        <v>0</v>
      </c>
      <c r="N2635" s="17">
        <f ca="1">f_nav_periodreturnrankingper(A2635,参数!$B$5,参数!$B$4,3)</f>
        <v>0</v>
      </c>
      <c r="O2635" s="17">
        <f ca="1">f_nav_adjustedreturn(A2635,参数!$B$6,参数!$B$5)</f>
        <v>0</v>
      </c>
      <c r="P2635" s="17">
        <f ca="1">f_nav_periodreturnrankingper(A2635,参数!$B$6,参数!$B$5,3)</f>
        <v>0</v>
      </c>
      <c r="Q2635" s="25">
        <f>f_return(A2635,1,参数!$B$1-365/2,参数!$B$1)</f>
        <v>82.114969530678</v>
      </c>
      <c r="R2635" s="25">
        <f ca="1">f_return(A2635,1,参数!$B$4,参数!$B$1)</f>
        <v>0</v>
      </c>
      <c r="S2635" s="25">
        <f ca="1">f_return(A2635,1,参数!$B$6,参数!$B$1)</f>
        <v>0</v>
      </c>
      <c r="T2635" t="str">
        <f>f_info_investtype(A2635)</f>
        <v>偏股混合型基金</v>
      </c>
      <c r="U2635" t="str">
        <f>f_info_fundmanager(A2635)</f>
        <v>胡昕炜</v>
      </c>
      <c r="V2635">
        <f>f_info_manager_onthepostdays(A2635,1)</f>
        <v>218</v>
      </c>
      <c r="W2635" s="25">
        <f ca="1">f_return_1w(A2635,"0",参数!$B$2)</f>
        <v>0</v>
      </c>
      <c r="X2635" s="25">
        <f>f_return_1m(A2635,"0",参数!$B$1)</f>
        <v>19.48699679373</v>
      </c>
      <c r="Y2635" s="25">
        <f>f_return_3m(A2635,0,参数!$B$1)</f>
        <v>30.8750365817969</v>
      </c>
      <c r="Z2635" s="25">
        <f>f_return_6m(A2635,0,参数!B2634)</f>
        <v>36.9362209417842</v>
      </c>
      <c r="AA2635" t="str">
        <f>f_dq_status(A2635,参数!$B$1)</f>
        <v>开放申购|开放赎回</v>
      </c>
      <c r="AB2635" s="17">
        <f ca="1">f_risk_maxdownside(A2635,参数!$B$6,参数!$B$1)</f>
        <v>-4.65160432883994</v>
      </c>
      <c r="AC2635" s="17">
        <f ca="1">f_risk_maxdownside(A2635,参数!$B$4,参数!$B$1)</f>
        <v>-4.65160432883994</v>
      </c>
      <c r="AD2635" t="str">
        <f ca="1">f_risk_maxdownside_date(A2635,参数!$B$6,参数!$B$1)</f>
        <v>20200829-20200925</v>
      </c>
    </row>
    <row r="2636" spans="1:30">
      <c r="A2636" s="15" t="s">
        <v>2664</v>
      </c>
      <c r="B2636" t="str">
        <f>f_info_name(A2636)</f>
        <v>汇添富开放视野中国优势A</v>
      </c>
      <c r="C2636" t="str">
        <f>f_info_setupdate(A2636)</f>
        <v>2020-07-22</v>
      </c>
      <c r="D2636" s="16">
        <f t="shared" si="41"/>
        <v>187</v>
      </c>
      <c r="F2636" s="17">
        <f>f_netasset_total(A2636,参数!$B$1,100000000)</f>
        <v>197.0438460191</v>
      </c>
      <c r="G2636" s="17">
        <f ca="1">f_nav_adjustedreturn(A2636,参数!$B$2,参数!$B$1)</f>
        <v>0</v>
      </c>
      <c r="H2636" s="17">
        <f ca="1">f_nav_periodreturnrankingper(A2636,参数!$B$2,参数!$B$1,3)</f>
        <v>0</v>
      </c>
      <c r="I2636" s="17">
        <f ca="1">f_nav_adjustedreturn(A2636,参数!$B$3,参数!$B$2)</f>
        <v>0</v>
      </c>
      <c r="J2636" s="17">
        <f ca="1">f_nav_periodreturnrankingper(A2636,参数!$B$3,参数!$B$2,3)</f>
        <v>0</v>
      </c>
      <c r="K2636" s="17">
        <f ca="1">f_nav_adjustedreturn(A2636,参数!$B$4,参数!$B$3)</f>
        <v>0</v>
      </c>
      <c r="L2636" s="17">
        <f ca="1">f_nav_periodreturnrankingper(A2636,参数!$B$4,参数!$B$3,3)</f>
        <v>0</v>
      </c>
      <c r="M2636" s="17">
        <f ca="1">f_nav_adjustedreturn(A2636,参数!$B$5,参数!$B$4)</f>
        <v>0</v>
      </c>
      <c r="N2636" s="17">
        <f ca="1">f_nav_periodreturnrankingper(A2636,参数!$B$5,参数!$B$4,3)</f>
        <v>0</v>
      </c>
      <c r="O2636" s="17">
        <f ca="1">f_nav_adjustedreturn(A2636,参数!$B$6,参数!$B$5)</f>
        <v>0</v>
      </c>
      <c r="P2636" s="17">
        <f ca="1">f_nav_periodreturnrankingper(A2636,参数!$B$6,参数!$B$5,3)</f>
        <v>0</v>
      </c>
      <c r="Q2636" s="25">
        <f>f_return(A2636,1,参数!$B$1-365/2,参数!$B$1)</f>
        <v>57.8018899601716</v>
      </c>
      <c r="R2636" s="25">
        <f ca="1">f_return(A2636,1,参数!$B$4,参数!$B$1)</f>
        <v>0</v>
      </c>
      <c r="S2636" s="25">
        <f ca="1">f_return(A2636,1,参数!$B$6,参数!$B$1)</f>
        <v>0</v>
      </c>
      <c r="T2636" t="str">
        <f>f_info_investtype(A2636)</f>
        <v>普通股票型基金</v>
      </c>
      <c r="U2636" t="str">
        <f>f_info_fundmanager(A2636)</f>
        <v>劳杰男</v>
      </c>
      <c r="V2636">
        <f>f_info_manager_onthepostdays(A2636,1)</f>
        <v>204</v>
      </c>
      <c r="W2636" s="25">
        <f ca="1">f_return_1w(A2636,"0",参数!$B$2)</f>
        <v>0</v>
      </c>
      <c r="X2636" s="25">
        <f>f_return_1m(A2636,"0",参数!$B$1)</f>
        <v>12.9663165519739</v>
      </c>
      <c r="Y2636" s="25">
        <f>f_return_3m(A2636,0,参数!$B$1)</f>
        <v>21.8240406210331</v>
      </c>
      <c r="Z2636" s="25">
        <f>f_return_6m(A2636,0,参数!B2635)</f>
        <v>28.9769897400139</v>
      </c>
      <c r="AA2636" t="str">
        <f>f_dq_status(A2636,参数!$B$1)</f>
        <v>开放申购|开放赎回</v>
      </c>
      <c r="AB2636" s="17">
        <f ca="1">f_risk_maxdownside(A2636,参数!$B$6,参数!$B$1)</f>
        <v>-3.58635435902419</v>
      </c>
      <c r="AC2636" s="17">
        <f ca="1">f_risk_maxdownside(A2636,参数!$B$4,参数!$B$1)</f>
        <v>-3.58635435902419</v>
      </c>
      <c r="AD2636" t="str">
        <f ca="1">f_risk_maxdownside_date(A2636,参数!$B$6,参数!$B$1)</f>
        <v>20200829-20200925</v>
      </c>
    </row>
    <row r="2637" spans="1:30">
      <c r="A2637" s="15" t="s">
        <v>2665</v>
      </c>
      <c r="B2637" t="str">
        <f>f_info_name(A2637)</f>
        <v>兴全合丰三年持有</v>
      </c>
      <c r="C2637" t="str">
        <f>f_info_setupdate(A2637)</f>
        <v>2020-08-28</v>
      </c>
      <c r="D2637" s="16">
        <f t="shared" si="41"/>
        <v>150</v>
      </c>
      <c r="F2637" s="17">
        <f>f_netasset_total(A2637,参数!$B$1,100000000)</f>
        <v>85.7358248267</v>
      </c>
      <c r="G2637" s="17">
        <f ca="1">f_nav_adjustedreturn(A2637,参数!$B$2,参数!$B$1)</f>
        <v>0</v>
      </c>
      <c r="H2637" s="17">
        <f ca="1">f_nav_periodreturnrankingper(A2637,参数!$B$2,参数!$B$1,3)</f>
        <v>0</v>
      </c>
      <c r="I2637" s="17">
        <f ca="1">f_nav_adjustedreturn(A2637,参数!$B$3,参数!$B$2)</f>
        <v>0</v>
      </c>
      <c r="J2637" s="17">
        <f ca="1">f_nav_periodreturnrankingper(A2637,参数!$B$3,参数!$B$2,3)</f>
        <v>0</v>
      </c>
      <c r="K2637" s="17">
        <f ca="1">f_nav_adjustedreturn(A2637,参数!$B$4,参数!$B$3)</f>
        <v>0</v>
      </c>
      <c r="L2637" s="17">
        <f ca="1">f_nav_periodreturnrankingper(A2637,参数!$B$4,参数!$B$3,3)</f>
        <v>0</v>
      </c>
      <c r="M2637" s="17">
        <f ca="1">f_nav_adjustedreturn(A2637,参数!$B$5,参数!$B$4)</f>
        <v>0</v>
      </c>
      <c r="N2637" s="17">
        <f ca="1">f_nav_periodreturnrankingper(A2637,参数!$B$5,参数!$B$4,3)</f>
        <v>0</v>
      </c>
      <c r="O2637" s="17">
        <f ca="1">f_nav_adjustedreturn(A2637,参数!$B$6,参数!$B$5)</f>
        <v>0</v>
      </c>
      <c r="P2637" s="17">
        <f ca="1">f_nav_periodreturnrankingper(A2637,参数!$B$6,参数!$B$5,3)</f>
        <v>0</v>
      </c>
      <c r="Q2637" s="25">
        <f>f_return(A2637,1,参数!$B$1-365/2,参数!$B$1)</f>
        <v>0</v>
      </c>
      <c r="R2637" s="25">
        <f ca="1">f_return(A2637,1,参数!$B$4,参数!$B$1)</f>
        <v>0</v>
      </c>
      <c r="S2637" s="25">
        <f ca="1">f_return(A2637,1,参数!$B$6,参数!$B$1)</f>
        <v>0</v>
      </c>
      <c r="T2637" t="str">
        <f>f_info_investtype(A2637)</f>
        <v>偏股混合型基金</v>
      </c>
      <c r="U2637" t="str">
        <f>f_info_fundmanager(A2637)</f>
        <v>季文华</v>
      </c>
      <c r="V2637">
        <f>f_info_manager_onthepostdays(A2637,1)</f>
        <v>167</v>
      </c>
      <c r="W2637" s="25">
        <f ca="1">f_return_1w(A2637,"0",参数!$B$2)</f>
        <v>0</v>
      </c>
      <c r="X2637" s="25">
        <f>f_return_1m(A2637,"0",参数!$B$1)</f>
        <v>17.3896129157751</v>
      </c>
      <c r="Y2637" s="25">
        <f>f_return_3m(A2637,0,参数!$B$1)</f>
        <v>26.2420248927937</v>
      </c>
      <c r="Z2637" s="25">
        <f>f_return_6m(A2637,0,参数!B2636)</f>
        <v>0</v>
      </c>
      <c r="AA2637" t="str">
        <f>f_dq_status(A2637,参数!$B$1)</f>
        <v>开放申购|暂停赎回</v>
      </c>
      <c r="AB2637" s="17">
        <f ca="1">f_risk_maxdownside(A2637,参数!$B$6,参数!$B$1)</f>
        <v>-7.47</v>
      </c>
      <c r="AC2637" s="17">
        <f ca="1">f_risk_maxdownside(A2637,参数!$B$4,参数!$B$1)</f>
        <v>-7.47</v>
      </c>
      <c r="AD2637" t="str">
        <f ca="1">f_risk_maxdownside_date(A2637,参数!$B$6,参数!$B$1)</f>
        <v>20200829-20200925</v>
      </c>
    </row>
    <row r="2638" spans="1:30">
      <c r="A2638" s="15" t="s">
        <v>2666</v>
      </c>
      <c r="B2638" t="str">
        <f>f_info_name(A2638)</f>
        <v>申万菱信创业板量化精选A</v>
      </c>
      <c r="C2638" t="str">
        <f>f_info_setupdate(A2638)</f>
        <v>2020-06-29</v>
      </c>
      <c r="D2638" s="16">
        <f t="shared" si="41"/>
        <v>210</v>
      </c>
      <c r="F2638" s="17">
        <f>f_netasset_total(A2638,参数!$B$1,100000000)</f>
        <v>9.982967413</v>
      </c>
      <c r="G2638" s="17">
        <f ca="1">f_nav_adjustedreturn(A2638,参数!$B$2,参数!$B$1)</f>
        <v>0</v>
      </c>
      <c r="H2638" s="17">
        <f ca="1">f_nav_periodreturnrankingper(A2638,参数!$B$2,参数!$B$1,3)</f>
        <v>0</v>
      </c>
      <c r="I2638" s="17">
        <f ca="1">f_nav_adjustedreturn(A2638,参数!$B$3,参数!$B$2)</f>
        <v>0</v>
      </c>
      <c r="J2638" s="17">
        <f ca="1">f_nav_periodreturnrankingper(A2638,参数!$B$3,参数!$B$2,3)</f>
        <v>0</v>
      </c>
      <c r="K2638" s="17">
        <f ca="1">f_nav_adjustedreturn(A2638,参数!$B$4,参数!$B$3)</f>
        <v>0</v>
      </c>
      <c r="L2638" s="17">
        <f ca="1">f_nav_periodreturnrankingper(A2638,参数!$B$4,参数!$B$3,3)</f>
        <v>0</v>
      </c>
      <c r="M2638" s="17">
        <f ca="1">f_nav_adjustedreturn(A2638,参数!$B$5,参数!$B$4)</f>
        <v>0</v>
      </c>
      <c r="N2638" s="17">
        <f ca="1">f_nav_periodreturnrankingper(A2638,参数!$B$5,参数!$B$4,3)</f>
        <v>0</v>
      </c>
      <c r="O2638" s="17">
        <f ca="1">f_nav_adjustedreturn(A2638,参数!$B$6,参数!$B$5)</f>
        <v>0</v>
      </c>
      <c r="P2638" s="17">
        <f ca="1">f_nav_periodreturnrankingper(A2638,参数!$B$6,参数!$B$5,3)</f>
        <v>0</v>
      </c>
      <c r="Q2638" s="25">
        <f>f_return(A2638,1,参数!$B$1-365/2,参数!$B$1)</f>
        <v>34.0308439191611</v>
      </c>
      <c r="R2638" s="25">
        <f ca="1">f_return(A2638,1,参数!$B$4,参数!$B$1)</f>
        <v>0</v>
      </c>
      <c r="S2638" s="25">
        <f ca="1">f_return(A2638,1,参数!$B$6,参数!$B$1)</f>
        <v>0</v>
      </c>
      <c r="T2638" t="str">
        <f>f_info_investtype(A2638)</f>
        <v>普通股票型基金</v>
      </c>
      <c r="U2638" t="str">
        <f>f_info_fundmanager(A2638)</f>
        <v>俞诚</v>
      </c>
      <c r="V2638">
        <f>f_info_manager_onthepostdays(A2638,1)</f>
        <v>227</v>
      </c>
      <c r="W2638" s="25">
        <f ca="1">f_return_1w(A2638,"0",参数!$B$2)</f>
        <v>0</v>
      </c>
      <c r="X2638" s="25">
        <f>f_return_1m(A2638,"0",参数!$B$1)</f>
        <v>12.3298252389688</v>
      </c>
      <c r="Y2638" s="25">
        <f>f_return_3m(A2638,0,参数!$B$1)</f>
        <v>16.5731462925852</v>
      </c>
      <c r="Z2638" s="25">
        <f>f_return_6m(A2638,0,参数!B2637)</f>
        <v>11.3538821693328</v>
      </c>
      <c r="AA2638" t="str">
        <f>f_dq_status(A2638,参数!$B$1)</f>
        <v>开放申购|开放赎回</v>
      </c>
      <c r="AB2638" s="17">
        <f ca="1">f_risk_maxdownside(A2638,参数!$B$6,参数!$B$1)</f>
        <v>-11.3428328772294</v>
      </c>
      <c r="AC2638" s="17">
        <f ca="1">f_risk_maxdownside(A2638,参数!$B$4,参数!$B$1)</f>
        <v>-11.3428328772294</v>
      </c>
      <c r="AD2638" t="str">
        <f ca="1">f_risk_maxdownside_date(A2638,参数!$B$6,参数!$B$1)</f>
        <v>20200806-20200910</v>
      </c>
    </row>
    <row r="2639" spans="1:30">
      <c r="A2639" s="15" t="s">
        <v>2667</v>
      </c>
      <c r="B2639" t="str">
        <f>f_info_name(A2639)</f>
        <v>嘉实稳惠6个月持有A</v>
      </c>
      <c r="C2639" t="str">
        <f>f_info_setupdate(A2639)</f>
        <v>2020-11-27</v>
      </c>
      <c r="D2639" s="16">
        <f t="shared" si="41"/>
        <v>59</v>
      </c>
      <c r="F2639" s="17">
        <f>f_netasset_total(A2639,参数!$B$1,100000000)</f>
        <v>14.2368639228</v>
      </c>
      <c r="G2639" s="17">
        <f ca="1">f_nav_adjustedreturn(A2639,参数!$B$2,参数!$B$1)</f>
        <v>0</v>
      </c>
      <c r="H2639" s="17">
        <f ca="1">f_nav_periodreturnrankingper(A2639,参数!$B$2,参数!$B$1,3)</f>
        <v>0</v>
      </c>
      <c r="I2639" s="17">
        <f ca="1">f_nav_adjustedreturn(A2639,参数!$B$3,参数!$B$2)</f>
        <v>0</v>
      </c>
      <c r="J2639" s="17">
        <f ca="1">f_nav_periodreturnrankingper(A2639,参数!$B$3,参数!$B$2,3)</f>
        <v>0</v>
      </c>
      <c r="K2639" s="17">
        <f ca="1">f_nav_adjustedreturn(A2639,参数!$B$4,参数!$B$3)</f>
        <v>0</v>
      </c>
      <c r="L2639" s="17">
        <f ca="1">f_nav_periodreturnrankingper(A2639,参数!$B$4,参数!$B$3,3)</f>
        <v>0</v>
      </c>
      <c r="M2639" s="17">
        <f ca="1">f_nav_adjustedreturn(A2639,参数!$B$5,参数!$B$4)</f>
        <v>0</v>
      </c>
      <c r="N2639" s="17">
        <f ca="1">f_nav_periodreturnrankingper(A2639,参数!$B$5,参数!$B$4,3)</f>
        <v>0</v>
      </c>
      <c r="O2639" s="17">
        <f ca="1">f_nav_adjustedreturn(A2639,参数!$B$6,参数!$B$5)</f>
        <v>0</v>
      </c>
      <c r="P2639" s="17">
        <f ca="1">f_nav_periodreturnrankingper(A2639,参数!$B$6,参数!$B$5,3)</f>
        <v>0</v>
      </c>
      <c r="Q2639" s="25">
        <f>f_return(A2639,1,参数!$B$1-365/2,参数!$B$1)</f>
        <v>0</v>
      </c>
      <c r="R2639" s="25">
        <f ca="1">f_return(A2639,1,参数!$B$4,参数!$B$1)</f>
        <v>0</v>
      </c>
      <c r="S2639" s="25">
        <f ca="1">f_return(A2639,1,参数!$B$6,参数!$B$1)</f>
        <v>0</v>
      </c>
      <c r="T2639" t="str">
        <f>f_info_investtype(A2639)</f>
        <v>偏债混合型基金</v>
      </c>
      <c r="U2639" t="str">
        <f>f_info_fundmanager(A2639)</f>
        <v>胡永青</v>
      </c>
      <c r="V2639">
        <f>f_info_manager_onthepostdays(A2639,1)</f>
        <v>76</v>
      </c>
      <c r="W2639" s="25">
        <f ca="1">f_return_1w(A2639,"0",参数!$B$2)</f>
        <v>0</v>
      </c>
      <c r="X2639" s="25">
        <f>f_return_1m(A2639,"0",参数!$B$1)</f>
        <v>3.52541695795465</v>
      </c>
      <c r="Y2639" s="25">
        <f>f_return_3m(A2639,0,参数!$B$1)</f>
        <v>0</v>
      </c>
      <c r="Z2639" s="25">
        <f>f_return_6m(A2639,0,参数!B2638)</f>
        <v>0</v>
      </c>
      <c r="AA2639" t="str">
        <f>f_dq_status(A2639,参数!$B$1)</f>
        <v>封闭期</v>
      </c>
      <c r="AB2639" s="17">
        <f ca="1">f_risk_maxdownside(A2639,参数!$B$6,参数!$B$1)</f>
        <v>-0.170000000000003</v>
      </c>
      <c r="AC2639" s="17">
        <f ca="1">f_risk_maxdownside(A2639,参数!$B$4,参数!$B$1)</f>
        <v>-0.170000000000003</v>
      </c>
      <c r="AD2639" t="str">
        <f ca="1">f_risk_maxdownside_date(A2639,参数!$B$6,参数!$B$1)</f>
        <v>20201128-20201211</v>
      </c>
    </row>
    <row r="2640" spans="1:30">
      <c r="A2640" s="15" t="s">
        <v>2668</v>
      </c>
      <c r="B2640" t="str">
        <f>f_info_name(A2640)</f>
        <v>汇安消费龙头A</v>
      </c>
      <c r="C2640" t="str">
        <f>f_info_setupdate(A2640)</f>
        <v>2020-08-11</v>
      </c>
      <c r="D2640" s="16">
        <f t="shared" si="41"/>
        <v>167</v>
      </c>
      <c r="F2640" s="17">
        <f>f_netasset_total(A2640,参数!$B$1,100000000)</f>
        <v>24.145793221</v>
      </c>
      <c r="G2640" s="17">
        <f ca="1">f_nav_adjustedreturn(A2640,参数!$B$2,参数!$B$1)</f>
        <v>0</v>
      </c>
      <c r="H2640" s="17">
        <f ca="1">f_nav_periodreturnrankingper(A2640,参数!$B$2,参数!$B$1,3)</f>
        <v>0</v>
      </c>
      <c r="I2640" s="17">
        <f ca="1">f_nav_adjustedreturn(A2640,参数!$B$3,参数!$B$2)</f>
        <v>0</v>
      </c>
      <c r="J2640" s="17">
        <f ca="1">f_nav_periodreturnrankingper(A2640,参数!$B$3,参数!$B$2,3)</f>
        <v>0</v>
      </c>
      <c r="K2640" s="17">
        <f ca="1">f_nav_adjustedreturn(A2640,参数!$B$4,参数!$B$3)</f>
        <v>0</v>
      </c>
      <c r="L2640" s="17">
        <f ca="1">f_nav_periodreturnrankingper(A2640,参数!$B$4,参数!$B$3,3)</f>
        <v>0</v>
      </c>
      <c r="M2640" s="17">
        <f ca="1">f_nav_adjustedreturn(A2640,参数!$B$5,参数!$B$4)</f>
        <v>0</v>
      </c>
      <c r="N2640" s="17">
        <f ca="1">f_nav_periodreturnrankingper(A2640,参数!$B$5,参数!$B$4,3)</f>
        <v>0</v>
      </c>
      <c r="O2640" s="17">
        <f ca="1">f_nav_adjustedreturn(A2640,参数!$B$6,参数!$B$5)</f>
        <v>0</v>
      </c>
      <c r="P2640" s="17">
        <f ca="1">f_nav_periodreturnrankingper(A2640,参数!$B$6,参数!$B$5,3)</f>
        <v>0</v>
      </c>
      <c r="Q2640" s="25">
        <f>f_return(A2640,1,参数!$B$1-365/2,参数!$B$1)</f>
        <v>0</v>
      </c>
      <c r="R2640" s="25">
        <f ca="1">f_return(A2640,1,参数!$B$4,参数!$B$1)</f>
        <v>0</v>
      </c>
      <c r="S2640" s="25">
        <f ca="1">f_return(A2640,1,参数!$B$6,参数!$B$1)</f>
        <v>0</v>
      </c>
      <c r="T2640" t="str">
        <f>f_info_investtype(A2640)</f>
        <v>偏股混合型基金</v>
      </c>
      <c r="U2640" t="str">
        <f>f_info_fundmanager(A2640)</f>
        <v>戴杰</v>
      </c>
      <c r="V2640">
        <f>f_info_manager_onthepostdays(A2640,1)</f>
        <v>184</v>
      </c>
      <c r="W2640" s="25">
        <f ca="1">f_return_1w(A2640,"0",参数!$B$2)</f>
        <v>0</v>
      </c>
      <c r="X2640" s="25">
        <f>f_return_1m(A2640,"0",参数!$B$1)</f>
        <v>9.67374810318666</v>
      </c>
      <c r="Y2640" s="25">
        <f>f_return_3m(A2640,0,参数!$B$1)</f>
        <v>18.6903417838448</v>
      </c>
      <c r="Z2640" s="25">
        <f>f_return_6m(A2640,0,参数!B2639)</f>
        <v>18.3</v>
      </c>
      <c r="AA2640" t="str">
        <f>f_dq_status(A2640,参数!$B$1)</f>
        <v>开放申购|开放赎回</v>
      </c>
      <c r="AB2640" s="17">
        <f ca="1">f_risk_maxdownside(A2640,参数!$B$6,参数!$B$1)</f>
        <v>-5.49951503394761</v>
      </c>
      <c r="AC2640" s="17">
        <f ca="1">f_risk_maxdownside(A2640,参数!$B$4,参数!$B$1)</f>
        <v>-5.49951503394761</v>
      </c>
      <c r="AD2640" t="str">
        <f ca="1">f_risk_maxdownside_date(A2640,参数!$B$6,参数!$B$1)</f>
        <v>20200829-20201023</v>
      </c>
    </row>
    <row r="2641" spans="1:30">
      <c r="A2641" s="15" t="s">
        <v>2669</v>
      </c>
      <c r="B2641" t="str">
        <f>f_info_name(A2641)</f>
        <v>汇安泓阳三年持有</v>
      </c>
      <c r="C2641" t="str">
        <f>f_info_setupdate(A2641)</f>
        <v>2020-12-16</v>
      </c>
      <c r="D2641" s="16">
        <f t="shared" si="41"/>
        <v>40</v>
      </c>
      <c r="F2641" s="17">
        <f>f_netasset_total(A2641,参数!$B$1,100000000)</f>
        <v>8.4041849135</v>
      </c>
      <c r="G2641" s="17">
        <f ca="1">f_nav_adjustedreturn(A2641,参数!$B$2,参数!$B$1)</f>
        <v>0</v>
      </c>
      <c r="H2641" s="17">
        <f ca="1">f_nav_periodreturnrankingper(A2641,参数!$B$2,参数!$B$1,3)</f>
        <v>0</v>
      </c>
      <c r="I2641" s="17">
        <f ca="1">f_nav_adjustedreturn(A2641,参数!$B$3,参数!$B$2)</f>
        <v>0</v>
      </c>
      <c r="J2641" s="17">
        <f ca="1">f_nav_periodreturnrankingper(A2641,参数!$B$3,参数!$B$2,3)</f>
        <v>0</v>
      </c>
      <c r="K2641" s="17">
        <f ca="1">f_nav_adjustedreturn(A2641,参数!$B$4,参数!$B$3)</f>
        <v>0</v>
      </c>
      <c r="L2641" s="17">
        <f ca="1">f_nav_periodreturnrankingper(A2641,参数!$B$4,参数!$B$3,3)</f>
        <v>0</v>
      </c>
      <c r="M2641" s="17">
        <f ca="1">f_nav_adjustedreturn(A2641,参数!$B$5,参数!$B$4)</f>
        <v>0</v>
      </c>
      <c r="N2641" s="17">
        <f ca="1">f_nav_periodreturnrankingper(A2641,参数!$B$5,参数!$B$4,3)</f>
        <v>0</v>
      </c>
      <c r="O2641" s="17">
        <f ca="1">f_nav_adjustedreturn(A2641,参数!$B$6,参数!$B$5)</f>
        <v>0</v>
      </c>
      <c r="P2641" s="17">
        <f ca="1">f_nav_periodreturnrankingper(A2641,参数!$B$6,参数!$B$5,3)</f>
        <v>0</v>
      </c>
      <c r="Q2641" s="25">
        <f>f_return(A2641,1,参数!$B$1-365/2,参数!$B$1)</f>
        <v>0</v>
      </c>
      <c r="R2641" s="25">
        <f ca="1">f_return(A2641,1,参数!$B$4,参数!$B$1)</f>
        <v>0</v>
      </c>
      <c r="S2641" s="25">
        <f ca="1">f_return(A2641,1,参数!$B$6,参数!$B$1)</f>
        <v>0</v>
      </c>
      <c r="T2641" t="str">
        <f>f_info_investtype(A2641)</f>
        <v>偏股混合型基金</v>
      </c>
      <c r="U2641" t="str">
        <f>f_info_fundmanager(A2641)</f>
        <v>邹唯</v>
      </c>
      <c r="V2641">
        <f>f_info_manager_onthepostdays(A2641,1)</f>
        <v>57</v>
      </c>
      <c r="W2641" s="25">
        <f ca="1">f_return_1w(A2641,"0",参数!$B$2)</f>
        <v>0</v>
      </c>
      <c r="X2641" s="25">
        <f>f_return_1m(A2641,"0",参数!$B$1)</f>
        <v>15.951615951616</v>
      </c>
      <c r="Y2641" s="25">
        <f>f_return_3m(A2641,0,参数!$B$1)</f>
        <v>0</v>
      </c>
      <c r="Z2641" s="25">
        <f>f_return_6m(A2641,0,参数!B2640)</f>
        <v>0</v>
      </c>
      <c r="AA2641" t="str">
        <f>f_dq_status(A2641,参数!$B$1)</f>
        <v>暂停申购|暂停赎回</v>
      </c>
      <c r="AB2641" s="17">
        <f ca="1">f_risk_maxdownside(A2641,参数!$B$6,参数!$B$1)</f>
        <v>-5.62690098006083</v>
      </c>
      <c r="AC2641" s="17">
        <f ca="1">f_risk_maxdownside(A2641,参数!$B$4,参数!$B$1)</f>
        <v>-5.62690098006083</v>
      </c>
      <c r="AD2641" t="str">
        <f ca="1">f_risk_maxdownside_date(A2641,参数!$B$6,参数!$B$1)</f>
        <v>20210109-20210114</v>
      </c>
    </row>
    <row r="2642" spans="1:30">
      <c r="A2642" s="15" t="s">
        <v>2670</v>
      </c>
      <c r="B2642" t="str">
        <f>f_info_name(A2642)</f>
        <v>浙商智多宝稳健一年持有期A</v>
      </c>
      <c r="C2642" t="str">
        <f>f_info_setupdate(A2642)</f>
        <v>2020-07-23</v>
      </c>
      <c r="D2642" s="16">
        <f t="shared" si="41"/>
        <v>186</v>
      </c>
      <c r="F2642" s="17">
        <f>f_netasset_total(A2642,参数!$B$1,100000000)</f>
        <v>3.3522781674</v>
      </c>
      <c r="G2642" s="17">
        <f ca="1">f_nav_adjustedreturn(A2642,参数!$B$2,参数!$B$1)</f>
        <v>0</v>
      </c>
      <c r="H2642" s="17">
        <f ca="1">f_nav_periodreturnrankingper(A2642,参数!$B$2,参数!$B$1,3)</f>
        <v>0</v>
      </c>
      <c r="I2642" s="17">
        <f ca="1">f_nav_adjustedreturn(A2642,参数!$B$3,参数!$B$2)</f>
        <v>0</v>
      </c>
      <c r="J2642" s="17">
        <f ca="1">f_nav_periodreturnrankingper(A2642,参数!$B$3,参数!$B$2,3)</f>
        <v>0</v>
      </c>
      <c r="K2642" s="17">
        <f ca="1">f_nav_adjustedreturn(A2642,参数!$B$4,参数!$B$3)</f>
        <v>0</v>
      </c>
      <c r="L2642" s="17">
        <f ca="1">f_nav_periodreturnrankingper(A2642,参数!$B$4,参数!$B$3,3)</f>
        <v>0</v>
      </c>
      <c r="M2642" s="17">
        <f ca="1">f_nav_adjustedreturn(A2642,参数!$B$5,参数!$B$4)</f>
        <v>0</v>
      </c>
      <c r="N2642" s="17">
        <f ca="1">f_nav_periodreturnrankingper(A2642,参数!$B$5,参数!$B$4,3)</f>
        <v>0</v>
      </c>
      <c r="O2642" s="17">
        <f ca="1">f_nav_adjustedreturn(A2642,参数!$B$6,参数!$B$5)</f>
        <v>0</v>
      </c>
      <c r="P2642" s="17">
        <f ca="1">f_nav_periodreturnrankingper(A2642,参数!$B$6,参数!$B$5,3)</f>
        <v>0</v>
      </c>
      <c r="Q2642" s="25">
        <f>f_return(A2642,1,参数!$B$1-365/2,参数!$B$1)</f>
        <v>9.46818619276439</v>
      </c>
      <c r="R2642" s="25">
        <f ca="1">f_return(A2642,1,参数!$B$4,参数!$B$1)</f>
        <v>0</v>
      </c>
      <c r="S2642" s="25">
        <f ca="1">f_return(A2642,1,参数!$B$6,参数!$B$1)</f>
        <v>0</v>
      </c>
      <c r="T2642" t="str">
        <f>f_info_investtype(A2642)</f>
        <v>偏债混合型基金</v>
      </c>
      <c r="U2642" t="str">
        <f>f_info_fundmanager(A2642)</f>
        <v>查晓磊,周锦程,陈亚芳</v>
      </c>
      <c r="V2642">
        <f>f_info_manager_onthepostdays(A2642,1)</f>
        <v>203</v>
      </c>
      <c r="W2642" s="25">
        <f ca="1">f_return_1w(A2642,"0",参数!$B$2)</f>
        <v>0</v>
      </c>
      <c r="X2642" s="25">
        <f>f_return_1m(A2642,"0",参数!$B$1)</f>
        <v>2.44237371260421</v>
      </c>
      <c r="Y2642" s="25">
        <f>f_return_3m(A2642,0,参数!$B$1)</f>
        <v>4.56138828531469</v>
      </c>
      <c r="Z2642" s="25">
        <f>f_return_6m(A2642,0,参数!B2641)</f>
        <v>4.86379665144229</v>
      </c>
      <c r="AA2642" t="str">
        <f>f_dq_status(A2642,参数!$B$1)</f>
        <v>开放申购|暂停赎回</v>
      </c>
      <c r="AB2642" s="17">
        <f ca="1">f_risk_maxdownside(A2642,参数!$B$6,参数!$B$1)</f>
        <v>-1.17509954355638</v>
      </c>
      <c r="AC2642" s="17">
        <f ca="1">f_risk_maxdownside(A2642,参数!$B$4,参数!$B$1)</f>
        <v>-1.17509954355638</v>
      </c>
      <c r="AD2642" t="str">
        <f ca="1">f_risk_maxdownside_date(A2642,参数!$B$6,参数!$B$1)</f>
        <v>20201203-20201211</v>
      </c>
    </row>
    <row r="2643" spans="1:30">
      <c r="A2643" s="15" t="s">
        <v>2671</v>
      </c>
      <c r="B2643" t="str">
        <f>f_info_name(A2643)</f>
        <v>鹏华匠心精选A</v>
      </c>
      <c r="C2643" t="str">
        <f>f_info_setupdate(A2643)</f>
        <v>2020-07-10</v>
      </c>
      <c r="D2643" s="16">
        <f t="shared" si="41"/>
        <v>199</v>
      </c>
      <c r="F2643" s="17">
        <f>f_netasset_total(A2643,参数!$B$1,100000000)</f>
        <v>293.4040510983</v>
      </c>
      <c r="G2643" s="17">
        <f ca="1">f_nav_adjustedreturn(A2643,参数!$B$2,参数!$B$1)</f>
        <v>0</v>
      </c>
      <c r="H2643" s="17">
        <f ca="1">f_nav_periodreturnrankingper(A2643,参数!$B$2,参数!$B$1,3)</f>
        <v>0</v>
      </c>
      <c r="I2643" s="17">
        <f ca="1">f_nav_adjustedreturn(A2643,参数!$B$3,参数!$B$2)</f>
        <v>0</v>
      </c>
      <c r="J2643" s="17">
        <f ca="1">f_nav_periodreturnrankingper(A2643,参数!$B$3,参数!$B$2,3)</f>
        <v>0</v>
      </c>
      <c r="K2643" s="17">
        <f ca="1">f_nav_adjustedreturn(A2643,参数!$B$4,参数!$B$3)</f>
        <v>0</v>
      </c>
      <c r="L2643" s="17">
        <f ca="1">f_nav_periodreturnrankingper(A2643,参数!$B$4,参数!$B$3,3)</f>
        <v>0</v>
      </c>
      <c r="M2643" s="17">
        <f ca="1">f_nav_adjustedreturn(A2643,参数!$B$5,参数!$B$4)</f>
        <v>0</v>
      </c>
      <c r="N2643" s="17">
        <f ca="1">f_nav_periodreturnrankingper(A2643,参数!$B$5,参数!$B$4,3)</f>
        <v>0</v>
      </c>
      <c r="O2643" s="17">
        <f ca="1">f_nav_adjustedreturn(A2643,参数!$B$6,参数!$B$5)</f>
        <v>0</v>
      </c>
      <c r="P2643" s="17">
        <f ca="1">f_nav_periodreturnrankingper(A2643,参数!$B$6,参数!$B$5,3)</f>
        <v>0</v>
      </c>
      <c r="Q2643" s="25">
        <f>f_return(A2643,1,参数!$B$1-365/2,参数!$B$1)</f>
        <v>63.9080148582654</v>
      </c>
      <c r="R2643" s="25">
        <f ca="1">f_return(A2643,1,参数!$B$4,参数!$B$1)</f>
        <v>0</v>
      </c>
      <c r="S2643" s="25">
        <f ca="1">f_return(A2643,1,参数!$B$6,参数!$B$1)</f>
        <v>0</v>
      </c>
      <c r="T2643" t="str">
        <f>f_info_investtype(A2643)</f>
        <v>偏股混合型基金</v>
      </c>
      <c r="U2643" t="str">
        <f>f_info_fundmanager(A2643)</f>
        <v>王宗合</v>
      </c>
      <c r="V2643">
        <f>f_info_manager_onthepostdays(A2643,1)</f>
        <v>216</v>
      </c>
      <c r="W2643" s="25">
        <f ca="1">f_return_1w(A2643,"0",参数!$B$2)</f>
        <v>0</v>
      </c>
      <c r="X2643" s="25">
        <f>f_return_1m(A2643,"0",参数!$B$1)</f>
        <v>15.6968259759212</v>
      </c>
      <c r="Y2643" s="25">
        <f>f_return_3m(A2643,0,参数!$B$1)</f>
        <v>24.7786740114106</v>
      </c>
      <c r="Z2643" s="25">
        <f>f_return_6m(A2643,0,参数!B2642)</f>
        <v>28.5571442855715</v>
      </c>
      <c r="AA2643" t="str">
        <f>f_dq_status(A2643,参数!$B$1)</f>
        <v>开放申购|开放赎回</v>
      </c>
      <c r="AB2643" s="17">
        <f ca="1">f_risk_maxdownside(A2643,参数!$B$6,参数!$B$1)</f>
        <v>-3.71523049990274</v>
      </c>
      <c r="AC2643" s="17">
        <f ca="1">f_risk_maxdownside(A2643,参数!$B$4,参数!$B$1)</f>
        <v>-3.71523049990274</v>
      </c>
      <c r="AD2643" t="str">
        <f ca="1">f_risk_maxdownside_date(A2643,参数!$B$6,参数!$B$1)</f>
        <v>20200829-20200925</v>
      </c>
    </row>
    <row r="2644" spans="1:30">
      <c r="A2644" s="15" t="s">
        <v>2672</v>
      </c>
      <c r="B2644" t="str">
        <f>f_info_name(A2644)</f>
        <v>南方养老2040三年</v>
      </c>
      <c r="C2644" t="str">
        <f>f_info_setupdate(A2644)</f>
        <v>2020-07-29</v>
      </c>
      <c r="D2644" s="16">
        <f t="shared" si="41"/>
        <v>180</v>
      </c>
      <c r="F2644" s="17">
        <f>f_netasset_total(A2644,参数!$B$1,100000000)</f>
        <v>1.0090152769</v>
      </c>
      <c r="G2644" s="17">
        <f ca="1">f_nav_adjustedreturn(A2644,参数!$B$2,参数!$B$1)</f>
        <v>0</v>
      </c>
      <c r="H2644" s="17">
        <f ca="1">f_nav_periodreturnrankingper(A2644,参数!$B$2,参数!$B$1,3)</f>
        <v>0</v>
      </c>
      <c r="I2644" s="17">
        <f ca="1">f_nav_adjustedreturn(A2644,参数!$B$3,参数!$B$2)</f>
        <v>0</v>
      </c>
      <c r="J2644" s="17">
        <f ca="1">f_nav_periodreturnrankingper(A2644,参数!$B$3,参数!$B$2,3)</f>
        <v>0</v>
      </c>
      <c r="K2644" s="17">
        <f ca="1">f_nav_adjustedreturn(A2644,参数!$B$4,参数!$B$3)</f>
        <v>0</v>
      </c>
      <c r="L2644" s="17">
        <f ca="1">f_nav_periodreturnrankingper(A2644,参数!$B$4,参数!$B$3,3)</f>
        <v>0</v>
      </c>
      <c r="M2644" s="17">
        <f ca="1">f_nav_adjustedreturn(A2644,参数!$B$5,参数!$B$4)</f>
        <v>0</v>
      </c>
      <c r="N2644" s="17">
        <f ca="1">f_nav_periodreturnrankingper(A2644,参数!$B$5,参数!$B$4,3)</f>
        <v>0</v>
      </c>
      <c r="O2644" s="17">
        <f ca="1">f_nav_adjustedreturn(A2644,参数!$B$6,参数!$B$5)</f>
        <v>0</v>
      </c>
      <c r="P2644" s="17">
        <f ca="1">f_nav_periodreturnrankingper(A2644,参数!$B$6,参数!$B$5,3)</f>
        <v>0</v>
      </c>
      <c r="Q2644" s="25">
        <f>f_return(A2644,1,参数!$B$1-365/2,参数!$B$1)</f>
        <v>0</v>
      </c>
      <c r="R2644" s="25">
        <f ca="1">f_return(A2644,1,参数!$B$4,参数!$B$1)</f>
        <v>0</v>
      </c>
      <c r="S2644" s="25">
        <f ca="1">f_return(A2644,1,参数!$B$6,参数!$B$1)</f>
        <v>0</v>
      </c>
      <c r="T2644" t="str">
        <f>f_info_investtype(A2644)</f>
        <v>平衡混合型基金</v>
      </c>
      <c r="U2644" t="str">
        <f>f_info_fundmanager(A2644)</f>
        <v>鲁炳良</v>
      </c>
      <c r="V2644">
        <f>f_info_manager_onthepostdays(A2644,1)</f>
        <v>197</v>
      </c>
      <c r="W2644" s="25">
        <f ca="1">f_return_1w(A2644,"0",参数!$B$2)</f>
        <v>0</v>
      </c>
      <c r="X2644" s="25">
        <f>f_return_1m(A2644,"0",参数!$B$1)</f>
        <v>6.34890188932579</v>
      </c>
      <c r="Y2644" s="25">
        <f>f_return_3m(A2644,0,参数!$B$1)</f>
        <v>9.466929911155</v>
      </c>
      <c r="Z2644" s="25">
        <f>f_return_6m(A2644,0,参数!B2643)</f>
        <v>8.96179235847169</v>
      </c>
      <c r="AA2644" t="str">
        <f>f_dq_status(A2644,参数!$B$1)</f>
        <v>开放申购|暂停赎回</v>
      </c>
      <c r="AB2644" s="17">
        <f ca="1">f_risk_maxdownside(A2644,参数!$B$6,参数!$B$1)</f>
        <v>-1.48709059392391</v>
      </c>
      <c r="AC2644" s="17">
        <f ca="1">f_risk_maxdownside(A2644,参数!$B$4,参数!$B$1)</f>
        <v>-1.48709059392391</v>
      </c>
      <c r="AD2644" t="str">
        <f ca="1">f_risk_maxdownside_date(A2644,参数!$B$6,参数!$B$1)</f>
        <v>20210113-20210114</v>
      </c>
    </row>
    <row r="2645" spans="1:30">
      <c r="A2645" s="15" t="s">
        <v>2673</v>
      </c>
      <c r="B2645" t="str">
        <f>f_info_name(A2645)</f>
        <v>南方养老2045三年</v>
      </c>
      <c r="C2645" t="str">
        <f>f_info_setupdate(A2645)</f>
        <v>2020-07-22</v>
      </c>
      <c r="D2645" s="16">
        <f t="shared" si="41"/>
        <v>187</v>
      </c>
      <c r="F2645" s="17">
        <f>f_netasset_total(A2645,参数!$B$1,100000000)</f>
        <v>0.4708954475</v>
      </c>
      <c r="G2645" s="17">
        <f ca="1">f_nav_adjustedreturn(A2645,参数!$B$2,参数!$B$1)</f>
        <v>0</v>
      </c>
      <c r="H2645" s="17">
        <f ca="1">f_nav_periodreturnrankingper(A2645,参数!$B$2,参数!$B$1,3)</f>
        <v>0</v>
      </c>
      <c r="I2645" s="17">
        <f ca="1">f_nav_adjustedreturn(A2645,参数!$B$3,参数!$B$2)</f>
        <v>0</v>
      </c>
      <c r="J2645" s="17">
        <f ca="1">f_nav_periodreturnrankingper(A2645,参数!$B$3,参数!$B$2,3)</f>
        <v>0</v>
      </c>
      <c r="K2645" s="17">
        <f ca="1">f_nav_adjustedreturn(A2645,参数!$B$4,参数!$B$3)</f>
        <v>0</v>
      </c>
      <c r="L2645" s="17">
        <f ca="1">f_nav_periodreturnrankingper(A2645,参数!$B$4,参数!$B$3,3)</f>
        <v>0</v>
      </c>
      <c r="M2645" s="17">
        <f ca="1">f_nav_adjustedreturn(A2645,参数!$B$5,参数!$B$4)</f>
        <v>0</v>
      </c>
      <c r="N2645" s="17">
        <f ca="1">f_nav_periodreturnrankingper(A2645,参数!$B$5,参数!$B$4,3)</f>
        <v>0</v>
      </c>
      <c r="O2645" s="17">
        <f ca="1">f_nav_adjustedreturn(A2645,参数!$B$6,参数!$B$5)</f>
        <v>0</v>
      </c>
      <c r="P2645" s="17">
        <f ca="1">f_nav_periodreturnrankingper(A2645,参数!$B$6,参数!$B$5,3)</f>
        <v>0</v>
      </c>
      <c r="Q2645" s="25">
        <f>f_return(A2645,1,参数!$B$1-365/2,参数!$B$1)</f>
        <v>25.7856763412907</v>
      </c>
      <c r="R2645" s="25">
        <f ca="1">f_return(A2645,1,参数!$B$4,参数!$B$1)</f>
        <v>0</v>
      </c>
      <c r="S2645" s="25">
        <f ca="1">f_return(A2645,1,参数!$B$6,参数!$B$1)</f>
        <v>0</v>
      </c>
      <c r="T2645" t="str">
        <f>f_info_investtype(A2645)</f>
        <v>平衡混合型基金</v>
      </c>
      <c r="U2645" t="str">
        <f>f_info_fundmanager(A2645)</f>
        <v>黄俊</v>
      </c>
      <c r="V2645">
        <f>f_info_manager_onthepostdays(A2645,1)</f>
        <v>204</v>
      </c>
      <c r="W2645" s="25">
        <f ca="1">f_return_1w(A2645,"0",参数!$B$2)</f>
        <v>0</v>
      </c>
      <c r="X2645" s="25">
        <f>f_return_1m(A2645,"0",参数!$B$1)</f>
        <v>5.5769773347127</v>
      </c>
      <c r="Y2645" s="25">
        <f>f_return_3m(A2645,0,参数!$B$1)</f>
        <v>10.0804079231222</v>
      </c>
      <c r="Z2645" s="25">
        <f>f_return_6m(A2645,0,参数!B2644)</f>
        <v>8.43660156637258</v>
      </c>
      <c r="AA2645" t="str">
        <f>f_dq_status(A2645,参数!$B$1)</f>
        <v>开放申购|暂停赎回</v>
      </c>
      <c r="AB2645" s="17">
        <f ca="1">f_risk_maxdownside(A2645,参数!$B$6,参数!$B$1)</f>
        <v>-2.05289108023307</v>
      </c>
      <c r="AC2645" s="17">
        <f ca="1">f_risk_maxdownside(A2645,参数!$B$4,参数!$B$1)</f>
        <v>-2.05289108023307</v>
      </c>
      <c r="AD2645" t="str">
        <f ca="1">f_risk_maxdownside_date(A2645,参数!$B$6,参数!$B$1)</f>
        <v>20210113-20210119</v>
      </c>
    </row>
    <row r="2646" spans="1:30">
      <c r="A2646" s="15" t="s">
        <v>2674</v>
      </c>
      <c r="B2646" t="str">
        <f>f_info_name(A2646)</f>
        <v>德邦安益6个月持有A</v>
      </c>
      <c r="C2646" t="str">
        <f>f_info_setupdate(A2646)</f>
        <v>2020-11-27</v>
      </c>
      <c r="D2646" s="16">
        <f t="shared" si="41"/>
        <v>59</v>
      </c>
      <c r="F2646" s="17">
        <f>f_netasset_total(A2646,参数!$B$1,100000000)</f>
        <v>2.8157927197</v>
      </c>
      <c r="G2646" s="17">
        <f ca="1">f_nav_adjustedreturn(A2646,参数!$B$2,参数!$B$1)</f>
        <v>0</v>
      </c>
      <c r="H2646" s="17">
        <f ca="1">f_nav_periodreturnrankingper(A2646,参数!$B$2,参数!$B$1,3)</f>
        <v>0</v>
      </c>
      <c r="I2646" s="17">
        <f ca="1">f_nav_adjustedreturn(A2646,参数!$B$3,参数!$B$2)</f>
        <v>0</v>
      </c>
      <c r="J2646" s="17">
        <f ca="1">f_nav_periodreturnrankingper(A2646,参数!$B$3,参数!$B$2,3)</f>
        <v>0</v>
      </c>
      <c r="K2646" s="17">
        <f ca="1">f_nav_adjustedreturn(A2646,参数!$B$4,参数!$B$3)</f>
        <v>0</v>
      </c>
      <c r="L2646" s="17">
        <f ca="1">f_nav_periodreturnrankingper(A2646,参数!$B$4,参数!$B$3,3)</f>
        <v>0</v>
      </c>
      <c r="M2646" s="17">
        <f ca="1">f_nav_adjustedreturn(A2646,参数!$B$5,参数!$B$4)</f>
        <v>0</v>
      </c>
      <c r="N2646" s="17">
        <f ca="1">f_nav_periodreturnrankingper(A2646,参数!$B$5,参数!$B$4,3)</f>
        <v>0</v>
      </c>
      <c r="O2646" s="17">
        <f ca="1">f_nav_adjustedreturn(A2646,参数!$B$6,参数!$B$5)</f>
        <v>0</v>
      </c>
      <c r="P2646" s="17">
        <f ca="1">f_nav_periodreturnrankingper(A2646,参数!$B$6,参数!$B$5,3)</f>
        <v>0</v>
      </c>
      <c r="Q2646" s="25">
        <f>f_return(A2646,1,参数!$B$1-365/2,参数!$B$1)</f>
        <v>0</v>
      </c>
      <c r="R2646" s="25">
        <f ca="1">f_return(A2646,1,参数!$B$4,参数!$B$1)</f>
        <v>0</v>
      </c>
      <c r="S2646" s="25">
        <f ca="1">f_return(A2646,1,参数!$B$6,参数!$B$1)</f>
        <v>0</v>
      </c>
      <c r="T2646" t="str">
        <f>f_info_investtype(A2646)</f>
        <v>偏债混合型基金</v>
      </c>
      <c r="U2646" t="str">
        <f>f_info_fundmanager(A2646)</f>
        <v>丁孙楠,房建威</v>
      </c>
      <c r="V2646">
        <f>f_info_manager_onthepostdays(A2646,1)</f>
        <v>76</v>
      </c>
      <c r="W2646" s="25">
        <f ca="1">f_return_1w(A2646,"0",参数!$B$2)</f>
        <v>0</v>
      </c>
      <c r="X2646" s="25">
        <f>f_return_1m(A2646,"0",参数!$B$1)</f>
        <v>1.90342616710079</v>
      </c>
      <c r="Y2646" s="25">
        <f>f_return_3m(A2646,0,参数!$B$1)</f>
        <v>0</v>
      </c>
      <c r="Z2646" s="25">
        <f>f_return_6m(A2646,0,参数!B2645)</f>
        <v>0</v>
      </c>
      <c r="AA2646" t="str">
        <f>f_dq_status(A2646,参数!$B$1)</f>
        <v>封闭期</v>
      </c>
      <c r="AB2646" s="17">
        <f ca="1">f_risk_maxdownside(A2646,参数!$B$6,参数!$B$1)</f>
        <v>-0.449999999999995</v>
      </c>
      <c r="AC2646" s="17">
        <f ca="1">f_risk_maxdownside(A2646,参数!$B$4,参数!$B$1)</f>
        <v>-0.449999999999995</v>
      </c>
      <c r="AD2646" t="str">
        <f ca="1">f_risk_maxdownside_date(A2646,参数!$B$6,参数!$B$1)</f>
        <v>20201128-20201211</v>
      </c>
    </row>
    <row r="2647" spans="1:30">
      <c r="A2647" s="15" t="s">
        <v>2675</v>
      </c>
      <c r="B2647" t="str">
        <f>f_info_name(A2647)</f>
        <v>东方红智远三年持有期</v>
      </c>
      <c r="C2647" t="str">
        <f>f_info_setupdate(A2647)</f>
        <v>2020-06-23</v>
      </c>
      <c r="D2647" s="16">
        <f t="shared" si="41"/>
        <v>216</v>
      </c>
      <c r="F2647" s="17">
        <f>f_netasset_total(A2647,参数!$B$1,100000000)</f>
        <v>67.1031357699</v>
      </c>
      <c r="G2647" s="17">
        <f ca="1">f_nav_adjustedreturn(A2647,参数!$B$2,参数!$B$1)</f>
        <v>0</v>
      </c>
      <c r="H2647" s="17">
        <f ca="1">f_nav_periodreturnrankingper(A2647,参数!$B$2,参数!$B$1,3)</f>
        <v>0</v>
      </c>
      <c r="I2647" s="17">
        <f ca="1">f_nav_adjustedreturn(A2647,参数!$B$3,参数!$B$2)</f>
        <v>0</v>
      </c>
      <c r="J2647" s="17">
        <f ca="1">f_nav_periodreturnrankingper(A2647,参数!$B$3,参数!$B$2,3)</f>
        <v>0</v>
      </c>
      <c r="K2647" s="17">
        <f ca="1">f_nav_adjustedreturn(A2647,参数!$B$4,参数!$B$3)</f>
        <v>0</v>
      </c>
      <c r="L2647" s="17">
        <f ca="1">f_nav_periodreturnrankingper(A2647,参数!$B$4,参数!$B$3,3)</f>
        <v>0</v>
      </c>
      <c r="M2647" s="17">
        <f ca="1">f_nav_adjustedreturn(A2647,参数!$B$5,参数!$B$4)</f>
        <v>0</v>
      </c>
      <c r="N2647" s="17">
        <f ca="1">f_nav_periodreturnrankingper(A2647,参数!$B$5,参数!$B$4,3)</f>
        <v>0</v>
      </c>
      <c r="O2647" s="17">
        <f ca="1">f_nav_adjustedreturn(A2647,参数!$B$6,参数!$B$5)</f>
        <v>0</v>
      </c>
      <c r="P2647" s="17">
        <f ca="1">f_nav_periodreturnrankingper(A2647,参数!$B$6,参数!$B$5,3)</f>
        <v>0</v>
      </c>
      <c r="Q2647" s="25">
        <f>f_return(A2647,1,参数!$B$1-365/2,参数!$B$1)</f>
        <v>134.339311281499</v>
      </c>
      <c r="R2647" s="25">
        <f ca="1">f_return(A2647,1,参数!$B$4,参数!$B$1)</f>
        <v>0</v>
      </c>
      <c r="S2647" s="25">
        <f ca="1">f_return(A2647,1,参数!$B$6,参数!$B$1)</f>
        <v>0</v>
      </c>
      <c r="T2647" t="str">
        <f>f_info_investtype(A2647)</f>
        <v>偏股混合型基金</v>
      </c>
      <c r="U2647" t="str">
        <f>f_info_fundmanager(A2647)</f>
        <v>孙伟</v>
      </c>
      <c r="V2647">
        <f>f_info_manager_onthepostdays(A2647,1)</f>
        <v>233</v>
      </c>
      <c r="W2647" s="25">
        <f ca="1">f_return_1w(A2647,"0",参数!$B$2)</f>
        <v>0</v>
      </c>
      <c r="X2647" s="25">
        <f>f_return_1m(A2647,"0",参数!$B$1)</f>
        <v>18.0174146014736</v>
      </c>
      <c r="Y2647" s="25">
        <f>f_return_3m(A2647,0,参数!$B$1)</f>
        <v>39.9523431294678</v>
      </c>
      <c r="Z2647" s="25">
        <f>f_return_6m(A2647,0,参数!B2646)</f>
        <v>46.3793581799686</v>
      </c>
      <c r="AA2647" t="str">
        <f>f_dq_status(A2647,参数!$B$1)</f>
        <v>暂停大额申购|暂停赎回</v>
      </c>
      <c r="AB2647" s="17">
        <f ca="1">f_risk_maxdownside(A2647,参数!$B$6,参数!$B$1)</f>
        <v>-4.20774647887323</v>
      </c>
      <c r="AC2647" s="17">
        <f ca="1">f_risk_maxdownside(A2647,参数!$B$4,参数!$B$1)</f>
        <v>-4.20774647887323</v>
      </c>
      <c r="AD2647" t="str">
        <f ca="1">f_risk_maxdownside_date(A2647,参数!$B$6,参数!$B$1)</f>
        <v>20200903-20200909</v>
      </c>
    </row>
    <row r="2648" spans="1:30">
      <c r="A2648" s="15" t="s">
        <v>2676</v>
      </c>
      <c r="B2648" t="str">
        <f>f_info_name(A2648)</f>
        <v>博时研究精选一年持有A</v>
      </c>
      <c r="C2648" t="str">
        <f>f_info_setupdate(A2648)</f>
        <v>2020-06-24</v>
      </c>
      <c r="D2648" s="16">
        <f t="shared" si="41"/>
        <v>215</v>
      </c>
      <c r="F2648" s="17">
        <f>f_netasset_total(A2648,参数!$B$1,100000000)</f>
        <v>42.3025484905</v>
      </c>
      <c r="G2648" s="17">
        <f ca="1">f_nav_adjustedreturn(A2648,参数!$B$2,参数!$B$1)</f>
        <v>0</v>
      </c>
      <c r="H2648" s="17">
        <f ca="1">f_nav_periodreturnrankingper(A2648,参数!$B$2,参数!$B$1,3)</f>
        <v>0</v>
      </c>
      <c r="I2648" s="17">
        <f ca="1">f_nav_adjustedreturn(A2648,参数!$B$3,参数!$B$2)</f>
        <v>0</v>
      </c>
      <c r="J2648" s="17">
        <f ca="1">f_nav_periodreturnrankingper(A2648,参数!$B$3,参数!$B$2,3)</f>
        <v>0</v>
      </c>
      <c r="K2648" s="17">
        <f ca="1">f_nav_adjustedreturn(A2648,参数!$B$4,参数!$B$3)</f>
        <v>0</v>
      </c>
      <c r="L2648" s="17">
        <f ca="1">f_nav_periodreturnrankingper(A2648,参数!$B$4,参数!$B$3,3)</f>
        <v>0</v>
      </c>
      <c r="M2648" s="17">
        <f ca="1">f_nav_adjustedreturn(A2648,参数!$B$5,参数!$B$4)</f>
        <v>0</v>
      </c>
      <c r="N2648" s="17">
        <f ca="1">f_nav_periodreturnrankingper(A2648,参数!$B$5,参数!$B$4,3)</f>
        <v>0</v>
      </c>
      <c r="O2648" s="17">
        <f ca="1">f_nav_adjustedreturn(A2648,参数!$B$6,参数!$B$5)</f>
        <v>0</v>
      </c>
      <c r="P2648" s="17">
        <f ca="1">f_nav_periodreturnrankingper(A2648,参数!$B$6,参数!$B$5,3)</f>
        <v>0</v>
      </c>
      <c r="Q2648" s="25">
        <f>f_return(A2648,1,参数!$B$1-365/2,参数!$B$1)</f>
        <v>53.7595032329256</v>
      </c>
      <c r="R2648" s="25">
        <f ca="1">f_return(A2648,1,参数!$B$4,参数!$B$1)</f>
        <v>0</v>
      </c>
      <c r="S2648" s="25">
        <f ca="1">f_return(A2648,1,参数!$B$6,参数!$B$1)</f>
        <v>0</v>
      </c>
      <c r="T2648" t="str">
        <f>f_info_investtype(A2648)</f>
        <v>灵活配置型基金</v>
      </c>
      <c r="U2648" t="str">
        <f>f_info_fundmanager(A2648)</f>
        <v>蒋娜,许少波</v>
      </c>
      <c r="V2648">
        <f>f_info_manager_onthepostdays(A2648,1)</f>
        <v>232</v>
      </c>
      <c r="W2648" s="25">
        <f ca="1">f_return_1w(A2648,"0",参数!$B$2)</f>
        <v>0</v>
      </c>
      <c r="X2648" s="25">
        <f>f_return_1m(A2648,"0",参数!$B$1)</f>
        <v>14.4428772919605</v>
      </c>
      <c r="Y2648" s="25">
        <f>f_return_3m(A2648,0,参数!$B$1)</f>
        <v>22.5432944019332</v>
      </c>
      <c r="Z2648" s="25">
        <f>f_return_6m(A2648,0,参数!B2647)</f>
        <v>24.0707253365481</v>
      </c>
      <c r="AA2648" t="str">
        <f>f_dq_status(A2648,参数!$B$1)</f>
        <v>开放申购|暂停赎回</v>
      </c>
      <c r="AB2648" s="17">
        <f ca="1">f_risk_maxdownside(A2648,参数!$B$6,参数!$B$1)</f>
        <v>-5.71930148757277</v>
      </c>
      <c r="AC2648" s="17">
        <f ca="1">f_risk_maxdownside(A2648,参数!$B$4,参数!$B$1)</f>
        <v>-5.71930148757277</v>
      </c>
      <c r="AD2648" t="str">
        <f ca="1">f_risk_maxdownside_date(A2648,参数!$B$6,参数!$B$1)</f>
        <v>20201202-20201222</v>
      </c>
    </row>
    <row r="2649" spans="1:30">
      <c r="A2649" s="15" t="s">
        <v>2677</v>
      </c>
      <c r="B2649" t="str">
        <f>f_info_name(A2649)</f>
        <v>山西证券裕盛一年定开</v>
      </c>
      <c r="C2649" t="str">
        <f>f_info_setupdate(A2649)</f>
        <v>2020-06-09</v>
      </c>
      <c r="D2649" s="16">
        <f t="shared" si="41"/>
        <v>230</v>
      </c>
      <c r="F2649" s="17">
        <f>f_netasset_total(A2649,参数!$B$1,100000000)</f>
        <v>0.3162497034</v>
      </c>
      <c r="G2649" s="17">
        <f ca="1">f_nav_adjustedreturn(A2649,参数!$B$2,参数!$B$1)</f>
        <v>0</v>
      </c>
      <c r="H2649" s="17">
        <f ca="1">f_nav_periodreturnrankingper(A2649,参数!$B$2,参数!$B$1,3)</f>
        <v>0</v>
      </c>
      <c r="I2649" s="17">
        <f ca="1">f_nav_adjustedreturn(A2649,参数!$B$3,参数!$B$2)</f>
        <v>0</v>
      </c>
      <c r="J2649" s="17">
        <f ca="1">f_nav_periodreturnrankingper(A2649,参数!$B$3,参数!$B$2,3)</f>
        <v>0</v>
      </c>
      <c r="K2649" s="17">
        <f ca="1">f_nav_adjustedreturn(A2649,参数!$B$4,参数!$B$3)</f>
        <v>0</v>
      </c>
      <c r="L2649" s="17">
        <f ca="1">f_nav_periodreturnrankingper(A2649,参数!$B$4,参数!$B$3,3)</f>
        <v>0</v>
      </c>
      <c r="M2649" s="17">
        <f ca="1">f_nav_adjustedreturn(A2649,参数!$B$5,参数!$B$4)</f>
        <v>0</v>
      </c>
      <c r="N2649" s="17">
        <f ca="1">f_nav_periodreturnrankingper(A2649,参数!$B$5,参数!$B$4,3)</f>
        <v>0</v>
      </c>
      <c r="O2649" s="17">
        <f ca="1">f_nav_adjustedreturn(A2649,参数!$B$6,参数!$B$5)</f>
        <v>0</v>
      </c>
      <c r="P2649" s="17">
        <f ca="1">f_nav_periodreturnrankingper(A2649,参数!$B$6,参数!$B$5,3)</f>
        <v>0</v>
      </c>
      <c r="Q2649" s="25">
        <f>f_return(A2649,1,参数!$B$1-365/2,参数!$B$1)</f>
        <v>40.3441327091405</v>
      </c>
      <c r="R2649" s="25">
        <f ca="1">f_return(A2649,1,参数!$B$4,参数!$B$1)</f>
        <v>0</v>
      </c>
      <c r="S2649" s="25">
        <f ca="1">f_return(A2649,1,参数!$B$6,参数!$B$1)</f>
        <v>0</v>
      </c>
      <c r="T2649" t="str">
        <f>f_info_investtype(A2649)</f>
        <v>灵活配置型基金</v>
      </c>
      <c r="U2649" t="str">
        <f>f_info_fundmanager(A2649)</f>
        <v>章海默</v>
      </c>
      <c r="V2649">
        <f>f_info_manager_onthepostdays(A2649,1)</f>
        <v>247</v>
      </c>
      <c r="W2649" s="25">
        <f ca="1">f_return_1w(A2649,"0",参数!$B$2)</f>
        <v>0</v>
      </c>
      <c r="X2649" s="25">
        <f>f_return_1m(A2649,"0",参数!$B$1)</f>
        <v>12.308755305498</v>
      </c>
      <c r="Y2649" s="25">
        <f>f_return_3m(A2649,0,参数!$B$1)</f>
        <v>17.0937532160132</v>
      </c>
      <c r="Z2649" s="25">
        <f>f_return_6m(A2649,0,参数!B2648)</f>
        <v>8.27641623141824</v>
      </c>
      <c r="AA2649" t="str">
        <f>f_dq_status(A2649,参数!$B$1)</f>
        <v>封闭期</v>
      </c>
      <c r="AB2649" s="17">
        <f ca="1">f_risk_maxdownside(A2649,参数!$B$6,参数!$B$1)</f>
        <v>-6.07</v>
      </c>
      <c r="AC2649" s="17">
        <f ca="1">f_risk_maxdownside(A2649,参数!$B$4,参数!$B$1)</f>
        <v>-6.07</v>
      </c>
      <c r="AD2649" t="str">
        <f ca="1">f_risk_maxdownside_date(A2649,参数!$B$6,参数!$B$1)</f>
        <v>20200610-20200930</v>
      </c>
    </row>
    <row r="2650" spans="1:30">
      <c r="A2650" s="15" t="s">
        <v>2678</v>
      </c>
      <c r="B2650" t="str">
        <f>f_info_name(A2650)</f>
        <v>泰康创新成长A</v>
      </c>
      <c r="C2650" t="str">
        <f>f_info_setupdate(A2650)</f>
        <v>2020-09-07</v>
      </c>
      <c r="D2650" s="16">
        <f t="shared" si="41"/>
        <v>140</v>
      </c>
      <c r="F2650" s="17">
        <f>f_netasset_total(A2650,参数!$B$1,100000000)</f>
        <v>27.8886495013</v>
      </c>
      <c r="G2650" s="17">
        <f ca="1">f_nav_adjustedreturn(A2650,参数!$B$2,参数!$B$1)</f>
        <v>0</v>
      </c>
      <c r="H2650" s="17">
        <f ca="1">f_nav_periodreturnrankingper(A2650,参数!$B$2,参数!$B$1,3)</f>
        <v>0</v>
      </c>
      <c r="I2650" s="17">
        <f ca="1">f_nav_adjustedreturn(A2650,参数!$B$3,参数!$B$2)</f>
        <v>0</v>
      </c>
      <c r="J2650" s="17">
        <f ca="1">f_nav_periodreturnrankingper(A2650,参数!$B$3,参数!$B$2,3)</f>
        <v>0</v>
      </c>
      <c r="K2650" s="17">
        <f ca="1">f_nav_adjustedreturn(A2650,参数!$B$4,参数!$B$3)</f>
        <v>0</v>
      </c>
      <c r="L2650" s="17">
        <f ca="1">f_nav_periodreturnrankingper(A2650,参数!$B$4,参数!$B$3,3)</f>
        <v>0</v>
      </c>
      <c r="M2650" s="17">
        <f ca="1">f_nav_adjustedreturn(A2650,参数!$B$5,参数!$B$4)</f>
        <v>0</v>
      </c>
      <c r="N2650" s="17">
        <f ca="1">f_nav_periodreturnrankingper(A2650,参数!$B$5,参数!$B$4,3)</f>
        <v>0</v>
      </c>
      <c r="O2650" s="17">
        <f ca="1">f_nav_adjustedreturn(A2650,参数!$B$6,参数!$B$5)</f>
        <v>0</v>
      </c>
      <c r="P2650" s="17">
        <f ca="1">f_nav_periodreturnrankingper(A2650,参数!$B$6,参数!$B$5,3)</f>
        <v>0</v>
      </c>
      <c r="Q2650" s="25">
        <f>f_return(A2650,1,参数!$B$1-365/2,参数!$B$1)</f>
        <v>0</v>
      </c>
      <c r="R2650" s="25">
        <f ca="1">f_return(A2650,1,参数!$B$4,参数!$B$1)</f>
        <v>0</v>
      </c>
      <c r="S2650" s="25">
        <f ca="1">f_return(A2650,1,参数!$B$6,参数!$B$1)</f>
        <v>0</v>
      </c>
      <c r="T2650" t="str">
        <f>f_info_investtype(A2650)</f>
        <v>偏股混合型基金</v>
      </c>
      <c r="U2650" t="str">
        <f>f_info_fundmanager(A2650)</f>
        <v>薛小波</v>
      </c>
      <c r="V2650">
        <f>f_info_manager_onthepostdays(A2650,1)</f>
        <v>157</v>
      </c>
      <c r="W2650" s="25">
        <f ca="1">f_return_1w(A2650,"0",参数!$B$2)</f>
        <v>0</v>
      </c>
      <c r="X2650" s="25">
        <f>f_return_1m(A2650,"0",参数!$B$1)</f>
        <v>9.39795735531267</v>
      </c>
      <c r="Y2650" s="25">
        <f>f_return_3m(A2650,0,参数!$B$1)</f>
        <v>21.2611717974181</v>
      </c>
      <c r="Z2650" s="25">
        <f>f_return_6m(A2650,0,参数!B2649)</f>
        <v>0</v>
      </c>
      <c r="AA2650" t="str">
        <f>f_dq_status(A2650,参数!$B$1)</f>
        <v>开放申购|开放赎回</v>
      </c>
      <c r="AB2650" s="17">
        <f ca="1">f_risk_maxdownside(A2650,参数!$B$6,参数!$B$1)</f>
        <v>-4.30554401130414</v>
      </c>
      <c r="AC2650" s="17">
        <f ca="1">f_risk_maxdownside(A2650,参数!$B$4,参数!$B$1)</f>
        <v>-4.30554401130414</v>
      </c>
      <c r="AD2650" t="str">
        <f ca="1">f_risk_maxdownside_date(A2650,参数!$B$6,参数!$B$1)</f>
        <v>20210108-20210119</v>
      </c>
    </row>
    <row r="2651" spans="1:30">
      <c r="A2651" s="15" t="s">
        <v>2679</v>
      </c>
      <c r="B2651" t="str">
        <f>f_info_name(A2651)</f>
        <v>景顺长城科技创新三年定开</v>
      </c>
      <c r="C2651" t="str">
        <f>f_info_setupdate(A2651)</f>
        <v>2020-06-30</v>
      </c>
      <c r="D2651" s="16">
        <f t="shared" si="41"/>
        <v>209</v>
      </c>
      <c r="F2651" s="17">
        <f>f_netasset_total(A2651,参数!$B$1,100000000)</f>
        <v>3.9621205473</v>
      </c>
      <c r="G2651" s="17">
        <f ca="1">f_nav_adjustedreturn(A2651,参数!$B$2,参数!$B$1)</f>
        <v>0</v>
      </c>
      <c r="H2651" s="17">
        <f ca="1">f_nav_periodreturnrankingper(A2651,参数!$B$2,参数!$B$1,3)</f>
        <v>0</v>
      </c>
      <c r="I2651" s="17">
        <f ca="1">f_nav_adjustedreturn(A2651,参数!$B$3,参数!$B$2)</f>
        <v>0</v>
      </c>
      <c r="J2651" s="17">
        <f ca="1">f_nav_periodreturnrankingper(A2651,参数!$B$3,参数!$B$2,3)</f>
        <v>0</v>
      </c>
      <c r="K2651" s="17">
        <f ca="1">f_nav_adjustedreturn(A2651,参数!$B$4,参数!$B$3)</f>
        <v>0</v>
      </c>
      <c r="L2651" s="17">
        <f ca="1">f_nav_periodreturnrankingper(A2651,参数!$B$4,参数!$B$3,3)</f>
        <v>0</v>
      </c>
      <c r="M2651" s="17">
        <f ca="1">f_nav_adjustedreturn(A2651,参数!$B$5,参数!$B$4)</f>
        <v>0</v>
      </c>
      <c r="N2651" s="17">
        <f ca="1">f_nav_periodreturnrankingper(A2651,参数!$B$5,参数!$B$4,3)</f>
        <v>0</v>
      </c>
      <c r="O2651" s="17">
        <f ca="1">f_nav_adjustedreturn(A2651,参数!$B$6,参数!$B$5)</f>
        <v>0</v>
      </c>
      <c r="P2651" s="17">
        <f ca="1">f_nav_periodreturnrankingper(A2651,参数!$B$6,参数!$B$5,3)</f>
        <v>0</v>
      </c>
      <c r="Q2651" s="25">
        <f>f_return(A2651,1,参数!$B$1-365/2,参数!$B$1)</f>
        <v>52.1083353125198</v>
      </c>
      <c r="R2651" s="25">
        <f ca="1">f_return(A2651,1,参数!$B$4,参数!$B$1)</f>
        <v>0</v>
      </c>
      <c r="S2651" s="25">
        <f ca="1">f_return(A2651,1,参数!$B$6,参数!$B$1)</f>
        <v>0</v>
      </c>
      <c r="T2651" t="str">
        <f>f_info_investtype(A2651)</f>
        <v>灵活配置型基金</v>
      </c>
      <c r="U2651" t="str">
        <f>f_info_fundmanager(A2651)</f>
        <v>詹成</v>
      </c>
      <c r="V2651">
        <f>f_info_manager_onthepostdays(A2651,1)</f>
        <v>226</v>
      </c>
      <c r="W2651" s="25">
        <f ca="1">f_return_1w(A2651,"0",参数!$B$2)</f>
        <v>0</v>
      </c>
      <c r="X2651" s="25">
        <f>f_return_1m(A2651,"0",参数!$B$1)</f>
        <v>12.0007379393045</v>
      </c>
      <c r="Y2651" s="25">
        <f>f_return_3m(A2651,0,参数!$B$1)</f>
        <v>22.0915032679738</v>
      </c>
      <c r="Z2651" s="25">
        <f>f_return_6m(A2651,0,参数!B2650)</f>
        <v>18.925702811245</v>
      </c>
      <c r="AA2651" t="str">
        <f>f_dq_status(A2651,参数!$B$1)</f>
        <v>封闭期</v>
      </c>
      <c r="AB2651" s="17">
        <f ca="1">f_risk_maxdownside(A2651,参数!$B$6,参数!$B$1)</f>
        <v>-5.13122972574463</v>
      </c>
      <c r="AC2651" s="17">
        <f ca="1">f_risk_maxdownside(A2651,参数!$B$4,参数!$B$1)</f>
        <v>-5.13122972574463</v>
      </c>
      <c r="AD2651" t="str">
        <f ca="1">f_risk_maxdownside_date(A2651,参数!$B$6,参数!$B$1)</f>
        <v>20200710-20200910</v>
      </c>
    </row>
    <row r="2652" spans="1:30">
      <c r="A2652" s="15" t="s">
        <v>2680</v>
      </c>
      <c r="B2652" t="str">
        <f>f_info_name(A2652)</f>
        <v>招商科技动力3个月滚动持有A</v>
      </c>
      <c r="C2652" t="str">
        <f>f_info_setupdate(A2652)</f>
        <v>2020-09-14</v>
      </c>
      <c r="D2652" s="16">
        <f t="shared" si="41"/>
        <v>133</v>
      </c>
      <c r="F2652" s="17">
        <f>f_netasset_total(A2652,参数!$B$1,100000000)</f>
        <v>19.7090550686</v>
      </c>
      <c r="G2652" s="17">
        <f ca="1">f_nav_adjustedreturn(A2652,参数!$B$2,参数!$B$1)</f>
        <v>0</v>
      </c>
      <c r="H2652" s="17">
        <f ca="1">f_nav_periodreturnrankingper(A2652,参数!$B$2,参数!$B$1,3)</f>
        <v>0</v>
      </c>
      <c r="I2652" s="17">
        <f ca="1">f_nav_adjustedreturn(A2652,参数!$B$3,参数!$B$2)</f>
        <v>0</v>
      </c>
      <c r="J2652" s="17">
        <f ca="1">f_nav_periodreturnrankingper(A2652,参数!$B$3,参数!$B$2,3)</f>
        <v>0</v>
      </c>
      <c r="K2652" s="17">
        <f ca="1">f_nav_adjustedreturn(A2652,参数!$B$4,参数!$B$3)</f>
        <v>0</v>
      </c>
      <c r="L2652" s="17">
        <f ca="1">f_nav_periodreturnrankingper(A2652,参数!$B$4,参数!$B$3,3)</f>
        <v>0</v>
      </c>
      <c r="M2652" s="17">
        <f ca="1">f_nav_adjustedreturn(A2652,参数!$B$5,参数!$B$4)</f>
        <v>0</v>
      </c>
      <c r="N2652" s="17">
        <f ca="1">f_nav_periodreturnrankingper(A2652,参数!$B$5,参数!$B$4,3)</f>
        <v>0</v>
      </c>
      <c r="O2652" s="17">
        <f ca="1">f_nav_adjustedreturn(A2652,参数!$B$6,参数!$B$5)</f>
        <v>0</v>
      </c>
      <c r="P2652" s="17">
        <f ca="1">f_nav_periodreturnrankingper(A2652,参数!$B$6,参数!$B$5,3)</f>
        <v>0</v>
      </c>
      <c r="Q2652" s="25">
        <f>f_return(A2652,1,参数!$B$1-365/2,参数!$B$1)</f>
        <v>0</v>
      </c>
      <c r="R2652" s="25">
        <f ca="1">f_return(A2652,1,参数!$B$4,参数!$B$1)</f>
        <v>0</v>
      </c>
      <c r="S2652" s="25">
        <f ca="1">f_return(A2652,1,参数!$B$6,参数!$B$1)</f>
        <v>0</v>
      </c>
      <c r="T2652" t="str">
        <f>f_info_investtype(A2652)</f>
        <v>普通股票型基金</v>
      </c>
      <c r="U2652" t="str">
        <f>f_info_fundmanager(A2652)</f>
        <v>贾成东,张林</v>
      </c>
      <c r="V2652">
        <f>f_info_manager_onthepostdays(A2652,1)</f>
        <v>150</v>
      </c>
      <c r="W2652" s="25">
        <f ca="1">f_return_1w(A2652,"0",参数!$B$2)</f>
        <v>0</v>
      </c>
      <c r="X2652" s="25">
        <f>f_return_1m(A2652,"0",参数!$B$1)</f>
        <v>18.8350836250486</v>
      </c>
      <c r="Y2652" s="25">
        <f>f_return_3m(A2652,0,参数!$B$1)</f>
        <v>22.1489255372314</v>
      </c>
      <c r="Z2652" s="25">
        <f>f_return_6m(A2652,0,参数!B2651)</f>
        <v>0</v>
      </c>
      <c r="AA2652" t="str">
        <f>f_dq_status(A2652,参数!$B$1)</f>
        <v>暂停申购|暂停赎回</v>
      </c>
      <c r="AB2652" s="17">
        <f ca="1">f_risk_maxdownside(A2652,参数!$B$6,参数!$B$1)</f>
        <v>-5.61683353130833</v>
      </c>
      <c r="AC2652" s="17">
        <f ca="1">f_risk_maxdownside(A2652,参数!$B$4,参数!$B$1)</f>
        <v>-5.61683353130833</v>
      </c>
      <c r="AD2652" t="str">
        <f ca="1">f_risk_maxdownside_date(A2652,参数!$B$6,参数!$B$1)</f>
        <v>20210108-20210119</v>
      </c>
    </row>
    <row r="2653" spans="1:30">
      <c r="A2653" s="15" t="s">
        <v>2681</v>
      </c>
      <c r="B2653" t="str">
        <f>f_info_name(A2653)</f>
        <v>长信稳健精选A</v>
      </c>
      <c r="C2653" t="str">
        <f>f_info_setupdate(A2653)</f>
        <v>2020-07-16</v>
      </c>
      <c r="D2653" s="16">
        <f t="shared" si="41"/>
        <v>193</v>
      </c>
      <c r="F2653" s="17">
        <f>f_netasset_total(A2653,参数!$B$1,100000000)</f>
        <v>6.8799445389</v>
      </c>
      <c r="G2653" s="17">
        <f ca="1">f_nav_adjustedreturn(A2653,参数!$B$2,参数!$B$1)</f>
        <v>0</v>
      </c>
      <c r="H2653" s="17">
        <f ca="1">f_nav_periodreturnrankingper(A2653,参数!$B$2,参数!$B$1,3)</f>
        <v>0</v>
      </c>
      <c r="I2653" s="17">
        <f ca="1">f_nav_adjustedreturn(A2653,参数!$B$3,参数!$B$2)</f>
        <v>0</v>
      </c>
      <c r="J2653" s="17">
        <f ca="1">f_nav_periodreturnrankingper(A2653,参数!$B$3,参数!$B$2,3)</f>
        <v>0</v>
      </c>
      <c r="K2653" s="17">
        <f ca="1">f_nav_adjustedreturn(A2653,参数!$B$4,参数!$B$3)</f>
        <v>0</v>
      </c>
      <c r="L2653" s="17">
        <f ca="1">f_nav_periodreturnrankingper(A2653,参数!$B$4,参数!$B$3,3)</f>
        <v>0</v>
      </c>
      <c r="M2653" s="17">
        <f ca="1">f_nav_adjustedreturn(A2653,参数!$B$5,参数!$B$4)</f>
        <v>0</v>
      </c>
      <c r="N2653" s="17">
        <f ca="1">f_nav_periodreturnrankingper(A2653,参数!$B$5,参数!$B$4,3)</f>
        <v>0</v>
      </c>
      <c r="O2653" s="17">
        <f ca="1">f_nav_adjustedreturn(A2653,参数!$B$6,参数!$B$5)</f>
        <v>0</v>
      </c>
      <c r="P2653" s="17">
        <f ca="1">f_nav_periodreturnrankingper(A2653,参数!$B$6,参数!$B$5,3)</f>
        <v>0</v>
      </c>
      <c r="Q2653" s="25">
        <f>f_return(A2653,1,参数!$B$1-365/2,参数!$B$1)</f>
        <v>33.3267188906677</v>
      </c>
      <c r="R2653" s="25">
        <f ca="1">f_return(A2653,1,参数!$B$4,参数!$B$1)</f>
        <v>0</v>
      </c>
      <c r="S2653" s="25">
        <f ca="1">f_return(A2653,1,参数!$B$6,参数!$B$1)</f>
        <v>0</v>
      </c>
      <c r="T2653" t="str">
        <f>f_info_investtype(A2653)</f>
        <v>偏债混合型基金</v>
      </c>
      <c r="U2653" t="str">
        <f>f_info_fundmanager(A2653)</f>
        <v>李家春,刘婧</v>
      </c>
      <c r="V2653">
        <f>f_info_manager_onthepostdays(A2653,1)</f>
        <v>210</v>
      </c>
      <c r="W2653" s="25">
        <f ca="1">f_return_1w(A2653,"0",参数!$B$2)</f>
        <v>0</v>
      </c>
      <c r="X2653" s="25">
        <f>f_return_1m(A2653,"0",参数!$B$1)</f>
        <v>8.31694296150604</v>
      </c>
      <c r="Y2653" s="25">
        <f>f_return_3m(A2653,0,参数!$B$1)</f>
        <v>12.434376822866</v>
      </c>
      <c r="Z2653" s="25">
        <f>f_return_6m(A2653,0,参数!B2652)</f>
        <v>13.7927615270203</v>
      </c>
      <c r="AA2653" t="str">
        <f>f_dq_status(A2653,参数!$B$1)</f>
        <v>开放申购|开放赎回</v>
      </c>
      <c r="AB2653" s="17">
        <f ca="1">f_risk_maxdownside(A2653,参数!$B$6,参数!$B$1)</f>
        <v>-1.74877773599099</v>
      </c>
      <c r="AC2653" s="17">
        <f ca="1">f_risk_maxdownside(A2653,参数!$B$4,参数!$B$1)</f>
        <v>-1.74877773599099</v>
      </c>
      <c r="AD2653" t="str">
        <f ca="1">f_risk_maxdownside_date(A2653,参数!$B$6,参数!$B$1)</f>
        <v>20201202-20201211</v>
      </c>
    </row>
    <row r="2654" spans="1:30">
      <c r="A2654" s="15" t="s">
        <v>2682</v>
      </c>
      <c r="B2654" t="str">
        <f>f_info_name(A2654)</f>
        <v>兴全汇享一年持有A</v>
      </c>
      <c r="C2654" t="str">
        <f>f_info_setupdate(A2654)</f>
        <v>2020-07-08</v>
      </c>
      <c r="D2654" s="16">
        <f t="shared" si="41"/>
        <v>201</v>
      </c>
      <c r="F2654" s="17">
        <f>f_netasset_total(A2654,参数!$B$1,100000000)</f>
        <v>45.4183072346</v>
      </c>
      <c r="G2654" s="17">
        <f ca="1">f_nav_adjustedreturn(A2654,参数!$B$2,参数!$B$1)</f>
        <v>0</v>
      </c>
      <c r="H2654" s="17">
        <f ca="1">f_nav_periodreturnrankingper(A2654,参数!$B$2,参数!$B$1,3)</f>
        <v>0</v>
      </c>
      <c r="I2654" s="17">
        <f ca="1">f_nav_adjustedreturn(A2654,参数!$B$3,参数!$B$2)</f>
        <v>0</v>
      </c>
      <c r="J2654" s="17">
        <f ca="1">f_nav_periodreturnrankingper(A2654,参数!$B$3,参数!$B$2,3)</f>
        <v>0</v>
      </c>
      <c r="K2654" s="17">
        <f ca="1">f_nav_adjustedreturn(A2654,参数!$B$4,参数!$B$3)</f>
        <v>0</v>
      </c>
      <c r="L2654" s="17">
        <f ca="1">f_nav_periodreturnrankingper(A2654,参数!$B$4,参数!$B$3,3)</f>
        <v>0</v>
      </c>
      <c r="M2654" s="17">
        <f ca="1">f_nav_adjustedreturn(A2654,参数!$B$5,参数!$B$4)</f>
        <v>0</v>
      </c>
      <c r="N2654" s="17">
        <f ca="1">f_nav_periodreturnrankingper(A2654,参数!$B$5,参数!$B$4,3)</f>
        <v>0</v>
      </c>
      <c r="O2654" s="17">
        <f ca="1">f_nav_adjustedreturn(A2654,参数!$B$6,参数!$B$5)</f>
        <v>0</v>
      </c>
      <c r="P2654" s="17">
        <f ca="1">f_nav_periodreturnrankingper(A2654,参数!$B$6,参数!$B$5,3)</f>
        <v>0</v>
      </c>
      <c r="Q2654" s="25">
        <f>f_return(A2654,1,参数!$B$1-365/2,参数!$B$1)</f>
        <v>16.4868533678818</v>
      </c>
      <c r="R2654" s="25">
        <f ca="1">f_return(A2654,1,参数!$B$4,参数!$B$1)</f>
        <v>0</v>
      </c>
      <c r="S2654" s="25">
        <f ca="1">f_return(A2654,1,参数!$B$6,参数!$B$1)</f>
        <v>0</v>
      </c>
      <c r="T2654" t="str">
        <f>f_info_investtype(A2654)</f>
        <v>偏债混合型基金</v>
      </c>
      <c r="U2654" t="str">
        <f>f_info_fundmanager(A2654)</f>
        <v>翟秀华,虞淼</v>
      </c>
      <c r="V2654">
        <f>f_info_manager_onthepostdays(A2654,1)</f>
        <v>218</v>
      </c>
      <c r="W2654" s="25">
        <f ca="1">f_return_1w(A2654,"0",参数!$B$2)</f>
        <v>0</v>
      </c>
      <c r="X2654" s="25">
        <f>f_return_1m(A2654,"0",参数!$B$1)</f>
        <v>2.93976826582399</v>
      </c>
      <c r="Y2654" s="25">
        <f>f_return_3m(A2654,0,参数!$B$1)</f>
        <v>5.0830889540567</v>
      </c>
      <c r="Z2654" s="25">
        <f>f_return_6m(A2654,0,参数!B2653)</f>
        <v>4.80392156862744</v>
      </c>
      <c r="AA2654" t="str">
        <f>f_dq_status(A2654,参数!$B$1)</f>
        <v>开放申购|暂停赎回</v>
      </c>
      <c r="AB2654" s="17">
        <f ca="1">f_risk_maxdownside(A2654,参数!$B$6,参数!$B$1)</f>
        <v>-1.21568999905024</v>
      </c>
      <c r="AC2654" s="17">
        <f ca="1">f_risk_maxdownside(A2654,参数!$B$4,参数!$B$1)</f>
        <v>-1.21568999905024</v>
      </c>
      <c r="AD2654" t="str">
        <f ca="1">f_risk_maxdownside_date(A2654,参数!$B$6,参数!$B$1)</f>
        <v>20201202-20201224</v>
      </c>
    </row>
    <row r="2655" spans="1:30">
      <c r="A2655" s="15" t="s">
        <v>2683</v>
      </c>
      <c r="B2655" t="str">
        <f>f_info_name(A2655)</f>
        <v>交银启汇</v>
      </c>
      <c r="C2655" t="str">
        <f>f_info_setupdate(A2655)</f>
        <v>2020-07-07</v>
      </c>
      <c r="D2655" s="16">
        <f t="shared" si="41"/>
        <v>202</v>
      </c>
      <c r="F2655" s="17">
        <f>f_netasset_total(A2655,参数!$B$1,100000000)</f>
        <v>69.0117546987</v>
      </c>
      <c r="G2655" s="17">
        <f ca="1">f_nav_adjustedreturn(A2655,参数!$B$2,参数!$B$1)</f>
        <v>0</v>
      </c>
      <c r="H2655" s="17">
        <f ca="1">f_nav_periodreturnrankingper(A2655,参数!$B$2,参数!$B$1,3)</f>
        <v>0</v>
      </c>
      <c r="I2655" s="17">
        <f ca="1">f_nav_adjustedreturn(A2655,参数!$B$3,参数!$B$2)</f>
        <v>0</v>
      </c>
      <c r="J2655" s="17">
        <f ca="1">f_nav_periodreturnrankingper(A2655,参数!$B$3,参数!$B$2,3)</f>
        <v>0</v>
      </c>
      <c r="K2655" s="17">
        <f ca="1">f_nav_adjustedreturn(A2655,参数!$B$4,参数!$B$3)</f>
        <v>0</v>
      </c>
      <c r="L2655" s="17">
        <f ca="1">f_nav_periodreturnrankingper(A2655,参数!$B$4,参数!$B$3,3)</f>
        <v>0</v>
      </c>
      <c r="M2655" s="17">
        <f ca="1">f_nav_adjustedreturn(A2655,参数!$B$5,参数!$B$4)</f>
        <v>0</v>
      </c>
      <c r="N2655" s="17">
        <f ca="1">f_nav_periodreturnrankingper(A2655,参数!$B$5,参数!$B$4,3)</f>
        <v>0</v>
      </c>
      <c r="O2655" s="17">
        <f ca="1">f_nav_adjustedreturn(A2655,参数!$B$6,参数!$B$5)</f>
        <v>0</v>
      </c>
      <c r="P2655" s="17">
        <f ca="1">f_nav_periodreturnrankingper(A2655,参数!$B$6,参数!$B$5,3)</f>
        <v>0</v>
      </c>
      <c r="Q2655" s="25">
        <f>f_return(A2655,1,参数!$B$1-365/2,参数!$B$1)</f>
        <v>85.2480073780544</v>
      </c>
      <c r="R2655" s="25">
        <f ca="1">f_return(A2655,1,参数!$B$4,参数!$B$1)</f>
        <v>0</v>
      </c>
      <c r="S2655" s="25">
        <f ca="1">f_return(A2655,1,参数!$B$6,参数!$B$1)</f>
        <v>0</v>
      </c>
      <c r="T2655" t="str">
        <f>f_info_investtype(A2655)</f>
        <v>偏股混合型基金</v>
      </c>
      <c r="U2655" t="str">
        <f>f_info_fundmanager(A2655)</f>
        <v>楼慧源</v>
      </c>
      <c r="V2655">
        <f>f_info_manager_onthepostdays(A2655,1)</f>
        <v>219</v>
      </c>
      <c r="W2655" s="25">
        <f ca="1">f_return_1w(A2655,"0",参数!$B$2)</f>
        <v>0</v>
      </c>
      <c r="X2655" s="25">
        <f>f_return_1m(A2655,"0",参数!$B$1)</f>
        <v>19.4052109834196</v>
      </c>
      <c r="Y2655" s="25">
        <f>f_return_3m(A2655,0,参数!$B$1)</f>
        <v>32.6737498781558</v>
      </c>
      <c r="Z2655" s="25">
        <f>f_return_6m(A2655,0,参数!B2654)</f>
        <v>39.8736052137849</v>
      </c>
      <c r="AA2655" t="str">
        <f>f_dq_status(A2655,参数!$B$1)</f>
        <v>开放申购|开放赎回</v>
      </c>
      <c r="AB2655" s="17">
        <f ca="1">f_risk_maxdownside(A2655,参数!$B$6,参数!$B$1)</f>
        <v>-3.26936059407851</v>
      </c>
      <c r="AC2655" s="17">
        <f ca="1">f_risk_maxdownside(A2655,参数!$B$4,参数!$B$1)</f>
        <v>-3.26936059407851</v>
      </c>
      <c r="AD2655" t="str">
        <f ca="1">f_risk_maxdownside_date(A2655,参数!$B$6,参数!$B$1)</f>
        <v>20200903-20200909</v>
      </c>
    </row>
    <row r="2656" spans="1:30">
      <c r="A2656" s="15" t="s">
        <v>2684</v>
      </c>
      <c r="B2656" t="str">
        <f>f_info_name(A2656)</f>
        <v>博时女性消费主题A</v>
      </c>
      <c r="C2656" t="str">
        <f>f_info_setupdate(A2656)</f>
        <v>2020-06-30</v>
      </c>
      <c r="D2656" s="16">
        <f t="shared" si="41"/>
        <v>209</v>
      </c>
      <c r="F2656" s="17">
        <f>f_netasset_total(A2656,参数!$B$1,100000000)</f>
        <v>1.4251835414</v>
      </c>
      <c r="G2656" s="17">
        <f ca="1">f_nav_adjustedreturn(A2656,参数!$B$2,参数!$B$1)</f>
        <v>0</v>
      </c>
      <c r="H2656" s="17">
        <f ca="1">f_nav_periodreturnrankingper(A2656,参数!$B$2,参数!$B$1,3)</f>
        <v>0</v>
      </c>
      <c r="I2656" s="17">
        <f ca="1">f_nav_adjustedreturn(A2656,参数!$B$3,参数!$B$2)</f>
        <v>0</v>
      </c>
      <c r="J2656" s="17">
        <f ca="1">f_nav_periodreturnrankingper(A2656,参数!$B$3,参数!$B$2,3)</f>
        <v>0</v>
      </c>
      <c r="K2656" s="17">
        <f ca="1">f_nav_adjustedreturn(A2656,参数!$B$4,参数!$B$3)</f>
        <v>0</v>
      </c>
      <c r="L2656" s="17">
        <f ca="1">f_nav_periodreturnrankingper(A2656,参数!$B$4,参数!$B$3,3)</f>
        <v>0</v>
      </c>
      <c r="M2656" s="17">
        <f ca="1">f_nav_adjustedreturn(A2656,参数!$B$5,参数!$B$4)</f>
        <v>0</v>
      </c>
      <c r="N2656" s="17">
        <f ca="1">f_nav_periodreturnrankingper(A2656,参数!$B$5,参数!$B$4,3)</f>
        <v>0</v>
      </c>
      <c r="O2656" s="17">
        <f ca="1">f_nav_adjustedreturn(A2656,参数!$B$6,参数!$B$5)</f>
        <v>0</v>
      </c>
      <c r="P2656" s="17">
        <f ca="1">f_nav_periodreturnrankingper(A2656,参数!$B$6,参数!$B$5,3)</f>
        <v>0</v>
      </c>
      <c r="Q2656" s="25">
        <f>f_return(A2656,1,参数!$B$1-365/2,参数!$B$1)</f>
        <v>59.7720390138477</v>
      </c>
      <c r="R2656" s="25">
        <f ca="1">f_return(A2656,1,参数!$B$4,参数!$B$1)</f>
        <v>0</v>
      </c>
      <c r="S2656" s="25">
        <f ca="1">f_return(A2656,1,参数!$B$6,参数!$B$1)</f>
        <v>0</v>
      </c>
      <c r="T2656" t="str">
        <f>f_info_investtype(A2656)</f>
        <v>偏股混合型基金</v>
      </c>
      <c r="U2656" t="str">
        <f>f_info_fundmanager(A2656)</f>
        <v>蒋娜</v>
      </c>
      <c r="V2656">
        <f>f_info_manager_onthepostdays(A2656,1)</f>
        <v>226</v>
      </c>
      <c r="W2656" s="25">
        <f ca="1">f_return_1w(A2656,"0",参数!$B$2)</f>
        <v>0</v>
      </c>
      <c r="X2656" s="25">
        <f>f_return_1m(A2656,"0",参数!$B$1)</f>
        <v>15.9261979071048</v>
      </c>
      <c r="Y2656" s="25">
        <f>f_return_3m(A2656,0,参数!$B$1)</f>
        <v>27.849767159344</v>
      </c>
      <c r="Z2656" s="25">
        <f>f_return_6m(A2656,0,参数!B2655)</f>
        <v>25.1929336580517</v>
      </c>
      <c r="AA2656" t="str">
        <f>f_dq_status(A2656,参数!$B$1)</f>
        <v>开放申购|开放赎回</v>
      </c>
      <c r="AB2656" s="17">
        <f ca="1">f_risk_maxdownside(A2656,参数!$B$6,参数!$B$1)</f>
        <v>-5.69847587612853</v>
      </c>
      <c r="AC2656" s="17">
        <f ca="1">f_risk_maxdownside(A2656,参数!$B$4,参数!$B$1)</f>
        <v>-5.69847587612853</v>
      </c>
      <c r="AD2656" t="str">
        <f ca="1">f_risk_maxdownside_date(A2656,参数!$B$6,参数!$B$1)</f>
        <v>20200804-20200909</v>
      </c>
    </row>
    <row r="2657" spans="1:30">
      <c r="A2657" s="15" t="s">
        <v>2685</v>
      </c>
      <c r="B2657" t="str">
        <f>f_info_name(A2657)</f>
        <v>中欧心益稳健6个月持有期A</v>
      </c>
      <c r="C2657" t="str">
        <f>f_info_setupdate(A2657)</f>
        <v>2020-07-06</v>
      </c>
      <c r="D2657" s="16">
        <f t="shared" si="41"/>
        <v>203</v>
      </c>
      <c r="F2657" s="17">
        <f>f_netasset_total(A2657,参数!$B$1,100000000)</f>
        <v>28.7656631362</v>
      </c>
      <c r="G2657" s="17">
        <f ca="1">f_nav_adjustedreturn(A2657,参数!$B$2,参数!$B$1)</f>
        <v>0</v>
      </c>
      <c r="H2657" s="17">
        <f ca="1">f_nav_periodreturnrankingper(A2657,参数!$B$2,参数!$B$1,3)</f>
        <v>0</v>
      </c>
      <c r="I2657" s="17">
        <f ca="1">f_nav_adjustedreturn(A2657,参数!$B$3,参数!$B$2)</f>
        <v>0</v>
      </c>
      <c r="J2657" s="17">
        <f ca="1">f_nav_periodreturnrankingper(A2657,参数!$B$3,参数!$B$2,3)</f>
        <v>0</v>
      </c>
      <c r="K2657" s="17">
        <f ca="1">f_nav_adjustedreturn(A2657,参数!$B$4,参数!$B$3)</f>
        <v>0</v>
      </c>
      <c r="L2657" s="17">
        <f ca="1">f_nav_periodreturnrankingper(A2657,参数!$B$4,参数!$B$3,3)</f>
        <v>0</v>
      </c>
      <c r="M2657" s="17">
        <f ca="1">f_nav_adjustedreturn(A2657,参数!$B$5,参数!$B$4)</f>
        <v>0</v>
      </c>
      <c r="N2657" s="17">
        <f ca="1">f_nav_periodreturnrankingper(A2657,参数!$B$5,参数!$B$4,3)</f>
        <v>0</v>
      </c>
      <c r="O2657" s="17">
        <f ca="1">f_nav_adjustedreturn(A2657,参数!$B$6,参数!$B$5)</f>
        <v>0</v>
      </c>
      <c r="P2657" s="17">
        <f ca="1">f_nav_periodreturnrankingper(A2657,参数!$B$6,参数!$B$5,3)</f>
        <v>0</v>
      </c>
      <c r="Q2657" s="25">
        <f>f_return(A2657,1,参数!$B$1-365/2,参数!$B$1)</f>
        <v>13.0453470180194</v>
      </c>
      <c r="R2657" s="25">
        <f ca="1">f_return(A2657,1,参数!$B$4,参数!$B$1)</f>
        <v>0</v>
      </c>
      <c r="S2657" s="25">
        <f ca="1">f_return(A2657,1,参数!$B$6,参数!$B$1)</f>
        <v>0</v>
      </c>
      <c r="T2657" t="str">
        <f>f_info_investtype(A2657)</f>
        <v>偏债混合型基金</v>
      </c>
      <c r="U2657" t="str">
        <f>f_info_fundmanager(A2657)</f>
        <v>黄华</v>
      </c>
      <c r="V2657">
        <f>f_info_manager_onthepostdays(A2657,1)</f>
        <v>220</v>
      </c>
      <c r="W2657" s="25">
        <f ca="1">f_return_1w(A2657,"0",参数!$B$2)</f>
        <v>0</v>
      </c>
      <c r="X2657" s="25">
        <f>f_return_1m(A2657,"0",参数!$B$1)</f>
        <v>2.69617317356011</v>
      </c>
      <c r="Y2657" s="25">
        <f>f_return_3m(A2657,0,参数!$B$1)</f>
        <v>4.84411996842935</v>
      </c>
      <c r="Z2657" s="25">
        <f>f_return_6m(A2657,0,参数!B2656)</f>
        <v>5.68927789934354</v>
      </c>
      <c r="AA2657" t="str">
        <f>f_dq_status(A2657,参数!$B$1)</f>
        <v>开放申购|开放赎回</v>
      </c>
      <c r="AB2657" s="17">
        <f ca="1">f_risk_maxdownside(A2657,参数!$B$6,参数!$B$1)</f>
        <v>-0.968858131487892</v>
      </c>
      <c r="AC2657" s="17">
        <f ca="1">f_risk_maxdownside(A2657,参数!$B$4,参数!$B$1)</f>
        <v>-0.968858131487892</v>
      </c>
      <c r="AD2657" t="str">
        <f ca="1">f_risk_maxdownside_date(A2657,参数!$B$6,参数!$B$1)</f>
        <v>20200829-20200909</v>
      </c>
    </row>
    <row r="2658" spans="1:30">
      <c r="A2658" s="15" t="s">
        <v>2686</v>
      </c>
      <c r="B2658" t="str">
        <f>f_info_name(A2658)</f>
        <v>长城创新驱动</v>
      </c>
      <c r="C2658" t="str">
        <f>f_info_setupdate(A2658)</f>
        <v>2020-06-23</v>
      </c>
      <c r="D2658" s="16">
        <f t="shared" si="41"/>
        <v>216</v>
      </c>
      <c r="F2658" s="17">
        <f>f_netasset_total(A2658,参数!$B$1,100000000)</f>
        <v>38.162463893</v>
      </c>
      <c r="G2658" s="17">
        <f ca="1">f_nav_adjustedreturn(A2658,参数!$B$2,参数!$B$1)</f>
        <v>0</v>
      </c>
      <c r="H2658" s="17">
        <f ca="1">f_nav_periodreturnrankingper(A2658,参数!$B$2,参数!$B$1,3)</f>
        <v>0</v>
      </c>
      <c r="I2658" s="17">
        <f ca="1">f_nav_adjustedreturn(A2658,参数!$B$3,参数!$B$2)</f>
        <v>0</v>
      </c>
      <c r="J2658" s="17">
        <f ca="1">f_nav_periodreturnrankingper(A2658,参数!$B$3,参数!$B$2,3)</f>
        <v>0</v>
      </c>
      <c r="K2658" s="17">
        <f ca="1">f_nav_adjustedreturn(A2658,参数!$B$4,参数!$B$3)</f>
        <v>0</v>
      </c>
      <c r="L2658" s="17">
        <f ca="1">f_nav_periodreturnrankingper(A2658,参数!$B$4,参数!$B$3,3)</f>
        <v>0</v>
      </c>
      <c r="M2658" s="17">
        <f ca="1">f_nav_adjustedreturn(A2658,参数!$B$5,参数!$B$4)</f>
        <v>0</v>
      </c>
      <c r="N2658" s="17">
        <f ca="1">f_nav_periodreturnrankingper(A2658,参数!$B$5,参数!$B$4,3)</f>
        <v>0</v>
      </c>
      <c r="O2658" s="17">
        <f ca="1">f_nav_adjustedreturn(A2658,参数!$B$6,参数!$B$5)</f>
        <v>0</v>
      </c>
      <c r="P2658" s="17">
        <f ca="1">f_nav_periodreturnrankingper(A2658,参数!$B$6,参数!$B$5,3)</f>
        <v>0</v>
      </c>
      <c r="Q2658" s="25">
        <f>f_return(A2658,1,参数!$B$1-365/2,参数!$B$1)</f>
        <v>45.2750234920404</v>
      </c>
      <c r="R2658" s="25">
        <f ca="1">f_return(A2658,1,参数!$B$4,参数!$B$1)</f>
        <v>0</v>
      </c>
      <c r="S2658" s="25">
        <f ca="1">f_return(A2658,1,参数!$B$6,参数!$B$1)</f>
        <v>0</v>
      </c>
      <c r="T2658" t="str">
        <f>f_info_investtype(A2658)</f>
        <v>偏股混合型基金</v>
      </c>
      <c r="U2658" t="str">
        <f>f_info_fundmanager(A2658)</f>
        <v>谭小兵</v>
      </c>
      <c r="V2658">
        <f>f_info_manager_onthepostdays(A2658,1)</f>
        <v>233</v>
      </c>
      <c r="W2658" s="25">
        <f ca="1">f_return_1w(A2658,"0",参数!$B$2)</f>
        <v>0</v>
      </c>
      <c r="X2658" s="25">
        <f>f_return_1m(A2658,"0",参数!$B$1)</f>
        <v>12.9957805907173</v>
      </c>
      <c r="Y2658" s="25">
        <f>f_return_3m(A2658,0,参数!$B$1)</f>
        <v>22.1467666734239</v>
      </c>
      <c r="Z2658" s="25">
        <f>f_return_6m(A2658,0,参数!B2657)</f>
        <v>20.0901165638162</v>
      </c>
      <c r="AA2658" t="str">
        <f>f_dq_status(A2658,参数!$B$1)</f>
        <v>开放申购|开放赎回</v>
      </c>
      <c r="AB2658" s="17">
        <f ca="1">f_risk_maxdownside(A2658,参数!$B$6,参数!$B$1)</f>
        <v>-4.66802227919724</v>
      </c>
      <c r="AC2658" s="17">
        <f ca="1">f_risk_maxdownside(A2658,参数!$B$4,参数!$B$1)</f>
        <v>-4.66802227919724</v>
      </c>
      <c r="AD2658" t="str">
        <f ca="1">f_risk_maxdownside_date(A2658,参数!$B$6,参数!$B$1)</f>
        <v>20210108-20210119</v>
      </c>
    </row>
    <row r="2659" spans="1:30">
      <c r="A2659" s="15" t="s">
        <v>2687</v>
      </c>
      <c r="B2659" t="str">
        <f>f_info_name(A2659)</f>
        <v>浦银安盛养老2040三年持有</v>
      </c>
      <c r="C2659" t="str">
        <f>f_info_setupdate(A2659)</f>
        <v>2020-12-16</v>
      </c>
      <c r="D2659" s="16">
        <f t="shared" si="41"/>
        <v>40</v>
      </c>
      <c r="F2659" s="17">
        <f>f_netasset_total(A2659,参数!$B$1,100000000)</f>
        <v>0.1498361813</v>
      </c>
      <c r="G2659" s="17">
        <f ca="1">f_nav_adjustedreturn(A2659,参数!$B$2,参数!$B$1)</f>
        <v>0</v>
      </c>
      <c r="H2659" s="17">
        <f ca="1">f_nav_periodreturnrankingper(A2659,参数!$B$2,参数!$B$1,3)</f>
        <v>0</v>
      </c>
      <c r="I2659" s="17">
        <f ca="1">f_nav_adjustedreturn(A2659,参数!$B$3,参数!$B$2)</f>
        <v>0</v>
      </c>
      <c r="J2659" s="17">
        <f ca="1">f_nav_periodreturnrankingper(A2659,参数!$B$3,参数!$B$2,3)</f>
        <v>0</v>
      </c>
      <c r="K2659" s="17">
        <f ca="1">f_nav_adjustedreturn(A2659,参数!$B$4,参数!$B$3)</f>
        <v>0</v>
      </c>
      <c r="L2659" s="17">
        <f ca="1">f_nav_periodreturnrankingper(A2659,参数!$B$4,参数!$B$3,3)</f>
        <v>0</v>
      </c>
      <c r="M2659" s="17">
        <f ca="1">f_nav_adjustedreturn(A2659,参数!$B$5,参数!$B$4)</f>
        <v>0</v>
      </c>
      <c r="N2659" s="17">
        <f ca="1">f_nav_periodreturnrankingper(A2659,参数!$B$5,参数!$B$4,3)</f>
        <v>0</v>
      </c>
      <c r="O2659" s="17">
        <f ca="1">f_nav_adjustedreturn(A2659,参数!$B$6,参数!$B$5)</f>
        <v>0</v>
      </c>
      <c r="P2659" s="17">
        <f ca="1">f_nav_periodreturnrankingper(A2659,参数!$B$6,参数!$B$5,3)</f>
        <v>0</v>
      </c>
      <c r="Q2659" s="25">
        <f>f_return(A2659,1,参数!$B$1-365/2,参数!$B$1)</f>
        <v>0</v>
      </c>
      <c r="R2659" s="25">
        <f ca="1">f_return(A2659,1,参数!$B$4,参数!$B$1)</f>
        <v>0</v>
      </c>
      <c r="S2659" s="25">
        <f ca="1">f_return(A2659,1,参数!$B$6,参数!$B$1)</f>
        <v>0</v>
      </c>
      <c r="T2659" t="str">
        <f>f_info_investtype(A2659)</f>
        <v>平衡混合型基金</v>
      </c>
      <c r="U2659" t="str">
        <f>f_info_fundmanager(A2659)</f>
        <v>王爽</v>
      </c>
      <c r="V2659">
        <f>f_info_manager_onthepostdays(A2659,1)</f>
        <v>57</v>
      </c>
      <c r="W2659" s="25">
        <f ca="1">f_return_1w(A2659,"0",参数!$B$2)</f>
        <v>0</v>
      </c>
      <c r="X2659" s="25">
        <f>f_return_1m(A2659,"0",参数!$B$1)</f>
        <v>1.65355115051299</v>
      </c>
      <c r="Y2659" s="25">
        <f>f_return_3m(A2659,0,参数!$B$1)</f>
        <v>0</v>
      </c>
      <c r="Z2659" s="25">
        <f>f_return_6m(A2659,0,参数!B2658)</f>
        <v>0</v>
      </c>
      <c r="AA2659" t="str">
        <f>f_dq_status(A2659,参数!$B$1)</f>
        <v>封闭期</v>
      </c>
      <c r="AB2659" s="17">
        <f ca="1">f_risk_maxdownside(A2659,参数!$B$6,参数!$B$1)</f>
        <v>-0.295391886569527</v>
      </c>
      <c r="AC2659" s="17">
        <f ca="1">f_risk_maxdownside(A2659,参数!$B$4,参数!$B$1)</f>
        <v>-0.295391886569527</v>
      </c>
      <c r="AD2659" t="str">
        <f ca="1">f_risk_maxdownside_date(A2659,参数!$B$6,参数!$B$1)</f>
        <v>20210109-20210115</v>
      </c>
    </row>
    <row r="2660" spans="1:30">
      <c r="A2660" s="15" t="s">
        <v>2688</v>
      </c>
      <c r="B2660" t="str">
        <f>f_info_name(A2660)</f>
        <v>天弘睿新三个月定开A</v>
      </c>
      <c r="C2660" t="str">
        <f>f_info_setupdate(A2660)</f>
        <v>2020-12-14</v>
      </c>
      <c r="D2660" s="16">
        <f t="shared" si="41"/>
        <v>42</v>
      </c>
      <c r="F2660" s="17">
        <f>f_netasset_total(A2660,参数!$B$1,100000000)</f>
        <v>2.5947509785</v>
      </c>
      <c r="G2660" s="17">
        <f ca="1">f_nav_adjustedreturn(A2660,参数!$B$2,参数!$B$1)</f>
        <v>0</v>
      </c>
      <c r="H2660" s="17">
        <f ca="1">f_nav_periodreturnrankingper(A2660,参数!$B$2,参数!$B$1,3)</f>
        <v>0</v>
      </c>
      <c r="I2660" s="17">
        <f ca="1">f_nav_adjustedreturn(A2660,参数!$B$3,参数!$B$2)</f>
        <v>0</v>
      </c>
      <c r="J2660" s="17">
        <f ca="1">f_nav_periodreturnrankingper(A2660,参数!$B$3,参数!$B$2,3)</f>
        <v>0</v>
      </c>
      <c r="K2660" s="17">
        <f ca="1">f_nav_adjustedreturn(A2660,参数!$B$4,参数!$B$3)</f>
        <v>0</v>
      </c>
      <c r="L2660" s="17">
        <f ca="1">f_nav_periodreturnrankingper(A2660,参数!$B$4,参数!$B$3,3)</f>
        <v>0</v>
      </c>
      <c r="M2660" s="17">
        <f ca="1">f_nav_adjustedreturn(A2660,参数!$B$5,参数!$B$4)</f>
        <v>0</v>
      </c>
      <c r="N2660" s="17">
        <f ca="1">f_nav_periodreturnrankingper(A2660,参数!$B$5,参数!$B$4,3)</f>
        <v>0</v>
      </c>
      <c r="O2660" s="17">
        <f ca="1">f_nav_adjustedreturn(A2660,参数!$B$6,参数!$B$5)</f>
        <v>0</v>
      </c>
      <c r="P2660" s="17">
        <f ca="1">f_nav_periodreturnrankingper(A2660,参数!$B$6,参数!$B$5,3)</f>
        <v>0</v>
      </c>
      <c r="Q2660" s="25">
        <f>f_return(A2660,1,参数!$B$1-365/2,参数!$B$1)</f>
        <v>0</v>
      </c>
      <c r="R2660" s="25">
        <f ca="1">f_return(A2660,1,参数!$B$4,参数!$B$1)</f>
        <v>0</v>
      </c>
      <c r="S2660" s="25">
        <f ca="1">f_return(A2660,1,参数!$B$6,参数!$B$1)</f>
        <v>0</v>
      </c>
      <c r="T2660" t="str">
        <f>f_info_investtype(A2660)</f>
        <v>偏债混合型基金</v>
      </c>
      <c r="U2660" t="str">
        <f>f_info_fundmanager(A2660)</f>
        <v>陈钢,刘洋</v>
      </c>
      <c r="V2660">
        <f>f_info_manager_onthepostdays(A2660,1)</f>
        <v>59</v>
      </c>
      <c r="W2660" s="25">
        <f ca="1">f_return_1w(A2660,"0",参数!$B$2)</f>
        <v>0</v>
      </c>
      <c r="X2660" s="25">
        <f>f_return_1m(A2660,"0",参数!$B$1)</f>
        <v>3.74193548387095</v>
      </c>
      <c r="Y2660" s="25">
        <f>f_return_3m(A2660,0,参数!$B$1)</f>
        <v>0</v>
      </c>
      <c r="Z2660" s="25">
        <f>f_return_6m(A2660,0,参数!B2659)</f>
        <v>0</v>
      </c>
      <c r="AA2660" t="str">
        <f>f_dq_status(A2660,参数!$B$1)</f>
        <v>封闭期</v>
      </c>
      <c r="AB2660" s="17">
        <f ca="1">f_risk_maxdownside(A2660,参数!$B$6,参数!$B$1)</f>
        <v>-0.0099999999999989</v>
      </c>
      <c r="AC2660" s="17">
        <f ca="1">f_risk_maxdownside(A2660,参数!$B$4,参数!$B$1)</f>
        <v>-0.0099999999999989</v>
      </c>
      <c r="AD2660" t="str">
        <f ca="1">f_risk_maxdownside_date(A2660,参数!$B$6,参数!$B$1)</f>
        <v>20201215-20201218</v>
      </c>
    </row>
    <row r="2661" spans="1:30">
      <c r="A2661" s="15" t="s">
        <v>2689</v>
      </c>
      <c r="B2661" t="str">
        <f>f_info_name(A2661)</f>
        <v>鹏华安睿两年持有期A</v>
      </c>
      <c r="C2661" t="str">
        <f>f_info_setupdate(A2661)</f>
        <v>2020-07-29</v>
      </c>
      <c r="D2661" s="16">
        <f t="shared" si="41"/>
        <v>180</v>
      </c>
      <c r="F2661" s="17">
        <f>f_netasset_total(A2661,参数!$B$1,100000000)</f>
        <v>2.2933079086</v>
      </c>
      <c r="G2661" s="17">
        <f ca="1">f_nav_adjustedreturn(A2661,参数!$B$2,参数!$B$1)</f>
        <v>0</v>
      </c>
      <c r="H2661" s="17">
        <f ca="1">f_nav_periodreturnrankingper(A2661,参数!$B$2,参数!$B$1,3)</f>
        <v>0</v>
      </c>
      <c r="I2661" s="17">
        <f ca="1">f_nav_adjustedreturn(A2661,参数!$B$3,参数!$B$2)</f>
        <v>0</v>
      </c>
      <c r="J2661" s="17">
        <f ca="1">f_nav_periodreturnrankingper(A2661,参数!$B$3,参数!$B$2,3)</f>
        <v>0</v>
      </c>
      <c r="K2661" s="17">
        <f ca="1">f_nav_adjustedreturn(A2661,参数!$B$4,参数!$B$3)</f>
        <v>0</v>
      </c>
      <c r="L2661" s="17">
        <f ca="1">f_nav_periodreturnrankingper(A2661,参数!$B$4,参数!$B$3,3)</f>
        <v>0</v>
      </c>
      <c r="M2661" s="17">
        <f ca="1">f_nav_adjustedreturn(A2661,参数!$B$5,参数!$B$4)</f>
        <v>0</v>
      </c>
      <c r="N2661" s="17">
        <f ca="1">f_nav_periodreturnrankingper(A2661,参数!$B$5,参数!$B$4,3)</f>
        <v>0</v>
      </c>
      <c r="O2661" s="17">
        <f ca="1">f_nav_adjustedreturn(A2661,参数!$B$6,参数!$B$5)</f>
        <v>0</v>
      </c>
      <c r="P2661" s="17">
        <f ca="1">f_nav_periodreturnrankingper(A2661,参数!$B$6,参数!$B$5,3)</f>
        <v>0</v>
      </c>
      <c r="Q2661" s="25">
        <f>f_return(A2661,1,参数!$B$1-365/2,参数!$B$1)</f>
        <v>0</v>
      </c>
      <c r="R2661" s="25">
        <f ca="1">f_return(A2661,1,参数!$B$4,参数!$B$1)</f>
        <v>0</v>
      </c>
      <c r="S2661" s="25">
        <f ca="1">f_return(A2661,1,参数!$B$6,参数!$B$1)</f>
        <v>0</v>
      </c>
      <c r="T2661" t="str">
        <f>f_info_investtype(A2661)</f>
        <v>偏债混合型基金</v>
      </c>
      <c r="U2661" t="str">
        <f>f_info_fundmanager(A2661)</f>
        <v>王石千</v>
      </c>
      <c r="V2661">
        <f>f_info_manager_onthepostdays(A2661,1)</f>
        <v>197</v>
      </c>
      <c r="W2661" s="25">
        <f ca="1">f_return_1w(A2661,"0",参数!$B$2)</f>
        <v>0</v>
      </c>
      <c r="X2661" s="25">
        <f>f_return_1m(A2661,"0",参数!$B$1)</f>
        <v>3.11119835116303</v>
      </c>
      <c r="Y2661" s="25">
        <f>f_return_3m(A2661,0,参数!$B$1)</f>
        <v>4.91312162971839</v>
      </c>
      <c r="Z2661" s="25">
        <f>f_return_6m(A2661,0,参数!B2660)</f>
        <v>6.22681239346234</v>
      </c>
      <c r="AA2661" t="str">
        <f>f_dq_status(A2661,参数!$B$1)</f>
        <v>开放申购|暂停赎回</v>
      </c>
      <c r="AB2661" s="17">
        <f ca="1">f_risk_maxdownside(A2661,参数!$B$6,参数!$B$1)</f>
        <v>-0.867935693855402</v>
      </c>
      <c r="AC2661" s="17">
        <f ca="1">f_risk_maxdownside(A2661,参数!$B$4,参数!$B$1)</f>
        <v>-0.867935693855402</v>
      </c>
      <c r="AD2661" t="str">
        <f ca="1">f_risk_maxdownside_date(A2661,参数!$B$6,参数!$B$1)</f>
        <v>20201110-20201125</v>
      </c>
    </row>
    <row r="2662" spans="1:30">
      <c r="A2662" s="15" t="s">
        <v>2690</v>
      </c>
      <c r="B2662" t="str">
        <f>f_info_name(A2662)</f>
        <v>华泰柏瑞景气优选</v>
      </c>
      <c r="C2662" t="str">
        <f>f_info_setupdate(A2662)</f>
        <v>2020-06-17</v>
      </c>
      <c r="D2662" s="16">
        <f t="shared" si="41"/>
        <v>222</v>
      </c>
      <c r="F2662" s="17">
        <f>f_netasset_total(A2662,参数!$B$1,100000000)</f>
        <v>31.2431451565</v>
      </c>
      <c r="G2662" s="17">
        <f ca="1">f_nav_adjustedreturn(A2662,参数!$B$2,参数!$B$1)</f>
        <v>0</v>
      </c>
      <c r="H2662" s="17">
        <f ca="1">f_nav_periodreturnrankingper(A2662,参数!$B$2,参数!$B$1,3)</f>
        <v>0</v>
      </c>
      <c r="I2662" s="17">
        <f ca="1">f_nav_adjustedreturn(A2662,参数!$B$3,参数!$B$2)</f>
        <v>0</v>
      </c>
      <c r="J2662" s="17">
        <f ca="1">f_nav_periodreturnrankingper(A2662,参数!$B$3,参数!$B$2,3)</f>
        <v>0</v>
      </c>
      <c r="K2662" s="17">
        <f ca="1">f_nav_adjustedreturn(A2662,参数!$B$4,参数!$B$3)</f>
        <v>0</v>
      </c>
      <c r="L2662" s="17">
        <f ca="1">f_nav_periodreturnrankingper(A2662,参数!$B$4,参数!$B$3,3)</f>
        <v>0</v>
      </c>
      <c r="M2662" s="17">
        <f ca="1">f_nav_adjustedreturn(A2662,参数!$B$5,参数!$B$4)</f>
        <v>0</v>
      </c>
      <c r="N2662" s="17">
        <f ca="1">f_nav_periodreturnrankingper(A2662,参数!$B$5,参数!$B$4,3)</f>
        <v>0</v>
      </c>
      <c r="O2662" s="17">
        <f ca="1">f_nav_adjustedreturn(A2662,参数!$B$6,参数!$B$5)</f>
        <v>0</v>
      </c>
      <c r="P2662" s="17">
        <f ca="1">f_nav_periodreturnrankingper(A2662,参数!$B$6,参数!$B$5,3)</f>
        <v>0</v>
      </c>
      <c r="Q2662" s="25">
        <f>f_return(A2662,1,参数!$B$1-365/2,参数!$B$1)</f>
        <v>51.7915561149401</v>
      </c>
      <c r="R2662" s="25">
        <f ca="1">f_return(A2662,1,参数!$B$4,参数!$B$1)</f>
        <v>0</v>
      </c>
      <c r="S2662" s="25">
        <f ca="1">f_return(A2662,1,参数!$B$6,参数!$B$1)</f>
        <v>0</v>
      </c>
      <c r="T2662" t="str">
        <f>f_info_investtype(A2662)</f>
        <v>偏股混合型基金</v>
      </c>
      <c r="U2662" t="str">
        <f>f_info_fundmanager(A2662)</f>
        <v>张慧</v>
      </c>
      <c r="V2662">
        <f>f_info_manager_onthepostdays(A2662,1)</f>
        <v>239</v>
      </c>
      <c r="W2662" s="25">
        <f ca="1">f_return_1w(A2662,"0",参数!$B$2)</f>
        <v>0</v>
      </c>
      <c r="X2662" s="25">
        <f>f_return_1m(A2662,"0",参数!$B$1)</f>
        <v>10.298455665452</v>
      </c>
      <c r="Y2662" s="25">
        <f>f_return_3m(A2662,0,参数!$B$1)</f>
        <v>21.9355457510071</v>
      </c>
      <c r="Z2662" s="25">
        <f>f_return_6m(A2662,0,参数!B2661)</f>
        <v>20.7816091954023</v>
      </c>
      <c r="AA2662" t="str">
        <f>f_dq_status(A2662,参数!$B$1)</f>
        <v>开放申购|开放赎回</v>
      </c>
      <c r="AB2662" s="17">
        <f ca="1">f_risk_maxdownside(A2662,参数!$B$6,参数!$B$1)</f>
        <v>-9.78473581213308</v>
      </c>
      <c r="AC2662" s="17">
        <f ca="1">f_risk_maxdownside(A2662,参数!$B$4,参数!$B$1)</f>
        <v>-9.78473581213308</v>
      </c>
      <c r="AD2662" t="str">
        <f ca="1">f_risk_maxdownside_date(A2662,参数!$B$6,参数!$B$1)</f>
        <v>20200903-20200909</v>
      </c>
    </row>
    <row r="2663" spans="1:30">
      <c r="A2663" s="15" t="s">
        <v>2691</v>
      </c>
      <c r="B2663" t="str">
        <f>f_info_name(A2663)</f>
        <v>华泰紫金周周购12个月滚动持有A</v>
      </c>
      <c r="C2663" t="str">
        <f>f_info_setupdate(A2663)</f>
        <v>2020-06-18</v>
      </c>
      <c r="D2663" s="16">
        <f t="shared" si="41"/>
        <v>221</v>
      </c>
      <c r="F2663" s="17">
        <f>f_netasset_total(A2663,参数!$B$1,100000000)</f>
        <v>2.6829168792</v>
      </c>
      <c r="G2663" s="17">
        <f ca="1">f_nav_adjustedreturn(A2663,参数!$B$2,参数!$B$1)</f>
        <v>0</v>
      </c>
      <c r="H2663" s="17">
        <f ca="1">f_nav_periodreturnrankingper(A2663,参数!$B$2,参数!$B$1,3)</f>
        <v>0</v>
      </c>
      <c r="I2663" s="17">
        <f ca="1">f_nav_adjustedreturn(A2663,参数!$B$3,参数!$B$2)</f>
        <v>0</v>
      </c>
      <c r="J2663" s="17">
        <f ca="1">f_nav_periodreturnrankingper(A2663,参数!$B$3,参数!$B$2,3)</f>
        <v>0</v>
      </c>
      <c r="K2663" s="17">
        <f ca="1">f_nav_adjustedreturn(A2663,参数!$B$4,参数!$B$3)</f>
        <v>0</v>
      </c>
      <c r="L2663" s="17">
        <f ca="1">f_nav_periodreturnrankingper(A2663,参数!$B$4,参数!$B$3,3)</f>
        <v>0</v>
      </c>
      <c r="M2663" s="17">
        <f ca="1">f_nav_adjustedreturn(A2663,参数!$B$5,参数!$B$4)</f>
        <v>0</v>
      </c>
      <c r="N2663" s="17">
        <f ca="1">f_nav_periodreturnrankingper(A2663,参数!$B$5,参数!$B$4,3)</f>
        <v>0</v>
      </c>
      <c r="O2663" s="17">
        <f ca="1">f_nav_adjustedreturn(A2663,参数!$B$6,参数!$B$5)</f>
        <v>0</v>
      </c>
      <c r="P2663" s="17">
        <f ca="1">f_nav_periodreturnrankingper(A2663,参数!$B$6,参数!$B$5,3)</f>
        <v>0</v>
      </c>
      <c r="Q2663" s="25">
        <f>f_return(A2663,1,参数!$B$1-365/2,参数!$B$1)</f>
        <v>4.86862597071684</v>
      </c>
      <c r="R2663" s="25">
        <f ca="1">f_return(A2663,1,参数!$B$4,参数!$B$1)</f>
        <v>0</v>
      </c>
      <c r="S2663" s="25">
        <f ca="1">f_return(A2663,1,参数!$B$6,参数!$B$1)</f>
        <v>0</v>
      </c>
      <c r="T2663" t="str">
        <f>f_info_investtype(A2663)</f>
        <v>混合债券型二级基金</v>
      </c>
      <c r="U2663" t="str">
        <f>f_info_fundmanager(A2663)</f>
        <v>陈晨,陈利</v>
      </c>
      <c r="V2663">
        <f>f_info_manager_onthepostdays(A2663,1)</f>
        <v>238</v>
      </c>
      <c r="W2663" s="25">
        <f ca="1">f_return_1w(A2663,"0",参数!$B$2)</f>
        <v>0</v>
      </c>
      <c r="X2663" s="25">
        <f>f_return_1m(A2663,"0",参数!$B$1)</f>
        <v>0.42078481260397</v>
      </c>
      <c r="Y2663" s="25">
        <f>f_return_3m(A2663,0,参数!$B$1)</f>
        <v>1.17322291235335</v>
      </c>
      <c r="Z2663" s="25">
        <f>f_return_6m(A2663,0,参数!B2662)</f>
        <v>2.26028079259185</v>
      </c>
      <c r="AA2663" t="str">
        <f>f_dq_status(A2663,参数!$B$1)</f>
        <v>暂停申购|暂停赎回</v>
      </c>
      <c r="AB2663" s="17">
        <f ca="1">f_risk_maxdownside(A2663,参数!$B$6,参数!$B$1)</f>
        <v>-0.127927573312348</v>
      </c>
      <c r="AC2663" s="17">
        <f ca="1">f_risk_maxdownside(A2663,参数!$B$4,参数!$B$1)</f>
        <v>-0.127927573312348</v>
      </c>
      <c r="AD2663" t="str">
        <f ca="1">f_risk_maxdownside_date(A2663,参数!$B$6,参数!$B$1)</f>
        <v>20201111-20201119</v>
      </c>
    </row>
    <row r="2664" spans="1:30">
      <c r="A2664" s="15" t="s">
        <v>2692</v>
      </c>
      <c r="B2664" t="str">
        <f>f_info_name(A2664)</f>
        <v>中银证券优选行业龙头A</v>
      </c>
      <c r="C2664" t="str">
        <f>f_info_setupdate(A2664)</f>
        <v>2020-09-01</v>
      </c>
      <c r="D2664" s="16">
        <f t="shared" si="41"/>
        <v>146</v>
      </c>
      <c r="F2664" s="17">
        <f>f_netasset_total(A2664,参数!$B$1,100000000)</f>
        <v>3.752461808</v>
      </c>
      <c r="G2664" s="17">
        <f ca="1">f_nav_adjustedreturn(A2664,参数!$B$2,参数!$B$1)</f>
        <v>0</v>
      </c>
      <c r="H2664" s="17">
        <f ca="1">f_nav_periodreturnrankingper(A2664,参数!$B$2,参数!$B$1,3)</f>
        <v>0</v>
      </c>
      <c r="I2664" s="17">
        <f ca="1">f_nav_adjustedreturn(A2664,参数!$B$3,参数!$B$2)</f>
        <v>0</v>
      </c>
      <c r="J2664" s="17">
        <f ca="1">f_nav_periodreturnrankingper(A2664,参数!$B$3,参数!$B$2,3)</f>
        <v>0</v>
      </c>
      <c r="K2664" s="17">
        <f ca="1">f_nav_adjustedreturn(A2664,参数!$B$4,参数!$B$3)</f>
        <v>0</v>
      </c>
      <c r="L2664" s="17">
        <f ca="1">f_nav_periodreturnrankingper(A2664,参数!$B$4,参数!$B$3,3)</f>
        <v>0</v>
      </c>
      <c r="M2664" s="17">
        <f ca="1">f_nav_adjustedreturn(A2664,参数!$B$5,参数!$B$4)</f>
        <v>0</v>
      </c>
      <c r="N2664" s="17">
        <f ca="1">f_nav_periodreturnrankingper(A2664,参数!$B$5,参数!$B$4,3)</f>
        <v>0</v>
      </c>
      <c r="O2664" s="17">
        <f ca="1">f_nav_adjustedreturn(A2664,参数!$B$6,参数!$B$5)</f>
        <v>0</v>
      </c>
      <c r="P2664" s="17">
        <f ca="1">f_nav_periodreturnrankingper(A2664,参数!$B$6,参数!$B$5,3)</f>
        <v>0</v>
      </c>
      <c r="Q2664" s="25">
        <f>f_return(A2664,1,参数!$B$1-365/2,参数!$B$1)</f>
        <v>0</v>
      </c>
      <c r="R2664" s="25">
        <f ca="1">f_return(A2664,1,参数!$B$4,参数!$B$1)</f>
        <v>0</v>
      </c>
      <c r="S2664" s="25">
        <f ca="1">f_return(A2664,1,参数!$B$6,参数!$B$1)</f>
        <v>0</v>
      </c>
      <c r="T2664" t="str">
        <f>f_info_investtype(A2664)</f>
        <v>偏股混合型基金</v>
      </c>
      <c r="U2664" t="str">
        <f>f_info_fundmanager(A2664)</f>
        <v>张少华</v>
      </c>
      <c r="V2664">
        <f>f_info_manager_onthepostdays(A2664,1)</f>
        <v>163</v>
      </c>
      <c r="W2664" s="25">
        <f ca="1">f_return_1w(A2664,"0",参数!$B$2)</f>
        <v>0</v>
      </c>
      <c r="X2664" s="25">
        <f>f_return_1m(A2664,"0",参数!$B$1)</f>
        <v>18.500350385424</v>
      </c>
      <c r="Y2664" s="25">
        <f>f_return_3m(A2664,0,参数!$B$1)</f>
        <v>37.0340356564019</v>
      </c>
      <c r="Z2664" s="25">
        <f>f_return_6m(A2664,0,参数!B2663)</f>
        <v>0</v>
      </c>
      <c r="AA2664" t="str">
        <f>f_dq_status(A2664,参数!$B$1)</f>
        <v>开放申购|开放赎回</v>
      </c>
      <c r="AB2664" s="17">
        <f ca="1">f_risk_maxdownside(A2664,参数!$B$6,参数!$B$1)</f>
        <v>-5.396994079247</v>
      </c>
      <c r="AC2664" s="17">
        <f ca="1">f_risk_maxdownside(A2664,参数!$B$4,参数!$B$1)</f>
        <v>-5.396994079247</v>
      </c>
      <c r="AD2664" t="str">
        <f ca="1">f_risk_maxdownside_date(A2664,参数!$B$6,参数!$B$1)</f>
        <v>20210113-20210119</v>
      </c>
    </row>
    <row r="2665" spans="1:30">
      <c r="A2665" s="15" t="s">
        <v>2693</v>
      </c>
      <c r="B2665" t="str">
        <f>f_info_name(A2665)</f>
        <v>东方阿尔法优势产业A</v>
      </c>
      <c r="C2665" t="str">
        <f>f_info_setupdate(A2665)</f>
        <v>2020-06-28</v>
      </c>
      <c r="D2665" s="16">
        <f t="shared" si="41"/>
        <v>211</v>
      </c>
      <c r="F2665" s="17">
        <f>f_netasset_total(A2665,参数!$B$1,100000000)</f>
        <v>14.3488878418</v>
      </c>
      <c r="G2665" s="17">
        <f ca="1">f_nav_adjustedreturn(A2665,参数!$B$2,参数!$B$1)</f>
        <v>0</v>
      </c>
      <c r="H2665" s="17">
        <f ca="1">f_nav_periodreturnrankingper(A2665,参数!$B$2,参数!$B$1,3)</f>
        <v>0</v>
      </c>
      <c r="I2665" s="17">
        <f ca="1">f_nav_adjustedreturn(A2665,参数!$B$3,参数!$B$2)</f>
        <v>0</v>
      </c>
      <c r="J2665" s="17">
        <f ca="1">f_nav_periodreturnrankingper(A2665,参数!$B$3,参数!$B$2,3)</f>
        <v>0</v>
      </c>
      <c r="K2665" s="17">
        <f ca="1">f_nav_adjustedreturn(A2665,参数!$B$4,参数!$B$3)</f>
        <v>0</v>
      </c>
      <c r="L2665" s="17">
        <f ca="1">f_nav_periodreturnrankingper(A2665,参数!$B$4,参数!$B$3,3)</f>
        <v>0</v>
      </c>
      <c r="M2665" s="17">
        <f ca="1">f_nav_adjustedreturn(A2665,参数!$B$5,参数!$B$4)</f>
        <v>0</v>
      </c>
      <c r="N2665" s="17">
        <f ca="1">f_nav_periodreturnrankingper(A2665,参数!$B$5,参数!$B$4,3)</f>
        <v>0</v>
      </c>
      <c r="O2665" s="17">
        <f ca="1">f_nav_adjustedreturn(A2665,参数!$B$6,参数!$B$5)</f>
        <v>0</v>
      </c>
      <c r="P2665" s="17">
        <f ca="1">f_nav_periodreturnrankingper(A2665,参数!$B$6,参数!$B$5,3)</f>
        <v>0</v>
      </c>
      <c r="Q2665" s="25">
        <f>f_return(A2665,1,参数!$B$1-365/2,参数!$B$1)</f>
        <v>148.844330689043</v>
      </c>
      <c r="R2665" s="25">
        <f ca="1">f_return(A2665,1,参数!$B$4,参数!$B$1)</f>
        <v>0</v>
      </c>
      <c r="S2665" s="25">
        <f ca="1">f_return(A2665,1,参数!$B$6,参数!$B$1)</f>
        <v>0</v>
      </c>
      <c r="T2665" t="str">
        <f>f_info_investtype(A2665)</f>
        <v>偏股混合型基金</v>
      </c>
      <c r="U2665" t="str">
        <f>f_info_fundmanager(A2665)</f>
        <v>唐雷</v>
      </c>
      <c r="V2665">
        <f>f_info_manager_onthepostdays(A2665,1)</f>
        <v>228</v>
      </c>
      <c r="W2665" s="25">
        <f ca="1">f_return_1w(A2665,"0",参数!$B$2)</f>
        <v>0</v>
      </c>
      <c r="X2665" s="25">
        <f>f_return_1m(A2665,"0",参数!$B$1)</f>
        <v>18.1355417109862</v>
      </c>
      <c r="Y2665" s="25">
        <f>f_return_3m(A2665,0,参数!$B$1)</f>
        <v>65.2391073326249</v>
      </c>
      <c r="Z2665" s="25">
        <f>f_return_6m(A2665,0,参数!B2664)</f>
        <v>48.1485081154631</v>
      </c>
      <c r="AA2665" t="str">
        <f>f_dq_status(A2665,参数!$B$1)</f>
        <v>开放申购|开放赎回</v>
      </c>
      <c r="AB2665" s="17">
        <f ca="1">f_risk_maxdownside(A2665,参数!$B$6,参数!$B$1)</f>
        <v>-10.9728836621635</v>
      </c>
      <c r="AC2665" s="17">
        <f ca="1">f_risk_maxdownside(A2665,参数!$B$4,参数!$B$1)</f>
        <v>-10.9728836621635</v>
      </c>
      <c r="AD2665" t="str">
        <f ca="1">f_risk_maxdownside_date(A2665,参数!$B$6,参数!$B$1)</f>
        <v>20200808-20200911</v>
      </c>
    </row>
    <row r="2666" spans="1:30">
      <c r="A2666" s="15" t="s">
        <v>2694</v>
      </c>
      <c r="B2666" t="str">
        <f>f_info_name(A2666)</f>
        <v>南方核心成长A</v>
      </c>
      <c r="C2666" t="str">
        <f>f_info_setupdate(A2666)</f>
        <v>2020-07-16</v>
      </c>
      <c r="D2666" s="16">
        <f t="shared" si="41"/>
        <v>193</v>
      </c>
      <c r="F2666" s="17">
        <f>f_netasset_total(A2666,参数!$B$1,100000000)</f>
        <v>49.871832907</v>
      </c>
      <c r="G2666" s="17">
        <f ca="1">f_nav_adjustedreturn(A2666,参数!$B$2,参数!$B$1)</f>
        <v>0</v>
      </c>
      <c r="H2666" s="17">
        <f ca="1">f_nav_periodreturnrankingper(A2666,参数!$B$2,参数!$B$1,3)</f>
        <v>0</v>
      </c>
      <c r="I2666" s="17">
        <f ca="1">f_nav_adjustedreturn(A2666,参数!$B$3,参数!$B$2)</f>
        <v>0</v>
      </c>
      <c r="J2666" s="17">
        <f ca="1">f_nav_periodreturnrankingper(A2666,参数!$B$3,参数!$B$2,3)</f>
        <v>0</v>
      </c>
      <c r="K2666" s="17">
        <f ca="1">f_nav_adjustedreturn(A2666,参数!$B$4,参数!$B$3)</f>
        <v>0</v>
      </c>
      <c r="L2666" s="17">
        <f ca="1">f_nav_periodreturnrankingper(A2666,参数!$B$4,参数!$B$3,3)</f>
        <v>0</v>
      </c>
      <c r="M2666" s="17">
        <f ca="1">f_nav_adjustedreturn(A2666,参数!$B$5,参数!$B$4)</f>
        <v>0</v>
      </c>
      <c r="N2666" s="17">
        <f ca="1">f_nav_periodreturnrankingper(A2666,参数!$B$5,参数!$B$4,3)</f>
        <v>0</v>
      </c>
      <c r="O2666" s="17">
        <f ca="1">f_nav_adjustedreturn(A2666,参数!$B$6,参数!$B$5)</f>
        <v>0</v>
      </c>
      <c r="P2666" s="17">
        <f ca="1">f_nav_periodreturnrankingper(A2666,参数!$B$6,参数!$B$5,3)</f>
        <v>0</v>
      </c>
      <c r="Q2666" s="25">
        <f>f_return(A2666,1,参数!$B$1-365/2,参数!$B$1)</f>
        <v>59.1574646603804</v>
      </c>
      <c r="R2666" s="25">
        <f ca="1">f_return(A2666,1,参数!$B$4,参数!$B$1)</f>
        <v>0</v>
      </c>
      <c r="S2666" s="25">
        <f ca="1">f_return(A2666,1,参数!$B$6,参数!$B$1)</f>
        <v>0</v>
      </c>
      <c r="T2666" t="str">
        <f>f_info_investtype(A2666)</f>
        <v>偏股混合型基金</v>
      </c>
      <c r="U2666" t="str">
        <f>f_info_fundmanager(A2666)</f>
        <v>罗安安</v>
      </c>
      <c r="V2666">
        <f>f_info_manager_onthepostdays(A2666,1)</f>
        <v>210</v>
      </c>
      <c r="W2666" s="25">
        <f ca="1">f_return_1w(A2666,"0",参数!$B$2)</f>
        <v>0</v>
      </c>
      <c r="X2666" s="25">
        <f>f_return_1m(A2666,"0",参数!$B$1)</f>
        <v>17.6421091997008</v>
      </c>
      <c r="Y2666" s="25">
        <f>f_return_3m(A2666,0,参数!$B$1)</f>
        <v>24.5841584158416</v>
      </c>
      <c r="Z2666" s="25">
        <f>f_return_6m(A2666,0,参数!B2665)</f>
        <v>23.6072423398329</v>
      </c>
      <c r="AA2666" t="str">
        <f>f_dq_status(A2666,参数!$B$1)</f>
        <v>开放申购|开放赎回</v>
      </c>
      <c r="AB2666" s="17">
        <f ca="1">f_risk_maxdownside(A2666,参数!$B$6,参数!$B$1)</f>
        <v>-7.22237814575731</v>
      </c>
      <c r="AC2666" s="17">
        <f ca="1">f_risk_maxdownside(A2666,参数!$B$4,参数!$B$1)</f>
        <v>-7.22237814575731</v>
      </c>
      <c r="AD2666" t="str">
        <f ca="1">f_risk_maxdownside_date(A2666,参数!$B$6,参数!$B$1)</f>
        <v>20201110-20201125</v>
      </c>
    </row>
    <row r="2667" spans="1:30">
      <c r="A2667" s="15" t="s">
        <v>2695</v>
      </c>
      <c r="B2667" t="str">
        <f>f_info_name(A2667)</f>
        <v>嘉实精选平衡A</v>
      </c>
      <c r="C2667" t="str">
        <f>f_info_setupdate(A2667)</f>
        <v>2020-06-11</v>
      </c>
      <c r="D2667" s="16">
        <f t="shared" si="41"/>
        <v>228</v>
      </c>
      <c r="F2667" s="17">
        <f>f_netasset_total(A2667,参数!$B$1,100000000)</f>
        <v>6.8722905437</v>
      </c>
      <c r="G2667" s="17">
        <f ca="1">f_nav_adjustedreturn(A2667,参数!$B$2,参数!$B$1)</f>
        <v>0</v>
      </c>
      <c r="H2667" s="17">
        <f ca="1">f_nav_periodreturnrankingper(A2667,参数!$B$2,参数!$B$1,3)</f>
        <v>0</v>
      </c>
      <c r="I2667" s="17">
        <f ca="1">f_nav_adjustedreturn(A2667,参数!$B$3,参数!$B$2)</f>
        <v>0</v>
      </c>
      <c r="J2667" s="17">
        <f ca="1">f_nav_periodreturnrankingper(A2667,参数!$B$3,参数!$B$2,3)</f>
        <v>0</v>
      </c>
      <c r="K2667" s="17">
        <f ca="1">f_nav_adjustedreturn(A2667,参数!$B$4,参数!$B$3)</f>
        <v>0</v>
      </c>
      <c r="L2667" s="17">
        <f ca="1">f_nav_periodreturnrankingper(A2667,参数!$B$4,参数!$B$3,3)</f>
        <v>0</v>
      </c>
      <c r="M2667" s="17">
        <f ca="1">f_nav_adjustedreturn(A2667,参数!$B$5,参数!$B$4)</f>
        <v>0</v>
      </c>
      <c r="N2667" s="17">
        <f ca="1">f_nav_periodreturnrankingper(A2667,参数!$B$5,参数!$B$4,3)</f>
        <v>0</v>
      </c>
      <c r="O2667" s="17">
        <f ca="1">f_nav_adjustedreturn(A2667,参数!$B$6,参数!$B$5)</f>
        <v>0</v>
      </c>
      <c r="P2667" s="17">
        <f ca="1">f_nav_periodreturnrankingper(A2667,参数!$B$6,参数!$B$5,3)</f>
        <v>0</v>
      </c>
      <c r="Q2667" s="25">
        <f>f_return(A2667,1,参数!$B$1-365/2,参数!$B$1)</f>
        <v>18.5066525217515</v>
      </c>
      <c r="R2667" s="25">
        <f ca="1">f_return(A2667,1,参数!$B$4,参数!$B$1)</f>
        <v>0</v>
      </c>
      <c r="S2667" s="25">
        <f ca="1">f_return(A2667,1,参数!$B$6,参数!$B$1)</f>
        <v>0</v>
      </c>
      <c r="T2667" t="str">
        <f>f_info_investtype(A2667)</f>
        <v>平衡混合型基金</v>
      </c>
      <c r="U2667" t="str">
        <f>f_info_fundmanager(A2667)</f>
        <v>董福焱,徐珊</v>
      </c>
      <c r="V2667">
        <f>f_info_manager_onthepostdays(A2667,1)</f>
        <v>245</v>
      </c>
      <c r="W2667" s="25">
        <f ca="1">f_return_1w(A2667,"0",参数!$B$2)</f>
        <v>0</v>
      </c>
      <c r="X2667" s="25">
        <f>f_return_1m(A2667,"0",参数!$B$1)</f>
        <v>3.77866493361804</v>
      </c>
      <c r="Y2667" s="25">
        <f>f_return_3m(A2667,0,参数!$B$1)</f>
        <v>6.38621871133529</v>
      </c>
      <c r="Z2667" s="25">
        <f>f_return_6m(A2667,0,参数!B2666)</f>
        <v>8.33891173376685</v>
      </c>
      <c r="AA2667" t="str">
        <f>f_dq_status(A2667,参数!$B$1)</f>
        <v>暂停大额申购|开放赎回</v>
      </c>
      <c r="AB2667" s="17">
        <f ca="1">f_risk_maxdownside(A2667,参数!$B$6,参数!$B$1)</f>
        <v>-1.48809523809524</v>
      </c>
      <c r="AC2667" s="17">
        <f ca="1">f_risk_maxdownside(A2667,参数!$B$4,参数!$B$1)</f>
        <v>-1.48809523809524</v>
      </c>
      <c r="AD2667" t="str">
        <f ca="1">f_risk_maxdownside_date(A2667,参数!$B$6,参数!$B$1)</f>
        <v>20200724-20200724</v>
      </c>
    </row>
    <row r="2668" spans="1:30">
      <c r="A2668" s="15" t="s">
        <v>2696</v>
      </c>
      <c r="B2668" t="str">
        <f>f_info_name(A2668)</f>
        <v>海富通成长甄选A</v>
      </c>
      <c r="C2668" t="str">
        <f>f_info_setupdate(A2668)</f>
        <v>2020-09-27</v>
      </c>
      <c r="D2668" s="16">
        <f t="shared" si="41"/>
        <v>120</v>
      </c>
      <c r="F2668" s="17">
        <f>f_netasset_total(A2668,参数!$B$1,100000000)</f>
        <v>2.0480009308</v>
      </c>
      <c r="G2668" s="17">
        <f ca="1">f_nav_adjustedreturn(A2668,参数!$B$2,参数!$B$1)</f>
        <v>0</v>
      </c>
      <c r="H2668" s="17">
        <f ca="1">f_nav_periodreturnrankingper(A2668,参数!$B$2,参数!$B$1,3)</f>
        <v>0</v>
      </c>
      <c r="I2668" s="17">
        <f ca="1">f_nav_adjustedreturn(A2668,参数!$B$3,参数!$B$2)</f>
        <v>0</v>
      </c>
      <c r="J2668" s="17">
        <f ca="1">f_nav_periodreturnrankingper(A2668,参数!$B$3,参数!$B$2,3)</f>
        <v>0</v>
      </c>
      <c r="K2668" s="17">
        <f ca="1">f_nav_adjustedreturn(A2668,参数!$B$4,参数!$B$3)</f>
        <v>0</v>
      </c>
      <c r="L2668" s="17">
        <f ca="1">f_nav_periodreturnrankingper(A2668,参数!$B$4,参数!$B$3,3)</f>
        <v>0</v>
      </c>
      <c r="M2668" s="17">
        <f ca="1">f_nav_adjustedreturn(A2668,参数!$B$5,参数!$B$4)</f>
        <v>0</v>
      </c>
      <c r="N2668" s="17">
        <f ca="1">f_nav_periodreturnrankingper(A2668,参数!$B$5,参数!$B$4,3)</f>
        <v>0</v>
      </c>
      <c r="O2668" s="17">
        <f ca="1">f_nav_adjustedreturn(A2668,参数!$B$6,参数!$B$5)</f>
        <v>0</v>
      </c>
      <c r="P2668" s="17">
        <f ca="1">f_nav_periodreturnrankingper(A2668,参数!$B$6,参数!$B$5,3)</f>
        <v>0</v>
      </c>
      <c r="Q2668" s="25">
        <f>f_return(A2668,1,参数!$B$1-365/2,参数!$B$1)</f>
        <v>0</v>
      </c>
      <c r="R2668" s="25">
        <f ca="1">f_return(A2668,1,参数!$B$4,参数!$B$1)</f>
        <v>0</v>
      </c>
      <c r="S2668" s="25">
        <f ca="1">f_return(A2668,1,参数!$B$6,参数!$B$1)</f>
        <v>0</v>
      </c>
      <c r="T2668" t="str">
        <f>f_info_investtype(A2668)</f>
        <v>偏股混合型基金</v>
      </c>
      <c r="U2668" t="str">
        <f>f_info_fundmanager(A2668)</f>
        <v>吕越超</v>
      </c>
      <c r="V2668">
        <f>f_info_manager_onthepostdays(A2668,1)</f>
        <v>137</v>
      </c>
      <c r="W2668" s="25">
        <f ca="1">f_return_1w(A2668,"0",参数!$B$2)</f>
        <v>0</v>
      </c>
      <c r="X2668" s="25">
        <f>f_return_1m(A2668,"0",参数!$B$1)</f>
        <v>17.1063593446265</v>
      </c>
      <c r="Y2668" s="25">
        <f>f_return_3m(A2668,0,参数!$B$1)</f>
        <v>27.0691040578545</v>
      </c>
      <c r="Z2668" s="25">
        <f>f_return_6m(A2668,0,参数!B2667)</f>
        <v>0</v>
      </c>
      <c r="AA2668" t="str">
        <f>f_dq_status(A2668,参数!$B$1)</f>
        <v>开放申购|开放赎回</v>
      </c>
      <c r="AB2668" s="17">
        <f ca="1">f_risk_maxdownside(A2668,参数!$B$6,参数!$B$1)</f>
        <v>-8.67707477403452</v>
      </c>
      <c r="AC2668" s="17">
        <f ca="1">f_risk_maxdownside(A2668,参数!$B$4,参数!$B$1)</f>
        <v>-8.67707477403452</v>
      </c>
      <c r="AD2668" t="str">
        <f ca="1">f_risk_maxdownside_date(A2668,参数!$B$6,参数!$B$1)</f>
        <v>20210108-20210114</v>
      </c>
    </row>
    <row r="2669" spans="1:30">
      <c r="A2669" s="15" t="s">
        <v>2697</v>
      </c>
      <c r="B2669" t="str">
        <f>f_info_name(A2669)</f>
        <v>大成丰享回报A</v>
      </c>
      <c r="C2669" t="str">
        <f>f_info_setupdate(A2669)</f>
        <v>2020-11-18</v>
      </c>
      <c r="D2669" s="16">
        <f t="shared" si="41"/>
        <v>68</v>
      </c>
      <c r="F2669" s="17">
        <f>f_netasset_total(A2669,参数!$B$1,100000000)</f>
        <v>3.8062036569</v>
      </c>
      <c r="G2669" s="17">
        <f ca="1">f_nav_adjustedreturn(A2669,参数!$B$2,参数!$B$1)</f>
        <v>0</v>
      </c>
      <c r="H2669" s="17">
        <f ca="1">f_nav_periodreturnrankingper(A2669,参数!$B$2,参数!$B$1,3)</f>
        <v>0</v>
      </c>
      <c r="I2669" s="17">
        <f ca="1">f_nav_adjustedreturn(A2669,参数!$B$3,参数!$B$2)</f>
        <v>0</v>
      </c>
      <c r="J2669" s="17">
        <f ca="1">f_nav_periodreturnrankingper(A2669,参数!$B$3,参数!$B$2,3)</f>
        <v>0</v>
      </c>
      <c r="K2669" s="17">
        <f ca="1">f_nav_adjustedreturn(A2669,参数!$B$4,参数!$B$3)</f>
        <v>0</v>
      </c>
      <c r="L2669" s="17">
        <f ca="1">f_nav_periodreturnrankingper(A2669,参数!$B$4,参数!$B$3,3)</f>
        <v>0</v>
      </c>
      <c r="M2669" s="17">
        <f ca="1">f_nav_adjustedreturn(A2669,参数!$B$5,参数!$B$4)</f>
        <v>0</v>
      </c>
      <c r="N2669" s="17">
        <f ca="1">f_nav_periodreturnrankingper(A2669,参数!$B$5,参数!$B$4,3)</f>
        <v>0</v>
      </c>
      <c r="O2669" s="17">
        <f ca="1">f_nav_adjustedreturn(A2669,参数!$B$6,参数!$B$5)</f>
        <v>0</v>
      </c>
      <c r="P2669" s="17">
        <f ca="1">f_nav_periodreturnrankingper(A2669,参数!$B$6,参数!$B$5,3)</f>
        <v>0</v>
      </c>
      <c r="Q2669" s="25">
        <f>f_return(A2669,1,参数!$B$1-365/2,参数!$B$1)</f>
        <v>0</v>
      </c>
      <c r="R2669" s="25">
        <f ca="1">f_return(A2669,1,参数!$B$4,参数!$B$1)</f>
        <v>0</v>
      </c>
      <c r="S2669" s="25">
        <f ca="1">f_return(A2669,1,参数!$B$6,参数!$B$1)</f>
        <v>0</v>
      </c>
      <c r="T2669" t="str">
        <f>f_info_investtype(A2669)</f>
        <v>偏债混合型基金</v>
      </c>
      <c r="U2669" t="str">
        <f>f_info_fundmanager(A2669)</f>
        <v>孙丹,王磊</v>
      </c>
      <c r="V2669">
        <f>f_info_manager_onthepostdays(A2669,1)</f>
        <v>85</v>
      </c>
      <c r="W2669" s="25">
        <f ca="1">f_return_1w(A2669,"0",参数!$B$2)</f>
        <v>0</v>
      </c>
      <c r="X2669" s="25">
        <f>f_return_1m(A2669,"0",参数!$B$1)</f>
        <v>1.32233048319744</v>
      </c>
      <c r="Y2669" s="25">
        <f>f_return_3m(A2669,0,参数!$B$1)</f>
        <v>0</v>
      </c>
      <c r="Z2669" s="25">
        <f>f_return_6m(A2669,0,参数!B2668)</f>
        <v>0</v>
      </c>
      <c r="AA2669" t="str">
        <f>f_dq_status(A2669,参数!$B$1)</f>
        <v>开放申购|开放赎回</v>
      </c>
      <c r="AB2669" s="17">
        <f ca="1">f_risk_maxdownside(A2669,参数!$B$6,参数!$B$1)</f>
        <v>-0.268924302788837</v>
      </c>
      <c r="AC2669" s="17">
        <f ca="1">f_risk_maxdownside(A2669,参数!$B$4,参数!$B$1)</f>
        <v>-0.268924302788837</v>
      </c>
      <c r="AD2669" t="str">
        <f ca="1">f_risk_maxdownside_date(A2669,参数!$B$6,参数!$B$1)</f>
        <v>20201128-20201211</v>
      </c>
    </row>
    <row r="2670" spans="1:30">
      <c r="A2670" s="15" t="s">
        <v>2698</v>
      </c>
      <c r="B2670" t="str">
        <f>f_info_name(A2670)</f>
        <v>汇丰晋信中小盘低波动策略A</v>
      </c>
      <c r="C2670" t="str">
        <f>f_info_setupdate(A2670)</f>
        <v>2020-08-13</v>
      </c>
      <c r="D2670" s="16">
        <f t="shared" si="41"/>
        <v>165</v>
      </c>
      <c r="F2670" s="17">
        <f>f_netasset_total(A2670,参数!$B$1,100000000)</f>
        <v>5.4303792846</v>
      </c>
      <c r="G2670" s="17">
        <f ca="1">f_nav_adjustedreturn(A2670,参数!$B$2,参数!$B$1)</f>
        <v>0</v>
      </c>
      <c r="H2670" s="17">
        <f ca="1">f_nav_periodreturnrankingper(A2670,参数!$B$2,参数!$B$1,3)</f>
        <v>0</v>
      </c>
      <c r="I2670" s="17">
        <f ca="1">f_nav_adjustedreturn(A2670,参数!$B$3,参数!$B$2)</f>
        <v>0</v>
      </c>
      <c r="J2670" s="17">
        <f ca="1">f_nav_periodreturnrankingper(A2670,参数!$B$3,参数!$B$2,3)</f>
        <v>0</v>
      </c>
      <c r="K2670" s="17">
        <f ca="1">f_nav_adjustedreturn(A2670,参数!$B$4,参数!$B$3)</f>
        <v>0</v>
      </c>
      <c r="L2670" s="17">
        <f ca="1">f_nav_periodreturnrankingper(A2670,参数!$B$4,参数!$B$3,3)</f>
        <v>0</v>
      </c>
      <c r="M2670" s="17">
        <f ca="1">f_nav_adjustedreturn(A2670,参数!$B$5,参数!$B$4)</f>
        <v>0</v>
      </c>
      <c r="N2670" s="17">
        <f ca="1">f_nav_periodreturnrankingper(A2670,参数!$B$5,参数!$B$4,3)</f>
        <v>0</v>
      </c>
      <c r="O2670" s="17">
        <f ca="1">f_nav_adjustedreturn(A2670,参数!$B$6,参数!$B$5)</f>
        <v>0</v>
      </c>
      <c r="P2670" s="17">
        <f ca="1">f_nav_periodreturnrankingper(A2670,参数!$B$6,参数!$B$5,3)</f>
        <v>0</v>
      </c>
      <c r="Q2670" s="25">
        <f>f_return(A2670,1,参数!$B$1-365/2,参数!$B$1)</f>
        <v>0</v>
      </c>
      <c r="R2670" s="25">
        <f ca="1">f_return(A2670,1,参数!$B$4,参数!$B$1)</f>
        <v>0</v>
      </c>
      <c r="S2670" s="25">
        <f ca="1">f_return(A2670,1,参数!$B$6,参数!$B$1)</f>
        <v>0</v>
      </c>
      <c r="T2670" t="str">
        <f>f_info_investtype(A2670)</f>
        <v>普通股票型基金</v>
      </c>
      <c r="U2670" t="str">
        <f>f_info_fundmanager(A2670)</f>
        <v>方磊</v>
      </c>
      <c r="V2670">
        <f>f_info_manager_onthepostdays(A2670,1)</f>
        <v>182</v>
      </c>
      <c r="W2670" s="25">
        <f ca="1">f_return_1w(A2670,"0",参数!$B$2)</f>
        <v>0</v>
      </c>
      <c r="X2670" s="25">
        <f>f_return_1m(A2670,"0",参数!$B$1)</f>
        <v>-1.58646218931782</v>
      </c>
      <c r="Y2670" s="25">
        <f>f_return_3m(A2670,0,参数!$B$1)</f>
        <v>-6.08599111828825</v>
      </c>
      <c r="Z2670" s="25">
        <f>f_return_6m(A2670,0,参数!B2669)</f>
        <v>0</v>
      </c>
      <c r="AA2670" t="str">
        <f>f_dq_status(A2670,参数!$B$1)</f>
        <v>开放申购|开放赎回</v>
      </c>
      <c r="AB2670" s="17">
        <f ca="1">f_risk_maxdownside(A2670,参数!$B$6,参数!$B$1)</f>
        <v>-7.57846642828764</v>
      </c>
      <c r="AC2670" s="17">
        <f ca="1">f_risk_maxdownside(A2670,参数!$B$4,参数!$B$1)</f>
        <v>-7.57846642828764</v>
      </c>
      <c r="AD2670" t="str">
        <f ca="1">f_risk_maxdownside_date(A2670,参数!$B$6,参数!$B$1)</f>
        <v>20201125-20210125</v>
      </c>
    </row>
    <row r="2671" spans="1:30">
      <c r="A2671" s="15" t="s">
        <v>2699</v>
      </c>
      <c r="B2671" t="str">
        <f>f_info_name(A2671)</f>
        <v>民生加银新动能一年定开A</v>
      </c>
      <c r="C2671" t="str">
        <f>f_info_setupdate(A2671)</f>
        <v>2020-07-15</v>
      </c>
      <c r="D2671" s="16">
        <f t="shared" si="41"/>
        <v>194</v>
      </c>
      <c r="F2671" s="17">
        <f>f_netasset_total(A2671,参数!$B$1,100000000)</f>
        <v>82.7055567615</v>
      </c>
      <c r="G2671" s="17">
        <f ca="1">f_nav_adjustedreturn(A2671,参数!$B$2,参数!$B$1)</f>
        <v>0</v>
      </c>
      <c r="H2671" s="17">
        <f ca="1">f_nav_periodreturnrankingper(A2671,参数!$B$2,参数!$B$1,3)</f>
        <v>0</v>
      </c>
      <c r="I2671" s="17">
        <f ca="1">f_nav_adjustedreturn(A2671,参数!$B$3,参数!$B$2)</f>
        <v>0</v>
      </c>
      <c r="J2671" s="17">
        <f ca="1">f_nav_periodreturnrankingper(A2671,参数!$B$3,参数!$B$2,3)</f>
        <v>0</v>
      </c>
      <c r="K2671" s="17">
        <f ca="1">f_nav_adjustedreturn(A2671,参数!$B$4,参数!$B$3)</f>
        <v>0</v>
      </c>
      <c r="L2671" s="17">
        <f ca="1">f_nav_periodreturnrankingper(A2671,参数!$B$4,参数!$B$3,3)</f>
        <v>0</v>
      </c>
      <c r="M2671" s="17">
        <f ca="1">f_nav_adjustedreturn(A2671,参数!$B$5,参数!$B$4)</f>
        <v>0</v>
      </c>
      <c r="N2671" s="17">
        <f ca="1">f_nav_periodreturnrankingper(A2671,参数!$B$5,参数!$B$4,3)</f>
        <v>0</v>
      </c>
      <c r="O2671" s="17">
        <f ca="1">f_nav_adjustedreturn(A2671,参数!$B$6,参数!$B$5)</f>
        <v>0</v>
      </c>
      <c r="P2671" s="17">
        <f ca="1">f_nav_periodreturnrankingper(A2671,参数!$B$6,参数!$B$5,3)</f>
        <v>0</v>
      </c>
      <c r="Q2671" s="25">
        <f>f_return(A2671,1,参数!$B$1-365/2,参数!$B$1)</f>
        <v>55.4593039712314</v>
      </c>
      <c r="R2671" s="25">
        <f ca="1">f_return(A2671,1,参数!$B$4,参数!$B$1)</f>
        <v>0</v>
      </c>
      <c r="S2671" s="25">
        <f ca="1">f_return(A2671,1,参数!$B$6,参数!$B$1)</f>
        <v>0</v>
      </c>
      <c r="T2671" t="str">
        <f>f_info_investtype(A2671)</f>
        <v>偏股混合型基金</v>
      </c>
      <c r="U2671" t="str">
        <f>f_info_fundmanager(A2671)</f>
        <v>孙伟</v>
      </c>
      <c r="V2671">
        <f>f_info_manager_onthepostdays(A2671,1)</f>
        <v>211</v>
      </c>
      <c r="W2671" s="25">
        <f ca="1">f_return_1w(A2671,"0",参数!$B$2)</f>
        <v>0</v>
      </c>
      <c r="X2671" s="25">
        <f>f_return_1m(A2671,"0",参数!$B$1)</f>
        <v>18.0334092634776</v>
      </c>
      <c r="Y2671" s="25">
        <f>f_return_3m(A2671,0,参数!$B$1)</f>
        <v>23.1287128712871</v>
      </c>
      <c r="Z2671" s="25">
        <f>f_return_6m(A2671,0,参数!B2670)</f>
        <v>22.3610555777689</v>
      </c>
      <c r="AA2671" t="str">
        <f>f_dq_status(A2671,参数!$B$1)</f>
        <v>封闭期</v>
      </c>
      <c r="AB2671" s="17">
        <f ca="1">f_risk_maxdownside(A2671,参数!$B$6,参数!$B$1)</f>
        <v>-5.49015914869574</v>
      </c>
      <c r="AC2671" s="17">
        <f ca="1">f_risk_maxdownside(A2671,参数!$B$4,参数!$B$1)</f>
        <v>-5.49015914869574</v>
      </c>
      <c r="AD2671" t="str">
        <f ca="1">f_risk_maxdownside_date(A2671,参数!$B$6,参数!$B$1)</f>
        <v>20201107-20201127</v>
      </c>
    </row>
    <row r="2672" spans="1:30">
      <c r="A2672" s="15" t="s">
        <v>2700</v>
      </c>
      <c r="B2672" t="str">
        <f>f_info_name(A2672)</f>
        <v>平安研究睿选A</v>
      </c>
      <c r="C2672" t="str">
        <f>f_info_setupdate(A2672)</f>
        <v>2020-07-17</v>
      </c>
      <c r="D2672" s="16">
        <f t="shared" si="41"/>
        <v>192</v>
      </c>
      <c r="F2672" s="17">
        <f>f_netasset_total(A2672,参数!$B$1,100000000)</f>
        <v>67.9679163288</v>
      </c>
      <c r="G2672" s="17">
        <f ca="1">f_nav_adjustedreturn(A2672,参数!$B$2,参数!$B$1)</f>
        <v>0</v>
      </c>
      <c r="H2672" s="17">
        <f ca="1">f_nav_periodreturnrankingper(A2672,参数!$B$2,参数!$B$1,3)</f>
        <v>0</v>
      </c>
      <c r="I2672" s="17">
        <f ca="1">f_nav_adjustedreturn(A2672,参数!$B$3,参数!$B$2)</f>
        <v>0</v>
      </c>
      <c r="J2672" s="17">
        <f ca="1">f_nav_periodreturnrankingper(A2672,参数!$B$3,参数!$B$2,3)</f>
        <v>0</v>
      </c>
      <c r="K2672" s="17">
        <f ca="1">f_nav_adjustedreturn(A2672,参数!$B$4,参数!$B$3)</f>
        <v>0</v>
      </c>
      <c r="L2672" s="17">
        <f ca="1">f_nav_periodreturnrankingper(A2672,参数!$B$4,参数!$B$3,3)</f>
        <v>0</v>
      </c>
      <c r="M2672" s="17">
        <f ca="1">f_nav_adjustedreturn(A2672,参数!$B$5,参数!$B$4)</f>
        <v>0</v>
      </c>
      <c r="N2672" s="17">
        <f ca="1">f_nav_periodreturnrankingper(A2672,参数!$B$5,参数!$B$4,3)</f>
        <v>0</v>
      </c>
      <c r="O2672" s="17">
        <f ca="1">f_nav_adjustedreturn(A2672,参数!$B$6,参数!$B$5)</f>
        <v>0</v>
      </c>
      <c r="P2672" s="17">
        <f ca="1">f_nav_periodreturnrankingper(A2672,参数!$B$6,参数!$B$5,3)</f>
        <v>0</v>
      </c>
      <c r="Q2672" s="25">
        <f>f_return(A2672,1,参数!$B$1-365/2,参数!$B$1)</f>
        <v>92.3007347995553</v>
      </c>
      <c r="R2672" s="25">
        <f ca="1">f_return(A2672,1,参数!$B$4,参数!$B$1)</f>
        <v>0</v>
      </c>
      <c r="S2672" s="25">
        <f ca="1">f_return(A2672,1,参数!$B$6,参数!$B$1)</f>
        <v>0</v>
      </c>
      <c r="T2672" t="str">
        <f>f_info_investtype(A2672)</f>
        <v>偏股混合型基金</v>
      </c>
      <c r="U2672" t="str">
        <f>f_info_fundmanager(A2672)</f>
        <v>李化松</v>
      </c>
      <c r="V2672">
        <f>f_info_manager_onthepostdays(A2672,1)</f>
        <v>209</v>
      </c>
      <c r="W2672" s="25">
        <f ca="1">f_return_1w(A2672,"0",参数!$B$2)</f>
        <v>0</v>
      </c>
      <c r="X2672" s="25">
        <f>f_return_1m(A2672,"0",参数!$B$1)</f>
        <v>16.2253903598099</v>
      </c>
      <c r="Y2672" s="25">
        <f>f_return_3m(A2672,0,参数!$B$1)</f>
        <v>39.5273023634882</v>
      </c>
      <c r="Z2672" s="25">
        <f>f_return_6m(A2672,0,参数!B2671)</f>
        <v>39.4125818614804</v>
      </c>
      <c r="AA2672" t="str">
        <f>f_dq_status(A2672,参数!$B$1)</f>
        <v>开放申购|开放赎回</v>
      </c>
      <c r="AB2672" s="17">
        <f ca="1">f_risk_maxdownside(A2672,参数!$B$6,参数!$B$1)</f>
        <v>-6.60623010897868</v>
      </c>
      <c r="AC2672" s="17">
        <f ca="1">f_risk_maxdownside(A2672,参数!$B$4,参数!$B$1)</f>
        <v>-6.60623010897868</v>
      </c>
      <c r="AD2672" t="str">
        <f ca="1">f_risk_maxdownside_date(A2672,参数!$B$6,参数!$B$1)</f>
        <v>20200829-20200925</v>
      </c>
    </row>
    <row r="2673" spans="1:30">
      <c r="A2673" s="15" t="s">
        <v>2701</v>
      </c>
      <c r="B2673" t="str">
        <f>f_info_name(A2673)</f>
        <v>汇添富医疗积极成长一年持有A</v>
      </c>
      <c r="C2673" t="str">
        <f>f_info_setupdate(A2673)</f>
        <v>2020-08-21</v>
      </c>
      <c r="D2673" s="16">
        <f t="shared" si="41"/>
        <v>157</v>
      </c>
      <c r="F2673" s="17">
        <f>f_netasset_total(A2673,参数!$B$1,100000000)</f>
        <v>65.5171792942</v>
      </c>
      <c r="G2673" s="17">
        <f ca="1">f_nav_adjustedreturn(A2673,参数!$B$2,参数!$B$1)</f>
        <v>0</v>
      </c>
      <c r="H2673" s="17">
        <f ca="1">f_nav_periodreturnrankingper(A2673,参数!$B$2,参数!$B$1,3)</f>
        <v>0</v>
      </c>
      <c r="I2673" s="17">
        <f ca="1">f_nav_adjustedreturn(A2673,参数!$B$3,参数!$B$2)</f>
        <v>0</v>
      </c>
      <c r="J2673" s="17">
        <f ca="1">f_nav_periodreturnrankingper(A2673,参数!$B$3,参数!$B$2,3)</f>
        <v>0</v>
      </c>
      <c r="K2673" s="17">
        <f ca="1">f_nav_adjustedreturn(A2673,参数!$B$4,参数!$B$3)</f>
        <v>0</v>
      </c>
      <c r="L2673" s="17">
        <f ca="1">f_nav_periodreturnrankingper(A2673,参数!$B$4,参数!$B$3,3)</f>
        <v>0</v>
      </c>
      <c r="M2673" s="17">
        <f ca="1">f_nav_adjustedreturn(A2673,参数!$B$5,参数!$B$4)</f>
        <v>0</v>
      </c>
      <c r="N2673" s="17">
        <f ca="1">f_nav_periodreturnrankingper(A2673,参数!$B$5,参数!$B$4,3)</f>
        <v>0</v>
      </c>
      <c r="O2673" s="17">
        <f ca="1">f_nav_adjustedreturn(A2673,参数!$B$6,参数!$B$5)</f>
        <v>0</v>
      </c>
      <c r="P2673" s="17">
        <f ca="1">f_nav_periodreturnrankingper(A2673,参数!$B$6,参数!$B$5,3)</f>
        <v>0</v>
      </c>
      <c r="Q2673" s="25">
        <f>f_return(A2673,1,参数!$B$1-365/2,参数!$B$1)</f>
        <v>0</v>
      </c>
      <c r="R2673" s="25">
        <f ca="1">f_return(A2673,1,参数!$B$4,参数!$B$1)</f>
        <v>0</v>
      </c>
      <c r="S2673" s="25">
        <f ca="1">f_return(A2673,1,参数!$B$6,参数!$B$1)</f>
        <v>0</v>
      </c>
      <c r="T2673" t="str">
        <f>f_info_investtype(A2673)</f>
        <v>偏股混合型基金</v>
      </c>
      <c r="U2673" t="str">
        <f>f_info_fundmanager(A2673)</f>
        <v>郑磊</v>
      </c>
      <c r="V2673">
        <f>f_info_manager_onthepostdays(A2673,1)</f>
        <v>174</v>
      </c>
      <c r="W2673" s="25">
        <f ca="1">f_return_1w(A2673,"0",参数!$B$2)</f>
        <v>0</v>
      </c>
      <c r="X2673" s="25">
        <f>f_return_1m(A2673,"0",参数!$B$1)</f>
        <v>18.7092443421557</v>
      </c>
      <c r="Y2673" s="25">
        <f>f_return_3m(A2673,0,参数!$B$1)</f>
        <v>24.8134704577536</v>
      </c>
      <c r="Z2673" s="25">
        <f>f_return_6m(A2673,0,参数!B2672)</f>
        <v>0</v>
      </c>
      <c r="AA2673" t="str">
        <f>f_dq_status(A2673,参数!$B$1)</f>
        <v>开放申购|暂停赎回</v>
      </c>
      <c r="AB2673" s="17">
        <f ca="1">f_risk_maxdownside(A2673,参数!$B$6,参数!$B$1)</f>
        <v>-5.42256961406938</v>
      </c>
      <c r="AC2673" s="17">
        <f ca="1">f_risk_maxdownside(A2673,参数!$B$4,参数!$B$1)</f>
        <v>-5.42256961406938</v>
      </c>
      <c r="AD2673" t="str">
        <f ca="1">f_risk_maxdownside_date(A2673,参数!$B$6,参数!$B$1)</f>
        <v>20201110-20201125</v>
      </c>
    </row>
    <row r="2674" spans="1:30">
      <c r="A2674" s="15" t="s">
        <v>2702</v>
      </c>
      <c r="B2674" t="str">
        <f>f_info_name(A2674)</f>
        <v>鹏华安庆A</v>
      </c>
      <c r="C2674" t="str">
        <f>f_info_setupdate(A2674)</f>
        <v>2020-06-23</v>
      </c>
      <c r="D2674" s="16">
        <f t="shared" si="41"/>
        <v>216</v>
      </c>
      <c r="F2674" s="17">
        <f>f_netasset_total(A2674,参数!$B$1,100000000)</f>
        <v>7.2755436279</v>
      </c>
      <c r="G2674" s="17">
        <f ca="1">f_nav_adjustedreturn(A2674,参数!$B$2,参数!$B$1)</f>
        <v>0</v>
      </c>
      <c r="H2674" s="17">
        <f ca="1">f_nav_periodreturnrankingper(A2674,参数!$B$2,参数!$B$1,3)</f>
        <v>0</v>
      </c>
      <c r="I2674" s="17">
        <f ca="1">f_nav_adjustedreturn(A2674,参数!$B$3,参数!$B$2)</f>
        <v>0</v>
      </c>
      <c r="J2674" s="17">
        <f ca="1">f_nav_periodreturnrankingper(A2674,参数!$B$3,参数!$B$2,3)</f>
        <v>0</v>
      </c>
      <c r="K2674" s="17">
        <f ca="1">f_nav_adjustedreturn(A2674,参数!$B$4,参数!$B$3)</f>
        <v>0</v>
      </c>
      <c r="L2674" s="17">
        <f ca="1">f_nav_periodreturnrankingper(A2674,参数!$B$4,参数!$B$3,3)</f>
        <v>0</v>
      </c>
      <c r="M2674" s="17">
        <f ca="1">f_nav_adjustedreturn(A2674,参数!$B$5,参数!$B$4)</f>
        <v>0</v>
      </c>
      <c r="N2674" s="17">
        <f ca="1">f_nav_periodreturnrankingper(A2674,参数!$B$5,参数!$B$4,3)</f>
        <v>0</v>
      </c>
      <c r="O2674" s="17">
        <f ca="1">f_nav_adjustedreturn(A2674,参数!$B$6,参数!$B$5)</f>
        <v>0</v>
      </c>
      <c r="P2674" s="17">
        <f ca="1">f_nav_periodreturnrankingper(A2674,参数!$B$6,参数!$B$5,3)</f>
        <v>0</v>
      </c>
      <c r="Q2674" s="25">
        <f>f_return(A2674,1,参数!$B$1-365/2,参数!$B$1)</f>
        <v>11.6126144308121</v>
      </c>
      <c r="R2674" s="25">
        <f ca="1">f_return(A2674,1,参数!$B$4,参数!$B$1)</f>
        <v>0</v>
      </c>
      <c r="S2674" s="25">
        <f ca="1">f_return(A2674,1,参数!$B$6,参数!$B$1)</f>
        <v>0</v>
      </c>
      <c r="T2674" t="str">
        <f>f_info_investtype(A2674)</f>
        <v>偏债混合型基金</v>
      </c>
      <c r="U2674" t="str">
        <f>f_info_fundmanager(A2674)</f>
        <v>张栓伟,汤志彦</v>
      </c>
      <c r="V2674">
        <f>f_info_manager_onthepostdays(A2674,1)</f>
        <v>233</v>
      </c>
      <c r="W2674" s="25">
        <f ca="1">f_return_1w(A2674,"0",参数!$B$2)</f>
        <v>0</v>
      </c>
      <c r="X2674" s="25">
        <f>f_return_1m(A2674,"0",参数!$B$1)</f>
        <v>3.02506482281764</v>
      </c>
      <c r="Y2674" s="25">
        <f>f_return_3m(A2674,0,参数!$B$1)</f>
        <v>3.99379604497866</v>
      </c>
      <c r="Z2674" s="25">
        <f>f_return_6m(A2674,0,参数!B2673)</f>
        <v>3.98421711096142</v>
      </c>
      <c r="AA2674" t="str">
        <f>f_dq_status(A2674,参数!$B$1)</f>
        <v>开放申购|开放赎回</v>
      </c>
      <c r="AB2674" s="17">
        <f ca="1">f_risk_maxdownside(A2674,参数!$B$6,参数!$B$1)</f>
        <v>-2.7688223022947</v>
      </c>
      <c r="AC2674" s="17">
        <f ca="1">f_risk_maxdownside(A2674,参数!$B$4,参数!$B$1)</f>
        <v>-2.7688223022947</v>
      </c>
      <c r="AD2674" t="str">
        <f ca="1">f_risk_maxdownside_date(A2674,参数!$B$6,参数!$B$1)</f>
        <v>20200825-20200910</v>
      </c>
    </row>
    <row r="2675" spans="1:30">
      <c r="A2675" s="15" t="s">
        <v>2703</v>
      </c>
      <c r="B2675" t="str">
        <f>f_info_name(A2675)</f>
        <v>平安恒泽A</v>
      </c>
      <c r="C2675" t="str">
        <f>f_info_setupdate(A2675)</f>
        <v>2020-07-15</v>
      </c>
      <c r="D2675" s="16">
        <f t="shared" si="41"/>
        <v>194</v>
      </c>
      <c r="F2675" s="17">
        <f>f_netasset_total(A2675,参数!$B$1,100000000)</f>
        <v>6.7269092312</v>
      </c>
      <c r="G2675" s="17">
        <f ca="1">f_nav_adjustedreturn(A2675,参数!$B$2,参数!$B$1)</f>
        <v>0</v>
      </c>
      <c r="H2675" s="17">
        <f ca="1">f_nav_periodreturnrankingper(A2675,参数!$B$2,参数!$B$1,3)</f>
        <v>0</v>
      </c>
      <c r="I2675" s="17">
        <f ca="1">f_nav_adjustedreturn(A2675,参数!$B$3,参数!$B$2)</f>
        <v>0</v>
      </c>
      <c r="J2675" s="17">
        <f ca="1">f_nav_periodreturnrankingper(A2675,参数!$B$3,参数!$B$2,3)</f>
        <v>0</v>
      </c>
      <c r="K2675" s="17">
        <f ca="1">f_nav_adjustedreturn(A2675,参数!$B$4,参数!$B$3)</f>
        <v>0</v>
      </c>
      <c r="L2675" s="17">
        <f ca="1">f_nav_periodreturnrankingper(A2675,参数!$B$4,参数!$B$3,3)</f>
        <v>0</v>
      </c>
      <c r="M2675" s="17">
        <f ca="1">f_nav_adjustedreturn(A2675,参数!$B$5,参数!$B$4)</f>
        <v>0</v>
      </c>
      <c r="N2675" s="17">
        <f ca="1">f_nav_periodreturnrankingper(A2675,参数!$B$5,参数!$B$4,3)</f>
        <v>0</v>
      </c>
      <c r="O2675" s="17">
        <f ca="1">f_nav_adjustedreturn(A2675,参数!$B$6,参数!$B$5)</f>
        <v>0</v>
      </c>
      <c r="P2675" s="17">
        <f ca="1">f_nav_periodreturnrankingper(A2675,参数!$B$6,参数!$B$5,3)</f>
        <v>0</v>
      </c>
      <c r="Q2675" s="25">
        <f>f_return(A2675,1,参数!$B$1-365/2,参数!$B$1)</f>
        <v>15.8428623595606</v>
      </c>
      <c r="R2675" s="25">
        <f ca="1">f_return(A2675,1,参数!$B$4,参数!$B$1)</f>
        <v>0</v>
      </c>
      <c r="S2675" s="25">
        <f ca="1">f_return(A2675,1,参数!$B$6,参数!$B$1)</f>
        <v>0</v>
      </c>
      <c r="T2675" t="str">
        <f>f_info_investtype(A2675)</f>
        <v>偏债混合型基金</v>
      </c>
      <c r="U2675" t="str">
        <f>f_info_fundmanager(A2675)</f>
        <v>韩克</v>
      </c>
      <c r="V2675">
        <f>f_info_manager_onthepostdays(A2675,1)</f>
        <v>211</v>
      </c>
      <c r="W2675" s="25">
        <f ca="1">f_return_1w(A2675,"0",参数!$B$2)</f>
        <v>0</v>
      </c>
      <c r="X2675" s="25">
        <f>f_return_1m(A2675,"0",参数!$B$1)</f>
        <v>4.60340632603405</v>
      </c>
      <c r="Y2675" s="25">
        <f>f_return_3m(A2675,0,参数!$B$1)</f>
        <v>7.96584630838774</v>
      </c>
      <c r="Z2675" s="25">
        <f>f_return_6m(A2675,0,参数!B2674)</f>
        <v>7.80269058295964</v>
      </c>
      <c r="AA2675" t="str">
        <f>f_dq_status(A2675,参数!$B$1)</f>
        <v>开放申购|开放赎回</v>
      </c>
      <c r="AB2675" s="17">
        <f ca="1">f_risk_maxdownside(A2675,参数!$B$6,参数!$B$1)</f>
        <v>-1.52155536770921</v>
      </c>
      <c r="AC2675" s="17">
        <f ca="1">f_risk_maxdownside(A2675,参数!$B$4,参数!$B$1)</f>
        <v>-1.52155536770921</v>
      </c>
      <c r="AD2675" t="str">
        <f ca="1">f_risk_maxdownside_date(A2675,参数!$B$6,参数!$B$1)</f>
        <v>20210108-20210119</v>
      </c>
    </row>
    <row r="2676" spans="1:30">
      <c r="A2676" s="15" t="s">
        <v>2704</v>
      </c>
      <c r="B2676" t="str">
        <f>f_info_name(A2676)</f>
        <v>中融融慧双欣一年定开A</v>
      </c>
      <c r="C2676" t="str">
        <f>f_info_setupdate(A2676)</f>
        <v>2020-07-16</v>
      </c>
      <c r="D2676" s="16">
        <f t="shared" si="41"/>
        <v>193</v>
      </c>
      <c r="F2676" s="17">
        <f>f_netasset_total(A2676,参数!$B$1,100000000)</f>
        <v>11.3887059403</v>
      </c>
      <c r="G2676" s="17">
        <f ca="1">f_nav_adjustedreturn(A2676,参数!$B$2,参数!$B$1)</f>
        <v>0</v>
      </c>
      <c r="H2676" s="17">
        <f ca="1">f_nav_periodreturnrankingper(A2676,参数!$B$2,参数!$B$1,3)</f>
        <v>0</v>
      </c>
      <c r="I2676" s="17">
        <f ca="1">f_nav_adjustedreturn(A2676,参数!$B$3,参数!$B$2)</f>
        <v>0</v>
      </c>
      <c r="J2676" s="17">
        <f ca="1">f_nav_periodreturnrankingper(A2676,参数!$B$3,参数!$B$2,3)</f>
        <v>0</v>
      </c>
      <c r="K2676" s="17">
        <f ca="1">f_nav_adjustedreturn(A2676,参数!$B$4,参数!$B$3)</f>
        <v>0</v>
      </c>
      <c r="L2676" s="17">
        <f ca="1">f_nav_periodreturnrankingper(A2676,参数!$B$4,参数!$B$3,3)</f>
        <v>0</v>
      </c>
      <c r="M2676" s="17">
        <f ca="1">f_nav_adjustedreturn(A2676,参数!$B$5,参数!$B$4)</f>
        <v>0</v>
      </c>
      <c r="N2676" s="17">
        <f ca="1">f_nav_periodreturnrankingper(A2676,参数!$B$5,参数!$B$4,3)</f>
        <v>0</v>
      </c>
      <c r="O2676" s="17">
        <f ca="1">f_nav_adjustedreturn(A2676,参数!$B$6,参数!$B$5)</f>
        <v>0</v>
      </c>
      <c r="P2676" s="17">
        <f ca="1">f_nav_periodreturnrankingper(A2676,参数!$B$6,参数!$B$5,3)</f>
        <v>0</v>
      </c>
      <c r="Q2676" s="25">
        <f>f_return(A2676,1,参数!$B$1-365/2,参数!$B$1)</f>
        <v>12.9145600383318</v>
      </c>
      <c r="R2676" s="25">
        <f ca="1">f_return(A2676,1,参数!$B$4,参数!$B$1)</f>
        <v>0</v>
      </c>
      <c r="S2676" s="25">
        <f ca="1">f_return(A2676,1,参数!$B$6,参数!$B$1)</f>
        <v>0</v>
      </c>
      <c r="T2676" t="str">
        <f>f_info_investtype(A2676)</f>
        <v>混合债券型二级基金</v>
      </c>
      <c r="U2676" t="str">
        <f>f_info_fundmanager(A2676)</f>
        <v>哈默,钱文成,汤祺</v>
      </c>
      <c r="V2676">
        <f>f_info_manager_onthepostdays(A2676,1)</f>
        <v>210</v>
      </c>
      <c r="W2676" s="25">
        <f ca="1">f_return_1w(A2676,"0",参数!$B$2)</f>
        <v>0</v>
      </c>
      <c r="X2676" s="25">
        <f>f_return_1m(A2676,"0",参数!$B$1)</f>
        <v>2.83146501739468</v>
      </c>
      <c r="Y2676" s="25">
        <f>f_return_3m(A2676,0,参数!$B$1)</f>
        <v>4.78581979320531</v>
      </c>
      <c r="Z2676" s="25">
        <f>f_return_6m(A2676,0,参数!B2675)</f>
        <v>5.09259259259258</v>
      </c>
      <c r="AA2676" t="str">
        <f>f_dq_status(A2676,参数!$B$1)</f>
        <v>封闭期</v>
      </c>
      <c r="AB2676" s="17">
        <f ca="1">f_risk_maxdownside(A2676,参数!$B$6,参数!$B$1)</f>
        <v>-1.4756180983094</v>
      </c>
      <c r="AC2676" s="17">
        <f ca="1">f_risk_maxdownside(A2676,参数!$B$4,参数!$B$1)</f>
        <v>-1.4756180983094</v>
      </c>
      <c r="AD2676" t="str">
        <f ca="1">f_risk_maxdownside_date(A2676,参数!$B$6,参数!$B$1)</f>
        <v>20200829-20200909</v>
      </c>
    </row>
    <row r="2677" spans="1:30">
      <c r="A2677" s="15" t="s">
        <v>2705</v>
      </c>
      <c r="B2677" t="str">
        <f>f_info_name(A2677)</f>
        <v>南方创新精选一年定期A</v>
      </c>
      <c r="C2677" t="str">
        <f>f_info_setupdate(A2677)</f>
        <v>2020-07-21</v>
      </c>
      <c r="D2677" s="16">
        <f t="shared" si="41"/>
        <v>188</v>
      </c>
      <c r="F2677" s="17">
        <f>f_netasset_total(A2677,参数!$B$1,100000000)</f>
        <v>27.4701327852</v>
      </c>
      <c r="G2677" s="17">
        <f ca="1">f_nav_adjustedreturn(A2677,参数!$B$2,参数!$B$1)</f>
        <v>0</v>
      </c>
      <c r="H2677" s="17">
        <f ca="1">f_nav_periodreturnrankingper(A2677,参数!$B$2,参数!$B$1,3)</f>
        <v>0</v>
      </c>
      <c r="I2677" s="17">
        <f ca="1">f_nav_adjustedreturn(A2677,参数!$B$3,参数!$B$2)</f>
        <v>0</v>
      </c>
      <c r="J2677" s="17">
        <f ca="1">f_nav_periodreturnrankingper(A2677,参数!$B$3,参数!$B$2,3)</f>
        <v>0</v>
      </c>
      <c r="K2677" s="17">
        <f ca="1">f_nav_adjustedreturn(A2677,参数!$B$4,参数!$B$3)</f>
        <v>0</v>
      </c>
      <c r="L2677" s="17">
        <f ca="1">f_nav_periodreturnrankingper(A2677,参数!$B$4,参数!$B$3,3)</f>
        <v>0</v>
      </c>
      <c r="M2677" s="17">
        <f ca="1">f_nav_adjustedreturn(A2677,参数!$B$5,参数!$B$4)</f>
        <v>0</v>
      </c>
      <c r="N2677" s="17">
        <f ca="1">f_nav_periodreturnrankingper(A2677,参数!$B$5,参数!$B$4,3)</f>
        <v>0</v>
      </c>
      <c r="O2677" s="17">
        <f ca="1">f_nav_adjustedreturn(A2677,参数!$B$6,参数!$B$5)</f>
        <v>0</v>
      </c>
      <c r="P2677" s="17">
        <f ca="1">f_nav_periodreturnrankingper(A2677,参数!$B$6,参数!$B$5,3)</f>
        <v>0</v>
      </c>
      <c r="Q2677" s="25">
        <f>f_return(A2677,1,参数!$B$1-365/2,参数!$B$1)</f>
        <v>50.5929971934352</v>
      </c>
      <c r="R2677" s="25">
        <f ca="1">f_return(A2677,1,参数!$B$4,参数!$B$1)</f>
        <v>0</v>
      </c>
      <c r="S2677" s="25">
        <f ca="1">f_return(A2677,1,参数!$B$6,参数!$B$1)</f>
        <v>0</v>
      </c>
      <c r="T2677" t="str">
        <f>f_info_investtype(A2677)</f>
        <v>偏股混合型基金</v>
      </c>
      <c r="U2677" t="str">
        <f>f_info_fundmanager(A2677)</f>
        <v>罗安安,雷嘉源</v>
      </c>
      <c r="V2677">
        <f>f_info_manager_onthepostdays(A2677,1)</f>
        <v>205</v>
      </c>
      <c r="W2677" s="25">
        <f ca="1">f_return_1w(A2677,"0",参数!$B$2)</f>
        <v>0</v>
      </c>
      <c r="X2677" s="25">
        <f>f_return_1m(A2677,"0",参数!$B$1)</f>
        <v>14.6925688419464</v>
      </c>
      <c r="Y2677" s="25">
        <f>f_return_3m(A2677,0,参数!$B$1)</f>
        <v>21.207893163245</v>
      </c>
      <c r="Z2677" s="25">
        <f>f_return_6m(A2677,0,参数!B2676)</f>
        <v>18.3936787357471</v>
      </c>
      <c r="AA2677" t="str">
        <f>f_dq_status(A2677,参数!$B$1)</f>
        <v>封闭期</v>
      </c>
      <c r="AB2677" s="17">
        <f ca="1">f_risk_maxdownside(A2677,参数!$B$6,参数!$B$1)</f>
        <v>-5.99735549678882</v>
      </c>
      <c r="AC2677" s="17">
        <f ca="1">f_risk_maxdownside(A2677,参数!$B$4,参数!$B$1)</f>
        <v>-5.99735549678882</v>
      </c>
      <c r="AD2677" t="str">
        <f ca="1">f_risk_maxdownside_date(A2677,参数!$B$6,参数!$B$1)</f>
        <v>20201107-20201127</v>
      </c>
    </row>
    <row r="2678" spans="1:30">
      <c r="A2678" s="15" t="s">
        <v>2706</v>
      </c>
      <c r="B2678" t="str">
        <f>f_info_name(A2678)</f>
        <v>汇添富创新增长一年定开A</v>
      </c>
      <c r="C2678" t="str">
        <f>f_info_setupdate(A2678)</f>
        <v>2020-06-22</v>
      </c>
      <c r="D2678" s="16">
        <f t="shared" si="41"/>
        <v>217</v>
      </c>
      <c r="F2678" s="17">
        <f>f_netasset_total(A2678,参数!$B$1,100000000)</f>
        <v>27.3849178297</v>
      </c>
      <c r="G2678" s="17">
        <f ca="1">f_nav_adjustedreturn(A2678,参数!$B$2,参数!$B$1)</f>
        <v>0</v>
      </c>
      <c r="H2678" s="17">
        <f ca="1">f_nav_periodreturnrankingper(A2678,参数!$B$2,参数!$B$1,3)</f>
        <v>0</v>
      </c>
      <c r="I2678" s="17">
        <f ca="1">f_nav_adjustedreturn(A2678,参数!$B$3,参数!$B$2)</f>
        <v>0</v>
      </c>
      <c r="J2678" s="17">
        <f ca="1">f_nav_periodreturnrankingper(A2678,参数!$B$3,参数!$B$2,3)</f>
        <v>0</v>
      </c>
      <c r="K2678" s="17">
        <f ca="1">f_nav_adjustedreturn(A2678,参数!$B$4,参数!$B$3)</f>
        <v>0</v>
      </c>
      <c r="L2678" s="17">
        <f ca="1">f_nav_periodreturnrankingper(A2678,参数!$B$4,参数!$B$3,3)</f>
        <v>0</v>
      </c>
      <c r="M2678" s="17">
        <f ca="1">f_nav_adjustedreturn(A2678,参数!$B$5,参数!$B$4)</f>
        <v>0</v>
      </c>
      <c r="N2678" s="17">
        <f ca="1">f_nav_periodreturnrankingper(A2678,参数!$B$5,参数!$B$4,3)</f>
        <v>0</v>
      </c>
      <c r="O2678" s="17">
        <f ca="1">f_nav_adjustedreturn(A2678,参数!$B$6,参数!$B$5)</f>
        <v>0</v>
      </c>
      <c r="P2678" s="17">
        <f ca="1">f_nav_periodreturnrankingper(A2678,参数!$B$6,参数!$B$5,3)</f>
        <v>0</v>
      </c>
      <c r="Q2678" s="25">
        <f>f_return(A2678,1,参数!$B$1-365/2,参数!$B$1)</f>
        <v>118.111957111539</v>
      </c>
      <c r="R2678" s="25">
        <f ca="1">f_return(A2678,1,参数!$B$4,参数!$B$1)</f>
        <v>0</v>
      </c>
      <c r="S2678" s="25">
        <f ca="1">f_return(A2678,1,参数!$B$6,参数!$B$1)</f>
        <v>0</v>
      </c>
      <c r="T2678" t="str">
        <f>f_info_investtype(A2678)</f>
        <v>偏股混合型基金</v>
      </c>
      <c r="U2678" t="str">
        <f>f_info_fundmanager(A2678)</f>
        <v>马翔</v>
      </c>
      <c r="V2678">
        <f>f_info_manager_onthepostdays(A2678,1)</f>
        <v>234</v>
      </c>
      <c r="W2678" s="25">
        <f ca="1">f_return_1w(A2678,"0",参数!$B$2)</f>
        <v>0</v>
      </c>
      <c r="X2678" s="25">
        <f>f_return_1m(A2678,"0",参数!$B$1)</f>
        <v>24.2471872931833</v>
      </c>
      <c r="Y2678" s="25">
        <f>f_return_3m(A2678,0,参数!$B$1)</f>
        <v>39.5817843866171</v>
      </c>
      <c r="Z2678" s="25">
        <f>f_return_6m(A2678,0,参数!B2677)</f>
        <v>37.9793852725416</v>
      </c>
      <c r="AA2678" t="str">
        <f>f_dq_status(A2678,参数!$B$1)</f>
        <v>封闭期</v>
      </c>
      <c r="AB2678" s="17">
        <f ca="1">f_risk_maxdownside(A2678,参数!$B$6,参数!$B$1)</f>
        <v>-7.48750567923671</v>
      </c>
      <c r="AC2678" s="17">
        <f ca="1">f_risk_maxdownside(A2678,参数!$B$4,参数!$B$1)</f>
        <v>-7.48750567923671</v>
      </c>
      <c r="AD2678" t="str">
        <f ca="1">f_risk_maxdownside_date(A2678,参数!$B$6,参数!$B$1)</f>
        <v>20200829-20200911</v>
      </c>
    </row>
    <row r="2679" spans="1:30">
      <c r="A2679" s="15" t="s">
        <v>2707</v>
      </c>
      <c r="B2679" t="str">
        <f>f_info_name(A2679)</f>
        <v>华夏磐利一年定开A</v>
      </c>
      <c r="C2679" t="str">
        <f>f_info_setupdate(A2679)</f>
        <v>2020-07-29</v>
      </c>
      <c r="D2679" s="16">
        <f t="shared" si="41"/>
        <v>180</v>
      </c>
      <c r="F2679" s="17">
        <f>f_netasset_total(A2679,参数!$B$1,100000000)</f>
        <v>6.1045912105</v>
      </c>
      <c r="G2679" s="17">
        <f ca="1">f_nav_adjustedreturn(A2679,参数!$B$2,参数!$B$1)</f>
        <v>0</v>
      </c>
      <c r="H2679" s="17">
        <f ca="1">f_nav_periodreturnrankingper(A2679,参数!$B$2,参数!$B$1,3)</f>
        <v>0</v>
      </c>
      <c r="I2679" s="17">
        <f ca="1">f_nav_adjustedreturn(A2679,参数!$B$3,参数!$B$2)</f>
        <v>0</v>
      </c>
      <c r="J2679" s="17">
        <f ca="1">f_nav_periodreturnrankingper(A2679,参数!$B$3,参数!$B$2,3)</f>
        <v>0</v>
      </c>
      <c r="K2679" s="17">
        <f ca="1">f_nav_adjustedreturn(A2679,参数!$B$4,参数!$B$3)</f>
        <v>0</v>
      </c>
      <c r="L2679" s="17">
        <f ca="1">f_nav_periodreturnrankingper(A2679,参数!$B$4,参数!$B$3,3)</f>
        <v>0</v>
      </c>
      <c r="M2679" s="17">
        <f ca="1">f_nav_adjustedreturn(A2679,参数!$B$5,参数!$B$4)</f>
        <v>0</v>
      </c>
      <c r="N2679" s="17">
        <f ca="1">f_nav_periodreturnrankingper(A2679,参数!$B$5,参数!$B$4,3)</f>
        <v>0</v>
      </c>
      <c r="O2679" s="17">
        <f ca="1">f_nav_adjustedreturn(A2679,参数!$B$6,参数!$B$5)</f>
        <v>0</v>
      </c>
      <c r="P2679" s="17">
        <f ca="1">f_nav_periodreturnrankingper(A2679,参数!$B$6,参数!$B$5,3)</f>
        <v>0</v>
      </c>
      <c r="Q2679" s="25">
        <f>f_return(A2679,1,参数!$B$1-365/2,参数!$B$1)</f>
        <v>0</v>
      </c>
      <c r="R2679" s="25">
        <f ca="1">f_return(A2679,1,参数!$B$4,参数!$B$1)</f>
        <v>0</v>
      </c>
      <c r="S2679" s="25">
        <f ca="1">f_return(A2679,1,参数!$B$6,参数!$B$1)</f>
        <v>0</v>
      </c>
      <c r="T2679" t="str">
        <f>f_info_investtype(A2679)</f>
        <v>偏股混合型基金</v>
      </c>
      <c r="U2679" t="str">
        <f>f_info_fundmanager(A2679)</f>
        <v>张城源</v>
      </c>
      <c r="V2679">
        <f>f_info_manager_onthepostdays(A2679,1)</f>
        <v>197</v>
      </c>
      <c r="W2679" s="25">
        <f ca="1">f_return_1w(A2679,"0",参数!$B$2)</f>
        <v>0</v>
      </c>
      <c r="X2679" s="25">
        <f>f_return_1m(A2679,"0",参数!$B$1)</f>
        <v>-0.322402358142947</v>
      </c>
      <c r="Y2679" s="25">
        <f>f_return_3m(A2679,0,参数!$B$1)</f>
        <v>6.3593473560055</v>
      </c>
      <c r="Z2679" s="25">
        <f>f_return_6m(A2679,0,参数!B2678)</f>
        <v>2.73972602739727</v>
      </c>
      <c r="AA2679" t="str">
        <f>f_dq_status(A2679,参数!$B$1)</f>
        <v>封闭期</v>
      </c>
      <c r="AB2679" s="17">
        <f ca="1">f_risk_maxdownside(A2679,参数!$B$6,参数!$B$1)</f>
        <v>-8.20227647927709</v>
      </c>
      <c r="AC2679" s="17">
        <f ca="1">f_risk_maxdownside(A2679,参数!$B$4,参数!$B$1)</f>
        <v>-8.20227647927709</v>
      </c>
      <c r="AD2679" t="str">
        <f ca="1">f_risk_maxdownside_date(A2679,参数!$B$6,参数!$B$1)</f>
        <v>20201205-20210108</v>
      </c>
    </row>
    <row r="2680" spans="1:30">
      <c r="A2680" s="15" t="s">
        <v>2708</v>
      </c>
      <c r="B2680" t="str">
        <f>f_info_name(A2680)</f>
        <v>万家鑫动力</v>
      </c>
      <c r="C2680" t="str">
        <f>f_info_setupdate(A2680)</f>
        <v>2020-06-18</v>
      </c>
      <c r="D2680" s="16">
        <f t="shared" si="41"/>
        <v>221</v>
      </c>
      <c r="F2680" s="17">
        <f>f_netasset_total(A2680,参数!$B$1,100000000)</f>
        <v>14.5300658774</v>
      </c>
      <c r="G2680" s="17">
        <f ca="1">f_nav_adjustedreturn(A2680,参数!$B$2,参数!$B$1)</f>
        <v>0</v>
      </c>
      <c r="H2680" s="17">
        <f ca="1">f_nav_periodreturnrankingper(A2680,参数!$B$2,参数!$B$1,3)</f>
        <v>0</v>
      </c>
      <c r="I2680" s="17">
        <f ca="1">f_nav_adjustedreturn(A2680,参数!$B$3,参数!$B$2)</f>
        <v>0</v>
      </c>
      <c r="J2680" s="17">
        <f ca="1">f_nav_periodreturnrankingper(A2680,参数!$B$3,参数!$B$2,3)</f>
        <v>0</v>
      </c>
      <c r="K2680" s="17">
        <f ca="1">f_nav_adjustedreturn(A2680,参数!$B$4,参数!$B$3)</f>
        <v>0</v>
      </c>
      <c r="L2680" s="17">
        <f ca="1">f_nav_periodreturnrankingper(A2680,参数!$B$4,参数!$B$3,3)</f>
        <v>0</v>
      </c>
      <c r="M2680" s="17">
        <f ca="1">f_nav_adjustedreturn(A2680,参数!$B$5,参数!$B$4)</f>
        <v>0</v>
      </c>
      <c r="N2680" s="17">
        <f ca="1">f_nav_periodreturnrankingper(A2680,参数!$B$5,参数!$B$4,3)</f>
        <v>0</v>
      </c>
      <c r="O2680" s="17">
        <f ca="1">f_nav_adjustedreturn(A2680,参数!$B$6,参数!$B$5)</f>
        <v>0</v>
      </c>
      <c r="P2680" s="17">
        <f ca="1">f_nav_periodreturnrankingper(A2680,参数!$B$6,参数!$B$5,3)</f>
        <v>0</v>
      </c>
      <c r="Q2680" s="25">
        <f>f_return(A2680,1,参数!$B$1-365/2,参数!$B$1)</f>
        <v>49.6773488183296</v>
      </c>
      <c r="R2680" s="25">
        <f ca="1">f_return(A2680,1,参数!$B$4,参数!$B$1)</f>
        <v>0</v>
      </c>
      <c r="S2680" s="25">
        <f ca="1">f_return(A2680,1,参数!$B$6,参数!$B$1)</f>
        <v>0</v>
      </c>
      <c r="T2680" t="str">
        <f>f_info_investtype(A2680)</f>
        <v>偏股混合型基金</v>
      </c>
      <c r="U2680" t="str">
        <f>f_info_fundmanager(A2680)</f>
        <v>高源</v>
      </c>
      <c r="V2680">
        <f>f_info_manager_onthepostdays(A2680,1)</f>
        <v>238</v>
      </c>
      <c r="W2680" s="25">
        <f ca="1">f_return_1w(A2680,"0",参数!$B$2)</f>
        <v>0</v>
      </c>
      <c r="X2680" s="25">
        <f>f_return_1m(A2680,"0",参数!$B$1)</f>
        <v>10.9753857457752</v>
      </c>
      <c r="Y2680" s="25">
        <f>f_return_3m(A2680,0,参数!$B$1)</f>
        <v>16.743961352657</v>
      </c>
      <c r="Z2680" s="25">
        <f>f_return_6m(A2680,0,参数!B2679)</f>
        <v>17.9179873217115</v>
      </c>
      <c r="AA2680" t="str">
        <f>f_dq_status(A2680,参数!$B$1)</f>
        <v>暂停申购|暂停赎回</v>
      </c>
      <c r="AB2680" s="17">
        <f ca="1">f_risk_maxdownside(A2680,参数!$B$6,参数!$B$1)</f>
        <v>-4.06668594005975</v>
      </c>
      <c r="AC2680" s="17">
        <f ca="1">f_risk_maxdownside(A2680,参数!$B$4,参数!$B$1)</f>
        <v>-4.06668594005975</v>
      </c>
      <c r="AD2680" t="str">
        <f ca="1">f_risk_maxdownside_date(A2680,参数!$B$6,参数!$B$1)</f>
        <v>20200829-20200930</v>
      </c>
    </row>
    <row r="2681" spans="1:30">
      <c r="A2681" s="15" t="s">
        <v>2709</v>
      </c>
      <c r="B2681" t="str">
        <f>f_info_name(A2681)</f>
        <v>易方达瑞锦A</v>
      </c>
      <c r="C2681" t="str">
        <f>f_info_setupdate(A2681)</f>
        <v>2020-07-07</v>
      </c>
      <c r="D2681" s="16">
        <f t="shared" si="41"/>
        <v>202</v>
      </c>
      <c r="F2681" s="17">
        <f>f_netasset_total(A2681,参数!$B$1,100000000)</f>
        <v>8.551171904</v>
      </c>
      <c r="G2681" s="17">
        <f ca="1">f_nav_adjustedreturn(A2681,参数!$B$2,参数!$B$1)</f>
        <v>0</v>
      </c>
      <c r="H2681" s="17">
        <f ca="1">f_nav_periodreturnrankingper(A2681,参数!$B$2,参数!$B$1,3)</f>
        <v>0</v>
      </c>
      <c r="I2681" s="17">
        <f ca="1">f_nav_adjustedreturn(A2681,参数!$B$3,参数!$B$2)</f>
        <v>0</v>
      </c>
      <c r="J2681" s="17">
        <f ca="1">f_nav_periodreturnrankingper(A2681,参数!$B$3,参数!$B$2,3)</f>
        <v>0</v>
      </c>
      <c r="K2681" s="17">
        <f ca="1">f_nav_adjustedreturn(A2681,参数!$B$4,参数!$B$3)</f>
        <v>0</v>
      </c>
      <c r="L2681" s="17">
        <f ca="1">f_nav_periodreturnrankingper(A2681,参数!$B$4,参数!$B$3,3)</f>
        <v>0</v>
      </c>
      <c r="M2681" s="17">
        <f ca="1">f_nav_adjustedreturn(A2681,参数!$B$5,参数!$B$4)</f>
        <v>0</v>
      </c>
      <c r="N2681" s="17">
        <f ca="1">f_nav_periodreturnrankingper(A2681,参数!$B$5,参数!$B$4,3)</f>
        <v>0</v>
      </c>
      <c r="O2681" s="17">
        <f ca="1">f_nav_adjustedreturn(A2681,参数!$B$6,参数!$B$5)</f>
        <v>0</v>
      </c>
      <c r="P2681" s="17">
        <f ca="1">f_nav_periodreturnrankingper(A2681,参数!$B$6,参数!$B$5,3)</f>
        <v>0</v>
      </c>
      <c r="Q2681" s="25">
        <f>f_return(A2681,1,参数!$B$1-365/2,参数!$B$1)</f>
        <v>12.9492378799051</v>
      </c>
      <c r="R2681" s="25">
        <f ca="1">f_return(A2681,1,参数!$B$4,参数!$B$1)</f>
        <v>0</v>
      </c>
      <c r="S2681" s="25">
        <f ca="1">f_return(A2681,1,参数!$B$6,参数!$B$1)</f>
        <v>0</v>
      </c>
      <c r="T2681" t="str">
        <f>f_info_investtype(A2681)</f>
        <v>灵活配置型基金</v>
      </c>
      <c r="U2681" t="str">
        <f>f_info_fundmanager(A2681)</f>
        <v>杨康,韩阅川</v>
      </c>
      <c r="V2681">
        <f>f_info_manager_onthepostdays(A2681,1)</f>
        <v>219</v>
      </c>
      <c r="W2681" s="25">
        <f ca="1">f_return_1w(A2681,"0",参数!$B$2)</f>
        <v>0</v>
      </c>
      <c r="X2681" s="25">
        <f>f_return_1m(A2681,"0",参数!$B$1)</f>
        <v>2.21294768514024</v>
      </c>
      <c r="Y2681" s="25">
        <f>f_return_3m(A2681,0,参数!$B$1)</f>
        <v>3.81506309148265</v>
      </c>
      <c r="Z2681" s="25">
        <f>f_return_6m(A2681,0,参数!B2680)</f>
        <v>5.76115223044608</v>
      </c>
      <c r="AA2681" t="str">
        <f>f_dq_status(A2681,参数!$B$1)</f>
        <v>暂停大额申购|开放赎回</v>
      </c>
      <c r="AB2681" s="17">
        <f ca="1">f_risk_maxdownside(A2681,参数!$B$6,参数!$B$1)</f>
        <v>-1.14781914362712</v>
      </c>
      <c r="AC2681" s="17">
        <f ca="1">f_risk_maxdownside(A2681,参数!$B$4,参数!$B$1)</f>
        <v>-1.14781914362712</v>
      </c>
      <c r="AD2681" t="str">
        <f ca="1">f_risk_maxdownside_date(A2681,参数!$B$6,参数!$B$1)</f>
        <v>20200710-20200716,20200710-20200724</v>
      </c>
    </row>
    <row r="2682" spans="1:30">
      <c r="A2682" s="15" t="s">
        <v>2710</v>
      </c>
      <c r="B2682" t="str">
        <f>f_info_name(A2682)</f>
        <v>富国积极成长一年</v>
      </c>
      <c r="C2682" t="str">
        <f>f_info_setupdate(A2682)</f>
        <v>2020-06-15</v>
      </c>
      <c r="D2682" s="16">
        <f t="shared" si="41"/>
        <v>224</v>
      </c>
      <c r="F2682" s="17">
        <f>f_netasset_total(A2682,参数!$B$1,100000000)</f>
        <v>21.0282203283</v>
      </c>
      <c r="G2682" s="17">
        <f ca="1">f_nav_adjustedreturn(A2682,参数!$B$2,参数!$B$1)</f>
        <v>0</v>
      </c>
      <c r="H2682" s="17">
        <f ca="1">f_nav_periodreturnrankingper(A2682,参数!$B$2,参数!$B$1,3)</f>
        <v>0</v>
      </c>
      <c r="I2682" s="17">
        <f ca="1">f_nav_adjustedreturn(A2682,参数!$B$3,参数!$B$2)</f>
        <v>0</v>
      </c>
      <c r="J2682" s="17">
        <f ca="1">f_nav_periodreturnrankingper(A2682,参数!$B$3,参数!$B$2,3)</f>
        <v>0</v>
      </c>
      <c r="K2682" s="17">
        <f ca="1">f_nav_adjustedreturn(A2682,参数!$B$4,参数!$B$3)</f>
        <v>0</v>
      </c>
      <c r="L2682" s="17">
        <f ca="1">f_nav_periodreturnrankingper(A2682,参数!$B$4,参数!$B$3,3)</f>
        <v>0</v>
      </c>
      <c r="M2682" s="17">
        <f ca="1">f_nav_adjustedreturn(A2682,参数!$B$5,参数!$B$4)</f>
        <v>0</v>
      </c>
      <c r="N2682" s="17">
        <f ca="1">f_nav_periodreturnrankingper(A2682,参数!$B$5,参数!$B$4,3)</f>
        <v>0</v>
      </c>
      <c r="O2682" s="17">
        <f ca="1">f_nav_adjustedreturn(A2682,参数!$B$6,参数!$B$5)</f>
        <v>0</v>
      </c>
      <c r="P2682" s="17">
        <f ca="1">f_nav_periodreturnrankingper(A2682,参数!$B$6,参数!$B$5,3)</f>
        <v>0</v>
      </c>
      <c r="Q2682" s="25">
        <f>f_return(A2682,1,参数!$B$1-365/2,参数!$B$1)</f>
        <v>85.0192049205944</v>
      </c>
      <c r="R2682" s="25">
        <f ca="1">f_return(A2682,1,参数!$B$4,参数!$B$1)</f>
        <v>0</v>
      </c>
      <c r="S2682" s="25">
        <f ca="1">f_return(A2682,1,参数!$B$6,参数!$B$1)</f>
        <v>0</v>
      </c>
      <c r="T2682" t="str">
        <f>f_info_investtype(A2682)</f>
        <v>偏股混合型基金</v>
      </c>
      <c r="U2682" t="str">
        <f>f_info_fundmanager(A2682)</f>
        <v>杨栋</v>
      </c>
      <c r="V2682">
        <f>f_info_manager_onthepostdays(A2682,1)</f>
        <v>241</v>
      </c>
      <c r="W2682" s="25">
        <f ca="1">f_return_1w(A2682,"0",参数!$B$2)</f>
        <v>0</v>
      </c>
      <c r="X2682" s="25">
        <f>f_return_1m(A2682,"0",参数!$B$1)</f>
        <v>5.81188048206517</v>
      </c>
      <c r="Y2682" s="25">
        <f>f_return_3m(A2682,0,参数!$B$1)</f>
        <v>26.8638850889193</v>
      </c>
      <c r="Z2682" s="25">
        <f>f_return_6m(A2682,0,参数!B2681)</f>
        <v>10.8096999588985</v>
      </c>
      <c r="AA2682" t="str">
        <f>f_dq_status(A2682,参数!$B$1)</f>
        <v>封闭期</v>
      </c>
      <c r="AB2682" s="17">
        <f ca="1">f_risk_maxdownside(A2682,参数!$B$6,参数!$B$1)</f>
        <v>-8.91080969995889</v>
      </c>
      <c r="AC2682" s="17">
        <f ca="1">f_risk_maxdownside(A2682,参数!$B$4,参数!$B$1)</f>
        <v>-8.91080969995889</v>
      </c>
      <c r="AD2682" t="str">
        <f ca="1">f_risk_maxdownside_date(A2682,参数!$B$6,参数!$B$1)</f>
        <v>20200808-20200911</v>
      </c>
    </row>
    <row r="2683" spans="1:30">
      <c r="A2683" s="15" t="s">
        <v>2711</v>
      </c>
      <c r="B2683" t="str">
        <f>f_info_name(A2683)</f>
        <v>华安安利</v>
      </c>
      <c r="C2683" t="str">
        <f>f_info_setupdate(A2683)</f>
        <v>2020-09-11</v>
      </c>
      <c r="D2683" s="16">
        <f t="shared" si="41"/>
        <v>136</v>
      </c>
      <c r="F2683" s="17">
        <f>f_netasset_total(A2683,参数!$B$1,100000000)</f>
        <v>5.5958110582</v>
      </c>
      <c r="G2683" s="17">
        <f ca="1">f_nav_adjustedreturn(A2683,参数!$B$2,参数!$B$1)</f>
        <v>0</v>
      </c>
      <c r="H2683" s="17">
        <f ca="1">f_nav_periodreturnrankingper(A2683,参数!$B$2,参数!$B$1,3)</f>
        <v>0</v>
      </c>
      <c r="I2683" s="17">
        <f ca="1">f_nav_adjustedreturn(A2683,参数!$B$3,参数!$B$2)</f>
        <v>0</v>
      </c>
      <c r="J2683" s="17">
        <f ca="1">f_nav_periodreturnrankingper(A2683,参数!$B$3,参数!$B$2,3)</f>
        <v>0</v>
      </c>
      <c r="K2683" s="17">
        <f ca="1">f_nav_adjustedreturn(A2683,参数!$B$4,参数!$B$3)</f>
        <v>0</v>
      </c>
      <c r="L2683" s="17">
        <f ca="1">f_nav_periodreturnrankingper(A2683,参数!$B$4,参数!$B$3,3)</f>
        <v>0</v>
      </c>
      <c r="M2683" s="17">
        <f ca="1">f_nav_adjustedreturn(A2683,参数!$B$5,参数!$B$4)</f>
        <v>0</v>
      </c>
      <c r="N2683" s="17">
        <f ca="1">f_nav_periodreturnrankingper(A2683,参数!$B$5,参数!$B$4,3)</f>
        <v>0</v>
      </c>
      <c r="O2683" s="17">
        <f ca="1">f_nav_adjustedreturn(A2683,参数!$B$6,参数!$B$5)</f>
        <v>0</v>
      </c>
      <c r="P2683" s="17">
        <f ca="1">f_nav_periodreturnrankingper(A2683,参数!$B$6,参数!$B$5,3)</f>
        <v>0</v>
      </c>
      <c r="Q2683" s="25">
        <f>f_return(A2683,1,参数!$B$1-365/2,参数!$B$1)</f>
        <v>0</v>
      </c>
      <c r="R2683" s="25">
        <f ca="1">f_return(A2683,1,参数!$B$4,参数!$B$1)</f>
        <v>0</v>
      </c>
      <c r="S2683" s="25">
        <f ca="1">f_return(A2683,1,参数!$B$6,参数!$B$1)</f>
        <v>0</v>
      </c>
      <c r="T2683" t="str">
        <f>f_info_investtype(A2683)</f>
        <v>平衡混合型基金</v>
      </c>
      <c r="U2683" t="str">
        <f>f_info_fundmanager(A2683)</f>
        <v>舒灏</v>
      </c>
      <c r="V2683">
        <f>f_info_manager_onthepostdays(A2683,1)</f>
        <v>153</v>
      </c>
      <c r="W2683" s="25">
        <f ca="1">f_return_1w(A2683,"0",参数!$B$2)</f>
        <v>0</v>
      </c>
      <c r="X2683" s="25">
        <f>f_return_1m(A2683,"0",参数!$B$1)</f>
        <v>6.99596033786266</v>
      </c>
      <c r="Y2683" s="25">
        <f>f_return_3m(A2683,0,参数!$B$1)</f>
        <v>15.5806803530695</v>
      </c>
      <c r="Z2683" s="25">
        <f>f_return_6m(A2683,0,参数!B2682)</f>
        <v>0</v>
      </c>
      <c r="AA2683" t="str">
        <f>f_dq_status(A2683,参数!$B$1)</f>
        <v>暂停大额申购|开放赎回</v>
      </c>
      <c r="AB2683" s="17">
        <f ca="1">f_risk_maxdownside(A2683,参数!$B$6,参数!$B$1)</f>
        <v>-4.52569675274865</v>
      </c>
      <c r="AC2683" s="17">
        <f ca="1">f_risk_maxdownside(A2683,参数!$B$4,参数!$B$1)</f>
        <v>-4.52569675274865</v>
      </c>
      <c r="AD2683" t="str">
        <f ca="1">f_risk_maxdownside_date(A2683,参数!$B$6,参数!$B$1)</f>
        <v>20210108-20210114</v>
      </c>
    </row>
    <row r="2684" spans="1:30">
      <c r="A2684" s="15" t="s">
        <v>2712</v>
      </c>
      <c r="B2684" t="str">
        <f>f_info_name(A2684)</f>
        <v>招商成长精选一年定开A</v>
      </c>
      <c r="C2684" t="str">
        <f>f_info_setupdate(A2684)</f>
        <v>2020-06-19</v>
      </c>
      <c r="D2684" s="16">
        <f t="shared" si="41"/>
        <v>220</v>
      </c>
      <c r="F2684" s="17">
        <f>f_netasset_total(A2684,参数!$B$1,100000000)</f>
        <v>11.1836680159</v>
      </c>
      <c r="G2684" s="17">
        <f ca="1">f_nav_adjustedreturn(A2684,参数!$B$2,参数!$B$1)</f>
        <v>0</v>
      </c>
      <c r="H2684" s="17">
        <f ca="1">f_nav_periodreturnrankingper(A2684,参数!$B$2,参数!$B$1,3)</f>
        <v>0</v>
      </c>
      <c r="I2684" s="17">
        <f ca="1">f_nav_adjustedreturn(A2684,参数!$B$3,参数!$B$2)</f>
        <v>0</v>
      </c>
      <c r="J2684" s="17">
        <f ca="1">f_nav_periodreturnrankingper(A2684,参数!$B$3,参数!$B$2,3)</f>
        <v>0</v>
      </c>
      <c r="K2684" s="17">
        <f ca="1">f_nav_adjustedreturn(A2684,参数!$B$4,参数!$B$3)</f>
        <v>0</v>
      </c>
      <c r="L2684" s="17">
        <f ca="1">f_nav_periodreturnrankingper(A2684,参数!$B$4,参数!$B$3,3)</f>
        <v>0</v>
      </c>
      <c r="M2684" s="17">
        <f ca="1">f_nav_adjustedreturn(A2684,参数!$B$5,参数!$B$4)</f>
        <v>0</v>
      </c>
      <c r="N2684" s="17">
        <f ca="1">f_nav_periodreturnrankingper(A2684,参数!$B$5,参数!$B$4,3)</f>
        <v>0</v>
      </c>
      <c r="O2684" s="17">
        <f ca="1">f_nav_adjustedreturn(A2684,参数!$B$6,参数!$B$5)</f>
        <v>0</v>
      </c>
      <c r="P2684" s="17">
        <f ca="1">f_nav_periodreturnrankingper(A2684,参数!$B$6,参数!$B$5,3)</f>
        <v>0</v>
      </c>
      <c r="Q2684" s="25">
        <f>f_return(A2684,1,参数!$B$1-365/2,参数!$B$1)</f>
        <v>78.3918108697494</v>
      </c>
      <c r="R2684" s="25">
        <f ca="1">f_return(A2684,1,参数!$B$4,参数!$B$1)</f>
        <v>0</v>
      </c>
      <c r="S2684" s="25">
        <f ca="1">f_return(A2684,1,参数!$B$6,参数!$B$1)</f>
        <v>0</v>
      </c>
      <c r="T2684" t="str">
        <f>f_info_investtype(A2684)</f>
        <v>偏股混合型基金</v>
      </c>
      <c r="U2684" t="str">
        <f>f_info_fundmanager(A2684)</f>
        <v>郭锐,万亿</v>
      </c>
      <c r="V2684">
        <f>f_info_manager_onthepostdays(A2684,1)</f>
        <v>237</v>
      </c>
      <c r="W2684" s="25">
        <f ca="1">f_return_1w(A2684,"0",参数!$B$2)</f>
        <v>0</v>
      </c>
      <c r="X2684" s="25">
        <f>f_return_1m(A2684,"0",参数!$B$1)</f>
        <v>15.7620946766083</v>
      </c>
      <c r="Y2684" s="25">
        <f>f_return_3m(A2684,0,参数!$B$1)</f>
        <v>27.1134805788271</v>
      </c>
      <c r="Z2684" s="25">
        <f>f_return_6m(A2684,0,参数!B2683)</f>
        <v>22.2095346845561</v>
      </c>
      <c r="AA2684" t="str">
        <f>f_dq_status(A2684,参数!$B$1)</f>
        <v>封闭期</v>
      </c>
      <c r="AB2684" s="17">
        <f ca="1">f_risk_maxdownside(A2684,参数!$B$6,参数!$B$1)</f>
        <v>-4.78321678321677</v>
      </c>
      <c r="AC2684" s="17">
        <f ca="1">f_risk_maxdownside(A2684,参数!$B$4,参数!$B$1)</f>
        <v>-4.78321678321677</v>
      </c>
      <c r="AD2684" t="str">
        <f ca="1">f_risk_maxdownside_date(A2684,参数!$B$6,参数!$B$1)</f>
        <v>20200829-20200911</v>
      </c>
    </row>
    <row r="2685" spans="1:30">
      <c r="A2685" s="15" t="s">
        <v>2713</v>
      </c>
      <c r="B2685" t="str">
        <f>f_info_name(A2685)</f>
        <v>华夏成长精选6个月定开A</v>
      </c>
      <c r="C2685" t="str">
        <f>f_info_setupdate(A2685)</f>
        <v>2020-06-12</v>
      </c>
      <c r="D2685" s="16">
        <f t="shared" si="41"/>
        <v>227</v>
      </c>
      <c r="F2685" s="17">
        <f>f_netasset_total(A2685,参数!$B$1,100000000)</f>
        <v>22.3798973052</v>
      </c>
      <c r="G2685" s="17">
        <f ca="1">f_nav_adjustedreturn(A2685,参数!$B$2,参数!$B$1)</f>
        <v>0</v>
      </c>
      <c r="H2685" s="17">
        <f ca="1">f_nav_periodreturnrankingper(A2685,参数!$B$2,参数!$B$1,3)</f>
        <v>0</v>
      </c>
      <c r="I2685" s="17">
        <f ca="1">f_nav_adjustedreturn(A2685,参数!$B$3,参数!$B$2)</f>
        <v>0</v>
      </c>
      <c r="J2685" s="17">
        <f ca="1">f_nav_periodreturnrankingper(A2685,参数!$B$3,参数!$B$2,3)</f>
        <v>0</v>
      </c>
      <c r="K2685" s="17">
        <f ca="1">f_nav_adjustedreturn(A2685,参数!$B$4,参数!$B$3)</f>
        <v>0</v>
      </c>
      <c r="L2685" s="17">
        <f ca="1">f_nav_periodreturnrankingper(A2685,参数!$B$4,参数!$B$3,3)</f>
        <v>0</v>
      </c>
      <c r="M2685" s="17">
        <f ca="1">f_nav_adjustedreturn(A2685,参数!$B$5,参数!$B$4)</f>
        <v>0</v>
      </c>
      <c r="N2685" s="17">
        <f ca="1">f_nav_periodreturnrankingper(A2685,参数!$B$5,参数!$B$4,3)</f>
        <v>0</v>
      </c>
      <c r="O2685" s="17">
        <f ca="1">f_nav_adjustedreturn(A2685,参数!$B$6,参数!$B$5)</f>
        <v>0</v>
      </c>
      <c r="P2685" s="17">
        <f ca="1">f_nav_periodreturnrankingper(A2685,参数!$B$6,参数!$B$5,3)</f>
        <v>0</v>
      </c>
      <c r="Q2685" s="25">
        <f>f_return(A2685,1,参数!$B$1-365/2,参数!$B$1)</f>
        <v>76.2947622813439</v>
      </c>
      <c r="R2685" s="25">
        <f ca="1">f_return(A2685,1,参数!$B$4,参数!$B$1)</f>
        <v>0</v>
      </c>
      <c r="S2685" s="25">
        <f ca="1">f_return(A2685,1,参数!$B$6,参数!$B$1)</f>
        <v>0</v>
      </c>
      <c r="T2685" t="str">
        <f>f_info_investtype(A2685)</f>
        <v>偏股混合型基金</v>
      </c>
      <c r="U2685" t="str">
        <f>f_info_fundmanager(A2685)</f>
        <v>林晶,顾鑫峰</v>
      </c>
      <c r="V2685">
        <f>f_info_manager_onthepostdays(A2685,1)</f>
        <v>244</v>
      </c>
      <c r="W2685" s="25">
        <f ca="1">f_return_1w(A2685,"0",参数!$B$2)</f>
        <v>0</v>
      </c>
      <c r="X2685" s="25">
        <f>f_return_1m(A2685,"0",参数!$B$1)</f>
        <v>20.0468933177022</v>
      </c>
      <c r="Y2685" s="25">
        <f>f_return_3m(A2685,0,参数!$B$1)</f>
        <v>36.2219688331433</v>
      </c>
      <c r="Z2685" s="25">
        <f>f_return_6m(A2685,0,参数!B2684)</f>
        <v>18.0697278911565</v>
      </c>
      <c r="AA2685" t="str">
        <f>f_dq_status(A2685,参数!$B$1)</f>
        <v>暂停申购|暂停赎回</v>
      </c>
      <c r="AB2685" s="17">
        <f ca="1">f_risk_maxdownside(A2685,参数!$B$6,参数!$B$1)</f>
        <v>-10.5102040816326</v>
      </c>
      <c r="AC2685" s="17">
        <f ca="1">f_risk_maxdownside(A2685,参数!$B$4,参数!$B$1)</f>
        <v>-10.5102040816326</v>
      </c>
      <c r="AD2685" t="str">
        <f ca="1">f_risk_maxdownside_date(A2685,参数!$B$6,参数!$B$1)</f>
        <v>20200808-20201023</v>
      </c>
    </row>
    <row r="2686" spans="1:30">
      <c r="A2686" s="15" t="s">
        <v>2714</v>
      </c>
      <c r="B2686" t="str">
        <f>f_info_name(A2686)</f>
        <v>长江添利A</v>
      </c>
      <c r="C2686" t="str">
        <f>f_info_setupdate(A2686)</f>
        <v>2020-08-06</v>
      </c>
      <c r="D2686" s="16">
        <f t="shared" si="41"/>
        <v>172</v>
      </c>
      <c r="F2686" s="17">
        <f>f_netasset_total(A2686,参数!$B$1,100000000)</f>
        <v>3.4729237949</v>
      </c>
      <c r="G2686" s="17">
        <f ca="1">f_nav_adjustedreturn(A2686,参数!$B$2,参数!$B$1)</f>
        <v>0</v>
      </c>
      <c r="H2686" s="17">
        <f ca="1">f_nav_periodreturnrankingper(A2686,参数!$B$2,参数!$B$1,3)</f>
        <v>0</v>
      </c>
      <c r="I2686" s="17">
        <f ca="1">f_nav_adjustedreturn(A2686,参数!$B$3,参数!$B$2)</f>
        <v>0</v>
      </c>
      <c r="J2686" s="17">
        <f ca="1">f_nav_periodreturnrankingper(A2686,参数!$B$3,参数!$B$2,3)</f>
        <v>0</v>
      </c>
      <c r="K2686" s="17">
        <f ca="1">f_nav_adjustedreturn(A2686,参数!$B$4,参数!$B$3)</f>
        <v>0</v>
      </c>
      <c r="L2686" s="17">
        <f ca="1">f_nav_periodreturnrankingper(A2686,参数!$B$4,参数!$B$3,3)</f>
        <v>0</v>
      </c>
      <c r="M2686" s="17">
        <f ca="1">f_nav_adjustedreturn(A2686,参数!$B$5,参数!$B$4)</f>
        <v>0</v>
      </c>
      <c r="N2686" s="17">
        <f ca="1">f_nav_periodreturnrankingper(A2686,参数!$B$5,参数!$B$4,3)</f>
        <v>0</v>
      </c>
      <c r="O2686" s="17">
        <f ca="1">f_nav_adjustedreturn(A2686,参数!$B$6,参数!$B$5)</f>
        <v>0</v>
      </c>
      <c r="P2686" s="17">
        <f ca="1">f_nav_periodreturnrankingper(A2686,参数!$B$6,参数!$B$5,3)</f>
        <v>0</v>
      </c>
      <c r="Q2686" s="25">
        <f>f_return(A2686,1,参数!$B$1-365/2,参数!$B$1)</f>
        <v>0</v>
      </c>
      <c r="R2686" s="25">
        <f ca="1">f_return(A2686,1,参数!$B$4,参数!$B$1)</f>
        <v>0</v>
      </c>
      <c r="S2686" s="25">
        <f ca="1">f_return(A2686,1,参数!$B$6,参数!$B$1)</f>
        <v>0</v>
      </c>
      <c r="T2686" t="str">
        <f>f_info_investtype(A2686)</f>
        <v>偏债混合型基金</v>
      </c>
      <c r="U2686" t="str">
        <f>f_info_fundmanager(A2686)</f>
        <v>漆志伟,徐婕</v>
      </c>
      <c r="V2686">
        <f>f_info_manager_onthepostdays(A2686,1)</f>
        <v>189</v>
      </c>
      <c r="W2686" s="25">
        <f ca="1">f_return_1w(A2686,"0",参数!$B$2)</f>
        <v>0</v>
      </c>
      <c r="X2686" s="25">
        <f>f_return_1m(A2686,"0",参数!$B$1)</f>
        <v>6.59888739689238</v>
      </c>
      <c r="Y2686" s="25">
        <f>f_return_3m(A2686,0,参数!$B$1)</f>
        <v>10.7302978977782</v>
      </c>
      <c r="Z2686" s="25">
        <f>f_return_6m(A2686,0,参数!B2685)</f>
        <v>10.15</v>
      </c>
      <c r="AA2686" t="str">
        <f>f_dq_status(A2686,参数!$B$1)</f>
        <v>开放申购|开放赎回</v>
      </c>
      <c r="AB2686" s="17">
        <f ca="1">f_risk_maxdownside(A2686,参数!$B$6,参数!$B$1)</f>
        <v>-1.22563211735186</v>
      </c>
      <c r="AC2686" s="17">
        <f ca="1">f_risk_maxdownside(A2686,参数!$B$4,参数!$B$1)</f>
        <v>-1.22563211735186</v>
      </c>
      <c r="AD2686" t="str">
        <f ca="1">f_risk_maxdownside_date(A2686,参数!$B$6,参数!$B$1)</f>
        <v>20201202-20201211</v>
      </c>
    </row>
    <row r="2687" spans="1:30">
      <c r="A2687" s="15" t="s">
        <v>2715</v>
      </c>
      <c r="B2687" t="str">
        <f>f_info_name(A2687)</f>
        <v>南方景气驱动A</v>
      </c>
      <c r="C2687" t="str">
        <f>f_info_setupdate(A2687)</f>
        <v>2020-08-04</v>
      </c>
      <c r="D2687" s="16">
        <f t="shared" si="41"/>
        <v>174</v>
      </c>
      <c r="F2687" s="17">
        <f>f_netasset_total(A2687,参数!$B$1,100000000)</f>
        <v>101.72630937</v>
      </c>
      <c r="G2687" s="17">
        <f ca="1">f_nav_adjustedreturn(A2687,参数!$B$2,参数!$B$1)</f>
        <v>0</v>
      </c>
      <c r="H2687" s="17">
        <f ca="1">f_nav_periodreturnrankingper(A2687,参数!$B$2,参数!$B$1,3)</f>
        <v>0</v>
      </c>
      <c r="I2687" s="17">
        <f ca="1">f_nav_adjustedreturn(A2687,参数!$B$3,参数!$B$2)</f>
        <v>0</v>
      </c>
      <c r="J2687" s="17">
        <f ca="1">f_nav_periodreturnrankingper(A2687,参数!$B$3,参数!$B$2,3)</f>
        <v>0</v>
      </c>
      <c r="K2687" s="17">
        <f ca="1">f_nav_adjustedreturn(A2687,参数!$B$4,参数!$B$3)</f>
        <v>0</v>
      </c>
      <c r="L2687" s="17">
        <f ca="1">f_nav_periodreturnrankingper(A2687,参数!$B$4,参数!$B$3,3)</f>
        <v>0</v>
      </c>
      <c r="M2687" s="17">
        <f ca="1">f_nav_adjustedreturn(A2687,参数!$B$5,参数!$B$4)</f>
        <v>0</v>
      </c>
      <c r="N2687" s="17">
        <f ca="1">f_nav_periodreturnrankingper(A2687,参数!$B$5,参数!$B$4,3)</f>
        <v>0</v>
      </c>
      <c r="O2687" s="17">
        <f ca="1">f_nav_adjustedreturn(A2687,参数!$B$6,参数!$B$5)</f>
        <v>0</v>
      </c>
      <c r="P2687" s="17">
        <f ca="1">f_nav_periodreturnrankingper(A2687,参数!$B$6,参数!$B$5,3)</f>
        <v>0</v>
      </c>
      <c r="Q2687" s="25">
        <f>f_return(A2687,1,参数!$B$1-365/2,参数!$B$1)</f>
        <v>0</v>
      </c>
      <c r="R2687" s="25">
        <f ca="1">f_return(A2687,1,参数!$B$4,参数!$B$1)</f>
        <v>0</v>
      </c>
      <c r="S2687" s="25">
        <f ca="1">f_return(A2687,1,参数!$B$6,参数!$B$1)</f>
        <v>0</v>
      </c>
      <c r="T2687" t="str">
        <f>f_info_investtype(A2687)</f>
        <v>偏股混合型基金</v>
      </c>
      <c r="U2687" t="str">
        <f>f_info_fundmanager(A2687)</f>
        <v>茅炜</v>
      </c>
      <c r="V2687">
        <f>f_info_manager_onthepostdays(A2687,1)</f>
        <v>191</v>
      </c>
      <c r="W2687" s="25">
        <f ca="1">f_return_1w(A2687,"0",参数!$B$2)</f>
        <v>0</v>
      </c>
      <c r="X2687" s="25">
        <f>f_return_1m(A2687,"0",参数!$B$1)</f>
        <v>15.9114076545269</v>
      </c>
      <c r="Y2687" s="25">
        <f>f_return_3m(A2687,0,参数!$B$1)</f>
        <v>24.2105263157895</v>
      </c>
      <c r="Z2687" s="25">
        <f>f_return_6m(A2687,0,参数!B2686)</f>
        <v>27.945150635572</v>
      </c>
      <c r="AA2687" t="str">
        <f>f_dq_status(A2687,参数!$B$1)</f>
        <v>开放申购|开放赎回</v>
      </c>
      <c r="AB2687" s="17">
        <f ca="1">f_risk_maxdownside(A2687,参数!$B$6,参数!$B$1)</f>
        <v>-4.89235151210522</v>
      </c>
      <c r="AC2687" s="17">
        <f ca="1">f_risk_maxdownside(A2687,参数!$B$4,参数!$B$1)</f>
        <v>-4.89235151210522</v>
      </c>
      <c r="AD2687" t="str">
        <f ca="1">f_risk_maxdownside_date(A2687,参数!$B$6,参数!$B$1)</f>
        <v>20210108-20210119</v>
      </c>
    </row>
    <row r="2688" spans="1:30">
      <c r="A2688" s="15" t="s">
        <v>2716</v>
      </c>
      <c r="B2688" t="str">
        <f>f_info_name(A2688)</f>
        <v>工银新兴制造A</v>
      </c>
      <c r="C2688" t="str">
        <f>f_info_setupdate(A2688)</f>
        <v>2020-08-20</v>
      </c>
      <c r="D2688" s="16">
        <f t="shared" si="41"/>
        <v>158</v>
      </c>
      <c r="F2688" s="17">
        <f>f_netasset_total(A2688,参数!$B$1,100000000)</f>
        <v>3.2886174546</v>
      </c>
      <c r="G2688" s="17">
        <f ca="1">f_nav_adjustedreturn(A2688,参数!$B$2,参数!$B$1)</f>
        <v>0</v>
      </c>
      <c r="H2688" s="17">
        <f ca="1">f_nav_periodreturnrankingper(A2688,参数!$B$2,参数!$B$1,3)</f>
        <v>0</v>
      </c>
      <c r="I2688" s="17">
        <f ca="1">f_nav_adjustedreturn(A2688,参数!$B$3,参数!$B$2)</f>
        <v>0</v>
      </c>
      <c r="J2688" s="17">
        <f ca="1">f_nav_periodreturnrankingper(A2688,参数!$B$3,参数!$B$2,3)</f>
        <v>0</v>
      </c>
      <c r="K2688" s="17">
        <f ca="1">f_nav_adjustedreturn(A2688,参数!$B$4,参数!$B$3)</f>
        <v>0</v>
      </c>
      <c r="L2688" s="17">
        <f ca="1">f_nav_periodreturnrankingper(A2688,参数!$B$4,参数!$B$3,3)</f>
        <v>0</v>
      </c>
      <c r="M2688" s="17">
        <f ca="1">f_nav_adjustedreturn(A2688,参数!$B$5,参数!$B$4)</f>
        <v>0</v>
      </c>
      <c r="N2688" s="17">
        <f ca="1">f_nav_periodreturnrankingper(A2688,参数!$B$5,参数!$B$4,3)</f>
        <v>0</v>
      </c>
      <c r="O2688" s="17">
        <f ca="1">f_nav_adjustedreturn(A2688,参数!$B$6,参数!$B$5)</f>
        <v>0</v>
      </c>
      <c r="P2688" s="17">
        <f ca="1">f_nav_periodreturnrankingper(A2688,参数!$B$6,参数!$B$5,3)</f>
        <v>0</v>
      </c>
      <c r="Q2688" s="25">
        <f>f_return(A2688,1,参数!$B$1-365/2,参数!$B$1)</f>
        <v>0</v>
      </c>
      <c r="R2688" s="25">
        <f ca="1">f_return(A2688,1,参数!$B$4,参数!$B$1)</f>
        <v>0</v>
      </c>
      <c r="S2688" s="25">
        <f ca="1">f_return(A2688,1,参数!$B$6,参数!$B$1)</f>
        <v>0</v>
      </c>
      <c r="T2688" t="str">
        <f>f_info_investtype(A2688)</f>
        <v>偏股混合型基金</v>
      </c>
      <c r="U2688" t="str">
        <f>f_info_fundmanager(A2688)</f>
        <v>张宇帆</v>
      </c>
      <c r="V2688">
        <f>f_info_manager_onthepostdays(A2688,1)</f>
        <v>175</v>
      </c>
      <c r="W2688" s="25">
        <f ca="1">f_return_1w(A2688,"0",参数!$B$2)</f>
        <v>0</v>
      </c>
      <c r="X2688" s="25">
        <f>f_return_1m(A2688,"0",参数!$B$1)</f>
        <v>10.1754385964912</v>
      </c>
      <c r="Y2688" s="25">
        <f>f_return_3m(A2688,0,参数!$B$1)</f>
        <v>31.5380011968881</v>
      </c>
      <c r="Z2688" s="25">
        <f>f_return_6m(A2688,0,参数!B2687)</f>
        <v>0</v>
      </c>
      <c r="AA2688" t="str">
        <f>f_dq_status(A2688,参数!$B$1)</f>
        <v>开放申购|开放赎回</v>
      </c>
      <c r="AB2688" s="17">
        <f ca="1">f_risk_maxdownside(A2688,参数!$B$6,参数!$B$1)</f>
        <v>-4.66282463887434</v>
      </c>
      <c r="AC2688" s="17">
        <f ca="1">f_risk_maxdownside(A2688,参数!$B$4,参数!$B$1)</f>
        <v>-4.66282463887434</v>
      </c>
      <c r="AD2688" t="str">
        <f ca="1">f_risk_maxdownside_date(A2688,参数!$B$6,参数!$B$1)</f>
        <v>20210113-20210119</v>
      </c>
    </row>
    <row r="2689" spans="1:30">
      <c r="A2689" s="15" t="s">
        <v>2717</v>
      </c>
      <c r="B2689" t="str">
        <f>f_info_name(A2689)</f>
        <v>华安聚优精选</v>
      </c>
      <c r="C2689" t="str">
        <f>f_info_setupdate(A2689)</f>
        <v>2020-07-16</v>
      </c>
      <c r="D2689" s="16">
        <f t="shared" si="41"/>
        <v>193</v>
      </c>
      <c r="F2689" s="17">
        <f>f_netasset_total(A2689,参数!$B$1,100000000)</f>
        <v>232.2615913506</v>
      </c>
      <c r="G2689" s="17">
        <f ca="1">f_nav_adjustedreturn(A2689,参数!$B$2,参数!$B$1)</f>
        <v>0</v>
      </c>
      <c r="H2689" s="17">
        <f ca="1">f_nav_periodreturnrankingper(A2689,参数!$B$2,参数!$B$1,3)</f>
        <v>0</v>
      </c>
      <c r="I2689" s="17">
        <f ca="1">f_nav_adjustedreturn(A2689,参数!$B$3,参数!$B$2)</f>
        <v>0</v>
      </c>
      <c r="J2689" s="17">
        <f ca="1">f_nav_periodreturnrankingper(A2689,参数!$B$3,参数!$B$2,3)</f>
        <v>0</v>
      </c>
      <c r="K2689" s="17">
        <f ca="1">f_nav_adjustedreturn(A2689,参数!$B$4,参数!$B$3)</f>
        <v>0</v>
      </c>
      <c r="L2689" s="17">
        <f ca="1">f_nav_periodreturnrankingper(A2689,参数!$B$4,参数!$B$3,3)</f>
        <v>0</v>
      </c>
      <c r="M2689" s="17">
        <f ca="1">f_nav_adjustedreturn(A2689,参数!$B$5,参数!$B$4)</f>
        <v>0</v>
      </c>
      <c r="N2689" s="17">
        <f ca="1">f_nav_periodreturnrankingper(A2689,参数!$B$5,参数!$B$4,3)</f>
        <v>0</v>
      </c>
      <c r="O2689" s="17">
        <f ca="1">f_nav_adjustedreturn(A2689,参数!$B$6,参数!$B$5)</f>
        <v>0</v>
      </c>
      <c r="P2689" s="17">
        <f ca="1">f_nav_periodreturnrankingper(A2689,参数!$B$6,参数!$B$5,3)</f>
        <v>0</v>
      </c>
      <c r="Q2689" s="25">
        <f>f_return(A2689,1,参数!$B$1-365/2,参数!$B$1)</f>
        <v>73.3472130220309</v>
      </c>
      <c r="R2689" s="25">
        <f ca="1">f_return(A2689,1,参数!$B$4,参数!$B$1)</f>
        <v>0</v>
      </c>
      <c r="S2689" s="25">
        <f ca="1">f_return(A2689,1,参数!$B$6,参数!$B$1)</f>
        <v>0</v>
      </c>
      <c r="T2689" t="str">
        <f>f_info_investtype(A2689)</f>
        <v>偏股混合型基金</v>
      </c>
      <c r="U2689" t="str">
        <f>f_info_fundmanager(A2689)</f>
        <v>饶晓鹏</v>
      </c>
      <c r="V2689">
        <f>f_info_manager_onthepostdays(A2689,1)</f>
        <v>210</v>
      </c>
      <c r="W2689" s="25">
        <f ca="1">f_return_1w(A2689,"0",参数!$B$2)</f>
        <v>0</v>
      </c>
      <c r="X2689" s="25">
        <f>f_return_1m(A2689,"0",参数!$B$1)</f>
        <v>15.3731212094577</v>
      </c>
      <c r="Y2689" s="25">
        <f>f_return_3m(A2689,0,参数!$B$1)</f>
        <v>25.0214306124393</v>
      </c>
      <c r="Z2689" s="25">
        <f>f_return_6m(A2689,0,参数!B2688)</f>
        <v>32.9982082420864</v>
      </c>
      <c r="AA2689" t="str">
        <f>f_dq_status(A2689,参数!$B$1)</f>
        <v>开放申购|开放赎回</v>
      </c>
      <c r="AB2689" s="17">
        <f ca="1">f_risk_maxdownside(A2689,参数!$B$6,参数!$B$1)</f>
        <v>-2.62460233297984</v>
      </c>
      <c r="AC2689" s="17">
        <f ca="1">f_risk_maxdownside(A2689,参数!$B$4,参数!$B$1)</f>
        <v>-2.62460233297984</v>
      </c>
      <c r="AD2689" t="str">
        <f ca="1">f_risk_maxdownside_date(A2689,参数!$B$6,参数!$B$1)</f>
        <v>20201202-20201211</v>
      </c>
    </row>
    <row r="2690" spans="1:30">
      <c r="A2690" s="15" t="s">
        <v>2718</v>
      </c>
      <c r="B2690" t="str">
        <f>f_info_name(A2690)</f>
        <v>博时恒盛一年持有期A</v>
      </c>
      <c r="C2690" t="str">
        <f>f_info_setupdate(A2690)</f>
        <v>2020-07-31</v>
      </c>
      <c r="D2690" s="16">
        <f t="shared" si="41"/>
        <v>178</v>
      </c>
      <c r="F2690" s="17">
        <f>f_netasset_total(A2690,参数!$B$1,100000000)</f>
        <v>34.7030525433</v>
      </c>
      <c r="G2690" s="17">
        <f ca="1">f_nav_adjustedreturn(A2690,参数!$B$2,参数!$B$1)</f>
        <v>0</v>
      </c>
      <c r="H2690" s="17">
        <f ca="1">f_nav_periodreturnrankingper(A2690,参数!$B$2,参数!$B$1,3)</f>
        <v>0</v>
      </c>
      <c r="I2690" s="17">
        <f ca="1">f_nav_adjustedreturn(A2690,参数!$B$3,参数!$B$2)</f>
        <v>0</v>
      </c>
      <c r="J2690" s="17">
        <f ca="1">f_nav_periodreturnrankingper(A2690,参数!$B$3,参数!$B$2,3)</f>
        <v>0</v>
      </c>
      <c r="K2690" s="17">
        <f ca="1">f_nav_adjustedreturn(A2690,参数!$B$4,参数!$B$3)</f>
        <v>0</v>
      </c>
      <c r="L2690" s="17">
        <f ca="1">f_nav_periodreturnrankingper(A2690,参数!$B$4,参数!$B$3,3)</f>
        <v>0</v>
      </c>
      <c r="M2690" s="17">
        <f ca="1">f_nav_adjustedreturn(A2690,参数!$B$5,参数!$B$4)</f>
        <v>0</v>
      </c>
      <c r="N2690" s="17">
        <f ca="1">f_nav_periodreturnrankingper(A2690,参数!$B$5,参数!$B$4,3)</f>
        <v>0</v>
      </c>
      <c r="O2690" s="17">
        <f ca="1">f_nav_adjustedreturn(A2690,参数!$B$6,参数!$B$5)</f>
        <v>0</v>
      </c>
      <c r="P2690" s="17">
        <f ca="1">f_nav_periodreturnrankingper(A2690,参数!$B$6,参数!$B$5,3)</f>
        <v>0</v>
      </c>
      <c r="Q2690" s="25">
        <f>f_return(A2690,1,参数!$B$1-365/2,参数!$B$1)</f>
        <v>0</v>
      </c>
      <c r="R2690" s="25">
        <f ca="1">f_return(A2690,1,参数!$B$4,参数!$B$1)</f>
        <v>0</v>
      </c>
      <c r="S2690" s="25">
        <f ca="1">f_return(A2690,1,参数!$B$6,参数!$B$1)</f>
        <v>0</v>
      </c>
      <c r="T2690" t="str">
        <f>f_info_investtype(A2690)</f>
        <v>偏债混合型基金</v>
      </c>
      <c r="U2690" t="str">
        <f>f_info_fundmanager(A2690)</f>
        <v>卓若伟</v>
      </c>
      <c r="V2690">
        <f>f_info_manager_onthepostdays(A2690,1)</f>
        <v>195</v>
      </c>
      <c r="W2690" s="25">
        <f ca="1">f_return_1w(A2690,"0",参数!$B$2)</f>
        <v>0</v>
      </c>
      <c r="X2690" s="25">
        <f>f_return_1m(A2690,"0",参数!$B$1)</f>
        <v>2.96756383712906</v>
      </c>
      <c r="Y2690" s="25">
        <f>f_return_3m(A2690,0,参数!$B$1)</f>
        <v>4.31482221334398</v>
      </c>
      <c r="Z2690" s="25">
        <f>f_return_6m(A2690,0,参数!B2689)</f>
        <v>4.26</v>
      </c>
      <c r="AA2690" t="str">
        <f>f_dq_status(A2690,参数!$B$1)</f>
        <v>开放申购|暂停赎回</v>
      </c>
      <c r="AB2690" s="17">
        <f ca="1">f_risk_maxdownside(A2690,参数!$B$6,参数!$B$1)</f>
        <v>-0.79081878676825</v>
      </c>
      <c r="AC2690" s="17">
        <f ca="1">f_risk_maxdownside(A2690,参数!$B$4,参数!$B$1)</f>
        <v>-0.79081878676825</v>
      </c>
      <c r="AD2690" t="str">
        <f ca="1">f_risk_maxdownside_date(A2690,参数!$B$6,参数!$B$1)</f>
        <v>20210108-20210119</v>
      </c>
    </row>
    <row r="2691" spans="1:30">
      <c r="A2691" s="15" t="s">
        <v>2719</v>
      </c>
      <c r="B2691" t="str">
        <f>f_info_name(A2691)</f>
        <v>招商增浩一年定开A</v>
      </c>
      <c r="C2691" t="str">
        <f>f_info_setupdate(A2691)</f>
        <v>2020-12-01</v>
      </c>
      <c r="D2691" s="16">
        <f t="shared" ref="D2691:D2754" si="42">DATEDIF(C2691,"2021-1-25","d")</f>
        <v>55</v>
      </c>
      <c r="F2691" s="17">
        <f>f_netasset_total(A2691,参数!$B$1,100000000)</f>
        <v>12.4580119961</v>
      </c>
      <c r="G2691" s="17">
        <f ca="1">f_nav_adjustedreturn(A2691,参数!$B$2,参数!$B$1)</f>
        <v>0</v>
      </c>
      <c r="H2691" s="17">
        <f ca="1">f_nav_periodreturnrankingper(A2691,参数!$B$2,参数!$B$1,3)</f>
        <v>0</v>
      </c>
      <c r="I2691" s="17">
        <f ca="1">f_nav_adjustedreturn(A2691,参数!$B$3,参数!$B$2)</f>
        <v>0</v>
      </c>
      <c r="J2691" s="17">
        <f ca="1">f_nav_periodreturnrankingper(A2691,参数!$B$3,参数!$B$2,3)</f>
        <v>0</v>
      </c>
      <c r="K2691" s="17">
        <f ca="1">f_nav_adjustedreturn(A2691,参数!$B$4,参数!$B$3)</f>
        <v>0</v>
      </c>
      <c r="L2691" s="17">
        <f ca="1">f_nav_periodreturnrankingper(A2691,参数!$B$4,参数!$B$3,3)</f>
        <v>0</v>
      </c>
      <c r="M2691" s="17">
        <f ca="1">f_nav_adjustedreturn(A2691,参数!$B$5,参数!$B$4)</f>
        <v>0</v>
      </c>
      <c r="N2691" s="17">
        <f ca="1">f_nav_periodreturnrankingper(A2691,参数!$B$5,参数!$B$4,3)</f>
        <v>0</v>
      </c>
      <c r="O2691" s="17">
        <f ca="1">f_nav_adjustedreturn(A2691,参数!$B$6,参数!$B$5)</f>
        <v>0</v>
      </c>
      <c r="P2691" s="17">
        <f ca="1">f_nav_periodreturnrankingper(A2691,参数!$B$6,参数!$B$5,3)</f>
        <v>0</v>
      </c>
      <c r="Q2691" s="25">
        <f>f_return(A2691,1,参数!$B$1-365/2,参数!$B$1)</f>
        <v>0</v>
      </c>
      <c r="R2691" s="25">
        <f ca="1">f_return(A2691,1,参数!$B$4,参数!$B$1)</f>
        <v>0</v>
      </c>
      <c r="S2691" s="25">
        <f ca="1">f_return(A2691,1,参数!$B$6,参数!$B$1)</f>
        <v>0</v>
      </c>
      <c r="T2691" t="str">
        <f>f_info_investtype(A2691)</f>
        <v>偏债混合型基金</v>
      </c>
      <c r="U2691" t="str">
        <f>f_info_fundmanager(A2691)</f>
        <v>姚飞军,尹晓红</v>
      </c>
      <c r="V2691">
        <f>f_info_manager_onthepostdays(A2691,1)</f>
        <v>72</v>
      </c>
      <c r="W2691" s="25">
        <f ca="1">f_return_1w(A2691,"0",参数!$B$2)</f>
        <v>0</v>
      </c>
      <c r="X2691" s="25">
        <f>f_return_1m(A2691,"0",参数!$B$1)</f>
        <v>0.538277511961707</v>
      </c>
      <c r="Y2691" s="25">
        <f>f_return_3m(A2691,0,参数!$B$1)</f>
        <v>0</v>
      </c>
      <c r="Z2691" s="25">
        <f>f_return_6m(A2691,0,参数!B2690)</f>
        <v>0</v>
      </c>
      <c r="AA2691" t="str">
        <f>f_dq_status(A2691,参数!$B$1)</f>
        <v>封闭期</v>
      </c>
      <c r="AB2691" s="17">
        <f ca="1">f_risk_maxdownside(A2691,参数!$B$6,参数!$B$1)</f>
        <v>0</v>
      </c>
      <c r="AC2691" s="17">
        <f ca="1">f_risk_maxdownside(A2691,参数!$B$4,参数!$B$1)</f>
        <v>0</v>
      </c>
      <c r="AD2691" t="str">
        <f ca="1">f_risk_maxdownside_date(A2691,参数!$B$6,参数!$B$1)</f>
        <v>20201202-20201204</v>
      </c>
    </row>
    <row r="2692" spans="1:30">
      <c r="A2692" s="15" t="s">
        <v>2720</v>
      </c>
      <c r="B2692" t="str">
        <f>f_info_name(A2692)</f>
        <v>东方红优质甄选一年持有</v>
      </c>
      <c r="C2692" t="str">
        <f>f_info_setupdate(A2692)</f>
        <v>2020-07-23</v>
      </c>
      <c r="D2692" s="16">
        <f t="shared" si="42"/>
        <v>186</v>
      </c>
      <c r="F2692" s="17">
        <f>f_netasset_total(A2692,参数!$B$1,100000000)</f>
        <v>10.4117438762</v>
      </c>
      <c r="G2692" s="17">
        <f ca="1">f_nav_adjustedreturn(A2692,参数!$B$2,参数!$B$1)</f>
        <v>0</v>
      </c>
      <c r="H2692" s="17">
        <f ca="1">f_nav_periodreturnrankingper(A2692,参数!$B$2,参数!$B$1,3)</f>
        <v>0</v>
      </c>
      <c r="I2692" s="17">
        <f ca="1">f_nav_adjustedreturn(A2692,参数!$B$3,参数!$B$2)</f>
        <v>0</v>
      </c>
      <c r="J2692" s="17">
        <f ca="1">f_nav_periodreturnrankingper(A2692,参数!$B$3,参数!$B$2,3)</f>
        <v>0</v>
      </c>
      <c r="K2692" s="17">
        <f ca="1">f_nav_adjustedreturn(A2692,参数!$B$4,参数!$B$3)</f>
        <v>0</v>
      </c>
      <c r="L2692" s="17">
        <f ca="1">f_nav_periodreturnrankingper(A2692,参数!$B$4,参数!$B$3,3)</f>
        <v>0</v>
      </c>
      <c r="M2692" s="17">
        <f ca="1">f_nav_adjustedreturn(A2692,参数!$B$5,参数!$B$4)</f>
        <v>0</v>
      </c>
      <c r="N2692" s="17">
        <f ca="1">f_nav_periodreturnrankingper(A2692,参数!$B$5,参数!$B$4,3)</f>
        <v>0</v>
      </c>
      <c r="O2692" s="17">
        <f ca="1">f_nav_adjustedreturn(A2692,参数!$B$6,参数!$B$5)</f>
        <v>0</v>
      </c>
      <c r="P2692" s="17">
        <f ca="1">f_nav_periodreturnrankingper(A2692,参数!$B$6,参数!$B$5,3)</f>
        <v>0</v>
      </c>
      <c r="Q2692" s="25">
        <f>f_return(A2692,1,参数!$B$1-365/2,参数!$B$1)</f>
        <v>11.2414889787019</v>
      </c>
      <c r="R2692" s="25">
        <f ca="1">f_return(A2692,1,参数!$B$4,参数!$B$1)</f>
        <v>0</v>
      </c>
      <c r="S2692" s="25">
        <f ca="1">f_return(A2692,1,参数!$B$6,参数!$B$1)</f>
        <v>0</v>
      </c>
      <c r="T2692" t="str">
        <f>f_info_investtype(A2692)</f>
        <v>偏债混合型基金</v>
      </c>
      <c r="U2692" t="str">
        <f>f_info_fundmanager(A2692)</f>
        <v>王佳骏,丁锐</v>
      </c>
      <c r="V2692">
        <f>f_info_manager_onthepostdays(A2692,1)</f>
        <v>203</v>
      </c>
      <c r="W2692" s="25">
        <f ca="1">f_return_1w(A2692,"0",参数!$B$2)</f>
        <v>0</v>
      </c>
      <c r="X2692" s="25">
        <f>f_return_1m(A2692,"0",参数!$B$1)</f>
        <v>2.37284837623763</v>
      </c>
      <c r="Y2692" s="25">
        <f>f_return_3m(A2692,0,参数!$B$1)</f>
        <v>4.54451665067408</v>
      </c>
      <c r="Z2692" s="25">
        <f>f_return_6m(A2692,0,参数!B2691)</f>
        <v>4.850027736674</v>
      </c>
      <c r="AA2692" t="str">
        <f>f_dq_status(A2692,参数!$B$1)</f>
        <v>封闭期</v>
      </c>
      <c r="AB2692" s="17">
        <f ca="1">f_risk_maxdownside(A2692,参数!$B$6,参数!$B$1)</f>
        <v>-0.547590601354037</v>
      </c>
      <c r="AC2692" s="17">
        <f ca="1">f_risk_maxdownside(A2692,参数!$B$4,参数!$B$1)</f>
        <v>-0.547590601354037</v>
      </c>
      <c r="AD2692" t="str">
        <f ca="1">f_risk_maxdownside_date(A2692,参数!$B$6,参数!$B$1)</f>
        <v>20200822-20200911</v>
      </c>
    </row>
    <row r="2693" spans="1:30">
      <c r="A2693" s="15" t="s">
        <v>2721</v>
      </c>
      <c r="B2693" t="str">
        <f>f_info_name(A2693)</f>
        <v>中银证券安泰A</v>
      </c>
      <c r="C2693" t="str">
        <f>f_info_setupdate(A2693)</f>
        <v>2020-07-29</v>
      </c>
      <c r="D2693" s="16">
        <f t="shared" si="42"/>
        <v>180</v>
      </c>
      <c r="F2693" s="17">
        <f>f_netasset_total(A2693,参数!$B$1,100000000)</f>
        <v>4.5934181447</v>
      </c>
      <c r="G2693" s="17">
        <f ca="1">f_nav_adjustedreturn(A2693,参数!$B$2,参数!$B$1)</f>
        <v>0</v>
      </c>
      <c r="H2693" s="17">
        <f ca="1">f_nav_periodreturnrankingper(A2693,参数!$B$2,参数!$B$1,3)</f>
        <v>0</v>
      </c>
      <c r="I2693" s="17">
        <f ca="1">f_nav_adjustedreturn(A2693,参数!$B$3,参数!$B$2)</f>
        <v>0</v>
      </c>
      <c r="J2693" s="17">
        <f ca="1">f_nav_periodreturnrankingper(A2693,参数!$B$3,参数!$B$2,3)</f>
        <v>0</v>
      </c>
      <c r="K2693" s="17">
        <f ca="1">f_nav_adjustedreturn(A2693,参数!$B$4,参数!$B$3)</f>
        <v>0</v>
      </c>
      <c r="L2693" s="17">
        <f ca="1">f_nav_periodreturnrankingper(A2693,参数!$B$4,参数!$B$3,3)</f>
        <v>0</v>
      </c>
      <c r="M2693" s="17">
        <f ca="1">f_nav_adjustedreturn(A2693,参数!$B$5,参数!$B$4)</f>
        <v>0</v>
      </c>
      <c r="N2693" s="17">
        <f ca="1">f_nav_periodreturnrankingper(A2693,参数!$B$5,参数!$B$4,3)</f>
        <v>0</v>
      </c>
      <c r="O2693" s="17">
        <f ca="1">f_nav_adjustedreturn(A2693,参数!$B$6,参数!$B$5)</f>
        <v>0</v>
      </c>
      <c r="P2693" s="17">
        <f ca="1">f_nav_periodreturnrankingper(A2693,参数!$B$6,参数!$B$5,3)</f>
        <v>0</v>
      </c>
      <c r="Q2693" s="25">
        <f>f_return(A2693,1,参数!$B$1-365/2,参数!$B$1)</f>
        <v>0</v>
      </c>
      <c r="R2693" s="25">
        <f ca="1">f_return(A2693,1,参数!$B$4,参数!$B$1)</f>
        <v>0</v>
      </c>
      <c r="S2693" s="25">
        <f ca="1">f_return(A2693,1,参数!$B$6,参数!$B$1)</f>
        <v>0</v>
      </c>
      <c r="T2693" t="str">
        <f>f_info_investtype(A2693)</f>
        <v>混合债券型二级基金</v>
      </c>
      <c r="U2693" t="str">
        <f>f_info_fundmanager(A2693)</f>
        <v>王玉玺,蒲延杰</v>
      </c>
      <c r="V2693">
        <f>f_info_manager_onthepostdays(A2693,1)</f>
        <v>197</v>
      </c>
      <c r="W2693" s="25">
        <f ca="1">f_return_1w(A2693,"0",参数!$B$2)</f>
        <v>0</v>
      </c>
      <c r="X2693" s="25">
        <f>f_return_1m(A2693,"0",参数!$B$1)</f>
        <v>3.32594235033259</v>
      </c>
      <c r="Y2693" s="25">
        <f>f_return_3m(A2693,0,参数!$B$1)</f>
        <v>7.59963859050297</v>
      </c>
      <c r="Z2693" s="25">
        <f>f_return_6m(A2693,0,参数!B2692)</f>
        <v>6.01722066479775</v>
      </c>
      <c r="AA2693" t="str">
        <f>f_dq_status(A2693,参数!$B$1)</f>
        <v>开放申购|开放赎回</v>
      </c>
      <c r="AB2693" s="17">
        <f ca="1">f_risk_maxdownside(A2693,参数!$B$6,参数!$B$1)</f>
        <v>-1.42306552030833</v>
      </c>
      <c r="AC2693" s="17">
        <f ca="1">f_risk_maxdownside(A2693,参数!$B$4,参数!$B$1)</f>
        <v>-1.42306552030833</v>
      </c>
      <c r="AD2693" t="str">
        <f ca="1">f_risk_maxdownside_date(A2693,参数!$B$6,参数!$B$1)</f>
        <v>20201110-20201126</v>
      </c>
    </row>
    <row r="2694" spans="1:30">
      <c r="A2694" s="15" t="s">
        <v>2722</v>
      </c>
      <c r="B2694" t="str">
        <f>f_info_name(A2694)</f>
        <v>中信保诚安鑫回报A</v>
      </c>
      <c r="C2694" t="str">
        <f>f_info_setupdate(A2694)</f>
        <v>2020-07-29</v>
      </c>
      <c r="D2694" s="16">
        <f t="shared" si="42"/>
        <v>180</v>
      </c>
      <c r="F2694" s="17">
        <f>f_netasset_total(A2694,参数!$B$1,100000000)</f>
        <v>20.6203360172</v>
      </c>
      <c r="G2694" s="17">
        <f ca="1">f_nav_adjustedreturn(A2694,参数!$B$2,参数!$B$1)</f>
        <v>0</v>
      </c>
      <c r="H2694" s="17">
        <f ca="1">f_nav_periodreturnrankingper(A2694,参数!$B$2,参数!$B$1,3)</f>
        <v>0</v>
      </c>
      <c r="I2694" s="17">
        <f ca="1">f_nav_adjustedreturn(A2694,参数!$B$3,参数!$B$2)</f>
        <v>0</v>
      </c>
      <c r="J2694" s="17">
        <f ca="1">f_nav_periodreturnrankingper(A2694,参数!$B$3,参数!$B$2,3)</f>
        <v>0</v>
      </c>
      <c r="K2694" s="17">
        <f ca="1">f_nav_adjustedreturn(A2694,参数!$B$4,参数!$B$3)</f>
        <v>0</v>
      </c>
      <c r="L2694" s="17">
        <f ca="1">f_nav_periodreturnrankingper(A2694,参数!$B$4,参数!$B$3,3)</f>
        <v>0</v>
      </c>
      <c r="M2694" s="17">
        <f ca="1">f_nav_adjustedreturn(A2694,参数!$B$5,参数!$B$4)</f>
        <v>0</v>
      </c>
      <c r="N2694" s="17">
        <f ca="1">f_nav_periodreturnrankingper(A2694,参数!$B$5,参数!$B$4,3)</f>
        <v>0</v>
      </c>
      <c r="O2694" s="17">
        <f ca="1">f_nav_adjustedreturn(A2694,参数!$B$6,参数!$B$5)</f>
        <v>0</v>
      </c>
      <c r="P2694" s="17">
        <f ca="1">f_nav_periodreturnrankingper(A2694,参数!$B$6,参数!$B$5,3)</f>
        <v>0</v>
      </c>
      <c r="Q2694" s="25">
        <f>f_return(A2694,1,参数!$B$1-365/2,参数!$B$1)</f>
        <v>0</v>
      </c>
      <c r="R2694" s="25">
        <f ca="1">f_return(A2694,1,参数!$B$4,参数!$B$1)</f>
        <v>0</v>
      </c>
      <c r="S2694" s="25">
        <f ca="1">f_return(A2694,1,参数!$B$6,参数!$B$1)</f>
        <v>0</v>
      </c>
      <c r="T2694" t="str">
        <f>f_info_investtype(A2694)</f>
        <v>混合债券型二级基金</v>
      </c>
      <c r="U2694" t="str">
        <f>f_info_fundmanager(A2694)</f>
        <v>韩海平,陈岚</v>
      </c>
      <c r="V2694">
        <f>f_info_manager_onthepostdays(A2694,1)</f>
        <v>197</v>
      </c>
      <c r="W2694" s="25">
        <f ca="1">f_return_1w(A2694,"0",参数!$B$2)</f>
        <v>0</v>
      </c>
      <c r="X2694" s="25">
        <f>f_return_1m(A2694,"0",参数!$B$1)</f>
        <v>2.85492328607495</v>
      </c>
      <c r="Y2694" s="25">
        <f>f_return_3m(A2694,0,参数!$B$1)</f>
        <v>5.75079872204472</v>
      </c>
      <c r="Z2694" s="25">
        <f>f_return_6m(A2694,0,参数!B2693)</f>
        <v>6.63198959687907</v>
      </c>
      <c r="AA2694" t="str">
        <f>f_dq_status(A2694,参数!$B$1)</f>
        <v>开放申购|开放赎回</v>
      </c>
      <c r="AB2694" s="17">
        <f ca="1">f_risk_maxdownside(A2694,参数!$B$6,参数!$B$1)</f>
        <v>-1.63856791058914</v>
      </c>
      <c r="AC2694" s="17">
        <f ca="1">f_risk_maxdownside(A2694,参数!$B$4,参数!$B$1)</f>
        <v>-1.63856791058914</v>
      </c>
      <c r="AD2694" t="str">
        <f ca="1">f_risk_maxdownside_date(A2694,参数!$B$6,参数!$B$1)</f>
        <v>20210108-20210119</v>
      </c>
    </row>
    <row r="2695" spans="1:30">
      <c r="A2695" s="15" t="s">
        <v>2723</v>
      </c>
      <c r="B2695" t="str">
        <f>f_info_name(A2695)</f>
        <v>创金合信港股通大消费精选A</v>
      </c>
      <c r="C2695" t="str">
        <f>f_info_setupdate(A2695)</f>
        <v>2020-08-27</v>
      </c>
      <c r="D2695" s="16">
        <f t="shared" si="42"/>
        <v>151</v>
      </c>
      <c r="F2695" s="17">
        <f>f_netasset_total(A2695,参数!$B$1,100000000)</f>
        <v>0.1143762162</v>
      </c>
      <c r="G2695" s="17">
        <f ca="1">f_nav_adjustedreturn(A2695,参数!$B$2,参数!$B$1)</f>
        <v>0</v>
      </c>
      <c r="H2695" s="17">
        <f ca="1">f_nav_periodreturnrankingper(A2695,参数!$B$2,参数!$B$1,3)</f>
        <v>0</v>
      </c>
      <c r="I2695" s="17">
        <f ca="1">f_nav_adjustedreturn(A2695,参数!$B$3,参数!$B$2)</f>
        <v>0</v>
      </c>
      <c r="J2695" s="17">
        <f ca="1">f_nav_periodreturnrankingper(A2695,参数!$B$3,参数!$B$2,3)</f>
        <v>0</v>
      </c>
      <c r="K2695" s="17">
        <f ca="1">f_nav_adjustedreturn(A2695,参数!$B$4,参数!$B$3)</f>
        <v>0</v>
      </c>
      <c r="L2695" s="17">
        <f ca="1">f_nav_periodreturnrankingper(A2695,参数!$B$4,参数!$B$3,3)</f>
        <v>0</v>
      </c>
      <c r="M2695" s="17">
        <f ca="1">f_nav_adjustedreturn(A2695,参数!$B$5,参数!$B$4)</f>
        <v>0</v>
      </c>
      <c r="N2695" s="17">
        <f ca="1">f_nav_periodreturnrankingper(A2695,参数!$B$5,参数!$B$4,3)</f>
        <v>0</v>
      </c>
      <c r="O2695" s="17">
        <f ca="1">f_nav_adjustedreturn(A2695,参数!$B$6,参数!$B$5)</f>
        <v>0</v>
      </c>
      <c r="P2695" s="17">
        <f ca="1">f_nav_periodreturnrankingper(A2695,参数!$B$6,参数!$B$5,3)</f>
        <v>0</v>
      </c>
      <c r="Q2695" s="25">
        <f>f_return(A2695,1,参数!$B$1-365/2,参数!$B$1)</f>
        <v>0</v>
      </c>
      <c r="R2695" s="25">
        <f ca="1">f_return(A2695,1,参数!$B$4,参数!$B$1)</f>
        <v>0</v>
      </c>
      <c r="S2695" s="25">
        <f ca="1">f_return(A2695,1,参数!$B$6,参数!$B$1)</f>
        <v>0</v>
      </c>
      <c r="T2695" t="str">
        <f>f_info_investtype(A2695)</f>
        <v>普通股票型基金</v>
      </c>
      <c r="U2695" t="str">
        <f>f_info_fundmanager(A2695)</f>
        <v>胡尧盛</v>
      </c>
      <c r="V2695">
        <f>f_info_manager_onthepostdays(A2695,1)</f>
        <v>168</v>
      </c>
      <c r="W2695" s="25">
        <f ca="1">f_return_1w(A2695,"0",参数!$B$2)</f>
        <v>0</v>
      </c>
      <c r="X2695" s="25">
        <f>f_return_1m(A2695,"0",参数!$B$1)</f>
        <v>14.5808263136783</v>
      </c>
      <c r="Y2695" s="25">
        <f>f_return_3m(A2695,0,参数!$B$1)</f>
        <v>21.0253151149243</v>
      </c>
      <c r="Z2695" s="25">
        <f>f_return_6m(A2695,0,参数!B2694)</f>
        <v>0</v>
      </c>
      <c r="AA2695" t="str">
        <f>f_dq_status(A2695,参数!$B$1)</f>
        <v>开放申购|开放赎回</v>
      </c>
      <c r="AB2695" s="17">
        <f ca="1">f_risk_maxdownside(A2695,参数!$B$6,参数!$B$1)</f>
        <v>-5.58999999999999</v>
      </c>
      <c r="AC2695" s="17">
        <f ca="1">f_risk_maxdownside(A2695,参数!$B$4,参数!$B$1)</f>
        <v>-5.58999999999999</v>
      </c>
      <c r="AD2695" t="str">
        <f ca="1">f_risk_maxdownside_date(A2695,参数!$B$6,参数!$B$1)</f>
        <v>20200828-20201023</v>
      </c>
    </row>
    <row r="2696" spans="1:30">
      <c r="A2696" s="15" t="s">
        <v>2724</v>
      </c>
      <c r="B2696" t="str">
        <f>f_info_name(A2696)</f>
        <v>汇添富稳健收益A</v>
      </c>
      <c r="C2696" t="str">
        <f>f_info_setupdate(A2696)</f>
        <v>2020-07-23</v>
      </c>
      <c r="D2696" s="16">
        <f t="shared" si="42"/>
        <v>186</v>
      </c>
      <c r="F2696" s="17">
        <f>f_netasset_total(A2696,参数!$B$1,100000000)</f>
        <v>158.4698321678</v>
      </c>
      <c r="G2696" s="17">
        <f ca="1">f_nav_adjustedreturn(A2696,参数!$B$2,参数!$B$1)</f>
        <v>0</v>
      </c>
      <c r="H2696" s="17">
        <f ca="1">f_nav_periodreturnrankingper(A2696,参数!$B$2,参数!$B$1,3)</f>
        <v>0</v>
      </c>
      <c r="I2696" s="17">
        <f ca="1">f_nav_adjustedreturn(A2696,参数!$B$3,参数!$B$2)</f>
        <v>0</v>
      </c>
      <c r="J2696" s="17">
        <f ca="1">f_nav_periodreturnrankingper(A2696,参数!$B$3,参数!$B$2,3)</f>
        <v>0</v>
      </c>
      <c r="K2696" s="17">
        <f ca="1">f_nav_adjustedreturn(A2696,参数!$B$4,参数!$B$3)</f>
        <v>0</v>
      </c>
      <c r="L2696" s="17">
        <f ca="1">f_nav_periodreturnrankingper(A2696,参数!$B$4,参数!$B$3,3)</f>
        <v>0</v>
      </c>
      <c r="M2696" s="17">
        <f ca="1">f_nav_adjustedreturn(A2696,参数!$B$5,参数!$B$4)</f>
        <v>0</v>
      </c>
      <c r="N2696" s="17">
        <f ca="1">f_nav_periodreturnrankingper(A2696,参数!$B$5,参数!$B$4,3)</f>
        <v>0</v>
      </c>
      <c r="O2696" s="17">
        <f ca="1">f_nav_adjustedreturn(A2696,参数!$B$6,参数!$B$5)</f>
        <v>0</v>
      </c>
      <c r="P2696" s="17">
        <f ca="1">f_nav_periodreturnrankingper(A2696,参数!$B$6,参数!$B$5,3)</f>
        <v>0</v>
      </c>
      <c r="Q2696" s="25">
        <f>f_return(A2696,1,参数!$B$1-365/2,参数!$B$1)</f>
        <v>14.3495402285107</v>
      </c>
      <c r="R2696" s="25">
        <f ca="1">f_return(A2696,1,参数!$B$4,参数!$B$1)</f>
        <v>0</v>
      </c>
      <c r="S2696" s="25">
        <f ca="1">f_return(A2696,1,参数!$B$6,参数!$B$1)</f>
        <v>0</v>
      </c>
      <c r="T2696" t="str">
        <f>f_info_investtype(A2696)</f>
        <v>偏债混合型基金</v>
      </c>
      <c r="U2696" t="str">
        <f>f_info_fundmanager(A2696)</f>
        <v>赵鹏飞,徐一恒</v>
      </c>
      <c r="V2696">
        <f>f_info_manager_onthepostdays(A2696,1)</f>
        <v>203</v>
      </c>
      <c r="W2696" s="25">
        <f ca="1">f_return_1w(A2696,"0",参数!$B$2)</f>
        <v>0</v>
      </c>
      <c r="X2696" s="25">
        <f>f_return_1m(A2696,"0",参数!$B$1)</f>
        <v>5.7640883430722</v>
      </c>
      <c r="Y2696" s="25">
        <f>f_return_3m(A2696,0,参数!$B$1)</f>
        <v>6.29043495570819</v>
      </c>
      <c r="Z2696" s="25">
        <f>f_return_6m(A2696,0,参数!B2695)</f>
        <v>6.08660945918978</v>
      </c>
      <c r="AA2696" t="str">
        <f>f_dq_status(A2696,参数!$B$1)</f>
        <v>开放申购|开放赎回</v>
      </c>
      <c r="AB2696" s="17">
        <f ca="1">f_risk_maxdownside(A2696,参数!$B$6,参数!$B$1)</f>
        <v>-1.59185287719993</v>
      </c>
      <c r="AC2696" s="17">
        <f ca="1">f_risk_maxdownside(A2696,参数!$B$4,参数!$B$1)</f>
        <v>-1.59185287719993</v>
      </c>
      <c r="AD2696" t="str">
        <f ca="1">f_risk_maxdownside_date(A2696,参数!$B$6,参数!$B$1)</f>
        <v>20201110-20201125</v>
      </c>
    </row>
    <row r="2697" spans="1:30">
      <c r="A2697" s="15" t="s">
        <v>2725</v>
      </c>
      <c r="B2697" t="str">
        <f>f_info_name(A2697)</f>
        <v>博时研究臻选三年持有期A</v>
      </c>
      <c r="C2697" t="str">
        <f>f_info_setupdate(A2697)</f>
        <v>2020-06-30</v>
      </c>
      <c r="D2697" s="16">
        <f t="shared" si="42"/>
        <v>209</v>
      </c>
      <c r="F2697" s="17">
        <f>f_netasset_total(A2697,参数!$B$1,100000000)</f>
        <v>8.334799377</v>
      </c>
      <c r="G2697" s="17">
        <f ca="1">f_nav_adjustedreturn(A2697,参数!$B$2,参数!$B$1)</f>
        <v>0</v>
      </c>
      <c r="H2697" s="17">
        <f ca="1">f_nav_periodreturnrankingper(A2697,参数!$B$2,参数!$B$1,3)</f>
        <v>0</v>
      </c>
      <c r="I2697" s="17">
        <f ca="1">f_nav_adjustedreturn(A2697,参数!$B$3,参数!$B$2)</f>
        <v>0</v>
      </c>
      <c r="J2697" s="17">
        <f ca="1">f_nav_periodreturnrankingper(A2697,参数!$B$3,参数!$B$2,3)</f>
        <v>0</v>
      </c>
      <c r="K2697" s="17">
        <f ca="1">f_nav_adjustedreturn(A2697,参数!$B$4,参数!$B$3)</f>
        <v>0</v>
      </c>
      <c r="L2697" s="17">
        <f ca="1">f_nav_periodreturnrankingper(A2697,参数!$B$4,参数!$B$3,3)</f>
        <v>0</v>
      </c>
      <c r="M2697" s="17">
        <f ca="1">f_nav_adjustedreturn(A2697,参数!$B$5,参数!$B$4)</f>
        <v>0</v>
      </c>
      <c r="N2697" s="17">
        <f ca="1">f_nav_periodreturnrankingper(A2697,参数!$B$5,参数!$B$4,3)</f>
        <v>0</v>
      </c>
      <c r="O2697" s="17">
        <f ca="1">f_nav_adjustedreturn(A2697,参数!$B$6,参数!$B$5)</f>
        <v>0</v>
      </c>
      <c r="P2697" s="17">
        <f ca="1">f_nav_periodreturnrankingper(A2697,参数!$B$6,参数!$B$5,3)</f>
        <v>0</v>
      </c>
      <c r="Q2697" s="25">
        <f>f_return(A2697,1,参数!$B$1-365/2,参数!$B$1)</f>
        <v>68.2266932457189</v>
      </c>
      <c r="R2697" s="25">
        <f ca="1">f_return(A2697,1,参数!$B$4,参数!$B$1)</f>
        <v>0</v>
      </c>
      <c r="S2697" s="25">
        <f ca="1">f_return(A2697,1,参数!$B$6,参数!$B$1)</f>
        <v>0</v>
      </c>
      <c r="T2697" t="str">
        <f>f_info_investtype(A2697)</f>
        <v>灵活配置型基金</v>
      </c>
      <c r="U2697" t="str">
        <f>f_info_fundmanager(A2697)</f>
        <v>沙炜</v>
      </c>
      <c r="V2697">
        <f>f_info_manager_onthepostdays(A2697,1)</f>
        <v>22</v>
      </c>
      <c r="W2697" s="25">
        <f ca="1">f_return_1w(A2697,"0",参数!$B$2)</f>
        <v>0</v>
      </c>
      <c r="X2697" s="25">
        <f>f_return_1m(A2697,"0",参数!$B$1)</f>
        <v>17.1298405466971</v>
      </c>
      <c r="Y2697" s="25">
        <f>f_return_3m(A2697,0,参数!$B$1)</f>
        <v>28.55</v>
      </c>
      <c r="Z2697" s="25">
        <f>f_return_6m(A2697,0,参数!B2696)</f>
        <v>29.6050019849146</v>
      </c>
      <c r="AA2697" t="str">
        <f>f_dq_status(A2697,参数!$B$1)</f>
        <v>开放申购|暂停赎回</v>
      </c>
      <c r="AB2697" s="17">
        <f ca="1">f_risk_maxdownside(A2697,参数!$B$6,参数!$B$1)</f>
        <v>-5.51109494361586</v>
      </c>
      <c r="AC2697" s="17">
        <f ca="1">f_risk_maxdownside(A2697,参数!$B$4,参数!$B$1)</f>
        <v>-5.51109494361586</v>
      </c>
      <c r="AD2697" t="str">
        <f ca="1">f_risk_maxdownside_date(A2697,参数!$B$6,参数!$B$1)</f>
        <v>20201202-20201211</v>
      </c>
    </row>
    <row r="2698" spans="1:30">
      <c r="A2698" s="15" t="s">
        <v>2726</v>
      </c>
      <c r="B2698" t="str">
        <f>f_info_name(A2698)</f>
        <v>汇安价值蓝筹A</v>
      </c>
      <c r="C2698" t="str">
        <f>f_info_setupdate(A2698)</f>
        <v>2020-07-30</v>
      </c>
      <c r="D2698" s="16">
        <f t="shared" si="42"/>
        <v>179</v>
      </c>
      <c r="F2698" s="17">
        <f>f_netasset_total(A2698,参数!$B$1,100000000)</f>
        <v>2.6595558825</v>
      </c>
      <c r="G2698" s="17">
        <f ca="1">f_nav_adjustedreturn(A2698,参数!$B$2,参数!$B$1)</f>
        <v>0</v>
      </c>
      <c r="H2698" s="17">
        <f ca="1">f_nav_periodreturnrankingper(A2698,参数!$B$2,参数!$B$1,3)</f>
        <v>0</v>
      </c>
      <c r="I2698" s="17">
        <f ca="1">f_nav_adjustedreturn(A2698,参数!$B$3,参数!$B$2)</f>
        <v>0</v>
      </c>
      <c r="J2698" s="17">
        <f ca="1">f_nav_periodreturnrankingper(A2698,参数!$B$3,参数!$B$2,3)</f>
        <v>0</v>
      </c>
      <c r="K2698" s="17">
        <f ca="1">f_nav_adjustedreturn(A2698,参数!$B$4,参数!$B$3)</f>
        <v>0</v>
      </c>
      <c r="L2698" s="17">
        <f ca="1">f_nav_periodreturnrankingper(A2698,参数!$B$4,参数!$B$3,3)</f>
        <v>0</v>
      </c>
      <c r="M2698" s="17">
        <f ca="1">f_nav_adjustedreturn(A2698,参数!$B$5,参数!$B$4)</f>
        <v>0</v>
      </c>
      <c r="N2698" s="17">
        <f ca="1">f_nav_periodreturnrankingper(A2698,参数!$B$5,参数!$B$4,3)</f>
        <v>0</v>
      </c>
      <c r="O2698" s="17">
        <f ca="1">f_nav_adjustedreturn(A2698,参数!$B$6,参数!$B$5)</f>
        <v>0</v>
      </c>
      <c r="P2698" s="17">
        <f ca="1">f_nav_periodreturnrankingper(A2698,参数!$B$6,参数!$B$5,3)</f>
        <v>0</v>
      </c>
      <c r="Q2698" s="25">
        <f>f_return(A2698,1,参数!$B$1-365/2,参数!$B$1)</f>
        <v>0</v>
      </c>
      <c r="R2698" s="25">
        <f ca="1">f_return(A2698,1,参数!$B$4,参数!$B$1)</f>
        <v>0</v>
      </c>
      <c r="S2698" s="25">
        <f ca="1">f_return(A2698,1,参数!$B$6,参数!$B$1)</f>
        <v>0</v>
      </c>
      <c r="T2698" t="str">
        <f>f_info_investtype(A2698)</f>
        <v>偏股混合型基金</v>
      </c>
      <c r="U2698" t="str">
        <f>f_info_fundmanager(A2698)</f>
        <v>商震</v>
      </c>
      <c r="V2698">
        <f>f_info_manager_onthepostdays(A2698,1)</f>
        <v>196</v>
      </c>
      <c r="W2698" s="25">
        <f ca="1">f_return_1w(A2698,"0",参数!$B$2)</f>
        <v>0</v>
      </c>
      <c r="X2698" s="25">
        <f>f_return_1m(A2698,"0",参数!$B$1)</f>
        <v>10.8872813844886</v>
      </c>
      <c r="Y2698" s="25">
        <f>f_return_3m(A2698,0,参数!$B$1)</f>
        <v>20.0793257312841</v>
      </c>
      <c r="Z2698" s="25">
        <f>f_return_6m(A2698,0,参数!B2697)</f>
        <v>22.9254149170166</v>
      </c>
      <c r="AA2698" t="str">
        <f>f_dq_status(A2698,参数!$B$1)</f>
        <v>开放申购|开放赎回</v>
      </c>
      <c r="AB2698" s="17">
        <f ca="1">f_risk_maxdownside(A2698,参数!$B$6,参数!$B$1)</f>
        <v>-4.83087091757387</v>
      </c>
      <c r="AC2698" s="17">
        <f ca="1">f_risk_maxdownside(A2698,参数!$B$4,参数!$B$1)</f>
        <v>-4.83087091757387</v>
      </c>
      <c r="AD2698" t="str">
        <f ca="1">f_risk_maxdownside_date(A2698,参数!$B$6,参数!$B$1)</f>
        <v>20200829-20200924</v>
      </c>
    </row>
    <row r="2699" spans="1:30">
      <c r="A2699" s="15" t="s">
        <v>2727</v>
      </c>
      <c r="B2699" t="str">
        <f>f_info_name(A2699)</f>
        <v>大摩灵动优选</v>
      </c>
      <c r="C2699" t="str">
        <f>f_info_setupdate(A2699)</f>
        <v>2020-09-18</v>
      </c>
      <c r="D2699" s="16">
        <f t="shared" si="42"/>
        <v>129</v>
      </c>
      <c r="F2699" s="17">
        <f>f_netasset_total(A2699,参数!$B$1,100000000)</f>
        <v>1.8978016152</v>
      </c>
      <c r="G2699" s="17">
        <f ca="1">f_nav_adjustedreturn(A2699,参数!$B$2,参数!$B$1)</f>
        <v>0</v>
      </c>
      <c r="H2699" s="17">
        <f ca="1">f_nav_periodreturnrankingper(A2699,参数!$B$2,参数!$B$1,3)</f>
        <v>0</v>
      </c>
      <c r="I2699" s="17">
        <f ca="1">f_nav_adjustedreturn(A2699,参数!$B$3,参数!$B$2)</f>
        <v>0</v>
      </c>
      <c r="J2699" s="17">
        <f ca="1">f_nav_periodreturnrankingper(A2699,参数!$B$3,参数!$B$2,3)</f>
        <v>0</v>
      </c>
      <c r="K2699" s="17">
        <f ca="1">f_nav_adjustedreturn(A2699,参数!$B$4,参数!$B$3)</f>
        <v>0</v>
      </c>
      <c r="L2699" s="17">
        <f ca="1">f_nav_periodreturnrankingper(A2699,参数!$B$4,参数!$B$3,3)</f>
        <v>0</v>
      </c>
      <c r="M2699" s="17">
        <f ca="1">f_nav_adjustedreturn(A2699,参数!$B$5,参数!$B$4)</f>
        <v>0</v>
      </c>
      <c r="N2699" s="17">
        <f ca="1">f_nav_periodreturnrankingper(A2699,参数!$B$5,参数!$B$4,3)</f>
        <v>0</v>
      </c>
      <c r="O2699" s="17">
        <f ca="1">f_nav_adjustedreturn(A2699,参数!$B$6,参数!$B$5)</f>
        <v>0</v>
      </c>
      <c r="P2699" s="17">
        <f ca="1">f_nav_periodreturnrankingper(A2699,参数!$B$6,参数!$B$5,3)</f>
        <v>0</v>
      </c>
      <c r="Q2699" s="25">
        <f>f_return(A2699,1,参数!$B$1-365/2,参数!$B$1)</f>
        <v>0</v>
      </c>
      <c r="R2699" s="25">
        <f ca="1">f_return(A2699,1,参数!$B$4,参数!$B$1)</f>
        <v>0</v>
      </c>
      <c r="S2699" s="25">
        <f ca="1">f_return(A2699,1,参数!$B$6,参数!$B$1)</f>
        <v>0</v>
      </c>
      <c r="T2699" t="str">
        <f>f_info_investtype(A2699)</f>
        <v>混合债券型二级基金</v>
      </c>
      <c r="U2699" t="str">
        <f>f_info_fundmanager(A2699)</f>
        <v>张雪</v>
      </c>
      <c r="V2699">
        <f>f_info_manager_onthepostdays(A2699,1)</f>
        <v>146</v>
      </c>
      <c r="W2699" s="25">
        <f ca="1">f_return_1w(A2699,"0",参数!$B$2)</f>
        <v>0</v>
      </c>
      <c r="X2699" s="25">
        <f>f_return_1m(A2699,"0",参数!$B$1)</f>
        <v>1.55877680698966</v>
      </c>
      <c r="Y2699" s="25">
        <f>f_return_3m(A2699,0,参数!$B$1)</f>
        <v>2.03491271820449</v>
      </c>
      <c r="Z2699" s="25">
        <f>f_return_6m(A2699,0,参数!B2698)</f>
        <v>0</v>
      </c>
      <c r="AA2699" t="str">
        <f>f_dq_status(A2699,参数!$B$1)</f>
        <v>开放申购|开放赎回</v>
      </c>
      <c r="AB2699" s="17">
        <f ca="1">f_risk_maxdownside(A2699,参数!$B$6,参数!$B$1)</f>
        <v>-0.745675084509849</v>
      </c>
      <c r="AC2699" s="17">
        <f ca="1">f_risk_maxdownside(A2699,参数!$B$4,参数!$B$1)</f>
        <v>-0.745675084509849</v>
      </c>
      <c r="AD2699" t="str">
        <f ca="1">f_risk_maxdownside_date(A2699,参数!$B$6,参数!$B$1)</f>
        <v>20201107-20201120</v>
      </c>
    </row>
    <row r="2700" spans="1:30">
      <c r="A2700" s="15" t="s">
        <v>2728</v>
      </c>
      <c r="B2700" t="str">
        <f>f_info_name(A2700)</f>
        <v>中欧美益稳健两年A</v>
      </c>
      <c r="C2700" t="str">
        <f>f_info_setupdate(A2700)</f>
        <v>2020-08-27</v>
      </c>
      <c r="D2700" s="16">
        <f t="shared" si="42"/>
        <v>151</v>
      </c>
      <c r="F2700" s="17">
        <f>f_netasset_total(A2700,参数!$B$1,100000000)</f>
        <v>2.5069565118</v>
      </c>
      <c r="G2700" s="17">
        <f ca="1">f_nav_adjustedreturn(A2700,参数!$B$2,参数!$B$1)</f>
        <v>0</v>
      </c>
      <c r="H2700" s="17">
        <f ca="1">f_nav_periodreturnrankingper(A2700,参数!$B$2,参数!$B$1,3)</f>
        <v>0</v>
      </c>
      <c r="I2700" s="17">
        <f ca="1">f_nav_adjustedreturn(A2700,参数!$B$3,参数!$B$2)</f>
        <v>0</v>
      </c>
      <c r="J2700" s="17">
        <f ca="1">f_nav_periodreturnrankingper(A2700,参数!$B$3,参数!$B$2,3)</f>
        <v>0</v>
      </c>
      <c r="K2700" s="17">
        <f ca="1">f_nav_adjustedreturn(A2700,参数!$B$4,参数!$B$3)</f>
        <v>0</v>
      </c>
      <c r="L2700" s="17">
        <f ca="1">f_nav_periodreturnrankingper(A2700,参数!$B$4,参数!$B$3,3)</f>
        <v>0</v>
      </c>
      <c r="M2700" s="17">
        <f ca="1">f_nav_adjustedreturn(A2700,参数!$B$5,参数!$B$4)</f>
        <v>0</v>
      </c>
      <c r="N2700" s="17">
        <f ca="1">f_nav_periodreturnrankingper(A2700,参数!$B$5,参数!$B$4,3)</f>
        <v>0</v>
      </c>
      <c r="O2700" s="17">
        <f ca="1">f_nav_adjustedreturn(A2700,参数!$B$6,参数!$B$5)</f>
        <v>0</v>
      </c>
      <c r="P2700" s="17">
        <f ca="1">f_nav_periodreturnrankingper(A2700,参数!$B$6,参数!$B$5,3)</f>
        <v>0</v>
      </c>
      <c r="Q2700" s="25">
        <f>f_return(A2700,1,参数!$B$1-365/2,参数!$B$1)</f>
        <v>0</v>
      </c>
      <c r="R2700" s="25">
        <f ca="1">f_return(A2700,1,参数!$B$4,参数!$B$1)</f>
        <v>0</v>
      </c>
      <c r="S2700" s="25">
        <f ca="1">f_return(A2700,1,参数!$B$6,参数!$B$1)</f>
        <v>0</v>
      </c>
      <c r="T2700" t="str">
        <f>f_info_investtype(A2700)</f>
        <v>偏债混合型基金</v>
      </c>
      <c r="U2700" t="str">
        <f>f_info_fundmanager(A2700)</f>
        <v>黄华</v>
      </c>
      <c r="V2700">
        <f>f_info_manager_onthepostdays(A2700,1)</f>
        <v>168</v>
      </c>
      <c r="W2700" s="25">
        <f ca="1">f_return_1w(A2700,"0",参数!$B$2)</f>
        <v>0</v>
      </c>
      <c r="X2700" s="25">
        <f>f_return_1m(A2700,"0",参数!$B$1)</f>
        <v>4.76831378581043</v>
      </c>
      <c r="Y2700" s="25">
        <f>f_return_3m(A2700,0,参数!$B$1)</f>
        <v>7.22156631247542</v>
      </c>
      <c r="Z2700" s="25">
        <f>f_return_6m(A2700,0,参数!B2699)</f>
        <v>0</v>
      </c>
      <c r="AA2700" t="str">
        <f>f_dq_status(A2700,参数!$B$1)</f>
        <v>开放申购|暂停赎回</v>
      </c>
      <c r="AB2700" s="17">
        <f ca="1">f_risk_maxdownside(A2700,参数!$B$6,参数!$B$1)</f>
        <v>-1.46633224001542</v>
      </c>
      <c r="AC2700" s="17">
        <f ca="1">f_risk_maxdownside(A2700,参数!$B$4,参数!$B$1)</f>
        <v>-1.46633224001542</v>
      </c>
      <c r="AD2700" t="str">
        <f ca="1">f_risk_maxdownside_date(A2700,参数!$B$6,参数!$B$1)</f>
        <v>20201202-20201211</v>
      </c>
    </row>
    <row r="2701" spans="1:30">
      <c r="A2701" s="15" t="s">
        <v>2729</v>
      </c>
      <c r="B2701" t="str">
        <f>f_info_name(A2701)</f>
        <v>惠升和悦A</v>
      </c>
      <c r="C2701" t="str">
        <f>f_info_setupdate(A2701)</f>
        <v>2020-07-07</v>
      </c>
      <c r="D2701" s="16">
        <f t="shared" si="42"/>
        <v>202</v>
      </c>
      <c r="F2701" s="17">
        <f>f_netasset_total(A2701,参数!$B$1,100000000)</f>
        <v>35.9075501838</v>
      </c>
      <c r="G2701" s="17">
        <f ca="1">f_nav_adjustedreturn(A2701,参数!$B$2,参数!$B$1)</f>
        <v>0</v>
      </c>
      <c r="H2701" s="17">
        <f ca="1">f_nav_periodreturnrankingper(A2701,参数!$B$2,参数!$B$1,3)</f>
        <v>0</v>
      </c>
      <c r="I2701" s="17">
        <f ca="1">f_nav_adjustedreturn(A2701,参数!$B$3,参数!$B$2)</f>
        <v>0</v>
      </c>
      <c r="J2701" s="17">
        <f ca="1">f_nav_periodreturnrankingper(A2701,参数!$B$3,参数!$B$2,3)</f>
        <v>0</v>
      </c>
      <c r="K2701" s="17">
        <f ca="1">f_nav_adjustedreturn(A2701,参数!$B$4,参数!$B$3)</f>
        <v>0</v>
      </c>
      <c r="L2701" s="17">
        <f ca="1">f_nav_periodreturnrankingper(A2701,参数!$B$4,参数!$B$3,3)</f>
        <v>0</v>
      </c>
      <c r="M2701" s="17">
        <f ca="1">f_nav_adjustedreturn(A2701,参数!$B$5,参数!$B$4)</f>
        <v>0</v>
      </c>
      <c r="N2701" s="17">
        <f ca="1">f_nav_periodreturnrankingper(A2701,参数!$B$5,参数!$B$4,3)</f>
        <v>0</v>
      </c>
      <c r="O2701" s="17">
        <f ca="1">f_nav_adjustedreturn(A2701,参数!$B$6,参数!$B$5)</f>
        <v>0</v>
      </c>
      <c r="P2701" s="17">
        <f ca="1">f_nav_periodreturnrankingper(A2701,参数!$B$6,参数!$B$5,3)</f>
        <v>0</v>
      </c>
      <c r="Q2701" s="25">
        <f>f_return(A2701,1,参数!$B$1-365/2,参数!$B$1)</f>
        <v>4.43020545582926</v>
      </c>
      <c r="R2701" s="25">
        <f ca="1">f_return(A2701,1,参数!$B$4,参数!$B$1)</f>
        <v>0</v>
      </c>
      <c r="S2701" s="25">
        <f ca="1">f_return(A2701,1,参数!$B$6,参数!$B$1)</f>
        <v>0</v>
      </c>
      <c r="T2701" t="str">
        <f>f_info_investtype(A2701)</f>
        <v>混合债券型二级基金</v>
      </c>
      <c r="U2701" t="str">
        <f>f_info_fundmanager(A2701)</f>
        <v>卓勇,孙庆</v>
      </c>
      <c r="V2701">
        <f>f_info_manager_onthepostdays(A2701,1)</f>
        <v>219</v>
      </c>
      <c r="W2701" s="25">
        <f ca="1">f_return_1w(A2701,"0",参数!$B$2)</f>
        <v>0</v>
      </c>
      <c r="X2701" s="25">
        <f>f_return_1m(A2701,"0",参数!$B$1)</f>
        <v>1.24761739733149</v>
      </c>
      <c r="Y2701" s="25">
        <f>f_return_3m(A2701,0,参数!$B$1)</f>
        <v>2.06113537117904</v>
      </c>
      <c r="Z2701" s="25">
        <f>f_return_6m(A2701,0,参数!B2700)</f>
        <v>2.14965454649594</v>
      </c>
      <c r="AA2701" t="str">
        <f>f_dq_status(A2701,参数!$B$1)</f>
        <v>开放申购|开放赎回</v>
      </c>
      <c r="AB2701" s="17">
        <f ca="1">f_risk_maxdownside(A2701,参数!$B$6,参数!$B$1)</f>
        <v>-0.295448459111338</v>
      </c>
      <c r="AC2701" s="17">
        <f ca="1">f_risk_maxdownside(A2701,参数!$B$4,参数!$B$1)</f>
        <v>-0.295448459111338</v>
      </c>
      <c r="AD2701" t="str">
        <f ca="1">f_risk_maxdownside_date(A2701,参数!$B$6,参数!$B$1)</f>
        <v>20200717-20200810</v>
      </c>
    </row>
    <row r="2702" spans="1:30">
      <c r="A2702" s="15" t="s">
        <v>2730</v>
      </c>
      <c r="B2702" t="str">
        <f>f_info_name(A2702)</f>
        <v>安信平稳双利3个月持有A</v>
      </c>
      <c r="C2702" t="str">
        <f>f_info_setupdate(A2702)</f>
        <v>2020-09-03</v>
      </c>
      <c r="D2702" s="16">
        <f t="shared" si="42"/>
        <v>144</v>
      </c>
      <c r="F2702" s="17">
        <f>f_netasset_total(A2702,参数!$B$1,100000000)</f>
        <v>7.2262586424</v>
      </c>
      <c r="G2702" s="17">
        <f ca="1">f_nav_adjustedreturn(A2702,参数!$B$2,参数!$B$1)</f>
        <v>0</v>
      </c>
      <c r="H2702" s="17">
        <f ca="1">f_nav_periodreturnrankingper(A2702,参数!$B$2,参数!$B$1,3)</f>
        <v>0</v>
      </c>
      <c r="I2702" s="17">
        <f ca="1">f_nav_adjustedreturn(A2702,参数!$B$3,参数!$B$2)</f>
        <v>0</v>
      </c>
      <c r="J2702" s="17">
        <f ca="1">f_nav_periodreturnrankingper(A2702,参数!$B$3,参数!$B$2,3)</f>
        <v>0</v>
      </c>
      <c r="K2702" s="17">
        <f ca="1">f_nav_adjustedreturn(A2702,参数!$B$4,参数!$B$3)</f>
        <v>0</v>
      </c>
      <c r="L2702" s="17">
        <f ca="1">f_nav_periodreturnrankingper(A2702,参数!$B$4,参数!$B$3,3)</f>
        <v>0</v>
      </c>
      <c r="M2702" s="17">
        <f ca="1">f_nav_adjustedreturn(A2702,参数!$B$5,参数!$B$4)</f>
        <v>0</v>
      </c>
      <c r="N2702" s="17">
        <f ca="1">f_nav_periodreturnrankingper(A2702,参数!$B$5,参数!$B$4,3)</f>
        <v>0</v>
      </c>
      <c r="O2702" s="17">
        <f ca="1">f_nav_adjustedreturn(A2702,参数!$B$6,参数!$B$5)</f>
        <v>0</v>
      </c>
      <c r="P2702" s="17">
        <f ca="1">f_nav_periodreturnrankingper(A2702,参数!$B$6,参数!$B$5,3)</f>
        <v>0</v>
      </c>
      <c r="Q2702" s="25">
        <f>f_return(A2702,1,参数!$B$1-365/2,参数!$B$1)</f>
        <v>0</v>
      </c>
      <c r="R2702" s="25">
        <f ca="1">f_return(A2702,1,参数!$B$4,参数!$B$1)</f>
        <v>0</v>
      </c>
      <c r="S2702" s="25">
        <f ca="1">f_return(A2702,1,参数!$B$6,参数!$B$1)</f>
        <v>0</v>
      </c>
      <c r="T2702" t="str">
        <f>f_info_investtype(A2702)</f>
        <v>偏债混合型基金</v>
      </c>
      <c r="U2702" t="str">
        <f>f_info_fundmanager(A2702)</f>
        <v>庄园,张明</v>
      </c>
      <c r="V2702">
        <f>f_info_manager_onthepostdays(A2702,1)</f>
        <v>161</v>
      </c>
      <c r="W2702" s="25">
        <f ca="1">f_return_1w(A2702,"0",参数!$B$2)</f>
        <v>0</v>
      </c>
      <c r="X2702" s="25">
        <f>f_return_1m(A2702,"0",参数!$B$1)</f>
        <v>2.34228914476922</v>
      </c>
      <c r="Y2702" s="25">
        <f>f_return_3m(A2702,0,参数!$B$1)</f>
        <v>3.94842063174731</v>
      </c>
      <c r="Z2702" s="25">
        <f>f_return_6m(A2702,0,参数!B2701)</f>
        <v>0</v>
      </c>
      <c r="AA2702" t="str">
        <f>f_dq_status(A2702,参数!$B$1)</f>
        <v>开放申购|开放赎回</v>
      </c>
      <c r="AB2702" s="17">
        <f ca="1">f_risk_maxdownside(A2702,参数!$B$6,参数!$B$1)</f>
        <v>-1.01661779081134</v>
      </c>
      <c r="AC2702" s="17">
        <f ca="1">f_risk_maxdownside(A2702,参数!$B$4,参数!$B$1)</f>
        <v>-1.01661779081134</v>
      </c>
      <c r="AD2702" t="str">
        <f ca="1">f_risk_maxdownside_date(A2702,参数!$B$6,参数!$B$1)</f>
        <v>20201203-20201211</v>
      </c>
    </row>
    <row r="2703" spans="1:30">
      <c r="A2703" s="15" t="s">
        <v>2731</v>
      </c>
      <c r="B2703" t="str">
        <f>f_info_name(A2703)</f>
        <v>创金合信汇悦一年定开A</v>
      </c>
      <c r="C2703" t="str">
        <f>f_info_setupdate(A2703)</f>
        <v>2020-07-16</v>
      </c>
      <c r="D2703" s="16">
        <f t="shared" si="42"/>
        <v>193</v>
      </c>
      <c r="F2703" s="17">
        <f>f_netasset_total(A2703,参数!$B$1,100000000)</f>
        <v>3.6208960811</v>
      </c>
      <c r="G2703" s="17">
        <f ca="1">f_nav_adjustedreturn(A2703,参数!$B$2,参数!$B$1)</f>
        <v>0</v>
      </c>
      <c r="H2703" s="17">
        <f ca="1">f_nav_periodreturnrankingper(A2703,参数!$B$2,参数!$B$1,3)</f>
        <v>0</v>
      </c>
      <c r="I2703" s="17">
        <f ca="1">f_nav_adjustedreturn(A2703,参数!$B$3,参数!$B$2)</f>
        <v>0</v>
      </c>
      <c r="J2703" s="17">
        <f ca="1">f_nav_periodreturnrankingper(A2703,参数!$B$3,参数!$B$2,3)</f>
        <v>0</v>
      </c>
      <c r="K2703" s="17">
        <f ca="1">f_nav_adjustedreturn(A2703,参数!$B$4,参数!$B$3)</f>
        <v>0</v>
      </c>
      <c r="L2703" s="17">
        <f ca="1">f_nav_periodreturnrankingper(A2703,参数!$B$4,参数!$B$3,3)</f>
        <v>0</v>
      </c>
      <c r="M2703" s="17">
        <f ca="1">f_nav_adjustedreturn(A2703,参数!$B$5,参数!$B$4)</f>
        <v>0</v>
      </c>
      <c r="N2703" s="17">
        <f ca="1">f_nav_periodreturnrankingper(A2703,参数!$B$5,参数!$B$4,3)</f>
        <v>0</v>
      </c>
      <c r="O2703" s="17">
        <f ca="1">f_nav_adjustedreturn(A2703,参数!$B$6,参数!$B$5)</f>
        <v>0</v>
      </c>
      <c r="P2703" s="17">
        <f ca="1">f_nav_periodreturnrankingper(A2703,参数!$B$6,参数!$B$5,3)</f>
        <v>0</v>
      </c>
      <c r="Q2703" s="25">
        <f>f_return(A2703,1,参数!$B$1-365/2,参数!$B$1)</f>
        <v>66.1323586674863</v>
      </c>
      <c r="R2703" s="25">
        <f ca="1">f_return(A2703,1,参数!$B$4,参数!$B$1)</f>
        <v>0</v>
      </c>
      <c r="S2703" s="25">
        <f ca="1">f_return(A2703,1,参数!$B$6,参数!$B$1)</f>
        <v>0</v>
      </c>
      <c r="T2703" t="str">
        <f>f_info_investtype(A2703)</f>
        <v>偏股混合型基金</v>
      </c>
      <c r="U2703" t="str">
        <f>f_info_fundmanager(A2703)</f>
        <v>曹春林,何媛</v>
      </c>
      <c r="V2703">
        <f>f_info_manager_onthepostdays(A2703,1)</f>
        <v>210</v>
      </c>
      <c r="W2703" s="25">
        <f ca="1">f_return_1w(A2703,"0",参数!$B$2)</f>
        <v>0</v>
      </c>
      <c r="X2703" s="25">
        <f>f_return_1m(A2703,"0",参数!$B$1)</f>
        <v>6.68713749573523</v>
      </c>
      <c r="Y2703" s="25">
        <f>f_return_3m(A2703,0,参数!$B$1)</f>
        <v>22.7357472279462</v>
      </c>
      <c r="Z2703" s="25">
        <f>f_return_6m(A2703,0,参数!B2702)</f>
        <v>6.72494956287828</v>
      </c>
      <c r="AA2703" t="str">
        <f>f_dq_status(A2703,参数!$B$1)</f>
        <v>封闭期</v>
      </c>
      <c r="AB2703" s="17">
        <f ca="1">f_risk_maxdownside(A2703,参数!$B$6,参数!$B$1)</f>
        <v>-6.11002731174405</v>
      </c>
      <c r="AC2703" s="17">
        <f ca="1">f_risk_maxdownside(A2703,参数!$B$4,参数!$B$1)</f>
        <v>-6.11002731174405</v>
      </c>
      <c r="AD2703" t="str">
        <f ca="1">f_risk_maxdownside_date(A2703,参数!$B$6,参数!$B$1)</f>
        <v>20210109-20210115</v>
      </c>
    </row>
    <row r="2704" spans="1:30">
      <c r="A2704" s="15" t="s">
        <v>2732</v>
      </c>
      <c r="B2704" t="str">
        <f>f_info_name(A2704)</f>
        <v>财通资管优选回报一年持有</v>
      </c>
      <c r="C2704" t="str">
        <f>f_info_setupdate(A2704)</f>
        <v>2020-09-02</v>
      </c>
      <c r="D2704" s="16">
        <f t="shared" si="42"/>
        <v>145</v>
      </c>
      <c r="F2704" s="17">
        <f>f_netasset_total(A2704,参数!$B$1,100000000)</f>
        <v>18.313251429</v>
      </c>
      <c r="G2704" s="17">
        <f ca="1">f_nav_adjustedreturn(A2704,参数!$B$2,参数!$B$1)</f>
        <v>0</v>
      </c>
      <c r="H2704" s="17">
        <f ca="1">f_nav_periodreturnrankingper(A2704,参数!$B$2,参数!$B$1,3)</f>
        <v>0</v>
      </c>
      <c r="I2704" s="17">
        <f ca="1">f_nav_adjustedreturn(A2704,参数!$B$3,参数!$B$2)</f>
        <v>0</v>
      </c>
      <c r="J2704" s="17">
        <f ca="1">f_nav_periodreturnrankingper(A2704,参数!$B$3,参数!$B$2,3)</f>
        <v>0</v>
      </c>
      <c r="K2704" s="17">
        <f ca="1">f_nav_adjustedreturn(A2704,参数!$B$4,参数!$B$3)</f>
        <v>0</v>
      </c>
      <c r="L2704" s="17">
        <f ca="1">f_nav_periodreturnrankingper(A2704,参数!$B$4,参数!$B$3,3)</f>
        <v>0</v>
      </c>
      <c r="M2704" s="17">
        <f ca="1">f_nav_adjustedreturn(A2704,参数!$B$5,参数!$B$4)</f>
        <v>0</v>
      </c>
      <c r="N2704" s="17">
        <f ca="1">f_nav_periodreturnrankingper(A2704,参数!$B$5,参数!$B$4,3)</f>
        <v>0</v>
      </c>
      <c r="O2704" s="17">
        <f ca="1">f_nav_adjustedreturn(A2704,参数!$B$6,参数!$B$5)</f>
        <v>0</v>
      </c>
      <c r="P2704" s="17">
        <f ca="1">f_nav_periodreturnrankingper(A2704,参数!$B$6,参数!$B$5,3)</f>
        <v>0</v>
      </c>
      <c r="Q2704" s="25">
        <f>f_return(A2704,1,参数!$B$1-365/2,参数!$B$1)</f>
        <v>0</v>
      </c>
      <c r="R2704" s="25">
        <f ca="1">f_return(A2704,1,参数!$B$4,参数!$B$1)</f>
        <v>0</v>
      </c>
      <c r="S2704" s="25">
        <f ca="1">f_return(A2704,1,参数!$B$6,参数!$B$1)</f>
        <v>0</v>
      </c>
      <c r="T2704" t="str">
        <f>f_info_investtype(A2704)</f>
        <v>偏股混合型基金</v>
      </c>
      <c r="U2704" t="str">
        <f>f_info_fundmanager(A2704)</f>
        <v>于洋</v>
      </c>
      <c r="V2704">
        <f>f_info_manager_onthepostdays(A2704,1)</f>
        <v>162</v>
      </c>
      <c r="W2704" s="25">
        <f ca="1">f_return_1w(A2704,"0",参数!$B$2)</f>
        <v>0</v>
      </c>
      <c r="X2704" s="25">
        <f>f_return_1m(A2704,"0",参数!$B$1)</f>
        <v>3.23192019950125</v>
      </c>
      <c r="Y2704" s="25">
        <f>f_return_3m(A2704,0,参数!$B$1)</f>
        <v>7.12141600248421</v>
      </c>
      <c r="Z2704" s="25">
        <f>f_return_6m(A2704,0,参数!B2703)</f>
        <v>0</v>
      </c>
      <c r="AA2704" t="str">
        <f>f_dq_status(A2704,参数!$B$1)</f>
        <v>开放申购|暂停赎回</v>
      </c>
      <c r="AB2704" s="17">
        <f ca="1">f_risk_maxdownside(A2704,参数!$B$6,参数!$B$1)</f>
        <v>-4.40051653918743</v>
      </c>
      <c r="AC2704" s="17">
        <f ca="1">f_risk_maxdownside(A2704,参数!$B$4,参数!$B$1)</f>
        <v>-4.40051653918743</v>
      </c>
      <c r="AD2704" t="str">
        <f ca="1">f_risk_maxdownside_date(A2704,参数!$B$6,参数!$B$1)</f>
        <v>20201010-20201127</v>
      </c>
    </row>
    <row r="2705" spans="1:30">
      <c r="A2705" s="15" t="s">
        <v>2733</v>
      </c>
      <c r="B2705" t="str">
        <f>f_info_name(A2705)</f>
        <v>中欧阿尔法A</v>
      </c>
      <c r="C2705" t="str">
        <f>f_info_setupdate(A2705)</f>
        <v>2020-08-20</v>
      </c>
      <c r="D2705" s="16">
        <f t="shared" si="42"/>
        <v>158</v>
      </c>
      <c r="F2705" s="17">
        <f>f_netasset_total(A2705,参数!$B$1,100000000)</f>
        <v>129.504259711</v>
      </c>
      <c r="G2705" s="17">
        <f ca="1">f_nav_adjustedreturn(A2705,参数!$B$2,参数!$B$1)</f>
        <v>0</v>
      </c>
      <c r="H2705" s="17">
        <f ca="1">f_nav_periodreturnrankingper(A2705,参数!$B$2,参数!$B$1,3)</f>
        <v>0</v>
      </c>
      <c r="I2705" s="17">
        <f ca="1">f_nav_adjustedreturn(A2705,参数!$B$3,参数!$B$2)</f>
        <v>0</v>
      </c>
      <c r="J2705" s="17">
        <f ca="1">f_nav_periodreturnrankingper(A2705,参数!$B$3,参数!$B$2,3)</f>
        <v>0</v>
      </c>
      <c r="K2705" s="17">
        <f ca="1">f_nav_adjustedreturn(A2705,参数!$B$4,参数!$B$3)</f>
        <v>0</v>
      </c>
      <c r="L2705" s="17">
        <f ca="1">f_nav_periodreturnrankingper(A2705,参数!$B$4,参数!$B$3,3)</f>
        <v>0</v>
      </c>
      <c r="M2705" s="17">
        <f ca="1">f_nav_adjustedreturn(A2705,参数!$B$5,参数!$B$4)</f>
        <v>0</v>
      </c>
      <c r="N2705" s="17">
        <f ca="1">f_nav_periodreturnrankingper(A2705,参数!$B$5,参数!$B$4,3)</f>
        <v>0</v>
      </c>
      <c r="O2705" s="17">
        <f ca="1">f_nav_adjustedreturn(A2705,参数!$B$6,参数!$B$5)</f>
        <v>0</v>
      </c>
      <c r="P2705" s="17">
        <f ca="1">f_nav_periodreturnrankingper(A2705,参数!$B$6,参数!$B$5,3)</f>
        <v>0</v>
      </c>
      <c r="Q2705" s="25">
        <f>f_return(A2705,1,参数!$B$1-365/2,参数!$B$1)</f>
        <v>0</v>
      </c>
      <c r="R2705" s="25">
        <f ca="1">f_return(A2705,1,参数!$B$4,参数!$B$1)</f>
        <v>0</v>
      </c>
      <c r="S2705" s="25">
        <f ca="1">f_return(A2705,1,参数!$B$6,参数!$B$1)</f>
        <v>0</v>
      </c>
      <c r="T2705" t="str">
        <f>f_info_investtype(A2705)</f>
        <v>偏股混合型基金</v>
      </c>
      <c r="U2705" t="str">
        <f>f_info_fundmanager(A2705)</f>
        <v>葛兰</v>
      </c>
      <c r="V2705">
        <f>f_info_manager_onthepostdays(A2705,1)</f>
        <v>175</v>
      </c>
      <c r="W2705" s="25">
        <f ca="1">f_return_1w(A2705,"0",参数!$B$2)</f>
        <v>0</v>
      </c>
      <c r="X2705" s="25">
        <f>f_return_1m(A2705,"0",参数!$B$1)</f>
        <v>15.4074207169167</v>
      </c>
      <c r="Y2705" s="25">
        <f>f_return_3m(A2705,0,参数!$B$1)</f>
        <v>28.537122273364</v>
      </c>
      <c r="Z2705" s="25">
        <f>f_return_6m(A2705,0,参数!B2704)</f>
        <v>0</v>
      </c>
      <c r="AA2705" t="str">
        <f>f_dq_status(A2705,参数!$B$1)</f>
        <v>开放申购|开放赎回</v>
      </c>
      <c r="AB2705" s="17">
        <f ca="1">f_risk_maxdownside(A2705,参数!$B$6,参数!$B$1)</f>
        <v>-4.52415576021975</v>
      </c>
      <c r="AC2705" s="17">
        <f ca="1">f_risk_maxdownside(A2705,参数!$B$4,参数!$B$1)</f>
        <v>-4.52415576021975</v>
      </c>
      <c r="AD2705" t="str">
        <f ca="1">f_risk_maxdownside_date(A2705,参数!$B$6,参数!$B$1)</f>
        <v>20210108-20210119</v>
      </c>
    </row>
    <row r="2706" spans="1:30">
      <c r="A2706" s="15" t="s">
        <v>2734</v>
      </c>
      <c r="B2706" t="str">
        <f>f_info_name(A2706)</f>
        <v>长信消费升级A</v>
      </c>
      <c r="C2706" t="str">
        <f>f_info_setupdate(A2706)</f>
        <v>2020-11-04</v>
      </c>
      <c r="D2706" s="16">
        <f t="shared" si="42"/>
        <v>82</v>
      </c>
      <c r="F2706" s="17">
        <f>f_netasset_total(A2706,参数!$B$1,100000000)</f>
        <v>8.7421886649</v>
      </c>
      <c r="G2706" s="17">
        <f ca="1">f_nav_adjustedreturn(A2706,参数!$B$2,参数!$B$1)</f>
        <v>0</v>
      </c>
      <c r="H2706" s="17">
        <f ca="1">f_nav_periodreturnrankingper(A2706,参数!$B$2,参数!$B$1,3)</f>
        <v>0</v>
      </c>
      <c r="I2706" s="17">
        <f ca="1">f_nav_adjustedreturn(A2706,参数!$B$3,参数!$B$2)</f>
        <v>0</v>
      </c>
      <c r="J2706" s="17">
        <f ca="1">f_nav_periodreturnrankingper(A2706,参数!$B$3,参数!$B$2,3)</f>
        <v>0</v>
      </c>
      <c r="K2706" s="17">
        <f ca="1">f_nav_adjustedreturn(A2706,参数!$B$4,参数!$B$3)</f>
        <v>0</v>
      </c>
      <c r="L2706" s="17">
        <f ca="1">f_nav_periodreturnrankingper(A2706,参数!$B$4,参数!$B$3,3)</f>
        <v>0</v>
      </c>
      <c r="M2706" s="17">
        <f ca="1">f_nav_adjustedreturn(A2706,参数!$B$5,参数!$B$4)</f>
        <v>0</v>
      </c>
      <c r="N2706" s="17">
        <f ca="1">f_nav_periodreturnrankingper(A2706,参数!$B$5,参数!$B$4,3)</f>
        <v>0</v>
      </c>
      <c r="O2706" s="17">
        <f ca="1">f_nav_adjustedreturn(A2706,参数!$B$6,参数!$B$5)</f>
        <v>0</v>
      </c>
      <c r="P2706" s="17">
        <f ca="1">f_nav_periodreturnrankingper(A2706,参数!$B$6,参数!$B$5,3)</f>
        <v>0</v>
      </c>
      <c r="Q2706" s="25">
        <f>f_return(A2706,1,参数!$B$1-365/2,参数!$B$1)</f>
        <v>0</v>
      </c>
      <c r="R2706" s="25">
        <f ca="1">f_return(A2706,1,参数!$B$4,参数!$B$1)</f>
        <v>0</v>
      </c>
      <c r="S2706" s="25">
        <f ca="1">f_return(A2706,1,参数!$B$6,参数!$B$1)</f>
        <v>0</v>
      </c>
      <c r="T2706" t="str">
        <f>f_info_investtype(A2706)</f>
        <v>偏股混合型基金</v>
      </c>
      <c r="U2706" t="str">
        <f>f_info_fundmanager(A2706)</f>
        <v>安昀</v>
      </c>
      <c r="V2706">
        <f>f_info_manager_onthepostdays(A2706,1)</f>
        <v>99</v>
      </c>
      <c r="W2706" s="25">
        <f ca="1">f_return_1w(A2706,"0",参数!$B$2)</f>
        <v>0</v>
      </c>
      <c r="X2706" s="25">
        <f>f_return_1m(A2706,"0",参数!$B$1)</f>
        <v>15.6216899200922</v>
      </c>
      <c r="Y2706" s="25">
        <f>f_return_3m(A2706,0,参数!$B$1)</f>
        <v>0</v>
      </c>
      <c r="Z2706" s="25">
        <f>f_return_6m(A2706,0,参数!B2705)</f>
        <v>0</v>
      </c>
      <c r="AA2706" t="str">
        <f>f_dq_status(A2706,参数!$B$1)</f>
        <v>开放申购|开放赎回</v>
      </c>
      <c r="AB2706" s="17">
        <f ca="1">f_risk_maxdownside(A2706,参数!$B$6,参数!$B$1)</f>
        <v>-1.7413888668992</v>
      </c>
      <c r="AC2706" s="17">
        <f ca="1">f_risk_maxdownside(A2706,参数!$B$4,参数!$B$1)</f>
        <v>-1.7413888668992</v>
      </c>
      <c r="AD2706" t="str">
        <f ca="1">f_risk_maxdownside_date(A2706,参数!$B$6,参数!$B$1)</f>
        <v>20210109-20210114</v>
      </c>
    </row>
    <row r="2707" spans="1:30">
      <c r="A2707" s="15" t="s">
        <v>2735</v>
      </c>
      <c r="B2707" t="str">
        <f>f_info_name(A2707)</f>
        <v>富国兴泉回报12个月持有A</v>
      </c>
      <c r="C2707" t="str">
        <f>f_info_setupdate(A2707)</f>
        <v>2020-08-20</v>
      </c>
      <c r="D2707" s="16">
        <f t="shared" si="42"/>
        <v>158</v>
      </c>
      <c r="F2707" s="17">
        <f>f_netasset_total(A2707,参数!$B$1,100000000)</f>
        <v>24.3535657269</v>
      </c>
      <c r="G2707" s="17">
        <f ca="1">f_nav_adjustedreturn(A2707,参数!$B$2,参数!$B$1)</f>
        <v>0</v>
      </c>
      <c r="H2707" s="17">
        <f ca="1">f_nav_periodreturnrankingper(A2707,参数!$B$2,参数!$B$1,3)</f>
        <v>0</v>
      </c>
      <c r="I2707" s="17">
        <f ca="1">f_nav_adjustedreturn(A2707,参数!$B$3,参数!$B$2)</f>
        <v>0</v>
      </c>
      <c r="J2707" s="17">
        <f ca="1">f_nav_periodreturnrankingper(A2707,参数!$B$3,参数!$B$2,3)</f>
        <v>0</v>
      </c>
      <c r="K2707" s="17">
        <f ca="1">f_nav_adjustedreturn(A2707,参数!$B$4,参数!$B$3)</f>
        <v>0</v>
      </c>
      <c r="L2707" s="17">
        <f ca="1">f_nav_periodreturnrankingper(A2707,参数!$B$4,参数!$B$3,3)</f>
        <v>0</v>
      </c>
      <c r="M2707" s="17">
        <f ca="1">f_nav_adjustedreturn(A2707,参数!$B$5,参数!$B$4)</f>
        <v>0</v>
      </c>
      <c r="N2707" s="17">
        <f ca="1">f_nav_periodreturnrankingper(A2707,参数!$B$5,参数!$B$4,3)</f>
        <v>0</v>
      </c>
      <c r="O2707" s="17">
        <f ca="1">f_nav_adjustedreturn(A2707,参数!$B$6,参数!$B$5)</f>
        <v>0</v>
      </c>
      <c r="P2707" s="17">
        <f ca="1">f_nav_periodreturnrankingper(A2707,参数!$B$6,参数!$B$5,3)</f>
        <v>0</v>
      </c>
      <c r="Q2707" s="25">
        <f>f_return(A2707,1,参数!$B$1-365/2,参数!$B$1)</f>
        <v>0</v>
      </c>
      <c r="R2707" s="25">
        <f ca="1">f_return(A2707,1,参数!$B$4,参数!$B$1)</f>
        <v>0</v>
      </c>
      <c r="S2707" s="25">
        <f ca="1">f_return(A2707,1,参数!$B$6,参数!$B$1)</f>
        <v>0</v>
      </c>
      <c r="T2707" t="str">
        <f>f_info_investtype(A2707)</f>
        <v>平衡混合型基金</v>
      </c>
      <c r="U2707" t="str">
        <f>f_info_fundmanager(A2707)</f>
        <v>易智泉</v>
      </c>
      <c r="V2707">
        <f>f_info_manager_onthepostdays(A2707,1)</f>
        <v>175</v>
      </c>
      <c r="W2707" s="25">
        <f ca="1">f_return_1w(A2707,"0",参数!$B$2)</f>
        <v>0</v>
      </c>
      <c r="X2707" s="25">
        <f>f_return_1m(A2707,"0",参数!$B$1)</f>
        <v>10.4398885350318</v>
      </c>
      <c r="Y2707" s="25">
        <f>f_return_3m(A2707,0,参数!$B$1)</f>
        <v>14.002465584549</v>
      </c>
      <c r="Z2707" s="25">
        <f>f_return_6m(A2707,0,参数!B2706)</f>
        <v>0</v>
      </c>
      <c r="AA2707" t="str">
        <f>f_dq_status(A2707,参数!$B$1)</f>
        <v>开放申购|暂停赎回</v>
      </c>
      <c r="AB2707" s="17">
        <f ca="1">f_risk_maxdownside(A2707,参数!$B$6,参数!$B$1)</f>
        <v>-3.53726584296533</v>
      </c>
      <c r="AC2707" s="17">
        <f ca="1">f_risk_maxdownside(A2707,参数!$B$4,参数!$B$1)</f>
        <v>-3.53726584296533</v>
      </c>
      <c r="AD2707" t="str">
        <f ca="1">f_risk_maxdownside_date(A2707,参数!$B$6,参数!$B$1)</f>
        <v>20200829-20200925</v>
      </c>
    </row>
    <row r="2708" spans="1:30">
      <c r="A2708" s="15" t="s">
        <v>2736</v>
      </c>
      <c r="B2708" t="str">
        <f>f_info_name(A2708)</f>
        <v>鹏华聚合多资产</v>
      </c>
      <c r="C2708" t="str">
        <f>f_info_setupdate(A2708)</f>
        <v>2020-07-21</v>
      </c>
      <c r="D2708" s="16">
        <f t="shared" si="42"/>
        <v>188</v>
      </c>
      <c r="F2708" s="17">
        <f>f_netasset_total(A2708,参数!$B$1,100000000)</f>
        <v>5.6085958074</v>
      </c>
      <c r="G2708" s="17">
        <f ca="1">f_nav_adjustedreturn(A2708,参数!$B$2,参数!$B$1)</f>
        <v>0</v>
      </c>
      <c r="H2708" s="17">
        <f ca="1">f_nav_periodreturnrankingper(A2708,参数!$B$2,参数!$B$1,3)</f>
        <v>0</v>
      </c>
      <c r="I2708" s="17">
        <f ca="1">f_nav_adjustedreturn(A2708,参数!$B$3,参数!$B$2)</f>
        <v>0</v>
      </c>
      <c r="J2708" s="17">
        <f ca="1">f_nav_periodreturnrankingper(A2708,参数!$B$3,参数!$B$2,3)</f>
        <v>0</v>
      </c>
      <c r="K2708" s="17">
        <f ca="1">f_nav_adjustedreturn(A2708,参数!$B$4,参数!$B$3)</f>
        <v>0</v>
      </c>
      <c r="L2708" s="17">
        <f ca="1">f_nav_periodreturnrankingper(A2708,参数!$B$4,参数!$B$3,3)</f>
        <v>0</v>
      </c>
      <c r="M2708" s="17">
        <f ca="1">f_nav_adjustedreturn(A2708,参数!$B$5,参数!$B$4)</f>
        <v>0</v>
      </c>
      <c r="N2708" s="17">
        <f ca="1">f_nav_periodreturnrankingper(A2708,参数!$B$5,参数!$B$4,3)</f>
        <v>0</v>
      </c>
      <c r="O2708" s="17">
        <f ca="1">f_nav_adjustedreturn(A2708,参数!$B$6,参数!$B$5)</f>
        <v>0</v>
      </c>
      <c r="P2708" s="17">
        <f ca="1">f_nav_periodreturnrankingper(A2708,参数!$B$6,参数!$B$5,3)</f>
        <v>0</v>
      </c>
      <c r="Q2708" s="25">
        <f>f_return(A2708,1,参数!$B$1-365/2,参数!$B$1)</f>
        <v>22.6017120369472</v>
      </c>
      <c r="R2708" s="25">
        <f ca="1">f_return(A2708,1,参数!$B$4,参数!$B$1)</f>
        <v>0</v>
      </c>
      <c r="S2708" s="25">
        <f ca="1">f_return(A2708,1,参数!$B$6,参数!$B$1)</f>
        <v>0</v>
      </c>
      <c r="T2708" t="str">
        <f>f_info_investtype(A2708)</f>
        <v>平衡混合型基金</v>
      </c>
      <c r="U2708" t="str">
        <f>f_info_fundmanager(A2708)</f>
        <v>赵强</v>
      </c>
      <c r="V2708">
        <f>f_info_manager_onthepostdays(A2708,1)</f>
        <v>205</v>
      </c>
      <c r="W2708" s="25">
        <f ca="1">f_return_1w(A2708,"0",参数!$B$2)</f>
        <v>0</v>
      </c>
      <c r="X2708" s="25">
        <f>f_return_1m(A2708,"0",参数!$B$1)</f>
        <v>5.33256880733946</v>
      </c>
      <c r="Y2708" s="25">
        <f>f_return_3m(A2708,0,参数!$B$1)</f>
        <v>9.16113697137764</v>
      </c>
      <c r="Z2708" s="25">
        <f>f_return_6m(A2708,0,参数!B2707)</f>
        <v>7.71060455896929</v>
      </c>
      <c r="AA2708" t="str">
        <f>f_dq_status(A2708,参数!$B$1)</f>
        <v>暂停大额申购|开放赎回</v>
      </c>
      <c r="AB2708" s="17">
        <f ca="1">f_risk_maxdownside(A2708,参数!$B$6,参数!$B$1)</f>
        <v>-2.25534418513434</v>
      </c>
      <c r="AC2708" s="17">
        <f ca="1">f_risk_maxdownside(A2708,参数!$B$4,参数!$B$1)</f>
        <v>-2.25534418513434</v>
      </c>
      <c r="AD2708" t="str">
        <f ca="1">f_risk_maxdownside_date(A2708,参数!$B$6,参数!$B$1)</f>
        <v>20200903-20200909</v>
      </c>
    </row>
    <row r="2709" spans="1:30">
      <c r="A2709" s="15" t="s">
        <v>2737</v>
      </c>
      <c r="B2709" t="str">
        <f>f_info_name(A2709)</f>
        <v>富安达科技创新</v>
      </c>
      <c r="C2709" t="str">
        <f>f_info_setupdate(A2709)</f>
        <v>2020-09-18</v>
      </c>
      <c r="D2709" s="16">
        <f t="shared" si="42"/>
        <v>129</v>
      </c>
      <c r="F2709" s="17">
        <f>f_netasset_total(A2709,参数!$B$1,100000000)</f>
        <v>1.2080814157</v>
      </c>
      <c r="G2709" s="17">
        <f ca="1">f_nav_adjustedreturn(A2709,参数!$B$2,参数!$B$1)</f>
        <v>0</v>
      </c>
      <c r="H2709" s="17">
        <f ca="1">f_nav_periodreturnrankingper(A2709,参数!$B$2,参数!$B$1,3)</f>
        <v>0</v>
      </c>
      <c r="I2709" s="17">
        <f ca="1">f_nav_adjustedreturn(A2709,参数!$B$3,参数!$B$2)</f>
        <v>0</v>
      </c>
      <c r="J2709" s="17">
        <f ca="1">f_nav_periodreturnrankingper(A2709,参数!$B$3,参数!$B$2,3)</f>
        <v>0</v>
      </c>
      <c r="K2709" s="17">
        <f ca="1">f_nav_adjustedreturn(A2709,参数!$B$4,参数!$B$3)</f>
        <v>0</v>
      </c>
      <c r="L2709" s="17">
        <f ca="1">f_nav_periodreturnrankingper(A2709,参数!$B$4,参数!$B$3,3)</f>
        <v>0</v>
      </c>
      <c r="M2709" s="17">
        <f ca="1">f_nav_adjustedreturn(A2709,参数!$B$5,参数!$B$4)</f>
        <v>0</v>
      </c>
      <c r="N2709" s="17">
        <f ca="1">f_nav_periodreturnrankingper(A2709,参数!$B$5,参数!$B$4,3)</f>
        <v>0</v>
      </c>
      <c r="O2709" s="17">
        <f ca="1">f_nav_adjustedreturn(A2709,参数!$B$6,参数!$B$5)</f>
        <v>0</v>
      </c>
      <c r="P2709" s="17">
        <f ca="1">f_nav_periodreturnrankingper(A2709,参数!$B$6,参数!$B$5,3)</f>
        <v>0</v>
      </c>
      <c r="Q2709" s="25">
        <f>f_return(A2709,1,参数!$B$1-365/2,参数!$B$1)</f>
        <v>0</v>
      </c>
      <c r="R2709" s="25">
        <f ca="1">f_return(A2709,1,参数!$B$4,参数!$B$1)</f>
        <v>0</v>
      </c>
      <c r="S2709" s="25">
        <f ca="1">f_return(A2709,1,参数!$B$6,参数!$B$1)</f>
        <v>0</v>
      </c>
      <c r="T2709" t="str">
        <f>f_info_investtype(A2709)</f>
        <v>偏股混合型基金</v>
      </c>
      <c r="U2709" t="str">
        <f>f_info_fundmanager(A2709)</f>
        <v>吴战峰</v>
      </c>
      <c r="V2709">
        <f>f_info_manager_onthepostdays(A2709,1)</f>
        <v>146</v>
      </c>
      <c r="W2709" s="25">
        <f ca="1">f_return_1w(A2709,"0",参数!$B$2)</f>
        <v>0</v>
      </c>
      <c r="X2709" s="25">
        <f>f_return_1m(A2709,"0",参数!$B$1)</f>
        <v>12.4589565851879</v>
      </c>
      <c r="Y2709" s="25">
        <f>f_return_3m(A2709,0,参数!$B$1)</f>
        <v>22.7965342097401</v>
      </c>
      <c r="Z2709" s="25">
        <f>f_return_6m(A2709,0,参数!B2708)</f>
        <v>0</v>
      </c>
      <c r="AA2709" t="str">
        <f>f_dq_status(A2709,参数!$B$1)</f>
        <v>开放申购|开放赎回</v>
      </c>
      <c r="AB2709" s="17">
        <f ca="1">f_risk_maxdownside(A2709,参数!$B$6,参数!$B$1)</f>
        <v>-5.60901842177618</v>
      </c>
      <c r="AC2709" s="17">
        <f ca="1">f_risk_maxdownside(A2709,参数!$B$4,参数!$B$1)</f>
        <v>-5.60901842177618</v>
      </c>
      <c r="AD2709" t="str">
        <f ca="1">f_risk_maxdownside_date(A2709,参数!$B$6,参数!$B$1)</f>
        <v>20201125-20201209</v>
      </c>
    </row>
    <row r="2710" spans="1:30">
      <c r="A2710" s="15" t="s">
        <v>2738</v>
      </c>
      <c r="B2710" t="str">
        <f>f_info_name(A2710)</f>
        <v>太平智选一年定开</v>
      </c>
      <c r="C2710" t="str">
        <f>f_info_setupdate(A2710)</f>
        <v>2020-08-14</v>
      </c>
      <c r="D2710" s="16">
        <f t="shared" si="42"/>
        <v>164</v>
      </c>
      <c r="F2710" s="17">
        <f>f_netasset_total(A2710,参数!$B$1,100000000)</f>
        <v>5.8820761572</v>
      </c>
      <c r="G2710" s="17">
        <f ca="1">f_nav_adjustedreturn(A2710,参数!$B$2,参数!$B$1)</f>
        <v>0</v>
      </c>
      <c r="H2710" s="17">
        <f ca="1">f_nav_periodreturnrankingper(A2710,参数!$B$2,参数!$B$1,3)</f>
        <v>0</v>
      </c>
      <c r="I2710" s="17">
        <f ca="1">f_nav_adjustedreturn(A2710,参数!$B$3,参数!$B$2)</f>
        <v>0</v>
      </c>
      <c r="J2710" s="17">
        <f ca="1">f_nav_periodreturnrankingper(A2710,参数!$B$3,参数!$B$2,3)</f>
        <v>0</v>
      </c>
      <c r="K2710" s="17">
        <f ca="1">f_nav_adjustedreturn(A2710,参数!$B$4,参数!$B$3)</f>
        <v>0</v>
      </c>
      <c r="L2710" s="17">
        <f ca="1">f_nav_periodreturnrankingper(A2710,参数!$B$4,参数!$B$3,3)</f>
        <v>0</v>
      </c>
      <c r="M2710" s="17">
        <f ca="1">f_nav_adjustedreturn(A2710,参数!$B$5,参数!$B$4)</f>
        <v>0</v>
      </c>
      <c r="N2710" s="17">
        <f ca="1">f_nav_periodreturnrankingper(A2710,参数!$B$5,参数!$B$4,3)</f>
        <v>0</v>
      </c>
      <c r="O2710" s="17">
        <f ca="1">f_nav_adjustedreturn(A2710,参数!$B$6,参数!$B$5)</f>
        <v>0</v>
      </c>
      <c r="P2710" s="17">
        <f ca="1">f_nav_periodreturnrankingper(A2710,参数!$B$6,参数!$B$5,3)</f>
        <v>0</v>
      </c>
      <c r="Q2710" s="25">
        <f>f_return(A2710,1,参数!$B$1-365/2,参数!$B$1)</f>
        <v>0</v>
      </c>
      <c r="R2710" s="25">
        <f ca="1">f_return(A2710,1,参数!$B$4,参数!$B$1)</f>
        <v>0</v>
      </c>
      <c r="S2710" s="25">
        <f ca="1">f_return(A2710,1,参数!$B$6,参数!$B$1)</f>
        <v>0</v>
      </c>
      <c r="T2710" t="str">
        <f>f_info_investtype(A2710)</f>
        <v>普通股票型基金</v>
      </c>
      <c r="U2710" t="str">
        <f>f_info_fundmanager(A2710)</f>
        <v>常璐</v>
      </c>
      <c r="V2710">
        <f>f_info_manager_onthepostdays(A2710,1)</f>
        <v>181</v>
      </c>
      <c r="W2710" s="25">
        <f ca="1">f_return_1w(A2710,"0",参数!$B$2)</f>
        <v>0</v>
      </c>
      <c r="X2710" s="25">
        <f>f_return_1m(A2710,"0",参数!$B$1)</f>
        <v>8.94425524287508</v>
      </c>
      <c r="Y2710" s="25">
        <f>f_return_3m(A2710,0,参数!$B$1)</f>
        <v>20.9792993630573</v>
      </c>
      <c r="Z2710" s="25">
        <f>f_return_6m(A2710,0,参数!B2709)</f>
        <v>0</v>
      </c>
      <c r="AA2710" t="str">
        <f>f_dq_status(A2710,参数!$B$1)</f>
        <v>封闭期</v>
      </c>
      <c r="AB2710" s="17">
        <f ca="1">f_risk_maxdownside(A2710,参数!$B$6,参数!$B$1)</f>
        <v>-3.06423099587507</v>
      </c>
      <c r="AC2710" s="17">
        <f ca="1">f_risk_maxdownside(A2710,参数!$B$4,参数!$B$1)</f>
        <v>-3.06423099587507</v>
      </c>
      <c r="AD2710" t="str">
        <f ca="1">f_risk_maxdownside_date(A2710,参数!$B$6,参数!$B$1)</f>
        <v>20200829-20200925</v>
      </c>
    </row>
    <row r="2711" spans="1:30">
      <c r="A2711" s="15" t="s">
        <v>2739</v>
      </c>
      <c r="B2711" t="str">
        <f>f_info_name(A2711)</f>
        <v>嘉实远见精选两年持有期</v>
      </c>
      <c r="C2711" t="str">
        <f>f_info_setupdate(A2711)</f>
        <v>2020-07-23</v>
      </c>
      <c r="D2711" s="16">
        <f t="shared" si="42"/>
        <v>186</v>
      </c>
      <c r="F2711" s="17">
        <f>f_netasset_total(A2711,参数!$B$1,100000000)</f>
        <v>88.5465988722</v>
      </c>
      <c r="G2711" s="17">
        <f ca="1">f_nav_adjustedreturn(A2711,参数!$B$2,参数!$B$1)</f>
        <v>0</v>
      </c>
      <c r="H2711" s="17">
        <f ca="1">f_nav_periodreturnrankingper(A2711,参数!$B$2,参数!$B$1,3)</f>
        <v>0</v>
      </c>
      <c r="I2711" s="17">
        <f ca="1">f_nav_adjustedreturn(A2711,参数!$B$3,参数!$B$2)</f>
        <v>0</v>
      </c>
      <c r="J2711" s="17">
        <f ca="1">f_nav_periodreturnrankingper(A2711,参数!$B$3,参数!$B$2,3)</f>
        <v>0</v>
      </c>
      <c r="K2711" s="17">
        <f ca="1">f_nav_adjustedreturn(A2711,参数!$B$4,参数!$B$3)</f>
        <v>0</v>
      </c>
      <c r="L2711" s="17">
        <f ca="1">f_nav_periodreturnrankingper(A2711,参数!$B$4,参数!$B$3,3)</f>
        <v>0</v>
      </c>
      <c r="M2711" s="17">
        <f ca="1">f_nav_adjustedreturn(A2711,参数!$B$5,参数!$B$4)</f>
        <v>0</v>
      </c>
      <c r="N2711" s="17">
        <f ca="1">f_nav_periodreturnrankingper(A2711,参数!$B$5,参数!$B$4,3)</f>
        <v>0</v>
      </c>
      <c r="O2711" s="17">
        <f ca="1">f_nav_adjustedreturn(A2711,参数!$B$6,参数!$B$5)</f>
        <v>0</v>
      </c>
      <c r="P2711" s="17">
        <f ca="1">f_nav_periodreturnrankingper(A2711,参数!$B$6,参数!$B$5,3)</f>
        <v>0</v>
      </c>
      <c r="Q2711" s="25">
        <f>f_return(A2711,1,参数!$B$1-365/2,参数!$B$1)</f>
        <v>52.2229715891983</v>
      </c>
      <c r="R2711" s="25">
        <f ca="1">f_return(A2711,1,参数!$B$4,参数!$B$1)</f>
        <v>0</v>
      </c>
      <c r="S2711" s="25">
        <f ca="1">f_return(A2711,1,参数!$B$6,参数!$B$1)</f>
        <v>0</v>
      </c>
      <c r="T2711" t="str">
        <f>f_info_investtype(A2711)</f>
        <v>偏股混合型基金</v>
      </c>
      <c r="U2711" t="str">
        <f>f_info_fundmanager(A2711)</f>
        <v>归凯</v>
      </c>
      <c r="V2711">
        <f>f_info_manager_onthepostdays(A2711,1)</f>
        <v>203</v>
      </c>
      <c r="W2711" s="25">
        <f ca="1">f_return_1w(A2711,"0",参数!$B$2)</f>
        <v>0</v>
      </c>
      <c r="X2711" s="25">
        <f>f_return_1m(A2711,"0",参数!$B$1)</f>
        <v>16.9797002466325</v>
      </c>
      <c r="Y2711" s="25">
        <f>f_return_3m(A2711,0,参数!$B$1)</f>
        <v>25.7340946166395</v>
      </c>
      <c r="Z2711" s="25">
        <f>f_return_6m(A2711,0,参数!B2710)</f>
        <v>21.9133996489175</v>
      </c>
      <c r="AA2711" t="str">
        <f>f_dq_status(A2711,参数!$B$1)</f>
        <v>开放申购|暂停赎回</v>
      </c>
      <c r="AB2711" s="17">
        <f ca="1">f_risk_maxdownside(A2711,参数!$B$6,参数!$B$1)</f>
        <v>-9.50859720003759</v>
      </c>
      <c r="AC2711" s="17">
        <f ca="1">f_risk_maxdownside(A2711,参数!$B$4,参数!$B$1)</f>
        <v>-9.50859720003759</v>
      </c>
      <c r="AD2711" t="str">
        <f ca="1">f_risk_maxdownside_date(A2711,参数!$B$6,参数!$B$1)</f>
        <v>20200829-20200925</v>
      </c>
    </row>
    <row r="2712" spans="1:30">
      <c r="A2712" s="15" t="s">
        <v>2740</v>
      </c>
      <c r="B2712" t="str">
        <f>f_info_name(A2712)</f>
        <v>大成汇享一年持有A</v>
      </c>
      <c r="C2712" t="str">
        <f>f_info_setupdate(A2712)</f>
        <v>2020-09-03</v>
      </c>
      <c r="D2712" s="16">
        <f t="shared" si="42"/>
        <v>144</v>
      </c>
      <c r="F2712" s="17">
        <f>f_netasset_total(A2712,参数!$B$1,100000000)</f>
        <v>4.822090983</v>
      </c>
      <c r="G2712" s="17">
        <f ca="1">f_nav_adjustedreturn(A2712,参数!$B$2,参数!$B$1)</f>
        <v>0</v>
      </c>
      <c r="H2712" s="17">
        <f ca="1">f_nav_periodreturnrankingper(A2712,参数!$B$2,参数!$B$1,3)</f>
        <v>0</v>
      </c>
      <c r="I2712" s="17">
        <f ca="1">f_nav_adjustedreturn(A2712,参数!$B$3,参数!$B$2)</f>
        <v>0</v>
      </c>
      <c r="J2712" s="17">
        <f ca="1">f_nav_periodreturnrankingper(A2712,参数!$B$3,参数!$B$2,3)</f>
        <v>0</v>
      </c>
      <c r="K2712" s="17">
        <f ca="1">f_nav_adjustedreturn(A2712,参数!$B$4,参数!$B$3)</f>
        <v>0</v>
      </c>
      <c r="L2712" s="17">
        <f ca="1">f_nav_periodreturnrankingper(A2712,参数!$B$4,参数!$B$3,3)</f>
        <v>0</v>
      </c>
      <c r="M2712" s="17">
        <f ca="1">f_nav_adjustedreturn(A2712,参数!$B$5,参数!$B$4)</f>
        <v>0</v>
      </c>
      <c r="N2712" s="17">
        <f ca="1">f_nav_periodreturnrankingper(A2712,参数!$B$5,参数!$B$4,3)</f>
        <v>0</v>
      </c>
      <c r="O2712" s="17">
        <f ca="1">f_nav_adjustedreturn(A2712,参数!$B$6,参数!$B$5)</f>
        <v>0</v>
      </c>
      <c r="P2712" s="17">
        <f ca="1">f_nav_periodreturnrankingper(A2712,参数!$B$6,参数!$B$5,3)</f>
        <v>0</v>
      </c>
      <c r="Q2712" s="25">
        <f>f_return(A2712,1,参数!$B$1-365/2,参数!$B$1)</f>
        <v>0</v>
      </c>
      <c r="R2712" s="25">
        <f ca="1">f_return(A2712,1,参数!$B$4,参数!$B$1)</f>
        <v>0</v>
      </c>
      <c r="S2712" s="25">
        <f ca="1">f_return(A2712,1,参数!$B$6,参数!$B$1)</f>
        <v>0</v>
      </c>
      <c r="T2712" t="str">
        <f>f_info_investtype(A2712)</f>
        <v>偏债混合型基金</v>
      </c>
      <c r="U2712" t="str">
        <f>f_info_fundmanager(A2712)</f>
        <v>孙丹,王磊</v>
      </c>
      <c r="V2712">
        <f>f_info_manager_onthepostdays(A2712,1)</f>
        <v>161</v>
      </c>
      <c r="W2712" s="25">
        <f ca="1">f_return_1w(A2712,"0",参数!$B$2)</f>
        <v>0</v>
      </c>
      <c r="X2712" s="25">
        <f>f_return_1m(A2712,"0",参数!$B$1)</f>
        <v>1.61560437395332</v>
      </c>
      <c r="Y2712" s="25">
        <f>f_return_3m(A2712,0,参数!$B$1)</f>
        <v>2.47367375322871</v>
      </c>
      <c r="Z2712" s="25">
        <f>f_return_6m(A2712,0,参数!B2711)</f>
        <v>0</v>
      </c>
      <c r="AA2712" t="str">
        <f>f_dq_status(A2712,参数!$B$1)</f>
        <v>开放申购|暂停赎回</v>
      </c>
      <c r="AB2712" s="17">
        <f ca="1">f_risk_maxdownside(A2712,参数!$B$6,参数!$B$1)</f>
        <v>-0.754606036848299</v>
      </c>
      <c r="AC2712" s="17">
        <f ca="1">f_risk_maxdownside(A2712,参数!$B$4,参数!$B$1)</f>
        <v>-0.754606036848299</v>
      </c>
      <c r="AD2712" t="str">
        <f ca="1">f_risk_maxdownside_date(A2712,参数!$B$6,参数!$B$1)</f>
        <v>20201203-20201214,20201203-20201222</v>
      </c>
    </row>
    <row r="2713" spans="1:30">
      <c r="A2713" s="15" t="s">
        <v>2741</v>
      </c>
      <c r="B2713" t="str">
        <f>f_info_name(A2713)</f>
        <v>长盛制造精选A</v>
      </c>
      <c r="C2713" t="str">
        <f>f_info_setupdate(A2713)</f>
        <v>2020-08-26</v>
      </c>
      <c r="D2713" s="16">
        <f t="shared" si="42"/>
        <v>152</v>
      </c>
      <c r="F2713" s="17">
        <f>f_netasset_total(A2713,参数!$B$1,100000000)</f>
        <v>11.4319580695</v>
      </c>
      <c r="G2713" s="17">
        <f ca="1">f_nav_adjustedreturn(A2713,参数!$B$2,参数!$B$1)</f>
        <v>0</v>
      </c>
      <c r="H2713" s="17">
        <f ca="1">f_nav_periodreturnrankingper(A2713,参数!$B$2,参数!$B$1,3)</f>
        <v>0</v>
      </c>
      <c r="I2713" s="17">
        <f ca="1">f_nav_adjustedreturn(A2713,参数!$B$3,参数!$B$2)</f>
        <v>0</v>
      </c>
      <c r="J2713" s="17">
        <f ca="1">f_nav_periodreturnrankingper(A2713,参数!$B$3,参数!$B$2,3)</f>
        <v>0</v>
      </c>
      <c r="K2713" s="17">
        <f ca="1">f_nav_adjustedreturn(A2713,参数!$B$4,参数!$B$3)</f>
        <v>0</v>
      </c>
      <c r="L2713" s="17">
        <f ca="1">f_nav_periodreturnrankingper(A2713,参数!$B$4,参数!$B$3,3)</f>
        <v>0</v>
      </c>
      <c r="M2713" s="17">
        <f ca="1">f_nav_adjustedreturn(A2713,参数!$B$5,参数!$B$4)</f>
        <v>0</v>
      </c>
      <c r="N2713" s="17">
        <f ca="1">f_nav_periodreturnrankingper(A2713,参数!$B$5,参数!$B$4,3)</f>
        <v>0</v>
      </c>
      <c r="O2713" s="17">
        <f ca="1">f_nav_adjustedreturn(A2713,参数!$B$6,参数!$B$5)</f>
        <v>0</v>
      </c>
      <c r="P2713" s="17">
        <f ca="1">f_nav_periodreturnrankingper(A2713,参数!$B$6,参数!$B$5,3)</f>
        <v>0</v>
      </c>
      <c r="Q2713" s="25">
        <f>f_return(A2713,1,参数!$B$1-365/2,参数!$B$1)</f>
        <v>0</v>
      </c>
      <c r="R2713" s="25">
        <f ca="1">f_return(A2713,1,参数!$B$4,参数!$B$1)</f>
        <v>0</v>
      </c>
      <c r="S2713" s="25">
        <f ca="1">f_return(A2713,1,参数!$B$6,参数!$B$1)</f>
        <v>0</v>
      </c>
      <c r="T2713" t="str">
        <f>f_info_investtype(A2713)</f>
        <v>偏股混合型基金</v>
      </c>
      <c r="U2713" t="str">
        <f>f_info_fundmanager(A2713)</f>
        <v>郭堃</v>
      </c>
      <c r="V2713">
        <f>f_info_manager_onthepostdays(A2713,1)</f>
        <v>169</v>
      </c>
      <c r="W2713" s="25">
        <f ca="1">f_return_1w(A2713,"0",参数!$B$2)</f>
        <v>0</v>
      </c>
      <c r="X2713" s="25">
        <f>f_return_1m(A2713,"0",参数!$B$1)</f>
        <v>13.7239377144365</v>
      </c>
      <c r="Y2713" s="25">
        <f>f_return_3m(A2713,0,参数!$B$1)</f>
        <v>28.8191330343797</v>
      </c>
      <c r="Z2713" s="25">
        <f>f_return_6m(A2713,0,参数!B2712)</f>
        <v>0</v>
      </c>
      <c r="AA2713" t="str">
        <f>f_dq_status(A2713,参数!$B$1)</f>
        <v>开放申购|开放赎回</v>
      </c>
      <c r="AB2713" s="17">
        <f ca="1">f_risk_maxdownside(A2713,参数!$B$6,参数!$B$1)</f>
        <v>-4.9707139464936</v>
      </c>
      <c r="AC2713" s="17">
        <f ca="1">f_risk_maxdownside(A2713,参数!$B$4,参数!$B$1)</f>
        <v>-4.9707139464936</v>
      </c>
      <c r="AD2713" t="str">
        <f ca="1">f_risk_maxdownside_date(A2713,参数!$B$6,参数!$B$1)</f>
        <v>20210108-20210119</v>
      </c>
    </row>
    <row r="2714" spans="1:30">
      <c r="A2714" s="15" t="s">
        <v>2742</v>
      </c>
      <c r="B2714" t="str">
        <f>f_info_name(A2714)</f>
        <v>国泰研究优势</v>
      </c>
      <c r="C2714" t="str">
        <f>f_info_setupdate(A2714)</f>
        <v>2020-09-29</v>
      </c>
      <c r="D2714" s="16">
        <f t="shared" si="42"/>
        <v>118</v>
      </c>
      <c r="F2714" s="17">
        <f>f_netasset_total(A2714,参数!$B$1,100000000)</f>
        <v>14.2281074045</v>
      </c>
      <c r="G2714" s="17">
        <f ca="1">f_nav_adjustedreturn(A2714,参数!$B$2,参数!$B$1)</f>
        <v>0</v>
      </c>
      <c r="H2714" s="17">
        <f ca="1">f_nav_periodreturnrankingper(A2714,参数!$B$2,参数!$B$1,3)</f>
        <v>0</v>
      </c>
      <c r="I2714" s="17">
        <f ca="1">f_nav_adjustedreturn(A2714,参数!$B$3,参数!$B$2)</f>
        <v>0</v>
      </c>
      <c r="J2714" s="17">
        <f ca="1">f_nav_periodreturnrankingper(A2714,参数!$B$3,参数!$B$2,3)</f>
        <v>0</v>
      </c>
      <c r="K2714" s="17">
        <f ca="1">f_nav_adjustedreturn(A2714,参数!$B$4,参数!$B$3)</f>
        <v>0</v>
      </c>
      <c r="L2714" s="17">
        <f ca="1">f_nav_periodreturnrankingper(A2714,参数!$B$4,参数!$B$3,3)</f>
        <v>0</v>
      </c>
      <c r="M2714" s="17">
        <f ca="1">f_nav_adjustedreturn(A2714,参数!$B$5,参数!$B$4)</f>
        <v>0</v>
      </c>
      <c r="N2714" s="17">
        <f ca="1">f_nav_periodreturnrankingper(A2714,参数!$B$5,参数!$B$4,3)</f>
        <v>0</v>
      </c>
      <c r="O2714" s="17">
        <f ca="1">f_nav_adjustedreturn(A2714,参数!$B$6,参数!$B$5)</f>
        <v>0</v>
      </c>
      <c r="P2714" s="17">
        <f ca="1">f_nav_periodreturnrankingper(A2714,参数!$B$6,参数!$B$5,3)</f>
        <v>0</v>
      </c>
      <c r="Q2714" s="25">
        <f>f_return(A2714,1,参数!$B$1-365/2,参数!$B$1)</f>
        <v>0</v>
      </c>
      <c r="R2714" s="25">
        <f ca="1">f_return(A2714,1,参数!$B$4,参数!$B$1)</f>
        <v>0</v>
      </c>
      <c r="S2714" s="25">
        <f ca="1">f_return(A2714,1,参数!$B$6,参数!$B$1)</f>
        <v>0</v>
      </c>
      <c r="T2714" t="str">
        <f>f_info_investtype(A2714)</f>
        <v>偏股混合型基金</v>
      </c>
      <c r="U2714" t="str">
        <f>f_info_fundmanager(A2714)</f>
        <v>徐治彪</v>
      </c>
      <c r="V2714">
        <f>f_info_manager_onthepostdays(A2714,1)</f>
        <v>135</v>
      </c>
      <c r="W2714" s="25">
        <f ca="1">f_return_1w(A2714,"0",参数!$B$2)</f>
        <v>0</v>
      </c>
      <c r="X2714" s="25">
        <f>f_return_1m(A2714,"0",参数!$B$1)</f>
        <v>9.55467279949823</v>
      </c>
      <c r="Y2714" s="25">
        <f>f_return_3m(A2714,0,参数!$B$1)</f>
        <v>4.9784633877592</v>
      </c>
      <c r="Z2714" s="25">
        <f>f_return_6m(A2714,0,参数!B2713)</f>
        <v>0</v>
      </c>
      <c r="AA2714" t="str">
        <f>f_dq_status(A2714,参数!$B$1)</f>
        <v>开放申购|开放赎回</v>
      </c>
      <c r="AB2714" s="17">
        <f ca="1">f_risk_maxdownside(A2714,参数!$B$6,参数!$B$1)</f>
        <v>-8.52328073251509</v>
      </c>
      <c r="AC2714" s="17">
        <f ca="1">f_risk_maxdownside(A2714,参数!$B$4,参数!$B$1)</f>
        <v>-8.52328073251509</v>
      </c>
      <c r="AD2714" t="str">
        <f ca="1">f_risk_maxdownside_date(A2714,参数!$B$6,参数!$B$1)</f>
        <v>20201014-20201229</v>
      </c>
    </row>
    <row r="2715" spans="1:30">
      <c r="A2715" s="15" t="s">
        <v>2743</v>
      </c>
      <c r="B2715" t="str">
        <f>f_info_name(A2715)</f>
        <v>国泰医药健康A</v>
      </c>
      <c r="C2715" t="str">
        <f>f_info_setupdate(A2715)</f>
        <v>2020-08-27</v>
      </c>
      <c r="D2715" s="16">
        <f t="shared" si="42"/>
        <v>151</v>
      </c>
      <c r="F2715" s="17">
        <f>f_netasset_total(A2715,参数!$B$1,100000000)</f>
        <v>28.2848649311</v>
      </c>
      <c r="G2715" s="17">
        <f ca="1">f_nav_adjustedreturn(A2715,参数!$B$2,参数!$B$1)</f>
        <v>0</v>
      </c>
      <c r="H2715" s="17">
        <f ca="1">f_nav_periodreturnrankingper(A2715,参数!$B$2,参数!$B$1,3)</f>
        <v>0</v>
      </c>
      <c r="I2715" s="17">
        <f ca="1">f_nav_adjustedreturn(A2715,参数!$B$3,参数!$B$2)</f>
        <v>0</v>
      </c>
      <c r="J2715" s="17">
        <f ca="1">f_nav_periodreturnrankingper(A2715,参数!$B$3,参数!$B$2,3)</f>
        <v>0</v>
      </c>
      <c r="K2715" s="17">
        <f ca="1">f_nav_adjustedreturn(A2715,参数!$B$4,参数!$B$3)</f>
        <v>0</v>
      </c>
      <c r="L2715" s="17">
        <f ca="1">f_nav_periodreturnrankingper(A2715,参数!$B$4,参数!$B$3,3)</f>
        <v>0</v>
      </c>
      <c r="M2715" s="17">
        <f ca="1">f_nav_adjustedreturn(A2715,参数!$B$5,参数!$B$4)</f>
        <v>0</v>
      </c>
      <c r="N2715" s="17">
        <f ca="1">f_nav_periodreturnrankingper(A2715,参数!$B$5,参数!$B$4,3)</f>
        <v>0</v>
      </c>
      <c r="O2715" s="17">
        <f ca="1">f_nav_adjustedreturn(A2715,参数!$B$6,参数!$B$5)</f>
        <v>0</v>
      </c>
      <c r="P2715" s="17">
        <f ca="1">f_nav_periodreturnrankingper(A2715,参数!$B$6,参数!$B$5,3)</f>
        <v>0</v>
      </c>
      <c r="Q2715" s="25">
        <f>f_return(A2715,1,参数!$B$1-365/2,参数!$B$1)</f>
        <v>0</v>
      </c>
      <c r="R2715" s="25">
        <f ca="1">f_return(A2715,1,参数!$B$4,参数!$B$1)</f>
        <v>0</v>
      </c>
      <c r="S2715" s="25">
        <f ca="1">f_return(A2715,1,参数!$B$6,参数!$B$1)</f>
        <v>0</v>
      </c>
      <c r="T2715" t="str">
        <f>f_info_investtype(A2715)</f>
        <v>普通股票型基金</v>
      </c>
      <c r="U2715" t="str">
        <f>f_info_fundmanager(A2715)</f>
        <v>徐治彪</v>
      </c>
      <c r="V2715">
        <f>f_info_manager_onthepostdays(A2715,1)</f>
        <v>168</v>
      </c>
      <c r="W2715" s="25">
        <f ca="1">f_return_1w(A2715,"0",参数!$B$2)</f>
        <v>0</v>
      </c>
      <c r="X2715" s="25">
        <f>f_return_1m(A2715,"0",参数!$B$1)</f>
        <v>10.5495689655172</v>
      </c>
      <c r="Y2715" s="25">
        <f>f_return_3m(A2715,0,参数!$B$1)</f>
        <v>7.64952780692551</v>
      </c>
      <c r="Z2715" s="25">
        <f>f_return_6m(A2715,0,参数!B2714)</f>
        <v>0</v>
      </c>
      <c r="AA2715" t="str">
        <f>f_dq_status(A2715,参数!$B$1)</f>
        <v>开放申购|开放赎回</v>
      </c>
      <c r="AB2715" s="17">
        <f ca="1">f_risk_maxdownside(A2715,参数!$B$6,参数!$B$1)</f>
        <v>-8.63065577038072</v>
      </c>
      <c r="AC2715" s="17">
        <f ca="1">f_risk_maxdownside(A2715,参数!$B$4,参数!$B$1)</f>
        <v>-8.63065577038072</v>
      </c>
      <c r="AD2715" t="str">
        <f ca="1">f_risk_maxdownside_date(A2715,参数!$B$6,参数!$B$1)</f>
        <v>20200829-20201229</v>
      </c>
    </row>
    <row r="2716" spans="1:30">
      <c r="A2716" s="15" t="s">
        <v>2744</v>
      </c>
      <c r="B2716" t="str">
        <f>f_info_name(A2716)</f>
        <v>东方红招盈甄选一年持有A</v>
      </c>
      <c r="C2716" t="str">
        <f>f_info_setupdate(A2716)</f>
        <v>2020-08-28</v>
      </c>
      <c r="D2716" s="16">
        <f t="shared" si="42"/>
        <v>150</v>
      </c>
      <c r="F2716" s="17">
        <f>f_netasset_total(A2716,参数!$B$1,100000000)</f>
        <v>5.1201991475</v>
      </c>
      <c r="G2716" s="17">
        <f ca="1">f_nav_adjustedreturn(A2716,参数!$B$2,参数!$B$1)</f>
        <v>0</v>
      </c>
      <c r="H2716" s="17">
        <f ca="1">f_nav_periodreturnrankingper(A2716,参数!$B$2,参数!$B$1,3)</f>
        <v>0</v>
      </c>
      <c r="I2716" s="17">
        <f ca="1">f_nav_adjustedreturn(A2716,参数!$B$3,参数!$B$2)</f>
        <v>0</v>
      </c>
      <c r="J2716" s="17">
        <f ca="1">f_nav_periodreturnrankingper(A2716,参数!$B$3,参数!$B$2,3)</f>
        <v>0</v>
      </c>
      <c r="K2716" s="17">
        <f ca="1">f_nav_adjustedreturn(A2716,参数!$B$4,参数!$B$3)</f>
        <v>0</v>
      </c>
      <c r="L2716" s="17">
        <f ca="1">f_nav_periodreturnrankingper(A2716,参数!$B$4,参数!$B$3,3)</f>
        <v>0</v>
      </c>
      <c r="M2716" s="17">
        <f ca="1">f_nav_adjustedreturn(A2716,参数!$B$5,参数!$B$4)</f>
        <v>0</v>
      </c>
      <c r="N2716" s="17">
        <f ca="1">f_nav_periodreturnrankingper(A2716,参数!$B$5,参数!$B$4,3)</f>
        <v>0</v>
      </c>
      <c r="O2716" s="17">
        <f ca="1">f_nav_adjustedreturn(A2716,参数!$B$6,参数!$B$5)</f>
        <v>0</v>
      </c>
      <c r="P2716" s="17">
        <f ca="1">f_nav_periodreturnrankingper(A2716,参数!$B$6,参数!$B$5,3)</f>
        <v>0</v>
      </c>
      <c r="Q2716" s="25">
        <f>f_return(A2716,1,参数!$B$1-365/2,参数!$B$1)</f>
        <v>0</v>
      </c>
      <c r="R2716" s="25">
        <f ca="1">f_return(A2716,1,参数!$B$4,参数!$B$1)</f>
        <v>0</v>
      </c>
      <c r="S2716" s="25">
        <f ca="1">f_return(A2716,1,参数!$B$6,参数!$B$1)</f>
        <v>0</v>
      </c>
      <c r="T2716" t="str">
        <f>f_info_investtype(A2716)</f>
        <v>偏债混合型基金</v>
      </c>
      <c r="U2716" t="str">
        <f>f_info_fundmanager(A2716)</f>
        <v>陈觉平,胡伟</v>
      </c>
      <c r="V2716">
        <f>f_info_manager_onthepostdays(A2716,1)</f>
        <v>167</v>
      </c>
      <c r="W2716" s="25">
        <f ca="1">f_return_1w(A2716,"0",参数!$B$2)</f>
        <v>0</v>
      </c>
      <c r="X2716" s="25">
        <f>f_return_1m(A2716,"0",参数!$B$1)</f>
        <v>3.13231850117096</v>
      </c>
      <c r="Y2716" s="25">
        <f>f_return_3m(A2716,0,参数!$B$1)</f>
        <v>5.67943205679432</v>
      </c>
      <c r="Z2716" s="25">
        <f>f_return_6m(A2716,0,参数!B2715)</f>
        <v>0</v>
      </c>
      <c r="AA2716" t="str">
        <f>f_dq_status(A2716,参数!$B$1)</f>
        <v>封闭期</v>
      </c>
      <c r="AB2716" s="17">
        <f ca="1">f_risk_maxdownside(A2716,参数!$B$6,参数!$B$1)</f>
        <v>-1.06000000000001</v>
      </c>
      <c r="AC2716" s="17">
        <f ca="1">f_risk_maxdownside(A2716,参数!$B$4,参数!$B$1)</f>
        <v>-1.06000000000001</v>
      </c>
      <c r="AD2716" t="str">
        <f ca="1">f_risk_maxdownside_date(A2716,参数!$B$6,参数!$B$1)</f>
        <v>20200829-20200925</v>
      </c>
    </row>
    <row r="2717" spans="1:30">
      <c r="A2717" s="15" t="s">
        <v>2745</v>
      </c>
      <c r="B2717" t="str">
        <f>f_info_name(A2717)</f>
        <v>易方达创新成长</v>
      </c>
      <c r="C2717" t="str">
        <f>f_info_setupdate(A2717)</f>
        <v>2020-07-24</v>
      </c>
      <c r="D2717" s="16">
        <f t="shared" si="42"/>
        <v>185</v>
      </c>
      <c r="F2717" s="17">
        <f>f_netasset_total(A2717,参数!$B$1,100000000)</f>
        <v>84.573377067</v>
      </c>
      <c r="G2717" s="17">
        <f ca="1">f_nav_adjustedreturn(A2717,参数!$B$2,参数!$B$1)</f>
        <v>0</v>
      </c>
      <c r="H2717" s="17">
        <f ca="1">f_nav_periodreturnrankingper(A2717,参数!$B$2,参数!$B$1,3)</f>
        <v>0</v>
      </c>
      <c r="I2717" s="17">
        <f ca="1">f_nav_adjustedreturn(A2717,参数!$B$3,参数!$B$2)</f>
        <v>0</v>
      </c>
      <c r="J2717" s="17">
        <f ca="1">f_nav_periodreturnrankingper(A2717,参数!$B$3,参数!$B$2,3)</f>
        <v>0</v>
      </c>
      <c r="K2717" s="17">
        <f ca="1">f_nav_adjustedreturn(A2717,参数!$B$4,参数!$B$3)</f>
        <v>0</v>
      </c>
      <c r="L2717" s="17">
        <f ca="1">f_nav_periodreturnrankingper(A2717,参数!$B$4,参数!$B$3,3)</f>
        <v>0</v>
      </c>
      <c r="M2717" s="17">
        <f ca="1">f_nav_adjustedreturn(A2717,参数!$B$5,参数!$B$4)</f>
        <v>0</v>
      </c>
      <c r="N2717" s="17">
        <f ca="1">f_nav_periodreturnrankingper(A2717,参数!$B$5,参数!$B$4,3)</f>
        <v>0</v>
      </c>
      <c r="O2717" s="17">
        <f ca="1">f_nav_adjustedreturn(A2717,参数!$B$6,参数!$B$5)</f>
        <v>0</v>
      </c>
      <c r="P2717" s="17">
        <f ca="1">f_nav_periodreturnrankingper(A2717,参数!$B$6,参数!$B$5,3)</f>
        <v>0</v>
      </c>
      <c r="Q2717" s="25">
        <f>f_return(A2717,1,参数!$B$1-365/2,参数!$B$1)</f>
        <v>39.9406599110683</v>
      </c>
      <c r="R2717" s="25">
        <f ca="1">f_return(A2717,1,参数!$B$4,参数!$B$1)</f>
        <v>0</v>
      </c>
      <c r="S2717" s="25">
        <f ca="1">f_return(A2717,1,参数!$B$6,参数!$B$1)</f>
        <v>0</v>
      </c>
      <c r="T2717" t="str">
        <f>f_info_investtype(A2717)</f>
        <v>偏股混合型基金</v>
      </c>
      <c r="U2717" t="str">
        <f>f_info_fundmanager(A2717)</f>
        <v>刘武</v>
      </c>
      <c r="V2717">
        <f>f_info_manager_onthepostdays(A2717,1)</f>
        <v>202</v>
      </c>
      <c r="W2717" s="25">
        <f ca="1">f_return_1w(A2717,"0",参数!$B$2)</f>
        <v>0</v>
      </c>
      <c r="X2717" s="25">
        <f>f_return_1m(A2717,"0",参数!$B$1)</f>
        <v>12.700979925792</v>
      </c>
      <c r="Y2717" s="25">
        <f>f_return_3m(A2717,0,参数!$B$1)</f>
        <v>20.1298042794849</v>
      </c>
      <c r="Z2717" s="25">
        <f>f_return_6m(A2717,0,参数!B2716)</f>
        <v>16.3676455848451</v>
      </c>
      <c r="AA2717" t="str">
        <f>f_dq_status(A2717,参数!$B$1)</f>
        <v>开放申购|开放赎回</v>
      </c>
      <c r="AB2717" s="17">
        <f ca="1">f_risk_maxdownside(A2717,参数!$B$6,参数!$B$1)</f>
        <v>-3.27084553798086</v>
      </c>
      <c r="AC2717" s="17">
        <f ca="1">f_risk_maxdownside(A2717,参数!$B$4,参数!$B$1)</f>
        <v>-3.27084553798086</v>
      </c>
      <c r="AD2717" t="str">
        <f ca="1">f_risk_maxdownside_date(A2717,参数!$B$6,参数!$B$1)</f>
        <v>20201110-20201111</v>
      </c>
    </row>
    <row r="2718" spans="1:30">
      <c r="A2718" s="15" t="s">
        <v>2746</v>
      </c>
      <c r="B2718" t="str">
        <f>f_info_name(A2718)</f>
        <v>易方达悦通一年持有A</v>
      </c>
      <c r="C2718" t="str">
        <f>f_info_setupdate(A2718)</f>
        <v>2020-12-16</v>
      </c>
      <c r="D2718" s="16">
        <f t="shared" si="42"/>
        <v>40</v>
      </c>
      <c r="F2718" s="17">
        <f>f_netasset_total(A2718,参数!$B$1,100000000)</f>
        <v>13.6407273899</v>
      </c>
      <c r="G2718" s="17">
        <f ca="1">f_nav_adjustedreturn(A2718,参数!$B$2,参数!$B$1)</f>
        <v>0</v>
      </c>
      <c r="H2718" s="17">
        <f ca="1">f_nav_periodreturnrankingper(A2718,参数!$B$2,参数!$B$1,3)</f>
        <v>0</v>
      </c>
      <c r="I2718" s="17">
        <f ca="1">f_nav_adjustedreturn(A2718,参数!$B$3,参数!$B$2)</f>
        <v>0</v>
      </c>
      <c r="J2718" s="17">
        <f ca="1">f_nav_periodreturnrankingper(A2718,参数!$B$3,参数!$B$2,3)</f>
        <v>0</v>
      </c>
      <c r="K2718" s="17">
        <f ca="1">f_nav_adjustedreturn(A2718,参数!$B$4,参数!$B$3)</f>
        <v>0</v>
      </c>
      <c r="L2718" s="17">
        <f ca="1">f_nav_periodreturnrankingper(A2718,参数!$B$4,参数!$B$3,3)</f>
        <v>0</v>
      </c>
      <c r="M2718" s="17">
        <f ca="1">f_nav_adjustedreturn(A2718,参数!$B$5,参数!$B$4)</f>
        <v>0</v>
      </c>
      <c r="N2718" s="17">
        <f ca="1">f_nav_periodreturnrankingper(A2718,参数!$B$5,参数!$B$4,3)</f>
        <v>0</v>
      </c>
      <c r="O2718" s="17">
        <f ca="1">f_nav_adjustedreturn(A2718,参数!$B$6,参数!$B$5)</f>
        <v>0</v>
      </c>
      <c r="P2718" s="17">
        <f ca="1">f_nav_periodreturnrankingper(A2718,参数!$B$6,参数!$B$5,3)</f>
        <v>0</v>
      </c>
      <c r="Q2718" s="25">
        <f>f_return(A2718,1,参数!$B$1-365/2,参数!$B$1)</f>
        <v>0</v>
      </c>
      <c r="R2718" s="25">
        <f ca="1">f_return(A2718,1,参数!$B$4,参数!$B$1)</f>
        <v>0</v>
      </c>
      <c r="S2718" s="25">
        <f ca="1">f_return(A2718,1,参数!$B$6,参数!$B$1)</f>
        <v>0</v>
      </c>
      <c r="T2718" t="str">
        <f>f_info_investtype(A2718)</f>
        <v>偏债混合型基金</v>
      </c>
      <c r="U2718" t="str">
        <f>f_info_fundmanager(A2718)</f>
        <v>张雅君</v>
      </c>
      <c r="V2718">
        <f>f_info_manager_onthepostdays(A2718,1)</f>
        <v>57</v>
      </c>
      <c r="W2718" s="25">
        <f ca="1">f_return_1w(A2718,"0",参数!$B$2)</f>
        <v>0</v>
      </c>
      <c r="X2718" s="25">
        <f>f_return_1m(A2718,"0",参数!$B$1)</f>
        <v>2.4248496993988</v>
      </c>
      <c r="Y2718" s="25">
        <f>f_return_3m(A2718,0,参数!$B$1)</f>
        <v>0</v>
      </c>
      <c r="Z2718" s="25">
        <f>f_return_6m(A2718,0,参数!B2717)</f>
        <v>0</v>
      </c>
      <c r="AA2718" t="str">
        <f>f_dq_status(A2718,参数!$B$1)</f>
        <v>封闭期</v>
      </c>
      <c r="AB2718" s="17">
        <f ca="1">f_risk_maxdownside(A2718,参数!$B$6,参数!$B$1)</f>
        <v>-0.444532253284594</v>
      </c>
      <c r="AC2718" s="17">
        <f ca="1">f_risk_maxdownside(A2718,参数!$B$4,参数!$B$1)</f>
        <v>-0.444532253284594</v>
      </c>
      <c r="AD2718" t="str">
        <f ca="1">f_risk_maxdownside_date(A2718,参数!$B$6,参数!$B$1)</f>
        <v>20210109-20210115</v>
      </c>
    </row>
    <row r="2719" spans="1:30">
      <c r="A2719" s="15" t="s">
        <v>2747</v>
      </c>
      <c r="B2719" t="str">
        <f>f_info_name(A2719)</f>
        <v>易方达悦兴一年持有A</v>
      </c>
      <c r="C2719" t="str">
        <f>f_info_setupdate(A2719)</f>
        <v>2020-11-27</v>
      </c>
      <c r="D2719" s="16">
        <f t="shared" si="42"/>
        <v>59</v>
      </c>
      <c r="F2719" s="17">
        <f>f_netasset_total(A2719,参数!$B$1,100000000)</f>
        <v>198.5111239308</v>
      </c>
      <c r="G2719" s="17">
        <f ca="1">f_nav_adjustedreturn(A2719,参数!$B$2,参数!$B$1)</f>
        <v>0</v>
      </c>
      <c r="H2719" s="17">
        <f ca="1">f_nav_periodreturnrankingper(A2719,参数!$B$2,参数!$B$1,3)</f>
        <v>0</v>
      </c>
      <c r="I2719" s="17">
        <f ca="1">f_nav_adjustedreturn(A2719,参数!$B$3,参数!$B$2)</f>
        <v>0</v>
      </c>
      <c r="J2719" s="17">
        <f ca="1">f_nav_periodreturnrankingper(A2719,参数!$B$3,参数!$B$2,3)</f>
        <v>0</v>
      </c>
      <c r="K2719" s="17">
        <f ca="1">f_nav_adjustedreturn(A2719,参数!$B$4,参数!$B$3)</f>
        <v>0</v>
      </c>
      <c r="L2719" s="17">
        <f ca="1">f_nav_periodreturnrankingper(A2719,参数!$B$4,参数!$B$3,3)</f>
        <v>0</v>
      </c>
      <c r="M2719" s="17">
        <f ca="1">f_nav_adjustedreturn(A2719,参数!$B$5,参数!$B$4)</f>
        <v>0</v>
      </c>
      <c r="N2719" s="17">
        <f ca="1">f_nav_periodreturnrankingper(A2719,参数!$B$5,参数!$B$4,3)</f>
        <v>0</v>
      </c>
      <c r="O2719" s="17">
        <f ca="1">f_nav_adjustedreturn(A2719,参数!$B$6,参数!$B$5)</f>
        <v>0</v>
      </c>
      <c r="P2719" s="17">
        <f ca="1">f_nav_periodreturnrankingper(A2719,参数!$B$6,参数!$B$5,3)</f>
        <v>0</v>
      </c>
      <c r="Q2719" s="25">
        <f>f_return(A2719,1,参数!$B$1-365/2,参数!$B$1)</f>
        <v>0</v>
      </c>
      <c r="R2719" s="25">
        <f ca="1">f_return(A2719,1,参数!$B$4,参数!$B$1)</f>
        <v>0</v>
      </c>
      <c r="S2719" s="25">
        <f ca="1">f_return(A2719,1,参数!$B$6,参数!$B$1)</f>
        <v>0</v>
      </c>
      <c r="T2719" t="str">
        <f>f_info_investtype(A2719)</f>
        <v>偏债混合型基金</v>
      </c>
      <c r="U2719" t="str">
        <f>f_info_fundmanager(A2719)</f>
        <v>张清华</v>
      </c>
      <c r="V2719">
        <f>f_info_manager_onthepostdays(A2719,1)</f>
        <v>76</v>
      </c>
      <c r="W2719" s="25">
        <f ca="1">f_return_1w(A2719,"0",参数!$B$2)</f>
        <v>0</v>
      </c>
      <c r="X2719" s="25">
        <f>f_return_1m(A2719,"0",参数!$B$1)</f>
        <v>5.65405831363277</v>
      </c>
      <c r="Y2719" s="25">
        <f>f_return_3m(A2719,0,参数!$B$1)</f>
        <v>0</v>
      </c>
      <c r="Z2719" s="25">
        <f>f_return_6m(A2719,0,参数!B2718)</f>
        <v>0</v>
      </c>
      <c r="AA2719" t="str">
        <f>f_dq_status(A2719,参数!$B$1)</f>
        <v>封闭期</v>
      </c>
      <c r="AB2719" s="17">
        <f ca="1">f_risk_maxdownside(A2719,参数!$B$6,参数!$B$1)</f>
        <v>-0.60143198090694</v>
      </c>
      <c r="AC2719" s="17">
        <f ca="1">f_risk_maxdownside(A2719,参数!$B$4,参数!$B$1)</f>
        <v>-0.60143198090694</v>
      </c>
      <c r="AD2719" t="str">
        <f ca="1">f_risk_maxdownside_date(A2719,参数!$B$6,参数!$B$1)</f>
        <v>20210109-20210115</v>
      </c>
    </row>
    <row r="2720" spans="1:30">
      <c r="A2720" s="15" t="s">
        <v>2748</v>
      </c>
      <c r="B2720" t="str">
        <f>f_info_name(A2720)</f>
        <v>红塔红土稳健精选A</v>
      </c>
      <c r="C2720" t="str">
        <f>f_info_setupdate(A2720)</f>
        <v>2020-10-16</v>
      </c>
      <c r="D2720" s="16">
        <f t="shared" si="42"/>
        <v>101</v>
      </c>
      <c r="F2720" s="17">
        <f>f_netasset_total(A2720,参数!$B$1,100000000)</f>
        <v>2.7410273926</v>
      </c>
      <c r="G2720" s="17">
        <f ca="1">f_nav_adjustedreturn(A2720,参数!$B$2,参数!$B$1)</f>
        <v>0</v>
      </c>
      <c r="H2720" s="17">
        <f ca="1">f_nav_periodreturnrankingper(A2720,参数!$B$2,参数!$B$1,3)</f>
        <v>0</v>
      </c>
      <c r="I2720" s="17">
        <f ca="1">f_nav_adjustedreturn(A2720,参数!$B$3,参数!$B$2)</f>
        <v>0</v>
      </c>
      <c r="J2720" s="17">
        <f ca="1">f_nav_periodreturnrankingper(A2720,参数!$B$3,参数!$B$2,3)</f>
        <v>0</v>
      </c>
      <c r="K2720" s="17">
        <f ca="1">f_nav_adjustedreturn(A2720,参数!$B$4,参数!$B$3)</f>
        <v>0</v>
      </c>
      <c r="L2720" s="17">
        <f ca="1">f_nav_periodreturnrankingper(A2720,参数!$B$4,参数!$B$3,3)</f>
        <v>0</v>
      </c>
      <c r="M2720" s="17">
        <f ca="1">f_nav_adjustedreturn(A2720,参数!$B$5,参数!$B$4)</f>
        <v>0</v>
      </c>
      <c r="N2720" s="17">
        <f ca="1">f_nav_periodreturnrankingper(A2720,参数!$B$5,参数!$B$4,3)</f>
        <v>0</v>
      </c>
      <c r="O2720" s="17">
        <f ca="1">f_nav_adjustedreturn(A2720,参数!$B$6,参数!$B$5)</f>
        <v>0</v>
      </c>
      <c r="P2720" s="17">
        <f ca="1">f_nav_periodreturnrankingper(A2720,参数!$B$6,参数!$B$5,3)</f>
        <v>0</v>
      </c>
      <c r="Q2720" s="25">
        <f>f_return(A2720,1,参数!$B$1-365/2,参数!$B$1)</f>
        <v>0</v>
      </c>
      <c r="R2720" s="25">
        <f ca="1">f_return(A2720,1,参数!$B$4,参数!$B$1)</f>
        <v>0</v>
      </c>
      <c r="S2720" s="25">
        <f ca="1">f_return(A2720,1,参数!$B$6,参数!$B$1)</f>
        <v>0</v>
      </c>
      <c r="T2720" t="str">
        <f>f_info_investtype(A2720)</f>
        <v>偏债混合型基金</v>
      </c>
      <c r="U2720" t="str">
        <f>f_info_fundmanager(A2720)</f>
        <v>赵耀</v>
      </c>
      <c r="V2720">
        <f>f_info_manager_onthepostdays(A2720,1)</f>
        <v>118</v>
      </c>
      <c r="W2720" s="25">
        <f ca="1">f_return_1w(A2720,"0",参数!$B$2)</f>
        <v>0</v>
      </c>
      <c r="X2720" s="25">
        <f>f_return_1m(A2720,"0",参数!$B$1)</f>
        <v>6.64203053583585</v>
      </c>
      <c r="Y2720" s="25">
        <f>f_return_3m(A2720,0,参数!$B$1)</f>
        <v>10.4664047547094</v>
      </c>
      <c r="Z2720" s="25">
        <f>f_return_6m(A2720,0,参数!B2719)</f>
        <v>0</v>
      </c>
      <c r="AA2720" t="str">
        <f>f_dq_status(A2720,参数!$B$1)</f>
        <v>开放申购|开放赎回</v>
      </c>
      <c r="AB2720" s="17">
        <f ca="1">f_risk_maxdownside(A2720,参数!$B$6,参数!$B$1)</f>
        <v>-1.5695067264574</v>
      </c>
      <c r="AC2720" s="17">
        <f ca="1">f_risk_maxdownside(A2720,参数!$B$4,参数!$B$1)</f>
        <v>-1.5695067264574</v>
      </c>
      <c r="AD2720" t="str">
        <f ca="1">f_risk_maxdownside_date(A2720,参数!$B$6,参数!$B$1)</f>
        <v>20201202-20201211</v>
      </c>
    </row>
    <row r="2721" spans="1:30">
      <c r="A2721" s="15" t="s">
        <v>2749</v>
      </c>
      <c r="B2721" t="str">
        <f>f_info_name(A2721)</f>
        <v>嘉实浦惠6个月持有A</v>
      </c>
      <c r="C2721" t="str">
        <f>f_info_setupdate(A2721)</f>
        <v>2020-10-14</v>
      </c>
      <c r="D2721" s="16">
        <f t="shared" si="42"/>
        <v>103</v>
      </c>
      <c r="F2721" s="17">
        <f>f_netasset_total(A2721,参数!$B$1,100000000)</f>
        <v>147.6422993938</v>
      </c>
      <c r="G2721" s="17">
        <f ca="1">f_nav_adjustedreturn(A2721,参数!$B$2,参数!$B$1)</f>
        <v>0</v>
      </c>
      <c r="H2721" s="17">
        <f ca="1">f_nav_periodreturnrankingper(A2721,参数!$B$2,参数!$B$1,3)</f>
        <v>0</v>
      </c>
      <c r="I2721" s="17">
        <f ca="1">f_nav_adjustedreturn(A2721,参数!$B$3,参数!$B$2)</f>
        <v>0</v>
      </c>
      <c r="J2721" s="17">
        <f ca="1">f_nav_periodreturnrankingper(A2721,参数!$B$3,参数!$B$2,3)</f>
        <v>0</v>
      </c>
      <c r="K2721" s="17">
        <f ca="1">f_nav_adjustedreturn(A2721,参数!$B$4,参数!$B$3)</f>
        <v>0</v>
      </c>
      <c r="L2721" s="17">
        <f ca="1">f_nav_periodreturnrankingper(A2721,参数!$B$4,参数!$B$3,3)</f>
        <v>0</v>
      </c>
      <c r="M2721" s="17">
        <f ca="1">f_nav_adjustedreturn(A2721,参数!$B$5,参数!$B$4)</f>
        <v>0</v>
      </c>
      <c r="N2721" s="17">
        <f ca="1">f_nav_periodreturnrankingper(A2721,参数!$B$5,参数!$B$4,3)</f>
        <v>0</v>
      </c>
      <c r="O2721" s="17">
        <f ca="1">f_nav_adjustedreturn(A2721,参数!$B$6,参数!$B$5)</f>
        <v>0</v>
      </c>
      <c r="P2721" s="17">
        <f ca="1">f_nav_periodreturnrankingper(A2721,参数!$B$6,参数!$B$5,3)</f>
        <v>0</v>
      </c>
      <c r="Q2721" s="25">
        <f>f_return(A2721,1,参数!$B$1-365/2,参数!$B$1)</f>
        <v>0</v>
      </c>
      <c r="R2721" s="25">
        <f ca="1">f_return(A2721,1,参数!$B$4,参数!$B$1)</f>
        <v>0</v>
      </c>
      <c r="S2721" s="25">
        <f ca="1">f_return(A2721,1,参数!$B$6,参数!$B$1)</f>
        <v>0</v>
      </c>
      <c r="T2721" t="str">
        <f>f_info_investtype(A2721)</f>
        <v>偏债混合型基金</v>
      </c>
      <c r="U2721" t="str">
        <f>f_info_fundmanager(A2721)</f>
        <v>胡永青</v>
      </c>
      <c r="V2721">
        <f>f_info_manager_onthepostdays(A2721,1)</f>
        <v>120</v>
      </c>
      <c r="W2721" s="25">
        <f ca="1">f_return_1w(A2721,"0",参数!$B$2)</f>
        <v>0</v>
      </c>
      <c r="X2721" s="25">
        <f>f_return_1m(A2721,"0",参数!$B$1)</f>
        <v>1.7724527180909</v>
      </c>
      <c r="Y2721" s="25">
        <f>f_return_3m(A2721,0,参数!$B$1)</f>
        <v>2.73890443822472</v>
      </c>
      <c r="Z2721" s="25">
        <f>f_return_6m(A2721,0,参数!B2720)</f>
        <v>0</v>
      </c>
      <c r="AA2721" t="str">
        <f>f_dq_status(A2721,参数!$B$1)</f>
        <v>封闭期</v>
      </c>
      <c r="AB2721" s="17">
        <f ca="1">f_risk_maxdownside(A2721,参数!$B$6,参数!$B$1)</f>
        <v>-0.257706412924961</v>
      </c>
      <c r="AC2721" s="17">
        <f ca="1">f_risk_maxdownside(A2721,参数!$B$4,参数!$B$1)</f>
        <v>-0.257706412924961</v>
      </c>
      <c r="AD2721" t="str">
        <f ca="1">f_risk_maxdownside_date(A2721,参数!$B$6,参数!$B$1)</f>
        <v>20201205-20201211</v>
      </c>
    </row>
    <row r="2722" spans="1:30">
      <c r="A2722" s="15" t="s">
        <v>2750</v>
      </c>
      <c r="B2722" t="str">
        <f>f_info_name(A2722)</f>
        <v>鹏华招华一年持有A</v>
      </c>
      <c r="C2722" t="str">
        <f>f_info_setupdate(A2722)</f>
        <v>2020-08-17</v>
      </c>
      <c r="D2722" s="16">
        <f t="shared" si="42"/>
        <v>161</v>
      </c>
      <c r="F2722" s="17">
        <f>f_netasset_total(A2722,参数!$B$1,100000000)</f>
        <v>7.1983005803</v>
      </c>
      <c r="G2722" s="17">
        <f ca="1">f_nav_adjustedreturn(A2722,参数!$B$2,参数!$B$1)</f>
        <v>0</v>
      </c>
      <c r="H2722" s="17">
        <f ca="1">f_nav_periodreturnrankingper(A2722,参数!$B$2,参数!$B$1,3)</f>
        <v>0</v>
      </c>
      <c r="I2722" s="17">
        <f ca="1">f_nav_adjustedreturn(A2722,参数!$B$3,参数!$B$2)</f>
        <v>0</v>
      </c>
      <c r="J2722" s="17">
        <f ca="1">f_nav_periodreturnrankingper(A2722,参数!$B$3,参数!$B$2,3)</f>
        <v>0</v>
      </c>
      <c r="K2722" s="17">
        <f ca="1">f_nav_adjustedreturn(A2722,参数!$B$4,参数!$B$3)</f>
        <v>0</v>
      </c>
      <c r="L2722" s="17">
        <f ca="1">f_nav_periodreturnrankingper(A2722,参数!$B$4,参数!$B$3,3)</f>
        <v>0</v>
      </c>
      <c r="M2722" s="17">
        <f ca="1">f_nav_adjustedreturn(A2722,参数!$B$5,参数!$B$4)</f>
        <v>0</v>
      </c>
      <c r="N2722" s="17">
        <f ca="1">f_nav_periodreturnrankingper(A2722,参数!$B$5,参数!$B$4,3)</f>
        <v>0</v>
      </c>
      <c r="O2722" s="17">
        <f ca="1">f_nav_adjustedreturn(A2722,参数!$B$6,参数!$B$5)</f>
        <v>0</v>
      </c>
      <c r="P2722" s="17">
        <f ca="1">f_nav_periodreturnrankingper(A2722,参数!$B$6,参数!$B$5,3)</f>
        <v>0</v>
      </c>
      <c r="Q2722" s="25">
        <f>f_return(A2722,1,参数!$B$1-365/2,参数!$B$1)</f>
        <v>0</v>
      </c>
      <c r="R2722" s="25">
        <f ca="1">f_return(A2722,1,参数!$B$4,参数!$B$1)</f>
        <v>0</v>
      </c>
      <c r="S2722" s="25">
        <f ca="1">f_return(A2722,1,参数!$B$6,参数!$B$1)</f>
        <v>0</v>
      </c>
      <c r="T2722" t="str">
        <f>f_info_investtype(A2722)</f>
        <v>偏债混合型基金</v>
      </c>
      <c r="U2722" t="str">
        <f>f_info_fundmanager(A2722)</f>
        <v>张丽娟,汪坤</v>
      </c>
      <c r="V2722">
        <f>f_info_manager_onthepostdays(A2722,1)</f>
        <v>178</v>
      </c>
      <c r="W2722" s="25">
        <f ca="1">f_return_1w(A2722,"0",参数!$B$2)</f>
        <v>0</v>
      </c>
      <c r="X2722" s="25">
        <f>f_return_1m(A2722,"0",参数!$B$1)</f>
        <v>1.16598079561043</v>
      </c>
      <c r="Y2722" s="25">
        <f>f_return_3m(A2722,0,参数!$B$1)</f>
        <v>2.32903865213083</v>
      </c>
      <c r="Z2722" s="25">
        <f>f_return_6m(A2722,0,参数!B2721)</f>
        <v>0</v>
      </c>
      <c r="AA2722" t="str">
        <f>f_dq_status(A2722,参数!$B$1)</f>
        <v>开放申购|暂停赎回</v>
      </c>
      <c r="AB2722" s="17">
        <f ca="1">f_risk_maxdownside(A2722,参数!$B$6,参数!$B$1)</f>
        <v>-0.236709734687835</v>
      </c>
      <c r="AC2722" s="17">
        <f ca="1">f_risk_maxdownside(A2722,参数!$B$4,参数!$B$1)</f>
        <v>-0.236709734687835</v>
      </c>
      <c r="AD2722" t="str">
        <f ca="1">f_risk_maxdownside_date(A2722,参数!$B$6,参数!$B$1)</f>
        <v>20201107-20201120</v>
      </c>
    </row>
    <row r="2723" spans="1:30">
      <c r="A2723" s="15" t="s">
        <v>2751</v>
      </c>
      <c r="B2723" t="str">
        <f>f_info_name(A2723)</f>
        <v>民生加银家盈6个月持有期A</v>
      </c>
      <c r="C2723" t="str">
        <f>f_info_setupdate(A2723)</f>
        <v>2020-08-04</v>
      </c>
      <c r="D2723" s="16">
        <f t="shared" si="42"/>
        <v>174</v>
      </c>
      <c r="F2723" s="17">
        <f>f_netasset_total(A2723,参数!$B$1,100000000)</f>
        <v>14.5698105475</v>
      </c>
      <c r="G2723" s="17">
        <f ca="1">f_nav_adjustedreturn(A2723,参数!$B$2,参数!$B$1)</f>
        <v>0</v>
      </c>
      <c r="H2723" s="17">
        <f ca="1">f_nav_periodreturnrankingper(A2723,参数!$B$2,参数!$B$1,3)</f>
        <v>0</v>
      </c>
      <c r="I2723" s="17">
        <f ca="1">f_nav_adjustedreturn(A2723,参数!$B$3,参数!$B$2)</f>
        <v>0</v>
      </c>
      <c r="J2723" s="17">
        <f ca="1">f_nav_periodreturnrankingper(A2723,参数!$B$3,参数!$B$2,3)</f>
        <v>0</v>
      </c>
      <c r="K2723" s="17">
        <f ca="1">f_nav_adjustedreturn(A2723,参数!$B$4,参数!$B$3)</f>
        <v>0</v>
      </c>
      <c r="L2723" s="17">
        <f ca="1">f_nav_periodreturnrankingper(A2723,参数!$B$4,参数!$B$3,3)</f>
        <v>0</v>
      </c>
      <c r="M2723" s="17">
        <f ca="1">f_nav_adjustedreturn(A2723,参数!$B$5,参数!$B$4)</f>
        <v>0</v>
      </c>
      <c r="N2723" s="17">
        <f ca="1">f_nav_periodreturnrankingper(A2723,参数!$B$5,参数!$B$4,3)</f>
        <v>0</v>
      </c>
      <c r="O2723" s="17">
        <f ca="1">f_nav_adjustedreturn(A2723,参数!$B$6,参数!$B$5)</f>
        <v>0</v>
      </c>
      <c r="P2723" s="17">
        <f ca="1">f_nav_periodreturnrankingper(A2723,参数!$B$6,参数!$B$5,3)</f>
        <v>0</v>
      </c>
      <c r="Q2723" s="25">
        <f>f_return(A2723,1,参数!$B$1-365/2,参数!$B$1)</f>
        <v>0</v>
      </c>
      <c r="R2723" s="25">
        <f ca="1">f_return(A2723,1,参数!$B$4,参数!$B$1)</f>
        <v>0</v>
      </c>
      <c r="S2723" s="25">
        <f ca="1">f_return(A2723,1,参数!$B$6,参数!$B$1)</f>
        <v>0</v>
      </c>
      <c r="T2723" t="str">
        <f>f_info_investtype(A2723)</f>
        <v>混合债券型二级基金</v>
      </c>
      <c r="U2723" t="str">
        <f>f_info_fundmanager(A2723)</f>
        <v>陆欣,孙伟</v>
      </c>
      <c r="V2723">
        <f>f_info_manager_onthepostdays(A2723,1)</f>
        <v>191</v>
      </c>
      <c r="W2723" s="25">
        <f ca="1">f_return_1w(A2723,"0",参数!$B$2)</f>
        <v>0</v>
      </c>
      <c r="X2723" s="25">
        <f>f_return_1m(A2723,"0",参数!$B$1)</f>
        <v>2.45374492925697</v>
      </c>
      <c r="Y2723" s="25">
        <f>f_return_3m(A2723,0,参数!$B$1)</f>
        <v>2.75875756673614</v>
      </c>
      <c r="Z2723" s="25">
        <f>f_return_6m(A2723,0,参数!B2722)</f>
        <v>3.63108932679804</v>
      </c>
      <c r="AA2723" t="str">
        <f>f_dq_status(A2723,参数!$B$1)</f>
        <v>开放申购|暂停赎回</v>
      </c>
      <c r="AB2723" s="17">
        <f ca="1">f_risk_maxdownside(A2723,参数!$B$6,参数!$B$1)</f>
        <v>-1.80640094247005</v>
      </c>
      <c r="AC2723" s="17">
        <f ca="1">f_risk_maxdownside(A2723,参数!$B$4,参数!$B$1)</f>
        <v>-1.80640094247005</v>
      </c>
      <c r="AD2723" t="str">
        <f ca="1">f_risk_maxdownside_date(A2723,参数!$B$6,参数!$B$1)</f>
        <v>20201106-20201125</v>
      </c>
    </row>
    <row r="2724" spans="1:30">
      <c r="A2724" s="15" t="s">
        <v>2752</v>
      </c>
      <c r="B2724" t="str">
        <f>f_info_name(A2724)</f>
        <v>长城优选增强六个月持有A</v>
      </c>
      <c r="C2724" t="str">
        <f>f_info_setupdate(A2724)</f>
        <v>2020-11-04</v>
      </c>
      <c r="D2724" s="16">
        <f t="shared" si="42"/>
        <v>82</v>
      </c>
      <c r="F2724" s="17">
        <f>f_netasset_total(A2724,参数!$B$1,100000000)</f>
        <v>13.8074361554</v>
      </c>
      <c r="G2724" s="17">
        <f ca="1">f_nav_adjustedreturn(A2724,参数!$B$2,参数!$B$1)</f>
        <v>0</v>
      </c>
      <c r="H2724" s="17">
        <f ca="1">f_nav_periodreturnrankingper(A2724,参数!$B$2,参数!$B$1,3)</f>
        <v>0</v>
      </c>
      <c r="I2724" s="17">
        <f ca="1">f_nav_adjustedreturn(A2724,参数!$B$3,参数!$B$2)</f>
        <v>0</v>
      </c>
      <c r="J2724" s="17">
        <f ca="1">f_nav_periodreturnrankingper(A2724,参数!$B$3,参数!$B$2,3)</f>
        <v>0</v>
      </c>
      <c r="K2724" s="17">
        <f ca="1">f_nav_adjustedreturn(A2724,参数!$B$4,参数!$B$3)</f>
        <v>0</v>
      </c>
      <c r="L2724" s="17">
        <f ca="1">f_nav_periodreturnrankingper(A2724,参数!$B$4,参数!$B$3,3)</f>
        <v>0</v>
      </c>
      <c r="M2724" s="17">
        <f ca="1">f_nav_adjustedreturn(A2724,参数!$B$5,参数!$B$4)</f>
        <v>0</v>
      </c>
      <c r="N2724" s="17">
        <f ca="1">f_nav_periodreturnrankingper(A2724,参数!$B$5,参数!$B$4,3)</f>
        <v>0</v>
      </c>
      <c r="O2724" s="17">
        <f ca="1">f_nav_adjustedreturn(A2724,参数!$B$6,参数!$B$5)</f>
        <v>0</v>
      </c>
      <c r="P2724" s="17">
        <f ca="1">f_nav_periodreturnrankingper(A2724,参数!$B$6,参数!$B$5,3)</f>
        <v>0</v>
      </c>
      <c r="Q2724" s="25">
        <f>f_return(A2724,1,参数!$B$1-365/2,参数!$B$1)</f>
        <v>0</v>
      </c>
      <c r="R2724" s="25">
        <f ca="1">f_return(A2724,1,参数!$B$4,参数!$B$1)</f>
        <v>0</v>
      </c>
      <c r="S2724" s="25">
        <f ca="1">f_return(A2724,1,参数!$B$6,参数!$B$1)</f>
        <v>0</v>
      </c>
      <c r="T2724" t="str">
        <f>f_info_investtype(A2724)</f>
        <v>偏债混合型基金</v>
      </c>
      <c r="U2724" t="str">
        <f>f_info_fundmanager(A2724)</f>
        <v>马强,程书峰</v>
      </c>
      <c r="V2724">
        <f>f_info_manager_onthepostdays(A2724,1)</f>
        <v>99</v>
      </c>
      <c r="W2724" s="25">
        <f ca="1">f_return_1w(A2724,"0",参数!$B$2)</f>
        <v>0</v>
      </c>
      <c r="X2724" s="25">
        <f>f_return_1m(A2724,"0",参数!$B$1)</f>
        <v>0.736171906088326</v>
      </c>
      <c r="Y2724" s="25">
        <f>f_return_3m(A2724,0,参数!$B$1)</f>
        <v>0</v>
      </c>
      <c r="Z2724" s="25">
        <f>f_return_6m(A2724,0,参数!B2723)</f>
        <v>0</v>
      </c>
      <c r="AA2724" t="str">
        <f>f_dq_status(A2724,参数!$B$1)</f>
        <v>暂停大额申购|暂停赎回</v>
      </c>
      <c r="AB2724" s="17">
        <f ca="1">f_risk_maxdownside(A2724,参数!$B$6,参数!$B$1)</f>
        <v>-0.335703001579764</v>
      </c>
      <c r="AC2724" s="17">
        <f ca="1">f_risk_maxdownside(A2724,参数!$B$4,参数!$B$1)</f>
        <v>-0.335703001579764</v>
      </c>
      <c r="AD2724" t="str">
        <f ca="1">f_risk_maxdownside_date(A2724,参数!$B$6,参数!$B$1)</f>
        <v>20210114-20210119</v>
      </c>
    </row>
    <row r="2725" spans="1:30">
      <c r="A2725" s="15" t="s">
        <v>2753</v>
      </c>
      <c r="B2725" t="str">
        <f>f_info_name(A2725)</f>
        <v>华夏磐锐一年定开A</v>
      </c>
      <c r="C2725" t="str">
        <f>f_info_setupdate(A2725)</f>
        <v>2020-12-22</v>
      </c>
      <c r="D2725" s="16">
        <f t="shared" si="42"/>
        <v>34</v>
      </c>
      <c r="F2725" s="17">
        <f>f_netasset_total(A2725,参数!$B$1,100000000)</f>
        <v>3.0473421407</v>
      </c>
      <c r="G2725" s="17">
        <f ca="1">f_nav_adjustedreturn(A2725,参数!$B$2,参数!$B$1)</f>
        <v>0</v>
      </c>
      <c r="H2725" s="17">
        <f ca="1">f_nav_periodreturnrankingper(A2725,参数!$B$2,参数!$B$1,3)</f>
        <v>0</v>
      </c>
      <c r="I2725" s="17">
        <f ca="1">f_nav_adjustedreturn(A2725,参数!$B$3,参数!$B$2)</f>
        <v>0</v>
      </c>
      <c r="J2725" s="17">
        <f ca="1">f_nav_periodreturnrankingper(A2725,参数!$B$3,参数!$B$2,3)</f>
        <v>0</v>
      </c>
      <c r="K2725" s="17">
        <f ca="1">f_nav_adjustedreturn(A2725,参数!$B$4,参数!$B$3)</f>
        <v>0</v>
      </c>
      <c r="L2725" s="17">
        <f ca="1">f_nav_periodreturnrankingper(A2725,参数!$B$4,参数!$B$3,3)</f>
        <v>0</v>
      </c>
      <c r="M2725" s="17">
        <f ca="1">f_nav_adjustedreturn(A2725,参数!$B$5,参数!$B$4)</f>
        <v>0</v>
      </c>
      <c r="N2725" s="17">
        <f ca="1">f_nav_periodreturnrankingper(A2725,参数!$B$5,参数!$B$4,3)</f>
        <v>0</v>
      </c>
      <c r="O2725" s="17">
        <f ca="1">f_nav_adjustedreturn(A2725,参数!$B$6,参数!$B$5)</f>
        <v>0</v>
      </c>
      <c r="P2725" s="17">
        <f ca="1">f_nav_periodreturnrankingper(A2725,参数!$B$6,参数!$B$5,3)</f>
        <v>0</v>
      </c>
      <c r="Q2725" s="25">
        <f>f_return(A2725,1,参数!$B$1-365/2,参数!$B$1)</f>
        <v>0</v>
      </c>
      <c r="R2725" s="25">
        <f ca="1">f_return(A2725,1,参数!$B$4,参数!$B$1)</f>
        <v>0</v>
      </c>
      <c r="S2725" s="25">
        <f ca="1">f_return(A2725,1,参数!$B$6,参数!$B$1)</f>
        <v>0</v>
      </c>
      <c r="T2725" t="str">
        <f>f_info_investtype(A2725)</f>
        <v>偏股混合型基金</v>
      </c>
      <c r="U2725" t="str">
        <f>f_info_fundmanager(A2725)</f>
        <v>张城源</v>
      </c>
      <c r="V2725">
        <f>f_info_manager_onthepostdays(A2725,1)</f>
        <v>51</v>
      </c>
      <c r="W2725" s="25">
        <f ca="1">f_return_1w(A2725,"0",参数!$B$2)</f>
        <v>0</v>
      </c>
      <c r="X2725" s="25">
        <f>f_return_1m(A2725,"0",参数!$B$1)</f>
        <v>0.0599999999999934</v>
      </c>
      <c r="Y2725" s="25">
        <f>f_return_3m(A2725,0,参数!$B$1)</f>
        <v>0</v>
      </c>
      <c r="Z2725" s="25">
        <f>f_return_6m(A2725,0,参数!B2724)</f>
        <v>0</v>
      </c>
      <c r="AA2725" t="str">
        <f>f_dq_status(A2725,参数!$B$1)</f>
        <v>封闭期</v>
      </c>
      <c r="AB2725" s="17">
        <f ca="1">f_risk_maxdownside(A2725,参数!$B$6,参数!$B$1)</f>
        <v>0</v>
      </c>
      <c r="AC2725" s="17">
        <f ca="1">f_risk_maxdownside(A2725,参数!$B$4,参数!$B$1)</f>
        <v>0</v>
      </c>
      <c r="AD2725" t="str">
        <f ca="1">f_risk_maxdownside_date(A2725,参数!$B$6,参数!$B$1)</f>
        <v>20201223-20201225,20210109-20210115</v>
      </c>
    </row>
    <row r="2726" spans="1:30">
      <c r="A2726" s="15" t="s">
        <v>2754</v>
      </c>
      <c r="B2726" t="str">
        <f>f_info_name(A2726)</f>
        <v>东财量化精选A</v>
      </c>
      <c r="C2726" t="str">
        <f>f_info_setupdate(A2726)</f>
        <v>2020-07-29</v>
      </c>
      <c r="D2726" s="16">
        <f t="shared" si="42"/>
        <v>180</v>
      </c>
      <c r="F2726" s="17">
        <f>f_netasset_total(A2726,参数!$B$1,100000000)</f>
        <v>7.8555762947</v>
      </c>
      <c r="G2726" s="17">
        <f ca="1">f_nav_adjustedreturn(A2726,参数!$B$2,参数!$B$1)</f>
        <v>0</v>
      </c>
      <c r="H2726" s="17">
        <f ca="1">f_nav_periodreturnrankingper(A2726,参数!$B$2,参数!$B$1,3)</f>
        <v>0</v>
      </c>
      <c r="I2726" s="17">
        <f ca="1">f_nav_adjustedreturn(A2726,参数!$B$3,参数!$B$2)</f>
        <v>0</v>
      </c>
      <c r="J2726" s="17">
        <f ca="1">f_nav_periodreturnrankingper(A2726,参数!$B$3,参数!$B$2,3)</f>
        <v>0</v>
      </c>
      <c r="K2726" s="17">
        <f ca="1">f_nav_adjustedreturn(A2726,参数!$B$4,参数!$B$3)</f>
        <v>0</v>
      </c>
      <c r="L2726" s="17">
        <f ca="1">f_nav_periodreturnrankingper(A2726,参数!$B$4,参数!$B$3,3)</f>
        <v>0</v>
      </c>
      <c r="M2726" s="17">
        <f ca="1">f_nav_adjustedreturn(A2726,参数!$B$5,参数!$B$4)</f>
        <v>0</v>
      </c>
      <c r="N2726" s="17">
        <f ca="1">f_nav_periodreturnrankingper(A2726,参数!$B$5,参数!$B$4,3)</f>
        <v>0</v>
      </c>
      <c r="O2726" s="17">
        <f ca="1">f_nav_adjustedreturn(A2726,参数!$B$6,参数!$B$5)</f>
        <v>0</v>
      </c>
      <c r="P2726" s="17">
        <f ca="1">f_nav_periodreturnrankingper(A2726,参数!$B$6,参数!$B$5,3)</f>
        <v>0</v>
      </c>
      <c r="Q2726" s="25">
        <f>f_return(A2726,1,参数!$B$1-365/2,参数!$B$1)</f>
        <v>0</v>
      </c>
      <c r="R2726" s="25">
        <f ca="1">f_return(A2726,1,参数!$B$4,参数!$B$1)</f>
        <v>0</v>
      </c>
      <c r="S2726" s="25">
        <f ca="1">f_return(A2726,1,参数!$B$6,参数!$B$1)</f>
        <v>0</v>
      </c>
      <c r="T2726" t="str">
        <f>f_info_investtype(A2726)</f>
        <v>偏股混合型基金</v>
      </c>
      <c r="U2726" t="str">
        <f>f_info_fundmanager(A2726)</f>
        <v>吴逸</v>
      </c>
      <c r="V2726">
        <f>f_info_manager_onthepostdays(A2726,1)</f>
        <v>197</v>
      </c>
      <c r="W2726" s="25">
        <f ca="1">f_return_1w(A2726,"0",参数!$B$2)</f>
        <v>0</v>
      </c>
      <c r="X2726" s="25">
        <f>f_return_1m(A2726,"0",参数!$B$1)</f>
        <v>14.5450976543331</v>
      </c>
      <c r="Y2726" s="25">
        <f>f_return_3m(A2726,0,参数!$B$1)</f>
        <v>25.9143381163017</v>
      </c>
      <c r="Z2726" s="25">
        <f>f_return_6m(A2726,0,参数!B2725)</f>
        <v>21.3257348530294</v>
      </c>
      <c r="AA2726" t="str">
        <f>f_dq_status(A2726,参数!$B$1)</f>
        <v>开放申购|开放赎回</v>
      </c>
      <c r="AB2726" s="17">
        <f ca="1">f_risk_maxdownside(A2726,参数!$B$6,参数!$B$1)</f>
        <v>-10.8664294643716</v>
      </c>
      <c r="AC2726" s="17">
        <f ca="1">f_risk_maxdownside(A2726,参数!$B$4,参数!$B$1)</f>
        <v>-10.8664294643716</v>
      </c>
      <c r="AD2726" t="str">
        <f ca="1">f_risk_maxdownside_date(A2726,参数!$B$6,参数!$B$1)</f>
        <v>20200903-20201023</v>
      </c>
    </row>
    <row r="2727" spans="1:30">
      <c r="A2727" s="15" t="s">
        <v>2755</v>
      </c>
      <c r="B2727" t="str">
        <f>f_info_name(A2727)</f>
        <v>东方红明鉴优选两年定开</v>
      </c>
      <c r="C2727" t="str">
        <f>f_info_setupdate(A2727)</f>
        <v>2020-10-27</v>
      </c>
      <c r="D2727" s="16">
        <f t="shared" si="42"/>
        <v>90</v>
      </c>
      <c r="F2727" s="17">
        <f>f_netasset_total(A2727,参数!$B$1,100000000)</f>
        <v>3.4424537684</v>
      </c>
      <c r="G2727" s="17">
        <f ca="1">f_nav_adjustedreturn(A2727,参数!$B$2,参数!$B$1)</f>
        <v>0</v>
      </c>
      <c r="H2727" s="17">
        <f ca="1">f_nav_periodreturnrankingper(A2727,参数!$B$2,参数!$B$1,3)</f>
        <v>0</v>
      </c>
      <c r="I2727" s="17">
        <f ca="1">f_nav_adjustedreturn(A2727,参数!$B$3,参数!$B$2)</f>
        <v>0</v>
      </c>
      <c r="J2727" s="17">
        <f ca="1">f_nav_periodreturnrankingper(A2727,参数!$B$3,参数!$B$2,3)</f>
        <v>0</v>
      </c>
      <c r="K2727" s="17">
        <f ca="1">f_nav_adjustedreturn(A2727,参数!$B$4,参数!$B$3)</f>
        <v>0</v>
      </c>
      <c r="L2727" s="17">
        <f ca="1">f_nav_periodreturnrankingper(A2727,参数!$B$4,参数!$B$3,3)</f>
        <v>0</v>
      </c>
      <c r="M2727" s="17">
        <f ca="1">f_nav_adjustedreturn(A2727,参数!$B$5,参数!$B$4)</f>
        <v>0</v>
      </c>
      <c r="N2727" s="17">
        <f ca="1">f_nav_periodreturnrankingper(A2727,参数!$B$5,参数!$B$4,3)</f>
        <v>0</v>
      </c>
      <c r="O2727" s="17">
        <f ca="1">f_nav_adjustedreturn(A2727,参数!$B$6,参数!$B$5)</f>
        <v>0</v>
      </c>
      <c r="P2727" s="17">
        <f ca="1">f_nav_periodreturnrankingper(A2727,参数!$B$6,参数!$B$5,3)</f>
        <v>0</v>
      </c>
      <c r="Q2727" s="25">
        <f>f_return(A2727,1,参数!$B$1-365/2,参数!$B$1)</f>
        <v>0</v>
      </c>
      <c r="R2727" s="25">
        <f ca="1">f_return(A2727,1,参数!$B$4,参数!$B$1)</f>
        <v>0</v>
      </c>
      <c r="S2727" s="25">
        <f ca="1">f_return(A2727,1,参数!$B$6,参数!$B$1)</f>
        <v>0</v>
      </c>
      <c r="T2727" t="str">
        <f>f_info_investtype(A2727)</f>
        <v>偏债混合型基金</v>
      </c>
      <c r="U2727" t="str">
        <f>f_info_fundmanager(A2727)</f>
        <v>陈觉平</v>
      </c>
      <c r="V2727">
        <f>f_info_manager_onthepostdays(A2727,1)</f>
        <v>107</v>
      </c>
      <c r="W2727" s="25">
        <f ca="1">f_return_1w(A2727,"0",参数!$B$2)</f>
        <v>0</v>
      </c>
      <c r="X2727" s="25">
        <f>f_return_1m(A2727,"0",参数!$B$1)</f>
        <v>3.74199901526342</v>
      </c>
      <c r="Y2727" s="25">
        <f>f_return_3m(A2727,0,参数!$B$1)</f>
        <v>0</v>
      </c>
      <c r="Z2727" s="25">
        <f>f_return_6m(A2727,0,参数!B2726)</f>
        <v>0</v>
      </c>
      <c r="AA2727" t="str">
        <f>f_dq_status(A2727,参数!$B$1)</f>
        <v>封闭期</v>
      </c>
      <c r="AB2727" s="17">
        <f ca="1">f_risk_maxdownside(A2727,参数!$B$6,参数!$B$1)</f>
        <v>-0.553359683794471</v>
      </c>
      <c r="AC2727" s="17">
        <f ca="1">f_risk_maxdownside(A2727,参数!$B$4,参数!$B$1)</f>
        <v>-0.553359683794471</v>
      </c>
      <c r="AD2727" t="str">
        <f ca="1">f_risk_maxdownside_date(A2727,参数!$B$6,参数!$B$1)</f>
        <v>20201205-20201211</v>
      </c>
    </row>
    <row r="2728" spans="1:30">
      <c r="A2728" s="15" t="s">
        <v>2756</v>
      </c>
      <c r="B2728" t="str">
        <f>f_info_name(A2728)</f>
        <v>中金泰顺12个月定开</v>
      </c>
      <c r="C2728" t="str">
        <f>f_info_setupdate(A2728)</f>
        <v>2020-09-15</v>
      </c>
      <c r="D2728" s="16">
        <f t="shared" si="42"/>
        <v>132</v>
      </c>
      <c r="F2728" s="17">
        <f>f_netasset_total(A2728,参数!$B$1,100000000)</f>
        <v>10.6743987316</v>
      </c>
      <c r="G2728" s="17">
        <f ca="1">f_nav_adjustedreturn(A2728,参数!$B$2,参数!$B$1)</f>
        <v>0</v>
      </c>
      <c r="H2728" s="17">
        <f ca="1">f_nav_periodreturnrankingper(A2728,参数!$B$2,参数!$B$1,3)</f>
        <v>0</v>
      </c>
      <c r="I2728" s="17">
        <f ca="1">f_nav_adjustedreturn(A2728,参数!$B$3,参数!$B$2)</f>
        <v>0</v>
      </c>
      <c r="J2728" s="17">
        <f ca="1">f_nav_periodreturnrankingper(A2728,参数!$B$3,参数!$B$2,3)</f>
        <v>0</v>
      </c>
      <c r="K2728" s="17">
        <f ca="1">f_nav_adjustedreturn(A2728,参数!$B$4,参数!$B$3)</f>
        <v>0</v>
      </c>
      <c r="L2728" s="17">
        <f ca="1">f_nav_periodreturnrankingper(A2728,参数!$B$4,参数!$B$3,3)</f>
        <v>0</v>
      </c>
      <c r="M2728" s="17">
        <f ca="1">f_nav_adjustedreturn(A2728,参数!$B$5,参数!$B$4)</f>
        <v>0</v>
      </c>
      <c r="N2728" s="17">
        <f ca="1">f_nav_periodreturnrankingper(A2728,参数!$B$5,参数!$B$4,3)</f>
        <v>0</v>
      </c>
      <c r="O2728" s="17">
        <f ca="1">f_nav_adjustedreturn(A2728,参数!$B$6,参数!$B$5)</f>
        <v>0</v>
      </c>
      <c r="P2728" s="17">
        <f ca="1">f_nav_periodreturnrankingper(A2728,参数!$B$6,参数!$B$5,3)</f>
        <v>0</v>
      </c>
      <c r="Q2728" s="25">
        <f>f_return(A2728,1,参数!$B$1-365/2,参数!$B$1)</f>
        <v>0</v>
      </c>
      <c r="R2728" s="25">
        <f ca="1">f_return(A2728,1,参数!$B$4,参数!$B$1)</f>
        <v>0</v>
      </c>
      <c r="S2728" s="25">
        <f ca="1">f_return(A2728,1,参数!$B$6,参数!$B$1)</f>
        <v>0</v>
      </c>
      <c r="T2728" t="str">
        <f>f_info_investtype(A2728)</f>
        <v>偏股混合型基金</v>
      </c>
      <c r="U2728" t="str">
        <f>f_info_fundmanager(A2728)</f>
        <v>邱延冰</v>
      </c>
      <c r="V2728">
        <f>f_info_manager_onthepostdays(A2728,1)</f>
        <v>149</v>
      </c>
      <c r="W2728" s="25">
        <f ca="1">f_return_1w(A2728,"0",参数!$B$2)</f>
        <v>0</v>
      </c>
      <c r="X2728" s="25">
        <f>f_return_1m(A2728,"0",参数!$B$1)</f>
        <v>11.0294117647059</v>
      </c>
      <c r="Y2728" s="25">
        <f>f_return_3m(A2728,0,参数!$B$1)</f>
        <v>14.1436244280883</v>
      </c>
      <c r="Z2728" s="25">
        <f>f_return_6m(A2728,0,参数!B2727)</f>
        <v>0</v>
      </c>
      <c r="AA2728" t="str">
        <f>f_dq_status(A2728,参数!$B$1)</f>
        <v>封闭期</v>
      </c>
      <c r="AB2728" s="17">
        <f ca="1">f_risk_maxdownside(A2728,参数!$B$6,参数!$B$1)</f>
        <v>-3.88877894320205</v>
      </c>
      <c r="AC2728" s="17">
        <f ca="1">f_risk_maxdownside(A2728,参数!$B$4,参数!$B$1)</f>
        <v>-3.88877894320205</v>
      </c>
      <c r="AD2728" t="str">
        <f ca="1">f_risk_maxdownside_date(A2728,参数!$B$6,参数!$B$1)</f>
        <v>20201017-20201127</v>
      </c>
    </row>
    <row r="2729" spans="1:30">
      <c r="A2729" s="15" t="s">
        <v>2757</v>
      </c>
      <c r="B2729" t="str">
        <f>f_info_name(A2729)</f>
        <v>国富港股通远见价值</v>
      </c>
      <c r="C2729" t="str">
        <f>f_info_setupdate(A2729)</f>
        <v>2020-08-18</v>
      </c>
      <c r="D2729" s="16">
        <f t="shared" si="42"/>
        <v>160</v>
      </c>
      <c r="F2729" s="17">
        <f>f_netasset_total(A2729,参数!$B$1,100000000)</f>
        <v>16.2669913492</v>
      </c>
      <c r="G2729" s="17">
        <f ca="1">f_nav_adjustedreturn(A2729,参数!$B$2,参数!$B$1)</f>
        <v>0</v>
      </c>
      <c r="H2729" s="17">
        <f ca="1">f_nav_periodreturnrankingper(A2729,参数!$B$2,参数!$B$1,3)</f>
        <v>0</v>
      </c>
      <c r="I2729" s="17">
        <f ca="1">f_nav_adjustedreturn(A2729,参数!$B$3,参数!$B$2)</f>
        <v>0</v>
      </c>
      <c r="J2729" s="17">
        <f ca="1">f_nav_periodreturnrankingper(A2729,参数!$B$3,参数!$B$2,3)</f>
        <v>0</v>
      </c>
      <c r="K2729" s="17">
        <f ca="1">f_nav_adjustedreturn(A2729,参数!$B$4,参数!$B$3)</f>
        <v>0</v>
      </c>
      <c r="L2729" s="17">
        <f ca="1">f_nav_periodreturnrankingper(A2729,参数!$B$4,参数!$B$3,3)</f>
        <v>0</v>
      </c>
      <c r="M2729" s="17">
        <f ca="1">f_nav_adjustedreturn(A2729,参数!$B$5,参数!$B$4)</f>
        <v>0</v>
      </c>
      <c r="N2729" s="17">
        <f ca="1">f_nav_periodreturnrankingper(A2729,参数!$B$5,参数!$B$4,3)</f>
        <v>0</v>
      </c>
      <c r="O2729" s="17">
        <f ca="1">f_nav_adjustedreturn(A2729,参数!$B$6,参数!$B$5)</f>
        <v>0</v>
      </c>
      <c r="P2729" s="17">
        <f ca="1">f_nav_periodreturnrankingper(A2729,参数!$B$6,参数!$B$5,3)</f>
        <v>0</v>
      </c>
      <c r="Q2729" s="25">
        <f>f_return(A2729,1,参数!$B$1-365/2,参数!$B$1)</f>
        <v>0</v>
      </c>
      <c r="R2729" s="25">
        <f ca="1">f_return(A2729,1,参数!$B$4,参数!$B$1)</f>
        <v>0</v>
      </c>
      <c r="S2729" s="25">
        <f ca="1">f_return(A2729,1,参数!$B$6,参数!$B$1)</f>
        <v>0</v>
      </c>
      <c r="T2729" t="str">
        <f>f_info_investtype(A2729)</f>
        <v>偏股混合型基金</v>
      </c>
      <c r="U2729" t="str">
        <f>f_info_fundmanager(A2729)</f>
        <v>徐成</v>
      </c>
      <c r="V2729">
        <f>f_info_manager_onthepostdays(A2729,1)</f>
        <v>177</v>
      </c>
      <c r="W2729" s="25">
        <f ca="1">f_return_1w(A2729,"0",参数!$B$2)</f>
        <v>0</v>
      </c>
      <c r="X2729" s="25">
        <f>f_return_1m(A2729,"0",参数!$B$1)</f>
        <v>19.0581877834604</v>
      </c>
      <c r="Y2729" s="25">
        <f>f_return_3m(A2729,0,参数!$B$1)</f>
        <v>25.6415478615071</v>
      </c>
      <c r="Z2729" s="25">
        <f>f_return_6m(A2729,0,参数!B2728)</f>
        <v>0</v>
      </c>
      <c r="AA2729" t="str">
        <f>f_dq_status(A2729,参数!$B$1)</f>
        <v>开放申购|开放赎回</v>
      </c>
      <c r="AB2729" s="17">
        <f ca="1">f_risk_maxdownside(A2729,参数!$B$6,参数!$B$1)</f>
        <v>-4.04422751270046</v>
      </c>
      <c r="AC2729" s="17">
        <f ca="1">f_risk_maxdownside(A2729,参数!$B$4,参数!$B$1)</f>
        <v>-4.04422751270046</v>
      </c>
      <c r="AD2729" t="str">
        <f ca="1">f_risk_maxdownside_date(A2729,参数!$B$6,参数!$B$1)</f>
        <v>20200829-20200925</v>
      </c>
    </row>
    <row r="2730" spans="1:30">
      <c r="A2730" s="15" t="s">
        <v>2758</v>
      </c>
      <c r="B2730" t="str">
        <f>f_info_name(A2730)</f>
        <v>圆信永丰研究精选A</v>
      </c>
      <c r="C2730" t="str">
        <f>f_info_setupdate(A2730)</f>
        <v>2020-08-27</v>
      </c>
      <c r="D2730" s="16">
        <f t="shared" si="42"/>
        <v>151</v>
      </c>
      <c r="F2730" s="17">
        <f>f_netasset_total(A2730,参数!$B$1,100000000)</f>
        <v>10.0779598057</v>
      </c>
      <c r="G2730" s="17">
        <f ca="1">f_nav_adjustedreturn(A2730,参数!$B$2,参数!$B$1)</f>
        <v>0</v>
      </c>
      <c r="H2730" s="17">
        <f ca="1">f_nav_periodreturnrankingper(A2730,参数!$B$2,参数!$B$1,3)</f>
        <v>0</v>
      </c>
      <c r="I2730" s="17">
        <f ca="1">f_nav_adjustedreturn(A2730,参数!$B$3,参数!$B$2)</f>
        <v>0</v>
      </c>
      <c r="J2730" s="17">
        <f ca="1">f_nav_periodreturnrankingper(A2730,参数!$B$3,参数!$B$2,3)</f>
        <v>0</v>
      </c>
      <c r="K2730" s="17">
        <f ca="1">f_nav_adjustedreturn(A2730,参数!$B$4,参数!$B$3)</f>
        <v>0</v>
      </c>
      <c r="L2730" s="17">
        <f ca="1">f_nav_periodreturnrankingper(A2730,参数!$B$4,参数!$B$3,3)</f>
        <v>0</v>
      </c>
      <c r="M2730" s="17">
        <f ca="1">f_nav_adjustedreturn(A2730,参数!$B$5,参数!$B$4)</f>
        <v>0</v>
      </c>
      <c r="N2730" s="17">
        <f ca="1">f_nav_periodreturnrankingper(A2730,参数!$B$5,参数!$B$4,3)</f>
        <v>0</v>
      </c>
      <c r="O2730" s="17">
        <f ca="1">f_nav_adjustedreturn(A2730,参数!$B$6,参数!$B$5)</f>
        <v>0</v>
      </c>
      <c r="P2730" s="17">
        <f ca="1">f_nav_periodreturnrankingper(A2730,参数!$B$6,参数!$B$5,3)</f>
        <v>0</v>
      </c>
      <c r="Q2730" s="25">
        <f>f_return(A2730,1,参数!$B$1-365/2,参数!$B$1)</f>
        <v>0</v>
      </c>
      <c r="R2730" s="25">
        <f ca="1">f_return(A2730,1,参数!$B$4,参数!$B$1)</f>
        <v>0</v>
      </c>
      <c r="S2730" s="25">
        <f ca="1">f_return(A2730,1,参数!$B$6,参数!$B$1)</f>
        <v>0</v>
      </c>
      <c r="T2730" t="str">
        <f>f_info_investtype(A2730)</f>
        <v>偏股混合型基金</v>
      </c>
      <c r="U2730" t="str">
        <f>f_info_fundmanager(A2730)</f>
        <v>李明阳</v>
      </c>
      <c r="V2730">
        <f>f_info_manager_onthepostdays(A2730,1)</f>
        <v>168</v>
      </c>
      <c r="W2730" s="25">
        <f ca="1">f_return_1w(A2730,"0",参数!$B$2)</f>
        <v>0</v>
      </c>
      <c r="X2730" s="25">
        <f>f_return_1m(A2730,"0",参数!$B$1)</f>
        <v>14.8616067123156</v>
      </c>
      <c r="Y2730" s="25">
        <f>f_return_3m(A2730,0,参数!$B$1)</f>
        <v>25.0787649653434</v>
      </c>
      <c r="Z2730" s="25">
        <f>f_return_6m(A2730,0,参数!B2729)</f>
        <v>0</v>
      </c>
      <c r="AA2730" t="str">
        <f>f_dq_status(A2730,参数!$B$1)</f>
        <v>开放申购|开放赎回</v>
      </c>
      <c r="AB2730" s="17">
        <f ca="1">f_risk_maxdownside(A2730,参数!$B$6,参数!$B$1)</f>
        <v>-6.29592850049652</v>
      </c>
      <c r="AC2730" s="17">
        <f ca="1">f_risk_maxdownside(A2730,参数!$B$4,参数!$B$1)</f>
        <v>-6.29592850049652</v>
      </c>
      <c r="AD2730" t="str">
        <f ca="1">f_risk_maxdownside_date(A2730,参数!$B$6,参数!$B$1)</f>
        <v>20200829-20200925</v>
      </c>
    </row>
    <row r="2731" spans="1:30">
      <c r="A2731" s="15" t="s">
        <v>2759</v>
      </c>
      <c r="B2731" t="str">
        <f>f_info_name(A2731)</f>
        <v>安信稳健聚申一年持有A</v>
      </c>
      <c r="C2731" t="str">
        <f>f_info_setupdate(A2731)</f>
        <v>2020-09-30</v>
      </c>
      <c r="D2731" s="16">
        <f t="shared" si="42"/>
        <v>117</v>
      </c>
      <c r="F2731" s="17">
        <f>f_netasset_total(A2731,参数!$B$1,100000000)</f>
        <v>2.742477697</v>
      </c>
      <c r="G2731" s="17">
        <f ca="1">f_nav_adjustedreturn(A2731,参数!$B$2,参数!$B$1)</f>
        <v>0</v>
      </c>
      <c r="H2731" s="17">
        <f ca="1">f_nav_periodreturnrankingper(A2731,参数!$B$2,参数!$B$1,3)</f>
        <v>0</v>
      </c>
      <c r="I2731" s="17">
        <f ca="1">f_nav_adjustedreturn(A2731,参数!$B$3,参数!$B$2)</f>
        <v>0</v>
      </c>
      <c r="J2731" s="17">
        <f ca="1">f_nav_periodreturnrankingper(A2731,参数!$B$3,参数!$B$2,3)</f>
        <v>0</v>
      </c>
      <c r="K2731" s="17">
        <f ca="1">f_nav_adjustedreturn(A2731,参数!$B$4,参数!$B$3)</f>
        <v>0</v>
      </c>
      <c r="L2731" s="17">
        <f ca="1">f_nav_periodreturnrankingper(A2731,参数!$B$4,参数!$B$3,3)</f>
        <v>0</v>
      </c>
      <c r="M2731" s="17">
        <f ca="1">f_nav_adjustedreturn(A2731,参数!$B$5,参数!$B$4)</f>
        <v>0</v>
      </c>
      <c r="N2731" s="17">
        <f ca="1">f_nav_periodreturnrankingper(A2731,参数!$B$5,参数!$B$4,3)</f>
        <v>0</v>
      </c>
      <c r="O2731" s="17">
        <f ca="1">f_nav_adjustedreturn(A2731,参数!$B$6,参数!$B$5)</f>
        <v>0</v>
      </c>
      <c r="P2731" s="17">
        <f ca="1">f_nav_periodreturnrankingper(A2731,参数!$B$6,参数!$B$5,3)</f>
        <v>0</v>
      </c>
      <c r="Q2731" s="25">
        <f>f_return(A2731,1,参数!$B$1-365/2,参数!$B$1)</f>
        <v>0</v>
      </c>
      <c r="R2731" s="25">
        <f ca="1">f_return(A2731,1,参数!$B$4,参数!$B$1)</f>
        <v>0</v>
      </c>
      <c r="S2731" s="25">
        <f ca="1">f_return(A2731,1,参数!$B$6,参数!$B$1)</f>
        <v>0</v>
      </c>
      <c r="T2731" t="str">
        <f>f_info_investtype(A2731)</f>
        <v>偏债混合型基金</v>
      </c>
      <c r="U2731" t="str">
        <f>f_info_fundmanager(A2731)</f>
        <v>张翼飞,李君</v>
      </c>
      <c r="V2731">
        <f>f_info_manager_onthepostdays(A2731,1)</f>
        <v>134</v>
      </c>
      <c r="W2731" s="25">
        <f ca="1">f_return_1w(A2731,"0",参数!$B$2)</f>
        <v>0</v>
      </c>
      <c r="X2731" s="25">
        <f>f_return_1m(A2731,"0",参数!$B$1)</f>
        <v>2.08603663576679</v>
      </c>
      <c r="Y2731" s="25">
        <f>f_return_3m(A2731,0,参数!$B$1)</f>
        <v>3.56775065791829</v>
      </c>
      <c r="Z2731" s="25">
        <f>f_return_6m(A2731,0,参数!B2730)</f>
        <v>0</v>
      </c>
      <c r="AA2731" t="str">
        <f>f_dq_status(A2731,参数!$B$1)</f>
        <v>开放申购|暂停赎回</v>
      </c>
      <c r="AB2731" s="17">
        <f ca="1">f_risk_maxdownside(A2731,参数!$B$6,参数!$B$1)</f>
        <v>-1.57716497339139</v>
      </c>
      <c r="AC2731" s="17">
        <f ca="1">f_risk_maxdownside(A2731,参数!$B$4,参数!$B$1)</f>
        <v>-1.57716497339139</v>
      </c>
      <c r="AD2731" t="str">
        <f ca="1">f_risk_maxdownside_date(A2731,参数!$B$6,参数!$B$1)</f>
        <v>20201203-20201211</v>
      </c>
    </row>
    <row r="2732" spans="1:30">
      <c r="A2732" s="15" t="s">
        <v>2760</v>
      </c>
      <c r="B2732" t="str">
        <f>f_info_name(A2732)</f>
        <v>银华品质消费</v>
      </c>
      <c r="C2732" t="str">
        <f>f_info_setupdate(A2732)</f>
        <v>2020-11-11</v>
      </c>
      <c r="D2732" s="16">
        <f t="shared" si="42"/>
        <v>75</v>
      </c>
      <c r="F2732" s="17">
        <f>f_netasset_total(A2732,参数!$B$1,100000000)</f>
        <v>18.871557379</v>
      </c>
      <c r="G2732" s="17">
        <f ca="1">f_nav_adjustedreturn(A2732,参数!$B$2,参数!$B$1)</f>
        <v>0</v>
      </c>
      <c r="H2732" s="17">
        <f ca="1">f_nav_periodreturnrankingper(A2732,参数!$B$2,参数!$B$1,3)</f>
        <v>0</v>
      </c>
      <c r="I2732" s="17">
        <f ca="1">f_nav_adjustedreturn(A2732,参数!$B$3,参数!$B$2)</f>
        <v>0</v>
      </c>
      <c r="J2732" s="17">
        <f ca="1">f_nav_periodreturnrankingper(A2732,参数!$B$3,参数!$B$2,3)</f>
        <v>0</v>
      </c>
      <c r="K2732" s="17">
        <f ca="1">f_nav_adjustedreturn(A2732,参数!$B$4,参数!$B$3)</f>
        <v>0</v>
      </c>
      <c r="L2732" s="17">
        <f ca="1">f_nav_periodreturnrankingper(A2732,参数!$B$4,参数!$B$3,3)</f>
        <v>0</v>
      </c>
      <c r="M2732" s="17">
        <f ca="1">f_nav_adjustedreturn(A2732,参数!$B$5,参数!$B$4)</f>
        <v>0</v>
      </c>
      <c r="N2732" s="17">
        <f ca="1">f_nav_periodreturnrankingper(A2732,参数!$B$5,参数!$B$4,3)</f>
        <v>0</v>
      </c>
      <c r="O2732" s="17">
        <f ca="1">f_nav_adjustedreturn(A2732,参数!$B$6,参数!$B$5)</f>
        <v>0</v>
      </c>
      <c r="P2732" s="17">
        <f ca="1">f_nav_periodreturnrankingper(A2732,参数!$B$6,参数!$B$5,3)</f>
        <v>0</v>
      </c>
      <c r="Q2732" s="25">
        <f>f_return(A2732,1,参数!$B$1-365/2,参数!$B$1)</f>
        <v>0</v>
      </c>
      <c r="R2732" s="25">
        <f ca="1">f_return(A2732,1,参数!$B$4,参数!$B$1)</f>
        <v>0</v>
      </c>
      <c r="S2732" s="25">
        <f ca="1">f_return(A2732,1,参数!$B$6,参数!$B$1)</f>
        <v>0</v>
      </c>
      <c r="T2732" t="str">
        <f>f_info_investtype(A2732)</f>
        <v>普通股票型基金</v>
      </c>
      <c r="U2732" t="str">
        <f>f_info_fundmanager(A2732)</f>
        <v>张萍</v>
      </c>
      <c r="V2732">
        <f>f_info_manager_onthepostdays(A2732,1)</f>
        <v>92</v>
      </c>
      <c r="W2732" s="25">
        <f ca="1">f_return_1w(A2732,"0",参数!$B$2)</f>
        <v>0</v>
      </c>
      <c r="X2732" s="25">
        <f>f_return_1m(A2732,"0",参数!$B$1)</f>
        <v>6.43452672878861</v>
      </c>
      <c r="Y2732" s="25">
        <f>f_return_3m(A2732,0,参数!$B$1)</f>
        <v>0</v>
      </c>
      <c r="Z2732" s="25">
        <f>f_return_6m(A2732,0,参数!B2731)</f>
        <v>0</v>
      </c>
      <c r="AA2732" t="str">
        <f>f_dq_status(A2732,参数!$B$1)</f>
        <v>封闭期</v>
      </c>
      <c r="AB2732" s="17">
        <f ca="1">f_risk_maxdownside(A2732,参数!$B$6,参数!$B$1)</f>
        <v>-2.61853549050781</v>
      </c>
      <c r="AC2732" s="17">
        <f ca="1">f_risk_maxdownside(A2732,参数!$B$4,参数!$B$1)</f>
        <v>-2.61853549050781</v>
      </c>
      <c r="AD2732" t="str">
        <f ca="1">f_risk_maxdownside_date(A2732,参数!$B$6,参数!$B$1)</f>
        <v>20210109-20210115</v>
      </c>
    </row>
    <row r="2733" spans="1:30">
      <c r="A2733" s="15" t="s">
        <v>2761</v>
      </c>
      <c r="B2733" t="str">
        <f>f_info_name(A2733)</f>
        <v>中加优势企业A</v>
      </c>
      <c r="C2733" t="str">
        <f>f_info_setupdate(A2733)</f>
        <v>2020-08-13</v>
      </c>
      <c r="D2733" s="16">
        <f t="shared" si="42"/>
        <v>165</v>
      </c>
      <c r="F2733" s="17">
        <f>f_netasset_total(A2733,参数!$B$1,100000000)</f>
        <v>1.8212869382</v>
      </c>
      <c r="G2733" s="17">
        <f ca="1">f_nav_adjustedreturn(A2733,参数!$B$2,参数!$B$1)</f>
        <v>0</v>
      </c>
      <c r="H2733" s="17">
        <f ca="1">f_nav_periodreturnrankingper(A2733,参数!$B$2,参数!$B$1,3)</f>
        <v>0</v>
      </c>
      <c r="I2733" s="17">
        <f ca="1">f_nav_adjustedreturn(A2733,参数!$B$3,参数!$B$2)</f>
        <v>0</v>
      </c>
      <c r="J2733" s="17">
        <f ca="1">f_nav_periodreturnrankingper(A2733,参数!$B$3,参数!$B$2,3)</f>
        <v>0</v>
      </c>
      <c r="K2733" s="17">
        <f ca="1">f_nav_adjustedreturn(A2733,参数!$B$4,参数!$B$3)</f>
        <v>0</v>
      </c>
      <c r="L2733" s="17">
        <f ca="1">f_nav_periodreturnrankingper(A2733,参数!$B$4,参数!$B$3,3)</f>
        <v>0</v>
      </c>
      <c r="M2733" s="17">
        <f ca="1">f_nav_adjustedreturn(A2733,参数!$B$5,参数!$B$4)</f>
        <v>0</v>
      </c>
      <c r="N2733" s="17">
        <f ca="1">f_nav_periodreturnrankingper(A2733,参数!$B$5,参数!$B$4,3)</f>
        <v>0</v>
      </c>
      <c r="O2733" s="17">
        <f ca="1">f_nav_adjustedreturn(A2733,参数!$B$6,参数!$B$5)</f>
        <v>0</v>
      </c>
      <c r="P2733" s="17">
        <f ca="1">f_nav_periodreturnrankingper(A2733,参数!$B$6,参数!$B$5,3)</f>
        <v>0</v>
      </c>
      <c r="Q2733" s="25">
        <f>f_return(A2733,1,参数!$B$1-365/2,参数!$B$1)</f>
        <v>0</v>
      </c>
      <c r="R2733" s="25">
        <f ca="1">f_return(A2733,1,参数!$B$4,参数!$B$1)</f>
        <v>0</v>
      </c>
      <c r="S2733" s="25">
        <f ca="1">f_return(A2733,1,参数!$B$6,参数!$B$1)</f>
        <v>0</v>
      </c>
      <c r="T2733" t="str">
        <f>f_info_investtype(A2733)</f>
        <v>偏股混合型基金</v>
      </c>
      <c r="U2733" t="str">
        <f>f_info_fundmanager(A2733)</f>
        <v>李坤元</v>
      </c>
      <c r="V2733">
        <f>f_info_manager_onthepostdays(A2733,1)</f>
        <v>182</v>
      </c>
      <c r="W2733" s="25">
        <f ca="1">f_return_1w(A2733,"0",参数!$B$2)</f>
        <v>0</v>
      </c>
      <c r="X2733" s="25">
        <f>f_return_1m(A2733,"0",参数!$B$1)</f>
        <v>18.5097973257085</v>
      </c>
      <c r="Y2733" s="25">
        <f>f_return_3m(A2733,0,参数!$B$1)</f>
        <v>38.4554922381607</v>
      </c>
      <c r="Z2733" s="25">
        <f>f_return_6m(A2733,0,参数!B2732)</f>
        <v>0</v>
      </c>
      <c r="AA2733" t="str">
        <f>f_dq_status(A2733,参数!$B$1)</f>
        <v>开放申购|开放赎回</v>
      </c>
      <c r="AB2733" s="17">
        <f ca="1">f_risk_maxdownside(A2733,参数!$B$6,参数!$B$1)</f>
        <v>-9.17611772424782</v>
      </c>
      <c r="AC2733" s="17">
        <f ca="1">f_risk_maxdownside(A2733,参数!$B$4,参数!$B$1)</f>
        <v>-9.17611772424782</v>
      </c>
      <c r="AD2733" t="str">
        <f ca="1">f_risk_maxdownside_date(A2733,参数!$B$6,参数!$B$1)</f>
        <v>20200829-20200925</v>
      </c>
    </row>
    <row r="2734" spans="1:30">
      <c r="A2734" s="15" t="s">
        <v>2762</v>
      </c>
      <c r="B2734" t="str">
        <f>f_info_name(A2734)</f>
        <v>中加新兴成长A</v>
      </c>
      <c r="C2734" t="str">
        <f>f_info_setupdate(A2734)</f>
        <v>2020-09-17</v>
      </c>
      <c r="D2734" s="16">
        <f t="shared" si="42"/>
        <v>130</v>
      </c>
      <c r="F2734" s="17">
        <f>f_netasset_total(A2734,参数!$B$1,100000000)</f>
        <v>1.2704680105</v>
      </c>
      <c r="G2734" s="17">
        <f ca="1">f_nav_adjustedreturn(A2734,参数!$B$2,参数!$B$1)</f>
        <v>0</v>
      </c>
      <c r="H2734" s="17">
        <f ca="1">f_nav_periodreturnrankingper(A2734,参数!$B$2,参数!$B$1,3)</f>
        <v>0</v>
      </c>
      <c r="I2734" s="17">
        <f ca="1">f_nav_adjustedreturn(A2734,参数!$B$3,参数!$B$2)</f>
        <v>0</v>
      </c>
      <c r="J2734" s="17">
        <f ca="1">f_nav_periodreturnrankingper(A2734,参数!$B$3,参数!$B$2,3)</f>
        <v>0</v>
      </c>
      <c r="K2734" s="17">
        <f ca="1">f_nav_adjustedreturn(A2734,参数!$B$4,参数!$B$3)</f>
        <v>0</v>
      </c>
      <c r="L2734" s="17">
        <f ca="1">f_nav_periodreturnrankingper(A2734,参数!$B$4,参数!$B$3,3)</f>
        <v>0</v>
      </c>
      <c r="M2734" s="17">
        <f ca="1">f_nav_adjustedreturn(A2734,参数!$B$5,参数!$B$4)</f>
        <v>0</v>
      </c>
      <c r="N2734" s="17">
        <f ca="1">f_nav_periodreturnrankingper(A2734,参数!$B$5,参数!$B$4,3)</f>
        <v>0</v>
      </c>
      <c r="O2734" s="17">
        <f ca="1">f_nav_adjustedreturn(A2734,参数!$B$6,参数!$B$5)</f>
        <v>0</v>
      </c>
      <c r="P2734" s="17">
        <f ca="1">f_nav_periodreturnrankingper(A2734,参数!$B$6,参数!$B$5,3)</f>
        <v>0</v>
      </c>
      <c r="Q2734" s="25">
        <f>f_return(A2734,1,参数!$B$1-365/2,参数!$B$1)</f>
        <v>0</v>
      </c>
      <c r="R2734" s="25">
        <f ca="1">f_return(A2734,1,参数!$B$4,参数!$B$1)</f>
        <v>0</v>
      </c>
      <c r="S2734" s="25">
        <f ca="1">f_return(A2734,1,参数!$B$6,参数!$B$1)</f>
        <v>0</v>
      </c>
      <c r="T2734" t="str">
        <f>f_info_investtype(A2734)</f>
        <v>偏股混合型基金</v>
      </c>
      <c r="U2734" t="str">
        <f>f_info_fundmanager(A2734)</f>
        <v>李坤元</v>
      </c>
      <c r="V2734">
        <f>f_info_manager_onthepostdays(A2734,1)</f>
        <v>147</v>
      </c>
      <c r="W2734" s="25">
        <f ca="1">f_return_1w(A2734,"0",参数!$B$2)</f>
        <v>0</v>
      </c>
      <c r="X2734" s="25">
        <f>f_return_1m(A2734,"0",参数!$B$1)</f>
        <v>19.1675895164267</v>
      </c>
      <c r="Y2734" s="25">
        <f>f_return_3m(A2734,0,参数!$B$1)</f>
        <v>30.8042949756888</v>
      </c>
      <c r="Z2734" s="25">
        <f>f_return_6m(A2734,0,参数!B2733)</f>
        <v>0</v>
      </c>
      <c r="AA2734" t="str">
        <f>f_dq_status(A2734,参数!$B$1)</f>
        <v>开放申购|开放赎回</v>
      </c>
      <c r="AB2734" s="17">
        <f ca="1">f_risk_maxdownside(A2734,参数!$B$6,参数!$B$1)</f>
        <v>-5.14795297932713</v>
      </c>
      <c r="AC2734" s="17">
        <f ca="1">f_risk_maxdownside(A2734,参数!$B$4,参数!$B$1)</f>
        <v>-5.14795297932713</v>
      </c>
      <c r="AD2734" t="str">
        <f ca="1">f_risk_maxdownside_date(A2734,参数!$B$6,参数!$B$1)</f>
        <v>20210108-20210119</v>
      </c>
    </row>
    <row r="2735" spans="1:30">
      <c r="A2735" s="15" t="s">
        <v>2763</v>
      </c>
      <c r="B2735" t="str">
        <f>f_info_name(A2735)</f>
        <v>博时价值臻选两年持有A</v>
      </c>
      <c r="C2735" t="str">
        <f>f_info_setupdate(A2735)</f>
        <v>2020-07-29</v>
      </c>
      <c r="D2735" s="16">
        <f t="shared" si="42"/>
        <v>180</v>
      </c>
      <c r="F2735" s="17">
        <f>f_netasset_total(A2735,参数!$B$1,100000000)</f>
        <v>11.4100196223</v>
      </c>
      <c r="G2735" s="17">
        <f ca="1">f_nav_adjustedreturn(A2735,参数!$B$2,参数!$B$1)</f>
        <v>0</v>
      </c>
      <c r="H2735" s="17">
        <f ca="1">f_nav_periodreturnrankingper(A2735,参数!$B$2,参数!$B$1,3)</f>
        <v>0</v>
      </c>
      <c r="I2735" s="17">
        <f ca="1">f_nav_adjustedreturn(A2735,参数!$B$3,参数!$B$2)</f>
        <v>0</v>
      </c>
      <c r="J2735" s="17">
        <f ca="1">f_nav_periodreturnrankingper(A2735,参数!$B$3,参数!$B$2,3)</f>
        <v>0</v>
      </c>
      <c r="K2735" s="17">
        <f ca="1">f_nav_adjustedreturn(A2735,参数!$B$4,参数!$B$3)</f>
        <v>0</v>
      </c>
      <c r="L2735" s="17">
        <f ca="1">f_nav_periodreturnrankingper(A2735,参数!$B$4,参数!$B$3,3)</f>
        <v>0</v>
      </c>
      <c r="M2735" s="17">
        <f ca="1">f_nav_adjustedreturn(A2735,参数!$B$5,参数!$B$4)</f>
        <v>0</v>
      </c>
      <c r="N2735" s="17">
        <f ca="1">f_nav_periodreturnrankingper(A2735,参数!$B$5,参数!$B$4,3)</f>
        <v>0</v>
      </c>
      <c r="O2735" s="17">
        <f ca="1">f_nav_adjustedreturn(A2735,参数!$B$6,参数!$B$5)</f>
        <v>0</v>
      </c>
      <c r="P2735" s="17">
        <f ca="1">f_nav_periodreturnrankingper(A2735,参数!$B$6,参数!$B$5,3)</f>
        <v>0</v>
      </c>
      <c r="Q2735" s="25">
        <f>f_return(A2735,1,参数!$B$1-365/2,参数!$B$1)</f>
        <v>0</v>
      </c>
      <c r="R2735" s="25">
        <f ca="1">f_return(A2735,1,参数!$B$4,参数!$B$1)</f>
        <v>0</v>
      </c>
      <c r="S2735" s="25">
        <f ca="1">f_return(A2735,1,参数!$B$6,参数!$B$1)</f>
        <v>0</v>
      </c>
      <c r="T2735" t="str">
        <f>f_info_investtype(A2735)</f>
        <v>灵活配置型基金</v>
      </c>
      <c r="U2735" t="str">
        <f>f_info_fundmanager(A2735)</f>
        <v>陈鹏扬</v>
      </c>
      <c r="V2735">
        <f>f_info_manager_onthepostdays(A2735,1)</f>
        <v>22</v>
      </c>
      <c r="W2735" s="25">
        <f ca="1">f_return_1w(A2735,"0",参数!$B$2)</f>
        <v>0</v>
      </c>
      <c r="X2735" s="25">
        <f>f_return_1m(A2735,"0",参数!$B$1)</f>
        <v>14.2843447416355</v>
      </c>
      <c r="Y2735" s="25">
        <f>f_return_3m(A2735,0,参数!$B$1)</f>
        <v>21.667687283119</v>
      </c>
      <c r="Z2735" s="25">
        <f>f_return_6m(A2735,0,参数!B2734)</f>
        <v>18.4999498646345</v>
      </c>
      <c r="AA2735" t="str">
        <f>f_dq_status(A2735,参数!$B$1)</f>
        <v>开放申购|暂停赎回</v>
      </c>
      <c r="AB2735" s="17">
        <f ca="1">f_risk_maxdownside(A2735,参数!$B$6,参数!$B$1)</f>
        <v>-4.95632358526396</v>
      </c>
      <c r="AC2735" s="17">
        <f ca="1">f_risk_maxdownside(A2735,参数!$B$4,参数!$B$1)</f>
        <v>-4.95632358526396</v>
      </c>
      <c r="AD2735" t="str">
        <f ca="1">f_risk_maxdownside_date(A2735,参数!$B$6,参数!$B$1)</f>
        <v>20201202-20201211</v>
      </c>
    </row>
    <row r="2736" spans="1:30">
      <c r="A2736" s="15" t="s">
        <v>2764</v>
      </c>
      <c r="B2736" t="str">
        <f>f_info_name(A2736)</f>
        <v>银华乐享</v>
      </c>
      <c r="C2736" t="str">
        <f>f_info_setupdate(A2736)</f>
        <v>2020-12-23</v>
      </c>
      <c r="D2736" s="16">
        <f t="shared" si="42"/>
        <v>33</v>
      </c>
      <c r="F2736" s="17">
        <f>f_netasset_total(A2736,参数!$B$1,100000000)</f>
        <v>19.962101927</v>
      </c>
      <c r="G2736" s="17">
        <f ca="1">f_nav_adjustedreturn(A2736,参数!$B$2,参数!$B$1)</f>
        <v>0</v>
      </c>
      <c r="H2736" s="17">
        <f ca="1">f_nav_periodreturnrankingper(A2736,参数!$B$2,参数!$B$1,3)</f>
        <v>0</v>
      </c>
      <c r="I2736" s="17">
        <f ca="1">f_nav_adjustedreturn(A2736,参数!$B$3,参数!$B$2)</f>
        <v>0</v>
      </c>
      <c r="J2736" s="17">
        <f ca="1">f_nav_periodreturnrankingper(A2736,参数!$B$3,参数!$B$2,3)</f>
        <v>0</v>
      </c>
      <c r="K2736" s="17">
        <f ca="1">f_nav_adjustedreturn(A2736,参数!$B$4,参数!$B$3)</f>
        <v>0</v>
      </c>
      <c r="L2736" s="17">
        <f ca="1">f_nav_periodreturnrankingper(A2736,参数!$B$4,参数!$B$3,3)</f>
        <v>0</v>
      </c>
      <c r="M2736" s="17">
        <f ca="1">f_nav_adjustedreturn(A2736,参数!$B$5,参数!$B$4)</f>
        <v>0</v>
      </c>
      <c r="N2736" s="17">
        <f ca="1">f_nav_periodreturnrankingper(A2736,参数!$B$5,参数!$B$4,3)</f>
        <v>0</v>
      </c>
      <c r="O2736" s="17">
        <f ca="1">f_nav_adjustedreturn(A2736,参数!$B$6,参数!$B$5)</f>
        <v>0</v>
      </c>
      <c r="P2736" s="17">
        <f ca="1">f_nav_periodreturnrankingper(A2736,参数!$B$6,参数!$B$5,3)</f>
        <v>0</v>
      </c>
      <c r="Q2736" s="25">
        <f>f_return(A2736,1,参数!$B$1-365/2,参数!$B$1)</f>
        <v>0</v>
      </c>
      <c r="R2736" s="25">
        <f ca="1">f_return(A2736,1,参数!$B$4,参数!$B$1)</f>
        <v>0</v>
      </c>
      <c r="S2736" s="25">
        <f ca="1">f_return(A2736,1,参数!$B$6,参数!$B$1)</f>
        <v>0</v>
      </c>
      <c r="T2736" t="str">
        <f>f_info_investtype(A2736)</f>
        <v>偏股混合型基金</v>
      </c>
      <c r="U2736" t="str">
        <f>f_info_fundmanager(A2736)</f>
        <v>王翔</v>
      </c>
      <c r="V2736">
        <f>f_info_manager_onthepostdays(A2736,1)</f>
        <v>50</v>
      </c>
      <c r="W2736" s="25">
        <f ca="1">f_return_1w(A2736,"0",参数!$B$2)</f>
        <v>0</v>
      </c>
      <c r="X2736" s="25">
        <f>f_return_1m(A2736,"0",参数!$B$1)</f>
        <v>3.47069413882776</v>
      </c>
      <c r="Y2736" s="25">
        <f>f_return_3m(A2736,0,参数!$B$1)</f>
        <v>0</v>
      </c>
      <c r="Z2736" s="25">
        <f>f_return_6m(A2736,0,参数!B2735)</f>
        <v>0</v>
      </c>
      <c r="AA2736" t="str">
        <f>f_dq_status(A2736,参数!$B$1)</f>
        <v>封闭期</v>
      </c>
      <c r="AB2736" s="17">
        <f ca="1">f_risk_maxdownside(A2736,参数!$B$6,参数!$B$1)</f>
        <v>-0.167537203114224</v>
      </c>
      <c r="AC2736" s="17">
        <f ca="1">f_risk_maxdownside(A2736,参数!$B$4,参数!$B$1)</f>
        <v>-0.167537203114224</v>
      </c>
      <c r="AD2736" t="str">
        <f ca="1">f_risk_maxdownside_date(A2736,参数!$B$6,参数!$B$1)</f>
        <v>20210109-20210115</v>
      </c>
    </row>
    <row r="2737" spans="1:30">
      <c r="A2737" s="15" t="s">
        <v>2765</v>
      </c>
      <c r="B2737" t="str">
        <f>f_info_name(A2737)</f>
        <v>鹏华新兴成长A</v>
      </c>
      <c r="C2737" t="str">
        <f>f_info_setupdate(A2737)</f>
        <v>2020-07-17</v>
      </c>
      <c r="D2737" s="16">
        <f t="shared" si="42"/>
        <v>192</v>
      </c>
      <c r="F2737" s="17">
        <f>f_netasset_total(A2737,参数!$B$1,100000000)</f>
        <v>71.9598676213</v>
      </c>
      <c r="G2737" s="17">
        <f ca="1">f_nav_adjustedreturn(A2737,参数!$B$2,参数!$B$1)</f>
        <v>0</v>
      </c>
      <c r="H2737" s="17">
        <f ca="1">f_nav_periodreturnrankingper(A2737,参数!$B$2,参数!$B$1,3)</f>
        <v>0</v>
      </c>
      <c r="I2737" s="17">
        <f ca="1">f_nav_adjustedreturn(A2737,参数!$B$3,参数!$B$2)</f>
        <v>0</v>
      </c>
      <c r="J2737" s="17">
        <f ca="1">f_nav_periodreturnrankingper(A2737,参数!$B$3,参数!$B$2,3)</f>
        <v>0</v>
      </c>
      <c r="K2737" s="17">
        <f ca="1">f_nav_adjustedreturn(A2737,参数!$B$4,参数!$B$3)</f>
        <v>0</v>
      </c>
      <c r="L2737" s="17">
        <f ca="1">f_nav_periodreturnrankingper(A2737,参数!$B$4,参数!$B$3,3)</f>
        <v>0</v>
      </c>
      <c r="M2737" s="17">
        <f ca="1">f_nav_adjustedreturn(A2737,参数!$B$5,参数!$B$4)</f>
        <v>0</v>
      </c>
      <c r="N2737" s="17">
        <f ca="1">f_nav_periodreturnrankingper(A2737,参数!$B$5,参数!$B$4,3)</f>
        <v>0</v>
      </c>
      <c r="O2737" s="17">
        <f ca="1">f_nav_adjustedreturn(A2737,参数!$B$6,参数!$B$5)</f>
        <v>0</v>
      </c>
      <c r="P2737" s="17">
        <f ca="1">f_nav_periodreturnrankingper(A2737,参数!$B$6,参数!$B$5,3)</f>
        <v>0</v>
      </c>
      <c r="Q2737" s="25">
        <f>f_return(A2737,1,参数!$B$1-365/2,参数!$B$1)</f>
        <v>14.7095190309639</v>
      </c>
      <c r="R2737" s="25">
        <f ca="1">f_return(A2737,1,参数!$B$4,参数!$B$1)</f>
        <v>0</v>
      </c>
      <c r="S2737" s="25">
        <f ca="1">f_return(A2737,1,参数!$B$6,参数!$B$1)</f>
        <v>0</v>
      </c>
      <c r="T2737" t="str">
        <f>f_info_investtype(A2737)</f>
        <v>偏股混合型基金</v>
      </c>
      <c r="U2737" t="str">
        <f>f_info_fundmanager(A2737)</f>
        <v>梁浩,王海青</v>
      </c>
      <c r="V2737">
        <f>f_info_manager_onthepostdays(A2737,1)</f>
        <v>209</v>
      </c>
      <c r="W2737" s="25">
        <f ca="1">f_return_1w(A2737,"0",参数!$B$2)</f>
        <v>0</v>
      </c>
      <c r="X2737" s="25">
        <f>f_return_1m(A2737,"0",参数!$B$1)</f>
        <v>6.25560314772387</v>
      </c>
      <c r="Y2737" s="25">
        <f>f_return_3m(A2737,0,参数!$B$1)</f>
        <v>6.3085509268487</v>
      </c>
      <c r="Z2737" s="25">
        <f>f_return_6m(A2737,0,参数!B2736)</f>
        <v>3.19689273976696</v>
      </c>
      <c r="AA2737" t="str">
        <f>f_dq_status(A2737,参数!$B$1)</f>
        <v>开放申购|开放赎回</v>
      </c>
      <c r="AB2737" s="17">
        <f ca="1">f_risk_maxdownside(A2737,参数!$B$6,参数!$B$1)</f>
        <v>-3.31047992164544</v>
      </c>
      <c r="AC2737" s="17">
        <f ca="1">f_risk_maxdownside(A2737,参数!$B$4,参数!$B$1)</f>
        <v>-3.31047992164544</v>
      </c>
      <c r="AD2737" t="str">
        <f ca="1">f_risk_maxdownside_date(A2737,参数!$B$6,参数!$B$1)</f>
        <v>20201110-20201126</v>
      </c>
    </row>
    <row r="2738" spans="1:30">
      <c r="A2738" s="15" t="s">
        <v>2766</v>
      </c>
      <c r="B2738" t="str">
        <f>f_info_name(A2738)</f>
        <v>富国创新趋势</v>
      </c>
      <c r="C2738" t="str">
        <f>f_info_setupdate(A2738)</f>
        <v>2020-07-27</v>
      </c>
      <c r="D2738" s="16">
        <f t="shared" si="42"/>
        <v>182</v>
      </c>
      <c r="F2738" s="17">
        <f>f_netasset_total(A2738,参数!$B$1,100000000)</f>
        <v>140.385130553</v>
      </c>
      <c r="G2738" s="17">
        <f ca="1">f_nav_adjustedreturn(A2738,参数!$B$2,参数!$B$1)</f>
        <v>0</v>
      </c>
      <c r="H2738" s="17">
        <f ca="1">f_nav_periodreturnrankingper(A2738,参数!$B$2,参数!$B$1,3)</f>
        <v>0</v>
      </c>
      <c r="I2738" s="17">
        <f ca="1">f_nav_adjustedreturn(A2738,参数!$B$3,参数!$B$2)</f>
        <v>0</v>
      </c>
      <c r="J2738" s="17">
        <f ca="1">f_nav_periodreturnrankingper(A2738,参数!$B$3,参数!$B$2,3)</f>
        <v>0</v>
      </c>
      <c r="K2738" s="17">
        <f ca="1">f_nav_adjustedreturn(A2738,参数!$B$4,参数!$B$3)</f>
        <v>0</v>
      </c>
      <c r="L2738" s="17">
        <f ca="1">f_nav_periodreturnrankingper(A2738,参数!$B$4,参数!$B$3,3)</f>
        <v>0</v>
      </c>
      <c r="M2738" s="17">
        <f ca="1">f_nav_adjustedreturn(A2738,参数!$B$5,参数!$B$4)</f>
        <v>0</v>
      </c>
      <c r="N2738" s="17">
        <f ca="1">f_nav_periodreturnrankingper(A2738,参数!$B$5,参数!$B$4,3)</f>
        <v>0</v>
      </c>
      <c r="O2738" s="17">
        <f ca="1">f_nav_adjustedreturn(A2738,参数!$B$6,参数!$B$5)</f>
        <v>0</v>
      </c>
      <c r="P2738" s="17">
        <f ca="1">f_nav_periodreturnrankingper(A2738,参数!$B$6,参数!$B$5,3)</f>
        <v>0</v>
      </c>
      <c r="Q2738" s="25">
        <f>f_return(A2738,1,参数!$B$1-365/2,参数!$B$1)</f>
        <v>0</v>
      </c>
      <c r="R2738" s="25">
        <f ca="1">f_return(A2738,1,参数!$B$4,参数!$B$1)</f>
        <v>0</v>
      </c>
      <c r="S2738" s="25">
        <f ca="1">f_return(A2738,1,参数!$B$6,参数!$B$1)</f>
        <v>0</v>
      </c>
      <c r="T2738" t="str">
        <f>f_info_investtype(A2738)</f>
        <v>普通股票型基金</v>
      </c>
      <c r="U2738" t="str">
        <f>f_info_fundmanager(A2738)</f>
        <v>李元博</v>
      </c>
      <c r="V2738">
        <f>f_info_manager_onthepostdays(A2738,1)</f>
        <v>199</v>
      </c>
      <c r="W2738" s="25">
        <f ca="1">f_return_1w(A2738,"0",参数!$B$2)</f>
        <v>0</v>
      </c>
      <c r="X2738" s="25">
        <f>f_return_1m(A2738,"0",参数!$B$1)</f>
        <v>19.8698698698699</v>
      </c>
      <c r="Y2738" s="25">
        <f>f_return_3m(A2738,0,参数!$B$1)</f>
        <v>40.2088008586204</v>
      </c>
      <c r="Z2738" s="25">
        <f>f_return_6m(A2738,0,参数!B2737)</f>
        <v>42.0715215866974</v>
      </c>
      <c r="AA2738" t="str">
        <f>f_dq_status(A2738,参数!$B$1)</f>
        <v>开放申购|开放赎回</v>
      </c>
      <c r="AB2738" s="17">
        <f ca="1">f_risk_maxdownside(A2738,参数!$B$6,参数!$B$1)</f>
        <v>-2.87901191615203</v>
      </c>
      <c r="AC2738" s="17">
        <f ca="1">f_risk_maxdownside(A2738,参数!$B$4,参数!$B$1)</f>
        <v>-2.87901191615203</v>
      </c>
      <c r="AD2738" t="str">
        <f ca="1">f_risk_maxdownside_date(A2738,参数!$B$6,参数!$B$1)</f>
        <v>20201124-20201211</v>
      </c>
    </row>
    <row r="2739" spans="1:30">
      <c r="A2739" s="15" t="s">
        <v>2767</v>
      </c>
      <c r="B2739" t="str">
        <f>f_info_name(A2739)</f>
        <v>招商景气优选A</v>
      </c>
      <c r="C2739" t="str">
        <f>f_info_setupdate(A2739)</f>
        <v>2020-11-18</v>
      </c>
      <c r="D2739" s="16">
        <f t="shared" si="42"/>
        <v>68</v>
      </c>
      <c r="F2739" s="17">
        <f>f_netasset_total(A2739,参数!$B$1,100000000)</f>
        <v>79.3495120718</v>
      </c>
      <c r="G2739" s="17">
        <f ca="1">f_nav_adjustedreturn(A2739,参数!$B$2,参数!$B$1)</f>
        <v>0</v>
      </c>
      <c r="H2739" s="17">
        <f ca="1">f_nav_periodreturnrankingper(A2739,参数!$B$2,参数!$B$1,3)</f>
        <v>0</v>
      </c>
      <c r="I2739" s="17">
        <f ca="1">f_nav_adjustedreturn(A2739,参数!$B$3,参数!$B$2)</f>
        <v>0</v>
      </c>
      <c r="J2739" s="17">
        <f ca="1">f_nav_periodreturnrankingper(A2739,参数!$B$3,参数!$B$2,3)</f>
        <v>0</v>
      </c>
      <c r="K2739" s="17">
        <f ca="1">f_nav_adjustedreturn(A2739,参数!$B$4,参数!$B$3)</f>
        <v>0</v>
      </c>
      <c r="L2739" s="17">
        <f ca="1">f_nav_periodreturnrankingper(A2739,参数!$B$4,参数!$B$3,3)</f>
        <v>0</v>
      </c>
      <c r="M2739" s="17">
        <f ca="1">f_nav_adjustedreturn(A2739,参数!$B$5,参数!$B$4)</f>
        <v>0</v>
      </c>
      <c r="N2739" s="17">
        <f ca="1">f_nav_periodreturnrankingper(A2739,参数!$B$5,参数!$B$4,3)</f>
        <v>0</v>
      </c>
      <c r="O2739" s="17">
        <f ca="1">f_nav_adjustedreturn(A2739,参数!$B$6,参数!$B$5)</f>
        <v>0</v>
      </c>
      <c r="P2739" s="17">
        <f ca="1">f_nav_periodreturnrankingper(A2739,参数!$B$6,参数!$B$5,3)</f>
        <v>0</v>
      </c>
      <c r="Q2739" s="25">
        <f>f_return(A2739,1,参数!$B$1-365/2,参数!$B$1)</f>
        <v>0</v>
      </c>
      <c r="R2739" s="25">
        <f ca="1">f_return(A2739,1,参数!$B$4,参数!$B$1)</f>
        <v>0</v>
      </c>
      <c r="S2739" s="25">
        <f ca="1">f_return(A2739,1,参数!$B$6,参数!$B$1)</f>
        <v>0</v>
      </c>
      <c r="T2739" t="str">
        <f>f_info_investtype(A2739)</f>
        <v>普通股票型基金</v>
      </c>
      <c r="U2739" t="str">
        <f>f_info_fundmanager(A2739)</f>
        <v>付斌</v>
      </c>
      <c r="V2739">
        <f>f_info_manager_onthepostdays(A2739,1)</f>
        <v>85</v>
      </c>
      <c r="W2739" s="25">
        <f ca="1">f_return_1w(A2739,"0",参数!$B$2)</f>
        <v>0</v>
      </c>
      <c r="X2739" s="25">
        <f>f_return_1m(A2739,"0",参数!$B$1)</f>
        <v>12.3744831659775</v>
      </c>
      <c r="Y2739" s="25">
        <f>f_return_3m(A2739,0,参数!$B$1)</f>
        <v>0</v>
      </c>
      <c r="Z2739" s="25">
        <f>f_return_6m(A2739,0,参数!B2738)</f>
        <v>0</v>
      </c>
      <c r="AA2739" t="str">
        <f>f_dq_status(A2739,参数!$B$1)</f>
        <v>开放申购|开放赎回</v>
      </c>
      <c r="AB2739" s="17">
        <f ca="1">f_risk_maxdownside(A2739,参数!$B$6,参数!$B$1)</f>
        <v>-2.93391828900466</v>
      </c>
      <c r="AC2739" s="17">
        <f ca="1">f_risk_maxdownside(A2739,参数!$B$4,参数!$B$1)</f>
        <v>-2.93391828900466</v>
      </c>
      <c r="AD2739" t="str">
        <f ca="1">f_risk_maxdownside_date(A2739,参数!$B$6,参数!$B$1)</f>
        <v>20210109-20210115</v>
      </c>
    </row>
    <row r="2740" spans="1:30">
      <c r="A2740" s="15" t="s">
        <v>2768</v>
      </c>
      <c r="B2740" t="str">
        <f>f_info_name(A2740)</f>
        <v>工银瑞信创新精选一年定开A</v>
      </c>
      <c r="C2740" t="str">
        <f>f_info_setupdate(A2740)</f>
        <v>2020-09-10</v>
      </c>
      <c r="D2740" s="16">
        <f t="shared" si="42"/>
        <v>137</v>
      </c>
      <c r="F2740" s="17">
        <f>f_netasset_total(A2740,参数!$B$1,100000000)</f>
        <v>3.0795853693</v>
      </c>
      <c r="G2740" s="17">
        <f ca="1">f_nav_adjustedreturn(A2740,参数!$B$2,参数!$B$1)</f>
        <v>0</v>
      </c>
      <c r="H2740" s="17">
        <f ca="1">f_nav_periodreturnrankingper(A2740,参数!$B$2,参数!$B$1,3)</f>
        <v>0</v>
      </c>
      <c r="I2740" s="17">
        <f ca="1">f_nav_adjustedreturn(A2740,参数!$B$3,参数!$B$2)</f>
        <v>0</v>
      </c>
      <c r="J2740" s="17">
        <f ca="1">f_nav_periodreturnrankingper(A2740,参数!$B$3,参数!$B$2,3)</f>
        <v>0</v>
      </c>
      <c r="K2740" s="17">
        <f ca="1">f_nav_adjustedreturn(A2740,参数!$B$4,参数!$B$3)</f>
        <v>0</v>
      </c>
      <c r="L2740" s="17">
        <f ca="1">f_nav_periodreturnrankingper(A2740,参数!$B$4,参数!$B$3,3)</f>
        <v>0</v>
      </c>
      <c r="M2740" s="17">
        <f ca="1">f_nav_adjustedreturn(A2740,参数!$B$5,参数!$B$4)</f>
        <v>0</v>
      </c>
      <c r="N2740" s="17">
        <f ca="1">f_nav_periodreturnrankingper(A2740,参数!$B$5,参数!$B$4,3)</f>
        <v>0</v>
      </c>
      <c r="O2740" s="17">
        <f ca="1">f_nav_adjustedreturn(A2740,参数!$B$6,参数!$B$5)</f>
        <v>0</v>
      </c>
      <c r="P2740" s="17">
        <f ca="1">f_nav_periodreturnrankingper(A2740,参数!$B$6,参数!$B$5,3)</f>
        <v>0</v>
      </c>
      <c r="Q2740" s="25">
        <f>f_return(A2740,1,参数!$B$1-365/2,参数!$B$1)</f>
        <v>0</v>
      </c>
      <c r="R2740" s="25">
        <f ca="1">f_return(A2740,1,参数!$B$4,参数!$B$1)</f>
        <v>0</v>
      </c>
      <c r="S2740" s="25">
        <f ca="1">f_return(A2740,1,参数!$B$6,参数!$B$1)</f>
        <v>0</v>
      </c>
      <c r="T2740" t="str">
        <f>f_info_investtype(A2740)</f>
        <v>偏股混合型基金</v>
      </c>
      <c r="U2740" t="str">
        <f>f_info_fundmanager(A2740)</f>
        <v>单文</v>
      </c>
      <c r="V2740">
        <f>f_info_manager_onthepostdays(A2740,1)</f>
        <v>154</v>
      </c>
      <c r="W2740" s="25">
        <f ca="1">f_return_1w(A2740,"0",参数!$B$2)</f>
        <v>0</v>
      </c>
      <c r="X2740" s="25">
        <f>f_return_1m(A2740,"0",参数!$B$1)</f>
        <v>12.7450169547597</v>
      </c>
      <c r="Y2740" s="25">
        <f>f_return_3m(A2740,0,参数!$B$1)</f>
        <v>32.1058242077721</v>
      </c>
      <c r="Z2740" s="25">
        <f>f_return_6m(A2740,0,参数!B2739)</f>
        <v>0</v>
      </c>
      <c r="AA2740" t="str">
        <f>f_dq_status(A2740,参数!$B$1)</f>
        <v>封闭期</v>
      </c>
      <c r="AB2740" s="17">
        <f ca="1">f_risk_maxdownside(A2740,参数!$B$6,参数!$B$1)</f>
        <v>-1.75173394984884</v>
      </c>
      <c r="AC2740" s="17">
        <f ca="1">f_risk_maxdownside(A2740,参数!$B$4,参数!$B$1)</f>
        <v>-1.75173394984884</v>
      </c>
      <c r="AD2740" t="str">
        <f ca="1">f_risk_maxdownside_date(A2740,参数!$B$6,参数!$B$1)</f>
        <v>20201107-20201127</v>
      </c>
    </row>
    <row r="2741" spans="1:30">
      <c r="A2741" s="15" t="s">
        <v>2769</v>
      </c>
      <c r="B2741" t="str">
        <f>f_info_name(A2741)</f>
        <v>嘉实产业先锋A</v>
      </c>
      <c r="C2741" t="str">
        <f>f_info_setupdate(A2741)</f>
        <v>2020-07-21</v>
      </c>
      <c r="D2741" s="16">
        <f t="shared" si="42"/>
        <v>188</v>
      </c>
      <c r="F2741" s="17">
        <f>f_netasset_total(A2741,参数!$B$1,100000000)</f>
        <v>63.1080953198</v>
      </c>
      <c r="G2741" s="17">
        <f ca="1">f_nav_adjustedreturn(A2741,参数!$B$2,参数!$B$1)</f>
        <v>0</v>
      </c>
      <c r="H2741" s="17">
        <f ca="1">f_nav_periodreturnrankingper(A2741,参数!$B$2,参数!$B$1,3)</f>
        <v>0</v>
      </c>
      <c r="I2741" s="17">
        <f ca="1">f_nav_adjustedreturn(A2741,参数!$B$3,参数!$B$2)</f>
        <v>0</v>
      </c>
      <c r="J2741" s="17">
        <f ca="1">f_nav_periodreturnrankingper(A2741,参数!$B$3,参数!$B$2,3)</f>
        <v>0</v>
      </c>
      <c r="K2741" s="17">
        <f ca="1">f_nav_adjustedreturn(A2741,参数!$B$4,参数!$B$3)</f>
        <v>0</v>
      </c>
      <c r="L2741" s="17">
        <f ca="1">f_nav_periodreturnrankingper(A2741,参数!$B$4,参数!$B$3,3)</f>
        <v>0</v>
      </c>
      <c r="M2741" s="17">
        <f ca="1">f_nav_adjustedreturn(A2741,参数!$B$5,参数!$B$4)</f>
        <v>0</v>
      </c>
      <c r="N2741" s="17">
        <f ca="1">f_nav_periodreturnrankingper(A2741,参数!$B$5,参数!$B$4,3)</f>
        <v>0</v>
      </c>
      <c r="O2741" s="17">
        <f ca="1">f_nav_adjustedreturn(A2741,参数!$B$6,参数!$B$5)</f>
        <v>0</v>
      </c>
      <c r="P2741" s="17">
        <f ca="1">f_nav_periodreturnrankingper(A2741,参数!$B$6,参数!$B$5,3)</f>
        <v>0</v>
      </c>
      <c r="Q2741" s="25">
        <f>f_return(A2741,1,参数!$B$1-365/2,参数!$B$1)</f>
        <v>50.3326927089018</v>
      </c>
      <c r="R2741" s="25">
        <f ca="1">f_return(A2741,1,参数!$B$4,参数!$B$1)</f>
        <v>0</v>
      </c>
      <c r="S2741" s="25">
        <f ca="1">f_return(A2741,1,参数!$B$6,参数!$B$1)</f>
        <v>0</v>
      </c>
      <c r="T2741" t="str">
        <f>f_info_investtype(A2741)</f>
        <v>偏股混合型基金</v>
      </c>
      <c r="U2741" t="str">
        <f>f_info_fundmanager(A2741)</f>
        <v>姚志鹏</v>
      </c>
      <c r="V2741">
        <f>f_info_manager_onthepostdays(A2741,1)</f>
        <v>205</v>
      </c>
      <c r="W2741" s="25">
        <f ca="1">f_return_1w(A2741,"0",参数!$B$2)</f>
        <v>0</v>
      </c>
      <c r="X2741" s="25">
        <f>f_return_1m(A2741,"0",参数!$B$1)</f>
        <v>10.6587043069128</v>
      </c>
      <c r="Y2741" s="25">
        <f>f_return_3m(A2741,0,参数!$B$1)</f>
        <v>20.8498023715415</v>
      </c>
      <c r="Z2741" s="25">
        <f>f_return_6m(A2741,0,参数!B2740)</f>
        <v>18.4698381559588</v>
      </c>
      <c r="AA2741" t="str">
        <f>f_dq_status(A2741,参数!$B$1)</f>
        <v>开放申购|开放赎回</v>
      </c>
      <c r="AB2741" s="17">
        <f ca="1">f_risk_maxdownside(A2741,参数!$B$6,参数!$B$1)</f>
        <v>-5.32614026483572</v>
      </c>
      <c r="AC2741" s="17">
        <f ca="1">f_risk_maxdownside(A2741,参数!$B$4,参数!$B$1)</f>
        <v>-5.32614026483572</v>
      </c>
      <c r="AD2741" t="str">
        <f ca="1">f_risk_maxdownside_date(A2741,参数!$B$6,参数!$B$1)</f>
        <v>20200808-20200925</v>
      </c>
    </row>
    <row r="2742" spans="1:30">
      <c r="A2742" s="15" t="s">
        <v>2770</v>
      </c>
      <c r="B2742" t="str">
        <f>f_info_name(A2742)</f>
        <v>中欧责任投资A</v>
      </c>
      <c r="C2742" t="str">
        <f>f_info_setupdate(A2742)</f>
        <v>2020-09-10</v>
      </c>
      <c r="D2742" s="16">
        <f t="shared" si="42"/>
        <v>137</v>
      </c>
      <c r="F2742" s="17">
        <f>f_netasset_total(A2742,参数!$B$1,100000000)</f>
        <v>102.7728994142</v>
      </c>
      <c r="G2742" s="17">
        <f ca="1">f_nav_adjustedreturn(A2742,参数!$B$2,参数!$B$1)</f>
        <v>0</v>
      </c>
      <c r="H2742" s="17">
        <f ca="1">f_nav_periodreturnrankingper(A2742,参数!$B$2,参数!$B$1,3)</f>
        <v>0</v>
      </c>
      <c r="I2742" s="17">
        <f ca="1">f_nav_adjustedreturn(A2742,参数!$B$3,参数!$B$2)</f>
        <v>0</v>
      </c>
      <c r="J2742" s="17">
        <f ca="1">f_nav_periodreturnrankingper(A2742,参数!$B$3,参数!$B$2,3)</f>
        <v>0</v>
      </c>
      <c r="K2742" s="17">
        <f ca="1">f_nav_adjustedreturn(A2742,参数!$B$4,参数!$B$3)</f>
        <v>0</v>
      </c>
      <c r="L2742" s="17">
        <f ca="1">f_nav_periodreturnrankingper(A2742,参数!$B$4,参数!$B$3,3)</f>
        <v>0</v>
      </c>
      <c r="M2742" s="17">
        <f ca="1">f_nav_adjustedreturn(A2742,参数!$B$5,参数!$B$4)</f>
        <v>0</v>
      </c>
      <c r="N2742" s="17">
        <f ca="1">f_nav_periodreturnrankingper(A2742,参数!$B$5,参数!$B$4,3)</f>
        <v>0</v>
      </c>
      <c r="O2742" s="17">
        <f ca="1">f_nav_adjustedreturn(A2742,参数!$B$6,参数!$B$5)</f>
        <v>0</v>
      </c>
      <c r="P2742" s="17">
        <f ca="1">f_nav_periodreturnrankingper(A2742,参数!$B$6,参数!$B$5,3)</f>
        <v>0</v>
      </c>
      <c r="Q2742" s="25">
        <f>f_return(A2742,1,参数!$B$1-365/2,参数!$B$1)</f>
        <v>0</v>
      </c>
      <c r="R2742" s="25">
        <f ca="1">f_return(A2742,1,参数!$B$4,参数!$B$1)</f>
        <v>0</v>
      </c>
      <c r="S2742" s="25">
        <f ca="1">f_return(A2742,1,参数!$B$6,参数!$B$1)</f>
        <v>0</v>
      </c>
      <c r="T2742" t="str">
        <f>f_info_investtype(A2742)</f>
        <v>偏股混合型基金</v>
      </c>
      <c r="U2742" t="str">
        <f>f_info_fundmanager(A2742)</f>
        <v>王培</v>
      </c>
      <c r="V2742">
        <f>f_info_manager_onthepostdays(A2742,1)</f>
        <v>154</v>
      </c>
      <c r="W2742" s="25">
        <f ca="1">f_return_1w(A2742,"0",参数!$B$2)</f>
        <v>0</v>
      </c>
      <c r="X2742" s="25">
        <f>f_return_1m(A2742,"0",参数!$B$1)</f>
        <v>18.1834745376697</v>
      </c>
      <c r="Y2742" s="25">
        <f>f_return_3m(A2742,0,参数!$B$1)</f>
        <v>28.9690824137588</v>
      </c>
      <c r="Z2742" s="25">
        <f>f_return_6m(A2742,0,参数!B2741)</f>
        <v>0</v>
      </c>
      <c r="AA2742" t="str">
        <f>f_dq_status(A2742,参数!$B$1)</f>
        <v>开放申购|开放赎回</v>
      </c>
      <c r="AB2742" s="17">
        <f ca="1">f_risk_maxdownside(A2742,参数!$B$6,参数!$B$1)</f>
        <v>-4.4037558685446</v>
      </c>
      <c r="AC2742" s="17">
        <f ca="1">f_risk_maxdownside(A2742,参数!$B$4,参数!$B$1)</f>
        <v>-4.4037558685446</v>
      </c>
      <c r="AD2742" t="str">
        <f ca="1">f_risk_maxdownside_date(A2742,参数!$B$6,参数!$B$1)</f>
        <v>20201110-20201130</v>
      </c>
    </row>
    <row r="2743" spans="1:30">
      <c r="A2743" s="15" t="s">
        <v>2771</v>
      </c>
      <c r="B2743" t="str">
        <f>f_info_name(A2743)</f>
        <v>九泰久睿量化</v>
      </c>
      <c r="C2743" t="str">
        <f>f_info_setupdate(A2743)</f>
        <v>2020-08-14</v>
      </c>
      <c r="D2743" s="16">
        <f t="shared" si="42"/>
        <v>164</v>
      </c>
      <c r="F2743" s="17">
        <f>f_netasset_total(A2743,参数!$B$1,100000000)</f>
        <v>15.4899168682</v>
      </c>
      <c r="G2743" s="17">
        <f ca="1">f_nav_adjustedreturn(A2743,参数!$B$2,参数!$B$1)</f>
        <v>0</v>
      </c>
      <c r="H2743" s="17">
        <f ca="1">f_nav_periodreturnrankingper(A2743,参数!$B$2,参数!$B$1,3)</f>
        <v>0</v>
      </c>
      <c r="I2743" s="17">
        <f ca="1">f_nav_adjustedreturn(A2743,参数!$B$3,参数!$B$2)</f>
        <v>0</v>
      </c>
      <c r="J2743" s="17">
        <f ca="1">f_nav_periodreturnrankingper(A2743,参数!$B$3,参数!$B$2,3)</f>
        <v>0</v>
      </c>
      <c r="K2743" s="17">
        <f ca="1">f_nav_adjustedreturn(A2743,参数!$B$4,参数!$B$3)</f>
        <v>0</v>
      </c>
      <c r="L2743" s="17">
        <f ca="1">f_nav_periodreturnrankingper(A2743,参数!$B$4,参数!$B$3,3)</f>
        <v>0</v>
      </c>
      <c r="M2743" s="17">
        <f ca="1">f_nav_adjustedreturn(A2743,参数!$B$5,参数!$B$4)</f>
        <v>0</v>
      </c>
      <c r="N2743" s="17">
        <f ca="1">f_nav_periodreturnrankingper(A2743,参数!$B$5,参数!$B$4,3)</f>
        <v>0</v>
      </c>
      <c r="O2743" s="17">
        <f ca="1">f_nav_adjustedreturn(A2743,参数!$B$6,参数!$B$5)</f>
        <v>0</v>
      </c>
      <c r="P2743" s="17">
        <f ca="1">f_nav_periodreturnrankingper(A2743,参数!$B$6,参数!$B$5,3)</f>
        <v>0</v>
      </c>
      <c r="Q2743" s="25">
        <f>f_return(A2743,1,参数!$B$1-365/2,参数!$B$1)</f>
        <v>0</v>
      </c>
      <c r="R2743" s="25">
        <f ca="1">f_return(A2743,1,参数!$B$4,参数!$B$1)</f>
        <v>0</v>
      </c>
      <c r="S2743" s="25">
        <f ca="1">f_return(A2743,1,参数!$B$6,参数!$B$1)</f>
        <v>0</v>
      </c>
      <c r="T2743" t="str">
        <f>f_info_investtype(A2743)</f>
        <v>普通股票型基金</v>
      </c>
      <c r="U2743" t="str">
        <f>f_info_fundmanager(A2743)</f>
        <v>孟亚强</v>
      </c>
      <c r="V2743">
        <f>f_info_manager_onthepostdays(A2743,1)</f>
        <v>181</v>
      </c>
      <c r="W2743" s="25">
        <f ca="1">f_return_1w(A2743,"0",参数!$B$2)</f>
        <v>0</v>
      </c>
      <c r="X2743" s="25">
        <f>f_return_1m(A2743,"0",参数!$B$1)</f>
        <v>12.7242524916944</v>
      </c>
      <c r="Y2743" s="25">
        <f>f_return_3m(A2743,0,参数!$B$1)</f>
        <v>11.7220941718801</v>
      </c>
      <c r="Z2743" s="25">
        <f>f_return_6m(A2743,0,参数!B2742)</f>
        <v>0</v>
      </c>
      <c r="AA2743" t="str">
        <f>f_dq_status(A2743,参数!$B$1)</f>
        <v>开放申购|开放赎回</v>
      </c>
      <c r="AB2743" s="17">
        <f ca="1">f_risk_maxdownside(A2743,参数!$B$6,参数!$B$1)</f>
        <v>-13.4418145956607</v>
      </c>
      <c r="AC2743" s="17">
        <f ca="1">f_risk_maxdownside(A2743,参数!$B$4,参数!$B$1)</f>
        <v>-13.4418145956607</v>
      </c>
      <c r="AD2743" t="str">
        <f ca="1">f_risk_maxdownside_date(A2743,参数!$B$6,参数!$B$1)</f>
        <v>20200829-20201126,20200829-20201130</v>
      </c>
    </row>
    <row r="2744" spans="1:30">
      <c r="A2744" s="15" t="s">
        <v>2772</v>
      </c>
      <c r="B2744" t="str">
        <f>f_info_name(A2744)</f>
        <v>天弘甄选食品饮料A</v>
      </c>
      <c r="C2744" t="str">
        <f>f_info_setupdate(A2744)</f>
        <v>2020-08-20</v>
      </c>
      <c r="D2744" s="16">
        <f t="shared" si="42"/>
        <v>158</v>
      </c>
      <c r="F2744" s="17">
        <f>f_netasset_total(A2744,参数!$B$1,100000000)</f>
        <v>2.3386079985</v>
      </c>
      <c r="G2744" s="17">
        <f ca="1">f_nav_adjustedreturn(A2744,参数!$B$2,参数!$B$1)</f>
        <v>0</v>
      </c>
      <c r="H2744" s="17">
        <f ca="1">f_nav_periodreturnrankingper(A2744,参数!$B$2,参数!$B$1,3)</f>
        <v>0</v>
      </c>
      <c r="I2744" s="17">
        <f ca="1">f_nav_adjustedreturn(A2744,参数!$B$3,参数!$B$2)</f>
        <v>0</v>
      </c>
      <c r="J2744" s="17">
        <f ca="1">f_nav_periodreturnrankingper(A2744,参数!$B$3,参数!$B$2,3)</f>
        <v>0</v>
      </c>
      <c r="K2744" s="17">
        <f ca="1">f_nav_adjustedreturn(A2744,参数!$B$4,参数!$B$3)</f>
        <v>0</v>
      </c>
      <c r="L2744" s="17">
        <f ca="1">f_nav_periodreturnrankingper(A2744,参数!$B$4,参数!$B$3,3)</f>
        <v>0</v>
      </c>
      <c r="M2744" s="17">
        <f ca="1">f_nav_adjustedreturn(A2744,参数!$B$5,参数!$B$4)</f>
        <v>0</v>
      </c>
      <c r="N2744" s="17">
        <f ca="1">f_nav_periodreturnrankingper(A2744,参数!$B$5,参数!$B$4,3)</f>
        <v>0</v>
      </c>
      <c r="O2744" s="17">
        <f ca="1">f_nav_adjustedreturn(A2744,参数!$B$6,参数!$B$5)</f>
        <v>0</v>
      </c>
      <c r="P2744" s="17">
        <f ca="1">f_nav_periodreturnrankingper(A2744,参数!$B$6,参数!$B$5,3)</f>
        <v>0</v>
      </c>
      <c r="Q2744" s="25">
        <f>f_return(A2744,1,参数!$B$1-365/2,参数!$B$1)</f>
        <v>0</v>
      </c>
      <c r="R2744" s="25">
        <f ca="1">f_return(A2744,1,参数!$B$4,参数!$B$1)</f>
        <v>0</v>
      </c>
      <c r="S2744" s="25">
        <f ca="1">f_return(A2744,1,参数!$B$6,参数!$B$1)</f>
        <v>0</v>
      </c>
      <c r="T2744" t="str">
        <f>f_info_investtype(A2744)</f>
        <v>普通股票型基金</v>
      </c>
      <c r="U2744" t="str">
        <f>f_info_fundmanager(A2744)</f>
        <v>于洋</v>
      </c>
      <c r="V2744">
        <f>f_info_manager_onthepostdays(A2744,1)</f>
        <v>175</v>
      </c>
      <c r="W2744" s="25">
        <f ca="1">f_return_1w(A2744,"0",参数!$B$2)</f>
        <v>0</v>
      </c>
      <c r="X2744" s="25">
        <f>f_return_1m(A2744,"0",参数!$B$1)</f>
        <v>13.6852984239084</v>
      </c>
      <c r="Y2744" s="25">
        <f>f_return_3m(A2744,0,参数!$B$1)</f>
        <v>30.7319005645241</v>
      </c>
      <c r="Z2744" s="25">
        <f>f_return_6m(A2744,0,参数!B2743)</f>
        <v>0</v>
      </c>
      <c r="AA2744" t="str">
        <f>f_dq_status(A2744,参数!$B$1)</f>
        <v>开放申购|开放赎回</v>
      </c>
      <c r="AB2744" s="17">
        <f ca="1">f_risk_maxdownside(A2744,参数!$B$6,参数!$B$1)</f>
        <v>-7.1375186846039</v>
      </c>
      <c r="AC2744" s="17">
        <f ca="1">f_risk_maxdownside(A2744,参数!$B$4,参数!$B$1)</f>
        <v>-7.1375186846039</v>
      </c>
      <c r="AD2744" t="str">
        <f ca="1">f_risk_maxdownside_date(A2744,参数!$B$6,参数!$B$1)</f>
        <v>20210108-20210119</v>
      </c>
    </row>
    <row r="2745" spans="1:30">
      <c r="A2745" s="15" t="s">
        <v>2773</v>
      </c>
      <c r="B2745" t="str">
        <f>f_info_name(A2745)</f>
        <v>中银内核驱动</v>
      </c>
      <c r="C2745" t="str">
        <f>f_info_setupdate(A2745)</f>
        <v>2020-08-18</v>
      </c>
      <c r="D2745" s="16">
        <f t="shared" si="42"/>
        <v>160</v>
      </c>
      <c r="F2745" s="17">
        <f>f_netasset_total(A2745,参数!$B$1,100000000)</f>
        <v>12.3323497805</v>
      </c>
      <c r="G2745" s="17">
        <f ca="1">f_nav_adjustedreturn(A2745,参数!$B$2,参数!$B$1)</f>
        <v>0</v>
      </c>
      <c r="H2745" s="17">
        <f ca="1">f_nav_periodreturnrankingper(A2745,参数!$B$2,参数!$B$1,3)</f>
        <v>0</v>
      </c>
      <c r="I2745" s="17">
        <f ca="1">f_nav_adjustedreturn(A2745,参数!$B$3,参数!$B$2)</f>
        <v>0</v>
      </c>
      <c r="J2745" s="17">
        <f ca="1">f_nav_periodreturnrankingper(A2745,参数!$B$3,参数!$B$2,3)</f>
        <v>0</v>
      </c>
      <c r="K2745" s="17">
        <f ca="1">f_nav_adjustedreturn(A2745,参数!$B$4,参数!$B$3)</f>
        <v>0</v>
      </c>
      <c r="L2745" s="17">
        <f ca="1">f_nav_periodreturnrankingper(A2745,参数!$B$4,参数!$B$3,3)</f>
        <v>0</v>
      </c>
      <c r="M2745" s="17">
        <f ca="1">f_nav_adjustedreturn(A2745,参数!$B$5,参数!$B$4)</f>
        <v>0</v>
      </c>
      <c r="N2745" s="17">
        <f ca="1">f_nav_periodreturnrankingper(A2745,参数!$B$5,参数!$B$4,3)</f>
        <v>0</v>
      </c>
      <c r="O2745" s="17">
        <f ca="1">f_nav_adjustedreturn(A2745,参数!$B$6,参数!$B$5)</f>
        <v>0</v>
      </c>
      <c r="P2745" s="17">
        <f ca="1">f_nav_periodreturnrankingper(A2745,参数!$B$6,参数!$B$5,3)</f>
        <v>0</v>
      </c>
      <c r="Q2745" s="25">
        <f>f_return(A2745,1,参数!$B$1-365/2,参数!$B$1)</f>
        <v>0</v>
      </c>
      <c r="R2745" s="25">
        <f ca="1">f_return(A2745,1,参数!$B$4,参数!$B$1)</f>
        <v>0</v>
      </c>
      <c r="S2745" s="25">
        <f ca="1">f_return(A2745,1,参数!$B$6,参数!$B$1)</f>
        <v>0</v>
      </c>
      <c r="T2745" t="str">
        <f>f_info_investtype(A2745)</f>
        <v>普通股票型基金</v>
      </c>
      <c r="U2745" t="str">
        <f>f_info_fundmanager(A2745)</f>
        <v>吴印</v>
      </c>
      <c r="V2745">
        <f>f_info_manager_onthepostdays(A2745,1)</f>
        <v>177</v>
      </c>
      <c r="W2745" s="25">
        <f ca="1">f_return_1w(A2745,"0",参数!$B$2)</f>
        <v>0</v>
      </c>
      <c r="X2745" s="25">
        <f>f_return_1m(A2745,"0",参数!$B$1)</f>
        <v>20.2914489964256</v>
      </c>
      <c r="Y2745" s="25">
        <f>f_return_3m(A2745,0,参数!$B$1)</f>
        <v>32.7366504854369</v>
      </c>
      <c r="Z2745" s="25">
        <f>f_return_6m(A2745,0,参数!B2744)</f>
        <v>0</v>
      </c>
      <c r="AA2745" t="str">
        <f>f_dq_status(A2745,参数!$B$1)</f>
        <v>开放申购|开放赎回</v>
      </c>
      <c r="AB2745" s="17">
        <f ca="1">f_risk_maxdownside(A2745,参数!$B$6,参数!$B$1)</f>
        <v>-3.91133004926108</v>
      </c>
      <c r="AC2745" s="17">
        <f ca="1">f_risk_maxdownside(A2745,参数!$B$4,参数!$B$1)</f>
        <v>-3.91133004926108</v>
      </c>
      <c r="AD2745" t="str">
        <f ca="1">f_risk_maxdownside_date(A2745,参数!$B$6,参数!$B$1)</f>
        <v>20200829-20200925</v>
      </c>
    </row>
    <row r="2746" spans="1:30">
      <c r="A2746" s="15" t="s">
        <v>2774</v>
      </c>
      <c r="B2746" t="str">
        <f>f_info_name(A2746)</f>
        <v>平安低碳经济A</v>
      </c>
      <c r="C2746" t="str">
        <f>f_info_setupdate(A2746)</f>
        <v>2020-08-10</v>
      </c>
      <c r="D2746" s="16">
        <f t="shared" si="42"/>
        <v>168</v>
      </c>
      <c r="F2746" s="17">
        <f>f_netasset_total(A2746,参数!$B$1,100000000)</f>
        <v>73.6181384251</v>
      </c>
      <c r="G2746" s="17">
        <f ca="1">f_nav_adjustedreturn(A2746,参数!$B$2,参数!$B$1)</f>
        <v>0</v>
      </c>
      <c r="H2746" s="17">
        <f ca="1">f_nav_periodreturnrankingper(A2746,参数!$B$2,参数!$B$1,3)</f>
        <v>0</v>
      </c>
      <c r="I2746" s="17">
        <f ca="1">f_nav_adjustedreturn(A2746,参数!$B$3,参数!$B$2)</f>
        <v>0</v>
      </c>
      <c r="J2746" s="17">
        <f ca="1">f_nav_periodreturnrankingper(A2746,参数!$B$3,参数!$B$2,3)</f>
        <v>0</v>
      </c>
      <c r="K2746" s="17">
        <f ca="1">f_nav_adjustedreturn(A2746,参数!$B$4,参数!$B$3)</f>
        <v>0</v>
      </c>
      <c r="L2746" s="17">
        <f ca="1">f_nav_periodreturnrankingper(A2746,参数!$B$4,参数!$B$3,3)</f>
        <v>0</v>
      </c>
      <c r="M2746" s="17">
        <f ca="1">f_nav_adjustedreturn(A2746,参数!$B$5,参数!$B$4)</f>
        <v>0</v>
      </c>
      <c r="N2746" s="17">
        <f ca="1">f_nav_periodreturnrankingper(A2746,参数!$B$5,参数!$B$4,3)</f>
        <v>0</v>
      </c>
      <c r="O2746" s="17">
        <f ca="1">f_nav_adjustedreturn(A2746,参数!$B$6,参数!$B$5)</f>
        <v>0</v>
      </c>
      <c r="P2746" s="17">
        <f ca="1">f_nav_periodreturnrankingper(A2746,参数!$B$6,参数!$B$5,3)</f>
        <v>0</v>
      </c>
      <c r="Q2746" s="25">
        <f>f_return(A2746,1,参数!$B$1-365/2,参数!$B$1)</f>
        <v>0</v>
      </c>
      <c r="R2746" s="25">
        <f ca="1">f_return(A2746,1,参数!$B$4,参数!$B$1)</f>
        <v>0</v>
      </c>
      <c r="S2746" s="25">
        <f ca="1">f_return(A2746,1,参数!$B$6,参数!$B$1)</f>
        <v>0</v>
      </c>
      <c r="T2746" t="str">
        <f>f_info_investtype(A2746)</f>
        <v>偏股混合型基金</v>
      </c>
      <c r="U2746" t="str">
        <f>f_info_fundmanager(A2746)</f>
        <v>李化松</v>
      </c>
      <c r="V2746">
        <f>f_info_manager_onthepostdays(A2746,1)</f>
        <v>185</v>
      </c>
      <c r="W2746" s="25">
        <f ca="1">f_return_1w(A2746,"0",参数!$B$2)</f>
        <v>0</v>
      </c>
      <c r="X2746" s="25">
        <f>f_return_1m(A2746,"0",参数!$B$1)</f>
        <v>16.2358781239302</v>
      </c>
      <c r="Y2746" s="25">
        <f>f_return_3m(A2746,0,参数!$B$1)</f>
        <v>40.3430815335331</v>
      </c>
      <c r="Z2746" s="25">
        <f>f_return_6m(A2746,0,参数!B2745)</f>
        <v>39.33</v>
      </c>
      <c r="AA2746" t="str">
        <f>f_dq_status(A2746,参数!$B$1)</f>
        <v>开放申购|开放赎回</v>
      </c>
      <c r="AB2746" s="17">
        <f ca="1">f_risk_maxdownside(A2746,参数!$B$6,参数!$B$1)</f>
        <v>-6.36425848078991</v>
      </c>
      <c r="AC2746" s="17">
        <f ca="1">f_risk_maxdownside(A2746,参数!$B$4,参数!$B$1)</f>
        <v>-6.36425848078991</v>
      </c>
      <c r="AD2746" t="str">
        <f ca="1">f_risk_maxdownside_date(A2746,参数!$B$6,参数!$B$1)</f>
        <v>20200829-20200925</v>
      </c>
    </row>
    <row r="2747" spans="1:30">
      <c r="A2747" s="15" t="s">
        <v>2775</v>
      </c>
      <c r="B2747" t="str">
        <f>f_info_name(A2747)</f>
        <v>安信成长动力一年持有</v>
      </c>
      <c r="C2747" t="str">
        <f>f_info_setupdate(A2747)</f>
        <v>2020-08-13</v>
      </c>
      <c r="D2747" s="16">
        <f t="shared" si="42"/>
        <v>165</v>
      </c>
      <c r="F2747" s="17">
        <f>f_netasset_total(A2747,参数!$B$1,100000000)</f>
        <v>10.1219502958</v>
      </c>
      <c r="G2747" s="17">
        <f ca="1">f_nav_adjustedreturn(A2747,参数!$B$2,参数!$B$1)</f>
        <v>0</v>
      </c>
      <c r="H2747" s="17">
        <f ca="1">f_nav_periodreturnrankingper(A2747,参数!$B$2,参数!$B$1,3)</f>
        <v>0</v>
      </c>
      <c r="I2747" s="17">
        <f ca="1">f_nav_adjustedreturn(A2747,参数!$B$3,参数!$B$2)</f>
        <v>0</v>
      </c>
      <c r="J2747" s="17">
        <f ca="1">f_nav_periodreturnrankingper(A2747,参数!$B$3,参数!$B$2,3)</f>
        <v>0</v>
      </c>
      <c r="K2747" s="17">
        <f ca="1">f_nav_adjustedreturn(A2747,参数!$B$4,参数!$B$3)</f>
        <v>0</v>
      </c>
      <c r="L2747" s="17">
        <f ca="1">f_nav_periodreturnrankingper(A2747,参数!$B$4,参数!$B$3,3)</f>
        <v>0</v>
      </c>
      <c r="M2747" s="17">
        <f ca="1">f_nav_adjustedreturn(A2747,参数!$B$5,参数!$B$4)</f>
        <v>0</v>
      </c>
      <c r="N2747" s="17">
        <f ca="1">f_nav_periodreturnrankingper(A2747,参数!$B$5,参数!$B$4,3)</f>
        <v>0</v>
      </c>
      <c r="O2747" s="17">
        <f ca="1">f_nav_adjustedreturn(A2747,参数!$B$6,参数!$B$5)</f>
        <v>0</v>
      </c>
      <c r="P2747" s="17">
        <f ca="1">f_nav_periodreturnrankingper(A2747,参数!$B$6,参数!$B$5,3)</f>
        <v>0</v>
      </c>
      <c r="Q2747" s="25">
        <f>f_return(A2747,1,参数!$B$1-365/2,参数!$B$1)</f>
        <v>0</v>
      </c>
      <c r="R2747" s="25">
        <f ca="1">f_return(A2747,1,参数!$B$4,参数!$B$1)</f>
        <v>0</v>
      </c>
      <c r="S2747" s="25">
        <f ca="1">f_return(A2747,1,参数!$B$6,参数!$B$1)</f>
        <v>0</v>
      </c>
      <c r="T2747" t="str">
        <f>f_info_investtype(A2747)</f>
        <v>偏股混合型基金</v>
      </c>
      <c r="U2747" t="str">
        <f>f_info_fundmanager(A2747)</f>
        <v>聂世林</v>
      </c>
      <c r="V2747">
        <f>f_info_manager_onthepostdays(A2747,1)</f>
        <v>182</v>
      </c>
      <c r="W2747" s="25">
        <f ca="1">f_return_1w(A2747,"0",参数!$B$2)</f>
        <v>0</v>
      </c>
      <c r="X2747" s="25">
        <f>f_return_1m(A2747,"0",参数!$B$1)</f>
        <v>17.6673511293635</v>
      </c>
      <c r="Y2747" s="25">
        <f>f_return_3m(A2747,0,参数!$B$1)</f>
        <v>36.3082778306375</v>
      </c>
      <c r="Z2747" s="25">
        <f>f_return_6m(A2747,0,参数!B2746)</f>
        <v>0</v>
      </c>
      <c r="AA2747" t="str">
        <f>f_dq_status(A2747,参数!$B$1)</f>
        <v>开放申购|暂停赎回</v>
      </c>
      <c r="AB2747" s="17">
        <f ca="1">f_risk_maxdownside(A2747,参数!$B$6,参数!$B$1)</f>
        <v>-4.02898550724637</v>
      </c>
      <c r="AC2747" s="17">
        <f ca="1">f_risk_maxdownside(A2747,参数!$B$4,参数!$B$1)</f>
        <v>-4.02898550724637</v>
      </c>
      <c r="AD2747" t="str">
        <f ca="1">f_risk_maxdownside_date(A2747,参数!$B$6,参数!$B$1)</f>
        <v>20200919-20200925</v>
      </c>
    </row>
    <row r="2748" spans="1:30">
      <c r="A2748" s="15" t="s">
        <v>2776</v>
      </c>
      <c r="B2748" t="str">
        <f>f_info_name(A2748)</f>
        <v>华润元大核心动力A</v>
      </c>
      <c r="C2748" t="str">
        <f>f_info_setupdate(A2748)</f>
        <v>2020-08-24</v>
      </c>
      <c r="D2748" s="16">
        <f t="shared" si="42"/>
        <v>154</v>
      </c>
      <c r="F2748" s="17">
        <f>f_netasset_total(A2748,参数!$B$1,100000000)</f>
        <v>1.6052828007</v>
      </c>
      <c r="G2748" s="17">
        <f ca="1">f_nav_adjustedreturn(A2748,参数!$B$2,参数!$B$1)</f>
        <v>0</v>
      </c>
      <c r="H2748" s="17">
        <f ca="1">f_nav_periodreturnrankingper(A2748,参数!$B$2,参数!$B$1,3)</f>
        <v>0</v>
      </c>
      <c r="I2748" s="17">
        <f ca="1">f_nav_adjustedreturn(A2748,参数!$B$3,参数!$B$2)</f>
        <v>0</v>
      </c>
      <c r="J2748" s="17">
        <f ca="1">f_nav_periodreturnrankingper(A2748,参数!$B$3,参数!$B$2,3)</f>
        <v>0</v>
      </c>
      <c r="K2748" s="17">
        <f ca="1">f_nav_adjustedreturn(A2748,参数!$B$4,参数!$B$3)</f>
        <v>0</v>
      </c>
      <c r="L2748" s="17">
        <f ca="1">f_nav_periodreturnrankingper(A2748,参数!$B$4,参数!$B$3,3)</f>
        <v>0</v>
      </c>
      <c r="M2748" s="17">
        <f ca="1">f_nav_adjustedreturn(A2748,参数!$B$5,参数!$B$4)</f>
        <v>0</v>
      </c>
      <c r="N2748" s="17">
        <f ca="1">f_nav_periodreturnrankingper(A2748,参数!$B$5,参数!$B$4,3)</f>
        <v>0</v>
      </c>
      <c r="O2748" s="17">
        <f ca="1">f_nav_adjustedreturn(A2748,参数!$B$6,参数!$B$5)</f>
        <v>0</v>
      </c>
      <c r="P2748" s="17">
        <f ca="1">f_nav_periodreturnrankingper(A2748,参数!$B$6,参数!$B$5,3)</f>
        <v>0</v>
      </c>
      <c r="Q2748" s="25">
        <f>f_return(A2748,1,参数!$B$1-365/2,参数!$B$1)</f>
        <v>0</v>
      </c>
      <c r="R2748" s="25">
        <f ca="1">f_return(A2748,1,参数!$B$4,参数!$B$1)</f>
        <v>0</v>
      </c>
      <c r="S2748" s="25">
        <f ca="1">f_return(A2748,1,参数!$B$6,参数!$B$1)</f>
        <v>0</v>
      </c>
      <c r="T2748" t="str">
        <f>f_info_investtype(A2748)</f>
        <v>偏股混合型基金</v>
      </c>
      <c r="U2748" t="str">
        <f>f_info_fundmanager(A2748)</f>
        <v>刘宏毅</v>
      </c>
      <c r="V2748">
        <f>f_info_manager_onthepostdays(A2748,1)</f>
        <v>171</v>
      </c>
      <c r="W2748" s="25">
        <f ca="1">f_return_1w(A2748,"0",参数!$B$2)</f>
        <v>0</v>
      </c>
      <c r="X2748" s="25">
        <f>f_return_1m(A2748,"0",参数!$B$1)</f>
        <v>22.8516045660134</v>
      </c>
      <c r="Y2748" s="25">
        <f>f_return_3m(A2748,0,参数!$B$1)</f>
        <v>20.2234165876278</v>
      </c>
      <c r="Z2748" s="25">
        <f>f_return_6m(A2748,0,参数!B2747)</f>
        <v>0</v>
      </c>
      <c r="AA2748" t="str">
        <f>f_dq_status(A2748,参数!$B$1)</f>
        <v>开放申购|开放赎回</v>
      </c>
      <c r="AB2748" s="17">
        <f ca="1">f_risk_maxdownside(A2748,参数!$B$6,参数!$B$1)</f>
        <v>-10.1860141251368</v>
      </c>
      <c r="AC2748" s="17">
        <f ca="1">f_risk_maxdownside(A2748,参数!$B$4,参数!$B$1)</f>
        <v>-10.1860141251368</v>
      </c>
      <c r="AD2748" t="str">
        <f ca="1">f_risk_maxdownside_date(A2748,参数!$B$6,参数!$B$1)</f>
        <v>20201010-20201229</v>
      </c>
    </row>
    <row r="2749" spans="1:30">
      <c r="A2749" s="15" t="s">
        <v>2777</v>
      </c>
      <c r="B2749" t="str">
        <f>f_info_name(A2749)</f>
        <v>民生加银康宁平衡养老(FOF)</v>
      </c>
      <c r="C2749" t="str">
        <f>f_info_setupdate(A2749)</f>
        <v>2020-09-09</v>
      </c>
      <c r="D2749" s="16">
        <f t="shared" si="42"/>
        <v>138</v>
      </c>
      <c r="F2749" s="17">
        <f>f_netasset_total(A2749,参数!$B$1,100000000)</f>
        <v>5.1639388889</v>
      </c>
      <c r="G2749" s="17">
        <f ca="1">f_nav_adjustedreturn(A2749,参数!$B$2,参数!$B$1)</f>
        <v>0</v>
      </c>
      <c r="H2749" s="17">
        <f ca="1">f_nav_periodreturnrankingper(A2749,参数!$B$2,参数!$B$1,3)</f>
        <v>0</v>
      </c>
      <c r="I2749" s="17">
        <f ca="1">f_nav_adjustedreturn(A2749,参数!$B$3,参数!$B$2)</f>
        <v>0</v>
      </c>
      <c r="J2749" s="17">
        <f ca="1">f_nav_periodreturnrankingper(A2749,参数!$B$3,参数!$B$2,3)</f>
        <v>0</v>
      </c>
      <c r="K2749" s="17">
        <f ca="1">f_nav_adjustedreturn(A2749,参数!$B$4,参数!$B$3)</f>
        <v>0</v>
      </c>
      <c r="L2749" s="17">
        <f ca="1">f_nav_periodreturnrankingper(A2749,参数!$B$4,参数!$B$3,3)</f>
        <v>0</v>
      </c>
      <c r="M2749" s="17">
        <f ca="1">f_nav_adjustedreturn(A2749,参数!$B$5,参数!$B$4)</f>
        <v>0</v>
      </c>
      <c r="N2749" s="17">
        <f ca="1">f_nav_periodreturnrankingper(A2749,参数!$B$5,参数!$B$4,3)</f>
        <v>0</v>
      </c>
      <c r="O2749" s="17">
        <f ca="1">f_nav_adjustedreturn(A2749,参数!$B$6,参数!$B$5)</f>
        <v>0</v>
      </c>
      <c r="P2749" s="17">
        <f ca="1">f_nav_periodreturnrankingper(A2749,参数!$B$6,参数!$B$5,3)</f>
        <v>0</v>
      </c>
      <c r="Q2749" s="25">
        <f>f_return(A2749,1,参数!$B$1-365/2,参数!$B$1)</f>
        <v>0</v>
      </c>
      <c r="R2749" s="25">
        <f ca="1">f_return(A2749,1,参数!$B$4,参数!$B$1)</f>
        <v>0</v>
      </c>
      <c r="S2749" s="25">
        <f ca="1">f_return(A2749,1,参数!$B$6,参数!$B$1)</f>
        <v>0</v>
      </c>
      <c r="T2749" t="str">
        <f>f_info_investtype(A2749)</f>
        <v>平衡混合型基金</v>
      </c>
      <c r="U2749" t="str">
        <f>f_info_fundmanager(A2749)</f>
        <v>于善辉</v>
      </c>
      <c r="V2749">
        <f>f_info_manager_onthepostdays(A2749,1)</f>
        <v>155</v>
      </c>
      <c r="W2749" s="25">
        <f ca="1">f_return_1w(A2749,"0",参数!$B$2)</f>
        <v>0</v>
      </c>
      <c r="X2749" s="25">
        <f>f_return_1m(A2749,"0",参数!$B$1)</f>
        <v>5.70990611228203</v>
      </c>
      <c r="Y2749" s="25">
        <f>f_return_3m(A2749,0,参数!$B$1)</f>
        <v>11.1066357869298</v>
      </c>
      <c r="Z2749" s="25">
        <f>f_return_6m(A2749,0,参数!B2748)</f>
        <v>0</v>
      </c>
      <c r="AA2749" t="str">
        <f>f_dq_status(A2749,参数!$B$1)</f>
        <v>开放申购|暂停赎回</v>
      </c>
      <c r="AB2749" s="17">
        <f ca="1">f_risk_maxdownside(A2749,参数!$B$6,参数!$B$1)</f>
        <v>-2.2841390174264</v>
      </c>
      <c r="AC2749" s="17">
        <f ca="1">f_risk_maxdownside(A2749,参数!$B$4,参数!$B$1)</f>
        <v>-2.2841390174264</v>
      </c>
      <c r="AD2749" t="str">
        <f ca="1">f_risk_maxdownside_date(A2749,参数!$B$6,参数!$B$1)</f>
        <v>20201014-20201102</v>
      </c>
    </row>
    <row r="2750" spans="1:30">
      <c r="A2750" s="15" t="s">
        <v>2778</v>
      </c>
      <c r="B2750" t="str">
        <f>f_info_name(A2750)</f>
        <v>新华景气行业A</v>
      </c>
      <c r="C2750" t="str">
        <f>f_info_setupdate(A2750)</f>
        <v>2020-09-27</v>
      </c>
      <c r="D2750" s="16">
        <f t="shared" si="42"/>
        <v>120</v>
      </c>
      <c r="F2750" s="17">
        <f>f_netasset_total(A2750,参数!$B$1,100000000)</f>
        <v>14.4233992159</v>
      </c>
      <c r="G2750" s="17">
        <f ca="1">f_nav_adjustedreturn(A2750,参数!$B$2,参数!$B$1)</f>
        <v>0</v>
      </c>
      <c r="H2750" s="17">
        <f ca="1">f_nav_periodreturnrankingper(A2750,参数!$B$2,参数!$B$1,3)</f>
        <v>0</v>
      </c>
      <c r="I2750" s="17">
        <f ca="1">f_nav_adjustedreturn(A2750,参数!$B$3,参数!$B$2)</f>
        <v>0</v>
      </c>
      <c r="J2750" s="17">
        <f ca="1">f_nav_periodreturnrankingper(A2750,参数!$B$3,参数!$B$2,3)</f>
        <v>0</v>
      </c>
      <c r="K2750" s="17">
        <f ca="1">f_nav_adjustedreturn(A2750,参数!$B$4,参数!$B$3)</f>
        <v>0</v>
      </c>
      <c r="L2750" s="17">
        <f ca="1">f_nav_periodreturnrankingper(A2750,参数!$B$4,参数!$B$3,3)</f>
        <v>0</v>
      </c>
      <c r="M2750" s="17">
        <f ca="1">f_nav_adjustedreturn(A2750,参数!$B$5,参数!$B$4)</f>
        <v>0</v>
      </c>
      <c r="N2750" s="17">
        <f ca="1">f_nav_periodreturnrankingper(A2750,参数!$B$5,参数!$B$4,3)</f>
        <v>0</v>
      </c>
      <c r="O2750" s="17">
        <f ca="1">f_nav_adjustedreturn(A2750,参数!$B$6,参数!$B$5)</f>
        <v>0</v>
      </c>
      <c r="P2750" s="17">
        <f ca="1">f_nav_periodreturnrankingper(A2750,参数!$B$6,参数!$B$5,3)</f>
        <v>0</v>
      </c>
      <c r="Q2750" s="25">
        <f>f_return(A2750,1,参数!$B$1-365/2,参数!$B$1)</f>
        <v>0</v>
      </c>
      <c r="R2750" s="25">
        <f ca="1">f_return(A2750,1,参数!$B$4,参数!$B$1)</f>
        <v>0</v>
      </c>
      <c r="S2750" s="25">
        <f ca="1">f_return(A2750,1,参数!$B$6,参数!$B$1)</f>
        <v>0</v>
      </c>
      <c r="T2750" t="str">
        <f>f_info_investtype(A2750)</f>
        <v>偏股混合型基金</v>
      </c>
      <c r="U2750" t="str">
        <f>f_info_fundmanager(A2750)</f>
        <v>栾超</v>
      </c>
      <c r="V2750">
        <f>f_info_manager_onthepostdays(A2750,1)</f>
        <v>137</v>
      </c>
      <c r="W2750" s="25">
        <f ca="1">f_return_1w(A2750,"0",参数!$B$2)</f>
        <v>0</v>
      </c>
      <c r="X2750" s="25">
        <f>f_return_1m(A2750,"0",参数!$B$1)</f>
        <v>10.3956022381467</v>
      </c>
      <c r="Y2750" s="25">
        <f>f_return_3m(A2750,0,参数!$B$1)</f>
        <v>12.5500400320256</v>
      </c>
      <c r="Z2750" s="25">
        <f>f_return_6m(A2750,0,参数!B2749)</f>
        <v>0</v>
      </c>
      <c r="AA2750" t="str">
        <f>f_dq_status(A2750,参数!$B$1)</f>
        <v>开放申购|开放赎回</v>
      </c>
      <c r="AB2750" s="17">
        <f ca="1">f_risk_maxdownside(A2750,参数!$B$6,参数!$B$1)</f>
        <v>-4.05504587155963</v>
      </c>
      <c r="AC2750" s="17">
        <f ca="1">f_risk_maxdownside(A2750,参数!$B$4,参数!$B$1)</f>
        <v>-4.05504587155963</v>
      </c>
      <c r="AD2750" t="str">
        <f ca="1">f_risk_maxdownside_date(A2750,参数!$B$6,参数!$B$1)</f>
        <v>20210108-20210119</v>
      </c>
    </row>
    <row r="2751" spans="1:30">
      <c r="A2751" s="15" t="s">
        <v>2779</v>
      </c>
      <c r="B2751" t="str">
        <f>f_info_name(A2751)</f>
        <v>广发稳健优选六个月持有A</v>
      </c>
      <c r="C2751" t="str">
        <f>f_info_setupdate(A2751)</f>
        <v>2020-08-06</v>
      </c>
      <c r="D2751" s="16">
        <f t="shared" si="42"/>
        <v>172</v>
      </c>
      <c r="F2751" s="17">
        <f>f_netasset_total(A2751,参数!$B$1,100000000)</f>
        <v>168.0648707875</v>
      </c>
      <c r="G2751" s="17">
        <f ca="1">f_nav_adjustedreturn(A2751,参数!$B$2,参数!$B$1)</f>
        <v>0</v>
      </c>
      <c r="H2751" s="17">
        <f ca="1">f_nav_periodreturnrankingper(A2751,参数!$B$2,参数!$B$1,3)</f>
        <v>0</v>
      </c>
      <c r="I2751" s="17">
        <f ca="1">f_nav_adjustedreturn(A2751,参数!$B$3,参数!$B$2)</f>
        <v>0</v>
      </c>
      <c r="J2751" s="17">
        <f ca="1">f_nav_periodreturnrankingper(A2751,参数!$B$3,参数!$B$2,3)</f>
        <v>0</v>
      </c>
      <c r="K2751" s="17">
        <f ca="1">f_nav_adjustedreturn(A2751,参数!$B$4,参数!$B$3)</f>
        <v>0</v>
      </c>
      <c r="L2751" s="17">
        <f ca="1">f_nav_periodreturnrankingper(A2751,参数!$B$4,参数!$B$3,3)</f>
        <v>0</v>
      </c>
      <c r="M2751" s="17">
        <f ca="1">f_nav_adjustedreturn(A2751,参数!$B$5,参数!$B$4)</f>
        <v>0</v>
      </c>
      <c r="N2751" s="17">
        <f ca="1">f_nav_periodreturnrankingper(A2751,参数!$B$5,参数!$B$4,3)</f>
        <v>0</v>
      </c>
      <c r="O2751" s="17">
        <f ca="1">f_nav_adjustedreturn(A2751,参数!$B$6,参数!$B$5)</f>
        <v>0</v>
      </c>
      <c r="P2751" s="17">
        <f ca="1">f_nav_periodreturnrankingper(A2751,参数!$B$6,参数!$B$5,3)</f>
        <v>0</v>
      </c>
      <c r="Q2751" s="25">
        <f>f_return(A2751,1,参数!$B$1-365/2,参数!$B$1)</f>
        <v>0</v>
      </c>
      <c r="R2751" s="25">
        <f ca="1">f_return(A2751,1,参数!$B$4,参数!$B$1)</f>
        <v>0</v>
      </c>
      <c r="S2751" s="25">
        <f ca="1">f_return(A2751,1,参数!$B$6,参数!$B$1)</f>
        <v>0</v>
      </c>
      <c r="T2751" t="str">
        <f>f_info_investtype(A2751)</f>
        <v>平衡混合型基金</v>
      </c>
      <c r="U2751" t="str">
        <f>f_info_fundmanager(A2751)</f>
        <v>王明旭</v>
      </c>
      <c r="V2751">
        <f>f_info_manager_onthepostdays(A2751,1)</f>
        <v>189</v>
      </c>
      <c r="W2751" s="25">
        <f ca="1">f_return_1w(A2751,"0",参数!$B$2)</f>
        <v>0</v>
      </c>
      <c r="X2751" s="25">
        <f>f_return_1m(A2751,"0",参数!$B$1)</f>
        <v>7.80330882352941</v>
      </c>
      <c r="Y2751" s="25">
        <f>f_return_3m(A2751,0,参数!$B$1)</f>
        <v>18.4268982229402</v>
      </c>
      <c r="Z2751" s="25">
        <f>f_return_6m(A2751,0,参数!B2750)</f>
        <v>16.3283671632837</v>
      </c>
      <c r="AA2751" t="str">
        <f>f_dq_status(A2751,参数!$B$1)</f>
        <v>开放申购|暂停赎回</v>
      </c>
      <c r="AB2751" s="17">
        <f ca="1">f_risk_maxdownside(A2751,参数!$B$6,参数!$B$1)</f>
        <v>-3.12655581001693</v>
      </c>
      <c r="AC2751" s="17">
        <f ca="1">f_risk_maxdownside(A2751,参数!$B$4,参数!$B$1)</f>
        <v>-3.12655581001693</v>
      </c>
      <c r="AD2751" t="str">
        <f ca="1">f_risk_maxdownside_date(A2751,参数!$B$6,参数!$B$1)</f>
        <v>20200829-20200925</v>
      </c>
    </row>
    <row r="2752" spans="1:30">
      <c r="A2752" s="15" t="s">
        <v>2780</v>
      </c>
      <c r="B2752" t="str">
        <f>f_info_name(A2752)</f>
        <v>融通产业趋势臻选</v>
      </c>
      <c r="C2752" t="str">
        <f>f_info_setupdate(A2752)</f>
        <v>2020-08-17</v>
      </c>
      <c r="D2752" s="16">
        <f t="shared" si="42"/>
        <v>161</v>
      </c>
      <c r="F2752" s="17">
        <f>f_netasset_total(A2752,参数!$B$1,100000000)</f>
        <v>17.2505504094</v>
      </c>
      <c r="G2752" s="17">
        <f ca="1">f_nav_adjustedreturn(A2752,参数!$B$2,参数!$B$1)</f>
        <v>0</v>
      </c>
      <c r="H2752" s="17">
        <f ca="1">f_nav_periodreturnrankingper(A2752,参数!$B$2,参数!$B$1,3)</f>
        <v>0</v>
      </c>
      <c r="I2752" s="17">
        <f ca="1">f_nav_adjustedreturn(A2752,参数!$B$3,参数!$B$2)</f>
        <v>0</v>
      </c>
      <c r="J2752" s="17">
        <f ca="1">f_nav_periodreturnrankingper(A2752,参数!$B$3,参数!$B$2,3)</f>
        <v>0</v>
      </c>
      <c r="K2752" s="17">
        <f ca="1">f_nav_adjustedreturn(A2752,参数!$B$4,参数!$B$3)</f>
        <v>0</v>
      </c>
      <c r="L2752" s="17">
        <f ca="1">f_nav_periodreturnrankingper(A2752,参数!$B$4,参数!$B$3,3)</f>
        <v>0</v>
      </c>
      <c r="M2752" s="17">
        <f ca="1">f_nav_adjustedreturn(A2752,参数!$B$5,参数!$B$4)</f>
        <v>0</v>
      </c>
      <c r="N2752" s="17">
        <f ca="1">f_nav_periodreturnrankingper(A2752,参数!$B$5,参数!$B$4,3)</f>
        <v>0</v>
      </c>
      <c r="O2752" s="17">
        <f ca="1">f_nav_adjustedreturn(A2752,参数!$B$6,参数!$B$5)</f>
        <v>0</v>
      </c>
      <c r="P2752" s="17">
        <f ca="1">f_nav_periodreturnrankingper(A2752,参数!$B$6,参数!$B$5,3)</f>
        <v>0</v>
      </c>
      <c r="Q2752" s="25">
        <f>f_return(A2752,1,参数!$B$1-365/2,参数!$B$1)</f>
        <v>0</v>
      </c>
      <c r="R2752" s="25">
        <f ca="1">f_return(A2752,1,参数!$B$4,参数!$B$1)</f>
        <v>0</v>
      </c>
      <c r="S2752" s="25">
        <f ca="1">f_return(A2752,1,参数!$B$6,参数!$B$1)</f>
        <v>0</v>
      </c>
      <c r="T2752" t="str">
        <f>f_info_investtype(A2752)</f>
        <v>普通股票型基金</v>
      </c>
      <c r="U2752" t="str">
        <f>f_info_fundmanager(A2752)</f>
        <v>彭炜</v>
      </c>
      <c r="V2752">
        <f>f_info_manager_onthepostdays(A2752,1)</f>
        <v>178</v>
      </c>
      <c r="W2752" s="25">
        <f ca="1">f_return_1w(A2752,"0",参数!$B$2)</f>
        <v>0</v>
      </c>
      <c r="X2752" s="25">
        <f>f_return_1m(A2752,"0",参数!$B$1)</f>
        <v>8.89982569465806</v>
      </c>
      <c r="Y2752" s="25">
        <f>f_return_3m(A2752,0,参数!$B$1)</f>
        <v>9.32578486875965</v>
      </c>
      <c r="Z2752" s="25">
        <f>f_return_6m(A2752,0,参数!B2751)</f>
        <v>0</v>
      </c>
      <c r="AA2752" t="str">
        <f>f_dq_status(A2752,参数!$B$1)</f>
        <v>开放申购|开放赎回</v>
      </c>
      <c r="AB2752" s="17">
        <f ca="1">f_risk_maxdownside(A2752,参数!$B$6,参数!$B$1)</f>
        <v>-3.38577972515435</v>
      </c>
      <c r="AC2752" s="17">
        <f ca="1">f_risk_maxdownside(A2752,参数!$B$4,参数!$B$1)</f>
        <v>-3.38577972515435</v>
      </c>
      <c r="AD2752" t="str">
        <f ca="1">f_risk_maxdownside_date(A2752,参数!$B$6,参数!$B$1)</f>
        <v>20200829-20201224</v>
      </c>
    </row>
    <row r="2753" spans="1:30">
      <c r="A2753" s="15" t="s">
        <v>2781</v>
      </c>
      <c r="B2753" t="str">
        <f>f_info_name(A2753)</f>
        <v>富国成长策略</v>
      </c>
      <c r="C2753" t="str">
        <f>f_info_setupdate(A2753)</f>
        <v>2020-08-11</v>
      </c>
      <c r="D2753" s="16">
        <f t="shared" si="42"/>
        <v>167</v>
      </c>
      <c r="F2753" s="17">
        <f>f_netasset_total(A2753,参数!$B$1,100000000)</f>
        <v>100.9818567611</v>
      </c>
      <c r="G2753" s="17">
        <f ca="1">f_nav_adjustedreturn(A2753,参数!$B$2,参数!$B$1)</f>
        <v>0</v>
      </c>
      <c r="H2753" s="17">
        <f ca="1">f_nav_periodreturnrankingper(A2753,参数!$B$2,参数!$B$1,3)</f>
        <v>0</v>
      </c>
      <c r="I2753" s="17">
        <f ca="1">f_nav_adjustedreturn(A2753,参数!$B$3,参数!$B$2)</f>
        <v>0</v>
      </c>
      <c r="J2753" s="17">
        <f ca="1">f_nav_periodreturnrankingper(A2753,参数!$B$3,参数!$B$2,3)</f>
        <v>0</v>
      </c>
      <c r="K2753" s="17">
        <f ca="1">f_nav_adjustedreturn(A2753,参数!$B$4,参数!$B$3)</f>
        <v>0</v>
      </c>
      <c r="L2753" s="17">
        <f ca="1">f_nav_periodreturnrankingper(A2753,参数!$B$4,参数!$B$3,3)</f>
        <v>0</v>
      </c>
      <c r="M2753" s="17">
        <f ca="1">f_nav_adjustedreturn(A2753,参数!$B$5,参数!$B$4)</f>
        <v>0</v>
      </c>
      <c r="N2753" s="17">
        <f ca="1">f_nav_periodreturnrankingper(A2753,参数!$B$5,参数!$B$4,3)</f>
        <v>0</v>
      </c>
      <c r="O2753" s="17">
        <f ca="1">f_nav_adjustedreturn(A2753,参数!$B$6,参数!$B$5)</f>
        <v>0</v>
      </c>
      <c r="P2753" s="17">
        <f ca="1">f_nav_periodreturnrankingper(A2753,参数!$B$6,参数!$B$5,3)</f>
        <v>0</v>
      </c>
      <c r="Q2753" s="25">
        <f>f_return(A2753,1,参数!$B$1-365/2,参数!$B$1)</f>
        <v>0</v>
      </c>
      <c r="R2753" s="25">
        <f ca="1">f_return(A2753,1,参数!$B$4,参数!$B$1)</f>
        <v>0</v>
      </c>
      <c r="S2753" s="25">
        <f ca="1">f_return(A2753,1,参数!$B$6,参数!$B$1)</f>
        <v>0</v>
      </c>
      <c r="T2753" t="str">
        <f>f_info_investtype(A2753)</f>
        <v>偏股混合型基金</v>
      </c>
      <c r="U2753" t="str">
        <f>f_info_fundmanager(A2753)</f>
        <v>许炎</v>
      </c>
      <c r="V2753">
        <f>f_info_manager_onthepostdays(A2753,1)</f>
        <v>184</v>
      </c>
      <c r="W2753" s="25">
        <f ca="1">f_return_1w(A2753,"0",参数!$B$2)</f>
        <v>0</v>
      </c>
      <c r="X2753" s="25">
        <f>f_return_1m(A2753,"0",参数!$B$1)</f>
        <v>19.5219494047619</v>
      </c>
      <c r="Y2753" s="25">
        <f>f_return_3m(A2753,0,参数!$B$1)</f>
        <v>29.5463709677419</v>
      </c>
      <c r="Z2753" s="25">
        <f>f_return_6m(A2753,0,参数!B2752)</f>
        <v>27.64</v>
      </c>
      <c r="AA2753" t="str">
        <f>f_dq_status(A2753,参数!$B$1)</f>
        <v>开放申购|开放赎回</v>
      </c>
      <c r="AB2753" s="17">
        <f ca="1">f_risk_maxdownside(A2753,参数!$B$6,参数!$B$1)</f>
        <v>-5.98831081728467</v>
      </c>
      <c r="AC2753" s="17">
        <f ca="1">f_risk_maxdownside(A2753,参数!$B$4,参数!$B$1)</f>
        <v>-5.98831081728467</v>
      </c>
      <c r="AD2753" t="str">
        <f ca="1">f_risk_maxdownside_date(A2753,参数!$B$6,参数!$B$1)</f>
        <v>20201110-20201125</v>
      </c>
    </row>
    <row r="2754" spans="1:30">
      <c r="A2754" s="15" t="s">
        <v>2782</v>
      </c>
      <c r="B2754" t="str">
        <f>f_info_name(A2754)</f>
        <v>大摩优悦安和</v>
      </c>
      <c r="C2754" t="str">
        <f>f_info_setupdate(A2754)</f>
        <v>2020-09-24</v>
      </c>
      <c r="D2754" s="16">
        <f t="shared" si="42"/>
        <v>123</v>
      </c>
      <c r="F2754" s="17">
        <f>f_netasset_total(A2754,参数!$B$1,100000000)</f>
        <v>2.0408414633</v>
      </c>
      <c r="G2754" s="17">
        <f ca="1">f_nav_adjustedreturn(A2754,参数!$B$2,参数!$B$1)</f>
        <v>0</v>
      </c>
      <c r="H2754" s="17">
        <f ca="1">f_nav_periodreturnrankingper(A2754,参数!$B$2,参数!$B$1,3)</f>
        <v>0</v>
      </c>
      <c r="I2754" s="17">
        <f ca="1">f_nav_adjustedreturn(A2754,参数!$B$3,参数!$B$2)</f>
        <v>0</v>
      </c>
      <c r="J2754" s="17">
        <f ca="1">f_nav_periodreturnrankingper(A2754,参数!$B$3,参数!$B$2,3)</f>
        <v>0</v>
      </c>
      <c r="K2754" s="17">
        <f ca="1">f_nav_adjustedreturn(A2754,参数!$B$4,参数!$B$3)</f>
        <v>0</v>
      </c>
      <c r="L2754" s="17">
        <f ca="1">f_nav_periodreturnrankingper(A2754,参数!$B$4,参数!$B$3,3)</f>
        <v>0</v>
      </c>
      <c r="M2754" s="17">
        <f ca="1">f_nav_adjustedreturn(A2754,参数!$B$5,参数!$B$4)</f>
        <v>0</v>
      </c>
      <c r="N2754" s="17">
        <f ca="1">f_nav_periodreturnrankingper(A2754,参数!$B$5,参数!$B$4,3)</f>
        <v>0</v>
      </c>
      <c r="O2754" s="17">
        <f ca="1">f_nav_adjustedreturn(A2754,参数!$B$6,参数!$B$5)</f>
        <v>0</v>
      </c>
      <c r="P2754" s="17">
        <f ca="1">f_nav_periodreturnrankingper(A2754,参数!$B$6,参数!$B$5,3)</f>
        <v>0</v>
      </c>
      <c r="Q2754" s="25">
        <f>f_return(A2754,1,参数!$B$1-365/2,参数!$B$1)</f>
        <v>0</v>
      </c>
      <c r="R2754" s="25">
        <f ca="1">f_return(A2754,1,参数!$B$4,参数!$B$1)</f>
        <v>0</v>
      </c>
      <c r="S2754" s="25">
        <f ca="1">f_return(A2754,1,参数!$B$6,参数!$B$1)</f>
        <v>0</v>
      </c>
      <c r="T2754" t="str">
        <f>f_info_investtype(A2754)</f>
        <v>偏股混合型基金</v>
      </c>
      <c r="U2754" t="str">
        <f>f_info_fundmanager(A2754)</f>
        <v>何晓春</v>
      </c>
      <c r="V2754">
        <f>f_info_manager_onthepostdays(A2754,1)</f>
        <v>140</v>
      </c>
      <c r="W2754" s="25">
        <f ca="1">f_return_1w(A2754,"0",参数!$B$2)</f>
        <v>0</v>
      </c>
      <c r="X2754" s="25">
        <f>f_return_1m(A2754,"0",参数!$B$1)</f>
        <v>13.5403360518817</v>
      </c>
      <c r="Y2754" s="25">
        <f>f_return_3m(A2754,0,参数!$B$1)</f>
        <v>15.7699629295662</v>
      </c>
      <c r="Z2754" s="25">
        <f>f_return_6m(A2754,0,参数!B2753)</f>
        <v>0</v>
      </c>
      <c r="AA2754" t="str">
        <f>f_dq_status(A2754,参数!$B$1)</f>
        <v>开放申购|开放赎回</v>
      </c>
      <c r="AB2754" s="17">
        <f ca="1">f_risk_maxdownside(A2754,参数!$B$6,参数!$B$1)</f>
        <v>-4.57299753834501</v>
      </c>
      <c r="AC2754" s="17">
        <f ca="1">f_risk_maxdownside(A2754,参数!$B$4,参数!$B$1)</f>
        <v>-4.57299753834501</v>
      </c>
      <c r="AD2754" t="str">
        <f ca="1">f_risk_maxdownside_date(A2754,参数!$B$6,参数!$B$1)</f>
        <v>20201205-20201222</v>
      </c>
    </row>
    <row r="2755" spans="1:30">
      <c r="A2755" s="15" t="s">
        <v>2783</v>
      </c>
      <c r="B2755" t="str">
        <f>f_info_name(A2755)</f>
        <v>广发港股通成长精选A</v>
      </c>
      <c r="C2755" t="str">
        <f>f_info_setupdate(A2755)</f>
        <v>2020-09-10</v>
      </c>
      <c r="D2755" s="16">
        <f t="shared" ref="D2755:D2818" si="43">DATEDIF(C2755,"2021-1-25","d")</f>
        <v>137</v>
      </c>
      <c r="F2755" s="17">
        <f>f_netasset_total(A2755,参数!$B$1,100000000)</f>
        <v>86.9332567475</v>
      </c>
      <c r="G2755" s="17">
        <f ca="1">f_nav_adjustedreturn(A2755,参数!$B$2,参数!$B$1)</f>
        <v>0</v>
      </c>
      <c r="H2755" s="17">
        <f ca="1">f_nav_periodreturnrankingper(A2755,参数!$B$2,参数!$B$1,3)</f>
        <v>0</v>
      </c>
      <c r="I2755" s="17">
        <f ca="1">f_nav_adjustedreturn(A2755,参数!$B$3,参数!$B$2)</f>
        <v>0</v>
      </c>
      <c r="J2755" s="17">
        <f ca="1">f_nav_periodreturnrankingper(A2755,参数!$B$3,参数!$B$2,3)</f>
        <v>0</v>
      </c>
      <c r="K2755" s="17">
        <f ca="1">f_nav_adjustedreturn(A2755,参数!$B$4,参数!$B$3)</f>
        <v>0</v>
      </c>
      <c r="L2755" s="17">
        <f ca="1">f_nav_periodreturnrankingper(A2755,参数!$B$4,参数!$B$3,3)</f>
        <v>0</v>
      </c>
      <c r="M2755" s="17">
        <f ca="1">f_nav_adjustedreturn(A2755,参数!$B$5,参数!$B$4)</f>
        <v>0</v>
      </c>
      <c r="N2755" s="17">
        <f ca="1">f_nav_periodreturnrankingper(A2755,参数!$B$5,参数!$B$4,3)</f>
        <v>0</v>
      </c>
      <c r="O2755" s="17">
        <f ca="1">f_nav_adjustedreturn(A2755,参数!$B$6,参数!$B$5)</f>
        <v>0</v>
      </c>
      <c r="P2755" s="17">
        <f ca="1">f_nav_periodreturnrankingper(A2755,参数!$B$6,参数!$B$5,3)</f>
        <v>0</v>
      </c>
      <c r="Q2755" s="25">
        <f>f_return(A2755,1,参数!$B$1-365/2,参数!$B$1)</f>
        <v>0</v>
      </c>
      <c r="R2755" s="25">
        <f ca="1">f_return(A2755,1,参数!$B$4,参数!$B$1)</f>
        <v>0</v>
      </c>
      <c r="S2755" s="25">
        <f ca="1">f_return(A2755,1,参数!$B$6,参数!$B$1)</f>
        <v>0</v>
      </c>
      <c r="T2755" t="str">
        <f>f_info_investtype(A2755)</f>
        <v>普通股票型基金</v>
      </c>
      <c r="U2755" t="str">
        <f>f_info_fundmanager(A2755)</f>
        <v>李耀柱</v>
      </c>
      <c r="V2755">
        <f>f_info_manager_onthepostdays(A2755,1)</f>
        <v>154</v>
      </c>
      <c r="W2755" s="25">
        <f ca="1">f_return_1w(A2755,"0",参数!$B$2)</f>
        <v>0</v>
      </c>
      <c r="X2755" s="25">
        <f>f_return_1m(A2755,"0",参数!$B$1)</f>
        <v>13.0671859785784</v>
      </c>
      <c r="Y2755" s="25">
        <f>f_return_3m(A2755,0,参数!$B$1)</f>
        <v>16.9503474670158</v>
      </c>
      <c r="Z2755" s="25">
        <f>f_return_6m(A2755,0,参数!B2754)</f>
        <v>0</v>
      </c>
      <c r="AA2755" t="str">
        <f>f_dq_status(A2755,参数!$B$1)</f>
        <v>开放申购|开放赎回</v>
      </c>
      <c r="AB2755" s="17">
        <f ca="1">f_risk_maxdownside(A2755,参数!$B$6,参数!$B$1)</f>
        <v>-1.68533756320015</v>
      </c>
      <c r="AC2755" s="17">
        <f ca="1">f_risk_maxdownside(A2755,参数!$B$4,参数!$B$1)</f>
        <v>-1.68533756320015</v>
      </c>
      <c r="AD2755" t="str">
        <f ca="1">f_risk_maxdownside_date(A2755,参数!$B$6,参数!$B$1)</f>
        <v>20201110-20201111</v>
      </c>
    </row>
    <row r="2756" spans="1:30">
      <c r="A2756" s="15" t="s">
        <v>2784</v>
      </c>
      <c r="B2756" t="str">
        <f>f_info_name(A2756)</f>
        <v>民生加银医药健康</v>
      </c>
      <c r="C2756" t="str">
        <f>f_info_setupdate(A2756)</f>
        <v>2020-08-28</v>
      </c>
      <c r="D2756" s="16">
        <f t="shared" si="43"/>
        <v>150</v>
      </c>
      <c r="F2756" s="17">
        <f>f_netasset_total(A2756,参数!$B$1,100000000)</f>
        <v>7.6376259316</v>
      </c>
      <c r="G2756" s="17">
        <f ca="1">f_nav_adjustedreturn(A2756,参数!$B$2,参数!$B$1)</f>
        <v>0</v>
      </c>
      <c r="H2756" s="17">
        <f ca="1">f_nav_periodreturnrankingper(A2756,参数!$B$2,参数!$B$1,3)</f>
        <v>0</v>
      </c>
      <c r="I2756" s="17">
        <f ca="1">f_nav_adjustedreturn(A2756,参数!$B$3,参数!$B$2)</f>
        <v>0</v>
      </c>
      <c r="J2756" s="17">
        <f ca="1">f_nav_periodreturnrankingper(A2756,参数!$B$3,参数!$B$2,3)</f>
        <v>0</v>
      </c>
      <c r="K2756" s="17">
        <f ca="1">f_nav_adjustedreturn(A2756,参数!$B$4,参数!$B$3)</f>
        <v>0</v>
      </c>
      <c r="L2756" s="17">
        <f ca="1">f_nav_periodreturnrankingper(A2756,参数!$B$4,参数!$B$3,3)</f>
        <v>0</v>
      </c>
      <c r="M2756" s="17">
        <f ca="1">f_nav_adjustedreturn(A2756,参数!$B$5,参数!$B$4)</f>
        <v>0</v>
      </c>
      <c r="N2756" s="17">
        <f ca="1">f_nav_periodreturnrankingper(A2756,参数!$B$5,参数!$B$4,3)</f>
        <v>0</v>
      </c>
      <c r="O2756" s="17">
        <f ca="1">f_nav_adjustedreturn(A2756,参数!$B$6,参数!$B$5)</f>
        <v>0</v>
      </c>
      <c r="P2756" s="17">
        <f ca="1">f_nav_periodreturnrankingper(A2756,参数!$B$6,参数!$B$5,3)</f>
        <v>0</v>
      </c>
      <c r="Q2756" s="25">
        <f>f_return(A2756,1,参数!$B$1-365/2,参数!$B$1)</f>
        <v>0</v>
      </c>
      <c r="R2756" s="25">
        <f ca="1">f_return(A2756,1,参数!$B$4,参数!$B$1)</f>
        <v>0</v>
      </c>
      <c r="S2756" s="25">
        <f ca="1">f_return(A2756,1,参数!$B$6,参数!$B$1)</f>
        <v>0</v>
      </c>
      <c r="T2756" t="str">
        <f>f_info_investtype(A2756)</f>
        <v>普通股票型基金</v>
      </c>
      <c r="U2756" t="str">
        <f>f_info_fundmanager(A2756)</f>
        <v>高松</v>
      </c>
      <c r="V2756">
        <f>f_info_manager_onthepostdays(A2756,1)</f>
        <v>167</v>
      </c>
      <c r="W2756" s="25">
        <f ca="1">f_return_1w(A2756,"0",参数!$B$2)</f>
        <v>0</v>
      </c>
      <c r="X2756" s="25">
        <f>f_return_1m(A2756,"0",参数!$B$1)</f>
        <v>6.74703480458877</v>
      </c>
      <c r="Y2756" s="25">
        <f>f_return_3m(A2756,0,参数!$B$1)</f>
        <v>10.7636437001917</v>
      </c>
      <c r="Z2756" s="25">
        <f>f_return_6m(A2756,0,参数!B2755)</f>
        <v>0</v>
      </c>
      <c r="AA2756" t="str">
        <f>f_dq_status(A2756,参数!$B$1)</f>
        <v>开放申购|开放赎回</v>
      </c>
      <c r="AB2756" s="17">
        <f ca="1">f_risk_maxdownside(A2756,参数!$B$6,参数!$B$1)</f>
        <v>-5.19391261659302</v>
      </c>
      <c r="AC2756" s="17">
        <f ca="1">f_risk_maxdownside(A2756,参数!$B$4,参数!$B$1)</f>
        <v>-5.19391261659302</v>
      </c>
      <c r="AD2756" t="str">
        <f ca="1">f_risk_maxdownside_date(A2756,参数!$B$6,参数!$B$1)</f>
        <v>20201017-20201126</v>
      </c>
    </row>
    <row r="2757" spans="1:30">
      <c r="A2757" s="15" t="s">
        <v>2785</v>
      </c>
      <c r="B2757" t="str">
        <f>f_info_name(A2757)</f>
        <v>上银内需增长</v>
      </c>
      <c r="C2757" t="str">
        <f>f_info_setupdate(A2757)</f>
        <v>2020-08-24</v>
      </c>
      <c r="D2757" s="16">
        <f t="shared" si="43"/>
        <v>154</v>
      </c>
      <c r="F2757" s="17">
        <f>f_netasset_total(A2757,参数!$B$1,100000000)</f>
        <v>2.5995057925</v>
      </c>
      <c r="G2757" s="17">
        <f ca="1">f_nav_adjustedreturn(A2757,参数!$B$2,参数!$B$1)</f>
        <v>0</v>
      </c>
      <c r="H2757" s="17">
        <f ca="1">f_nav_periodreturnrankingper(A2757,参数!$B$2,参数!$B$1,3)</f>
        <v>0</v>
      </c>
      <c r="I2757" s="17">
        <f ca="1">f_nav_adjustedreturn(A2757,参数!$B$3,参数!$B$2)</f>
        <v>0</v>
      </c>
      <c r="J2757" s="17">
        <f ca="1">f_nav_periodreturnrankingper(A2757,参数!$B$3,参数!$B$2,3)</f>
        <v>0</v>
      </c>
      <c r="K2757" s="17">
        <f ca="1">f_nav_adjustedreturn(A2757,参数!$B$4,参数!$B$3)</f>
        <v>0</v>
      </c>
      <c r="L2757" s="17">
        <f ca="1">f_nav_periodreturnrankingper(A2757,参数!$B$4,参数!$B$3,3)</f>
        <v>0</v>
      </c>
      <c r="M2757" s="17">
        <f ca="1">f_nav_adjustedreturn(A2757,参数!$B$5,参数!$B$4)</f>
        <v>0</v>
      </c>
      <c r="N2757" s="17">
        <f ca="1">f_nav_periodreturnrankingper(A2757,参数!$B$5,参数!$B$4,3)</f>
        <v>0</v>
      </c>
      <c r="O2757" s="17">
        <f ca="1">f_nav_adjustedreturn(A2757,参数!$B$6,参数!$B$5)</f>
        <v>0</v>
      </c>
      <c r="P2757" s="17">
        <f ca="1">f_nav_periodreturnrankingper(A2757,参数!$B$6,参数!$B$5,3)</f>
        <v>0</v>
      </c>
      <c r="Q2757" s="25">
        <f>f_return(A2757,1,参数!$B$1-365/2,参数!$B$1)</f>
        <v>0</v>
      </c>
      <c r="R2757" s="25">
        <f ca="1">f_return(A2757,1,参数!$B$4,参数!$B$1)</f>
        <v>0</v>
      </c>
      <c r="S2757" s="25">
        <f ca="1">f_return(A2757,1,参数!$B$6,参数!$B$1)</f>
        <v>0</v>
      </c>
      <c r="T2757" t="str">
        <f>f_info_investtype(A2757)</f>
        <v>普通股票型基金</v>
      </c>
      <c r="U2757" t="str">
        <f>f_info_fundmanager(A2757)</f>
        <v>赵治烨</v>
      </c>
      <c r="V2757">
        <f>f_info_manager_onthepostdays(A2757,1)</f>
        <v>171</v>
      </c>
      <c r="W2757" s="25">
        <f ca="1">f_return_1w(A2757,"0",参数!$B$2)</f>
        <v>0</v>
      </c>
      <c r="X2757" s="25">
        <f>f_return_1m(A2757,"0",参数!$B$1)</f>
        <v>6.90964312832194</v>
      </c>
      <c r="Y2757" s="25">
        <f>f_return_3m(A2757,0,参数!$B$1)</f>
        <v>12.3030907278166</v>
      </c>
      <c r="Z2757" s="25">
        <f>f_return_6m(A2757,0,参数!B2756)</f>
        <v>0</v>
      </c>
      <c r="AA2757" t="str">
        <f>f_dq_status(A2757,参数!$B$1)</f>
        <v>开放申购|开放赎回</v>
      </c>
      <c r="AB2757" s="17">
        <f ca="1">f_risk_maxdownside(A2757,参数!$B$6,参数!$B$1)</f>
        <v>-3.73923959827834</v>
      </c>
      <c r="AC2757" s="17">
        <f ca="1">f_risk_maxdownside(A2757,参数!$B$4,参数!$B$1)</f>
        <v>-3.73923959827834</v>
      </c>
      <c r="AD2757" t="str">
        <f ca="1">f_risk_maxdownside_date(A2757,参数!$B$6,参数!$B$1)</f>
        <v>20210113-20210119</v>
      </c>
    </row>
    <row r="2758" spans="1:30">
      <c r="A2758" s="15" t="s">
        <v>2786</v>
      </c>
      <c r="B2758" t="str">
        <f>f_info_name(A2758)</f>
        <v>易方达磐固六个月持有A</v>
      </c>
      <c r="C2758" t="str">
        <f>f_info_setupdate(A2758)</f>
        <v>2020-09-03</v>
      </c>
      <c r="D2758" s="16">
        <f t="shared" si="43"/>
        <v>144</v>
      </c>
      <c r="F2758" s="17">
        <f>f_netasset_total(A2758,参数!$B$1,100000000)</f>
        <v>80.6570777616</v>
      </c>
      <c r="G2758" s="17">
        <f ca="1">f_nav_adjustedreturn(A2758,参数!$B$2,参数!$B$1)</f>
        <v>0</v>
      </c>
      <c r="H2758" s="17">
        <f ca="1">f_nav_periodreturnrankingper(A2758,参数!$B$2,参数!$B$1,3)</f>
        <v>0</v>
      </c>
      <c r="I2758" s="17">
        <f ca="1">f_nav_adjustedreturn(A2758,参数!$B$3,参数!$B$2)</f>
        <v>0</v>
      </c>
      <c r="J2758" s="17">
        <f ca="1">f_nav_periodreturnrankingper(A2758,参数!$B$3,参数!$B$2,3)</f>
        <v>0</v>
      </c>
      <c r="K2758" s="17">
        <f ca="1">f_nav_adjustedreturn(A2758,参数!$B$4,参数!$B$3)</f>
        <v>0</v>
      </c>
      <c r="L2758" s="17">
        <f ca="1">f_nav_periodreturnrankingper(A2758,参数!$B$4,参数!$B$3,3)</f>
        <v>0</v>
      </c>
      <c r="M2758" s="17">
        <f ca="1">f_nav_adjustedreturn(A2758,参数!$B$5,参数!$B$4)</f>
        <v>0</v>
      </c>
      <c r="N2758" s="17">
        <f ca="1">f_nav_periodreturnrankingper(A2758,参数!$B$5,参数!$B$4,3)</f>
        <v>0</v>
      </c>
      <c r="O2758" s="17">
        <f ca="1">f_nav_adjustedreturn(A2758,参数!$B$6,参数!$B$5)</f>
        <v>0</v>
      </c>
      <c r="P2758" s="17">
        <f ca="1">f_nav_periodreturnrankingper(A2758,参数!$B$6,参数!$B$5,3)</f>
        <v>0</v>
      </c>
      <c r="Q2758" s="25">
        <f>f_return(A2758,1,参数!$B$1-365/2,参数!$B$1)</f>
        <v>0</v>
      </c>
      <c r="R2758" s="25">
        <f ca="1">f_return(A2758,1,参数!$B$4,参数!$B$1)</f>
        <v>0</v>
      </c>
      <c r="S2758" s="25">
        <f ca="1">f_return(A2758,1,参数!$B$6,参数!$B$1)</f>
        <v>0</v>
      </c>
      <c r="T2758" t="str">
        <f>f_info_investtype(A2758)</f>
        <v>偏债混合型基金</v>
      </c>
      <c r="U2758" t="str">
        <f>f_info_fundmanager(A2758)</f>
        <v>张清华</v>
      </c>
      <c r="V2758">
        <f>f_info_manager_onthepostdays(A2758,1)</f>
        <v>161</v>
      </c>
      <c r="W2758" s="25">
        <f ca="1">f_return_1w(A2758,"0",参数!$B$2)</f>
        <v>0</v>
      </c>
      <c r="X2758" s="25">
        <f>f_return_1m(A2758,"0",参数!$B$1)</f>
        <v>3.51581627656449</v>
      </c>
      <c r="Y2758" s="25">
        <f>f_return_3m(A2758,0,参数!$B$1)</f>
        <v>5.41537847810911</v>
      </c>
      <c r="Z2758" s="25">
        <f>f_return_6m(A2758,0,参数!B2757)</f>
        <v>0</v>
      </c>
      <c r="AA2758" t="str">
        <f>f_dq_status(A2758,参数!$B$1)</f>
        <v>封闭期</v>
      </c>
      <c r="AB2758" s="17">
        <f ca="1">f_risk_maxdownside(A2758,参数!$B$6,参数!$B$1)</f>
        <v>-0.325639306579836</v>
      </c>
      <c r="AC2758" s="17">
        <f ca="1">f_risk_maxdownside(A2758,参数!$B$4,参数!$B$1)</f>
        <v>-0.325639306579836</v>
      </c>
      <c r="AD2758" t="str">
        <f ca="1">f_risk_maxdownside_date(A2758,参数!$B$6,参数!$B$1)</f>
        <v>20210109-20210115</v>
      </c>
    </row>
    <row r="2759" spans="1:30">
      <c r="A2759" s="15" t="s">
        <v>2787</v>
      </c>
      <c r="B2759" t="str">
        <f>f_info_name(A2759)</f>
        <v>易方达悦享一年持有A</v>
      </c>
      <c r="C2759" t="str">
        <f>f_info_setupdate(A2759)</f>
        <v>2020-09-18</v>
      </c>
      <c r="D2759" s="16">
        <f t="shared" si="43"/>
        <v>129</v>
      </c>
      <c r="F2759" s="17">
        <f>f_netasset_total(A2759,参数!$B$1,100000000)</f>
        <v>92.2253232578</v>
      </c>
      <c r="G2759" s="17">
        <f ca="1">f_nav_adjustedreturn(A2759,参数!$B$2,参数!$B$1)</f>
        <v>0</v>
      </c>
      <c r="H2759" s="17">
        <f ca="1">f_nav_periodreturnrankingper(A2759,参数!$B$2,参数!$B$1,3)</f>
        <v>0</v>
      </c>
      <c r="I2759" s="17">
        <f ca="1">f_nav_adjustedreturn(A2759,参数!$B$3,参数!$B$2)</f>
        <v>0</v>
      </c>
      <c r="J2759" s="17">
        <f ca="1">f_nav_periodreturnrankingper(A2759,参数!$B$3,参数!$B$2,3)</f>
        <v>0</v>
      </c>
      <c r="K2759" s="17">
        <f ca="1">f_nav_adjustedreturn(A2759,参数!$B$4,参数!$B$3)</f>
        <v>0</v>
      </c>
      <c r="L2759" s="17">
        <f ca="1">f_nav_periodreturnrankingper(A2759,参数!$B$4,参数!$B$3,3)</f>
        <v>0</v>
      </c>
      <c r="M2759" s="17">
        <f ca="1">f_nav_adjustedreturn(A2759,参数!$B$5,参数!$B$4)</f>
        <v>0</v>
      </c>
      <c r="N2759" s="17">
        <f ca="1">f_nav_periodreturnrankingper(A2759,参数!$B$5,参数!$B$4,3)</f>
        <v>0</v>
      </c>
      <c r="O2759" s="17">
        <f ca="1">f_nav_adjustedreturn(A2759,参数!$B$6,参数!$B$5)</f>
        <v>0</v>
      </c>
      <c r="P2759" s="17">
        <f ca="1">f_nav_periodreturnrankingper(A2759,参数!$B$6,参数!$B$5,3)</f>
        <v>0</v>
      </c>
      <c r="Q2759" s="25">
        <f>f_return(A2759,1,参数!$B$1-365/2,参数!$B$1)</f>
        <v>0</v>
      </c>
      <c r="R2759" s="25">
        <f ca="1">f_return(A2759,1,参数!$B$4,参数!$B$1)</f>
        <v>0</v>
      </c>
      <c r="S2759" s="25">
        <f ca="1">f_return(A2759,1,参数!$B$6,参数!$B$1)</f>
        <v>0</v>
      </c>
      <c r="T2759" t="str">
        <f>f_info_investtype(A2759)</f>
        <v>偏债混合型基金</v>
      </c>
      <c r="U2759" t="str">
        <f>f_info_fundmanager(A2759)</f>
        <v>王成</v>
      </c>
      <c r="V2759">
        <f>f_info_manager_onthepostdays(A2759,1)</f>
        <v>146</v>
      </c>
      <c r="W2759" s="25">
        <f ca="1">f_return_1w(A2759,"0",参数!$B$2)</f>
        <v>0</v>
      </c>
      <c r="X2759" s="25">
        <f>f_return_1m(A2759,"0",参数!$B$1)</f>
        <v>3.59105180533752</v>
      </c>
      <c r="Y2759" s="25">
        <f>f_return_3m(A2759,0,参数!$B$1)</f>
        <v>5.37977842100011</v>
      </c>
      <c r="Z2759" s="25">
        <f>f_return_6m(A2759,0,参数!B2758)</f>
        <v>0</v>
      </c>
      <c r="AA2759" t="str">
        <f>f_dq_status(A2759,参数!$B$1)</f>
        <v>封闭期</v>
      </c>
      <c r="AB2759" s="17">
        <f ca="1">f_risk_maxdownside(A2759,参数!$B$6,参数!$B$1)</f>
        <v>-0.278150776903885</v>
      </c>
      <c r="AC2759" s="17">
        <f ca="1">f_risk_maxdownside(A2759,参数!$B$4,参数!$B$1)</f>
        <v>-0.278150776903885</v>
      </c>
      <c r="AD2759" t="str">
        <f ca="1">f_risk_maxdownside_date(A2759,参数!$B$6,参数!$B$1)</f>
        <v>20210109-20210115</v>
      </c>
    </row>
    <row r="2760" spans="1:30">
      <c r="A2760" s="15" t="s">
        <v>2788</v>
      </c>
      <c r="B2760" t="str">
        <f>f_info_name(A2760)</f>
        <v>湘财长泽A</v>
      </c>
      <c r="C2760" t="str">
        <f>f_info_setupdate(A2760)</f>
        <v>2020-08-13</v>
      </c>
      <c r="D2760" s="16">
        <f t="shared" si="43"/>
        <v>165</v>
      </c>
      <c r="F2760" s="17">
        <f>f_netasset_total(A2760,参数!$B$1,100000000)</f>
        <v>6.822670054</v>
      </c>
      <c r="G2760" s="17">
        <f ca="1">f_nav_adjustedreturn(A2760,参数!$B$2,参数!$B$1)</f>
        <v>0</v>
      </c>
      <c r="H2760" s="17">
        <f ca="1">f_nav_periodreturnrankingper(A2760,参数!$B$2,参数!$B$1,3)</f>
        <v>0</v>
      </c>
      <c r="I2760" s="17">
        <f ca="1">f_nav_adjustedreturn(A2760,参数!$B$3,参数!$B$2)</f>
        <v>0</v>
      </c>
      <c r="J2760" s="17">
        <f ca="1">f_nav_periodreturnrankingper(A2760,参数!$B$3,参数!$B$2,3)</f>
        <v>0</v>
      </c>
      <c r="K2760" s="17">
        <f ca="1">f_nav_adjustedreturn(A2760,参数!$B$4,参数!$B$3)</f>
        <v>0</v>
      </c>
      <c r="L2760" s="17">
        <f ca="1">f_nav_periodreturnrankingper(A2760,参数!$B$4,参数!$B$3,3)</f>
        <v>0</v>
      </c>
      <c r="M2760" s="17">
        <f ca="1">f_nav_adjustedreturn(A2760,参数!$B$5,参数!$B$4)</f>
        <v>0</v>
      </c>
      <c r="N2760" s="17">
        <f ca="1">f_nav_periodreturnrankingper(A2760,参数!$B$5,参数!$B$4,3)</f>
        <v>0</v>
      </c>
      <c r="O2760" s="17">
        <f ca="1">f_nav_adjustedreturn(A2760,参数!$B$6,参数!$B$5)</f>
        <v>0</v>
      </c>
      <c r="P2760" s="17">
        <f ca="1">f_nav_periodreturnrankingper(A2760,参数!$B$6,参数!$B$5,3)</f>
        <v>0</v>
      </c>
      <c r="Q2760" s="25">
        <f>f_return(A2760,1,参数!$B$1-365/2,参数!$B$1)</f>
        <v>0</v>
      </c>
      <c r="R2760" s="25">
        <f ca="1">f_return(A2760,1,参数!$B$4,参数!$B$1)</f>
        <v>0</v>
      </c>
      <c r="S2760" s="25">
        <f ca="1">f_return(A2760,1,参数!$B$6,参数!$B$1)</f>
        <v>0</v>
      </c>
      <c r="T2760" t="str">
        <f>f_info_investtype(A2760)</f>
        <v>灵活配置型基金</v>
      </c>
      <c r="U2760" t="str">
        <f>f_info_fundmanager(A2760)</f>
        <v>车广路,刘勇驿</v>
      </c>
      <c r="V2760">
        <f>f_info_manager_onthepostdays(A2760,1)</f>
        <v>182</v>
      </c>
      <c r="W2760" s="25">
        <f ca="1">f_return_1w(A2760,"0",参数!$B$2)</f>
        <v>0</v>
      </c>
      <c r="X2760" s="25">
        <f>f_return_1m(A2760,"0",参数!$B$1)</f>
        <v>6.66979802724283</v>
      </c>
      <c r="Y2760" s="25">
        <f>f_return_3m(A2760,0,参数!$B$1)</f>
        <v>16.3183773816841</v>
      </c>
      <c r="Z2760" s="25">
        <f>f_return_6m(A2760,0,参数!B2759)</f>
        <v>0</v>
      </c>
      <c r="AA2760" t="str">
        <f>f_dq_status(A2760,参数!$B$1)</f>
        <v>开放申购|开放赎回</v>
      </c>
      <c r="AB2760" s="17">
        <f ca="1">f_risk_maxdownside(A2760,参数!$B$6,参数!$B$1)</f>
        <v>-4.12962962962963</v>
      </c>
      <c r="AC2760" s="17">
        <f ca="1">f_risk_maxdownside(A2760,参数!$B$4,参数!$B$1)</f>
        <v>-4.12962962962963</v>
      </c>
      <c r="AD2760" t="str">
        <f ca="1">f_risk_maxdownside_date(A2760,参数!$B$6,参数!$B$1)</f>
        <v>20201124-20201211</v>
      </c>
    </row>
    <row r="2761" spans="1:30">
      <c r="A2761" s="15" t="s">
        <v>2789</v>
      </c>
      <c r="B2761" t="str">
        <f>f_info_name(A2761)</f>
        <v>嘉实动力先锋A</v>
      </c>
      <c r="C2761" t="str">
        <f>f_info_setupdate(A2761)</f>
        <v>2020-11-23</v>
      </c>
      <c r="D2761" s="16">
        <f t="shared" si="43"/>
        <v>63</v>
      </c>
      <c r="F2761" s="17">
        <f>f_netasset_total(A2761,参数!$B$1,100000000)</f>
        <v>79.1977892417</v>
      </c>
      <c r="G2761" s="17">
        <f ca="1">f_nav_adjustedreturn(A2761,参数!$B$2,参数!$B$1)</f>
        <v>0</v>
      </c>
      <c r="H2761" s="17">
        <f ca="1">f_nav_periodreturnrankingper(A2761,参数!$B$2,参数!$B$1,3)</f>
        <v>0</v>
      </c>
      <c r="I2761" s="17">
        <f ca="1">f_nav_adjustedreturn(A2761,参数!$B$3,参数!$B$2)</f>
        <v>0</v>
      </c>
      <c r="J2761" s="17">
        <f ca="1">f_nav_periodreturnrankingper(A2761,参数!$B$3,参数!$B$2,3)</f>
        <v>0</v>
      </c>
      <c r="K2761" s="17">
        <f ca="1">f_nav_adjustedreturn(A2761,参数!$B$4,参数!$B$3)</f>
        <v>0</v>
      </c>
      <c r="L2761" s="17">
        <f ca="1">f_nav_periodreturnrankingper(A2761,参数!$B$4,参数!$B$3,3)</f>
        <v>0</v>
      </c>
      <c r="M2761" s="17">
        <f ca="1">f_nav_adjustedreturn(A2761,参数!$B$5,参数!$B$4)</f>
        <v>0</v>
      </c>
      <c r="N2761" s="17">
        <f ca="1">f_nav_periodreturnrankingper(A2761,参数!$B$5,参数!$B$4,3)</f>
        <v>0</v>
      </c>
      <c r="O2761" s="17">
        <f ca="1">f_nav_adjustedreturn(A2761,参数!$B$6,参数!$B$5)</f>
        <v>0</v>
      </c>
      <c r="P2761" s="17">
        <f ca="1">f_nav_periodreturnrankingper(A2761,参数!$B$6,参数!$B$5,3)</f>
        <v>0</v>
      </c>
      <c r="Q2761" s="25">
        <f>f_return(A2761,1,参数!$B$1-365/2,参数!$B$1)</f>
        <v>0</v>
      </c>
      <c r="R2761" s="25">
        <f ca="1">f_return(A2761,1,参数!$B$4,参数!$B$1)</f>
        <v>0</v>
      </c>
      <c r="S2761" s="25">
        <f ca="1">f_return(A2761,1,参数!$B$6,参数!$B$1)</f>
        <v>0</v>
      </c>
      <c r="T2761" t="str">
        <f>f_info_investtype(A2761)</f>
        <v>偏股混合型基金</v>
      </c>
      <c r="U2761" t="str">
        <f>f_info_fundmanager(A2761)</f>
        <v>姚志鹏</v>
      </c>
      <c r="V2761">
        <f>f_info_manager_onthepostdays(A2761,1)</f>
        <v>80</v>
      </c>
      <c r="W2761" s="25">
        <f ca="1">f_return_1w(A2761,"0",参数!$B$2)</f>
        <v>0</v>
      </c>
      <c r="X2761" s="25">
        <f>f_return_1m(A2761,"0",参数!$B$1)</f>
        <v>10.8284023668639</v>
      </c>
      <c r="Y2761" s="25">
        <f>f_return_3m(A2761,0,参数!$B$1)</f>
        <v>0</v>
      </c>
      <c r="Z2761" s="25">
        <f>f_return_6m(A2761,0,参数!B2760)</f>
        <v>0</v>
      </c>
      <c r="AA2761" t="str">
        <f>f_dq_status(A2761,参数!$B$1)</f>
        <v>封闭期</v>
      </c>
      <c r="AB2761" s="17">
        <f ca="1">f_risk_maxdownside(A2761,参数!$B$6,参数!$B$1)</f>
        <v>-1.61803472411599</v>
      </c>
      <c r="AC2761" s="17">
        <f ca="1">f_risk_maxdownside(A2761,参数!$B$4,参数!$B$1)</f>
        <v>-1.61803472411599</v>
      </c>
      <c r="AD2761" t="str">
        <f ca="1">f_risk_maxdownside_date(A2761,参数!$B$6,参数!$B$1)</f>
        <v>20210109-20210115</v>
      </c>
    </row>
    <row r="2762" spans="1:30">
      <c r="A2762" s="15" t="s">
        <v>2790</v>
      </c>
      <c r="B2762" t="str">
        <f>f_info_name(A2762)</f>
        <v>中信保诚成长动力</v>
      </c>
      <c r="C2762" t="str">
        <f>f_info_setupdate(A2762)</f>
        <v>2020-09-09</v>
      </c>
      <c r="D2762" s="16">
        <f t="shared" si="43"/>
        <v>138</v>
      </c>
      <c r="F2762" s="17">
        <f>f_netasset_total(A2762,参数!$B$1,100000000)</f>
        <v>10.18636402</v>
      </c>
      <c r="G2762" s="17">
        <f ca="1">f_nav_adjustedreturn(A2762,参数!$B$2,参数!$B$1)</f>
        <v>0</v>
      </c>
      <c r="H2762" s="17">
        <f ca="1">f_nav_periodreturnrankingper(A2762,参数!$B$2,参数!$B$1,3)</f>
        <v>0</v>
      </c>
      <c r="I2762" s="17">
        <f ca="1">f_nav_adjustedreturn(A2762,参数!$B$3,参数!$B$2)</f>
        <v>0</v>
      </c>
      <c r="J2762" s="17">
        <f ca="1">f_nav_periodreturnrankingper(A2762,参数!$B$3,参数!$B$2,3)</f>
        <v>0</v>
      </c>
      <c r="K2762" s="17">
        <f ca="1">f_nav_adjustedreturn(A2762,参数!$B$4,参数!$B$3)</f>
        <v>0</v>
      </c>
      <c r="L2762" s="17">
        <f ca="1">f_nav_periodreturnrankingper(A2762,参数!$B$4,参数!$B$3,3)</f>
        <v>0</v>
      </c>
      <c r="M2762" s="17">
        <f ca="1">f_nav_adjustedreturn(A2762,参数!$B$5,参数!$B$4)</f>
        <v>0</v>
      </c>
      <c r="N2762" s="17">
        <f ca="1">f_nav_periodreturnrankingper(A2762,参数!$B$5,参数!$B$4,3)</f>
        <v>0</v>
      </c>
      <c r="O2762" s="17">
        <f ca="1">f_nav_adjustedreturn(A2762,参数!$B$6,参数!$B$5)</f>
        <v>0</v>
      </c>
      <c r="P2762" s="17">
        <f ca="1">f_nav_periodreturnrankingper(A2762,参数!$B$6,参数!$B$5,3)</f>
        <v>0</v>
      </c>
      <c r="Q2762" s="25">
        <f>f_return(A2762,1,参数!$B$1-365/2,参数!$B$1)</f>
        <v>0</v>
      </c>
      <c r="R2762" s="25">
        <f ca="1">f_return(A2762,1,参数!$B$4,参数!$B$1)</f>
        <v>0</v>
      </c>
      <c r="S2762" s="25">
        <f ca="1">f_return(A2762,1,参数!$B$6,参数!$B$1)</f>
        <v>0</v>
      </c>
      <c r="T2762" t="str">
        <f>f_info_investtype(A2762)</f>
        <v>偏股混合型基金</v>
      </c>
      <c r="U2762" t="str">
        <f>f_info_fundmanager(A2762)</f>
        <v>郑伟</v>
      </c>
      <c r="V2762">
        <f>f_info_manager_onthepostdays(A2762,1)</f>
        <v>155</v>
      </c>
      <c r="W2762" s="25">
        <f ca="1">f_return_1w(A2762,"0",参数!$B$2)</f>
        <v>0</v>
      </c>
      <c r="X2762" s="25">
        <f>f_return_1m(A2762,"0",参数!$B$1)</f>
        <v>12.5404069214679</v>
      </c>
      <c r="Y2762" s="25">
        <f>f_return_3m(A2762,0,参数!$B$1)</f>
        <v>18.6666666666667</v>
      </c>
      <c r="Z2762" s="25">
        <f>f_return_6m(A2762,0,参数!B2761)</f>
        <v>0</v>
      </c>
      <c r="AA2762" t="str">
        <f>f_dq_status(A2762,参数!$B$1)</f>
        <v>开放申购|开放赎回</v>
      </c>
      <c r="AB2762" s="17">
        <f ca="1">f_risk_maxdownside(A2762,参数!$B$6,参数!$B$1)</f>
        <v>-3.3899813150636</v>
      </c>
      <c r="AC2762" s="17">
        <f ca="1">f_risk_maxdownside(A2762,参数!$B$4,参数!$B$1)</f>
        <v>-3.3899813150636</v>
      </c>
      <c r="AD2762" t="str">
        <f ca="1">f_risk_maxdownside_date(A2762,参数!$B$6,参数!$B$1)</f>
        <v>20210113-20210115</v>
      </c>
    </row>
    <row r="2763" spans="1:30">
      <c r="A2763" s="15" t="s">
        <v>2791</v>
      </c>
      <c r="B2763" t="str">
        <f>f_info_name(A2763)</f>
        <v>富国成长动力</v>
      </c>
      <c r="C2763" t="str">
        <f>f_info_setupdate(A2763)</f>
        <v>2020-09-17</v>
      </c>
      <c r="D2763" s="16">
        <f t="shared" si="43"/>
        <v>130</v>
      </c>
      <c r="F2763" s="17">
        <f>f_netasset_total(A2763,参数!$B$1,100000000)</f>
        <v>36.0946508714</v>
      </c>
      <c r="G2763" s="17">
        <f ca="1">f_nav_adjustedreturn(A2763,参数!$B$2,参数!$B$1)</f>
        <v>0</v>
      </c>
      <c r="H2763" s="17">
        <f ca="1">f_nav_periodreturnrankingper(A2763,参数!$B$2,参数!$B$1,3)</f>
        <v>0</v>
      </c>
      <c r="I2763" s="17">
        <f ca="1">f_nav_adjustedreturn(A2763,参数!$B$3,参数!$B$2)</f>
        <v>0</v>
      </c>
      <c r="J2763" s="17">
        <f ca="1">f_nav_periodreturnrankingper(A2763,参数!$B$3,参数!$B$2,3)</f>
        <v>0</v>
      </c>
      <c r="K2763" s="17">
        <f ca="1">f_nav_adjustedreturn(A2763,参数!$B$4,参数!$B$3)</f>
        <v>0</v>
      </c>
      <c r="L2763" s="17">
        <f ca="1">f_nav_periodreturnrankingper(A2763,参数!$B$4,参数!$B$3,3)</f>
        <v>0</v>
      </c>
      <c r="M2763" s="17">
        <f ca="1">f_nav_adjustedreturn(A2763,参数!$B$5,参数!$B$4)</f>
        <v>0</v>
      </c>
      <c r="N2763" s="17">
        <f ca="1">f_nav_periodreturnrankingper(A2763,参数!$B$5,参数!$B$4,3)</f>
        <v>0</v>
      </c>
      <c r="O2763" s="17">
        <f ca="1">f_nav_adjustedreturn(A2763,参数!$B$6,参数!$B$5)</f>
        <v>0</v>
      </c>
      <c r="P2763" s="17">
        <f ca="1">f_nav_periodreturnrankingper(A2763,参数!$B$6,参数!$B$5,3)</f>
        <v>0</v>
      </c>
      <c r="Q2763" s="25">
        <f>f_return(A2763,1,参数!$B$1-365/2,参数!$B$1)</f>
        <v>0</v>
      </c>
      <c r="R2763" s="25">
        <f ca="1">f_return(A2763,1,参数!$B$4,参数!$B$1)</f>
        <v>0</v>
      </c>
      <c r="S2763" s="25">
        <f ca="1">f_return(A2763,1,参数!$B$6,参数!$B$1)</f>
        <v>0</v>
      </c>
      <c r="T2763" t="str">
        <f>f_info_investtype(A2763)</f>
        <v>偏股混合型基金</v>
      </c>
      <c r="U2763" t="str">
        <f>f_info_fundmanager(A2763)</f>
        <v>曹晋</v>
      </c>
      <c r="V2763">
        <f>f_info_manager_onthepostdays(A2763,1)</f>
        <v>147</v>
      </c>
      <c r="W2763" s="25">
        <f ca="1">f_return_1w(A2763,"0",参数!$B$2)</f>
        <v>0</v>
      </c>
      <c r="X2763" s="25">
        <f>f_return_1m(A2763,"0",参数!$B$1)</f>
        <v>19.4692763715065</v>
      </c>
      <c r="Y2763" s="25">
        <f>f_return_3m(A2763,0,参数!$B$1)</f>
        <v>27.8035031205959</v>
      </c>
      <c r="Z2763" s="25">
        <f>f_return_6m(A2763,0,参数!B2762)</f>
        <v>0</v>
      </c>
      <c r="AA2763" t="str">
        <f>f_dq_status(A2763,参数!$B$1)</f>
        <v>开放申购|开放赎回</v>
      </c>
      <c r="AB2763" s="17">
        <f ca="1">f_risk_maxdownside(A2763,参数!$B$6,参数!$B$1)</f>
        <v>-2.78894472361808</v>
      </c>
      <c r="AC2763" s="17">
        <f ca="1">f_risk_maxdownside(A2763,参数!$B$4,参数!$B$1)</f>
        <v>-2.78894472361808</v>
      </c>
      <c r="AD2763" t="str">
        <f ca="1">f_risk_maxdownside_date(A2763,参数!$B$6,参数!$B$1)</f>
        <v>20210113-20210114</v>
      </c>
    </row>
    <row r="2764" spans="1:30">
      <c r="A2764" s="15" t="s">
        <v>2792</v>
      </c>
      <c r="B2764" t="str">
        <f>f_info_name(A2764)</f>
        <v>格林泓利A</v>
      </c>
      <c r="C2764" t="str">
        <f>f_info_setupdate(A2764)</f>
        <v>2020-08-05</v>
      </c>
      <c r="D2764" s="16">
        <f t="shared" si="43"/>
        <v>173</v>
      </c>
      <c r="F2764" s="17">
        <f>f_netasset_total(A2764,参数!$B$1,100000000)</f>
        <v>6.0869256635</v>
      </c>
      <c r="G2764" s="17">
        <f ca="1">f_nav_adjustedreturn(A2764,参数!$B$2,参数!$B$1)</f>
        <v>0</v>
      </c>
      <c r="H2764" s="17">
        <f ca="1">f_nav_periodreturnrankingper(A2764,参数!$B$2,参数!$B$1,3)</f>
        <v>0</v>
      </c>
      <c r="I2764" s="17">
        <f ca="1">f_nav_adjustedreturn(A2764,参数!$B$3,参数!$B$2)</f>
        <v>0</v>
      </c>
      <c r="J2764" s="17">
        <f ca="1">f_nav_periodreturnrankingper(A2764,参数!$B$3,参数!$B$2,3)</f>
        <v>0</v>
      </c>
      <c r="K2764" s="17">
        <f ca="1">f_nav_adjustedreturn(A2764,参数!$B$4,参数!$B$3)</f>
        <v>0</v>
      </c>
      <c r="L2764" s="17">
        <f ca="1">f_nav_periodreturnrankingper(A2764,参数!$B$4,参数!$B$3,3)</f>
        <v>0</v>
      </c>
      <c r="M2764" s="17">
        <f ca="1">f_nav_adjustedreturn(A2764,参数!$B$5,参数!$B$4)</f>
        <v>0</v>
      </c>
      <c r="N2764" s="17">
        <f ca="1">f_nav_periodreturnrankingper(A2764,参数!$B$5,参数!$B$4,3)</f>
        <v>0</v>
      </c>
      <c r="O2764" s="17">
        <f ca="1">f_nav_adjustedreturn(A2764,参数!$B$6,参数!$B$5)</f>
        <v>0</v>
      </c>
      <c r="P2764" s="17">
        <f ca="1">f_nav_periodreturnrankingper(A2764,参数!$B$6,参数!$B$5,3)</f>
        <v>0</v>
      </c>
      <c r="Q2764" s="25">
        <f>f_return(A2764,1,参数!$B$1-365/2,参数!$B$1)</f>
        <v>0</v>
      </c>
      <c r="R2764" s="25">
        <f ca="1">f_return(A2764,1,参数!$B$4,参数!$B$1)</f>
        <v>0</v>
      </c>
      <c r="S2764" s="25">
        <f ca="1">f_return(A2764,1,参数!$B$6,参数!$B$1)</f>
        <v>0</v>
      </c>
      <c r="T2764" t="str">
        <f>f_info_investtype(A2764)</f>
        <v>混合债券型二级基金</v>
      </c>
      <c r="U2764" t="str">
        <f>f_info_fundmanager(A2764)</f>
        <v>张晓圆,李会忠</v>
      </c>
      <c r="V2764">
        <f>f_info_manager_onthepostdays(A2764,1)</f>
        <v>190</v>
      </c>
      <c r="W2764" s="25">
        <f ca="1">f_return_1w(A2764,"0",参数!$B$2)</f>
        <v>0</v>
      </c>
      <c r="X2764" s="25">
        <f>f_return_1m(A2764,"0",参数!$B$1)</f>
        <v>1.71202375061851</v>
      </c>
      <c r="Y2764" s="25">
        <f>f_return_3m(A2764,0,参数!$B$1)</f>
        <v>2.3093768664145</v>
      </c>
      <c r="Z2764" s="25">
        <f>f_return_6m(A2764,0,参数!B2763)</f>
        <v>2.53974602539747</v>
      </c>
      <c r="AA2764" t="str">
        <f>f_dq_status(A2764,参数!$B$1)</f>
        <v>开放申购|开放赎回</v>
      </c>
      <c r="AB2764" s="17">
        <f ca="1">f_risk_maxdownside(A2764,参数!$B$6,参数!$B$1)</f>
        <v>-0.70499453877471</v>
      </c>
      <c r="AC2764" s="17">
        <f ca="1">f_risk_maxdownside(A2764,参数!$B$4,参数!$B$1)</f>
        <v>-0.70499453877471</v>
      </c>
      <c r="AD2764" t="str">
        <f ca="1">f_risk_maxdownside_date(A2764,参数!$B$6,参数!$B$1)</f>
        <v>20201110-20201120</v>
      </c>
    </row>
    <row r="2765" spans="1:30">
      <c r="A2765" s="15" t="s">
        <v>2793</v>
      </c>
      <c r="B2765" t="str">
        <f>f_info_name(A2765)</f>
        <v>上银核心成长A</v>
      </c>
      <c r="C2765" t="str">
        <f>f_info_setupdate(A2765)</f>
        <v>2020-09-27</v>
      </c>
      <c r="D2765" s="16">
        <f t="shared" si="43"/>
        <v>120</v>
      </c>
      <c r="F2765" s="17">
        <f>f_netasset_total(A2765,参数!$B$1,100000000)</f>
        <v>0.4811613274</v>
      </c>
      <c r="G2765" s="17">
        <f ca="1">f_nav_adjustedreturn(A2765,参数!$B$2,参数!$B$1)</f>
        <v>0</v>
      </c>
      <c r="H2765" s="17">
        <f ca="1">f_nav_periodreturnrankingper(A2765,参数!$B$2,参数!$B$1,3)</f>
        <v>0</v>
      </c>
      <c r="I2765" s="17">
        <f ca="1">f_nav_adjustedreturn(A2765,参数!$B$3,参数!$B$2)</f>
        <v>0</v>
      </c>
      <c r="J2765" s="17">
        <f ca="1">f_nav_periodreturnrankingper(A2765,参数!$B$3,参数!$B$2,3)</f>
        <v>0</v>
      </c>
      <c r="K2765" s="17">
        <f ca="1">f_nav_adjustedreturn(A2765,参数!$B$4,参数!$B$3)</f>
        <v>0</v>
      </c>
      <c r="L2765" s="17">
        <f ca="1">f_nav_periodreturnrankingper(A2765,参数!$B$4,参数!$B$3,3)</f>
        <v>0</v>
      </c>
      <c r="M2765" s="17">
        <f ca="1">f_nav_adjustedreturn(A2765,参数!$B$5,参数!$B$4)</f>
        <v>0</v>
      </c>
      <c r="N2765" s="17">
        <f ca="1">f_nav_periodreturnrankingper(A2765,参数!$B$5,参数!$B$4,3)</f>
        <v>0</v>
      </c>
      <c r="O2765" s="17">
        <f ca="1">f_nav_adjustedreturn(A2765,参数!$B$6,参数!$B$5)</f>
        <v>0</v>
      </c>
      <c r="P2765" s="17">
        <f ca="1">f_nav_periodreturnrankingper(A2765,参数!$B$6,参数!$B$5,3)</f>
        <v>0</v>
      </c>
      <c r="Q2765" s="25">
        <f>f_return(A2765,1,参数!$B$1-365/2,参数!$B$1)</f>
        <v>0</v>
      </c>
      <c r="R2765" s="25">
        <f ca="1">f_return(A2765,1,参数!$B$4,参数!$B$1)</f>
        <v>0</v>
      </c>
      <c r="S2765" s="25">
        <f ca="1">f_return(A2765,1,参数!$B$6,参数!$B$1)</f>
        <v>0</v>
      </c>
      <c r="T2765" t="str">
        <f>f_info_investtype(A2765)</f>
        <v>偏股混合型基金</v>
      </c>
      <c r="U2765" t="str">
        <f>f_info_fundmanager(A2765)</f>
        <v>徐静远</v>
      </c>
      <c r="V2765">
        <f>f_info_manager_onthepostdays(A2765,1)</f>
        <v>137</v>
      </c>
      <c r="W2765" s="25">
        <f ca="1">f_return_1w(A2765,"0",参数!$B$2)</f>
        <v>0</v>
      </c>
      <c r="X2765" s="25">
        <f>f_return_1m(A2765,"0",参数!$B$1)</f>
        <v>6.03404342065029</v>
      </c>
      <c r="Y2765" s="25">
        <f>f_return_3m(A2765,0,参数!$B$1)</f>
        <v>3.95722993904268</v>
      </c>
      <c r="Z2765" s="25">
        <f>f_return_6m(A2765,0,参数!B2764)</f>
        <v>0</v>
      </c>
      <c r="AA2765" t="str">
        <f>f_dq_status(A2765,参数!$B$1)</f>
        <v>开放申购|开放赎回</v>
      </c>
      <c r="AB2765" s="17">
        <f ca="1">f_risk_maxdownside(A2765,参数!$B$6,参数!$B$1)</f>
        <v>-3.22869064176435</v>
      </c>
      <c r="AC2765" s="17">
        <f ca="1">f_risk_maxdownside(A2765,参数!$B$4,参数!$B$1)</f>
        <v>-3.22869064176435</v>
      </c>
      <c r="AD2765" t="str">
        <f ca="1">f_risk_maxdownside_date(A2765,参数!$B$6,参数!$B$1)</f>
        <v>20201110-20201229</v>
      </c>
    </row>
    <row r="2766" spans="1:30">
      <c r="A2766" s="15" t="s">
        <v>2794</v>
      </c>
      <c r="B2766" t="str">
        <f>f_info_name(A2766)</f>
        <v>博时恒利6个月持有A</v>
      </c>
      <c r="C2766" t="str">
        <f>f_info_setupdate(A2766)</f>
        <v>2020-09-24</v>
      </c>
      <c r="D2766" s="16">
        <f t="shared" si="43"/>
        <v>123</v>
      </c>
      <c r="F2766" s="17">
        <f>f_netasset_total(A2766,参数!$B$1,100000000)</f>
        <v>3.2821014514</v>
      </c>
      <c r="G2766" s="17">
        <f ca="1">f_nav_adjustedreturn(A2766,参数!$B$2,参数!$B$1)</f>
        <v>0</v>
      </c>
      <c r="H2766" s="17">
        <f ca="1">f_nav_periodreturnrankingper(A2766,参数!$B$2,参数!$B$1,3)</f>
        <v>0</v>
      </c>
      <c r="I2766" s="17">
        <f ca="1">f_nav_adjustedreturn(A2766,参数!$B$3,参数!$B$2)</f>
        <v>0</v>
      </c>
      <c r="J2766" s="17">
        <f ca="1">f_nav_periodreturnrankingper(A2766,参数!$B$3,参数!$B$2,3)</f>
        <v>0</v>
      </c>
      <c r="K2766" s="17">
        <f ca="1">f_nav_adjustedreturn(A2766,参数!$B$4,参数!$B$3)</f>
        <v>0</v>
      </c>
      <c r="L2766" s="17">
        <f ca="1">f_nav_periodreturnrankingper(A2766,参数!$B$4,参数!$B$3,3)</f>
        <v>0</v>
      </c>
      <c r="M2766" s="17">
        <f ca="1">f_nav_adjustedreturn(A2766,参数!$B$5,参数!$B$4)</f>
        <v>0</v>
      </c>
      <c r="N2766" s="17">
        <f ca="1">f_nav_periodreturnrankingper(A2766,参数!$B$5,参数!$B$4,3)</f>
        <v>0</v>
      </c>
      <c r="O2766" s="17">
        <f ca="1">f_nav_adjustedreturn(A2766,参数!$B$6,参数!$B$5)</f>
        <v>0</v>
      </c>
      <c r="P2766" s="17">
        <f ca="1">f_nav_periodreturnrankingper(A2766,参数!$B$6,参数!$B$5,3)</f>
        <v>0</v>
      </c>
      <c r="Q2766" s="25">
        <f>f_return(A2766,1,参数!$B$1-365/2,参数!$B$1)</f>
        <v>0</v>
      </c>
      <c r="R2766" s="25">
        <f ca="1">f_return(A2766,1,参数!$B$4,参数!$B$1)</f>
        <v>0</v>
      </c>
      <c r="S2766" s="25">
        <f ca="1">f_return(A2766,1,参数!$B$6,参数!$B$1)</f>
        <v>0</v>
      </c>
      <c r="T2766" t="str">
        <f>f_info_investtype(A2766)</f>
        <v>混合债券型二级基金</v>
      </c>
      <c r="U2766" t="str">
        <f>f_info_fundmanager(A2766)</f>
        <v>卓若伟</v>
      </c>
      <c r="V2766">
        <f>f_info_manager_onthepostdays(A2766,1)</f>
        <v>140</v>
      </c>
      <c r="W2766" s="25">
        <f ca="1">f_return_1w(A2766,"0",参数!$B$2)</f>
        <v>0</v>
      </c>
      <c r="X2766" s="25">
        <f>f_return_1m(A2766,"0",参数!$B$1)</f>
        <v>3.86359156317762</v>
      </c>
      <c r="Y2766" s="25">
        <f>f_return_3m(A2766,0,参数!$B$1)</f>
        <v>5.36946305369464</v>
      </c>
      <c r="Z2766" s="25">
        <f>f_return_6m(A2766,0,参数!B2765)</f>
        <v>0</v>
      </c>
      <c r="AA2766" t="str">
        <f>f_dq_status(A2766,参数!$B$1)</f>
        <v>开放申购|暂停赎回</v>
      </c>
      <c r="AB2766" s="17">
        <f ca="1">f_risk_maxdownside(A2766,参数!$B$6,参数!$B$1)</f>
        <v>-1.12616911624356</v>
      </c>
      <c r="AC2766" s="17">
        <f ca="1">f_risk_maxdownside(A2766,参数!$B$4,参数!$B$1)</f>
        <v>-1.12616911624356</v>
      </c>
      <c r="AD2766" t="str">
        <f ca="1">f_risk_maxdownside_date(A2766,参数!$B$6,参数!$B$1)</f>
        <v>20210113-20210119</v>
      </c>
    </row>
    <row r="2767" spans="1:30">
      <c r="A2767" s="15" t="s">
        <v>2795</v>
      </c>
      <c r="B2767" t="str">
        <f>f_info_name(A2767)</f>
        <v>工银瑞信聚利18个月定开A</v>
      </c>
      <c r="C2767" t="str">
        <f>f_info_setupdate(A2767)</f>
        <v>2021-01-12</v>
      </c>
      <c r="D2767" s="16">
        <f t="shared" si="43"/>
        <v>13</v>
      </c>
      <c r="F2767" s="17">
        <f>f_netasset_total(A2767,参数!$B$1,100000000)</f>
        <v>5.2880045136</v>
      </c>
      <c r="G2767" s="17">
        <f ca="1">f_nav_adjustedreturn(A2767,参数!$B$2,参数!$B$1)</f>
        <v>0</v>
      </c>
      <c r="H2767" s="17">
        <f ca="1">f_nav_periodreturnrankingper(A2767,参数!$B$2,参数!$B$1,3)</f>
        <v>0</v>
      </c>
      <c r="I2767" s="17">
        <f ca="1">f_nav_adjustedreturn(A2767,参数!$B$3,参数!$B$2)</f>
        <v>0</v>
      </c>
      <c r="J2767" s="17">
        <f ca="1">f_nav_periodreturnrankingper(A2767,参数!$B$3,参数!$B$2,3)</f>
        <v>0</v>
      </c>
      <c r="K2767" s="17">
        <f ca="1">f_nav_adjustedreturn(A2767,参数!$B$4,参数!$B$3)</f>
        <v>0</v>
      </c>
      <c r="L2767" s="17">
        <f ca="1">f_nav_periodreturnrankingper(A2767,参数!$B$4,参数!$B$3,3)</f>
        <v>0</v>
      </c>
      <c r="M2767" s="17">
        <f ca="1">f_nav_adjustedreturn(A2767,参数!$B$5,参数!$B$4)</f>
        <v>0</v>
      </c>
      <c r="N2767" s="17">
        <f ca="1">f_nav_periodreturnrankingper(A2767,参数!$B$5,参数!$B$4,3)</f>
        <v>0</v>
      </c>
      <c r="O2767" s="17">
        <f ca="1">f_nav_adjustedreturn(A2767,参数!$B$6,参数!$B$5)</f>
        <v>0</v>
      </c>
      <c r="P2767" s="17">
        <f ca="1">f_nav_periodreturnrankingper(A2767,参数!$B$6,参数!$B$5,3)</f>
        <v>0</v>
      </c>
      <c r="Q2767" s="25">
        <f>f_return(A2767,1,参数!$B$1-365/2,参数!$B$1)</f>
        <v>0</v>
      </c>
      <c r="R2767" s="25">
        <f ca="1">f_return(A2767,1,参数!$B$4,参数!$B$1)</f>
        <v>0</v>
      </c>
      <c r="S2767" s="25">
        <f ca="1">f_return(A2767,1,参数!$B$6,参数!$B$1)</f>
        <v>0</v>
      </c>
      <c r="T2767" t="str">
        <f>f_info_investtype(A2767)</f>
        <v>偏债混合型基金</v>
      </c>
      <c r="U2767" t="str">
        <f>f_info_fundmanager(A2767)</f>
        <v>张洋</v>
      </c>
      <c r="V2767">
        <f>f_info_manager_onthepostdays(A2767,1)</f>
        <v>30</v>
      </c>
      <c r="W2767" s="25">
        <f ca="1">f_return_1w(A2767,"0",参数!$B$2)</f>
        <v>0</v>
      </c>
      <c r="X2767" s="25">
        <f>f_return_1m(A2767,"0",参数!$B$1)</f>
        <v>0</v>
      </c>
      <c r="Y2767" s="25">
        <f>f_return_3m(A2767,0,参数!$B$1)</f>
        <v>0</v>
      </c>
      <c r="Z2767" s="25">
        <f>f_return_6m(A2767,0,参数!B2766)</f>
        <v>0</v>
      </c>
      <c r="AA2767" t="str">
        <f>f_dq_status(A2767,参数!$B$1)</f>
        <v>封闭期</v>
      </c>
      <c r="AB2767" s="17">
        <f ca="1">f_risk_maxdownside(A2767,参数!$B$6,参数!$B$1)</f>
        <v>-0.449999999999995</v>
      </c>
      <c r="AC2767" s="17">
        <f ca="1">f_risk_maxdownside(A2767,参数!$B$4,参数!$B$1)</f>
        <v>-0.449999999999995</v>
      </c>
      <c r="AD2767" t="str">
        <f ca="1">f_risk_maxdownside_date(A2767,参数!$B$6,参数!$B$1)</f>
        <v>20210113-20210122</v>
      </c>
    </row>
    <row r="2768" spans="1:30">
      <c r="A2768" s="15" t="s">
        <v>2796</v>
      </c>
      <c r="B2768" t="str">
        <f>f_info_name(A2768)</f>
        <v>南方创新驱动A</v>
      </c>
      <c r="C2768" t="str">
        <f>f_info_setupdate(A2768)</f>
        <v>2020-08-28</v>
      </c>
      <c r="D2768" s="16">
        <f t="shared" si="43"/>
        <v>150</v>
      </c>
      <c r="F2768" s="17">
        <f>f_netasset_total(A2768,参数!$B$1,100000000)</f>
        <v>138.2867671984</v>
      </c>
      <c r="G2768" s="17">
        <f ca="1">f_nav_adjustedreturn(A2768,参数!$B$2,参数!$B$1)</f>
        <v>0</v>
      </c>
      <c r="H2768" s="17">
        <f ca="1">f_nav_periodreturnrankingper(A2768,参数!$B$2,参数!$B$1,3)</f>
        <v>0</v>
      </c>
      <c r="I2768" s="17">
        <f ca="1">f_nav_adjustedreturn(A2768,参数!$B$3,参数!$B$2)</f>
        <v>0</v>
      </c>
      <c r="J2768" s="17">
        <f ca="1">f_nav_periodreturnrankingper(A2768,参数!$B$3,参数!$B$2,3)</f>
        <v>0</v>
      </c>
      <c r="K2768" s="17">
        <f ca="1">f_nav_adjustedreturn(A2768,参数!$B$4,参数!$B$3)</f>
        <v>0</v>
      </c>
      <c r="L2768" s="17">
        <f ca="1">f_nav_periodreturnrankingper(A2768,参数!$B$4,参数!$B$3,3)</f>
        <v>0</v>
      </c>
      <c r="M2768" s="17">
        <f ca="1">f_nav_adjustedreturn(A2768,参数!$B$5,参数!$B$4)</f>
        <v>0</v>
      </c>
      <c r="N2768" s="17">
        <f ca="1">f_nav_periodreturnrankingper(A2768,参数!$B$5,参数!$B$4,3)</f>
        <v>0</v>
      </c>
      <c r="O2768" s="17">
        <f ca="1">f_nav_adjustedreturn(A2768,参数!$B$6,参数!$B$5)</f>
        <v>0</v>
      </c>
      <c r="P2768" s="17">
        <f ca="1">f_nav_periodreturnrankingper(A2768,参数!$B$6,参数!$B$5,3)</f>
        <v>0</v>
      </c>
      <c r="Q2768" s="25">
        <f>f_return(A2768,1,参数!$B$1-365/2,参数!$B$1)</f>
        <v>0</v>
      </c>
      <c r="R2768" s="25">
        <f ca="1">f_return(A2768,1,参数!$B$4,参数!$B$1)</f>
        <v>0</v>
      </c>
      <c r="S2768" s="25">
        <f ca="1">f_return(A2768,1,参数!$B$6,参数!$B$1)</f>
        <v>0</v>
      </c>
      <c r="T2768" t="str">
        <f>f_info_investtype(A2768)</f>
        <v>偏股混合型基金</v>
      </c>
      <c r="U2768" t="str">
        <f>f_info_fundmanager(A2768)</f>
        <v>骆帅</v>
      </c>
      <c r="V2768">
        <f>f_info_manager_onthepostdays(A2768,1)</f>
        <v>167</v>
      </c>
      <c r="W2768" s="25">
        <f ca="1">f_return_1w(A2768,"0",参数!$B$2)</f>
        <v>0</v>
      </c>
      <c r="X2768" s="25">
        <f>f_return_1m(A2768,"0",参数!$B$1)</f>
        <v>16.3191811978772</v>
      </c>
      <c r="Y2768" s="25">
        <f>f_return_3m(A2768,0,参数!$B$1)</f>
        <v>23.1958245508381</v>
      </c>
      <c r="Z2768" s="25">
        <f>f_return_6m(A2768,0,参数!B2767)</f>
        <v>0</v>
      </c>
      <c r="AA2768" t="str">
        <f>f_dq_status(A2768,参数!$B$1)</f>
        <v>开放申购|开放赎回</v>
      </c>
      <c r="AB2768" s="17">
        <f ca="1">f_risk_maxdownside(A2768,参数!$B$6,参数!$B$1)</f>
        <v>-2.56256940292133</v>
      </c>
      <c r="AC2768" s="17">
        <f ca="1">f_risk_maxdownside(A2768,参数!$B$4,参数!$B$1)</f>
        <v>-2.56256940292133</v>
      </c>
      <c r="AD2768" t="str">
        <f ca="1">f_risk_maxdownside_date(A2768,参数!$B$6,参数!$B$1)</f>
        <v>20210113-20210115</v>
      </c>
    </row>
    <row r="2769" spans="1:30">
      <c r="A2769" s="15" t="s">
        <v>2797</v>
      </c>
      <c r="B2769" t="str">
        <f>f_info_name(A2769)</f>
        <v>淳厚欣享A</v>
      </c>
      <c r="C2769" t="str">
        <f>f_info_setupdate(A2769)</f>
        <v>2020-09-15</v>
      </c>
      <c r="D2769" s="16">
        <f t="shared" si="43"/>
        <v>132</v>
      </c>
      <c r="F2769" s="17">
        <f>f_netasset_total(A2769,参数!$B$1,100000000)</f>
        <v>16.7878564285</v>
      </c>
      <c r="G2769" s="17">
        <f ca="1">f_nav_adjustedreturn(A2769,参数!$B$2,参数!$B$1)</f>
        <v>0</v>
      </c>
      <c r="H2769" s="17">
        <f ca="1">f_nav_periodreturnrankingper(A2769,参数!$B$2,参数!$B$1,3)</f>
        <v>0</v>
      </c>
      <c r="I2769" s="17">
        <f ca="1">f_nav_adjustedreturn(A2769,参数!$B$3,参数!$B$2)</f>
        <v>0</v>
      </c>
      <c r="J2769" s="17">
        <f ca="1">f_nav_periodreturnrankingper(A2769,参数!$B$3,参数!$B$2,3)</f>
        <v>0</v>
      </c>
      <c r="K2769" s="17">
        <f ca="1">f_nav_adjustedreturn(A2769,参数!$B$4,参数!$B$3)</f>
        <v>0</v>
      </c>
      <c r="L2769" s="17">
        <f ca="1">f_nav_periodreturnrankingper(A2769,参数!$B$4,参数!$B$3,3)</f>
        <v>0</v>
      </c>
      <c r="M2769" s="17">
        <f ca="1">f_nav_adjustedreturn(A2769,参数!$B$5,参数!$B$4)</f>
        <v>0</v>
      </c>
      <c r="N2769" s="17">
        <f ca="1">f_nav_periodreturnrankingper(A2769,参数!$B$5,参数!$B$4,3)</f>
        <v>0</v>
      </c>
      <c r="O2769" s="17">
        <f ca="1">f_nav_adjustedreturn(A2769,参数!$B$6,参数!$B$5)</f>
        <v>0</v>
      </c>
      <c r="P2769" s="17">
        <f ca="1">f_nav_periodreturnrankingper(A2769,参数!$B$6,参数!$B$5,3)</f>
        <v>0</v>
      </c>
      <c r="Q2769" s="25">
        <f>f_return(A2769,1,参数!$B$1-365/2,参数!$B$1)</f>
        <v>0</v>
      </c>
      <c r="R2769" s="25">
        <f ca="1">f_return(A2769,1,参数!$B$4,参数!$B$1)</f>
        <v>0</v>
      </c>
      <c r="S2769" s="25">
        <f ca="1">f_return(A2769,1,参数!$B$6,参数!$B$1)</f>
        <v>0</v>
      </c>
      <c r="T2769" t="str">
        <f>f_info_investtype(A2769)</f>
        <v>偏股混合型基金</v>
      </c>
      <c r="U2769" t="str">
        <f>f_info_fundmanager(A2769)</f>
        <v>薛莉丽,陈文</v>
      </c>
      <c r="V2769">
        <f>f_info_manager_onthepostdays(A2769,1)</f>
        <v>149</v>
      </c>
      <c r="W2769" s="25">
        <f ca="1">f_return_1w(A2769,"0",参数!$B$2)</f>
        <v>0</v>
      </c>
      <c r="X2769" s="25">
        <f>f_return_1m(A2769,"0",参数!$B$1)</f>
        <v>15.1290499725426</v>
      </c>
      <c r="Y2769" s="25">
        <f>f_return_3m(A2769,0,参数!$B$1)</f>
        <v>27.4468085106383</v>
      </c>
      <c r="Z2769" s="25">
        <f>f_return_6m(A2769,0,参数!B2768)</f>
        <v>0</v>
      </c>
      <c r="AA2769" t="str">
        <f>f_dq_status(A2769,参数!$B$1)</f>
        <v>开放申购|暂停赎回</v>
      </c>
      <c r="AB2769" s="17">
        <f ca="1">f_risk_maxdownside(A2769,参数!$B$6,参数!$B$1)</f>
        <v>-5.64955549182679</v>
      </c>
      <c r="AC2769" s="17">
        <f ca="1">f_risk_maxdownside(A2769,参数!$B$4,参数!$B$1)</f>
        <v>-5.64955549182679</v>
      </c>
      <c r="AD2769" t="str">
        <f ca="1">f_risk_maxdownside_date(A2769,参数!$B$6,参数!$B$1)</f>
        <v>20201015-20201023</v>
      </c>
    </row>
    <row r="2770" spans="1:30">
      <c r="A2770" s="15" t="s">
        <v>2798</v>
      </c>
      <c r="B2770" t="str">
        <f>f_info_name(A2770)</f>
        <v>永赢稳健增长一年</v>
      </c>
      <c r="C2770" t="str">
        <f>f_info_setupdate(A2770)</f>
        <v>2020-08-11</v>
      </c>
      <c r="D2770" s="16">
        <f t="shared" si="43"/>
        <v>167</v>
      </c>
      <c r="F2770" s="17">
        <f>f_netasset_total(A2770,参数!$B$1,100000000)</f>
        <v>13.3563503377</v>
      </c>
      <c r="G2770" s="17">
        <f ca="1">f_nav_adjustedreturn(A2770,参数!$B$2,参数!$B$1)</f>
        <v>0</v>
      </c>
      <c r="H2770" s="17">
        <f ca="1">f_nav_periodreturnrankingper(A2770,参数!$B$2,参数!$B$1,3)</f>
        <v>0</v>
      </c>
      <c r="I2770" s="17">
        <f ca="1">f_nav_adjustedreturn(A2770,参数!$B$3,参数!$B$2)</f>
        <v>0</v>
      </c>
      <c r="J2770" s="17">
        <f ca="1">f_nav_periodreturnrankingper(A2770,参数!$B$3,参数!$B$2,3)</f>
        <v>0</v>
      </c>
      <c r="K2770" s="17">
        <f ca="1">f_nav_adjustedreturn(A2770,参数!$B$4,参数!$B$3)</f>
        <v>0</v>
      </c>
      <c r="L2770" s="17">
        <f ca="1">f_nav_periodreturnrankingper(A2770,参数!$B$4,参数!$B$3,3)</f>
        <v>0</v>
      </c>
      <c r="M2770" s="17">
        <f ca="1">f_nav_adjustedreturn(A2770,参数!$B$5,参数!$B$4)</f>
        <v>0</v>
      </c>
      <c r="N2770" s="17">
        <f ca="1">f_nav_periodreturnrankingper(A2770,参数!$B$5,参数!$B$4,3)</f>
        <v>0</v>
      </c>
      <c r="O2770" s="17">
        <f ca="1">f_nav_adjustedreturn(A2770,参数!$B$6,参数!$B$5)</f>
        <v>0</v>
      </c>
      <c r="P2770" s="17">
        <f ca="1">f_nav_periodreturnrankingper(A2770,参数!$B$6,参数!$B$5,3)</f>
        <v>0</v>
      </c>
      <c r="Q2770" s="25">
        <f>f_return(A2770,1,参数!$B$1-365/2,参数!$B$1)</f>
        <v>0</v>
      </c>
      <c r="R2770" s="25">
        <f ca="1">f_return(A2770,1,参数!$B$4,参数!$B$1)</f>
        <v>0</v>
      </c>
      <c r="S2770" s="25">
        <f ca="1">f_return(A2770,1,参数!$B$6,参数!$B$1)</f>
        <v>0</v>
      </c>
      <c r="T2770" t="str">
        <f>f_info_investtype(A2770)</f>
        <v>偏债混合型基金</v>
      </c>
      <c r="U2770" t="str">
        <f>f_info_fundmanager(A2770)</f>
        <v>常远,乔嘉麒</v>
      </c>
      <c r="V2770">
        <f>f_info_manager_onthepostdays(A2770,1)</f>
        <v>184</v>
      </c>
      <c r="W2770" s="25">
        <f ca="1">f_return_1w(A2770,"0",参数!$B$2)</f>
        <v>0</v>
      </c>
      <c r="X2770" s="25">
        <f>f_return_1m(A2770,"0",参数!$B$1)</f>
        <v>4.9894656196131</v>
      </c>
      <c r="Y2770" s="25">
        <f>f_return_3m(A2770,0,参数!$B$1)</f>
        <v>8.90036753749877</v>
      </c>
      <c r="Z2770" s="25">
        <f>f_return_6m(A2770,0,参数!B2769)</f>
        <v>11.69</v>
      </c>
      <c r="AA2770" t="str">
        <f>f_dq_status(A2770,参数!$B$1)</f>
        <v>暂停大额申购|暂停赎回</v>
      </c>
      <c r="AB2770" s="17">
        <f ca="1">f_risk_maxdownside(A2770,参数!$B$6,参数!$B$1)</f>
        <v>-0.837273443656439</v>
      </c>
      <c r="AC2770" s="17">
        <f ca="1">f_risk_maxdownside(A2770,参数!$B$4,参数!$B$1)</f>
        <v>-0.837273443656439</v>
      </c>
      <c r="AD2770" t="str">
        <f ca="1">f_risk_maxdownside_date(A2770,参数!$B$6,参数!$B$1)</f>
        <v>20201014-20201023</v>
      </c>
    </row>
    <row r="2771" spans="1:30">
      <c r="A2771" s="15" t="s">
        <v>2799</v>
      </c>
      <c r="B2771" t="str">
        <f>f_info_name(A2771)</f>
        <v>东方欣益一年持有期A</v>
      </c>
      <c r="C2771" t="str">
        <f>f_info_setupdate(A2771)</f>
        <v>2020-09-02</v>
      </c>
      <c r="D2771" s="16">
        <f t="shared" si="43"/>
        <v>145</v>
      </c>
      <c r="F2771" s="17">
        <f>f_netasset_total(A2771,参数!$B$1,100000000)</f>
        <v>17.0962025195</v>
      </c>
      <c r="G2771" s="17">
        <f ca="1">f_nav_adjustedreturn(A2771,参数!$B$2,参数!$B$1)</f>
        <v>0</v>
      </c>
      <c r="H2771" s="17">
        <f ca="1">f_nav_periodreturnrankingper(A2771,参数!$B$2,参数!$B$1,3)</f>
        <v>0</v>
      </c>
      <c r="I2771" s="17">
        <f ca="1">f_nav_adjustedreturn(A2771,参数!$B$3,参数!$B$2)</f>
        <v>0</v>
      </c>
      <c r="J2771" s="17">
        <f ca="1">f_nav_periodreturnrankingper(A2771,参数!$B$3,参数!$B$2,3)</f>
        <v>0</v>
      </c>
      <c r="K2771" s="17">
        <f ca="1">f_nav_adjustedreturn(A2771,参数!$B$4,参数!$B$3)</f>
        <v>0</v>
      </c>
      <c r="L2771" s="17">
        <f ca="1">f_nav_periodreturnrankingper(A2771,参数!$B$4,参数!$B$3,3)</f>
        <v>0</v>
      </c>
      <c r="M2771" s="17">
        <f ca="1">f_nav_adjustedreturn(A2771,参数!$B$5,参数!$B$4)</f>
        <v>0</v>
      </c>
      <c r="N2771" s="17">
        <f ca="1">f_nav_periodreturnrankingper(A2771,参数!$B$5,参数!$B$4,3)</f>
        <v>0</v>
      </c>
      <c r="O2771" s="17">
        <f ca="1">f_nav_adjustedreturn(A2771,参数!$B$6,参数!$B$5)</f>
        <v>0</v>
      </c>
      <c r="P2771" s="17">
        <f ca="1">f_nav_periodreturnrankingper(A2771,参数!$B$6,参数!$B$5,3)</f>
        <v>0</v>
      </c>
      <c r="Q2771" s="25">
        <f>f_return(A2771,1,参数!$B$1-365/2,参数!$B$1)</f>
        <v>0</v>
      </c>
      <c r="R2771" s="25">
        <f ca="1">f_return(A2771,1,参数!$B$4,参数!$B$1)</f>
        <v>0</v>
      </c>
      <c r="S2771" s="25">
        <f ca="1">f_return(A2771,1,参数!$B$6,参数!$B$1)</f>
        <v>0</v>
      </c>
      <c r="T2771" t="str">
        <f>f_info_investtype(A2771)</f>
        <v>偏债混合型基金</v>
      </c>
      <c r="U2771" t="str">
        <f>f_info_fundmanager(A2771)</f>
        <v>许文波</v>
      </c>
      <c r="V2771">
        <f>f_info_manager_onthepostdays(A2771,1)</f>
        <v>162</v>
      </c>
      <c r="W2771" s="25">
        <f ca="1">f_return_1w(A2771,"0",参数!$B$2)</f>
        <v>0</v>
      </c>
      <c r="X2771" s="25">
        <f>f_return_1m(A2771,"0",参数!$B$1)</f>
        <v>4.28075588121867</v>
      </c>
      <c r="Y2771" s="25">
        <f>f_return_3m(A2771,0,参数!$B$1)</f>
        <v>8.14918508149184</v>
      </c>
      <c r="Z2771" s="25">
        <f>f_return_6m(A2771,0,参数!B2770)</f>
        <v>0</v>
      </c>
      <c r="AA2771" t="str">
        <f>f_dq_status(A2771,参数!$B$1)</f>
        <v>开放申购|暂停赎回</v>
      </c>
      <c r="AB2771" s="17">
        <f ca="1">f_risk_maxdownside(A2771,参数!$B$6,参数!$B$1)</f>
        <v>-1.67224080267559</v>
      </c>
      <c r="AC2771" s="17">
        <f ca="1">f_risk_maxdownside(A2771,参数!$B$4,参数!$B$1)</f>
        <v>-1.67224080267559</v>
      </c>
      <c r="AD2771" t="str">
        <f ca="1">f_risk_maxdownside_date(A2771,参数!$B$6,参数!$B$1)</f>
        <v>20210113-20210119</v>
      </c>
    </row>
    <row r="2772" spans="1:30">
      <c r="A2772" s="15" t="s">
        <v>2800</v>
      </c>
      <c r="B2772" t="str">
        <f>f_info_name(A2772)</f>
        <v>格林稳健价值A</v>
      </c>
      <c r="C2772" t="str">
        <f>f_info_setupdate(A2772)</f>
        <v>2020-10-21</v>
      </c>
      <c r="D2772" s="16">
        <f t="shared" si="43"/>
        <v>96</v>
      </c>
      <c r="F2772" s="17">
        <f>f_netasset_total(A2772,参数!$B$1,100000000)</f>
        <v>4.7828475205</v>
      </c>
      <c r="G2772" s="17">
        <f ca="1">f_nav_adjustedreturn(A2772,参数!$B$2,参数!$B$1)</f>
        <v>0</v>
      </c>
      <c r="H2772" s="17">
        <f ca="1">f_nav_periodreturnrankingper(A2772,参数!$B$2,参数!$B$1,3)</f>
        <v>0</v>
      </c>
      <c r="I2772" s="17">
        <f ca="1">f_nav_adjustedreturn(A2772,参数!$B$3,参数!$B$2)</f>
        <v>0</v>
      </c>
      <c r="J2772" s="17">
        <f ca="1">f_nav_periodreturnrankingper(A2772,参数!$B$3,参数!$B$2,3)</f>
        <v>0</v>
      </c>
      <c r="K2772" s="17">
        <f ca="1">f_nav_adjustedreturn(A2772,参数!$B$4,参数!$B$3)</f>
        <v>0</v>
      </c>
      <c r="L2772" s="17">
        <f ca="1">f_nav_periodreturnrankingper(A2772,参数!$B$4,参数!$B$3,3)</f>
        <v>0</v>
      </c>
      <c r="M2772" s="17">
        <f ca="1">f_nav_adjustedreturn(A2772,参数!$B$5,参数!$B$4)</f>
        <v>0</v>
      </c>
      <c r="N2772" s="17">
        <f ca="1">f_nav_periodreturnrankingper(A2772,参数!$B$5,参数!$B$4,3)</f>
        <v>0</v>
      </c>
      <c r="O2772" s="17">
        <f ca="1">f_nav_adjustedreturn(A2772,参数!$B$6,参数!$B$5)</f>
        <v>0</v>
      </c>
      <c r="P2772" s="17">
        <f ca="1">f_nav_periodreturnrankingper(A2772,参数!$B$6,参数!$B$5,3)</f>
        <v>0</v>
      </c>
      <c r="Q2772" s="25">
        <f>f_return(A2772,1,参数!$B$1-365/2,参数!$B$1)</f>
        <v>0</v>
      </c>
      <c r="R2772" s="25">
        <f ca="1">f_return(A2772,1,参数!$B$4,参数!$B$1)</f>
        <v>0</v>
      </c>
      <c r="S2772" s="25">
        <f ca="1">f_return(A2772,1,参数!$B$6,参数!$B$1)</f>
        <v>0</v>
      </c>
      <c r="T2772" t="str">
        <f>f_info_investtype(A2772)</f>
        <v>灵活配置型基金</v>
      </c>
      <c r="U2772" t="str">
        <f>f_info_fundmanager(A2772)</f>
        <v>李会忠</v>
      </c>
      <c r="V2772">
        <f>f_info_manager_onthepostdays(A2772,1)</f>
        <v>113</v>
      </c>
      <c r="W2772" s="25">
        <f ca="1">f_return_1w(A2772,"0",参数!$B$2)</f>
        <v>0</v>
      </c>
      <c r="X2772" s="25">
        <f>f_return_1m(A2772,"0",参数!$B$1)</f>
        <v>11.7210392654815</v>
      </c>
      <c r="Y2772" s="25">
        <f>f_return_3m(A2772,0,参数!$B$1)</f>
        <v>14.38</v>
      </c>
      <c r="Z2772" s="25">
        <f>f_return_6m(A2772,0,参数!B2771)</f>
        <v>0</v>
      </c>
      <c r="AA2772" t="str">
        <f>f_dq_status(A2772,参数!$B$1)</f>
        <v>开放申购|开放赎回</v>
      </c>
      <c r="AB2772" s="17">
        <f ca="1">f_risk_maxdownside(A2772,参数!$B$6,参数!$B$1)</f>
        <v>-2.05264191710863</v>
      </c>
      <c r="AC2772" s="17">
        <f ca="1">f_risk_maxdownside(A2772,参数!$B$4,参数!$B$1)</f>
        <v>-2.05264191710863</v>
      </c>
      <c r="AD2772" t="str">
        <f ca="1">f_risk_maxdownside_date(A2772,参数!$B$6,参数!$B$1)</f>
        <v>20201205-20201211</v>
      </c>
    </row>
    <row r="2773" spans="1:30">
      <c r="A2773" s="15" t="s">
        <v>2801</v>
      </c>
      <c r="B2773" t="str">
        <f>f_info_name(A2773)</f>
        <v>财通资管均衡价值一年持有</v>
      </c>
      <c r="C2773" t="str">
        <f>f_info_setupdate(A2773)</f>
        <v>2020-11-23</v>
      </c>
      <c r="D2773" s="16">
        <f t="shared" si="43"/>
        <v>63</v>
      </c>
      <c r="F2773" s="17">
        <f>f_netasset_total(A2773,参数!$B$1,100000000)</f>
        <v>29.3255543337</v>
      </c>
      <c r="G2773" s="17">
        <f ca="1">f_nav_adjustedreturn(A2773,参数!$B$2,参数!$B$1)</f>
        <v>0</v>
      </c>
      <c r="H2773" s="17">
        <f ca="1">f_nav_periodreturnrankingper(A2773,参数!$B$2,参数!$B$1,3)</f>
        <v>0</v>
      </c>
      <c r="I2773" s="17">
        <f ca="1">f_nav_adjustedreturn(A2773,参数!$B$3,参数!$B$2)</f>
        <v>0</v>
      </c>
      <c r="J2773" s="17">
        <f ca="1">f_nav_periodreturnrankingper(A2773,参数!$B$3,参数!$B$2,3)</f>
        <v>0</v>
      </c>
      <c r="K2773" s="17">
        <f ca="1">f_nav_adjustedreturn(A2773,参数!$B$4,参数!$B$3)</f>
        <v>0</v>
      </c>
      <c r="L2773" s="17">
        <f ca="1">f_nav_periodreturnrankingper(A2773,参数!$B$4,参数!$B$3,3)</f>
        <v>0</v>
      </c>
      <c r="M2773" s="17">
        <f ca="1">f_nav_adjustedreturn(A2773,参数!$B$5,参数!$B$4)</f>
        <v>0</v>
      </c>
      <c r="N2773" s="17">
        <f ca="1">f_nav_periodreturnrankingper(A2773,参数!$B$5,参数!$B$4,3)</f>
        <v>0</v>
      </c>
      <c r="O2773" s="17">
        <f ca="1">f_nav_adjustedreturn(A2773,参数!$B$6,参数!$B$5)</f>
        <v>0</v>
      </c>
      <c r="P2773" s="17">
        <f ca="1">f_nav_periodreturnrankingper(A2773,参数!$B$6,参数!$B$5,3)</f>
        <v>0</v>
      </c>
      <c r="Q2773" s="25">
        <f>f_return(A2773,1,参数!$B$1-365/2,参数!$B$1)</f>
        <v>0</v>
      </c>
      <c r="R2773" s="25">
        <f ca="1">f_return(A2773,1,参数!$B$4,参数!$B$1)</f>
        <v>0</v>
      </c>
      <c r="S2773" s="25">
        <f ca="1">f_return(A2773,1,参数!$B$6,参数!$B$1)</f>
        <v>0</v>
      </c>
      <c r="T2773" t="str">
        <f>f_info_investtype(A2773)</f>
        <v>偏股混合型基金</v>
      </c>
      <c r="U2773" t="str">
        <f>f_info_fundmanager(A2773)</f>
        <v>姜永明</v>
      </c>
      <c r="V2773">
        <f>f_info_manager_onthepostdays(A2773,1)</f>
        <v>80</v>
      </c>
      <c r="W2773" s="25">
        <f ca="1">f_return_1w(A2773,"0",参数!$B$2)</f>
        <v>0</v>
      </c>
      <c r="X2773" s="25">
        <f>f_return_1m(A2773,"0",参数!$B$1)</f>
        <v>6.48546017787551</v>
      </c>
      <c r="Y2773" s="25">
        <f>f_return_3m(A2773,0,参数!$B$1)</f>
        <v>0</v>
      </c>
      <c r="Z2773" s="25">
        <f>f_return_6m(A2773,0,参数!B2772)</f>
        <v>0</v>
      </c>
      <c r="AA2773" t="str">
        <f>f_dq_status(A2773,参数!$B$1)</f>
        <v>封闭期</v>
      </c>
      <c r="AB2773" s="17">
        <f ca="1">f_risk_maxdownside(A2773,参数!$B$6,参数!$B$1)</f>
        <v>-1.52284263959391</v>
      </c>
      <c r="AC2773" s="17">
        <f ca="1">f_risk_maxdownside(A2773,参数!$B$4,参数!$B$1)</f>
        <v>-1.52284263959391</v>
      </c>
      <c r="AD2773" t="str">
        <f ca="1">f_risk_maxdownside_date(A2773,参数!$B$6,参数!$B$1)</f>
        <v>20201205-20201211</v>
      </c>
    </row>
    <row r="2774" spans="1:30">
      <c r="A2774" s="15" t="s">
        <v>2802</v>
      </c>
      <c r="B2774" t="str">
        <f>f_info_name(A2774)</f>
        <v>广发稳健回报A</v>
      </c>
      <c r="C2774" t="str">
        <f>f_info_setupdate(A2774)</f>
        <v>2020-08-17</v>
      </c>
      <c r="D2774" s="16">
        <f t="shared" si="43"/>
        <v>161</v>
      </c>
      <c r="F2774" s="17">
        <f>f_netasset_total(A2774,参数!$B$1,100000000)</f>
        <v>140.9497725925</v>
      </c>
      <c r="G2774" s="17">
        <f ca="1">f_nav_adjustedreturn(A2774,参数!$B$2,参数!$B$1)</f>
        <v>0</v>
      </c>
      <c r="H2774" s="17">
        <f ca="1">f_nav_periodreturnrankingper(A2774,参数!$B$2,参数!$B$1,3)</f>
        <v>0</v>
      </c>
      <c r="I2774" s="17">
        <f ca="1">f_nav_adjustedreturn(A2774,参数!$B$3,参数!$B$2)</f>
        <v>0</v>
      </c>
      <c r="J2774" s="17">
        <f ca="1">f_nav_periodreturnrankingper(A2774,参数!$B$3,参数!$B$2,3)</f>
        <v>0</v>
      </c>
      <c r="K2774" s="17">
        <f ca="1">f_nav_adjustedreturn(A2774,参数!$B$4,参数!$B$3)</f>
        <v>0</v>
      </c>
      <c r="L2774" s="17">
        <f ca="1">f_nav_periodreturnrankingper(A2774,参数!$B$4,参数!$B$3,3)</f>
        <v>0</v>
      </c>
      <c r="M2774" s="17">
        <f ca="1">f_nav_adjustedreturn(A2774,参数!$B$5,参数!$B$4)</f>
        <v>0</v>
      </c>
      <c r="N2774" s="17">
        <f ca="1">f_nav_periodreturnrankingper(A2774,参数!$B$5,参数!$B$4,3)</f>
        <v>0</v>
      </c>
      <c r="O2774" s="17">
        <f ca="1">f_nav_adjustedreturn(A2774,参数!$B$6,参数!$B$5)</f>
        <v>0</v>
      </c>
      <c r="P2774" s="17">
        <f ca="1">f_nav_periodreturnrankingper(A2774,参数!$B$6,参数!$B$5,3)</f>
        <v>0</v>
      </c>
      <c r="Q2774" s="25">
        <f>f_return(A2774,1,参数!$B$1-365/2,参数!$B$1)</f>
        <v>0</v>
      </c>
      <c r="R2774" s="25">
        <f ca="1">f_return(A2774,1,参数!$B$4,参数!$B$1)</f>
        <v>0</v>
      </c>
      <c r="S2774" s="25">
        <f ca="1">f_return(A2774,1,参数!$B$6,参数!$B$1)</f>
        <v>0</v>
      </c>
      <c r="T2774" t="str">
        <f>f_info_investtype(A2774)</f>
        <v>平衡混合型基金</v>
      </c>
      <c r="U2774" t="str">
        <f>f_info_fundmanager(A2774)</f>
        <v>傅友兴</v>
      </c>
      <c r="V2774">
        <f>f_info_manager_onthepostdays(A2774,1)</f>
        <v>178</v>
      </c>
      <c r="W2774" s="25">
        <f ca="1">f_return_1w(A2774,"0",参数!$B$2)</f>
        <v>0</v>
      </c>
      <c r="X2774" s="25">
        <f>f_return_1m(A2774,"0",参数!$B$1)</f>
        <v>8.21683596500051</v>
      </c>
      <c r="Y2774" s="25">
        <f>f_return_3m(A2774,0,参数!$B$1)</f>
        <v>9.3607073889623</v>
      </c>
      <c r="Z2774" s="25">
        <f>f_return_6m(A2774,0,参数!B2773)</f>
        <v>0</v>
      </c>
      <c r="AA2774" t="str">
        <f>f_dq_status(A2774,参数!$B$1)</f>
        <v>开放申购|开放赎回</v>
      </c>
      <c r="AB2774" s="17">
        <f ca="1">f_risk_maxdownside(A2774,参数!$B$6,参数!$B$1)</f>
        <v>-1.76741562470623</v>
      </c>
      <c r="AC2774" s="17">
        <f ca="1">f_risk_maxdownside(A2774,参数!$B$4,参数!$B$1)</f>
        <v>-1.76741562470623</v>
      </c>
      <c r="AD2774" t="str">
        <f ca="1">f_risk_maxdownside_date(A2774,参数!$B$6,参数!$B$1)</f>
        <v>20210113-20210119</v>
      </c>
    </row>
    <row r="2775" spans="1:30">
      <c r="A2775" s="15" t="s">
        <v>2803</v>
      </c>
      <c r="B2775" t="str">
        <f>f_info_name(A2775)</f>
        <v>北信瑞丰优选成长</v>
      </c>
      <c r="C2775" t="str">
        <f>f_info_setupdate(A2775)</f>
        <v>2020-09-27</v>
      </c>
      <c r="D2775" s="16">
        <f t="shared" si="43"/>
        <v>120</v>
      </c>
      <c r="F2775" s="17">
        <f>f_netasset_total(A2775,参数!$B$1,100000000)</f>
        <v>1.6744389308</v>
      </c>
      <c r="G2775" s="17">
        <f ca="1">f_nav_adjustedreturn(A2775,参数!$B$2,参数!$B$1)</f>
        <v>0</v>
      </c>
      <c r="H2775" s="17">
        <f ca="1">f_nav_periodreturnrankingper(A2775,参数!$B$2,参数!$B$1,3)</f>
        <v>0</v>
      </c>
      <c r="I2775" s="17">
        <f ca="1">f_nav_adjustedreturn(A2775,参数!$B$3,参数!$B$2)</f>
        <v>0</v>
      </c>
      <c r="J2775" s="17">
        <f ca="1">f_nav_periodreturnrankingper(A2775,参数!$B$3,参数!$B$2,3)</f>
        <v>0</v>
      </c>
      <c r="K2775" s="17">
        <f ca="1">f_nav_adjustedreturn(A2775,参数!$B$4,参数!$B$3)</f>
        <v>0</v>
      </c>
      <c r="L2775" s="17">
        <f ca="1">f_nav_periodreturnrankingper(A2775,参数!$B$4,参数!$B$3,3)</f>
        <v>0</v>
      </c>
      <c r="M2775" s="17">
        <f ca="1">f_nav_adjustedreturn(A2775,参数!$B$5,参数!$B$4)</f>
        <v>0</v>
      </c>
      <c r="N2775" s="17">
        <f ca="1">f_nav_periodreturnrankingper(A2775,参数!$B$5,参数!$B$4,3)</f>
        <v>0</v>
      </c>
      <c r="O2775" s="17">
        <f ca="1">f_nav_adjustedreturn(A2775,参数!$B$6,参数!$B$5)</f>
        <v>0</v>
      </c>
      <c r="P2775" s="17">
        <f ca="1">f_nav_periodreturnrankingper(A2775,参数!$B$6,参数!$B$5,3)</f>
        <v>0</v>
      </c>
      <c r="Q2775" s="25">
        <f>f_return(A2775,1,参数!$B$1-365/2,参数!$B$1)</f>
        <v>0</v>
      </c>
      <c r="R2775" s="25">
        <f ca="1">f_return(A2775,1,参数!$B$4,参数!$B$1)</f>
        <v>0</v>
      </c>
      <c r="S2775" s="25">
        <f ca="1">f_return(A2775,1,参数!$B$6,参数!$B$1)</f>
        <v>0</v>
      </c>
      <c r="T2775" t="str">
        <f>f_info_investtype(A2775)</f>
        <v>普通股票型基金</v>
      </c>
      <c r="U2775" t="str">
        <f>f_info_fundmanager(A2775)</f>
        <v>王忠波</v>
      </c>
      <c r="V2775">
        <f>f_info_manager_onthepostdays(A2775,1)</f>
        <v>137</v>
      </c>
      <c r="W2775" s="25">
        <f ca="1">f_return_1w(A2775,"0",参数!$B$2)</f>
        <v>0</v>
      </c>
      <c r="X2775" s="25">
        <f>f_return_1m(A2775,"0",参数!$B$1)</f>
        <v>15.3515450067174</v>
      </c>
      <c r="Y2775" s="25">
        <f>f_return_3m(A2775,0,参数!$B$1)</f>
        <v>30.0646334073925</v>
      </c>
      <c r="Z2775" s="25">
        <f>f_return_6m(A2775,0,参数!B2774)</f>
        <v>0</v>
      </c>
      <c r="AA2775" t="str">
        <f>f_dq_status(A2775,参数!$B$1)</f>
        <v>开放申购|开放赎回</v>
      </c>
      <c r="AB2775" s="17">
        <f ca="1">f_risk_maxdownside(A2775,参数!$B$6,参数!$B$1)</f>
        <v>-5.14308426073132</v>
      </c>
      <c r="AC2775" s="17">
        <f ca="1">f_risk_maxdownside(A2775,参数!$B$4,参数!$B$1)</f>
        <v>-5.14308426073132</v>
      </c>
      <c r="AD2775" t="str">
        <f ca="1">f_risk_maxdownside_date(A2775,参数!$B$6,参数!$B$1)</f>
        <v>20210108-20210114</v>
      </c>
    </row>
    <row r="2776" spans="1:30">
      <c r="A2776" s="15" t="s">
        <v>2804</v>
      </c>
      <c r="B2776" t="str">
        <f>f_info_name(A2776)</f>
        <v>广发恒誉A</v>
      </c>
      <c r="C2776" t="str">
        <f>f_info_setupdate(A2776)</f>
        <v>2020-12-08</v>
      </c>
      <c r="D2776" s="16">
        <f t="shared" si="43"/>
        <v>48</v>
      </c>
      <c r="F2776" s="17">
        <f>f_netasset_total(A2776,参数!$B$1,100000000)</f>
        <v>14.1806101142</v>
      </c>
      <c r="G2776" s="17">
        <f ca="1">f_nav_adjustedreturn(A2776,参数!$B$2,参数!$B$1)</f>
        <v>0</v>
      </c>
      <c r="H2776" s="17">
        <f ca="1">f_nav_periodreturnrankingper(A2776,参数!$B$2,参数!$B$1,3)</f>
        <v>0</v>
      </c>
      <c r="I2776" s="17">
        <f ca="1">f_nav_adjustedreturn(A2776,参数!$B$3,参数!$B$2)</f>
        <v>0</v>
      </c>
      <c r="J2776" s="17">
        <f ca="1">f_nav_periodreturnrankingper(A2776,参数!$B$3,参数!$B$2,3)</f>
        <v>0</v>
      </c>
      <c r="K2776" s="17">
        <f ca="1">f_nav_adjustedreturn(A2776,参数!$B$4,参数!$B$3)</f>
        <v>0</v>
      </c>
      <c r="L2776" s="17">
        <f ca="1">f_nav_periodreturnrankingper(A2776,参数!$B$4,参数!$B$3,3)</f>
        <v>0</v>
      </c>
      <c r="M2776" s="17">
        <f ca="1">f_nav_adjustedreturn(A2776,参数!$B$5,参数!$B$4)</f>
        <v>0</v>
      </c>
      <c r="N2776" s="17">
        <f ca="1">f_nav_periodreturnrankingper(A2776,参数!$B$5,参数!$B$4,3)</f>
        <v>0</v>
      </c>
      <c r="O2776" s="17">
        <f ca="1">f_nav_adjustedreturn(A2776,参数!$B$6,参数!$B$5)</f>
        <v>0</v>
      </c>
      <c r="P2776" s="17">
        <f ca="1">f_nav_periodreturnrankingper(A2776,参数!$B$6,参数!$B$5,3)</f>
        <v>0</v>
      </c>
      <c r="Q2776" s="25">
        <f>f_return(A2776,1,参数!$B$1-365/2,参数!$B$1)</f>
        <v>0</v>
      </c>
      <c r="R2776" s="25">
        <f ca="1">f_return(A2776,1,参数!$B$4,参数!$B$1)</f>
        <v>0</v>
      </c>
      <c r="S2776" s="25">
        <f ca="1">f_return(A2776,1,参数!$B$6,参数!$B$1)</f>
        <v>0</v>
      </c>
      <c r="T2776" t="str">
        <f>f_info_investtype(A2776)</f>
        <v>偏债混合型基金</v>
      </c>
      <c r="U2776" t="str">
        <f>f_info_fundmanager(A2776)</f>
        <v>谭昌杰</v>
      </c>
      <c r="V2776">
        <f>f_info_manager_onthepostdays(A2776,1)</f>
        <v>65</v>
      </c>
      <c r="W2776" s="25">
        <f ca="1">f_return_1w(A2776,"0",参数!$B$2)</f>
        <v>0</v>
      </c>
      <c r="X2776" s="25">
        <f>f_return_1m(A2776,"0",参数!$B$1)</f>
        <v>0.911093311974369</v>
      </c>
      <c r="Y2776" s="25">
        <f>f_return_3m(A2776,0,参数!$B$1)</f>
        <v>0</v>
      </c>
      <c r="Z2776" s="25">
        <f>f_return_6m(A2776,0,参数!B2775)</f>
        <v>0</v>
      </c>
      <c r="AA2776" t="str">
        <f>f_dq_status(A2776,参数!$B$1)</f>
        <v>开放申购|开放赎回</v>
      </c>
      <c r="AB2776" s="17">
        <f ca="1">f_risk_maxdownside(A2776,参数!$B$6,参数!$B$1)</f>
        <v>-0.178394449950426</v>
      </c>
      <c r="AC2776" s="17">
        <f ca="1">f_risk_maxdownside(A2776,参数!$B$4,参数!$B$1)</f>
        <v>-0.178394449950426</v>
      </c>
      <c r="AD2776" t="str">
        <f ca="1">f_risk_maxdownside_date(A2776,参数!$B$6,参数!$B$1)</f>
        <v>20210119-20210119</v>
      </c>
    </row>
    <row r="2777" spans="1:30">
      <c r="A2777" s="15" t="s">
        <v>2805</v>
      </c>
      <c r="B2777" t="str">
        <f>f_info_name(A2777)</f>
        <v>长安鑫悦消费驱动A</v>
      </c>
      <c r="C2777" t="str">
        <f>f_info_setupdate(A2777)</f>
        <v>2020-09-18</v>
      </c>
      <c r="D2777" s="16">
        <f t="shared" si="43"/>
        <v>129</v>
      </c>
      <c r="F2777" s="17">
        <f>f_netasset_total(A2777,参数!$B$1,100000000)</f>
        <v>14.7595169142</v>
      </c>
      <c r="G2777" s="17">
        <f ca="1">f_nav_adjustedreturn(A2777,参数!$B$2,参数!$B$1)</f>
        <v>0</v>
      </c>
      <c r="H2777" s="17">
        <f ca="1">f_nav_periodreturnrankingper(A2777,参数!$B$2,参数!$B$1,3)</f>
        <v>0</v>
      </c>
      <c r="I2777" s="17">
        <f ca="1">f_nav_adjustedreturn(A2777,参数!$B$3,参数!$B$2)</f>
        <v>0</v>
      </c>
      <c r="J2777" s="17">
        <f ca="1">f_nav_periodreturnrankingper(A2777,参数!$B$3,参数!$B$2,3)</f>
        <v>0</v>
      </c>
      <c r="K2777" s="17">
        <f ca="1">f_nav_adjustedreturn(A2777,参数!$B$4,参数!$B$3)</f>
        <v>0</v>
      </c>
      <c r="L2777" s="17">
        <f ca="1">f_nav_periodreturnrankingper(A2777,参数!$B$4,参数!$B$3,3)</f>
        <v>0</v>
      </c>
      <c r="M2777" s="17">
        <f ca="1">f_nav_adjustedreturn(A2777,参数!$B$5,参数!$B$4)</f>
        <v>0</v>
      </c>
      <c r="N2777" s="17">
        <f ca="1">f_nav_periodreturnrankingper(A2777,参数!$B$5,参数!$B$4,3)</f>
        <v>0</v>
      </c>
      <c r="O2777" s="17">
        <f ca="1">f_nav_adjustedreturn(A2777,参数!$B$6,参数!$B$5)</f>
        <v>0</v>
      </c>
      <c r="P2777" s="17">
        <f ca="1">f_nav_periodreturnrankingper(A2777,参数!$B$6,参数!$B$5,3)</f>
        <v>0</v>
      </c>
      <c r="Q2777" s="25">
        <f>f_return(A2777,1,参数!$B$1-365/2,参数!$B$1)</f>
        <v>0</v>
      </c>
      <c r="R2777" s="25">
        <f ca="1">f_return(A2777,1,参数!$B$4,参数!$B$1)</f>
        <v>0</v>
      </c>
      <c r="S2777" s="25">
        <f ca="1">f_return(A2777,1,参数!$B$6,参数!$B$1)</f>
        <v>0</v>
      </c>
      <c r="T2777" t="str">
        <f>f_info_investtype(A2777)</f>
        <v>偏股混合型基金</v>
      </c>
      <c r="U2777" t="str">
        <f>f_info_fundmanager(A2777)</f>
        <v>徐小勇</v>
      </c>
      <c r="V2777">
        <f>f_info_manager_onthepostdays(A2777,1)</f>
        <v>146</v>
      </c>
      <c r="W2777" s="25">
        <f ca="1">f_return_1w(A2777,"0",参数!$B$2)</f>
        <v>0</v>
      </c>
      <c r="X2777" s="25">
        <f>f_return_1m(A2777,"0",参数!$B$1)</f>
        <v>18.9741379310345</v>
      </c>
      <c r="Y2777" s="25">
        <f>f_return_3m(A2777,0,参数!$B$1)</f>
        <v>36.8332341860004</v>
      </c>
      <c r="Z2777" s="25">
        <f>f_return_6m(A2777,0,参数!B2776)</f>
        <v>0</v>
      </c>
      <c r="AA2777" t="str">
        <f>f_dq_status(A2777,参数!$B$1)</f>
        <v>开放申购|开放赎回</v>
      </c>
      <c r="AB2777" s="17">
        <f ca="1">f_risk_maxdownside(A2777,参数!$B$6,参数!$B$1)</f>
        <v>-7.40686418304488</v>
      </c>
      <c r="AC2777" s="17">
        <f ca="1">f_risk_maxdownside(A2777,参数!$B$4,参数!$B$1)</f>
        <v>-7.40686418304488</v>
      </c>
      <c r="AD2777" t="str">
        <f ca="1">f_risk_maxdownside_date(A2777,参数!$B$6,参数!$B$1)</f>
        <v>20210113-20210119</v>
      </c>
    </row>
    <row r="2778" spans="1:30">
      <c r="A2778" s="15" t="s">
        <v>2806</v>
      </c>
      <c r="B2778" t="str">
        <f>f_info_name(A2778)</f>
        <v>银华多元机遇</v>
      </c>
      <c r="C2778" t="str">
        <f>f_info_setupdate(A2778)</f>
        <v>2020-09-10</v>
      </c>
      <c r="D2778" s="16">
        <f t="shared" si="43"/>
        <v>137</v>
      </c>
      <c r="F2778" s="17">
        <f>f_netasset_total(A2778,参数!$B$1,100000000)</f>
        <v>45.9965063302</v>
      </c>
      <c r="G2778" s="17">
        <f ca="1">f_nav_adjustedreturn(A2778,参数!$B$2,参数!$B$1)</f>
        <v>0</v>
      </c>
      <c r="H2778" s="17">
        <f ca="1">f_nav_periodreturnrankingper(A2778,参数!$B$2,参数!$B$1,3)</f>
        <v>0</v>
      </c>
      <c r="I2778" s="17">
        <f ca="1">f_nav_adjustedreturn(A2778,参数!$B$3,参数!$B$2)</f>
        <v>0</v>
      </c>
      <c r="J2778" s="17">
        <f ca="1">f_nav_periodreturnrankingper(A2778,参数!$B$3,参数!$B$2,3)</f>
        <v>0</v>
      </c>
      <c r="K2778" s="17">
        <f ca="1">f_nav_adjustedreturn(A2778,参数!$B$4,参数!$B$3)</f>
        <v>0</v>
      </c>
      <c r="L2778" s="17">
        <f ca="1">f_nav_periodreturnrankingper(A2778,参数!$B$4,参数!$B$3,3)</f>
        <v>0</v>
      </c>
      <c r="M2778" s="17">
        <f ca="1">f_nav_adjustedreturn(A2778,参数!$B$5,参数!$B$4)</f>
        <v>0</v>
      </c>
      <c r="N2778" s="17">
        <f ca="1">f_nav_periodreturnrankingper(A2778,参数!$B$5,参数!$B$4,3)</f>
        <v>0</v>
      </c>
      <c r="O2778" s="17">
        <f ca="1">f_nav_adjustedreturn(A2778,参数!$B$6,参数!$B$5)</f>
        <v>0</v>
      </c>
      <c r="P2778" s="17">
        <f ca="1">f_nav_periodreturnrankingper(A2778,参数!$B$6,参数!$B$5,3)</f>
        <v>0</v>
      </c>
      <c r="Q2778" s="25">
        <f>f_return(A2778,1,参数!$B$1-365/2,参数!$B$1)</f>
        <v>0</v>
      </c>
      <c r="R2778" s="25">
        <f ca="1">f_return(A2778,1,参数!$B$4,参数!$B$1)</f>
        <v>0</v>
      </c>
      <c r="S2778" s="25">
        <f ca="1">f_return(A2778,1,参数!$B$6,参数!$B$1)</f>
        <v>0</v>
      </c>
      <c r="T2778" t="str">
        <f>f_info_investtype(A2778)</f>
        <v>偏股混合型基金</v>
      </c>
      <c r="U2778" t="str">
        <f>f_info_fundmanager(A2778)</f>
        <v>贾鹏</v>
      </c>
      <c r="V2778">
        <f>f_info_manager_onthepostdays(A2778,1)</f>
        <v>154</v>
      </c>
      <c r="W2778" s="25">
        <f ca="1">f_return_1w(A2778,"0",参数!$B$2)</f>
        <v>0</v>
      </c>
      <c r="X2778" s="25">
        <f>f_return_1m(A2778,"0",参数!$B$1)</f>
        <v>14.422158548233</v>
      </c>
      <c r="Y2778" s="25">
        <f>f_return_3m(A2778,0,参数!$B$1)</f>
        <v>19.9079171254129</v>
      </c>
      <c r="Z2778" s="25">
        <f>f_return_6m(A2778,0,参数!B2777)</f>
        <v>0</v>
      </c>
      <c r="AA2778" t="str">
        <f>f_dq_status(A2778,参数!$B$1)</f>
        <v>开放申购|开放赎回</v>
      </c>
      <c r="AB2778" s="17">
        <f ca="1">f_risk_maxdownside(A2778,参数!$B$6,参数!$B$1)</f>
        <v>-2.1289644296478</v>
      </c>
      <c r="AC2778" s="17">
        <f ca="1">f_risk_maxdownside(A2778,参数!$B$4,参数!$B$1)</f>
        <v>-2.1289644296478</v>
      </c>
      <c r="AD2778" t="str">
        <f ca="1">f_risk_maxdownside_date(A2778,参数!$B$6,参数!$B$1)</f>
        <v>20210113-20210115</v>
      </c>
    </row>
    <row r="2779" spans="1:30">
      <c r="A2779" s="15" t="s">
        <v>2807</v>
      </c>
      <c r="B2779" t="str">
        <f>f_info_name(A2779)</f>
        <v>博时荣泰</v>
      </c>
      <c r="C2779" t="str">
        <f>f_info_setupdate(A2779)</f>
        <v>2020-08-26</v>
      </c>
      <c r="D2779" s="16">
        <f t="shared" si="43"/>
        <v>152</v>
      </c>
      <c r="F2779" s="17">
        <f>f_netasset_total(A2779,参数!$B$1,100000000)</f>
        <v>5.2909058264</v>
      </c>
      <c r="G2779" s="17">
        <f ca="1">f_nav_adjustedreturn(A2779,参数!$B$2,参数!$B$1)</f>
        <v>0</v>
      </c>
      <c r="H2779" s="17">
        <f ca="1">f_nav_periodreturnrankingper(A2779,参数!$B$2,参数!$B$1,3)</f>
        <v>0</v>
      </c>
      <c r="I2779" s="17">
        <f ca="1">f_nav_adjustedreturn(A2779,参数!$B$3,参数!$B$2)</f>
        <v>0</v>
      </c>
      <c r="J2779" s="17">
        <f ca="1">f_nav_periodreturnrankingper(A2779,参数!$B$3,参数!$B$2,3)</f>
        <v>0</v>
      </c>
      <c r="K2779" s="17">
        <f ca="1">f_nav_adjustedreturn(A2779,参数!$B$4,参数!$B$3)</f>
        <v>0</v>
      </c>
      <c r="L2779" s="17">
        <f ca="1">f_nav_periodreturnrankingper(A2779,参数!$B$4,参数!$B$3,3)</f>
        <v>0</v>
      </c>
      <c r="M2779" s="17">
        <f ca="1">f_nav_adjustedreturn(A2779,参数!$B$5,参数!$B$4)</f>
        <v>0</v>
      </c>
      <c r="N2779" s="17">
        <f ca="1">f_nav_periodreturnrankingper(A2779,参数!$B$5,参数!$B$4,3)</f>
        <v>0</v>
      </c>
      <c r="O2779" s="17">
        <f ca="1">f_nav_adjustedreturn(A2779,参数!$B$6,参数!$B$5)</f>
        <v>0</v>
      </c>
      <c r="P2779" s="17">
        <f ca="1">f_nav_periodreturnrankingper(A2779,参数!$B$6,参数!$B$5,3)</f>
        <v>0</v>
      </c>
      <c r="Q2779" s="25">
        <f>f_return(A2779,1,参数!$B$1-365/2,参数!$B$1)</f>
        <v>0</v>
      </c>
      <c r="R2779" s="25">
        <f ca="1">f_return(A2779,1,参数!$B$4,参数!$B$1)</f>
        <v>0</v>
      </c>
      <c r="S2779" s="25">
        <f ca="1">f_return(A2779,1,参数!$B$6,参数!$B$1)</f>
        <v>0</v>
      </c>
      <c r="T2779" t="str">
        <f>f_info_investtype(A2779)</f>
        <v>灵活配置型基金</v>
      </c>
      <c r="U2779" t="str">
        <f>f_info_fundmanager(A2779)</f>
        <v>金晟哲</v>
      </c>
      <c r="V2779">
        <f>f_info_manager_onthepostdays(A2779,1)</f>
        <v>169</v>
      </c>
      <c r="W2779" s="25">
        <f ca="1">f_return_1w(A2779,"0",参数!$B$2)</f>
        <v>0</v>
      </c>
      <c r="X2779" s="25">
        <f>f_return_1m(A2779,"0",参数!$B$1)</f>
        <v>15.4473085670963</v>
      </c>
      <c r="Y2779" s="25">
        <f>f_return_3m(A2779,0,参数!$B$1)</f>
        <v>24.6495446638698</v>
      </c>
      <c r="Z2779" s="25">
        <f>f_return_6m(A2779,0,参数!B2778)</f>
        <v>0</v>
      </c>
      <c r="AA2779" t="str">
        <f>f_dq_status(A2779,参数!$B$1)</f>
        <v>开放申购|开放赎回</v>
      </c>
      <c r="AB2779" s="17">
        <f ca="1">f_risk_maxdownside(A2779,参数!$B$6,参数!$B$1)</f>
        <v>-2.43585903963263</v>
      </c>
      <c r="AC2779" s="17">
        <f ca="1">f_risk_maxdownside(A2779,参数!$B$4,参数!$B$1)</f>
        <v>-2.43585903963263</v>
      </c>
      <c r="AD2779" t="str">
        <f ca="1">f_risk_maxdownside_date(A2779,参数!$B$6,参数!$B$1)</f>
        <v>20200829-20201023</v>
      </c>
    </row>
    <row r="2780" spans="1:30">
      <c r="A2780" s="15" t="s">
        <v>2808</v>
      </c>
      <c r="B2780" t="str">
        <f>f_info_name(A2780)</f>
        <v>金鹰内需成长A</v>
      </c>
      <c r="C2780" t="str">
        <f>f_info_setupdate(A2780)</f>
        <v>2020-08-20</v>
      </c>
      <c r="D2780" s="16">
        <f t="shared" si="43"/>
        <v>158</v>
      </c>
      <c r="F2780" s="17">
        <f>f_netasset_total(A2780,参数!$B$1,100000000)</f>
        <v>6.7258145502</v>
      </c>
      <c r="G2780" s="17">
        <f ca="1">f_nav_adjustedreturn(A2780,参数!$B$2,参数!$B$1)</f>
        <v>0</v>
      </c>
      <c r="H2780" s="17">
        <f ca="1">f_nav_periodreturnrankingper(A2780,参数!$B$2,参数!$B$1,3)</f>
        <v>0</v>
      </c>
      <c r="I2780" s="17">
        <f ca="1">f_nav_adjustedreturn(A2780,参数!$B$3,参数!$B$2)</f>
        <v>0</v>
      </c>
      <c r="J2780" s="17">
        <f ca="1">f_nav_periodreturnrankingper(A2780,参数!$B$3,参数!$B$2,3)</f>
        <v>0</v>
      </c>
      <c r="K2780" s="17">
        <f ca="1">f_nav_adjustedreturn(A2780,参数!$B$4,参数!$B$3)</f>
        <v>0</v>
      </c>
      <c r="L2780" s="17">
        <f ca="1">f_nav_periodreturnrankingper(A2780,参数!$B$4,参数!$B$3,3)</f>
        <v>0</v>
      </c>
      <c r="M2780" s="17">
        <f ca="1">f_nav_adjustedreturn(A2780,参数!$B$5,参数!$B$4)</f>
        <v>0</v>
      </c>
      <c r="N2780" s="17">
        <f ca="1">f_nav_periodreturnrankingper(A2780,参数!$B$5,参数!$B$4,3)</f>
        <v>0</v>
      </c>
      <c r="O2780" s="17">
        <f ca="1">f_nav_adjustedreturn(A2780,参数!$B$6,参数!$B$5)</f>
        <v>0</v>
      </c>
      <c r="P2780" s="17">
        <f ca="1">f_nav_periodreturnrankingper(A2780,参数!$B$6,参数!$B$5,3)</f>
        <v>0</v>
      </c>
      <c r="Q2780" s="25">
        <f>f_return(A2780,1,参数!$B$1-365/2,参数!$B$1)</f>
        <v>0</v>
      </c>
      <c r="R2780" s="25">
        <f ca="1">f_return(A2780,1,参数!$B$4,参数!$B$1)</f>
        <v>0</v>
      </c>
      <c r="S2780" s="25">
        <f ca="1">f_return(A2780,1,参数!$B$6,参数!$B$1)</f>
        <v>0</v>
      </c>
      <c r="T2780" t="str">
        <f>f_info_investtype(A2780)</f>
        <v>偏股混合型基金</v>
      </c>
      <c r="U2780" t="str">
        <f>f_info_fundmanager(A2780)</f>
        <v>陈立</v>
      </c>
      <c r="V2780">
        <f>f_info_manager_onthepostdays(A2780,1)</f>
        <v>175</v>
      </c>
      <c r="W2780" s="25">
        <f ca="1">f_return_1w(A2780,"0",参数!$B$2)</f>
        <v>0</v>
      </c>
      <c r="X2780" s="25">
        <f>f_return_1m(A2780,"0",参数!$B$1)</f>
        <v>18.4276280563983</v>
      </c>
      <c r="Y2780" s="25">
        <f>f_return_3m(A2780,0,参数!$B$1)</f>
        <v>33.8882163034705</v>
      </c>
      <c r="Z2780" s="25">
        <f>f_return_6m(A2780,0,参数!B2779)</f>
        <v>0</v>
      </c>
      <c r="AA2780" t="str">
        <f>f_dq_status(A2780,参数!$B$1)</f>
        <v>开放申购|开放赎回</v>
      </c>
      <c r="AB2780" s="17">
        <f ca="1">f_risk_maxdownside(A2780,参数!$B$6,参数!$B$1)</f>
        <v>-8.63448944943003</v>
      </c>
      <c r="AC2780" s="17">
        <f ca="1">f_risk_maxdownside(A2780,参数!$B$4,参数!$B$1)</f>
        <v>-8.63448944943003</v>
      </c>
      <c r="AD2780" t="str">
        <f ca="1">f_risk_maxdownside_date(A2780,参数!$B$6,参数!$B$1)</f>
        <v>20210108-20210114</v>
      </c>
    </row>
    <row r="2781" spans="1:30">
      <c r="A2781" s="15" t="s">
        <v>2809</v>
      </c>
      <c r="B2781" t="str">
        <f>f_info_name(A2781)</f>
        <v>财通内需增长12个月定开</v>
      </c>
      <c r="C2781" t="str">
        <f>f_info_setupdate(A2781)</f>
        <v>2020-08-07</v>
      </c>
      <c r="D2781" s="16">
        <f t="shared" si="43"/>
        <v>171</v>
      </c>
      <c r="F2781" s="17">
        <f>f_netasset_total(A2781,参数!$B$1,100000000)</f>
        <v>14.0254805214</v>
      </c>
      <c r="G2781" s="17">
        <f ca="1">f_nav_adjustedreturn(A2781,参数!$B$2,参数!$B$1)</f>
        <v>0</v>
      </c>
      <c r="H2781" s="17">
        <f ca="1">f_nav_periodreturnrankingper(A2781,参数!$B$2,参数!$B$1,3)</f>
        <v>0</v>
      </c>
      <c r="I2781" s="17">
        <f ca="1">f_nav_adjustedreturn(A2781,参数!$B$3,参数!$B$2)</f>
        <v>0</v>
      </c>
      <c r="J2781" s="17">
        <f ca="1">f_nav_periodreturnrankingper(A2781,参数!$B$3,参数!$B$2,3)</f>
        <v>0</v>
      </c>
      <c r="K2781" s="17">
        <f ca="1">f_nav_adjustedreturn(A2781,参数!$B$4,参数!$B$3)</f>
        <v>0</v>
      </c>
      <c r="L2781" s="17">
        <f ca="1">f_nav_periodreturnrankingper(A2781,参数!$B$4,参数!$B$3,3)</f>
        <v>0</v>
      </c>
      <c r="M2781" s="17">
        <f ca="1">f_nav_adjustedreturn(A2781,参数!$B$5,参数!$B$4)</f>
        <v>0</v>
      </c>
      <c r="N2781" s="17">
        <f ca="1">f_nav_periodreturnrankingper(A2781,参数!$B$5,参数!$B$4,3)</f>
        <v>0</v>
      </c>
      <c r="O2781" s="17">
        <f ca="1">f_nav_adjustedreturn(A2781,参数!$B$6,参数!$B$5)</f>
        <v>0</v>
      </c>
      <c r="P2781" s="17">
        <f ca="1">f_nav_periodreturnrankingper(A2781,参数!$B$6,参数!$B$5,3)</f>
        <v>0</v>
      </c>
      <c r="Q2781" s="25">
        <f>f_return(A2781,1,参数!$B$1-365/2,参数!$B$1)</f>
        <v>0</v>
      </c>
      <c r="R2781" s="25">
        <f ca="1">f_return(A2781,1,参数!$B$4,参数!$B$1)</f>
        <v>0</v>
      </c>
      <c r="S2781" s="25">
        <f ca="1">f_return(A2781,1,参数!$B$6,参数!$B$1)</f>
        <v>0</v>
      </c>
      <c r="T2781" t="str">
        <f>f_info_investtype(A2781)</f>
        <v>偏股混合型基金</v>
      </c>
      <c r="U2781" t="str">
        <f>f_info_fundmanager(A2781)</f>
        <v>梁辰</v>
      </c>
      <c r="V2781">
        <f>f_info_manager_onthepostdays(A2781,1)</f>
        <v>188</v>
      </c>
      <c r="W2781" s="25">
        <f ca="1">f_return_1w(A2781,"0",参数!$B$2)</f>
        <v>0</v>
      </c>
      <c r="X2781" s="25">
        <f>f_return_1m(A2781,"0",参数!$B$1)</f>
        <v>3.78498445135495</v>
      </c>
      <c r="Y2781" s="25">
        <f>f_return_3m(A2781,0,参数!$B$1)</f>
        <v>13.495919160513</v>
      </c>
      <c r="Z2781" s="25">
        <f>f_return_6m(A2781,0,参数!B2780)</f>
        <v>12.07</v>
      </c>
      <c r="AA2781" t="str">
        <f>f_dq_status(A2781,参数!$B$1)</f>
        <v>封闭期</v>
      </c>
      <c r="AB2781" s="17">
        <f ca="1">f_risk_maxdownside(A2781,参数!$B$6,参数!$B$1)</f>
        <v>-1.85507751262847</v>
      </c>
      <c r="AC2781" s="17">
        <f ca="1">f_risk_maxdownside(A2781,参数!$B$4,参数!$B$1)</f>
        <v>-1.85507751262847</v>
      </c>
      <c r="AD2781" t="str">
        <f ca="1">f_risk_maxdownside_date(A2781,参数!$B$6,参数!$B$1)</f>
        <v>20210109-20210115</v>
      </c>
    </row>
    <row r="2782" spans="1:30">
      <c r="A2782" s="15" t="s">
        <v>2810</v>
      </c>
      <c r="B2782" t="str">
        <f>f_info_name(A2782)</f>
        <v>创金合信核心价值A</v>
      </c>
      <c r="C2782" t="str">
        <f>f_info_setupdate(A2782)</f>
        <v>2020-09-24</v>
      </c>
      <c r="D2782" s="16">
        <f t="shared" si="43"/>
        <v>123</v>
      </c>
      <c r="F2782" s="17">
        <f>f_netasset_total(A2782,参数!$B$1,100000000)</f>
        <v>5.2814693836</v>
      </c>
      <c r="G2782" s="17">
        <f ca="1">f_nav_adjustedreturn(A2782,参数!$B$2,参数!$B$1)</f>
        <v>0</v>
      </c>
      <c r="H2782" s="17">
        <f ca="1">f_nav_periodreturnrankingper(A2782,参数!$B$2,参数!$B$1,3)</f>
        <v>0</v>
      </c>
      <c r="I2782" s="17">
        <f ca="1">f_nav_adjustedreturn(A2782,参数!$B$3,参数!$B$2)</f>
        <v>0</v>
      </c>
      <c r="J2782" s="17">
        <f ca="1">f_nav_periodreturnrankingper(A2782,参数!$B$3,参数!$B$2,3)</f>
        <v>0</v>
      </c>
      <c r="K2782" s="17">
        <f ca="1">f_nav_adjustedreturn(A2782,参数!$B$4,参数!$B$3)</f>
        <v>0</v>
      </c>
      <c r="L2782" s="17">
        <f ca="1">f_nav_periodreturnrankingper(A2782,参数!$B$4,参数!$B$3,3)</f>
        <v>0</v>
      </c>
      <c r="M2782" s="17">
        <f ca="1">f_nav_adjustedreturn(A2782,参数!$B$5,参数!$B$4)</f>
        <v>0</v>
      </c>
      <c r="N2782" s="17">
        <f ca="1">f_nav_periodreturnrankingper(A2782,参数!$B$5,参数!$B$4,3)</f>
        <v>0</v>
      </c>
      <c r="O2782" s="17">
        <f ca="1">f_nav_adjustedreturn(A2782,参数!$B$6,参数!$B$5)</f>
        <v>0</v>
      </c>
      <c r="P2782" s="17">
        <f ca="1">f_nav_periodreturnrankingper(A2782,参数!$B$6,参数!$B$5,3)</f>
        <v>0</v>
      </c>
      <c r="Q2782" s="25">
        <f>f_return(A2782,1,参数!$B$1-365/2,参数!$B$1)</f>
        <v>0</v>
      </c>
      <c r="R2782" s="25">
        <f ca="1">f_return(A2782,1,参数!$B$4,参数!$B$1)</f>
        <v>0</v>
      </c>
      <c r="S2782" s="25">
        <f ca="1">f_return(A2782,1,参数!$B$6,参数!$B$1)</f>
        <v>0</v>
      </c>
      <c r="T2782" t="str">
        <f>f_info_investtype(A2782)</f>
        <v>偏股混合型基金</v>
      </c>
      <c r="U2782" t="str">
        <f>f_info_fundmanager(A2782)</f>
        <v>王林峰,王鑫</v>
      </c>
      <c r="V2782">
        <f>f_info_manager_onthepostdays(A2782,1)</f>
        <v>140</v>
      </c>
      <c r="W2782" s="25">
        <f ca="1">f_return_1w(A2782,"0",参数!$B$2)</f>
        <v>0</v>
      </c>
      <c r="X2782" s="25">
        <f>f_return_1m(A2782,"0",参数!$B$1)</f>
        <v>4.72486315182946</v>
      </c>
      <c r="Y2782" s="25">
        <f>f_return_3m(A2782,0,参数!$B$1)</f>
        <v>8.1094478041043</v>
      </c>
      <c r="Z2782" s="25">
        <f>f_return_6m(A2782,0,参数!B2781)</f>
        <v>0</v>
      </c>
      <c r="AA2782" t="str">
        <f>f_dq_status(A2782,参数!$B$1)</f>
        <v>开放申购|开放赎回</v>
      </c>
      <c r="AB2782" s="17">
        <f ca="1">f_risk_maxdownside(A2782,参数!$B$6,参数!$B$1)</f>
        <v>-1.86553030303031</v>
      </c>
      <c r="AC2782" s="17">
        <f ca="1">f_risk_maxdownside(A2782,参数!$B$4,参数!$B$1)</f>
        <v>-1.86553030303031</v>
      </c>
      <c r="AD2782" t="str">
        <f ca="1">f_risk_maxdownside_date(A2782,参数!$B$6,参数!$B$1)</f>
        <v>20201205-20201222</v>
      </c>
    </row>
    <row r="2783" spans="1:30">
      <c r="A2783" s="15" t="s">
        <v>2811</v>
      </c>
      <c r="B2783" t="str">
        <f>f_info_name(A2783)</f>
        <v>创金合信核心资产A</v>
      </c>
      <c r="C2783" t="str">
        <f>f_info_setupdate(A2783)</f>
        <v>2020-09-15</v>
      </c>
      <c r="D2783" s="16">
        <f t="shared" si="43"/>
        <v>132</v>
      </c>
      <c r="F2783" s="17">
        <f>f_netasset_total(A2783,参数!$B$1,100000000)</f>
        <v>5.8828822895</v>
      </c>
      <c r="G2783" s="17">
        <f ca="1">f_nav_adjustedreturn(A2783,参数!$B$2,参数!$B$1)</f>
        <v>0</v>
      </c>
      <c r="H2783" s="17">
        <f ca="1">f_nav_periodreturnrankingper(A2783,参数!$B$2,参数!$B$1,3)</f>
        <v>0</v>
      </c>
      <c r="I2783" s="17">
        <f ca="1">f_nav_adjustedreturn(A2783,参数!$B$3,参数!$B$2)</f>
        <v>0</v>
      </c>
      <c r="J2783" s="17">
        <f ca="1">f_nav_periodreturnrankingper(A2783,参数!$B$3,参数!$B$2,3)</f>
        <v>0</v>
      </c>
      <c r="K2783" s="17">
        <f ca="1">f_nav_adjustedreturn(A2783,参数!$B$4,参数!$B$3)</f>
        <v>0</v>
      </c>
      <c r="L2783" s="17">
        <f ca="1">f_nav_periodreturnrankingper(A2783,参数!$B$4,参数!$B$3,3)</f>
        <v>0</v>
      </c>
      <c r="M2783" s="17">
        <f ca="1">f_nav_adjustedreturn(A2783,参数!$B$5,参数!$B$4)</f>
        <v>0</v>
      </c>
      <c r="N2783" s="17">
        <f ca="1">f_nav_periodreturnrankingper(A2783,参数!$B$5,参数!$B$4,3)</f>
        <v>0</v>
      </c>
      <c r="O2783" s="17">
        <f ca="1">f_nav_adjustedreturn(A2783,参数!$B$6,参数!$B$5)</f>
        <v>0</v>
      </c>
      <c r="P2783" s="17">
        <f ca="1">f_nav_periodreturnrankingper(A2783,参数!$B$6,参数!$B$5,3)</f>
        <v>0</v>
      </c>
      <c r="Q2783" s="25">
        <f>f_return(A2783,1,参数!$B$1-365/2,参数!$B$1)</f>
        <v>0</v>
      </c>
      <c r="R2783" s="25">
        <f ca="1">f_return(A2783,1,参数!$B$4,参数!$B$1)</f>
        <v>0</v>
      </c>
      <c r="S2783" s="25">
        <f ca="1">f_return(A2783,1,参数!$B$6,参数!$B$1)</f>
        <v>0</v>
      </c>
      <c r="T2783" t="str">
        <f>f_info_investtype(A2783)</f>
        <v>偏股混合型基金</v>
      </c>
      <c r="U2783" t="str">
        <f>f_info_fundmanager(A2783)</f>
        <v>王妍</v>
      </c>
      <c r="V2783">
        <f>f_info_manager_onthepostdays(A2783,1)</f>
        <v>149</v>
      </c>
      <c r="W2783" s="25">
        <f ca="1">f_return_1w(A2783,"0",参数!$B$2)</f>
        <v>0</v>
      </c>
      <c r="X2783" s="25">
        <f>f_return_1m(A2783,"0",参数!$B$1)</f>
        <v>13.277133825079</v>
      </c>
      <c r="Y2783" s="25">
        <f>f_return_3m(A2783,0,参数!$B$1)</f>
        <v>30.6858474318711</v>
      </c>
      <c r="Z2783" s="25">
        <f>f_return_6m(A2783,0,参数!B2782)</f>
        <v>0</v>
      </c>
      <c r="AA2783" t="str">
        <f>f_dq_status(A2783,参数!$B$1)</f>
        <v>开放申购|开放赎回</v>
      </c>
      <c r="AB2783" s="17">
        <f ca="1">f_risk_maxdownside(A2783,参数!$B$6,参数!$B$1)</f>
        <v>-3.49605284356373</v>
      </c>
      <c r="AC2783" s="17">
        <f ca="1">f_risk_maxdownside(A2783,参数!$B$4,参数!$B$1)</f>
        <v>-3.49605284356373</v>
      </c>
      <c r="AD2783" t="str">
        <f ca="1">f_risk_maxdownside_date(A2783,参数!$B$6,参数!$B$1)</f>
        <v>20210113-20210114</v>
      </c>
    </row>
    <row r="2784" spans="1:30">
      <c r="A2784" s="15" t="s">
        <v>2812</v>
      </c>
      <c r="B2784" t="str">
        <f>f_info_name(A2784)</f>
        <v>银华招利一年持有期A</v>
      </c>
      <c r="C2784" t="str">
        <f>f_info_setupdate(A2784)</f>
        <v>2020-12-17</v>
      </c>
      <c r="D2784" s="16">
        <f t="shared" si="43"/>
        <v>39</v>
      </c>
      <c r="F2784" s="17">
        <f>f_netasset_total(A2784,参数!$B$1,100000000)</f>
        <v>12.6109191172</v>
      </c>
      <c r="G2784" s="17">
        <f ca="1">f_nav_adjustedreturn(A2784,参数!$B$2,参数!$B$1)</f>
        <v>0</v>
      </c>
      <c r="H2784" s="17">
        <f ca="1">f_nav_periodreturnrankingper(A2784,参数!$B$2,参数!$B$1,3)</f>
        <v>0</v>
      </c>
      <c r="I2784" s="17">
        <f ca="1">f_nav_adjustedreturn(A2784,参数!$B$3,参数!$B$2)</f>
        <v>0</v>
      </c>
      <c r="J2784" s="17">
        <f ca="1">f_nav_periodreturnrankingper(A2784,参数!$B$3,参数!$B$2,3)</f>
        <v>0</v>
      </c>
      <c r="K2784" s="17">
        <f ca="1">f_nav_adjustedreturn(A2784,参数!$B$4,参数!$B$3)</f>
        <v>0</v>
      </c>
      <c r="L2784" s="17">
        <f ca="1">f_nav_periodreturnrankingper(A2784,参数!$B$4,参数!$B$3,3)</f>
        <v>0</v>
      </c>
      <c r="M2784" s="17">
        <f ca="1">f_nav_adjustedreturn(A2784,参数!$B$5,参数!$B$4)</f>
        <v>0</v>
      </c>
      <c r="N2784" s="17">
        <f ca="1">f_nav_periodreturnrankingper(A2784,参数!$B$5,参数!$B$4,3)</f>
        <v>0</v>
      </c>
      <c r="O2784" s="17">
        <f ca="1">f_nav_adjustedreturn(A2784,参数!$B$6,参数!$B$5)</f>
        <v>0</v>
      </c>
      <c r="P2784" s="17">
        <f ca="1">f_nav_periodreturnrankingper(A2784,参数!$B$6,参数!$B$5,3)</f>
        <v>0</v>
      </c>
      <c r="Q2784" s="25">
        <f>f_return(A2784,1,参数!$B$1-365/2,参数!$B$1)</f>
        <v>0</v>
      </c>
      <c r="R2784" s="25">
        <f ca="1">f_return(A2784,1,参数!$B$4,参数!$B$1)</f>
        <v>0</v>
      </c>
      <c r="S2784" s="25">
        <f ca="1">f_return(A2784,1,参数!$B$6,参数!$B$1)</f>
        <v>0</v>
      </c>
      <c r="T2784" t="str">
        <f>f_info_investtype(A2784)</f>
        <v>偏债混合型基金</v>
      </c>
      <c r="U2784" t="str">
        <f>f_info_fundmanager(A2784)</f>
        <v>邹维娜,程桯</v>
      </c>
      <c r="V2784">
        <f>f_info_manager_onthepostdays(A2784,1)</f>
        <v>56</v>
      </c>
      <c r="W2784" s="25">
        <f ca="1">f_return_1w(A2784,"0",参数!$B$2)</f>
        <v>0</v>
      </c>
      <c r="X2784" s="25">
        <f>f_return_1m(A2784,"0",参数!$B$1)</f>
        <v>0.209979002099789</v>
      </c>
      <c r="Y2784" s="25">
        <f>f_return_3m(A2784,0,参数!$B$1)</f>
        <v>0</v>
      </c>
      <c r="Z2784" s="25">
        <f>f_return_6m(A2784,0,参数!B2783)</f>
        <v>0</v>
      </c>
      <c r="AA2784" t="str">
        <f>f_dq_status(A2784,参数!$B$1)</f>
        <v>封闭期</v>
      </c>
      <c r="AB2784" s="17">
        <f ca="1">f_risk_maxdownside(A2784,参数!$B$6,参数!$B$1)</f>
        <v>0</v>
      </c>
      <c r="AC2784" s="17">
        <f ca="1">f_risk_maxdownside(A2784,参数!$B$4,参数!$B$1)</f>
        <v>0</v>
      </c>
      <c r="AD2784" t="str">
        <f ca="1">f_risk_maxdownside_date(A2784,参数!$B$6,参数!$B$1)</f>
        <v>20201218-20201218,20210116-20210122</v>
      </c>
    </row>
    <row r="2785" spans="1:30">
      <c r="A2785" s="15" t="s">
        <v>2813</v>
      </c>
      <c r="B2785" t="str">
        <f>f_info_name(A2785)</f>
        <v>永赢港股通品质生活慧选</v>
      </c>
      <c r="C2785" t="str">
        <f>f_info_setupdate(A2785)</f>
        <v>2020-09-29</v>
      </c>
      <c r="D2785" s="16">
        <f t="shared" si="43"/>
        <v>118</v>
      </c>
      <c r="F2785" s="17">
        <f>f_netasset_total(A2785,参数!$B$1,100000000)</f>
        <v>21.8769298713</v>
      </c>
      <c r="G2785" s="17">
        <f ca="1">f_nav_adjustedreturn(A2785,参数!$B$2,参数!$B$1)</f>
        <v>0</v>
      </c>
      <c r="H2785" s="17">
        <f ca="1">f_nav_periodreturnrankingper(A2785,参数!$B$2,参数!$B$1,3)</f>
        <v>0</v>
      </c>
      <c r="I2785" s="17">
        <f ca="1">f_nav_adjustedreturn(A2785,参数!$B$3,参数!$B$2)</f>
        <v>0</v>
      </c>
      <c r="J2785" s="17">
        <f ca="1">f_nav_periodreturnrankingper(A2785,参数!$B$3,参数!$B$2,3)</f>
        <v>0</v>
      </c>
      <c r="K2785" s="17">
        <f ca="1">f_nav_adjustedreturn(A2785,参数!$B$4,参数!$B$3)</f>
        <v>0</v>
      </c>
      <c r="L2785" s="17">
        <f ca="1">f_nav_periodreturnrankingper(A2785,参数!$B$4,参数!$B$3,3)</f>
        <v>0</v>
      </c>
      <c r="M2785" s="17">
        <f ca="1">f_nav_adjustedreturn(A2785,参数!$B$5,参数!$B$4)</f>
        <v>0</v>
      </c>
      <c r="N2785" s="17">
        <f ca="1">f_nav_periodreturnrankingper(A2785,参数!$B$5,参数!$B$4,3)</f>
        <v>0</v>
      </c>
      <c r="O2785" s="17">
        <f ca="1">f_nav_adjustedreturn(A2785,参数!$B$6,参数!$B$5)</f>
        <v>0</v>
      </c>
      <c r="P2785" s="17">
        <f ca="1">f_nav_periodreturnrankingper(A2785,参数!$B$6,参数!$B$5,3)</f>
        <v>0</v>
      </c>
      <c r="Q2785" s="25">
        <f>f_return(A2785,1,参数!$B$1-365/2,参数!$B$1)</f>
        <v>0</v>
      </c>
      <c r="R2785" s="25">
        <f ca="1">f_return(A2785,1,参数!$B$4,参数!$B$1)</f>
        <v>0</v>
      </c>
      <c r="S2785" s="25">
        <f ca="1">f_return(A2785,1,参数!$B$6,参数!$B$1)</f>
        <v>0</v>
      </c>
      <c r="T2785" t="str">
        <f>f_info_investtype(A2785)</f>
        <v>偏股混合型基金</v>
      </c>
      <c r="U2785" t="str">
        <f>f_info_fundmanager(A2785)</f>
        <v>晏青</v>
      </c>
      <c r="V2785">
        <f>f_info_manager_onthepostdays(A2785,1)</f>
        <v>135</v>
      </c>
      <c r="W2785" s="25">
        <f ca="1">f_return_1w(A2785,"0",参数!$B$2)</f>
        <v>0</v>
      </c>
      <c r="X2785" s="25">
        <f>f_return_1m(A2785,"0",参数!$B$1)</f>
        <v>20.6634692246203</v>
      </c>
      <c r="Y2785" s="25">
        <f>f_return_3m(A2785,0,参数!$B$1)</f>
        <v>21.5011570580541</v>
      </c>
      <c r="Z2785" s="25">
        <f>f_return_6m(A2785,0,参数!B2784)</f>
        <v>0</v>
      </c>
      <c r="AA2785" t="str">
        <f>f_dq_status(A2785,参数!$B$1)</f>
        <v>开放申购|开放赎回</v>
      </c>
      <c r="AB2785" s="17">
        <f ca="1">f_risk_maxdownside(A2785,参数!$B$6,参数!$B$1)</f>
        <v>-2.70644014223627</v>
      </c>
      <c r="AC2785" s="17">
        <f ca="1">f_risk_maxdownside(A2785,参数!$B$4,参数!$B$1)</f>
        <v>-2.70644014223627</v>
      </c>
      <c r="AD2785" t="str">
        <f ca="1">f_risk_maxdownside_date(A2785,参数!$B$6,参数!$B$1)</f>
        <v>20201110-20201215</v>
      </c>
    </row>
    <row r="2786" spans="1:30">
      <c r="A2786" s="15" t="s">
        <v>2814</v>
      </c>
      <c r="B2786" t="str">
        <f>f_info_name(A2786)</f>
        <v>天弘创新领航A</v>
      </c>
      <c r="C2786" t="str">
        <f>f_info_setupdate(A2786)</f>
        <v>2020-08-28</v>
      </c>
      <c r="D2786" s="16">
        <f t="shared" si="43"/>
        <v>150</v>
      </c>
      <c r="F2786" s="17">
        <f>f_netasset_total(A2786,参数!$B$1,100000000)</f>
        <v>12.8686849339</v>
      </c>
      <c r="G2786" s="17">
        <f ca="1">f_nav_adjustedreturn(A2786,参数!$B$2,参数!$B$1)</f>
        <v>0</v>
      </c>
      <c r="H2786" s="17">
        <f ca="1">f_nav_periodreturnrankingper(A2786,参数!$B$2,参数!$B$1,3)</f>
        <v>0</v>
      </c>
      <c r="I2786" s="17">
        <f ca="1">f_nav_adjustedreturn(A2786,参数!$B$3,参数!$B$2)</f>
        <v>0</v>
      </c>
      <c r="J2786" s="17">
        <f ca="1">f_nav_periodreturnrankingper(A2786,参数!$B$3,参数!$B$2,3)</f>
        <v>0</v>
      </c>
      <c r="K2786" s="17">
        <f ca="1">f_nav_adjustedreturn(A2786,参数!$B$4,参数!$B$3)</f>
        <v>0</v>
      </c>
      <c r="L2786" s="17">
        <f ca="1">f_nav_periodreturnrankingper(A2786,参数!$B$4,参数!$B$3,3)</f>
        <v>0</v>
      </c>
      <c r="M2786" s="17">
        <f ca="1">f_nav_adjustedreturn(A2786,参数!$B$5,参数!$B$4)</f>
        <v>0</v>
      </c>
      <c r="N2786" s="17">
        <f ca="1">f_nav_periodreturnrankingper(A2786,参数!$B$5,参数!$B$4,3)</f>
        <v>0</v>
      </c>
      <c r="O2786" s="17">
        <f ca="1">f_nav_adjustedreturn(A2786,参数!$B$6,参数!$B$5)</f>
        <v>0</v>
      </c>
      <c r="P2786" s="17">
        <f ca="1">f_nav_periodreturnrankingper(A2786,参数!$B$6,参数!$B$5,3)</f>
        <v>0</v>
      </c>
      <c r="Q2786" s="25">
        <f>f_return(A2786,1,参数!$B$1-365/2,参数!$B$1)</f>
        <v>0</v>
      </c>
      <c r="R2786" s="25">
        <f ca="1">f_return(A2786,1,参数!$B$4,参数!$B$1)</f>
        <v>0</v>
      </c>
      <c r="S2786" s="25">
        <f ca="1">f_return(A2786,1,参数!$B$6,参数!$B$1)</f>
        <v>0</v>
      </c>
      <c r="T2786" t="str">
        <f>f_info_investtype(A2786)</f>
        <v>偏股混合型基金</v>
      </c>
      <c r="U2786" t="str">
        <f>f_info_fundmanager(A2786)</f>
        <v>陈国光</v>
      </c>
      <c r="V2786">
        <f>f_info_manager_onthepostdays(A2786,1)</f>
        <v>167</v>
      </c>
      <c r="W2786" s="25">
        <f ca="1">f_return_1w(A2786,"0",参数!$B$2)</f>
        <v>0</v>
      </c>
      <c r="X2786" s="25">
        <f>f_return_1m(A2786,"0",参数!$B$1)</f>
        <v>8.31505275253315</v>
      </c>
      <c r="Y2786" s="25">
        <f>f_return_3m(A2786,0,参数!$B$1)</f>
        <v>5.88175227203104</v>
      </c>
      <c r="Z2786" s="25">
        <f>f_return_6m(A2786,0,参数!B2785)</f>
        <v>0</v>
      </c>
      <c r="AA2786" t="str">
        <f>f_dq_status(A2786,参数!$B$1)</f>
        <v>开放申购|开放赎回</v>
      </c>
      <c r="AB2786" s="17">
        <f ca="1">f_risk_maxdownside(A2786,参数!$B$6,参数!$B$1)</f>
        <v>-7.33071638861628</v>
      </c>
      <c r="AC2786" s="17">
        <f ca="1">f_risk_maxdownside(A2786,参数!$B$4,参数!$B$1)</f>
        <v>-7.33071638861628</v>
      </c>
      <c r="AD2786" t="str">
        <f ca="1">f_risk_maxdownside_date(A2786,参数!$B$6,参数!$B$1)</f>
        <v>20201107-20201228</v>
      </c>
    </row>
    <row r="2787" spans="1:30">
      <c r="A2787" s="15" t="s">
        <v>2815</v>
      </c>
      <c r="B2787" t="str">
        <f>f_info_name(A2787)</f>
        <v>信达澳银蓝筹精选</v>
      </c>
      <c r="C2787" t="str">
        <f>f_info_setupdate(A2787)</f>
        <v>2020-09-09</v>
      </c>
      <c r="D2787" s="16">
        <f t="shared" si="43"/>
        <v>138</v>
      </c>
      <c r="F2787" s="17">
        <f>f_netasset_total(A2787,参数!$B$1,100000000)</f>
        <v>16.2820420245</v>
      </c>
      <c r="G2787" s="17">
        <f ca="1">f_nav_adjustedreturn(A2787,参数!$B$2,参数!$B$1)</f>
        <v>0</v>
      </c>
      <c r="H2787" s="17">
        <f ca="1">f_nav_periodreturnrankingper(A2787,参数!$B$2,参数!$B$1,3)</f>
        <v>0</v>
      </c>
      <c r="I2787" s="17">
        <f ca="1">f_nav_adjustedreturn(A2787,参数!$B$3,参数!$B$2)</f>
        <v>0</v>
      </c>
      <c r="J2787" s="17">
        <f ca="1">f_nav_periodreturnrankingper(A2787,参数!$B$3,参数!$B$2,3)</f>
        <v>0</v>
      </c>
      <c r="K2787" s="17">
        <f ca="1">f_nav_adjustedreturn(A2787,参数!$B$4,参数!$B$3)</f>
        <v>0</v>
      </c>
      <c r="L2787" s="17">
        <f ca="1">f_nav_periodreturnrankingper(A2787,参数!$B$4,参数!$B$3,3)</f>
        <v>0</v>
      </c>
      <c r="M2787" s="17">
        <f ca="1">f_nav_adjustedreturn(A2787,参数!$B$5,参数!$B$4)</f>
        <v>0</v>
      </c>
      <c r="N2787" s="17">
        <f ca="1">f_nav_periodreturnrankingper(A2787,参数!$B$5,参数!$B$4,3)</f>
        <v>0</v>
      </c>
      <c r="O2787" s="17">
        <f ca="1">f_nav_adjustedreturn(A2787,参数!$B$6,参数!$B$5)</f>
        <v>0</v>
      </c>
      <c r="P2787" s="17">
        <f ca="1">f_nav_periodreturnrankingper(A2787,参数!$B$6,参数!$B$5,3)</f>
        <v>0</v>
      </c>
      <c r="Q2787" s="25">
        <f>f_return(A2787,1,参数!$B$1-365/2,参数!$B$1)</f>
        <v>0</v>
      </c>
      <c r="R2787" s="25">
        <f ca="1">f_return(A2787,1,参数!$B$4,参数!$B$1)</f>
        <v>0</v>
      </c>
      <c r="S2787" s="25">
        <f ca="1">f_return(A2787,1,参数!$B$6,参数!$B$1)</f>
        <v>0</v>
      </c>
      <c r="T2787" t="str">
        <f>f_info_investtype(A2787)</f>
        <v>普通股票型基金</v>
      </c>
      <c r="U2787" t="str">
        <f>f_info_fundmanager(A2787)</f>
        <v>邹运</v>
      </c>
      <c r="V2787">
        <f>f_info_manager_onthepostdays(A2787,1)</f>
        <v>155</v>
      </c>
      <c r="W2787" s="25">
        <f ca="1">f_return_1w(A2787,"0",参数!$B$2)</f>
        <v>0</v>
      </c>
      <c r="X2787" s="25">
        <f>f_return_1m(A2787,"0",参数!$B$1)</f>
        <v>17.850557555536</v>
      </c>
      <c r="Y2787" s="25">
        <f>f_return_3m(A2787,0,参数!$B$1)</f>
        <v>34.9894398068993</v>
      </c>
      <c r="Z2787" s="25">
        <f>f_return_6m(A2787,0,参数!B2786)</f>
        <v>0</v>
      </c>
      <c r="AA2787" t="str">
        <f>f_dq_status(A2787,参数!$B$1)</f>
        <v>开放申购|开放赎回</v>
      </c>
      <c r="AB2787" s="17">
        <f ca="1">f_risk_maxdownside(A2787,参数!$B$6,参数!$B$1)</f>
        <v>-5.8237664411161</v>
      </c>
      <c r="AC2787" s="17">
        <f ca="1">f_risk_maxdownside(A2787,参数!$B$4,参数!$B$1)</f>
        <v>-5.8237664411161</v>
      </c>
      <c r="AD2787" t="str">
        <f ca="1">f_risk_maxdownside_date(A2787,参数!$B$6,参数!$B$1)</f>
        <v>20210113-20210119</v>
      </c>
    </row>
    <row r="2788" spans="1:30">
      <c r="A2788" s="15" t="s">
        <v>2816</v>
      </c>
      <c r="B2788" t="str">
        <f>f_info_name(A2788)</f>
        <v>华宝研究精选</v>
      </c>
      <c r="C2788" t="str">
        <f>f_info_setupdate(A2788)</f>
        <v>2020-08-26</v>
      </c>
      <c r="D2788" s="16">
        <f t="shared" si="43"/>
        <v>152</v>
      </c>
      <c r="F2788" s="17">
        <f>f_netasset_total(A2788,参数!$B$1,100000000)</f>
        <v>46.8617276381</v>
      </c>
      <c r="G2788" s="17">
        <f ca="1">f_nav_adjustedreturn(A2788,参数!$B$2,参数!$B$1)</f>
        <v>0</v>
      </c>
      <c r="H2788" s="17">
        <f ca="1">f_nav_periodreturnrankingper(A2788,参数!$B$2,参数!$B$1,3)</f>
        <v>0</v>
      </c>
      <c r="I2788" s="17">
        <f ca="1">f_nav_adjustedreturn(A2788,参数!$B$3,参数!$B$2)</f>
        <v>0</v>
      </c>
      <c r="J2788" s="17">
        <f ca="1">f_nav_periodreturnrankingper(A2788,参数!$B$3,参数!$B$2,3)</f>
        <v>0</v>
      </c>
      <c r="K2788" s="17">
        <f ca="1">f_nav_adjustedreturn(A2788,参数!$B$4,参数!$B$3)</f>
        <v>0</v>
      </c>
      <c r="L2788" s="17">
        <f ca="1">f_nav_periodreturnrankingper(A2788,参数!$B$4,参数!$B$3,3)</f>
        <v>0</v>
      </c>
      <c r="M2788" s="17">
        <f ca="1">f_nav_adjustedreturn(A2788,参数!$B$5,参数!$B$4)</f>
        <v>0</v>
      </c>
      <c r="N2788" s="17">
        <f ca="1">f_nav_periodreturnrankingper(A2788,参数!$B$5,参数!$B$4,3)</f>
        <v>0</v>
      </c>
      <c r="O2788" s="17">
        <f ca="1">f_nav_adjustedreturn(A2788,参数!$B$6,参数!$B$5)</f>
        <v>0</v>
      </c>
      <c r="P2788" s="17">
        <f ca="1">f_nav_periodreturnrankingper(A2788,参数!$B$6,参数!$B$5,3)</f>
        <v>0</v>
      </c>
      <c r="Q2788" s="25">
        <f>f_return(A2788,1,参数!$B$1-365/2,参数!$B$1)</f>
        <v>0</v>
      </c>
      <c r="R2788" s="25">
        <f ca="1">f_return(A2788,1,参数!$B$4,参数!$B$1)</f>
        <v>0</v>
      </c>
      <c r="S2788" s="25">
        <f ca="1">f_return(A2788,1,参数!$B$6,参数!$B$1)</f>
        <v>0</v>
      </c>
      <c r="T2788" t="str">
        <f>f_info_investtype(A2788)</f>
        <v>偏股混合型基金</v>
      </c>
      <c r="U2788" t="str">
        <f>f_info_fundmanager(A2788)</f>
        <v>曾豪</v>
      </c>
      <c r="V2788">
        <f>f_info_manager_onthepostdays(A2788,1)</f>
        <v>169</v>
      </c>
      <c r="W2788" s="25">
        <f ca="1">f_return_1w(A2788,"0",参数!$B$2)</f>
        <v>0</v>
      </c>
      <c r="X2788" s="25">
        <f>f_return_1m(A2788,"0",参数!$B$1)</f>
        <v>14.737265955305</v>
      </c>
      <c r="Y2788" s="25">
        <f>f_return_3m(A2788,0,参数!$B$1)</f>
        <v>17.3962303017818</v>
      </c>
      <c r="Z2788" s="25">
        <f>f_return_6m(A2788,0,参数!B2787)</f>
        <v>0</v>
      </c>
      <c r="AA2788" t="str">
        <f>f_dq_status(A2788,参数!$B$1)</f>
        <v>开放申购|开放赎回</v>
      </c>
      <c r="AB2788" s="17">
        <f ca="1">f_risk_maxdownside(A2788,参数!$B$6,参数!$B$1)</f>
        <v>-3.07477288609365</v>
      </c>
      <c r="AC2788" s="17">
        <f ca="1">f_risk_maxdownside(A2788,参数!$B$4,参数!$B$1)</f>
        <v>-3.07477288609365</v>
      </c>
      <c r="AD2788" t="str">
        <f ca="1">f_risk_maxdownside_date(A2788,参数!$B$6,参数!$B$1)</f>
        <v>20200829-20201023</v>
      </c>
    </row>
    <row r="2789" spans="1:30">
      <c r="A2789" s="15" t="s">
        <v>2817</v>
      </c>
      <c r="B2789" t="str">
        <f>f_info_name(A2789)</f>
        <v>华泰柏瑞品质优选A</v>
      </c>
      <c r="C2789" t="str">
        <f>f_info_setupdate(A2789)</f>
        <v>2020-08-28</v>
      </c>
      <c r="D2789" s="16">
        <f t="shared" si="43"/>
        <v>150</v>
      </c>
      <c r="F2789" s="17">
        <f>f_netasset_total(A2789,参数!$B$1,100000000)</f>
        <v>50.8710721367</v>
      </c>
      <c r="G2789" s="17">
        <f ca="1">f_nav_adjustedreturn(A2789,参数!$B$2,参数!$B$1)</f>
        <v>0</v>
      </c>
      <c r="H2789" s="17">
        <f ca="1">f_nav_periodreturnrankingper(A2789,参数!$B$2,参数!$B$1,3)</f>
        <v>0</v>
      </c>
      <c r="I2789" s="17">
        <f ca="1">f_nav_adjustedreturn(A2789,参数!$B$3,参数!$B$2)</f>
        <v>0</v>
      </c>
      <c r="J2789" s="17">
        <f ca="1">f_nav_periodreturnrankingper(A2789,参数!$B$3,参数!$B$2,3)</f>
        <v>0</v>
      </c>
      <c r="K2789" s="17">
        <f ca="1">f_nav_adjustedreturn(A2789,参数!$B$4,参数!$B$3)</f>
        <v>0</v>
      </c>
      <c r="L2789" s="17">
        <f ca="1">f_nav_periodreturnrankingper(A2789,参数!$B$4,参数!$B$3,3)</f>
        <v>0</v>
      </c>
      <c r="M2789" s="17">
        <f ca="1">f_nav_adjustedreturn(A2789,参数!$B$5,参数!$B$4)</f>
        <v>0</v>
      </c>
      <c r="N2789" s="17">
        <f ca="1">f_nav_periodreturnrankingper(A2789,参数!$B$5,参数!$B$4,3)</f>
        <v>0</v>
      </c>
      <c r="O2789" s="17">
        <f ca="1">f_nav_adjustedreturn(A2789,参数!$B$6,参数!$B$5)</f>
        <v>0</v>
      </c>
      <c r="P2789" s="17">
        <f ca="1">f_nav_periodreturnrankingper(A2789,参数!$B$6,参数!$B$5,3)</f>
        <v>0</v>
      </c>
      <c r="Q2789" s="25">
        <f>f_return(A2789,1,参数!$B$1-365/2,参数!$B$1)</f>
        <v>0</v>
      </c>
      <c r="R2789" s="25">
        <f ca="1">f_return(A2789,1,参数!$B$4,参数!$B$1)</f>
        <v>0</v>
      </c>
      <c r="S2789" s="25">
        <f ca="1">f_return(A2789,1,参数!$B$6,参数!$B$1)</f>
        <v>0</v>
      </c>
      <c r="T2789" t="str">
        <f>f_info_investtype(A2789)</f>
        <v>偏股混合型基金</v>
      </c>
      <c r="U2789" t="str">
        <f>f_info_fundmanager(A2789)</f>
        <v>沈雪峰</v>
      </c>
      <c r="V2789">
        <f>f_info_manager_onthepostdays(A2789,1)</f>
        <v>167</v>
      </c>
      <c r="W2789" s="25">
        <f ca="1">f_return_1w(A2789,"0",参数!$B$2)</f>
        <v>0</v>
      </c>
      <c r="X2789" s="25">
        <f>f_return_1m(A2789,"0",参数!$B$1)</f>
        <v>17.5516634232231</v>
      </c>
      <c r="Y2789" s="25">
        <f>f_return_3m(A2789,0,参数!$B$1)</f>
        <v>27.8343242970876</v>
      </c>
      <c r="Z2789" s="25">
        <f>f_return_6m(A2789,0,参数!B2788)</f>
        <v>0</v>
      </c>
      <c r="AA2789" t="str">
        <f>f_dq_status(A2789,参数!$B$1)</f>
        <v>开放申购|开放赎回</v>
      </c>
      <c r="AB2789" s="17">
        <f ca="1">f_risk_maxdownside(A2789,参数!$B$6,参数!$B$1)</f>
        <v>-8.85177116113936</v>
      </c>
      <c r="AC2789" s="17">
        <f ca="1">f_risk_maxdownside(A2789,参数!$B$4,参数!$B$1)</f>
        <v>-8.85177116113936</v>
      </c>
      <c r="AD2789" t="str">
        <f ca="1">f_risk_maxdownside_date(A2789,参数!$B$6,参数!$B$1)</f>
        <v>20210108-20210119</v>
      </c>
    </row>
    <row r="2790" spans="1:30">
      <c r="A2790" s="15" t="s">
        <v>2818</v>
      </c>
      <c r="B2790" t="str">
        <f>f_info_name(A2790)</f>
        <v>景顺长城量化成长演化</v>
      </c>
      <c r="C2790" t="str">
        <f>f_info_setupdate(A2790)</f>
        <v>2020-11-18</v>
      </c>
      <c r="D2790" s="16">
        <f t="shared" si="43"/>
        <v>68</v>
      </c>
      <c r="F2790" s="17">
        <f>f_netasset_total(A2790,参数!$B$1,100000000)</f>
        <v>11.4771311219</v>
      </c>
      <c r="G2790" s="17">
        <f ca="1">f_nav_adjustedreturn(A2790,参数!$B$2,参数!$B$1)</f>
        <v>0</v>
      </c>
      <c r="H2790" s="17">
        <f ca="1">f_nav_periodreturnrankingper(A2790,参数!$B$2,参数!$B$1,3)</f>
        <v>0</v>
      </c>
      <c r="I2790" s="17">
        <f ca="1">f_nav_adjustedreturn(A2790,参数!$B$3,参数!$B$2)</f>
        <v>0</v>
      </c>
      <c r="J2790" s="17">
        <f ca="1">f_nav_periodreturnrankingper(A2790,参数!$B$3,参数!$B$2,3)</f>
        <v>0</v>
      </c>
      <c r="K2790" s="17">
        <f ca="1">f_nav_adjustedreturn(A2790,参数!$B$4,参数!$B$3)</f>
        <v>0</v>
      </c>
      <c r="L2790" s="17">
        <f ca="1">f_nav_periodreturnrankingper(A2790,参数!$B$4,参数!$B$3,3)</f>
        <v>0</v>
      </c>
      <c r="M2790" s="17">
        <f ca="1">f_nav_adjustedreturn(A2790,参数!$B$5,参数!$B$4)</f>
        <v>0</v>
      </c>
      <c r="N2790" s="17">
        <f ca="1">f_nav_periodreturnrankingper(A2790,参数!$B$5,参数!$B$4,3)</f>
        <v>0</v>
      </c>
      <c r="O2790" s="17">
        <f ca="1">f_nav_adjustedreturn(A2790,参数!$B$6,参数!$B$5)</f>
        <v>0</v>
      </c>
      <c r="P2790" s="17">
        <f ca="1">f_nav_periodreturnrankingper(A2790,参数!$B$6,参数!$B$5,3)</f>
        <v>0</v>
      </c>
      <c r="Q2790" s="25">
        <f>f_return(A2790,1,参数!$B$1-365/2,参数!$B$1)</f>
        <v>0</v>
      </c>
      <c r="R2790" s="25">
        <f ca="1">f_return(A2790,1,参数!$B$4,参数!$B$1)</f>
        <v>0</v>
      </c>
      <c r="S2790" s="25">
        <f ca="1">f_return(A2790,1,参数!$B$6,参数!$B$1)</f>
        <v>0</v>
      </c>
      <c r="T2790" t="str">
        <f>f_info_investtype(A2790)</f>
        <v>偏股混合型基金</v>
      </c>
      <c r="U2790" t="str">
        <f>f_info_fundmanager(A2790)</f>
        <v>黎海威</v>
      </c>
      <c r="V2790">
        <f>f_info_manager_onthepostdays(A2790,1)</f>
        <v>85</v>
      </c>
      <c r="W2790" s="25">
        <f ca="1">f_return_1w(A2790,"0",参数!$B$2)</f>
        <v>0</v>
      </c>
      <c r="X2790" s="25">
        <f>f_return_1m(A2790,"0",参数!$B$1)</f>
        <v>11.3279717536289</v>
      </c>
      <c r="Y2790" s="25">
        <f>f_return_3m(A2790,0,参数!$B$1)</f>
        <v>0</v>
      </c>
      <c r="Z2790" s="25">
        <f>f_return_6m(A2790,0,参数!B2789)</f>
        <v>0</v>
      </c>
      <c r="AA2790" t="str">
        <f>f_dq_status(A2790,参数!$B$1)</f>
        <v>封闭期</v>
      </c>
      <c r="AB2790" s="17">
        <f ca="1">f_risk_maxdownside(A2790,参数!$B$6,参数!$B$1)</f>
        <v>-2.54871088368432</v>
      </c>
      <c r="AC2790" s="17">
        <f ca="1">f_risk_maxdownside(A2790,参数!$B$4,参数!$B$1)</f>
        <v>-2.54871088368432</v>
      </c>
      <c r="AD2790" t="str">
        <f ca="1">f_risk_maxdownside_date(A2790,参数!$B$6,参数!$B$1)</f>
        <v>20201205-20201211</v>
      </c>
    </row>
    <row r="2791" spans="1:30">
      <c r="A2791" s="15" t="s">
        <v>2819</v>
      </c>
      <c r="B2791" t="str">
        <f>f_info_name(A2791)</f>
        <v>嘉实前沿创新</v>
      </c>
      <c r="C2791" t="str">
        <f>f_info_setupdate(A2791)</f>
        <v>2020-09-14</v>
      </c>
      <c r="D2791" s="16">
        <f t="shared" si="43"/>
        <v>133</v>
      </c>
      <c r="F2791" s="17">
        <f>f_netasset_total(A2791,参数!$B$1,100000000)</f>
        <v>46.5971538194</v>
      </c>
      <c r="G2791" s="17">
        <f ca="1">f_nav_adjustedreturn(A2791,参数!$B$2,参数!$B$1)</f>
        <v>0</v>
      </c>
      <c r="H2791" s="17">
        <f ca="1">f_nav_periodreturnrankingper(A2791,参数!$B$2,参数!$B$1,3)</f>
        <v>0</v>
      </c>
      <c r="I2791" s="17">
        <f ca="1">f_nav_adjustedreturn(A2791,参数!$B$3,参数!$B$2)</f>
        <v>0</v>
      </c>
      <c r="J2791" s="17">
        <f ca="1">f_nav_periodreturnrankingper(A2791,参数!$B$3,参数!$B$2,3)</f>
        <v>0</v>
      </c>
      <c r="K2791" s="17">
        <f ca="1">f_nav_adjustedreturn(A2791,参数!$B$4,参数!$B$3)</f>
        <v>0</v>
      </c>
      <c r="L2791" s="17">
        <f ca="1">f_nav_periodreturnrankingper(A2791,参数!$B$4,参数!$B$3,3)</f>
        <v>0</v>
      </c>
      <c r="M2791" s="17">
        <f ca="1">f_nav_adjustedreturn(A2791,参数!$B$5,参数!$B$4)</f>
        <v>0</v>
      </c>
      <c r="N2791" s="17">
        <f ca="1">f_nav_periodreturnrankingper(A2791,参数!$B$5,参数!$B$4,3)</f>
        <v>0</v>
      </c>
      <c r="O2791" s="17">
        <f ca="1">f_nav_adjustedreturn(A2791,参数!$B$6,参数!$B$5)</f>
        <v>0</v>
      </c>
      <c r="P2791" s="17">
        <f ca="1">f_nav_periodreturnrankingper(A2791,参数!$B$6,参数!$B$5,3)</f>
        <v>0</v>
      </c>
      <c r="Q2791" s="25">
        <f>f_return(A2791,1,参数!$B$1-365/2,参数!$B$1)</f>
        <v>0</v>
      </c>
      <c r="R2791" s="25">
        <f ca="1">f_return(A2791,1,参数!$B$4,参数!$B$1)</f>
        <v>0</v>
      </c>
      <c r="S2791" s="25">
        <f ca="1">f_return(A2791,1,参数!$B$6,参数!$B$1)</f>
        <v>0</v>
      </c>
      <c r="T2791" t="str">
        <f>f_info_investtype(A2791)</f>
        <v>偏股混合型基金</v>
      </c>
      <c r="U2791" t="str">
        <f>f_info_fundmanager(A2791)</f>
        <v>张丹华</v>
      </c>
      <c r="V2791">
        <f>f_info_manager_onthepostdays(A2791,1)</f>
        <v>150</v>
      </c>
      <c r="W2791" s="25">
        <f ca="1">f_return_1w(A2791,"0",参数!$B$2)</f>
        <v>0</v>
      </c>
      <c r="X2791" s="25">
        <f>f_return_1m(A2791,"0",参数!$B$1)</f>
        <v>21.2063664315428</v>
      </c>
      <c r="Y2791" s="25">
        <f>f_return_3m(A2791,0,参数!$B$1)</f>
        <v>38.3035806418326</v>
      </c>
      <c r="Z2791" s="25">
        <f>f_return_6m(A2791,0,参数!B2790)</f>
        <v>0</v>
      </c>
      <c r="AA2791" t="str">
        <f>f_dq_status(A2791,参数!$B$1)</f>
        <v>开放申购|开放赎回</v>
      </c>
      <c r="AB2791" s="17">
        <f ca="1">f_risk_maxdownside(A2791,参数!$B$6,参数!$B$1)</f>
        <v>-3.6713784270942</v>
      </c>
      <c r="AC2791" s="17">
        <f ca="1">f_risk_maxdownside(A2791,参数!$B$4,参数!$B$1)</f>
        <v>-3.6713784270942</v>
      </c>
      <c r="AD2791" t="str">
        <f ca="1">f_risk_maxdownside_date(A2791,参数!$B$6,参数!$B$1)</f>
        <v>20201107-20201127</v>
      </c>
    </row>
    <row r="2792" spans="1:30">
      <c r="A2792" s="15" t="s">
        <v>2820</v>
      </c>
      <c r="B2792" t="str">
        <f>f_info_name(A2792)</f>
        <v>嘉实创新先锋A</v>
      </c>
      <c r="C2792" t="str">
        <f>f_info_setupdate(A2792)</f>
        <v>2020-10-20</v>
      </c>
      <c r="D2792" s="16">
        <f t="shared" si="43"/>
        <v>97</v>
      </c>
      <c r="F2792" s="17">
        <f>f_netasset_total(A2792,参数!$B$1,100000000)</f>
        <v>40.3567225558</v>
      </c>
      <c r="G2792" s="17">
        <f ca="1">f_nav_adjustedreturn(A2792,参数!$B$2,参数!$B$1)</f>
        <v>0</v>
      </c>
      <c r="H2792" s="17">
        <f ca="1">f_nav_periodreturnrankingper(A2792,参数!$B$2,参数!$B$1,3)</f>
        <v>0</v>
      </c>
      <c r="I2792" s="17">
        <f ca="1">f_nav_adjustedreturn(A2792,参数!$B$3,参数!$B$2)</f>
        <v>0</v>
      </c>
      <c r="J2792" s="17">
        <f ca="1">f_nav_periodreturnrankingper(A2792,参数!$B$3,参数!$B$2,3)</f>
        <v>0</v>
      </c>
      <c r="K2792" s="17">
        <f ca="1">f_nav_adjustedreturn(A2792,参数!$B$4,参数!$B$3)</f>
        <v>0</v>
      </c>
      <c r="L2792" s="17">
        <f ca="1">f_nav_periodreturnrankingper(A2792,参数!$B$4,参数!$B$3,3)</f>
        <v>0</v>
      </c>
      <c r="M2792" s="17">
        <f ca="1">f_nav_adjustedreturn(A2792,参数!$B$5,参数!$B$4)</f>
        <v>0</v>
      </c>
      <c r="N2792" s="17">
        <f ca="1">f_nav_periodreturnrankingper(A2792,参数!$B$5,参数!$B$4,3)</f>
        <v>0</v>
      </c>
      <c r="O2792" s="17">
        <f ca="1">f_nav_adjustedreturn(A2792,参数!$B$6,参数!$B$5)</f>
        <v>0</v>
      </c>
      <c r="P2792" s="17">
        <f ca="1">f_nav_periodreturnrankingper(A2792,参数!$B$6,参数!$B$5,3)</f>
        <v>0</v>
      </c>
      <c r="Q2792" s="25">
        <f>f_return(A2792,1,参数!$B$1-365/2,参数!$B$1)</f>
        <v>0</v>
      </c>
      <c r="R2792" s="25">
        <f ca="1">f_return(A2792,1,参数!$B$4,参数!$B$1)</f>
        <v>0</v>
      </c>
      <c r="S2792" s="25">
        <f ca="1">f_return(A2792,1,参数!$B$6,参数!$B$1)</f>
        <v>0</v>
      </c>
      <c r="T2792" t="str">
        <f>f_info_investtype(A2792)</f>
        <v>偏股混合型基金</v>
      </c>
      <c r="U2792" t="str">
        <f>f_info_fundmanager(A2792)</f>
        <v>张丹华,颜媛</v>
      </c>
      <c r="V2792">
        <f>f_info_manager_onthepostdays(A2792,1)</f>
        <v>114</v>
      </c>
      <c r="W2792" s="25">
        <f ca="1">f_return_1w(A2792,"0",参数!$B$2)</f>
        <v>0</v>
      </c>
      <c r="X2792" s="25">
        <f>f_return_1m(A2792,"0",参数!$B$1)</f>
        <v>12.7586206896552</v>
      </c>
      <c r="Y2792" s="25">
        <f>f_return_3m(A2792,0,参数!$B$1)</f>
        <v>14.6104546364911</v>
      </c>
      <c r="Z2792" s="25">
        <f>f_return_6m(A2792,0,参数!B2791)</f>
        <v>0</v>
      </c>
      <c r="AA2792" t="str">
        <f>f_dq_status(A2792,参数!$B$1)</f>
        <v>开放申购|开放赎回</v>
      </c>
      <c r="AB2792" s="17">
        <f ca="1">f_risk_maxdownside(A2792,参数!$B$6,参数!$B$1)</f>
        <v>-0.536779324055673</v>
      </c>
      <c r="AC2792" s="17">
        <f ca="1">f_risk_maxdownside(A2792,参数!$B$4,参数!$B$1)</f>
        <v>-0.536779324055673</v>
      </c>
      <c r="AD2792" t="str">
        <f ca="1">f_risk_maxdownside_date(A2792,参数!$B$6,参数!$B$1)</f>
        <v>20201107-20201127</v>
      </c>
    </row>
    <row r="2793" spans="1:30">
      <c r="A2793" s="15" t="s">
        <v>2821</v>
      </c>
      <c r="B2793" t="str">
        <f>f_info_name(A2793)</f>
        <v>上投摩根慧见两年持有</v>
      </c>
      <c r="C2793" t="str">
        <f>f_info_setupdate(A2793)</f>
        <v>2020-09-17</v>
      </c>
      <c r="D2793" s="16">
        <f t="shared" si="43"/>
        <v>130</v>
      </c>
      <c r="F2793" s="17">
        <f>f_netasset_total(A2793,参数!$B$1,100000000)</f>
        <v>24.3772855189</v>
      </c>
      <c r="G2793" s="17">
        <f ca="1">f_nav_adjustedreturn(A2793,参数!$B$2,参数!$B$1)</f>
        <v>0</v>
      </c>
      <c r="H2793" s="17">
        <f ca="1">f_nav_periodreturnrankingper(A2793,参数!$B$2,参数!$B$1,3)</f>
        <v>0</v>
      </c>
      <c r="I2793" s="17">
        <f ca="1">f_nav_adjustedreturn(A2793,参数!$B$3,参数!$B$2)</f>
        <v>0</v>
      </c>
      <c r="J2793" s="17">
        <f ca="1">f_nav_periodreturnrankingper(A2793,参数!$B$3,参数!$B$2,3)</f>
        <v>0</v>
      </c>
      <c r="K2793" s="17">
        <f ca="1">f_nav_adjustedreturn(A2793,参数!$B$4,参数!$B$3)</f>
        <v>0</v>
      </c>
      <c r="L2793" s="17">
        <f ca="1">f_nav_periodreturnrankingper(A2793,参数!$B$4,参数!$B$3,3)</f>
        <v>0</v>
      </c>
      <c r="M2793" s="17">
        <f ca="1">f_nav_adjustedreturn(A2793,参数!$B$5,参数!$B$4)</f>
        <v>0</v>
      </c>
      <c r="N2793" s="17">
        <f ca="1">f_nav_periodreturnrankingper(A2793,参数!$B$5,参数!$B$4,3)</f>
        <v>0</v>
      </c>
      <c r="O2793" s="17">
        <f ca="1">f_nav_adjustedreturn(A2793,参数!$B$6,参数!$B$5)</f>
        <v>0</v>
      </c>
      <c r="P2793" s="17">
        <f ca="1">f_nav_periodreturnrankingper(A2793,参数!$B$6,参数!$B$5,3)</f>
        <v>0</v>
      </c>
      <c r="Q2793" s="25">
        <f>f_return(A2793,1,参数!$B$1-365/2,参数!$B$1)</f>
        <v>0</v>
      </c>
      <c r="R2793" s="25">
        <f ca="1">f_return(A2793,1,参数!$B$4,参数!$B$1)</f>
        <v>0</v>
      </c>
      <c r="S2793" s="25">
        <f ca="1">f_return(A2793,1,参数!$B$6,参数!$B$1)</f>
        <v>0</v>
      </c>
      <c r="T2793" t="str">
        <f>f_info_investtype(A2793)</f>
        <v>偏股混合型基金</v>
      </c>
      <c r="U2793" t="str">
        <f>f_info_fundmanager(A2793)</f>
        <v>李德辉</v>
      </c>
      <c r="V2793">
        <f>f_info_manager_onthepostdays(A2793,1)</f>
        <v>147</v>
      </c>
      <c r="W2793" s="25">
        <f ca="1">f_return_1w(A2793,"0",参数!$B$2)</f>
        <v>0</v>
      </c>
      <c r="X2793" s="25">
        <f>f_return_1m(A2793,"0",参数!$B$1)</f>
        <v>14.8491879350348</v>
      </c>
      <c r="Y2793" s="25">
        <f>f_return_3m(A2793,0,参数!$B$1)</f>
        <v>24.4844583039936</v>
      </c>
      <c r="Z2793" s="25">
        <f>f_return_6m(A2793,0,参数!B2792)</f>
        <v>0</v>
      </c>
      <c r="AA2793" t="str">
        <f>f_dq_status(A2793,参数!$B$1)</f>
        <v>开放申购|暂停赎回</v>
      </c>
      <c r="AB2793" s="17">
        <f ca="1">f_risk_maxdownside(A2793,参数!$B$6,参数!$B$1)</f>
        <v>-3.80034032898469</v>
      </c>
      <c r="AC2793" s="17">
        <f ca="1">f_risk_maxdownside(A2793,参数!$B$4,参数!$B$1)</f>
        <v>-3.80034032898469</v>
      </c>
      <c r="AD2793" t="str">
        <f ca="1">f_risk_maxdownside_date(A2793,参数!$B$6,参数!$B$1)</f>
        <v>20201110-20201111</v>
      </c>
    </row>
    <row r="2794" spans="1:30">
      <c r="A2794" s="15" t="s">
        <v>2822</v>
      </c>
      <c r="B2794" t="str">
        <f>f_info_name(A2794)</f>
        <v>东方中国红利</v>
      </c>
      <c r="C2794" t="str">
        <f>f_info_setupdate(A2794)</f>
        <v>2020-09-30</v>
      </c>
      <c r="D2794" s="16">
        <f t="shared" si="43"/>
        <v>117</v>
      </c>
      <c r="F2794" s="17">
        <f>f_netasset_total(A2794,参数!$B$1,100000000)</f>
        <v>2.6578992675</v>
      </c>
      <c r="G2794" s="17">
        <f ca="1">f_nav_adjustedreturn(A2794,参数!$B$2,参数!$B$1)</f>
        <v>0</v>
      </c>
      <c r="H2794" s="17">
        <f ca="1">f_nav_periodreturnrankingper(A2794,参数!$B$2,参数!$B$1,3)</f>
        <v>0</v>
      </c>
      <c r="I2794" s="17">
        <f ca="1">f_nav_adjustedreturn(A2794,参数!$B$3,参数!$B$2)</f>
        <v>0</v>
      </c>
      <c r="J2794" s="17">
        <f ca="1">f_nav_periodreturnrankingper(A2794,参数!$B$3,参数!$B$2,3)</f>
        <v>0</v>
      </c>
      <c r="K2794" s="17">
        <f ca="1">f_nav_adjustedreturn(A2794,参数!$B$4,参数!$B$3)</f>
        <v>0</v>
      </c>
      <c r="L2794" s="17">
        <f ca="1">f_nav_periodreturnrankingper(A2794,参数!$B$4,参数!$B$3,3)</f>
        <v>0</v>
      </c>
      <c r="M2794" s="17">
        <f ca="1">f_nav_adjustedreturn(A2794,参数!$B$5,参数!$B$4)</f>
        <v>0</v>
      </c>
      <c r="N2794" s="17">
        <f ca="1">f_nav_periodreturnrankingper(A2794,参数!$B$5,参数!$B$4,3)</f>
        <v>0</v>
      </c>
      <c r="O2794" s="17">
        <f ca="1">f_nav_adjustedreturn(A2794,参数!$B$6,参数!$B$5)</f>
        <v>0</v>
      </c>
      <c r="P2794" s="17">
        <f ca="1">f_nav_periodreturnrankingper(A2794,参数!$B$6,参数!$B$5,3)</f>
        <v>0</v>
      </c>
      <c r="Q2794" s="25">
        <f>f_return(A2794,1,参数!$B$1-365/2,参数!$B$1)</f>
        <v>0</v>
      </c>
      <c r="R2794" s="25">
        <f ca="1">f_return(A2794,1,参数!$B$4,参数!$B$1)</f>
        <v>0</v>
      </c>
      <c r="S2794" s="25">
        <f ca="1">f_return(A2794,1,参数!$B$6,参数!$B$1)</f>
        <v>0</v>
      </c>
      <c r="T2794" t="str">
        <f>f_info_investtype(A2794)</f>
        <v>偏股混合型基金</v>
      </c>
      <c r="U2794" t="str">
        <f>f_info_fundmanager(A2794)</f>
        <v>许文波,薛子徵</v>
      </c>
      <c r="V2794">
        <f>f_info_manager_onthepostdays(A2794,1)</f>
        <v>134</v>
      </c>
      <c r="W2794" s="25">
        <f ca="1">f_return_1w(A2794,"0",参数!$B$2)</f>
        <v>0</v>
      </c>
      <c r="X2794" s="25">
        <f>f_return_1m(A2794,"0",参数!$B$1)</f>
        <v>8.53164806951714</v>
      </c>
      <c r="Y2794" s="25">
        <f>f_return_3m(A2794,0,参数!$B$1)</f>
        <v>10.218612113919</v>
      </c>
      <c r="Z2794" s="25">
        <f>f_return_6m(A2794,0,参数!B2793)</f>
        <v>0</v>
      </c>
      <c r="AA2794" t="str">
        <f>f_dq_status(A2794,参数!$B$1)</f>
        <v>开放申购|开放赎回</v>
      </c>
      <c r="AB2794" s="17">
        <f ca="1">f_risk_maxdownside(A2794,参数!$B$6,参数!$B$1)</f>
        <v>-5.16598453842655</v>
      </c>
      <c r="AC2794" s="17">
        <f ca="1">f_risk_maxdownside(A2794,参数!$B$4,参数!$B$1)</f>
        <v>-5.16598453842655</v>
      </c>
      <c r="AD2794" t="str">
        <f ca="1">f_risk_maxdownside_date(A2794,参数!$B$6,参数!$B$1)</f>
        <v>20210113-20210119</v>
      </c>
    </row>
    <row r="2795" spans="1:30">
      <c r="A2795" s="15" t="s">
        <v>2823</v>
      </c>
      <c r="B2795" t="str">
        <f>f_info_name(A2795)</f>
        <v>创金合信研究精选A</v>
      </c>
      <c r="C2795" t="str">
        <f>f_info_setupdate(A2795)</f>
        <v>2020-11-04</v>
      </c>
      <c r="D2795" s="16">
        <f t="shared" si="43"/>
        <v>82</v>
      </c>
      <c r="F2795" s="17">
        <f>f_netasset_total(A2795,参数!$B$1,100000000)</f>
        <v>2.6008802952</v>
      </c>
      <c r="G2795" s="17">
        <f ca="1">f_nav_adjustedreturn(A2795,参数!$B$2,参数!$B$1)</f>
        <v>0</v>
      </c>
      <c r="H2795" s="17">
        <f ca="1">f_nav_periodreturnrankingper(A2795,参数!$B$2,参数!$B$1,3)</f>
        <v>0</v>
      </c>
      <c r="I2795" s="17">
        <f ca="1">f_nav_adjustedreturn(A2795,参数!$B$3,参数!$B$2)</f>
        <v>0</v>
      </c>
      <c r="J2795" s="17">
        <f ca="1">f_nav_periodreturnrankingper(A2795,参数!$B$3,参数!$B$2,3)</f>
        <v>0</v>
      </c>
      <c r="K2795" s="17">
        <f ca="1">f_nav_adjustedreturn(A2795,参数!$B$4,参数!$B$3)</f>
        <v>0</v>
      </c>
      <c r="L2795" s="17">
        <f ca="1">f_nav_periodreturnrankingper(A2795,参数!$B$4,参数!$B$3,3)</f>
        <v>0</v>
      </c>
      <c r="M2795" s="17">
        <f ca="1">f_nav_adjustedreturn(A2795,参数!$B$5,参数!$B$4)</f>
        <v>0</v>
      </c>
      <c r="N2795" s="17">
        <f ca="1">f_nav_periodreturnrankingper(A2795,参数!$B$5,参数!$B$4,3)</f>
        <v>0</v>
      </c>
      <c r="O2795" s="17">
        <f ca="1">f_nav_adjustedreturn(A2795,参数!$B$6,参数!$B$5)</f>
        <v>0</v>
      </c>
      <c r="P2795" s="17">
        <f ca="1">f_nav_periodreturnrankingper(A2795,参数!$B$6,参数!$B$5,3)</f>
        <v>0</v>
      </c>
      <c r="Q2795" s="25">
        <f>f_return(A2795,1,参数!$B$1-365/2,参数!$B$1)</f>
        <v>0</v>
      </c>
      <c r="R2795" s="25">
        <f ca="1">f_return(A2795,1,参数!$B$4,参数!$B$1)</f>
        <v>0</v>
      </c>
      <c r="S2795" s="25">
        <f ca="1">f_return(A2795,1,参数!$B$6,参数!$B$1)</f>
        <v>0</v>
      </c>
      <c r="T2795" t="str">
        <f>f_info_investtype(A2795)</f>
        <v>普通股票型基金</v>
      </c>
      <c r="U2795" t="str">
        <f>f_info_fundmanager(A2795)</f>
        <v>王妍</v>
      </c>
      <c r="V2795">
        <f>f_info_manager_onthepostdays(A2795,1)</f>
        <v>99</v>
      </c>
      <c r="W2795" s="25">
        <f ca="1">f_return_1w(A2795,"0",参数!$B$2)</f>
        <v>0</v>
      </c>
      <c r="X2795" s="25">
        <f>f_return_1m(A2795,"0",参数!$B$1)</f>
        <v>18.6317321688501</v>
      </c>
      <c r="Y2795" s="25">
        <f>f_return_3m(A2795,0,参数!$B$1)</f>
        <v>0</v>
      </c>
      <c r="Z2795" s="25">
        <f>f_return_6m(A2795,0,参数!B2794)</f>
        <v>0</v>
      </c>
      <c r="AA2795" t="str">
        <f>f_dq_status(A2795,参数!$B$1)</f>
        <v>开放申购|开放赎回</v>
      </c>
      <c r="AB2795" s="17">
        <f ca="1">f_risk_maxdownside(A2795,参数!$B$6,参数!$B$1)</f>
        <v>-1.3652882820941</v>
      </c>
      <c r="AC2795" s="17">
        <f ca="1">f_risk_maxdownside(A2795,参数!$B$4,参数!$B$1)</f>
        <v>-1.3652882820941</v>
      </c>
      <c r="AD2795" t="str">
        <f ca="1">f_risk_maxdownside_date(A2795,参数!$B$6,参数!$B$1)</f>
        <v>20201205-20201211</v>
      </c>
    </row>
    <row r="2796" spans="1:30">
      <c r="A2796" s="15" t="s">
        <v>2824</v>
      </c>
      <c r="B2796" t="str">
        <f>f_info_name(A2796)</f>
        <v>景顺长城电子信息产业A</v>
      </c>
      <c r="C2796" t="str">
        <f>f_info_setupdate(A2796)</f>
        <v>2020-09-09</v>
      </c>
      <c r="D2796" s="16">
        <f t="shared" si="43"/>
        <v>138</v>
      </c>
      <c r="F2796" s="17">
        <f>f_netasset_total(A2796,参数!$B$1,100000000)</f>
        <v>46.328192741</v>
      </c>
      <c r="G2796" s="17">
        <f ca="1">f_nav_adjustedreturn(A2796,参数!$B$2,参数!$B$1)</f>
        <v>0</v>
      </c>
      <c r="H2796" s="17">
        <f ca="1">f_nav_periodreturnrankingper(A2796,参数!$B$2,参数!$B$1,3)</f>
        <v>0</v>
      </c>
      <c r="I2796" s="17">
        <f ca="1">f_nav_adjustedreturn(A2796,参数!$B$3,参数!$B$2)</f>
        <v>0</v>
      </c>
      <c r="J2796" s="17">
        <f ca="1">f_nav_periodreturnrankingper(A2796,参数!$B$3,参数!$B$2,3)</f>
        <v>0</v>
      </c>
      <c r="K2796" s="17">
        <f ca="1">f_nav_adjustedreturn(A2796,参数!$B$4,参数!$B$3)</f>
        <v>0</v>
      </c>
      <c r="L2796" s="17">
        <f ca="1">f_nav_periodreturnrankingper(A2796,参数!$B$4,参数!$B$3,3)</f>
        <v>0</v>
      </c>
      <c r="M2796" s="17">
        <f ca="1">f_nav_adjustedreturn(A2796,参数!$B$5,参数!$B$4)</f>
        <v>0</v>
      </c>
      <c r="N2796" s="17">
        <f ca="1">f_nav_periodreturnrankingper(A2796,参数!$B$5,参数!$B$4,3)</f>
        <v>0</v>
      </c>
      <c r="O2796" s="17">
        <f ca="1">f_nav_adjustedreturn(A2796,参数!$B$6,参数!$B$5)</f>
        <v>0</v>
      </c>
      <c r="P2796" s="17">
        <f ca="1">f_nav_periodreturnrankingper(A2796,参数!$B$6,参数!$B$5,3)</f>
        <v>0</v>
      </c>
      <c r="Q2796" s="25">
        <f>f_return(A2796,1,参数!$B$1-365/2,参数!$B$1)</f>
        <v>0</v>
      </c>
      <c r="R2796" s="25">
        <f ca="1">f_return(A2796,1,参数!$B$4,参数!$B$1)</f>
        <v>0</v>
      </c>
      <c r="S2796" s="25">
        <f ca="1">f_return(A2796,1,参数!$B$6,参数!$B$1)</f>
        <v>0</v>
      </c>
      <c r="T2796" t="str">
        <f>f_info_investtype(A2796)</f>
        <v>普通股票型基金</v>
      </c>
      <c r="U2796" t="str">
        <f>f_info_fundmanager(A2796)</f>
        <v>杨锐文</v>
      </c>
      <c r="V2796">
        <f>f_info_manager_onthepostdays(A2796,1)</f>
        <v>155</v>
      </c>
      <c r="W2796" s="25">
        <f ca="1">f_return_1w(A2796,"0",参数!$B$2)</f>
        <v>0</v>
      </c>
      <c r="X2796" s="25">
        <f>f_return_1m(A2796,"0",参数!$B$1)</f>
        <v>3.55954142011836</v>
      </c>
      <c r="Y2796" s="25">
        <f>f_return_3m(A2796,0,参数!$B$1)</f>
        <v>12.1782674011017</v>
      </c>
      <c r="Z2796" s="25">
        <f>f_return_6m(A2796,0,参数!B2795)</f>
        <v>0</v>
      </c>
      <c r="AA2796" t="str">
        <f>f_dq_status(A2796,参数!$B$1)</f>
        <v>开放申购|开放赎回</v>
      </c>
      <c r="AB2796" s="17">
        <f ca="1">f_risk_maxdownside(A2796,参数!$B$6,参数!$B$1)</f>
        <v>-4.92632700159774</v>
      </c>
      <c r="AC2796" s="17">
        <f ca="1">f_risk_maxdownside(A2796,参数!$B$4,参数!$B$1)</f>
        <v>-4.92632700159774</v>
      </c>
      <c r="AD2796" t="str">
        <f ca="1">f_risk_maxdownside_date(A2796,参数!$B$6,参数!$B$1)</f>
        <v>20210106-20210115</v>
      </c>
    </row>
    <row r="2797" spans="1:30">
      <c r="A2797" s="15" t="s">
        <v>2825</v>
      </c>
      <c r="B2797" t="str">
        <f>f_info_name(A2797)</f>
        <v>南方誉鼎一年持有期A</v>
      </c>
      <c r="C2797" t="str">
        <f>f_info_setupdate(A2797)</f>
        <v>2020-11-18</v>
      </c>
      <c r="D2797" s="16">
        <f t="shared" si="43"/>
        <v>68</v>
      </c>
      <c r="F2797" s="17">
        <f>f_netasset_total(A2797,参数!$B$1,100000000)</f>
        <v>27.3127526767</v>
      </c>
      <c r="G2797" s="17">
        <f ca="1">f_nav_adjustedreturn(A2797,参数!$B$2,参数!$B$1)</f>
        <v>0</v>
      </c>
      <c r="H2797" s="17">
        <f ca="1">f_nav_periodreturnrankingper(A2797,参数!$B$2,参数!$B$1,3)</f>
        <v>0</v>
      </c>
      <c r="I2797" s="17">
        <f ca="1">f_nav_adjustedreturn(A2797,参数!$B$3,参数!$B$2)</f>
        <v>0</v>
      </c>
      <c r="J2797" s="17">
        <f ca="1">f_nav_periodreturnrankingper(A2797,参数!$B$3,参数!$B$2,3)</f>
        <v>0</v>
      </c>
      <c r="K2797" s="17">
        <f ca="1">f_nav_adjustedreturn(A2797,参数!$B$4,参数!$B$3)</f>
        <v>0</v>
      </c>
      <c r="L2797" s="17">
        <f ca="1">f_nav_periodreturnrankingper(A2797,参数!$B$4,参数!$B$3,3)</f>
        <v>0</v>
      </c>
      <c r="M2797" s="17">
        <f ca="1">f_nav_adjustedreturn(A2797,参数!$B$5,参数!$B$4)</f>
        <v>0</v>
      </c>
      <c r="N2797" s="17">
        <f ca="1">f_nav_periodreturnrankingper(A2797,参数!$B$5,参数!$B$4,3)</f>
        <v>0</v>
      </c>
      <c r="O2797" s="17">
        <f ca="1">f_nav_adjustedreturn(A2797,参数!$B$6,参数!$B$5)</f>
        <v>0</v>
      </c>
      <c r="P2797" s="17">
        <f ca="1">f_nav_periodreturnrankingper(A2797,参数!$B$6,参数!$B$5,3)</f>
        <v>0</v>
      </c>
      <c r="Q2797" s="25">
        <f>f_return(A2797,1,参数!$B$1-365/2,参数!$B$1)</f>
        <v>0</v>
      </c>
      <c r="R2797" s="25">
        <f ca="1">f_return(A2797,1,参数!$B$4,参数!$B$1)</f>
        <v>0</v>
      </c>
      <c r="S2797" s="25">
        <f ca="1">f_return(A2797,1,参数!$B$6,参数!$B$1)</f>
        <v>0</v>
      </c>
      <c r="T2797" t="str">
        <f>f_info_investtype(A2797)</f>
        <v>偏债混合型基金</v>
      </c>
      <c r="U2797" t="str">
        <f>f_info_fundmanager(A2797)</f>
        <v>吴剑毅</v>
      </c>
      <c r="V2797">
        <f>f_info_manager_onthepostdays(A2797,1)</f>
        <v>85</v>
      </c>
      <c r="W2797" s="25">
        <f ca="1">f_return_1w(A2797,"0",参数!$B$2)</f>
        <v>0</v>
      </c>
      <c r="X2797" s="25">
        <f>f_return_1m(A2797,"0",参数!$B$1)</f>
        <v>1.97565356216324</v>
      </c>
      <c r="Y2797" s="25">
        <f>f_return_3m(A2797,0,参数!$B$1)</f>
        <v>0</v>
      </c>
      <c r="Z2797" s="25">
        <f>f_return_6m(A2797,0,参数!B2796)</f>
        <v>0</v>
      </c>
      <c r="AA2797" t="str">
        <f>f_dq_status(A2797,参数!$B$1)</f>
        <v>开放申购|暂停赎回</v>
      </c>
      <c r="AB2797" s="17">
        <f ca="1">f_risk_maxdownside(A2797,参数!$B$6,参数!$B$1)</f>
        <v>-0.398724082934621</v>
      </c>
      <c r="AC2797" s="17">
        <f ca="1">f_risk_maxdownside(A2797,参数!$B$4,参数!$B$1)</f>
        <v>-0.398724082934621</v>
      </c>
      <c r="AD2797" t="str">
        <f ca="1">f_risk_maxdownside_date(A2797,参数!$B$6,参数!$B$1)</f>
        <v>20201205-20201211</v>
      </c>
    </row>
    <row r="2798" spans="1:30">
      <c r="A2798" s="15" t="s">
        <v>2826</v>
      </c>
      <c r="B2798" t="str">
        <f>f_info_name(A2798)</f>
        <v>中融成长优选A</v>
      </c>
      <c r="C2798" t="str">
        <f>f_info_setupdate(A2798)</f>
        <v>2020-11-18</v>
      </c>
      <c r="D2798" s="16">
        <f t="shared" si="43"/>
        <v>68</v>
      </c>
      <c r="F2798" s="17">
        <f>f_netasset_total(A2798,参数!$B$1,100000000)</f>
        <v>2.8381891764</v>
      </c>
      <c r="G2798" s="17">
        <f ca="1">f_nav_adjustedreturn(A2798,参数!$B$2,参数!$B$1)</f>
        <v>0</v>
      </c>
      <c r="H2798" s="17">
        <f ca="1">f_nav_periodreturnrankingper(A2798,参数!$B$2,参数!$B$1,3)</f>
        <v>0</v>
      </c>
      <c r="I2798" s="17">
        <f ca="1">f_nav_adjustedreturn(A2798,参数!$B$3,参数!$B$2)</f>
        <v>0</v>
      </c>
      <c r="J2798" s="17">
        <f ca="1">f_nav_periodreturnrankingper(A2798,参数!$B$3,参数!$B$2,3)</f>
        <v>0</v>
      </c>
      <c r="K2798" s="17">
        <f ca="1">f_nav_adjustedreturn(A2798,参数!$B$4,参数!$B$3)</f>
        <v>0</v>
      </c>
      <c r="L2798" s="17">
        <f ca="1">f_nav_periodreturnrankingper(A2798,参数!$B$4,参数!$B$3,3)</f>
        <v>0</v>
      </c>
      <c r="M2798" s="17">
        <f ca="1">f_nav_adjustedreturn(A2798,参数!$B$5,参数!$B$4)</f>
        <v>0</v>
      </c>
      <c r="N2798" s="17">
        <f ca="1">f_nav_periodreturnrankingper(A2798,参数!$B$5,参数!$B$4,3)</f>
        <v>0</v>
      </c>
      <c r="O2798" s="17">
        <f ca="1">f_nav_adjustedreturn(A2798,参数!$B$6,参数!$B$5)</f>
        <v>0</v>
      </c>
      <c r="P2798" s="17">
        <f ca="1">f_nav_periodreturnrankingper(A2798,参数!$B$6,参数!$B$5,3)</f>
        <v>0</v>
      </c>
      <c r="Q2798" s="25">
        <f>f_return(A2798,1,参数!$B$1-365/2,参数!$B$1)</f>
        <v>0</v>
      </c>
      <c r="R2798" s="25">
        <f ca="1">f_return(A2798,1,参数!$B$4,参数!$B$1)</f>
        <v>0</v>
      </c>
      <c r="S2798" s="25">
        <f ca="1">f_return(A2798,1,参数!$B$6,参数!$B$1)</f>
        <v>0</v>
      </c>
      <c r="T2798" t="str">
        <f>f_info_investtype(A2798)</f>
        <v>偏股混合型基金</v>
      </c>
      <c r="U2798" t="str">
        <f>f_info_fundmanager(A2798)</f>
        <v>甘传琦</v>
      </c>
      <c r="V2798">
        <f>f_info_manager_onthepostdays(A2798,1)</f>
        <v>85</v>
      </c>
      <c r="W2798" s="25">
        <f ca="1">f_return_1w(A2798,"0",参数!$B$2)</f>
        <v>0</v>
      </c>
      <c r="X2798" s="25">
        <f>f_return_1m(A2798,"0",参数!$B$1)</f>
        <v>11.4969135802469</v>
      </c>
      <c r="Y2798" s="25">
        <f>f_return_3m(A2798,0,参数!$B$1)</f>
        <v>0</v>
      </c>
      <c r="Z2798" s="25">
        <f>f_return_6m(A2798,0,参数!B2797)</f>
        <v>0</v>
      </c>
      <c r="AA2798" t="str">
        <f>f_dq_status(A2798,参数!$B$1)</f>
        <v>开放申购|开放赎回</v>
      </c>
      <c r="AB2798" s="17">
        <f ca="1">f_risk_maxdownside(A2798,参数!$B$6,参数!$B$1)</f>
        <v>-1.1533180778032</v>
      </c>
      <c r="AC2798" s="17">
        <f ca="1">f_risk_maxdownside(A2798,参数!$B$4,参数!$B$1)</f>
        <v>-1.1533180778032</v>
      </c>
      <c r="AD2798" t="str">
        <f ca="1">f_risk_maxdownside_date(A2798,参数!$B$6,参数!$B$1)</f>
        <v>20210113-20210114</v>
      </c>
    </row>
    <row r="2799" spans="1:30">
      <c r="A2799" s="15" t="s">
        <v>2827</v>
      </c>
      <c r="B2799" t="str">
        <f>f_info_name(A2799)</f>
        <v>国投瑞银港股通6个月定开</v>
      </c>
      <c r="C2799" t="str">
        <f>f_info_setupdate(A2799)</f>
        <v>2020-08-27</v>
      </c>
      <c r="D2799" s="16">
        <f t="shared" si="43"/>
        <v>151</v>
      </c>
      <c r="F2799" s="17">
        <f>f_netasset_total(A2799,参数!$B$1,100000000)</f>
        <v>10.1591389675</v>
      </c>
      <c r="G2799" s="17">
        <f ca="1">f_nav_adjustedreturn(A2799,参数!$B$2,参数!$B$1)</f>
        <v>0</v>
      </c>
      <c r="H2799" s="17">
        <f ca="1">f_nav_periodreturnrankingper(A2799,参数!$B$2,参数!$B$1,3)</f>
        <v>0</v>
      </c>
      <c r="I2799" s="17">
        <f ca="1">f_nav_adjustedreturn(A2799,参数!$B$3,参数!$B$2)</f>
        <v>0</v>
      </c>
      <c r="J2799" s="17">
        <f ca="1">f_nav_periodreturnrankingper(A2799,参数!$B$3,参数!$B$2,3)</f>
        <v>0</v>
      </c>
      <c r="K2799" s="17">
        <f ca="1">f_nav_adjustedreturn(A2799,参数!$B$4,参数!$B$3)</f>
        <v>0</v>
      </c>
      <c r="L2799" s="17">
        <f ca="1">f_nav_periodreturnrankingper(A2799,参数!$B$4,参数!$B$3,3)</f>
        <v>0</v>
      </c>
      <c r="M2799" s="17">
        <f ca="1">f_nav_adjustedreturn(A2799,参数!$B$5,参数!$B$4)</f>
        <v>0</v>
      </c>
      <c r="N2799" s="17">
        <f ca="1">f_nav_periodreturnrankingper(A2799,参数!$B$5,参数!$B$4,3)</f>
        <v>0</v>
      </c>
      <c r="O2799" s="17">
        <f ca="1">f_nav_adjustedreturn(A2799,参数!$B$6,参数!$B$5)</f>
        <v>0</v>
      </c>
      <c r="P2799" s="17">
        <f ca="1">f_nav_periodreturnrankingper(A2799,参数!$B$6,参数!$B$5,3)</f>
        <v>0</v>
      </c>
      <c r="Q2799" s="25">
        <f>f_return(A2799,1,参数!$B$1-365/2,参数!$B$1)</f>
        <v>0</v>
      </c>
      <c r="R2799" s="25">
        <f ca="1">f_return(A2799,1,参数!$B$4,参数!$B$1)</f>
        <v>0</v>
      </c>
      <c r="S2799" s="25">
        <f ca="1">f_return(A2799,1,参数!$B$6,参数!$B$1)</f>
        <v>0</v>
      </c>
      <c r="T2799" t="str">
        <f>f_info_investtype(A2799)</f>
        <v>普通股票型基金</v>
      </c>
      <c r="U2799" t="str">
        <f>f_info_fundmanager(A2799)</f>
        <v>刘扬</v>
      </c>
      <c r="V2799">
        <f>f_info_manager_onthepostdays(A2799,1)</f>
        <v>168</v>
      </c>
      <c r="W2799" s="25">
        <f ca="1">f_return_1w(A2799,"0",参数!$B$2)</f>
        <v>0</v>
      </c>
      <c r="X2799" s="25">
        <f>f_return_1m(A2799,"0",参数!$B$1)</f>
        <v>12.0519849730937</v>
      </c>
      <c r="Y2799" s="25">
        <f>f_return_3m(A2799,0,参数!$B$1)</f>
        <v>14.1261633919338</v>
      </c>
      <c r="Z2799" s="25">
        <f>f_return_6m(A2799,0,参数!B2798)</f>
        <v>0</v>
      </c>
      <c r="AA2799" t="str">
        <f>f_dq_status(A2799,参数!$B$1)</f>
        <v>封闭期</v>
      </c>
      <c r="AB2799" s="17">
        <f ca="1">f_risk_maxdownside(A2799,参数!$B$6,参数!$B$1)</f>
        <v>-4.36</v>
      </c>
      <c r="AC2799" s="17">
        <f ca="1">f_risk_maxdownside(A2799,参数!$B$4,参数!$B$1)</f>
        <v>-4.36</v>
      </c>
      <c r="AD2799" t="str">
        <f ca="1">f_risk_maxdownside_date(A2799,参数!$B$6,参数!$B$1)</f>
        <v>20200828-20200925</v>
      </c>
    </row>
    <row r="2800" spans="1:30">
      <c r="A2800" s="15" t="s">
        <v>2828</v>
      </c>
      <c r="B2800" t="str">
        <f>f_info_name(A2800)</f>
        <v>景顺长城景颐招利6个月持有A</v>
      </c>
      <c r="C2800" t="str">
        <f>f_info_setupdate(A2800)</f>
        <v>2020-09-29</v>
      </c>
      <c r="D2800" s="16">
        <f t="shared" si="43"/>
        <v>118</v>
      </c>
      <c r="F2800" s="17">
        <f>f_netasset_total(A2800,参数!$B$1,100000000)</f>
        <v>9.57504012</v>
      </c>
      <c r="G2800" s="17">
        <f ca="1">f_nav_adjustedreturn(A2800,参数!$B$2,参数!$B$1)</f>
        <v>0</v>
      </c>
      <c r="H2800" s="17">
        <f ca="1">f_nav_periodreturnrankingper(A2800,参数!$B$2,参数!$B$1,3)</f>
        <v>0</v>
      </c>
      <c r="I2800" s="17">
        <f ca="1">f_nav_adjustedreturn(A2800,参数!$B$3,参数!$B$2)</f>
        <v>0</v>
      </c>
      <c r="J2800" s="17">
        <f ca="1">f_nav_periodreturnrankingper(A2800,参数!$B$3,参数!$B$2,3)</f>
        <v>0</v>
      </c>
      <c r="K2800" s="17">
        <f ca="1">f_nav_adjustedreturn(A2800,参数!$B$4,参数!$B$3)</f>
        <v>0</v>
      </c>
      <c r="L2800" s="17">
        <f ca="1">f_nav_periodreturnrankingper(A2800,参数!$B$4,参数!$B$3,3)</f>
        <v>0</v>
      </c>
      <c r="M2800" s="17">
        <f ca="1">f_nav_adjustedreturn(A2800,参数!$B$5,参数!$B$4)</f>
        <v>0</v>
      </c>
      <c r="N2800" s="17">
        <f ca="1">f_nav_periodreturnrankingper(A2800,参数!$B$5,参数!$B$4,3)</f>
        <v>0</v>
      </c>
      <c r="O2800" s="17">
        <f ca="1">f_nav_adjustedreturn(A2800,参数!$B$6,参数!$B$5)</f>
        <v>0</v>
      </c>
      <c r="P2800" s="17">
        <f ca="1">f_nav_periodreturnrankingper(A2800,参数!$B$6,参数!$B$5,3)</f>
        <v>0</v>
      </c>
      <c r="Q2800" s="25">
        <f>f_return(A2800,1,参数!$B$1-365/2,参数!$B$1)</f>
        <v>0</v>
      </c>
      <c r="R2800" s="25">
        <f ca="1">f_return(A2800,1,参数!$B$4,参数!$B$1)</f>
        <v>0</v>
      </c>
      <c r="S2800" s="25">
        <f ca="1">f_return(A2800,1,参数!$B$6,参数!$B$1)</f>
        <v>0</v>
      </c>
      <c r="T2800" t="str">
        <f>f_info_investtype(A2800)</f>
        <v>混合债券型二级基金</v>
      </c>
      <c r="U2800" t="str">
        <f>f_info_fundmanager(A2800)</f>
        <v>万梦,董晗</v>
      </c>
      <c r="V2800">
        <f>f_info_manager_onthepostdays(A2800,1)</f>
        <v>135</v>
      </c>
      <c r="W2800" s="25">
        <f ca="1">f_return_1w(A2800,"0",参数!$B$2)</f>
        <v>0</v>
      </c>
      <c r="X2800" s="25">
        <f>f_return_1m(A2800,"0",参数!$B$1)</f>
        <v>2.29037648677872</v>
      </c>
      <c r="Y2800" s="25">
        <f>f_return_3m(A2800,0,参数!$B$1)</f>
        <v>3.98720895373239</v>
      </c>
      <c r="Z2800" s="25">
        <f>f_return_6m(A2800,0,参数!B2799)</f>
        <v>0</v>
      </c>
      <c r="AA2800" t="str">
        <f>f_dq_status(A2800,参数!$B$1)</f>
        <v>开放申购|暂停赎回</v>
      </c>
      <c r="AB2800" s="17">
        <f ca="1">f_risk_maxdownside(A2800,参数!$B$6,参数!$B$1)</f>
        <v>-0.404468412942987</v>
      </c>
      <c r="AC2800" s="17">
        <f ca="1">f_risk_maxdownside(A2800,参数!$B$4,参数!$B$1)</f>
        <v>-0.404468412942987</v>
      </c>
      <c r="AD2800" t="str">
        <f ca="1">f_risk_maxdownside_date(A2800,参数!$B$6,参数!$B$1)</f>
        <v>20210119-20210119</v>
      </c>
    </row>
    <row r="2801" spans="1:30">
      <c r="A2801" s="15" t="s">
        <v>2829</v>
      </c>
      <c r="B2801" t="str">
        <f>f_info_name(A2801)</f>
        <v>易方达信息行业精选</v>
      </c>
      <c r="C2801" t="str">
        <f>f_info_setupdate(A2801)</f>
        <v>2020-08-24</v>
      </c>
      <c r="D2801" s="16">
        <f t="shared" si="43"/>
        <v>154</v>
      </c>
      <c r="F2801" s="17">
        <f>f_netasset_total(A2801,参数!$B$1,100000000)</f>
        <v>96.2469961125</v>
      </c>
      <c r="G2801" s="17">
        <f ca="1">f_nav_adjustedreturn(A2801,参数!$B$2,参数!$B$1)</f>
        <v>0</v>
      </c>
      <c r="H2801" s="17">
        <f ca="1">f_nav_periodreturnrankingper(A2801,参数!$B$2,参数!$B$1,3)</f>
        <v>0</v>
      </c>
      <c r="I2801" s="17">
        <f ca="1">f_nav_adjustedreturn(A2801,参数!$B$3,参数!$B$2)</f>
        <v>0</v>
      </c>
      <c r="J2801" s="17">
        <f ca="1">f_nav_periodreturnrankingper(A2801,参数!$B$3,参数!$B$2,3)</f>
        <v>0</v>
      </c>
      <c r="K2801" s="17">
        <f ca="1">f_nav_adjustedreturn(A2801,参数!$B$4,参数!$B$3)</f>
        <v>0</v>
      </c>
      <c r="L2801" s="17">
        <f ca="1">f_nav_periodreturnrankingper(A2801,参数!$B$4,参数!$B$3,3)</f>
        <v>0</v>
      </c>
      <c r="M2801" s="17">
        <f ca="1">f_nav_adjustedreturn(A2801,参数!$B$5,参数!$B$4)</f>
        <v>0</v>
      </c>
      <c r="N2801" s="17">
        <f ca="1">f_nav_periodreturnrankingper(A2801,参数!$B$5,参数!$B$4,3)</f>
        <v>0</v>
      </c>
      <c r="O2801" s="17">
        <f ca="1">f_nav_adjustedreturn(A2801,参数!$B$6,参数!$B$5)</f>
        <v>0</v>
      </c>
      <c r="P2801" s="17">
        <f ca="1">f_nav_periodreturnrankingper(A2801,参数!$B$6,参数!$B$5,3)</f>
        <v>0</v>
      </c>
      <c r="Q2801" s="25">
        <f>f_return(A2801,1,参数!$B$1-365/2,参数!$B$1)</f>
        <v>0</v>
      </c>
      <c r="R2801" s="25">
        <f ca="1">f_return(A2801,1,参数!$B$4,参数!$B$1)</f>
        <v>0</v>
      </c>
      <c r="S2801" s="25">
        <f ca="1">f_return(A2801,1,参数!$B$6,参数!$B$1)</f>
        <v>0</v>
      </c>
      <c r="T2801" t="str">
        <f>f_info_investtype(A2801)</f>
        <v>普通股票型基金</v>
      </c>
      <c r="U2801" t="str">
        <f>f_info_fundmanager(A2801)</f>
        <v>郑希</v>
      </c>
      <c r="V2801">
        <f>f_info_manager_onthepostdays(A2801,1)</f>
        <v>171</v>
      </c>
      <c r="W2801" s="25">
        <f ca="1">f_return_1w(A2801,"0",参数!$B$2)</f>
        <v>0</v>
      </c>
      <c r="X2801" s="25">
        <f>f_return_1m(A2801,"0",参数!$B$1)</f>
        <v>17.8630725656802</v>
      </c>
      <c r="Y2801" s="25">
        <f>f_return_3m(A2801,0,参数!$B$1)</f>
        <v>21.5796897038082</v>
      </c>
      <c r="Z2801" s="25">
        <f>f_return_6m(A2801,0,参数!B2800)</f>
        <v>0</v>
      </c>
      <c r="AA2801" t="str">
        <f>f_dq_status(A2801,参数!$B$1)</f>
        <v>开放申购|开放赎回</v>
      </c>
      <c r="AB2801" s="17">
        <f ca="1">f_risk_maxdownside(A2801,参数!$B$6,参数!$B$1)</f>
        <v>-4.08025465419118</v>
      </c>
      <c r="AC2801" s="17">
        <f ca="1">f_risk_maxdownside(A2801,参数!$B$4,参数!$B$1)</f>
        <v>-4.08025465419118</v>
      </c>
      <c r="AD2801" t="str">
        <f ca="1">f_risk_maxdownside_date(A2801,参数!$B$6,参数!$B$1)</f>
        <v>20201110-20201125</v>
      </c>
    </row>
    <row r="2802" spans="1:30">
      <c r="A2802" s="15" t="s">
        <v>2830</v>
      </c>
      <c r="B2802" t="str">
        <f>f_info_name(A2802)</f>
        <v>华夏鼎清A</v>
      </c>
      <c r="C2802" t="str">
        <f>f_info_setupdate(A2802)</f>
        <v>2020-12-03</v>
      </c>
      <c r="D2802" s="16">
        <f t="shared" si="43"/>
        <v>53</v>
      </c>
      <c r="F2802" s="17">
        <f>f_netasset_total(A2802,参数!$B$1,100000000)</f>
        <v>106.4151175636</v>
      </c>
      <c r="G2802" s="17">
        <f ca="1">f_nav_adjustedreturn(A2802,参数!$B$2,参数!$B$1)</f>
        <v>0</v>
      </c>
      <c r="H2802" s="17">
        <f ca="1">f_nav_periodreturnrankingper(A2802,参数!$B$2,参数!$B$1,3)</f>
        <v>0</v>
      </c>
      <c r="I2802" s="17">
        <f ca="1">f_nav_adjustedreturn(A2802,参数!$B$3,参数!$B$2)</f>
        <v>0</v>
      </c>
      <c r="J2802" s="17">
        <f ca="1">f_nav_periodreturnrankingper(A2802,参数!$B$3,参数!$B$2,3)</f>
        <v>0</v>
      </c>
      <c r="K2802" s="17">
        <f ca="1">f_nav_adjustedreturn(A2802,参数!$B$4,参数!$B$3)</f>
        <v>0</v>
      </c>
      <c r="L2802" s="17">
        <f ca="1">f_nav_periodreturnrankingper(A2802,参数!$B$4,参数!$B$3,3)</f>
        <v>0</v>
      </c>
      <c r="M2802" s="17">
        <f ca="1">f_nav_adjustedreturn(A2802,参数!$B$5,参数!$B$4)</f>
        <v>0</v>
      </c>
      <c r="N2802" s="17">
        <f ca="1">f_nav_periodreturnrankingper(A2802,参数!$B$5,参数!$B$4,3)</f>
        <v>0</v>
      </c>
      <c r="O2802" s="17">
        <f ca="1">f_nav_adjustedreturn(A2802,参数!$B$6,参数!$B$5)</f>
        <v>0</v>
      </c>
      <c r="P2802" s="17">
        <f ca="1">f_nav_periodreturnrankingper(A2802,参数!$B$6,参数!$B$5,3)</f>
        <v>0</v>
      </c>
      <c r="Q2802" s="25">
        <f>f_return(A2802,1,参数!$B$1-365/2,参数!$B$1)</f>
        <v>0</v>
      </c>
      <c r="R2802" s="25">
        <f ca="1">f_return(A2802,1,参数!$B$4,参数!$B$1)</f>
        <v>0</v>
      </c>
      <c r="S2802" s="25">
        <f ca="1">f_return(A2802,1,参数!$B$6,参数!$B$1)</f>
        <v>0</v>
      </c>
      <c r="T2802" t="str">
        <f>f_info_investtype(A2802)</f>
        <v>混合债券型二级基金</v>
      </c>
      <c r="U2802" t="str">
        <f>f_info_fundmanager(A2802)</f>
        <v>柳万军</v>
      </c>
      <c r="V2802">
        <f>f_info_manager_onthepostdays(A2802,1)</f>
        <v>70</v>
      </c>
      <c r="W2802" s="25">
        <f ca="1">f_return_1w(A2802,"0",参数!$B$2)</f>
        <v>0</v>
      </c>
      <c r="X2802" s="25">
        <f>f_return_1m(A2802,"0",参数!$B$1)</f>
        <v>0.737198645148443</v>
      </c>
      <c r="Y2802" s="25">
        <f>f_return_3m(A2802,0,参数!$B$1)</f>
        <v>0</v>
      </c>
      <c r="Z2802" s="25">
        <f>f_return_6m(A2802,0,参数!B2801)</f>
        <v>0</v>
      </c>
      <c r="AA2802" t="str">
        <f>f_dq_status(A2802,参数!$B$1)</f>
        <v>封闭期</v>
      </c>
      <c r="AB2802" s="17">
        <f ca="1">f_risk_maxdownside(A2802,参数!$B$6,参数!$B$1)</f>
        <v>-0.227520031654958</v>
      </c>
      <c r="AC2802" s="17">
        <f ca="1">f_risk_maxdownside(A2802,参数!$B$4,参数!$B$1)</f>
        <v>-0.227520031654958</v>
      </c>
      <c r="AD2802" t="str">
        <f ca="1">f_risk_maxdownside_date(A2802,参数!$B$6,参数!$B$1)</f>
        <v>20210109-20210115</v>
      </c>
    </row>
    <row r="2803" spans="1:30">
      <c r="A2803" s="15" t="s">
        <v>2831</v>
      </c>
      <c r="B2803" t="str">
        <f>f_info_name(A2803)</f>
        <v>华夏科技前沿6个月定开A</v>
      </c>
      <c r="C2803" t="str">
        <f>f_info_setupdate(A2803)</f>
        <v>2020-09-01</v>
      </c>
      <c r="D2803" s="16">
        <f t="shared" si="43"/>
        <v>146</v>
      </c>
      <c r="F2803" s="17">
        <f>f_netasset_total(A2803,参数!$B$1,100000000)</f>
        <v>31.6568869456</v>
      </c>
      <c r="G2803" s="17">
        <f ca="1">f_nav_adjustedreturn(A2803,参数!$B$2,参数!$B$1)</f>
        <v>0</v>
      </c>
      <c r="H2803" s="17">
        <f ca="1">f_nav_periodreturnrankingper(A2803,参数!$B$2,参数!$B$1,3)</f>
        <v>0</v>
      </c>
      <c r="I2803" s="17">
        <f ca="1">f_nav_adjustedreturn(A2803,参数!$B$3,参数!$B$2)</f>
        <v>0</v>
      </c>
      <c r="J2803" s="17">
        <f ca="1">f_nav_periodreturnrankingper(A2803,参数!$B$3,参数!$B$2,3)</f>
        <v>0</v>
      </c>
      <c r="K2803" s="17">
        <f ca="1">f_nav_adjustedreturn(A2803,参数!$B$4,参数!$B$3)</f>
        <v>0</v>
      </c>
      <c r="L2803" s="17">
        <f ca="1">f_nav_periodreturnrankingper(A2803,参数!$B$4,参数!$B$3,3)</f>
        <v>0</v>
      </c>
      <c r="M2803" s="17">
        <f ca="1">f_nav_adjustedreturn(A2803,参数!$B$5,参数!$B$4)</f>
        <v>0</v>
      </c>
      <c r="N2803" s="17">
        <f ca="1">f_nav_periodreturnrankingper(A2803,参数!$B$5,参数!$B$4,3)</f>
        <v>0</v>
      </c>
      <c r="O2803" s="17">
        <f ca="1">f_nav_adjustedreturn(A2803,参数!$B$6,参数!$B$5)</f>
        <v>0</v>
      </c>
      <c r="P2803" s="17">
        <f ca="1">f_nav_periodreturnrankingper(A2803,参数!$B$6,参数!$B$5,3)</f>
        <v>0</v>
      </c>
      <c r="Q2803" s="25">
        <f>f_return(A2803,1,参数!$B$1-365/2,参数!$B$1)</f>
        <v>0</v>
      </c>
      <c r="R2803" s="25">
        <f ca="1">f_return(A2803,1,参数!$B$4,参数!$B$1)</f>
        <v>0</v>
      </c>
      <c r="S2803" s="25">
        <f ca="1">f_return(A2803,1,参数!$B$6,参数!$B$1)</f>
        <v>0</v>
      </c>
      <c r="T2803" t="str">
        <f>f_info_investtype(A2803)</f>
        <v>偏股混合型基金</v>
      </c>
      <c r="U2803" t="str">
        <f>f_info_fundmanager(A2803)</f>
        <v>林晶</v>
      </c>
      <c r="V2803">
        <f>f_info_manager_onthepostdays(A2803,1)</f>
        <v>163</v>
      </c>
      <c r="W2803" s="25">
        <f ca="1">f_return_1w(A2803,"0",参数!$B$2)</f>
        <v>0</v>
      </c>
      <c r="X2803" s="25">
        <f>f_return_1m(A2803,"0",参数!$B$1)</f>
        <v>13.7662084430145</v>
      </c>
      <c r="Y2803" s="25">
        <f>f_return_3m(A2803,0,参数!$B$1)</f>
        <v>16.3873927787752</v>
      </c>
      <c r="Z2803" s="25">
        <f>f_return_6m(A2803,0,参数!B2802)</f>
        <v>0</v>
      </c>
      <c r="AA2803" t="str">
        <f>f_dq_status(A2803,参数!$B$1)</f>
        <v>封闭期</v>
      </c>
      <c r="AB2803" s="17">
        <f ca="1">f_risk_maxdownside(A2803,参数!$B$6,参数!$B$1)</f>
        <v>-1.4641288433382</v>
      </c>
      <c r="AC2803" s="17">
        <f ca="1">f_risk_maxdownside(A2803,参数!$B$4,参数!$B$1)</f>
        <v>-1.4641288433382</v>
      </c>
      <c r="AD2803" t="str">
        <f ca="1">f_risk_maxdownside_date(A2803,参数!$B$6,参数!$B$1)</f>
        <v>20201107-20201127</v>
      </c>
    </row>
    <row r="2804" spans="1:30">
      <c r="A2804" s="15" t="s">
        <v>2832</v>
      </c>
      <c r="B2804" t="str">
        <f>f_info_name(A2804)</f>
        <v>招商瑞泽一年持有A</v>
      </c>
      <c r="C2804" t="str">
        <f>f_info_setupdate(A2804)</f>
        <v>2020-08-27</v>
      </c>
      <c r="D2804" s="16">
        <f t="shared" si="43"/>
        <v>151</v>
      </c>
      <c r="F2804" s="17">
        <f>f_netasset_total(A2804,参数!$B$1,100000000)</f>
        <v>73.3717887208</v>
      </c>
      <c r="G2804" s="17">
        <f ca="1">f_nav_adjustedreturn(A2804,参数!$B$2,参数!$B$1)</f>
        <v>0</v>
      </c>
      <c r="H2804" s="17">
        <f ca="1">f_nav_periodreturnrankingper(A2804,参数!$B$2,参数!$B$1,3)</f>
        <v>0</v>
      </c>
      <c r="I2804" s="17">
        <f ca="1">f_nav_adjustedreturn(A2804,参数!$B$3,参数!$B$2)</f>
        <v>0</v>
      </c>
      <c r="J2804" s="17">
        <f ca="1">f_nav_periodreturnrankingper(A2804,参数!$B$3,参数!$B$2,3)</f>
        <v>0</v>
      </c>
      <c r="K2804" s="17">
        <f ca="1">f_nav_adjustedreturn(A2804,参数!$B$4,参数!$B$3)</f>
        <v>0</v>
      </c>
      <c r="L2804" s="17">
        <f ca="1">f_nav_periodreturnrankingper(A2804,参数!$B$4,参数!$B$3,3)</f>
        <v>0</v>
      </c>
      <c r="M2804" s="17">
        <f ca="1">f_nav_adjustedreturn(A2804,参数!$B$5,参数!$B$4)</f>
        <v>0</v>
      </c>
      <c r="N2804" s="17">
        <f ca="1">f_nav_periodreturnrankingper(A2804,参数!$B$5,参数!$B$4,3)</f>
        <v>0</v>
      </c>
      <c r="O2804" s="17">
        <f ca="1">f_nav_adjustedreturn(A2804,参数!$B$6,参数!$B$5)</f>
        <v>0</v>
      </c>
      <c r="P2804" s="17">
        <f ca="1">f_nav_periodreturnrankingper(A2804,参数!$B$6,参数!$B$5,3)</f>
        <v>0</v>
      </c>
      <c r="Q2804" s="25">
        <f>f_return(A2804,1,参数!$B$1-365/2,参数!$B$1)</f>
        <v>0</v>
      </c>
      <c r="R2804" s="25">
        <f ca="1">f_return(A2804,1,参数!$B$4,参数!$B$1)</f>
        <v>0</v>
      </c>
      <c r="S2804" s="25">
        <f ca="1">f_return(A2804,1,参数!$B$6,参数!$B$1)</f>
        <v>0</v>
      </c>
      <c r="T2804" t="str">
        <f>f_info_investtype(A2804)</f>
        <v>偏债混合型基金</v>
      </c>
      <c r="U2804" t="str">
        <f>f_info_fundmanager(A2804)</f>
        <v>马龙,王景</v>
      </c>
      <c r="V2804">
        <f>f_info_manager_onthepostdays(A2804,1)</f>
        <v>168</v>
      </c>
      <c r="W2804" s="25">
        <f ca="1">f_return_1w(A2804,"0",参数!$B$2)</f>
        <v>0</v>
      </c>
      <c r="X2804" s="25">
        <f>f_return_1m(A2804,"0",参数!$B$1)</f>
        <v>1.75247524752476</v>
      </c>
      <c r="Y2804" s="25">
        <f>f_return_3m(A2804,0,参数!$B$1)</f>
        <v>2.47282879649019</v>
      </c>
      <c r="Z2804" s="25">
        <f>f_return_6m(A2804,0,参数!B2803)</f>
        <v>0</v>
      </c>
      <c r="AA2804" t="str">
        <f>f_dq_status(A2804,参数!$B$1)</f>
        <v>开放申购|暂停赎回</v>
      </c>
      <c r="AB2804" s="17">
        <f ca="1">f_risk_maxdownside(A2804,参数!$B$6,参数!$B$1)</f>
        <v>-0.506605741531726</v>
      </c>
      <c r="AC2804" s="17">
        <f ca="1">f_risk_maxdownside(A2804,参数!$B$4,参数!$B$1)</f>
        <v>-0.506605741531726</v>
      </c>
      <c r="AD2804" t="str">
        <f ca="1">f_risk_maxdownside_date(A2804,参数!$B$6,参数!$B$1)</f>
        <v>20201110-20201125</v>
      </c>
    </row>
    <row r="2805" spans="1:30">
      <c r="A2805" s="15" t="s">
        <v>2833</v>
      </c>
      <c r="B2805" t="str">
        <f>f_info_name(A2805)</f>
        <v>华夏线上经济主题精选</v>
      </c>
      <c r="C2805" t="str">
        <f>f_info_setupdate(A2805)</f>
        <v>2020-08-26</v>
      </c>
      <c r="D2805" s="16">
        <f t="shared" si="43"/>
        <v>152</v>
      </c>
      <c r="F2805" s="17">
        <f>f_netasset_total(A2805,参数!$B$1,100000000)</f>
        <v>59.6864448605</v>
      </c>
      <c r="G2805" s="17">
        <f ca="1">f_nav_adjustedreturn(A2805,参数!$B$2,参数!$B$1)</f>
        <v>0</v>
      </c>
      <c r="H2805" s="17">
        <f ca="1">f_nav_periodreturnrankingper(A2805,参数!$B$2,参数!$B$1,3)</f>
        <v>0</v>
      </c>
      <c r="I2805" s="17">
        <f ca="1">f_nav_adjustedreturn(A2805,参数!$B$3,参数!$B$2)</f>
        <v>0</v>
      </c>
      <c r="J2805" s="17">
        <f ca="1">f_nav_periodreturnrankingper(A2805,参数!$B$3,参数!$B$2,3)</f>
        <v>0</v>
      </c>
      <c r="K2805" s="17">
        <f ca="1">f_nav_adjustedreturn(A2805,参数!$B$4,参数!$B$3)</f>
        <v>0</v>
      </c>
      <c r="L2805" s="17">
        <f ca="1">f_nav_periodreturnrankingper(A2805,参数!$B$4,参数!$B$3,3)</f>
        <v>0</v>
      </c>
      <c r="M2805" s="17">
        <f ca="1">f_nav_adjustedreturn(A2805,参数!$B$5,参数!$B$4)</f>
        <v>0</v>
      </c>
      <c r="N2805" s="17">
        <f ca="1">f_nav_periodreturnrankingper(A2805,参数!$B$5,参数!$B$4,3)</f>
        <v>0</v>
      </c>
      <c r="O2805" s="17">
        <f ca="1">f_nav_adjustedreturn(A2805,参数!$B$6,参数!$B$5)</f>
        <v>0</v>
      </c>
      <c r="P2805" s="17">
        <f ca="1">f_nav_periodreturnrankingper(A2805,参数!$B$6,参数!$B$5,3)</f>
        <v>0</v>
      </c>
      <c r="Q2805" s="25">
        <f>f_return(A2805,1,参数!$B$1-365/2,参数!$B$1)</f>
        <v>0</v>
      </c>
      <c r="R2805" s="25">
        <f ca="1">f_return(A2805,1,参数!$B$4,参数!$B$1)</f>
        <v>0</v>
      </c>
      <c r="S2805" s="25">
        <f ca="1">f_return(A2805,1,参数!$B$6,参数!$B$1)</f>
        <v>0</v>
      </c>
      <c r="T2805" t="str">
        <f>f_info_investtype(A2805)</f>
        <v>偏股混合型基金</v>
      </c>
      <c r="U2805" t="str">
        <f>f_info_fundmanager(A2805)</f>
        <v>黄文倩</v>
      </c>
      <c r="V2805">
        <f>f_info_manager_onthepostdays(A2805,1)</f>
        <v>169</v>
      </c>
      <c r="W2805" s="25">
        <f ca="1">f_return_1w(A2805,"0",参数!$B$2)</f>
        <v>0</v>
      </c>
      <c r="X2805" s="25">
        <f>f_return_1m(A2805,"0",参数!$B$1)</f>
        <v>12.7628504672897</v>
      </c>
      <c r="Y2805" s="25">
        <f>f_return_3m(A2805,0,参数!$B$1)</f>
        <v>16.0504959422904</v>
      </c>
      <c r="Z2805" s="25">
        <f>f_return_6m(A2805,0,参数!B2804)</f>
        <v>0</v>
      </c>
      <c r="AA2805" t="str">
        <f>f_dq_status(A2805,参数!$B$1)</f>
        <v>开放申购|开放赎回</v>
      </c>
      <c r="AB2805" s="17">
        <f ca="1">f_risk_maxdownside(A2805,参数!$B$6,参数!$B$1)</f>
        <v>-2.00740596374975</v>
      </c>
      <c r="AC2805" s="17">
        <f ca="1">f_risk_maxdownside(A2805,参数!$B$4,参数!$B$1)</f>
        <v>-2.00740596374975</v>
      </c>
      <c r="AD2805" t="str">
        <f ca="1">f_risk_maxdownside_date(A2805,参数!$B$6,参数!$B$1)</f>
        <v>20201110-20201130</v>
      </c>
    </row>
    <row r="2806" spans="1:30">
      <c r="A2806" s="15" t="s">
        <v>2834</v>
      </c>
      <c r="B2806" t="str">
        <f>f_info_name(A2806)</f>
        <v>景顺长城核心中景一年持有</v>
      </c>
      <c r="C2806" t="str">
        <f>f_info_setupdate(A2806)</f>
        <v>2020-12-16</v>
      </c>
      <c r="D2806" s="16">
        <f t="shared" si="43"/>
        <v>40</v>
      </c>
      <c r="F2806" s="17">
        <f>f_netasset_total(A2806,参数!$B$1,100000000)</f>
        <v>79.1719107103</v>
      </c>
      <c r="G2806" s="17">
        <f ca="1">f_nav_adjustedreturn(A2806,参数!$B$2,参数!$B$1)</f>
        <v>0</v>
      </c>
      <c r="H2806" s="17">
        <f ca="1">f_nav_periodreturnrankingper(A2806,参数!$B$2,参数!$B$1,3)</f>
        <v>0</v>
      </c>
      <c r="I2806" s="17">
        <f ca="1">f_nav_adjustedreturn(A2806,参数!$B$3,参数!$B$2)</f>
        <v>0</v>
      </c>
      <c r="J2806" s="17">
        <f ca="1">f_nav_periodreturnrankingper(A2806,参数!$B$3,参数!$B$2,3)</f>
        <v>0</v>
      </c>
      <c r="K2806" s="17">
        <f ca="1">f_nav_adjustedreturn(A2806,参数!$B$4,参数!$B$3)</f>
        <v>0</v>
      </c>
      <c r="L2806" s="17">
        <f ca="1">f_nav_periodreturnrankingper(A2806,参数!$B$4,参数!$B$3,3)</f>
        <v>0</v>
      </c>
      <c r="M2806" s="17">
        <f ca="1">f_nav_adjustedreturn(A2806,参数!$B$5,参数!$B$4)</f>
        <v>0</v>
      </c>
      <c r="N2806" s="17">
        <f ca="1">f_nav_periodreturnrankingper(A2806,参数!$B$5,参数!$B$4,3)</f>
        <v>0</v>
      </c>
      <c r="O2806" s="17">
        <f ca="1">f_nav_adjustedreturn(A2806,参数!$B$6,参数!$B$5)</f>
        <v>0</v>
      </c>
      <c r="P2806" s="17">
        <f ca="1">f_nav_periodreturnrankingper(A2806,参数!$B$6,参数!$B$5,3)</f>
        <v>0</v>
      </c>
      <c r="Q2806" s="25">
        <f>f_return(A2806,1,参数!$B$1-365/2,参数!$B$1)</f>
        <v>0</v>
      </c>
      <c r="R2806" s="25">
        <f ca="1">f_return(A2806,1,参数!$B$4,参数!$B$1)</f>
        <v>0</v>
      </c>
      <c r="S2806" s="25">
        <f ca="1">f_return(A2806,1,参数!$B$6,参数!$B$1)</f>
        <v>0</v>
      </c>
      <c r="T2806" t="str">
        <f>f_info_investtype(A2806)</f>
        <v>偏股混合型基金</v>
      </c>
      <c r="U2806" t="str">
        <f>f_info_fundmanager(A2806)</f>
        <v>余广</v>
      </c>
      <c r="V2806">
        <f>f_info_manager_onthepostdays(A2806,1)</f>
        <v>57</v>
      </c>
      <c r="W2806" s="25">
        <f ca="1">f_return_1w(A2806,"0",参数!$B$2)</f>
        <v>0</v>
      </c>
      <c r="X2806" s="25">
        <f>f_return_1m(A2806,"0",参数!$B$1)</f>
        <v>7.65859974106164</v>
      </c>
      <c r="Y2806" s="25">
        <f>f_return_3m(A2806,0,参数!$B$1)</f>
        <v>0</v>
      </c>
      <c r="Z2806" s="25">
        <f>f_return_6m(A2806,0,参数!B2805)</f>
        <v>0</v>
      </c>
      <c r="AA2806" t="str">
        <f>f_dq_status(A2806,参数!$B$1)</f>
        <v>封闭期</v>
      </c>
      <c r="AB2806" s="17">
        <f ca="1">f_risk_maxdownside(A2806,参数!$B$6,参数!$B$1)</f>
        <v>-0.660001941182172</v>
      </c>
      <c r="AC2806" s="17">
        <f ca="1">f_risk_maxdownside(A2806,参数!$B$4,参数!$B$1)</f>
        <v>-0.660001941182172</v>
      </c>
      <c r="AD2806" t="str">
        <f ca="1">f_risk_maxdownside_date(A2806,参数!$B$6,参数!$B$1)</f>
        <v>20210109-20210115</v>
      </c>
    </row>
    <row r="2807" spans="1:30">
      <c r="A2807" s="15" t="s">
        <v>2835</v>
      </c>
      <c r="B2807" t="str">
        <f>f_info_name(A2807)</f>
        <v>富国稳进回报12个月持有A</v>
      </c>
      <c r="C2807" t="str">
        <f>f_info_setupdate(A2807)</f>
        <v>2020-09-07</v>
      </c>
      <c r="D2807" s="16">
        <f t="shared" si="43"/>
        <v>140</v>
      </c>
      <c r="F2807" s="17">
        <f>f_netasset_total(A2807,参数!$B$1,100000000)</f>
        <v>7.1467889806</v>
      </c>
      <c r="G2807" s="17">
        <f ca="1">f_nav_adjustedreturn(A2807,参数!$B$2,参数!$B$1)</f>
        <v>0</v>
      </c>
      <c r="H2807" s="17">
        <f ca="1">f_nav_periodreturnrankingper(A2807,参数!$B$2,参数!$B$1,3)</f>
        <v>0</v>
      </c>
      <c r="I2807" s="17">
        <f ca="1">f_nav_adjustedreturn(A2807,参数!$B$3,参数!$B$2)</f>
        <v>0</v>
      </c>
      <c r="J2807" s="17">
        <f ca="1">f_nav_periodreturnrankingper(A2807,参数!$B$3,参数!$B$2,3)</f>
        <v>0</v>
      </c>
      <c r="K2807" s="17">
        <f ca="1">f_nav_adjustedreturn(A2807,参数!$B$4,参数!$B$3)</f>
        <v>0</v>
      </c>
      <c r="L2807" s="17">
        <f ca="1">f_nav_periodreturnrankingper(A2807,参数!$B$4,参数!$B$3,3)</f>
        <v>0</v>
      </c>
      <c r="M2807" s="17">
        <f ca="1">f_nav_adjustedreturn(A2807,参数!$B$5,参数!$B$4)</f>
        <v>0</v>
      </c>
      <c r="N2807" s="17">
        <f ca="1">f_nav_periodreturnrankingper(A2807,参数!$B$5,参数!$B$4,3)</f>
        <v>0</v>
      </c>
      <c r="O2807" s="17">
        <f ca="1">f_nav_adjustedreturn(A2807,参数!$B$6,参数!$B$5)</f>
        <v>0</v>
      </c>
      <c r="P2807" s="17">
        <f ca="1">f_nav_periodreturnrankingper(A2807,参数!$B$6,参数!$B$5,3)</f>
        <v>0</v>
      </c>
      <c r="Q2807" s="25">
        <f>f_return(A2807,1,参数!$B$1-365/2,参数!$B$1)</f>
        <v>0</v>
      </c>
      <c r="R2807" s="25">
        <f ca="1">f_return(A2807,1,参数!$B$4,参数!$B$1)</f>
        <v>0</v>
      </c>
      <c r="S2807" s="25">
        <f ca="1">f_return(A2807,1,参数!$B$6,参数!$B$1)</f>
        <v>0</v>
      </c>
      <c r="T2807" t="str">
        <f>f_info_investtype(A2807)</f>
        <v>偏债混合型基金</v>
      </c>
      <c r="U2807" t="str">
        <f>f_info_fundmanager(A2807)</f>
        <v>易智泉,张士扬</v>
      </c>
      <c r="V2807">
        <f>f_info_manager_onthepostdays(A2807,1)</f>
        <v>157</v>
      </c>
      <c r="W2807" s="25">
        <f ca="1">f_return_1w(A2807,"0",参数!$B$2)</f>
        <v>0</v>
      </c>
      <c r="X2807" s="25">
        <f>f_return_1m(A2807,"0",参数!$B$1)</f>
        <v>4.73326867119303</v>
      </c>
      <c r="Y2807" s="25">
        <f>f_return_3m(A2807,0,参数!$B$1)</f>
        <v>7.93682526989206</v>
      </c>
      <c r="Z2807" s="25">
        <f>f_return_6m(A2807,0,参数!B2806)</f>
        <v>0</v>
      </c>
      <c r="AA2807" t="str">
        <f>f_dq_status(A2807,参数!$B$1)</f>
        <v>开放申购|暂停赎回</v>
      </c>
      <c r="AB2807" s="17">
        <f ca="1">f_risk_maxdownside(A2807,参数!$B$6,参数!$B$1)</f>
        <v>-0.661336491955377</v>
      </c>
      <c r="AC2807" s="17">
        <f ca="1">f_risk_maxdownside(A2807,参数!$B$4,参数!$B$1)</f>
        <v>-0.661336491955377</v>
      </c>
      <c r="AD2807" t="str">
        <f ca="1">f_risk_maxdownside_date(A2807,参数!$B$6,参数!$B$1)</f>
        <v>20201110-20201125</v>
      </c>
    </row>
    <row r="2808" spans="1:30">
      <c r="A2808" s="15" t="s">
        <v>2836</v>
      </c>
      <c r="B2808" t="str">
        <f>f_info_name(A2808)</f>
        <v>安信成长精选A</v>
      </c>
      <c r="C2808" t="str">
        <f>f_info_setupdate(A2808)</f>
        <v>2020-09-29</v>
      </c>
      <c r="D2808" s="16">
        <f t="shared" si="43"/>
        <v>118</v>
      </c>
      <c r="F2808" s="17">
        <f>f_netasset_total(A2808,参数!$B$1,100000000)</f>
        <v>13.8289691217</v>
      </c>
      <c r="G2808" s="17">
        <f ca="1">f_nav_adjustedreturn(A2808,参数!$B$2,参数!$B$1)</f>
        <v>0</v>
      </c>
      <c r="H2808" s="17">
        <f ca="1">f_nav_periodreturnrankingper(A2808,参数!$B$2,参数!$B$1,3)</f>
        <v>0</v>
      </c>
      <c r="I2808" s="17">
        <f ca="1">f_nav_adjustedreturn(A2808,参数!$B$3,参数!$B$2)</f>
        <v>0</v>
      </c>
      <c r="J2808" s="17">
        <f ca="1">f_nav_periodreturnrankingper(A2808,参数!$B$3,参数!$B$2,3)</f>
        <v>0</v>
      </c>
      <c r="K2808" s="17">
        <f ca="1">f_nav_adjustedreturn(A2808,参数!$B$4,参数!$B$3)</f>
        <v>0</v>
      </c>
      <c r="L2808" s="17">
        <f ca="1">f_nav_periodreturnrankingper(A2808,参数!$B$4,参数!$B$3,3)</f>
        <v>0</v>
      </c>
      <c r="M2808" s="17">
        <f ca="1">f_nav_adjustedreturn(A2808,参数!$B$5,参数!$B$4)</f>
        <v>0</v>
      </c>
      <c r="N2808" s="17">
        <f ca="1">f_nav_periodreturnrankingper(A2808,参数!$B$5,参数!$B$4,3)</f>
        <v>0</v>
      </c>
      <c r="O2808" s="17">
        <f ca="1">f_nav_adjustedreturn(A2808,参数!$B$6,参数!$B$5)</f>
        <v>0</v>
      </c>
      <c r="P2808" s="17">
        <f ca="1">f_nav_periodreturnrankingper(A2808,参数!$B$6,参数!$B$5,3)</f>
        <v>0</v>
      </c>
      <c r="Q2808" s="25">
        <f>f_return(A2808,1,参数!$B$1-365/2,参数!$B$1)</f>
        <v>0</v>
      </c>
      <c r="R2808" s="25">
        <f ca="1">f_return(A2808,1,参数!$B$4,参数!$B$1)</f>
        <v>0</v>
      </c>
      <c r="S2808" s="25">
        <f ca="1">f_return(A2808,1,参数!$B$6,参数!$B$1)</f>
        <v>0</v>
      </c>
      <c r="T2808" t="str">
        <f>f_info_investtype(A2808)</f>
        <v>偏股混合型基金</v>
      </c>
      <c r="U2808" t="str">
        <f>f_info_fundmanager(A2808)</f>
        <v>陈鹏</v>
      </c>
      <c r="V2808">
        <f>f_info_manager_onthepostdays(A2808,1)</f>
        <v>135</v>
      </c>
      <c r="W2808" s="25">
        <f ca="1">f_return_1w(A2808,"0",参数!$B$2)</f>
        <v>0</v>
      </c>
      <c r="X2808" s="25">
        <f>f_return_1m(A2808,"0",参数!$B$1)</f>
        <v>7.38050839140251</v>
      </c>
      <c r="Y2808" s="25">
        <f>f_return_3m(A2808,0,参数!$B$1)</f>
        <v>9.58533653846155</v>
      </c>
      <c r="Z2808" s="25">
        <f>f_return_6m(A2808,0,参数!B2807)</f>
        <v>0</v>
      </c>
      <c r="AA2808" t="str">
        <f>f_dq_status(A2808,参数!$B$1)</f>
        <v>开放申购|开放赎回</v>
      </c>
      <c r="AB2808" s="17">
        <f ca="1">f_risk_maxdownside(A2808,参数!$B$6,参数!$B$1)</f>
        <v>-1.11983154670751</v>
      </c>
      <c r="AC2808" s="17">
        <f ca="1">f_risk_maxdownside(A2808,参数!$B$4,参数!$B$1)</f>
        <v>-1.11983154670751</v>
      </c>
      <c r="AD2808" t="str">
        <f ca="1">f_risk_maxdownside_date(A2808,参数!$B$6,参数!$B$1)</f>
        <v>20210113-20210114</v>
      </c>
    </row>
    <row r="2809" spans="1:30">
      <c r="A2809" s="15" t="s">
        <v>2837</v>
      </c>
      <c r="B2809" t="str">
        <f>f_info_name(A2809)</f>
        <v>广发恒通六个月持有A</v>
      </c>
      <c r="C2809" t="str">
        <f>f_info_setupdate(A2809)</f>
        <v>2020-11-04</v>
      </c>
      <c r="D2809" s="16">
        <f t="shared" si="43"/>
        <v>82</v>
      </c>
      <c r="F2809" s="17">
        <f>f_netasset_total(A2809,参数!$B$1,100000000)</f>
        <v>17.6085698058</v>
      </c>
      <c r="G2809" s="17">
        <f ca="1">f_nav_adjustedreturn(A2809,参数!$B$2,参数!$B$1)</f>
        <v>0</v>
      </c>
      <c r="H2809" s="17">
        <f ca="1">f_nav_periodreturnrankingper(A2809,参数!$B$2,参数!$B$1,3)</f>
        <v>0</v>
      </c>
      <c r="I2809" s="17">
        <f ca="1">f_nav_adjustedreturn(A2809,参数!$B$3,参数!$B$2)</f>
        <v>0</v>
      </c>
      <c r="J2809" s="17">
        <f ca="1">f_nav_periodreturnrankingper(A2809,参数!$B$3,参数!$B$2,3)</f>
        <v>0</v>
      </c>
      <c r="K2809" s="17">
        <f ca="1">f_nav_adjustedreturn(A2809,参数!$B$4,参数!$B$3)</f>
        <v>0</v>
      </c>
      <c r="L2809" s="17">
        <f ca="1">f_nav_periodreturnrankingper(A2809,参数!$B$4,参数!$B$3,3)</f>
        <v>0</v>
      </c>
      <c r="M2809" s="17">
        <f ca="1">f_nav_adjustedreturn(A2809,参数!$B$5,参数!$B$4)</f>
        <v>0</v>
      </c>
      <c r="N2809" s="17">
        <f ca="1">f_nav_periodreturnrankingper(A2809,参数!$B$5,参数!$B$4,3)</f>
        <v>0</v>
      </c>
      <c r="O2809" s="17">
        <f ca="1">f_nav_adjustedreturn(A2809,参数!$B$6,参数!$B$5)</f>
        <v>0</v>
      </c>
      <c r="P2809" s="17">
        <f ca="1">f_nav_periodreturnrankingper(A2809,参数!$B$6,参数!$B$5,3)</f>
        <v>0</v>
      </c>
      <c r="Q2809" s="25">
        <f>f_return(A2809,1,参数!$B$1-365/2,参数!$B$1)</f>
        <v>0</v>
      </c>
      <c r="R2809" s="25">
        <f ca="1">f_return(A2809,1,参数!$B$4,参数!$B$1)</f>
        <v>0</v>
      </c>
      <c r="S2809" s="25">
        <f ca="1">f_return(A2809,1,参数!$B$6,参数!$B$1)</f>
        <v>0</v>
      </c>
      <c r="T2809" t="str">
        <f>f_info_investtype(A2809)</f>
        <v>偏债混合型基金</v>
      </c>
      <c r="U2809" t="str">
        <f>f_info_fundmanager(A2809)</f>
        <v>谭昌杰</v>
      </c>
      <c r="V2809">
        <f>f_info_manager_onthepostdays(A2809,1)</f>
        <v>99</v>
      </c>
      <c r="W2809" s="25">
        <f ca="1">f_return_1w(A2809,"0",参数!$B$2)</f>
        <v>0</v>
      </c>
      <c r="X2809" s="25">
        <f>f_return_1m(A2809,"0",参数!$B$1)</f>
        <v>1.5707326772045</v>
      </c>
      <c r="Y2809" s="25">
        <f>f_return_3m(A2809,0,参数!$B$1)</f>
        <v>0</v>
      </c>
      <c r="Z2809" s="25">
        <f>f_return_6m(A2809,0,参数!B2808)</f>
        <v>0</v>
      </c>
      <c r="AA2809" t="str">
        <f>f_dq_status(A2809,参数!$B$1)</f>
        <v>开放申购|暂停赎回</v>
      </c>
      <c r="AB2809" s="17">
        <f ca="1">f_risk_maxdownside(A2809,参数!$B$6,参数!$B$1)</f>
        <v>-0.254777070063688</v>
      </c>
      <c r="AC2809" s="17">
        <f ca="1">f_risk_maxdownside(A2809,参数!$B$4,参数!$B$1)</f>
        <v>-0.254777070063688</v>
      </c>
      <c r="AD2809" t="str">
        <f ca="1">f_risk_maxdownside_date(A2809,参数!$B$6,参数!$B$1)</f>
        <v>20210119-20210119</v>
      </c>
    </row>
    <row r="2810" spans="1:30">
      <c r="A2810" s="15" t="s">
        <v>2838</v>
      </c>
      <c r="B2810" t="str">
        <f>f_info_name(A2810)</f>
        <v>嘉实港股优势A</v>
      </c>
      <c r="C2810" t="str">
        <f>f_info_setupdate(A2810)</f>
        <v>2021-01-19</v>
      </c>
      <c r="D2810" s="16">
        <f t="shared" si="43"/>
        <v>6</v>
      </c>
      <c r="F2810" s="17">
        <f>f_netasset_total(A2810,参数!$B$1,100000000)</f>
        <v>79.2295946597</v>
      </c>
      <c r="G2810" s="17">
        <f ca="1">f_nav_adjustedreturn(A2810,参数!$B$2,参数!$B$1)</f>
        <v>0</v>
      </c>
      <c r="H2810" s="17">
        <f ca="1">f_nav_periodreturnrankingper(A2810,参数!$B$2,参数!$B$1,3)</f>
        <v>0</v>
      </c>
      <c r="I2810" s="17">
        <f ca="1">f_nav_adjustedreturn(A2810,参数!$B$3,参数!$B$2)</f>
        <v>0</v>
      </c>
      <c r="J2810" s="17">
        <f ca="1">f_nav_periodreturnrankingper(A2810,参数!$B$3,参数!$B$2,3)</f>
        <v>0</v>
      </c>
      <c r="K2810" s="17">
        <f ca="1">f_nav_adjustedreturn(A2810,参数!$B$4,参数!$B$3)</f>
        <v>0</v>
      </c>
      <c r="L2810" s="17">
        <f ca="1">f_nav_periodreturnrankingper(A2810,参数!$B$4,参数!$B$3,3)</f>
        <v>0</v>
      </c>
      <c r="M2810" s="17">
        <f ca="1">f_nav_adjustedreturn(A2810,参数!$B$5,参数!$B$4)</f>
        <v>0</v>
      </c>
      <c r="N2810" s="17">
        <f ca="1">f_nav_periodreturnrankingper(A2810,参数!$B$5,参数!$B$4,3)</f>
        <v>0</v>
      </c>
      <c r="O2810" s="17">
        <f ca="1">f_nav_adjustedreturn(A2810,参数!$B$6,参数!$B$5)</f>
        <v>0</v>
      </c>
      <c r="P2810" s="17">
        <f ca="1">f_nav_periodreturnrankingper(A2810,参数!$B$6,参数!$B$5,3)</f>
        <v>0</v>
      </c>
      <c r="Q2810" s="25">
        <f>f_return(A2810,1,参数!$B$1-365/2,参数!$B$1)</f>
        <v>0</v>
      </c>
      <c r="R2810" s="25">
        <f ca="1">f_return(A2810,1,参数!$B$4,参数!$B$1)</f>
        <v>0</v>
      </c>
      <c r="S2810" s="25">
        <f ca="1">f_return(A2810,1,参数!$B$6,参数!$B$1)</f>
        <v>0</v>
      </c>
      <c r="T2810" t="str">
        <f>f_info_investtype(A2810)</f>
        <v>偏股混合型基金</v>
      </c>
      <c r="U2810" t="str">
        <f>f_info_fundmanager(A2810)</f>
        <v>张金涛,胡宇飞</v>
      </c>
      <c r="V2810">
        <f>f_info_manager_onthepostdays(A2810,1)</f>
        <v>23</v>
      </c>
      <c r="W2810" s="25">
        <f ca="1">f_return_1w(A2810,"0",参数!$B$2)</f>
        <v>0</v>
      </c>
      <c r="X2810" s="25">
        <f>f_return_1m(A2810,"0",参数!$B$1)</f>
        <v>0</v>
      </c>
      <c r="Y2810" s="25">
        <f>f_return_3m(A2810,0,参数!$B$1)</f>
        <v>0</v>
      </c>
      <c r="Z2810" s="25">
        <f>f_return_6m(A2810,0,参数!B2809)</f>
        <v>0</v>
      </c>
      <c r="AA2810" t="str">
        <f>f_dq_status(A2810,参数!$B$1)</f>
        <v>封闭期</v>
      </c>
      <c r="AB2810" s="17">
        <f ca="1">f_risk_maxdownside(A2810,参数!$B$6,参数!$B$1)</f>
        <v>-0.529999999999997</v>
      </c>
      <c r="AC2810" s="17">
        <f ca="1">f_risk_maxdownside(A2810,参数!$B$4,参数!$B$1)</f>
        <v>-0.529999999999997</v>
      </c>
      <c r="AD2810" t="str">
        <f ca="1">f_risk_maxdownside_date(A2810,参数!$B$6,参数!$B$1)</f>
        <v>20210120-20210122</v>
      </c>
    </row>
    <row r="2811" spans="1:30">
      <c r="A2811" s="15" t="s">
        <v>2839</v>
      </c>
      <c r="B2811" t="str">
        <f>f_info_name(A2811)</f>
        <v>天弘安康颐和A</v>
      </c>
      <c r="C2811" t="str">
        <f>f_info_setupdate(A2811)</f>
        <v>2020-12-02</v>
      </c>
      <c r="D2811" s="16">
        <f t="shared" si="43"/>
        <v>54</v>
      </c>
      <c r="F2811" s="17">
        <f>f_netasset_total(A2811,参数!$B$1,100000000)</f>
        <v>2.645491505</v>
      </c>
      <c r="G2811" s="17">
        <f ca="1">f_nav_adjustedreturn(A2811,参数!$B$2,参数!$B$1)</f>
        <v>0</v>
      </c>
      <c r="H2811" s="17">
        <f ca="1">f_nav_periodreturnrankingper(A2811,参数!$B$2,参数!$B$1,3)</f>
        <v>0</v>
      </c>
      <c r="I2811" s="17">
        <f ca="1">f_nav_adjustedreturn(A2811,参数!$B$3,参数!$B$2)</f>
        <v>0</v>
      </c>
      <c r="J2811" s="17">
        <f ca="1">f_nav_periodreturnrankingper(A2811,参数!$B$3,参数!$B$2,3)</f>
        <v>0</v>
      </c>
      <c r="K2811" s="17">
        <f ca="1">f_nav_adjustedreturn(A2811,参数!$B$4,参数!$B$3)</f>
        <v>0</v>
      </c>
      <c r="L2811" s="17">
        <f ca="1">f_nav_periodreturnrankingper(A2811,参数!$B$4,参数!$B$3,3)</f>
        <v>0</v>
      </c>
      <c r="M2811" s="17">
        <f ca="1">f_nav_adjustedreturn(A2811,参数!$B$5,参数!$B$4)</f>
        <v>0</v>
      </c>
      <c r="N2811" s="17">
        <f ca="1">f_nav_periodreturnrankingper(A2811,参数!$B$5,参数!$B$4,3)</f>
        <v>0</v>
      </c>
      <c r="O2811" s="17">
        <f ca="1">f_nav_adjustedreturn(A2811,参数!$B$6,参数!$B$5)</f>
        <v>0</v>
      </c>
      <c r="P2811" s="17">
        <f ca="1">f_nav_periodreturnrankingper(A2811,参数!$B$6,参数!$B$5,3)</f>
        <v>0</v>
      </c>
      <c r="Q2811" s="25">
        <f>f_return(A2811,1,参数!$B$1-365/2,参数!$B$1)</f>
        <v>0</v>
      </c>
      <c r="R2811" s="25">
        <f ca="1">f_return(A2811,1,参数!$B$4,参数!$B$1)</f>
        <v>0</v>
      </c>
      <c r="S2811" s="25">
        <f ca="1">f_return(A2811,1,参数!$B$6,参数!$B$1)</f>
        <v>0</v>
      </c>
      <c r="T2811" t="str">
        <f>f_info_investtype(A2811)</f>
        <v>偏债混合型基金</v>
      </c>
      <c r="U2811" t="str">
        <f>f_info_fundmanager(A2811)</f>
        <v>贺剑,姜晓丽</v>
      </c>
      <c r="V2811">
        <f>f_info_manager_onthepostdays(A2811,1)</f>
        <v>71</v>
      </c>
      <c r="W2811" s="25">
        <f ca="1">f_return_1w(A2811,"0",参数!$B$2)</f>
        <v>0</v>
      </c>
      <c r="X2811" s="25">
        <f>f_return_1m(A2811,"0",参数!$B$1)</f>
        <v>1.20842904224508</v>
      </c>
      <c r="Y2811" s="25">
        <f>f_return_3m(A2811,0,参数!$B$1)</f>
        <v>0</v>
      </c>
      <c r="Z2811" s="25">
        <f>f_return_6m(A2811,0,参数!B2810)</f>
        <v>0</v>
      </c>
      <c r="AA2811" t="str">
        <f>f_dq_status(A2811,参数!$B$1)</f>
        <v>封闭期</v>
      </c>
      <c r="AB2811" s="17">
        <f ca="1">f_risk_maxdownside(A2811,参数!$B$6,参数!$B$1)</f>
        <v>-0.255905511811017</v>
      </c>
      <c r="AC2811" s="17">
        <f ca="1">f_risk_maxdownside(A2811,参数!$B$4,参数!$B$1)</f>
        <v>-0.255905511811017</v>
      </c>
      <c r="AD2811" t="str">
        <f ca="1">f_risk_maxdownside_date(A2811,参数!$B$6,参数!$B$1)</f>
        <v>20210116-20210122</v>
      </c>
    </row>
    <row r="2812" spans="1:30">
      <c r="A2812" s="15" t="s">
        <v>2840</v>
      </c>
      <c r="B2812" t="str">
        <f>f_info_name(A2812)</f>
        <v>汇添富稳健添盈一年</v>
      </c>
      <c r="C2812" t="str">
        <f>f_info_setupdate(A2812)</f>
        <v>2020-09-10</v>
      </c>
      <c r="D2812" s="16">
        <f t="shared" si="43"/>
        <v>137</v>
      </c>
      <c r="F2812" s="17">
        <f>f_netasset_total(A2812,参数!$B$1,100000000)</f>
        <v>145.2757016114</v>
      </c>
      <c r="G2812" s="17">
        <f ca="1">f_nav_adjustedreturn(A2812,参数!$B$2,参数!$B$1)</f>
        <v>0</v>
      </c>
      <c r="H2812" s="17">
        <f ca="1">f_nav_periodreturnrankingper(A2812,参数!$B$2,参数!$B$1,3)</f>
        <v>0</v>
      </c>
      <c r="I2812" s="17">
        <f ca="1">f_nav_adjustedreturn(A2812,参数!$B$3,参数!$B$2)</f>
        <v>0</v>
      </c>
      <c r="J2812" s="17">
        <f ca="1">f_nav_periodreturnrankingper(A2812,参数!$B$3,参数!$B$2,3)</f>
        <v>0</v>
      </c>
      <c r="K2812" s="17">
        <f ca="1">f_nav_adjustedreturn(A2812,参数!$B$4,参数!$B$3)</f>
        <v>0</v>
      </c>
      <c r="L2812" s="17">
        <f ca="1">f_nav_periodreturnrankingper(A2812,参数!$B$4,参数!$B$3,3)</f>
        <v>0</v>
      </c>
      <c r="M2812" s="17">
        <f ca="1">f_nav_adjustedreturn(A2812,参数!$B$5,参数!$B$4)</f>
        <v>0</v>
      </c>
      <c r="N2812" s="17">
        <f ca="1">f_nav_periodreturnrankingper(A2812,参数!$B$5,参数!$B$4,3)</f>
        <v>0</v>
      </c>
      <c r="O2812" s="17">
        <f ca="1">f_nav_adjustedreturn(A2812,参数!$B$6,参数!$B$5)</f>
        <v>0</v>
      </c>
      <c r="P2812" s="17">
        <f ca="1">f_nav_periodreturnrankingper(A2812,参数!$B$6,参数!$B$5,3)</f>
        <v>0</v>
      </c>
      <c r="Q2812" s="25">
        <f>f_return(A2812,1,参数!$B$1-365/2,参数!$B$1)</f>
        <v>0</v>
      </c>
      <c r="R2812" s="25">
        <f ca="1">f_return(A2812,1,参数!$B$4,参数!$B$1)</f>
        <v>0</v>
      </c>
      <c r="S2812" s="25">
        <f ca="1">f_return(A2812,1,参数!$B$6,参数!$B$1)</f>
        <v>0</v>
      </c>
      <c r="T2812" t="str">
        <f>f_info_investtype(A2812)</f>
        <v>偏债混合型基金</v>
      </c>
      <c r="U2812" t="str">
        <f>f_info_fundmanager(A2812)</f>
        <v>刘江,徐一恒</v>
      </c>
      <c r="V2812">
        <f>f_info_manager_onthepostdays(A2812,1)</f>
        <v>154</v>
      </c>
      <c r="W2812" s="25">
        <f ca="1">f_return_1w(A2812,"0",参数!$B$2)</f>
        <v>0</v>
      </c>
      <c r="X2812" s="25">
        <f>f_return_1m(A2812,"0",参数!$B$1)</f>
        <v>6.66015625</v>
      </c>
      <c r="Y2812" s="25">
        <f>f_return_3m(A2812,0,参数!$B$1)</f>
        <v>9.0781983421552</v>
      </c>
      <c r="Z2812" s="25">
        <f>f_return_6m(A2812,0,参数!B2811)</f>
        <v>0</v>
      </c>
      <c r="AA2812" t="str">
        <f>f_dq_status(A2812,参数!$B$1)</f>
        <v>开放申购|暂停赎回</v>
      </c>
      <c r="AB2812" s="17">
        <f ca="1">f_risk_maxdownside(A2812,参数!$B$6,参数!$B$1)</f>
        <v>-1.28803434758258</v>
      </c>
      <c r="AC2812" s="17">
        <f ca="1">f_risk_maxdownside(A2812,参数!$B$4,参数!$B$1)</f>
        <v>-1.28803434758258</v>
      </c>
      <c r="AD2812" t="str">
        <f ca="1">f_risk_maxdownside_date(A2812,参数!$B$6,参数!$B$1)</f>
        <v>20210113-20210119</v>
      </c>
    </row>
    <row r="2813" spans="1:30">
      <c r="A2813" s="15" t="s">
        <v>2841</v>
      </c>
      <c r="B2813" t="str">
        <f>f_info_name(A2813)</f>
        <v>博时金福安一年A</v>
      </c>
      <c r="C2813" t="str">
        <f>f_info_setupdate(A2813)</f>
        <v>2020-09-07</v>
      </c>
      <c r="D2813" s="16">
        <f t="shared" si="43"/>
        <v>140</v>
      </c>
      <c r="F2813" s="17">
        <f>f_netasset_total(A2813,参数!$B$1,100000000)</f>
        <v>2.3879355169</v>
      </c>
      <c r="G2813" s="17">
        <f ca="1">f_nav_adjustedreturn(A2813,参数!$B$2,参数!$B$1)</f>
        <v>0</v>
      </c>
      <c r="H2813" s="17">
        <f ca="1">f_nav_periodreturnrankingper(A2813,参数!$B$2,参数!$B$1,3)</f>
        <v>0</v>
      </c>
      <c r="I2813" s="17">
        <f ca="1">f_nav_adjustedreturn(A2813,参数!$B$3,参数!$B$2)</f>
        <v>0</v>
      </c>
      <c r="J2813" s="17">
        <f ca="1">f_nav_periodreturnrankingper(A2813,参数!$B$3,参数!$B$2,3)</f>
        <v>0</v>
      </c>
      <c r="K2813" s="17">
        <f ca="1">f_nav_adjustedreturn(A2813,参数!$B$4,参数!$B$3)</f>
        <v>0</v>
      </c>
      <c r="L2813" s="17">
        <f ca="1">f_nav_periodreturnrankingper(A2813,参数!$B$4,参数!$B$3,3)</f>
        <v>0</v>
      </c>
      <c r="M2813" s="17">
        <f ca="1">f_nav_adjustedreturn(A2813,参数!$B$5,参数!$B$4)</f>
        <v>0</v>
      </c>
      <c r="N2813" s="17">
        <f ca="1">f_nav_periodreturnrankingper(A2813,参数!$B$5,参数!$B$4,3)</f>
        <v>0</v>
      </c>
      <c r="O2813" s="17">
        <f ca="1">f_nav_adjustedreturn(A2813,参数!$B$6,参数!$B$5)</f>
        <v>0</v>
      </c>
      <c r="P2813" s="17">
        <f ca="1">f_nav_periodreturnrankingper(A2813,参数!$B$6,参数!$B$5,3)</f>
        <v>0</v>
      </c>
      <c r="Q2813" s="25">
        <f>f_return(A2813,1,参数!$B$1-365/2,参数!$B$1)</f>
        <v>0</v>
      </c>
      <c r="R2813" s="25">
        <f ca="1">f_return(A2813,1,参数!$B$4,参数!$B$1)</f>
        <v>0</v>
      </c>
      <c r="S2813" s="25">
        <f ca="1">f_return(A2813,1,参数!$B$6,参数!$B$1)</f>
        <v>0</v>
      </c>
      <c r="T2813" t="str">
        <f>f_info_investtype(A2813)</f>
        <v>平衡混合型基金</v>
      </c>
      <c r="U2813" t="str">
        <f>f_info_fundmanager(A2813)</f>
        <v>麦静</v>
      </c>
      <c r="V2813">
        <f>f_info_manager_onthepostdays(A2813,1)</f>
        <v>157</v>
      </c>
      <c r="W2813" s="25">
        <f ca="1">f_return_1w(A2813,"0",参数!$B$2)</f>
        <v>0</v>
      </c>
      <c r="X2813" s="25">
        <f>f_return_1m(A2813,"0",参数!$B$1)</f>
        <v>6.6717718005169</v>
      </c>
      <c r="Y2813" s="25">
        <f>f_return_3m(A2813,0,参数!$B$1)</f>
        <v>11.0845295055821</v>
      </c>
      <c r="Z2813" s="25">
        <f>f_return_6m(A2813,0,参数!B2812)</f>
        <v>0</v>
      </c>
      <c r="AA2813" t="str">
        <f>f_dq_status(A2813,参数!$B$1)</f>
        <v>开放申购|暂停赎回</v>
      </c>
      <c r="AB2813" s="17">
        <f ca="1">f_risk_maxdownside(A2813,参数!$B$6,参数!$B$1)</f>
        <v>-1.5023566378633</v>
      </c>
      <c r="AC2813" s="17">
        <f ca="1">f_risk_maxdownside(A2813,参数!$B$4,参数!$B$1)</f>
        <v>-1.5023566378633</v>
      </c>
      <c r="AD2813" t="str">
        <f ca="1">f_risk_maxdownside_date(A2813,参数!$B$6,参数!$B$1)</f>
        <v>20201014-20201026</v>
      </c>
    </row>
    <row r="2814" spans="1:30">
      <c r="A2814" s="15" t="s">
        <v>2842</v>
      </c>
      <c r="B2814" t="str">
        <f>f_info_name(A2814)</f>
        <v>长城成长先锋A</v>
      </c>
      <c r="C2814" t="str">
        <f>f_info_setupdate(A2814)</f>
        <v>2020-09-09</v>
      </c>
      <c r="D2814" s="16">
        <f t="shared" si="43"/>
        <v>138</v>
      </c>
      <c r="F2814" s="17">
        <f>f_netasset_total(A2814,参数!$B$1,100000000)</f>
        <v>48.2962205619</v>
      </c>
      <c r="G2814" s="17">
        <f ca="1">f_nav_adjustedreturn(A2814,参数!$B$2,参数!$B$1)</f>
        <v>0</v>
      </c>
      <c r="H2814" s="17">
        <f ca="1">f_nav_periodreturnrankingper(A2814,参数!$B$2,参数!$B$1,3)</f>
        <v>0</v>
      </c>
      <c r="I2814" s="17">
        <f ca="1">f_nav_adjustedreturn(A2814,参数!$B$3,参数!$B$2)</f>
        <v>0</v>
      </c>
      <c r="J2814" s="17">
        <f ca="1">f_nav_periodreturnrankingper(A2814,参数!$B$3,参数!$B$2,3)</f>
        <v>0</v>
      </c>
      <c r="K2814" s="17">
        <f ca="1">f_nav_adjustedreturn(A2814,参数!$B$4,参数!$B$3)</f>
        <v>0</v>
      </c>
      <c r="L2814" s="17">
        <f ca="1">f_nav_periodreturnrankingper(A2814,参数!$B$4,参数!$B$3,3)</f>
        <v>0</v>
      </c>
      <c r="M2814" s="17">
        <f ca="1">f_nav_adjustedreturn(A2814,参数!$B$5,参数!$B$4)</f>
        <v>0</v>
      </c>
      <c r="N2814" s="17">
        <f ca="1">f_nav_periodreturnrankingper(A2814,参数!$B$5,参数!$B$4,3)</f>
        <v>0</v>
      </c>
      <c r="O2814" s="17">
        <f ca="1">f_nav_adjustedreturn(A2814,参数!$B$6,参数!$B$5)</f>
        <v>0</v>
      </c>
      <c r="P2814" s="17">
        <f ca="1">f_nav_periodreturnrankingper(A2814,参数!$B$6,参数!$B$5,3)</f>
        <v>0</v>
      </c>
      <c r="Q2814" s="25">
        <f>f_return(A2814,1,参数!$B$1-365/2,参数!$B$1)</f>
        <v>0</v>
      </c>
      <c r="R2814" s="25">
        <f ca="1">f_return(A2814,1,参数!$B$4,参数!$B$1)</f>
        <v>0</v>
      </c>
      <c r="S2814" s="25">
        <f ca="1">f_return(A2814,1,参数!$B$6,参数!$B$1)</f>
        <v>0</v>
      </c>
      <c r="T2814" t="str">
        <f>f_info_investtype(A2814)</f>
        <v>偏股混合型基金</v>
      </c>
      <c r="U2814" t="str">
        <f>f_info_fundmanager(A2814)</f>
        <v>廖瀚博</v>
      </c>
      <c r="V2814">
        <f>f_info_manager_onthepostdays(A2814,1)</f>
        <v>155</v>
      </c>
      <c r="W2814" s="25">
        <f ca="1">f_return_1w(A2814,"0",参数!$B$2)</f>
        <v>0</v>
      </c>
      <c r="X2814" s="25">
        <f>f_return_1m(A2814,"0",参数!$B$1)</f>
        <v>6.6095717884131</v>
      </c>
      <c r="Y2814" s="25">
        <f>f_return_3m(A2814,0,参数!$B$1)</f>
        <v>7.55234803821915</v>
      </c>
      <c r="Z2814" s="25">
        <f>f_return_6m(A2814,0,参数!B2813)</f>
        <v>0</v>
      </c>
      <c r="AA2814" t="str">
        <f>f_dq_status(A2814,参数!$B$1)</f>
        <v>开放申购|开放赎回</v>
      </c>
      <c r="AB2814" s="17">
        <f ca="1">f_risk_maxdownside(A2814,参数!$B$6,参数!$B$1)</f>
        <v>-2.82868525896414</v>
      </c>
      <c r="AC2814" s="17">
        <f ca="1">f_risk_maxdownside(A2814,参数!$B$4,参数!$B$1)</f>
        <v>-2.82868525896414</v>
      </c>
      <c r="AD2814" t="str">
        <f ca="1">f_risk_maxdownside_date(A2814,参数!$B$6,参数!$B$1)</f>
        <v>20201010-20201125</v>
      </c>
    </row>
    <row r="2815" spans="1:30">
      <c r="A2815" s="15" t="s">
        <v>2843</v>
      </c>
      <c r="B2815" t="str">
        <f>f_info_name(A2815)</f>
        <v>万家健康产业A</v>
      </c>
      <c r="C2815" t="str">
        <f>f_info_setupdate(A2815)</f>
        <v>2020-09-30</v>
      </c>
      <c r="D2815" s="16">
        <f t="shared" si="43"/>
        <v>117</v>
      </c>
      <c r="F2815" s="17">
        <f>f_netasset_total(A2815,参数!$B$1,100000000)</f>
        <v>3.963495702</v>
      </c>
      <c r="G2815" s="17">
        <f ca="1">f_nav_adjustedreturn(A2815,参数!$B$2,参数!$B$1)</f>
        <v>0</v>
      </c>
      <c r="H2815" s="17">
        <f ca="1">f_nav_periodreturnrankingper(A2815,参数!$B$2,参数!$B$1,3)</f>
        <v>0</v>
      </c>
      <c r="I2815" s="17">
        <f ca="1">f_nav_adjustedreturn(A2815,参数!$B$3,参数!$B$2)</f>
        <v>0</v>
      </c>
      <c r="J2815" s="17">
        <f ca="1">f_nav_periodreturnrankingper(A2815,参数!$B$3,参数!$B$2,3)</f>
        <v>0</v>
      </c>
      <c r="K2815" s="17">
        <f ca="1">f_nav_adjustedreturn(A2815,参数!$B$4,参数!$B$3)</f>
        <v>0</v>
      </c>
      <c r="L2815" s="17">
        <f ca="1">f_nav_periodreturnrankingper(A2815,参数!$B$4,参数!$B$3,3)</f>
        <v>0</v>
      </c>
      <c r="M2815" s="17">
        <f ca="1">f_nav_adjustedreturn(A2815,参数!$B$5,参数!$B$4)</f>
        <v>0</v>
      </c>
      <c r="N2815" s="17">
        <f ca="1">f_nav_periodreturnrankingper(A2815,参数!$B$5,参数!$B$4,3)</f>
        <v>0</v>
      </c>
      <c r="O2815" s="17">
        <f ca="1">f_nav_adjustedreturn(A2815,参数!$B$6,参数!$B$5)</f>
        <v>0</v>
      </c>
      <c r="P2815" s="17">
        <f ca="1">f_nav_periodreturnrankingper(A2815,参数!$B$6,参数!$B$5,3)</f>
        <v>0</v>
      </c>
      <c r="Q2815" s="25">
        <f>f_return(A2815,1,参数!$B$1-365/2,参数!$B$1)</f>
        <v>0</v>
      </c>
      <c r="R2815" s="25">
        <f ca="1">f_return(A2815,1,参数!$B$4,参数!$B$1)</f>
        <v>0</v>
      </c>
      <c r="S2815" s="25">
        <f ca="1">f_return(A2815,1,参数!$B$6,参数!$B$1)</f>
        <v>0</v>
      </c>
      <c r="T2815" t="str">
        <f>f_info_investtype(A2815)</f>
        <v>偏股混合型基金</v>
      </c>
      <c r="U2815" t="str">
        <f>f_info_fundmanager(A2815)</f>
        <v>高源,王霄音</v>
      </c>
      <c r="V2815">
        <f>f_info_manager_onthepostdays(A2815,1)</f>
        <v>134</v>
      </c>
      <c r="W2815" s="25">
        <f ca="1">f_return_1w(A2815,"0",参数!$B$2)</f>
        <v>0</v>
      </c>
      <c r="X2815" s="25">
        <f>f_return_1m(A2815,"0",参数!$B$1)</f>
        <v>12.2198984164924</v>
      </c>
      <c r="Y2815" s="25">
        <f>f_return_3m(A2815,0,参数!$B$1)</f>
        <v>12.4550898203593</v>
      </c>
      <c r="Z2815" s="25">
        <f>f_return_6m(A2815,0,参数!B2814)</f>
        <v>0</v>
      </c>
      <c r="AA2815" t="str">
        <f>f_dq_status(A2815,参数!$B$1)</f>
        <v>开放申购|开放赎回</v>
      </c>
      <c r="AB2815" s="17">
        <f ca="1">f_risk_maxdownside(A2815,参数!$B$6,参数!$B$1)</f>
        <v>-2.11281070745698</v>
      </c>
      <c r="AC2815" s="17">
        <f ca="1">f_risk_maxdownside(A2815,参数!$B$4,参数!$B$1)</f>
        <v>-2.11281070745698</v>
      </c>
      <c r="AD2815" t="str">
        <f ca="1">f_risk_maxdownside_date(A2815,参数!$B$6,参数!$B$1)</f>
        <v>20210113-20210114</v>
      </c>
    </row>
    <row r="2816" spans="1:30">
      <c r="A2816" s="15" t="s">
        <v>2844</v>
      </c>
      <c r="B2816" t="str">
        <f>f_info_name(A2816)</f>
        <v>平安瑞兴一年定开A</v>
      </c>
      <c r="C2816" t="str">
        <f>f_info_setupdate(A2816)</f>
        <v>2020-11-04</v>
      </c>
      <c r="D2816" s="16">
        <f t="shared" si="43"/>
        <v>82</v>
      </c>
      <c r="F2816" s="17">
        <f>f_netasset_total(A2816,参数!$B$1,100000000)</f>
        <v>4.7610121951</v>
      </c>
      <c r="G2816" s="17">
        <f ca="1">f_nav_adjustedreturn(A2816,参数!$B$2,参数!$B$1)</f>
        <v>0</v>
      </c>
      <c r="H2816" s="17">
        <f ca="1">f_nav_periodreturnrankingper(A2816,参数!$B$2,参数!$B$1,3)</f>
        <v>0</v>
      </c>
      <c r="I2816" s="17">
        <f ca="1">f_nav_adjustedreturn(A2816,参数!$B$3,参数!$B$2)</f>
        <v>0</v>
      </c>
      <c r="J2816" s="17">
        <f ca="1">f_nav_periodreturnrankingper(A2816,参数!$B$3,参数!$B$2,3)</f>
        <v>0</v>
      </c>
      <c r="K2816" s="17">
        <f ca="1">f_nav_adjustedreturn(A2816,参数!$B$4,参数!$B$3)</f>
        <v>0</v>
      </c>
      <c r="L2816" s="17">
        <f ca="1">f_nav_periodreturnrankingper(A2816,参数!$B$4,参数!$B$3,3)</f>
        <v>0</v>
      </c>
      <c r="M2816" s="17">
        <f ca="1">f_nav_adjustedreturn(A2816,参数!$B$5,参数!$B$4)</f>
        <v>0</v>
      </c>
      <c r="N2816" s="17">
        <f ca="1">f_nav_periodreturnrankingper(A2816,参数!$B$5,参数!$B$4,3)</f>
        <v>0</v>
      </c>
      <c r="O2816" s="17">
        <f ca="1">f_nav_adjustedreturn(A2816,参数!$B$6,参数!$B$5)</f>
        <v>0</v>
      </c>
      <c r="P2816" s="17">
        <f ca="1">f_nav_periodreturnrankingper(A2816,参数!$B$6,参数!$B$5,3)</f>
        <v>0</v>
      </c>
      <c r="Q2816" s="25">
        <f>f_return(A2816,1,参数!$B$1-365/2,参数!$B$1)</f>
        <v>0</v>
      </c>
      <c r="R2816" s="25">
        <f ca="1">f_return(A2816,1,参数!$B$4,参数!$B$1)</f>
        <v>0</v>
      </c>
      <c r="S2816" s="25">
        <f ca="1">f_return(A2816,1,参数!$B$6,参数!$B$1)</f>
        <v>0</v>
      </c>
      <c r="T2816" t="str">
        <f>f_info_investtype(A2816)</f>
        <v>偏债混合型基金</v>
      </c>
      <c r="U2816" t="str">
        <f>f_info_fundmanager(A2816)</f>
        <v>高勇标,韩克</v>
      </c>
      <c r="V2816">
        <f>f_info_manager_onthepostdays(A2816,1)</f>
        <v>99</v>
      </c>
      <c r="W2816" s="25">
        <f ca="1">f_return_1w(A2816,"0",参数!$B$2)</f>
        <v>0</v>
      </c>
      <c r="X2816" s="25">
        <f>f_return_1m(A2816,"0",参数!$B$1)</f>
        <v>1.86130291203843</v>
      </c>
      <c r="Y2816" s="25">
        <f>f_return_3m(A2816,0,参数!$B$1)</f>
        <v>0</v>
      </c>
      <c r="Z2816" s="25">
        <f>f_return_6m(A2816,0,参数!B2815)</f>
        <v>0</v>
      </c>
      <c r="AA2816" t="str">
        <f>f_dq_status(A2816,参数!$B$1)</f>
        <v>封闭期</v>
      </c>
      <c r="AB2816" s="17">
        <f ca="1">f_risk_maxdownside(A2816,参数!$B$6,参数!$B$1)</f>
        <v>-0.689931006899312</v>
      </c>
      <c r="AC2816" s="17">
        <f ca="1">f_risk_maxdownside(A2816,参数!$B$4,参数!$B$1)</f>
        <v>-0.689931006899312</v>
      </c>
      <c r="AD2816" t="str">
        <f ca="1">f_risk_maxdownside_date(A2816,参数!$B$6,参数!$B$1)</f>
        <v>20201107-20201211</v>
      </c>
    </row>
    <row r="2817" spans="1:30">
      <c r="A2817" s="15" t="s">
        <v>2845</v>
      </c>
      <c r="B2817" t="str">
        <f>f_info_name(A2817)</f>
        <v>天弘荣创一年持有</v>
      </c>
      <c r="C2817" t="str">
        <f>f_info_setupdate(A2817)</f>
        <v>2020-09-29</v>
      </c>
      <c r="D2817" s="16">
        <f t="shared" si="43"/>
        <v>118</v>
      </c>
      <c r="F2817" s="17">
        <f>f_netasset_total(A2817,参数!$B$1,100000000)</f>
        <v>2.6260360377</v>
      </c>
      <c r="G2817" s="17">
        <f ca="1">f_nav_adjustedreturn(A2817,参数!$B$2,参数!$B$1)</f>
        <v>0</v>
      </c>
      <c r="H2817" s="17">
        <f ca="1">f_nav_periodreturnrankingper(A2817,参数!$B$2,参数!$B$1,3)</f>
        <v>0</v>
      </c>
      <c r="I2817" s="17">
        <f ca="1">f_nav_adjustedreturn(A2817,参数!$B$3,参数!$B$2)</f>
        <v>0</v>
      </c>
      <c r="J2817" s="17">
        <f ca="1">f_nav_periodreturnrankingper(A2817,参数!$B$3,参数!$B$2,3)</f>
        <v>0</v>
      </c>
      <c r="K2817" s="17">
        <f ca="1">f_nav_adjustedreturn(A2817,参数!$B$4,参数!$B$3)</f>
        <v>0</v>
      </c>
      <c r="L2817" s="17">
        <f ca="1">f_nav_periodreturnrankingper(A2817,参数!$B$4,参数!$B$3,3)</f>
        <v>0</v>
      </c>
      <c r="M2817" s="17">
        <f ca="1">f_nav_adjustedreturn(A2817,参数!$B$5,参数!$B$4)</f>
        <v>0</v>
      </c>
      <c r="N2817" s="17">
        <f ca="1">f_nav_periodreturnrankingper(A2817,参数!$B$5,参数!$B$4,3)</f>
        <v>0</v>
      </c>
      <c r="O2817" s="17">
        <f ca="1">f_nav_adjustedreturn(A2817,参数!$B$6,参数!$B$5)</f>
        <v>0</v>
      </c>
      <c r="P2817" s="17">
        <f ca="1">f_nav_periodreturnrankingper(A2817,参数!$B$6,参数!$B$5,3)</f>
        <v>0</v>
      </c>
      <c r="Q2817" s="25">
        <f>f_return(A2817,1,参数!$B$1-365/2,参数!$B$1)</f>
        <v>0</v>
      </c>
      <c r="R2817" s="25">
        <f ca="1">f_return(A2817,1,参数!$B$4,参数!$B$1)</f>
        <v>0</v>
      </c>
      <c r="S2817" s="25">
        <f ca="1">f_return(A2817,1,参数!$B$6,参数!$B$1)</f>
        <v>0</v>
      </c>
      <c r="T2817" t="str">
        <f>f_info_investtype(A2817)</f>
        <v>偏债混合型基金</v>
      </c>
      <c r="U2817" t="str">
        <f>f_info_fundmanager(A2817)</f>
        <v>王昌俊,李宁</v>
      </c>
      <c r="V2817">
        <f>f_info_manager_onthepostdays(A2817,1)</f>
        <v>135</v>
      </c>
      <c r="W2817" s="25">
        <f ca="1">f_return_1w(A2817,"0",参数!$B$2)</f>
        <v>0</v>
      </c>
      <c r="X2817" s="25">
        <f>f_return_1m(A2817,"0",参数!$B$1)</f>
        <v>3.9161934599569</v>
      </c>
      <c r="Y2817" s="25">
        <f>f_return_3m(A2817,0,参数!$B$1)</f>
        <v>6.86669351590817</v>
      </c>
      <c r="Z2817" s="25">
        <f>f_return_6m(A2817,0,参数!B2816)</f>
        <v>0</v>
      </c>
      <c r="AA2817" t="str">
        <f>f_dq_status(A2817,参数!$B$1)</f>
        <v>开放申购|暂停赎回</v>
      </c>
      <c r="AB2817" s="17">
        <f ca="1">f_risk_maxdownside(A2817,参数!$B$6,参数!$B$1)</f>
        <v>-1.25736738703339</v>
      </c>
      <c r="AC2817" s="17">
        <f ca="1">f_risk_maxdownside(A2817,参数!$B$4,参数!$B$1)</f>
        <v>-1.25736738703339</v>
      </c>
      <c r="AD2817" t="str">
        <f ca="1">f_risk_maxdownside_date(A2817,参数!$B$6,参数!$B$1)</f>
        <v>20201124-20201211</v>
      </c>
    </row>
    <row r="2818" spans="1:30">
      <c r="A2818" s="15" t="s">
        <v>2846</v>
      </c>
      <c r="B2818" t="str">
        <f>f_info_name(A2818)</f>
        <v>东方红鼎元3个月定开</v>
      </c>
      <c r="C2818" t="str">
        <f>f_info_setupdate(A2818)</f>
        <v>2020-09-21</v>
      </c>
      <c r="D2818" s="16">
        <f t="shared" si="43"/>
        <v>126</v>
      </c>
      <c r="F2818" s="17">
        <f>f_netasset_total(A2818,参数!$B$1,100000000)</f>
        <v>22.7550827859</v>
      </c>
      <c r="G2818" s="17">
        <f ca="1">f_nav_adjustedreturn(A2818,参数!$B$2,参数!$B$1)</f>
        <v>0</v>
      </c>
      <c r="H2818" s="17">
        <f ca="1">f_nav_periodreturnrankingper(A2818,参数!$B$2,参数!$B$1,3)</f>
        <v>0</v>
      </c>
      <c r="I2818" s="17">
        <f ca="1">f_nav_adjustedreturn(A2818,参数!$B$3,参数!$B$2)</f>
        <v>0</v>
      </c>
      <c r="J2818" s="17">
        <f ca="1">f_nav_periodreturnrankingper(A2818,参数!$B$3,参数!$B$2,3)</f>
        <v>0</v>
      </c>
      <c r="K2818" s="17">
        <f ca="1">f_nav_adjustedreturn(A2818,参数!$B$4,参数!$B$3)</f>
        <v>0</v>
      </c>
      <c r="L2818" s="17">
        <f ca="1">f_nav_periodreturnrankingper(A2818,参数!$B$4,参数!$B$3,3)</f>
        <v>0</v>
      </c>
      <c r="M2818" s="17">
        <f ca="1">f_nav_adjustedreturn(A2818,参数!$B$5,参数!$B$4)</f>
        <v>0</v>
      </c>
      <c r="N2818" s="17">
        <f ca="1">f_nav_periodreturnrankingper(A2818,参数!$B$5,参数!$B$4,3)</f>
        <v>0</v>
      </c>
      <c r="O2818" s="17">
        <f ca="1">f_nav_adjustedreturn(A2818,参数!$B$6,参数!$B$5)</f>
        <v>0</v>
      </c>
      <c r="P2818" s="17">
        <f ca="1">f_nav_periodreturnrankingper(A2818,参数!$B$6,参数!$B$5,3)</f>
        <v>0</v>
      </c>
      <c r="Q2818" s="25">
        <f>f_return(A2818,1,参数!$B$1-365/2,参数!$B$1)</f>
        <v>0</v>
      </c>
      <c r="R2818" s="25">
        <f ca="1">f_return(A2818,1,参数!$B$4,参数!$B$1)</f>
        <v>0</v>
      </c>
      <c r="S2818" s="25">
        <f ca="1">f_return(A2818,1,参数!$B$6,参数!$B$1)</f>
        <v>0</v>
      </c>
      <c r="T2818" t="str">
        <f>f_info_investtype(A2818)</f>
        <v>偏股混合型基金</v>
      </c>
      <c r="U2818" t="str">
        <f>f_info_fundmanager(A2818)</f>
        <v>张锋</v>
      </c>
      <c r="V2818">
        <f>f_info_manager_onthepostdays(A2818,1)</f>
        <v>143</v>
      </c>
      <c r="W2818" s="25">
        <f ca="1">f_return_1w(A2818,"0",参数!$B$2)</f>
        <v>0</v>
      </c>
      <c r="X2818" s="25">
        <f>f_return_1m(A2818,"0",参数!$B$1)</f>
        <v>14.3247863247863</v>
      </c>
      <c r="Y2818" s="25">
        <f>f_return_3m(A2818,0,参数!$B$1)</f>
        <v>30.2180685358255</v>
      </c>
      <c r="Z2818" s="25">
        <f>f_return_6m(A2818,0,参数!B2817)</f>
        <v>0</v>
      </c>
      <c r="AA2818" t="str">
        <f>f_dq_status(A2818,参数!$B$1)</f>
        <v>暂停申购|暂停赎回</v>
      </c>
      <c r="AB2818" s="17">
        <f ca="1">f_risk_maxdownside(A2818,参数!$B$6,参数!$B$1)</f>
        <v>-6.82827674471129</v>
      </c>
      <c r="AC2818" s="17">
        <f ca="1">f_risk_maxdownside(A2818,参数!$B$4,参数!$B$1)</f>
        <v>-6.82827674471129</v>
      </c>
      <c r="AD2818" t="str">
        <f ca="1">f_risk_maxdownside_date(A2818,参数!$B$6,参数!$B$1)</f>
        <v>20210113-20210119</v>
      </c>
    </row>
    <row r="2819" spans="1:30">
      <c r="A2819" s="15" t="s">
        <v>2847</v>
      </c>
      <c r="B2819" t="str">
        <f>f_info_name(A2819)</f>
        <v>华泰柏瑞景利A</v>
      </c>
      <c r="C2819" t="str">
        <f>f_info_setupdate(A2819)</f>
        <v>2020-09-14</v>
      </c>
      <c r="D2819" s="16">
        <f t="shared" ref="D2819:D2882" si="44">DATEDIF(C2819,"2021-1-25","d")</f>
        <v>133</v>
      </c>
      <c r="F2819" s="17">
        <f>f_netasset_total(A2819,参数!$B$1,100000000)</f>
        <v>6.3455788939</v>
      </c>
      <c r="G2819" s="17">
        <f ca="1">f_nav_adjustedreturn(A2819,参数!$B$2,参数!$B$1)</f>
        <v>0</v>
      </c>
      <c r="H2819" s="17">
        <f ca="1">f_nav_periodreturnrankingper(A2819,参数!$B$2,参数!$B$1,3)</f>
        <v>0</v>
      </c>
      <c r="I2819" s="17">
        <f ca="1">f_nav_adjustedreturn(A2819,参数!$B$3,参数!$B$2)</f>
        <v>0</v>
      </c>
      <c r="J2819" s="17">
        <f ca="1">f_nav_periodreturnrankingper(A2819,参数!$B$3,参数!$B$2,3)</f>
        <v>0</v>
      </c>
      <c r="K2819" s="17">
        <f ca="1">f_nav_adjustedreturn(A2819,参数!$B$4,参数!$B$3)</f>
        <v>0</v>
      </c>
      <c r="L2819" s="17">
        <f ca="1">f_nav_periodreturnrankingper(A2819,参数!$B$4,参数!$B$3,3)</f>
        <v>0</v>
      </c>
      <c r="M2819" s="17">
        <f ca="1">f_nav_adjustedreturn(A2819,参数!$B$5,参数!$B$4)</f>
        <v>0</v>
      </c>
      <c r="N2819" s="17">
        <f ca="1">f_nav_periodreturnrankingper(A2819,参数!$B$5,参数!$B$4,3)</f>
        <v>0</v>
      </c>
      <c r="O2819" s="17">
        <f ca="1">f_nav_adjustedreturn(A2819,参数!$B$6,参数!$B$5)</f>
        <v>0</v>
      </c>
      <c r="P2819" s="17">
        <f ca="1">f_nav_periodreturnrankingper(A2819,参数!$B$6,参数!$B$5,3)</f>
        <v>0</v>
      </c>
      <c r="Q2819" s="25">
        <f>f_return(A2819,1,参数!$B$1-365/2,参数!$B$1)</f>
        <v>0</v>
      </c>
      <c r="R2819" s="25">
        <f ca="1">f_return(A2819,1,参数!$B$4,参数!$B$1)</f>
        <v>0</v>
      </c>
      <c r="S2819" s="25">
        <f ca="1">f_return(A2819,1,参数!$B$6,参数!$B$1)</f>
        <v>0</v>
      </c>
      <c r="T2819" t="str">
        <f>f_info_investtype(A2819)</f>
        <v>偏债混合型基金</v>
      </c>
      <c r="U2819" t="str">
        <f>f_info_fundmanager(A2819)</f>
        <v>吴邦栋,何子建</v>
      </c>
      <c r="V2819">
        <f>f_info_manager_onthepostdays(A2819,1)</f>
        <v>150</v>
      </c>
      <c r="W2819" s="25">
        <f ca="1">f_return_1w(A2819,"0",参数!$B$2)</f>
        <v>0</v>
      </c>
      <c r="X2819" s="25">
        <f>f_return_1m(A2819,"0",参数!$B$1)</f>
        <v>3.86309047237791</v>
      </c>
      <c r="Y2819" s="25">
        <f>f_return_3m(A2819,0,参数!$B$1)</f>
        <v>3.52119700748131</v>
      </c>
      <c r="Z2819" s="25">
        <f>f_return_6m(A2819,0,参数!B2818)</f>
        <v>0</v>
      </c>
      <c r="AA2819" t="str">
        <f>f_dq_status(A2819,参数!$B$1)</f>
        <v>暂停大额申购|开放赎回</v>
      </c>
      <c r="AB2819" s="17">
        <f ca="1">f_risk_maxdownside(A2819,参数!$B$6,参数!$B$1)</f>
        <v>-1.8716577540107</v>
      </c>
      <c r="AC2819" s="17">
        <f ca="1">f_risk_maxdownside(A2819,参数!$B$4,参数!$B$1)</f>
        <v>-1.8716577540107</v>
      </c>
      <c r="AD2819" t="str">
        <f ca="1">f_risk_maxdownside_date(A2819,参数!$B$6,参数!$B$1)</f>
        <v>20201110-20201215</v>
      </c>
    </row>
    <row r="2820" spans="1:30">
      <c r="A2820" s="15" t="s">
        <v>2848</v>
      </c>
      <c r="B2820" t="str">
        <f>f_info_name(A2820)</f>
        <v>南方行业精选一年A</v>
      </c>
      <c r="C2820" t="str">
        <f>f_info_setupdate(A2820)</f>
        <v>2020-10-27</v>
      </c>
      <c r="D2820" s="16">
        <f t="shared" si="44"/>
        <v>90</v>
      </c>
      <c r="F2820" s="17">
        <f>f_netasset_total(A2820,参数!$B$1,100000000)</f>
        <v>53.2438495304</v>
      </c>
      <c r="G2820" s="17">
        <f ca="1">f_nav_adjustedreturn(A2820,参数!$B$2,参数!$B$1)</f>
        <v>0</v>
      </c>
      <c r="H2820" s="17">
        <f ca="1">f_nav_periodreturnrankingper(A2820,参数!$B$2,参数!$B$1,3)</f>
        <v>0</v>
      </c>
      <c r="I2820" s="17">
        <f ca="1">f_nav_adjustedreturn(A2820,参数!$B$3,参数!$B$2)</f>
        <v>0</v>
      </c>
      <c r="J2820" s="17">
        <f ca="1">f_nav_periodreturnrankingper(A2820,参数!$B$3,参数!$B$2,3)</f>
        <v>0</v>
      </c>
      <c r="K2820" s="17">
        <f ca="1">f_nav_adjustedreturn(A2820,参数!$B$4,参数!$B$3)</f>
        <v>0</v>
      </c>
      <c r="L2820" s="17">
        <f ca="1">f_nav_periodreturnrankingper(A2820,参数!$B$4,参数!$B$3,3)</f>
        <v>0</v>
      </c>
      <c r="M2820" s="17">
        <f ca="1">f_nav_adjustedreturn(A2820,参数!$B$5,参数!$B$4)</f>
        <v>0</v>
      </c>
      <c r="N2820" s="17">
        <f ca="1">f_nav_periodreturnrankingper(A2820,参数!$B$5,参数!$B$4,3)</f>
        <v>0</v>
      </c>
      <c r="O2820" s="17">
        <f ca="1">f_nav_adjustedreturn(A2820,参数!$B$6,参数!$B$5)</f>
        <v>0</v>
      </c>
      <c r="P2820" s="17">
        <f ca="1">f_nav_periodreturnrankingper(A2820,参数!$B$6,参数!$B$5,3)</f>
        <v>0</v>
      </c>
      <c r="Q2820" s="25">
        <f>f_return(A2820,1,参数!$B$1-365/2,参数!$B$1)</f>
        <v>0</v>
      </c>
      <c r="R2820" s="25">
        <f ca="1">f_return(A2820,1,参数!$B$4,参数!$B$1)</f>
        <v>0</v>
      </c>
      <c r="S2820" s="25">
        <f ca="1">f_return(A2820,1,参数!$B$6,参数!$B$1)</f>
        <v>0</v>
      </c>
      <c r="T2820" t="str">
        <f>f_info_investtype(A2820)</f>
        <v>偏股混合型基金</v>
      </c>
      <c r="U2820" t="str">
        <f>f_info_fundmanager(A2820)</f>
        <v>骆帅</v>
      </c>
      <c r="V2820">
        <f>f_info_manager_onthepostdays(A2820,1)</f>
        <v>107</v>
      </c>
      <c r="W2820" s="25">
        <f ca="1">f_return_1w(A2820,"0",参数!$B$2)</f>
        <v>0</v>
      </c>
      <c r="X2820" s="25">
        <f>f_return_1m(A2820,"0",参数!$B$1)</f>
        <v>14.2618767177071</v>
      </c>
      <c r="Y2820" s="25">
        <f>f_return_3m(A2820,0,参数!$B$1)</f>
        <v>0</v>
      </c>
      <c r="Z2820" s="25">
        <f>f_return_6m(A2820,0,参数!B2819)</f>
        <v>0</v>
      </c>
      <c r="AA2820" t="str">
        <f>f_dq_status(A2820,参数!$B$1)</f>
        <v>封闭期</v>
      </c>
      <c r="AB2820" s="17">
        <f ca="1">f_risk_maxdownside(A2820,参数!$B$6,参数!$B$1)</f>
        <v>-1.12628326522477</v>
      </c>
      <c r="AC2820" s="17">
        <f ca="1">f_risk_maxdownside(A2820,参数!$B$4,参数!$B$1)</f>
        <v>-1.12628326522477</v>
      </c>
      <c r="AD2820" t="str">
        <f ca="1">f_risk_maxdownside_date(A2820,参数!$B$6,参数!$B$1)</f>
        <v>20201107-20201211</v>
      </c>
    </row>
    <row r="2821" spans="1:30">
      <c r="A2821" s="15" t="s">
        <v>2849</v>
      </c>
      <c r="B2821" t="str">
        <f>f_info_name(A2821)</f>
        <v>圆信永丰兴研A</v>
      </c>
      <c r="C2821" t="str">
        <f>f_info_setupdate(A2821)</f>
        <v>2020-09-23</v>
      </c>
      <c r="D2821" s="16">
        <f t="shared" si="44"/>
        <v>124</v>
      </c>
      <c r="F2821" s="17">
        <f>f_netasset_total(A2821,参数!$B$1,100000000)</f>
        <v>37.5774102576</v>
      </c>
      <c r="G2821" s="17">
        <f ca="1">f_nav_adjustedreturn(A2821,参数!$B$2,参数!$B$1)</f>
        <v>0</v>
      </c>
      <c r="H2821" s="17">
        <f ca="1">f_nav_periodreturnrankingper(A2821,参数!$B$2,参数!$B$1,3)</f>
        <v>0</v>
      </c>
      <c r="I2821" s="17">
        <f ca="1">f_nav_adjustedreturn(A2821,参数!$B$3,参数!$B$2)</f>
        <v>0</v>
      </c>
      <c r="J2821" s="17">
        <f ca="1">f_nav_periodreturnrankingper(A2821,参数!$B$3,参数!$B$2,3)</f>
        <v>0</v>
      </c>
      <c r="K2821" s="17">
        <f ca="1">f_nav_adjustedreturn(A2821,参数!$B$4,参数!$B$3)</f>
        <v>0</v>
      </c>
      <c r="L2821" s="17">
        <f ca="1">f_nav_periodreturnrankingper(A2821,参数!$B$4,参数!$B$3,3)</f>
        <v>0</v>
      </c>
      <c r="M2821" s="17">
        <f ca="1">f_nav_adjustedreturn(A2821,参数!$B$5,参数!$B$4)</f>
        <v>0</v>
      </c>
      <c r="N2821" s="17">
        <f ca="1">f_nav_periodreturnrankingper(A2821,参数!$B$5,参数!$B$4,3)</f>
        <v>0</v>
      </c>
      <c r="O2821" s="17">
        <f ca="1">f_nav_adjustedreturn(A2821,参数!$B$6,参数!$B$5)</f>
        <v>0</v>
      </c>
      <c r="P2821" s="17">
        <f ca="1">f_nav_periodreturnrankingper(A2821,参数!$B$6,参数!$B$5,3)</f>
        <v>0</v>
      </c>
      <c r="Q2821" s="25">
        <f>f_return(A2821,1,参数!$B$1-365/2,参数!$B$1)</f>
        <v>0</v>
      </c>
      <c r="R2821" s="25">
        <f ca="1">f_return(A2821,1,参数!$B$4,参数!$B$1)</f>
        <v>0</v>
      </c>
      <c r="S2821" s="25">
        <f ca="1">f_return(A2821,1,参数!$B$6,参数!$B$1)</f>
        <v>0</v>
      </c>
      <c r="T2821" t="str">
        <f>f_info_investtype(A2821)</f>
        <v>灵活配置型基金</v>
      </c>
      <c r="U2821" t="str">
        <f>f_info_fundmanager(A2821)</f>
        <v>范妍,邹维</v>
      </c>
      <c r="V2821">
        <f>f_info_manager_onthepostdays(A2821,1)</f>
        <v>141</v>
      </c>
      <c r="W2821" s="25">
        <f ca="1">f_return_1w(A2821,"0",参数!$B$2)</f>
        <v>0</v>
      </c>
      <c r="X2821" s="25">
        <f>f_return_1m(A2821,"0",参数!$B$1)</f>
        <v>9.70891504699332</v>
      </c>
      <c r="Y2821" s="25">
        <f>f_return_3m(A2821,0,参数!$B$1)</f>
        <v>20.1338928856915</v>
      </c>
      <c r="Z2821" s="25">
        <f>f_return_6m(A2821,0,参数!B2820)</f>
        <v>0</v>
      </c>
      <c r="AA2821" t="str">
        <f>f_dq_status(A2821,参数!$B$1)</f>
        <v>开放申购|开放赎回</v>
      </c>
      <c r="AB2821" s="17">
        <f ca="1">f_risk_maxdownside(A2821,参数!$B$6,参数!$B$1)</f>
        <v>-2.27516844058198</v>
      </c>
      <c r="AC2821" s="17">
        <f ca="1">f_risk_maxdownside(A2821,参数!$B$4,参数!$B$1)</f>
        <v>-2.27516844058198</v>
      </c>
      <c r="AD2821" t="str">
        <f ca="1">f_risk_maxdownside_date(A2821,参数!$B$6,参数!$B$1)</f>
        <v>20201014-20201023</v>
      </c>
    </row>
    <row r="2822" spans="1:30">
      <c r="A2822" s="15" t="s">
        <v>2850</v>
      </c>
      <c r="B2822" t="str">
        <f>f_info_name(A2822)</f>
        <v>工银瑞信双盈A</v>
      </c>
      <c r="C2822" t="str">
        <f>f_info_setupdate(A2822)</f>
        <v>2020-12-09</v>
      </c>
      <c r="D2822" s="16">
        <f t="shared" si="44"/>
        <v>47</v>
      </c>
      <c r="F2822" s="17">
        <f>f_netasset_total(A2822,参数!$B$1,100000000)</f>
        <v>24.5131879896</v>
      </c>
      <c r="G2822" s="17">
        <f ca="1">f_nav_adjustedreturn(A2822,参数!$B$2,参数!$B$1)</f>
        <v>0</v>
      </c>
      <c r="H2822" s="17">
        <f ca="1">f_nav_periodreturnrankingper(A2822,参数!$B$2,参数!$B$1,3)</f>
        <v>0</v>
      </c>
      <c r="I2822" s="17">
        <f ca="1">f_nav_adjustedreturn(A2822,参数!$B$3,参数!$B$2)</f>
        <v>0</v>
      </c>
      <c r="J2822" s="17">
        <f ca="1">f_nav_periodreturnrankingper(A2822,参数!$B$3,参数!$B$2,3)</f>
        <v>0</v>
      </c>
      <c r="K2822" s="17">
        <f ca="1">f_nav_adjustedreturn(A2822,参数!$B$4,参数!$B$3)</f>
        <v>0</v>
      </c>
      <c r="L2822" s="17">
        <f ca="1">f_nav_periodreturnrankingper(A2822,参数!$B$4,参数!$B$3,3)</f>
        <v>0</v>
      </c>
      <c r="M2822" s="17">
        <f ca="1">f_nav_adjustedreturn(A2822,参数!$B$5,参数!$B$4)</f>
        <v>0</v>
      </c>
      <c r="N2822" s="17">
        <f ca="1">f_nav_periodreturnrankingper(A2822,参数!$B$5,参数!$B$4,3)</f>
        <v>0</v>
      </c>
      <c r="O2822" s="17">
        <f ca="1">f_nav_adjustedreturn(A2822,参数!$B$6,参数!$B$5)</f>
        <v>0</v>
      </c>
      <c r="P2822" s="17">
        <f ca="1">f_nav_periodreturnrankingper(A2822,参数!$B$6,参数!$B$5,3)</f>
        <v>0</v>
      </c>
      <c r="Q2822" s="25">
        <f>f_return(A2822,1,参数!$B$1-365/2,参数!$B$1)</f>
        <v>0</v>
      </c>
      <c r="R2822" s="25">
        <f ca="1">f_return(A2822,1,参数!$B$4,参数!$B$1)</f>
        <v>0</v>
      </c>
      <c r="S2822" s="25">
        <f ca="1">f_return(A2822,1,参数!$B$6,参数!$B$1)</f>
        <v>0</v>
      </c>
      <c r="T2822" t="str">
        <f>f_info_investtype(A2822)</f>
        <v>混合债券型二级基金</v>
      </c>
      <c r="U2822" t="str">
        <f>f_info_fundmanager(A2822)</f>
        <v>何秀红</v>
      </c>
      <c r="V2822">
        <f>f_info_manager_onthepostdays(A2822,1)</f>
        <v>64</v>
      </c>
      <c r="W2822" s="25">
        <f ca="1">f_return_1w(A2822,"0",参数!$B$2)</f>
        <v>0</v>
      </c>
      <c r="X2822" s="25">
        <f>f_return_1m(A2822,"0",参数!$B$1)</f>
        <v>1.36494968616121</v>
      </c>
      <c r="Y2822" s="25">
        <f>f_return_3m(A2822,0,参数!$B$1)</f>
        <v>0</v>
      </c>
      <c r="Z2822" s="25">
        <f>f_return_6m(A2822,0,参数!B2821)</f>
        <v>0</v>
      </c>
      <c r="AA2822" t="str">
        <f>f_dq_status(A2822,参数!$B$1)</f>
        <v>开放申购|开放赎回</v>
      </c>
      <c r="AB2822" s="17">
        <f ca="1">f_risk_maxdownside(A2822,参数!$B$6,参数!$B$1)</f>
        <v>-0.216834220382415</v>
      </c>
      <c r="AC2822" s="17">
        <f ca="1">f_risk_maxdownside(A2822,参数!$B$4,参数!$B$1)</f>
        <v>-0.216834220382415</v>
      </c>
      <c r="AD2822" t="str">
        <f ca="1">f_risk_maxdownside_date(A2822,参数!$B$6,参数!$B$1)</f>
        <v>20210113-20210119</v>
      </c>
    </row>
    <row r="2823" spans="1:30">
      <c r="A2823" s="15" t="s">
        <v>2851</v>
      </c>
      <c r="B2823" t="str">
        <f>f_info_name(A2823)</f>
        <v>方正富邦ESG主题投资A</v>
      </c>
      <c r="C2823" t="str">
        <f>f_info_setupdate(A2823)</f>
        <v>2020-12-28</v>
      </c>
      <c r="D2823" s="16">
        <f t="shared" si="44"/>
        <v>28</v>
      </c>
      <c r="F2823" s="17">
        <f>f_netasset_total(A2823,参数!$B$1,100000000)</f>
        <v>2.1811162609</v>
      </c>
      <c r="G2823" s="17">
        <f ca="1">f_nav_adjustedreturn(A2823,参数!$B$2,参数!$B$1)</f>
        <v>0</v>
      </c>
      <c r="H2823" s="17">
        <f ca="1">f_nav_periodreturnrankingper(A2823,参数!$B$2,参数!$B$1,3)</f>
        <v>0</v>
      </c>
      <c r="I2823" s="17">
        <f ca="1">f_nav_adjustedreturn(A2823,参数!$B$3,参数!$B$2)</f>
        <v>0</v>
      </c>
      <c r="J2823" s="17">
        <f ca="1">f_nav_periodreturnrankingper(A2823,参数!$B$3,参数!$B$2,3)</f>
        <v>0</v>
      </c>
      <c r="K2823" s="17">
        <f ca="1">f_nav_adjustedreturn(A2823,参数!$B$4,参数!$B$3)</f>
        <v>0</v>
      </c>
      <c r="L2823" s="17">
        <f ca="1">f_nav_periodreturnrankingper(A2823,参数!$B$4,参数!$B$3,3)</f>
        <v>0</v>
      </c>
      <c r="M2823" s="17">
        <f ca="1">f_nav_adjustedreturn(A2823,参数!$B$5,参数!$B$4)</f>
        <v>0</v>
      </c>
      <c r="N2823" s="17">
        <f ca="1">f_nav_periodreturnrankingper(A2823,参数!$B$5,参数!$B$4,3)</f>
        <v>0</v>
      </c>
      <c r="O2823" s="17">
        <f ca="1">f_nav_adjustedreturn(A2823,参数!$B$6,参数!$B$5)</f>
        <v>0</v>
      </c>
      <c r="P2823" s="17">
        <f ca="1">f_nav_periodreturnrankingper(A2823,参数!$B$6,参数!$B$5,3)</f>
        <v>0</v>
      </c>
      <c r="Q2823" s="25">
        <f>f_return(A2823,1,参数!$B$1-365/2,参数!$B$1)</f>
        <v>0</v>
      </c>
      <c r="R2823" s="25">
        <f ca="1">f_return(A2823,1,参数!$B$4,参数!$B$1)</f>
        <v>0</v>
      </c>
      <c r="S2823" s="25">
        <f ca="1">f_return(A2823,1,参数!$B$6,参数!$B$1)</f>
        <v>0</v>
      </c>
      <c r="T2823" t="str">
        <f>f_info_investtype(A2823)</f>
        <v>偏股混合型基金</v>
      </c>
      <c r="U2823" t="str">
        <f>f_info_fundmanager(A2823)</f>
        <v>闻晨雨,吴昊</v>
      </c>
      <c r="V2823">
        <f>f_info_manager_onthepostdays(A2823,1)</f>
        <v>45</v>
      </c>
      <c r="W2823" s="25">
        <f ca="1">f_return_1w(A2823,"0",参数!$B$2)</f>
        <v>0</v>
      </c>
      <c r="X2823" s="25">
        <f>f_return_1m(A2823,"0",参数!$B$1)</f>
        <v>0</v>
      </c>
      <c r="Y2823" s="25">
        <f>f_return_3m(A2823,0,参数!$B$1)</f>
        <v>0</v>
      </c>
      <c r="Z2823" s="25">
        <f>f_return_6m(A2823,0,参数!B2822)</f>
        <v>0</v>
      </c>
      <c r="AA2823" t="str">
        <f>f_dq_status(A2823,参数!$B$1)</f>
        <v>开放申购|开放赎回</v>
      </c>
      <c r="AB2823" s="17">
        <f ca="1">f_risk_maxdownside(A2823,参数!$B$6,参数!$B$1)</f>
        <v>-1.78307464892832</v>
      </c>
      <c r="AC2823" s="17">
        <f ca="1">f_risk_maxdownside(A2823,参数!$B$4,参数!$B$1)</f>
        <v>-1.78307464892832</v>
      </c>
      <c r="AD2823" t="str">
        <f ca="1">f_risk_maxdownside_date(A2823,参数!$B$6,参数!$B$1)</f>
        <v>20210114-20210114</v>
      </c>
    </row>
    <row r="2824" spans="1:30">
      <c r="A2824" s="15" t="s">
        <v>2852</v>
      </c>
      <c r="B2824" t="str">
        <f>f_info_name(A2824)</f>
        <v>方正富邦策略精选A</v>
      </c>
      <c r="C2824" t="str">
        <f>f_info_setupdate(A2824)</f>
        <v>2020-12-02</v>
      </c>
      <c r="D2824" s="16">
        <f t="shared" si="44"/>
        <v>54</v>
      </c>
      <c r="F2824" s="17">
        <f>f_netasset_total(A2824,参数!$B$1,100000000)</f>
        <v>18.2227759188</v>
      </c>
      <c r="G2824" s="17">
        <f ca="1">f_nav_adjustedreturn(A2824,参数!$B$2,参数!$B$1)</f>
        <v>0</v>
      </c>
      <c r="H2824" s="17">
        <f ca="1">f_nav_periodreturnrankingper(A2824,参数!$B$2,参数!$B$1,3)</f>
        <v>0</v>
      </c>
      <c r="I2824" s="17">
        <f ca="1">f_nav_adjustedreturn(A2824,参数!$B$3,参数!$B$2)</f>
        <v>0</v>
      </c>
      <c r="J2824" s="17">
        <f ca="1">f_nav_periodreturnrankingper(A2824,参数!$B$3,参数!$B$2,3)</f>
        <v>0</v>
      </c>
      <c r="K2824" s="17">
        <f ca="1">f_nav_adjustedreturn(A2824,参数!$B$4,参数!$B$3)</f>
        <v>0</v>
      </c>
      <c r="L2824" s="17">
        <f ca="1">f_nav_periodreturnrankingper(A2824,参数!$B$4,参数!$B$3,3)</f>
        <v>0</v>
      </c>
      <c r="M2824" s="17">
        <f ca="1">f_nav_adjustedreturn(A2824,参数!$B$5,参数!$B$4)</f>
        <v>0</v>
      </c>
      <c r="N2824" s="17">
        <f ca="1">f_nav_periodreturnrankingper(A2824,参数!$B$5,参数!$B$4,3)</f>
        <v>0</v>
      </c>
      <c r="O2824" s="17">
        <f ca="1">f_nav_adjustedreturn(A2824,参数!$B$6,参数!$B$5)</f>
        <v>0</v>
      </c>
      <c r="P2824" s="17">
        <f ca="1">f_nav_periodreturnrankingper(A2824,参数!$B$6,参数!$B$5,3)</f>
        <v>0</v>
      </c>
      <c r="Q2824" s="25">
        <f>f_return(A2824,1,参数!$B$1-365/2,参数!$B$1)</f>
        <v>0</v>
      </c>
      <c r="R2824" s="25">
        <f ca="1">f_return(A2824,1,参数!$B$4,参数!$B$1)</f>
        <v>0</v>
      </c>
      <c r="S2824" s="25">
        <f ca="1">f_return(A2824,1,参数!$B$6,参数!$B$1)</f>
        <v>0</v>
      </c>
      <c r="T2824" t="str">
        <f>f_info_investtype(A2824)</f>
        <v>偏股混合型基金</v>
      </c>
      <c r="U2824" t="str">
        <f>f_info_fundmanager(A2824)</f>
        <v>崔建波,闻晨雨</v>
      </c>
      <c r="V2824">
        <f>f_info_manager_onthepostdays(A2824,1)</f>
        <v>71</v>
      </c>
      <c r="W2824" s="25">
        <f ca="1">f_return_1w(A2824,"0",参数!$B$2)</f>
        <v>0</v>
      </c>
      <c r="X2824" s="25">
        <f>f_return_1m(A2824,"0",参数!$B$1)</f>
        <v>5.63531594882311</v>
      </c>
      <c r="Y2824" s="25">
        <f>f_return_3m(A2824,0,参数!$B$1)</f>
        <v>0</v>
      </c>
      <c r="Z2824" s="25">
        <f>f_return_6m(A2824,0,参数!B2823)</f>
        <v>0</v>
      </c>
      <c r="AA2824" t="str">
        <f>f_dq_status(A2824,参数!$B$1)</f>
        <v>开放申购|开放赎回</v>
      </c>
      <c r="AB2824" s="17">
        <f ca="1">f_risk_maxdownside(A2824,参数!$B$6,参数!$B$1)</f>
        <v>-1.30988023952096</v>
      </c>
      <c r="AC2824" s="17">
        <f ca="1">f_risk_maxdownside(A2824,参数!$B$4,参数!$B$1)</f>
        <v>-1.30988023952096</v>
      </c>
      <c r="AD2824" t="str">
        <f ca="1">f_risk_maxdownside_date(A2824,参数!$B$6,参数!$B$1)</f>
        <v>20210113-20210119</v>
      </c>
    </row>
    <row r="2825" spans="1:30">
      <c r="A2825" s="15" t="s">
        <v>2853</v>
      </c>
      <c r="B2825" t="str">
        <f>f_info_name(A2825)</f>
        <v>湘财长弘A</v>
      </c>
      <c r="C2825" t="str">
        <f>f_info_setupdate(A2825)</f>
        <v>2020-09-24</v>
      </c>
      <c r="D2825" s="16">
        <f t="shared" si="44"/>
        <v>123</v>
      </c>
      <c r="F2825" s="17">
        <f>f_netasset_total(A2825,参数!$B$1,100000000)</f>
        <v>1.7208338954</v>
      </c>
      <c r="G2825" s="17">
        <f ca="1">f_nav_adjustedreturn(A2825,参数!$B$2,参数!$B$1)</f>
        <v>0</v>
      </c>
      <c r="H2825" s="17">
        <f ca="1">f_nav_periodreturnrankingper(A2825,参数!$B$2,参数!$B$1,3)</f>
        <v>0</v>
      </c>
      <c r="I2825" s="17">
        <f ca="1">f_nav_adjustedreturn(A2825,参数!$B$3,参数!$B$2)</f>
        <v>0</v>
      </c>
      <c r="J2825" s="17">
        <f ca="1">f_nav_periodreturnrankingper(A2825,参数!$B$3,参数!$B$2,3)</f>
        <v>0</v>
      </c>
      <c r="K2825" s="17">
        <f ca="1">f_nav_adjustedreturn(A2825,参数!$B$4,参数!$B$3)</f>
        <v>0</v>
      </c>
      <c r="L2825" s="17">
        <f ca="1">f_nav_periodreturnrankingper(A2825,参数!$B$4,参数!$B$3,3)</f>
        <v>0</v>
      </c>
      <c r="M2825" s="17">
        <f ca="1">f_nav_adjustedreturn(A2825,参数!$B$5,参数!$B$4)</f>
        <v>0</v>
      </c>
      <c r="N2825" s="17">
        <f ca="1">f_nav_periodreturnrankingper(A2825,参数!$B$5,参数!$B$4,3)</f>
        <v>0</v>
      </c>
      <c r="O2825" s="17">
        <f ca="1">f_nav_adjustedreturn(A2825,参数!$B$6,参数!$B$5)</f>
        <v>0</v>
      </c>
      <c r="P2825" s="17">
        <f ca="1">f_nav_periodreturnrankingper(A2825,参数!$B$6,参数!$B$5,3)</f>
        <v>0</v>
      </c>
      <c r="Q2825" s="25">
        <f>f_return(A2825,1,参数!$B$1-365/2,参数!$B$1)</f>
        <v>0</v>
      </c>
      <c r="R2825" s="25">
        <f ca="1">f_return(A2825,1,参数!$B$4,参数!$B$1)</f>
        <v>0</v>
      </c>
      <c r="S2825" s="25">
        <f ca="1">f_return(A2825,1,参数!$B$6,参数!$B$1)</f>
        <v>0</v>
      </c>
      <c r="T2825" t="str">
        <f>f_info_investtype(A2825)</f>
        <v>灵活配置型基金</v>
      </c>
      <c r="U2825" t="str">
        <f>f_info_fundmanager(A2825)</f>
        <v>车广路,刘勇驿</v>
      </c>
      <c r="V2825">
        <f>f_info_manager_onthepostdays(A2825,1)</f>
        <v>140</v>
      </c>
      <c r="W2825" s="25">
        <f ca="1">f_return_1w(A2825,"0",参数!$B$2)</f>
        <v>0</v>
      </c>
      <c r="X2825" s="25">
        <f>f_return_1m(A2825,"0",参数!$B$1)</f>
        <v>8.19641868192727</v>
      </c>
      <c r="Y2825" s="25">
        <f>f_return_3m(A2825,0,参数!$B$1)</f>
        <v>18.583712696004</v>
      </c>
      <c r="Z2825" s="25">
        <f>f_return_6m(A2825,0,参数!B2824)</f>
        <v>0</v>
      </c>
      <c r="AA2825" t="str">
        <f>f_dq_status(A2825,参数!$B$1)</f>
        <v>开放申购|开放赎回</v>
      </c>
      <c r="AB2825" s="17">
        <f ca="1">f_risk_maxdownside(A2825,参数!$B$6,参数!$B$1)</f>
        <v>-2.89129830414233</v>
      </c>
      <c r="AC2825" s="17">
        <f ca="1">f_risk_maxdownside(A2825,参数!$B$4,参数!$B$1)</f>
        <v>-2.89129830414233</v>
      </c>
      <c r="AD2825" t="str">
        <f ca="1">f_risk_maxdownside_date(A2825,参数!$B$6,参数!$B$1)</f>
        <v>20201121-20201211</v>
      </c>
    </row>
    <row r="2826" spans="1:30">
      <c r="A2826" s="15" t="s">
        <v>2854</v>
      </c>
      <c r="B2826" t="str">
        <f>f_info_name(A2826)</f>
        <v>博时恒荣一年持有A</v>
      </c>
      <c r="C2826" t="str">
        <f>f_info_setupdate(A2826)</f>
        <v>2020-09-27</v>
      </c>
      <c r="D2826" s="16">
        <f t="shared" si="44"/>
        <v>120</v>
      </c>
      <c r="F2826" s="17">
        <f>f_netasset_total(A2826,参数!$B$1,100000000)</f>
        <v>2.3984651262</v>
      </c>
      <c r="G2826" s="17">
        <f ca="1">f_nav_adjustedreturn(A2826,参数!$B$2,参数!$B$1)</f>
        <v>0</v>
      </c>
      <c r="H2826" s="17">
        <f ca="1">f_nav_periodreturnrankingper(A2826,参数!$B$2,参数!$B$1,3)</f>
        <v>0</v>
      </c>
      <c r="I2826" s="17">
        <f ca="1">f_nav_adjustedreturn(A2826,参数!$B$3,参数!$B$2)</f>
        <v>0</v>
      </c>
      <c r="J2826" s="17">
        <f ca="1">f_nav_periodreturnrankingper(A2826,参数!$B$3,参数!$B$2,3)</f>
        <v>0</v>
      </c>
      <c r="K2826" s="17">
        <f ca="1">f_nav_adjustedreturn(A2826,参数!$B$4,参数!$B$3)</f>
        <v>0</v>
      </c>
      <c r="L2826" s="17">
        <f ca="1">f_nav_periodreturnrankingper(A2826,参数!$B$4,参数!$B$3,3)</f>
        <v>0</v>
      </c>
      <c r="M2826" s="17">
        <f ca="1">f_nav_adjustedreturn(A2826,参数!$B$5,参数!$B$4)</f>
        <v>0</v>
      </c>
      <c r="N2826" s="17">
        <f ca="1">f_nav_periodreturnrankingper(A2826,参数!$B$5,参数!$B$4,3)</f>
        <v>0</v>
      </c>
      <c r="O2826" s="17">
        <f ca="1">f_nav_adjustedreturn(A2826,参数!$B$6,参数!$B$5)</f>
        <v>0</v>
      </c>
      <c r="P2826" s="17">
        <f ca="1">f_nav_periodreturnrankingper(A2826,参数!$B$6,参数!$B$5,3)</f>
        <v>0</v>
      </c>
      <c r="Q2826" s="25">
        <f>f_return(A2826,1,参数!$B$1-365/2,参数!$B$1)</f>
        <v>0</v>
      </c>
      <c r="R2826" s="25">
        <f ca="1">f_return(A2826,1,参数!$B$4,参数!$B$1)</f>
        <v>0</v>
      </c>
      <c r="S2826" s="25">
        <f ca="1">f_return(A2826,1,参数!$B$6,参数!$B$1)</f>
        <v>0</v>
      </c>
      <c r="T2826" t="str">
        <f>f_info_investtype(A2826)</f>
        <v>偏债混合型基金</v>
      </c>
      <c r="U2826" t="str">
        <f>f_info_fundmanager(A2826)</f>
        <v>卓若伟</v>
      </c>
      <c r="V2826">
        <f>f_info_manager_onthepostdays(A2826,1)</f>
        <v>137</v>
      </c>
      <c r="W2826" s="25">
        <f ca="1">f_return_1w(A2826,"0",参数!$B$2)</f>
        <v>0</v>
      </c>
      <c r="X2826" s="25">
        <f>f_return_1m(A2826,"0",参数!$B$1)</f>
        <v>4.81251845290817</v>
      </c>
      <c r="Y2826" s="25">
        <f>f_return_3m(A2826,0,参数!$B$1)</f>
        <v>6.55327663831915</v>
      </c>
      <c r="Z2826" s="25">
        <f>f_return_6m(A2826,0,参数!B2825)</f>
        <v>0</v>
      </c>
      <c r="AA2826" t="str">
        <f>f_dq_status(A2826,参数!$B$1)</f>
        <v>开放申购|暂停赎回</v>
      </c>
      <c r="AB2826" s="17">
        <f ca="1">f_risk_maxdownside(A2826,参数!$B$6,参数!$B$1)</f>
        <v>-1.72043010752687</v>
      </c>
      <c r="AC2826" s="17">
        <f ca="1">f_risk_maxdownside(A2826,参数!$B$4,参数!$B$1)</f>
        <v>-1.72043010752687</v>
      </c>
      <c r="AD2826" t="str">
        <f ca="1">f_risk_maxdownside_date(A2826,参数!$B$6,参数!$B$1)</f>
        <v>20201124-20201215</v>
      </c>
    </row>
    <row r="2827" spans="1:30">
      <c r="A2827" s="15" t="s">
        <v>2855</v>
      </c>
      <c r="B2827" t="str">
        <f>f_info_name(A2827)</f>
        <v>中欧优势成长</v>
      </c>
      <c r="C2827" t="str">
        <f>f_info_setupdate(A2827)</f>
        <v>2020-09-18</v>
      </c>
      <c r="D2827" s="16">
        <f t="shared" si="44"/>
        <v>129</v>
      </c>
      <c r="F2827" s="17">
        <f>f_netasset_total(A2827,参数!$B$1,100000000)</f>
        <v>11.7296594781</v>
      </c>
      <c r="G2827" s="17">
        <f ca="1">f_nav_adjustedreturn(A2827,参数!$B$2,参数!$B$1)</f>
        <v>0</v>
      </c>
      <c r="H2827" s="17">
        <f ca="1">f_nav_periodreturnrankingper(A2827,参数!$B$2,参数!$B$1,3)</f>
        <v>0</v>
      </c>
      <c r="I2827" s="17">
        <f ca="1">f_nav_adjustedreturn(A2827,参数!$B$3,参数!$B$2)</f>
        <v>0</v>
      </c>
      <c r="J2827" s="17">
        <f ca="1">f_nav_periodreturnrankingper(A2827,参数!$B$3,参数!$B$2,3)</f>
        <v>0</v>
      </c>
      <c r="K2827" s="17">
        <f ca="1">f_nav_adjustedreturn(A2827,参数!$B$4,参数!$B$3)</f>
        <v>0</v>
      </c>
      <c r="L2827" s="17">
        <f ca="1">f_nav_periodreturnrankingper(A2827,参数!$B$4,参数!$B$3,3)</f>
        <v>0</v>
      </c>
      <c r="M2827" s="17">
        <f ca="1">f_nav_adjustedreturn(A2827,参数!$B$5,参数!$B$4)</f>
        <v>0</v>
      </c>
      <c r="N2827" s="17">
        <f ca="1">f_nav_periodreturnrankingper(A2827,参数!$B$5,参数!$B$4,3)</f>
        <v>0</v>
      </c>
      <c r="O2827" s="17">
        <f ca="1">f_nav_adjustedreturn(A2827,参数!$B$6,参数!$B$5)</f>
        <v>0</v>
      </c>
      <c r="P2827" s="17">
        <f ca="1">f_nav_periodreturnrankingper(A2827,参数!$B$6,参数!$B$5,3)</f>
        <v>0</v>
      </c>
      <c r="Q2827" s="25">
        <f>f_return(A2827,1,参数!$B$1-365/2,参数!$B$1)</f>
        <v>0</v>
      </c>
      <c r="R2827" s="25">
        <f ca="1">f_return(A2827,1,参数!$B$4,参数!$B$1)</f>
        <v>0</v>
      </c>
      <c r="S2827" s="25">
        <f ca="1">f_return(A2827,1,参数!$B$6,参数!$B$1)</f>
        <v>0</v>
      </c>
      <c r="T2827" t="str">
        <f>f_info_investtype(A2827)</f>
        <v>偏股混合型基金</v>
      </c>
      <c r="U2827" t="str">
        <f>f_info_fundmanager(A2827)</f>
        <v>张跃鹏</v>
      </c>
      <c r="V2827">
        <f>f_info_manager_onthepostdays(A2827,1)</f>
        <v>146</v>
      </c>
      <c r="W2827" s="25">
        <f ca="1">f_return_1w(A2827,"0",参数!$B$2)</f>
        <v>0</v>
      </c>
      <c r="X2827" s="25">
        <f>f_return_1m(A2827,"0",参数!$B$1)</f>
        <v>13.8219987651054</v>
      </c>
      <c r="Y2827" s="25">
        <f>f_return_3m(A2827,0,参数!$B$1)</f>
        <v>26.6339548577036</v>
      </c>
      <c r="Z2827" s="25">
        <f>f_return_6m(A2827,0,参数!B2826)</f>
        <v>0</v>
      </c>
      <c r="AA2827" t="str">
        <f>f_dq_status(A2827,参数!$B$1)</f>
        <v>暂停申购|暂停赎回</v>
      </c>
      <c r="AB2827" s="17">
        <f ca="1">f_risk_maxdownside(A2827,参数!$B$6,参数!$B$1)</f>
        <v>-5.72470373746581</v>
      </c>
      <c r="AC2827" s="17">
        <f ca="1">f_risk_maxdownside(A2827,参数!$B$4,参数!$B$1)</f>
        <v>-5.72470373746581</v>
      </c>
      <c r="AD2827" t="str">
        <f ca="1">f_risk_maxdownside_date(A2827,参数!$B$6,参数!$B$1)</f>
        <v>20201110-20201126</v>
      </c>
    </row>
    <row r="2828" spans="1:30">
      <c r="A2828" s="15" t="s">
        <v>2856</v>
      </c>
      <c r="B2828" t="str">
        <f>f_info_name(A2828)</f>
        <v>工银瑞信优质成长A</v>
      </c>
      <c r="C2828" t="str">
        <f>f_info_setupdate(A2828)</f>
        <v>2020-11-24</v>
      </c>
      <c r="D2828" s="16">
        <f t="shared" si="44"/>
        <v>62</v>
      </c>
      <c r="F2828" s="17">
        <f>f_netasset_total(A2828,参数!$B$1,100000000)</f>
        <v>72.7732252183</v>
      </c>
      <c r="G2828" s="17">
        <f ca="1">f_nav_adjustedreturn(A2828,参数!$B$2,参数!$B$1)</f>
        <v>0</v>
      </c>
      <c r="H2828" s="17">
        <f ca="1">f_nav_periodreturnrankingper(A2828,参数!$B$2,参数!$B$1,3)</f>
        <v>0</v>
      </c>
      <c r="I2828" s="17">
        <f ca="1">f_nav_adjustedreturn(A2828,参数!$B$3,参数!$B$2)</f>
        <v>0</v>
      </c>
      <c r="J2828" s="17">
        <f ca="1">f_nav_periodreturnrankingper(A2828,参数!$B$3,参数!$B$2,3)</f>
        <v>0</v>
      </c>
      <c r="K2828" s="17">
        <f ca="1">f_nav_adjustedreturn(A2828,参数!$B$4,参数!$B$3)</f>
        <v>0</v>
      </c>
      <c r="L2828" s="17">
        <f ca="1">f_nav_periodreturnrankingper(A2828,参数!$B$4,参数!$B$3,3)</f>
        <v>0</v>
      </c>
      <c r="M2828" s="17">
        <f ca="1">f_nav_adjustedreturn(A2828,参数!$B$5,参数!$B$4)</f>
        <v>0</v>
      </c>
      <c r="N2828" s="17">
        <f ca="1">f_nav_periodreturnrankingper(A2828,参数!$B$5,参数!$B$4,3)</f>
        <v>0</v>
      </c>
      <c r="O2828" s="17">
        <f ca="1">f_nav_adjustedreturn(A2828,参数!$B$6,参数!$B$5)</f>
        <v>0</v>
      </c>
      <c r="P2828" s="17">
        <f ca="1">f_nav_periodreturnrankingper(A2828,参数!$B$6,参数!$B$5,3)</f>
        <v>0</v>
      </c>
      <c r="Q2828" s="25">
        <f>f_return(A2828,1,参数!$B$1-365/2,参数!$B$1)</f>
        <v>0</v>
      </c>
      <c r="R2828" s="25">
        <f ca="1">f_return(A2828,1,参数!$B$4,参数!$B$1)</f>
        <v>0</v>
      </c>
      <c r="S2828" s="25">
        <f ca="1">f_return(A2828,1,参数!$B$6,参数!$B$1)</f>
        <v>0</v>
      </c>
      <c r="T2828" t="str">
        <f>f_info_investtype(A2828)</f>
        <v>偏股混合型基金</v>
      </c>
      <c r="U2828" t="str">
        <f>f_info_fundmanager(A2828)</f>
        <v>王君正</v>
      </c>
      <c r="V2828">
        <f>f_info_manager_onthepostdays(A2828,1)</f>
        <v>79</v>
      </c>
      <c r="W2828" s="25">
        <f ca="1">f_return_1w(A2828,"0",参数!$B$2)</f>
        <v>0</v>
      </c>
      <c r="X2828" s="25">
        <f>f_return_1m(A2828,"0",参数!$B$1)</f>
        <v>10.3899970229235</v>
      </c>
      <c r="Y2828" s="25">
        <f>f_return_3m(A2828,0,参数!$B$1)</f>
        <v>0</v>
      </c>
      <c r="Z2828" s="25">
        <f>f_return_6m(A2828,0,参数!B2827)</f>
        <v>0</v>
      </c>
      <c r="AA2828" t="str">
        <f>f_dq_status(A2828,参数!$B$1)</f>
        <v>开放申购|开放赎回</v>
      </c>
      <c r="AB2828" s="17">
        <f ca="1">f_risk_maxdownside(A2828,参数!$B$6,参数!$B$1)</f>
        <v>-1.16970097160645</v>
      </c>
      <c r="AC2828" s="17">
        <f ca="1">f_risk_maxdownside(A2828,参数!$B$4,参数!$B$1)</f>
        <v>-1.16970097160645</v>
      </c>
      <c r="AD2828" t="str">
        <f ca="1">f_risk_maxdownside_date(A2828,参数!$B$6,参数!$B$1)</f>
        <v>20210113-20210114</v>
      </c>
    </row>
    <row r="2829" spans="1:30">
      <c r="A2829" s="15" t="s">
        <v>2857</v>
      </c>
      <c r="B2829" t="str">
        <f>f_info_name(A2829)</f>
        <v>中信建投医药健康A</v>
      </c>
      <c r="C2829" t="str">
        <f>f_info_setupdate(A2829)</f>
        <v>2020-09-24</v>
      </c>
      <c r="D2829" s="16">
        <f t="shared" si="44"/>
        <v>123</v>
      </c>
      <c r="F2829" s="17">
        <f>f_netasset_total(A2829,参数!$B$1,100000000)</f>
        <v>5.8323563089</v>
      </c>
      <c r="G2829" s="17">
        <f ca="1">f_nav_adjustedreturn(A2829,参数!$B$2,参数!$B$1)</f>
        <v>0</v>
      </c>
      <c r="H2829" s="17">
        <f ca="1">f_nav_periodreturnrankingper(A2829,参数!$B$2,参数!$B$1,3)</f>
        <v>0</v>
      </c>
      <c r="I2829" s="17">
        <f ca="1">f_nav_adjustedreturn(A2829,参数!$B$3,参数!$B$2)</f>
        <v>0</v>
      </c>
      <c r="J2829" s="17">
        <f ca="1">f_nav_periodreturnrankingper(A2829,参数!$B$3,参数!$B$2,3)</f>
        <v>0</v>
      </c>
      <c r="K2829" s="17">
        <f ca="1">f_nav_adjustedreturn(A2829,参数!$B$4,参数!$B$3)</f>
        <v>0</v>
      </c>
      <c r="L2829" s="17">
        <f ca="1">f_nav_periodreturnrankingper(A2829,参数!$B$4,参数!$B$3,3)</f>
        <v>0</v>
      </c>
      <c r="M2829" s="17">
        <f ca="1">f_nav_adjustedreturn(A2829,参数!$B$5,参数!$B$4)</f>
        <v>0</v>
      </c>
      <c r="N2829" s="17">
        <f ca="1">f_nav_periodreturnrankingper(A2829,参数!$B$5,参数!$B$4,3)</f>
        <v>0</v>
      </c>
      <c r="O2829" s="17">
        <f ca="1">f_nav_adjustedreturn(A2829,参数!$B$6,参数!$B$5)</f>
        <v>0</v>
      </c>
      <c r="P2829" s="17">
        <f ca="1">f_nav_periodreturnrankingper(A2829,参数!$B$6,参数!$B$5,3)</f>
        <v>0</v>
      </c>
      <c r="Q2829" s="25">
        <f>f_return(A2829,1,参数!$B$1-365/2,参数!$B$1)</f>
        <v>0</v>
      </c>
      <c r="R2829" s="25">
        <f ca="1">f_return(A2829,1,参数!$B$4,参数!$B$1)</f>
        <v>0</v>
      </c>
      <c r="S2829" s="25">
        <f ca="1">f_return(A2829,1,参数!$B$6,参数!$B$1)</f>
        <v>0</v>
      </c>
      <c r="T2829" t="str">
        <f>f_info_investtype(A2829)</f>
        <v>偏股混合型基金</v>
      </c>
      <c r="U2829" t="str">
        <f>f_info_fundmanager(A2829)</f>
        <v>栾江伟,谢玮</v>
      </c>
      <c r="V2829">
        <f>f_info_manager_onthepostdays(A2829,1)</f>
        <v>140</v>
      </c>
      <c r="W2829" s="25">
        <f ca="1">f_return_1w(A2829,"0",参数!$B$2)</f>
        <v>0</v>
      </c>
      <c r="X2829" s="25">
        <f>f_return_1m(A2829,"0",参数!$B$1)</f>
        <v>16.05122096486</v>
      </c>
      <c r="Y2829" s="25">
        <f>f_return_3m(A2829,0,参数!$B$1)</f>
        <v>17.5211097708082</v>
      </c>
      <c r="Z2829" s="25">
        <f>f_return_6m(A2829,0,参数!B2828)</f>
        <v>0</v>
      </c>
      <c r="AA2829" t="str">
        <f>f_dq_status(A2829,参数!$B$1)</f>
        <v>开放申购|开放赎回</v>
      </c>
      <c r="AB2829" s="17">
        <f ca="1">f_risk_maxdownside(A2829,参数!$B$6,参数!$B$1)</f>
        <v>-3.85560385560385</v>
      </c>
      <c r="AC2829" s="17">
        <f ca="1">f_risk_maxdownside(A2829,参数!$B$4,参数!$B$1)</f>
        <v>-3.85560385560385</v>
      </c>
      <c r="AD2829" t="str">
        <f ca="1">f_risk_maxdownside_date(A2829,参数!$B$6,参数!$B$1)</f>
        <v>20210108-20210119</v>
      </c>
    </row>
    <row r="2830" spans="1:30">
      <c r="A2830" s="15" t="s">
        <v>2858</v>
      </c>
      <c r="B2830" t="str">
        <f>f_info_name(A2830)</f>
        <v>交银产业机遇</v>
      </c>
      <c r="C2830" t="str">
        <f>f_info_setupdate(A2830)</f>
        <v>2020-09-24</v>
      </c>
      <c r="D2830" s="16">
        <f t="shared" si="44"/>
        <v>123</v>
      </c>
      <c r="F2830" s="17">
        <f>f_netasset_total(A2830,参数!$B$1,100000000)</f>
        <v>67.337059358</v>
      </c>
      <c r="G2830" s="17">
        <f ca="1">f_nav_adjustedreturn(A2830,参数!$B$2,参数!$B$1)</f>
        <v>0</v>
      </c>
      <c r="H2830" s="17">
        <f ca="1">f_nav_periodreturnrankingper(A2830,参数!$B$2,参数!$B$1,3)</f>
        <v>0</v>
      </c>
      <c r="I2830" s="17">
        <f ca="1">f_nav_adjustedreturn(A2830,参数!$B$3,参数!$B$2)</f>
        <v>0</v>
      </c>
      <c r="J2830" s="17">
        <f ca="1">f_nav_periodreturnrankingper(A2830,参数!$B$3,参数!$B$2,3)</f>
        <v>0</v>
      </c>
      <c r="K2830" s="17">
        <f ca="1">f_nav_adjustedreturn(A2830,参数!$B$4,参数!$B$3)</f>
        <v>0</v>
      </c>
      <c r="L2830" s="17">
        <f ca="1">f_nav_periodreturnrankingper(A2830,参数!$B$4,参数!$B$3,3)</f>
        <v>0</v>
      </c>
      <c r="M2830" s="17">
        <f ca="1">f_nav_adjustedreturn(A2830,参数!$B$5,参数!$B$4)</f>
        <v>0</v>
      </c>
      <c r="N2830" s="17">
        <f ca="1">f_nav_periodreturnrankingper(A2830,参数!$B$5,参数!$B$4,3)</f>
        <v>0</v>
      </c>
      <c r="O2830" s="17">
        <f ca="1">f_nav_adjustedreturn(A2830,参数!$B$6,参数!$B$5)</f>
        <v>0</v>
      </c>
      <c r="P2830" s="17">
        <f ca="1">f_nav_periodreturnrankingper(A2830,参数!$B$6,参数!$B$5,3)</f>
        <v>0</v>
      </c>
      <c r="Q2830" s="25">
        <f>f_return(A2830,1,参数!$B$1-365/2,参数!$B$1)</f>
        <v>0</v>
      </c>
      <c r="R2830" s="25">
        <f ca="1">f_return(A2830,1,参数!$B$4,参数!$B$1)</f>
        <v>0</v>
      </c>
      <c r="S2830" s="25">
        <f ca="1">f_return(A2830,1,参数!$B$6,参数!$B$1)</f>
        <v>0</v>
      </c>
      <c r="T2830" t="str">
        <f>f_info_investtype(A2830)</f>
        <v>偏股混合型基金</v>
      </c>
      <c r="U2830" t="str">
        <f>f_info_fundmanager(A2830)</f>
        <v>田彧龙</v>
      </c>
      <c r="V2830">
        <f>f_info_manager_onthepostdays(A2830,1)</f>
        <v>140</v>
      </c>
      <c r="W2830" s="25">
        <f ca="1">f_return_1w(A2830,"0",参数!$B$2)</f>
        <v>0</v>
      </c>
      <c r="X2830" s="25">
        <f>f_return_1m(A2830,"0",参数!$B$1)</f>
        <v>14.2969286625454</v>
      </c>
      <c r="Y2830" s="25">
        <f>f_return_3m(A2830,0,参数!$B$1)</f>
        <v>17.0888620828307</v>
      </c>
      <c r="Z2830" s="25">
        <f>f_return_6m(A2830,0,参数!B2829)</f>
        <v>0</v>
      </c>
      <c r="AA2830" t="str">
        <f>f_dq_status(A2830,参数!$B$1)</f>
        <v>开放申购|开放赎回</v>
      </c>
      <c r="AB2830" s="17">
        <f ca="1">f_risk_maxdownside(A2830,参数!$B$6,参数!$B$1)</f>
        <v>-2.46038775711052</v>
      </c>
      <c r="AC2830" s="17">
        <f ca="1">f_risk_maxdownside(A2830,参数!$B$4,参数!$B$1)</f>
        <v>-2.46038775711052</v>
      </c>
      <c r="AD2830" t="str">
        <f ca="1">f_risk_maxdownside_date(A2830,参数!$B$6,参数!$B$1)</f>
        <v>20201110-20201125</v>
      </c>
    </row>
    <row r="2831" spans="1:30">
      <c r="A2831" s="15" t="s">
        <v>2859</v>
      </c>
      <c r="B2831" t="str">
        <f>f_info_name(A2831)</f>
        <v>博远鑫享三个月A</v>
      </c>
      <c r="C2831" t="str">
        <f>f_info_setupdate(A2831)</f>
        <v>2020-09-30</v>
      </c>
      <c r="D2831" s="16">
        <f t="shared" si="44"/>
        <v>117</v>
      </c>
      <c r="F2831" s="17">
        <f>f_netasset_total(A2831,参数!$B$1,100000000)</f>
        <v>2.2007446609</v>
      </c>
      <c r="G2831" s="17">
        <f ca="1">f_nav_adjustedreturn(A2831,参数!$B$2,参数!$B$1)</f>
        <v>0</v>
      </c>
      <c r="H2831" s="17">
        <f ca="1">f_nav_periodreturnrankingper(A2831,参数!$B$2,参数!$B$1,3)</f>
        <v>0</v>
      </c>
      <c r="I2831" s="17">
        <f ca="1">f_nav_adjustedreturn(A2831,参数!$B$3,参数!$B$2)</f>
        <v>0</v>
      </c>
      <c r="J2831" s="17">
        <f ca="1">f_nav_periodreturnrankingper(A2831,参数!$B$3,参数!$B$2,3)</f>
        <v>0</v>
      </c>
      <c r="K2831" s="17">
        <f ca="1">f_nav_adjustedreturn(A2831,参数!$B$4,参数!$B$3)</f>
        <v>0</v>
      </c>
      <c r="L2831" s="17">
        <f ca="1">f_nav_periodreturnrankingper(A2831,参数!$B$4,参数!$B$3,3)</f>
        <v>0</v>
      </c>
      <c r="M2831" s="17">
        <f ca="1">f_nav_adjustedreturn(A2831,参数!$B$5,参数!$B$4)</f>
        <v>0</v>
      </c>
      <c r="N2831" s="17">
        <f ca="1">f_nav_periodreturnrankingper(A2831,参数!$B$5,参数!$B$4,3)</f>
        <v>0</v>
      </c>
      <c r="O2831" s="17">
        <f ca="1">f_nav_adjustedreturn(A2831,参数!$B$6,参数!$B$5)</f>
        <v>0</v>
      </c>
      <c r="P2831" s="17">
        <f ca="1">f_nav_periodreturnrankingper(A2831,参数!$B$6,参数!$B$5,3)</f>
        <v>0</v>
      </c>
      <c r="Q2831" s="25">
        <f>f_return(A2831,1,参数!$B$1-365/2,参数!$B$1)</f>
        <v>0</v>
      </c>
      <c r="R2831" s="25">
        <f ca="1">f_return(A2831,1,参数!$B$4,参数!$B$1)</f>
        <v>0</v>
      </c>
      <c r="S2831" s="25">
        <f ca="1">f_return(A2831,1,参数!$B$6,参数!$B$1)</f>
        <v>0</v>
      </c>
      <c r="T2831" t="str">
        <f>f_info_investtype(A2831)</f>
        <v>混合债券型二级基金</v>
      </c>
      <c r="U2831" t="str">
        <f>f_info_fundmanager(A2831)</f>
        <v>钟鸣远,余丽旋</v>
      </c>
      <c r="V2831">
        <f>f_info_manager_onthepostdays(A2831,1)</f>
        <v>134</v>
      </c>
      <c r="W2831" s="25">
        <f ca="1">f_return_1w(A2831,"0",参数!$B$2)</f>
        <v>0</v>
      </c>
      <c r="X2831" s="25">
        <f>f_return_1m(A2831,"0",参数!$B$1)</f>
        <v>2.39668606371437</v>
      </c>
      <c r="Y2831" s="25">
        <f>f_return_3m(A2831,0,参数!$B$1)</f>
        <v>3.64380553059798</v>
      </c>
      <c r="Z2831" s="25">
        <f>f_return_6m(A2831,0,参数!B2830)</f>
        <v>0</v>
      </c>
      <c r="AA2831" t="str">
        <f>f_dq_status(A2831,参数!$B$1)</f>
        <v>开放申购|开放赎回</v>
      </c>
      <c r="AB2831" s="17">
        <f ca="1">f_risk_maxdownside(A2831,参数!$B$6,参数!$B$1)</f>
        <v>-0.789524359715</v>
      </c>
      <c r="AC2831" s="17">
        <f ca="1">f_risk_maxdownside(A2831,参数!$B$4,参数!$B$1)</f>
        <v>-0.789524359715</v>
      </c>
      <c r="AD2831" t="str">
        <f ca="1">f_risk_maxdownside_date(A2831,参数!$B$6,参数!$B$1)</f>
        <v>20210113-20210114</v>
      </c>
    </row>
    <row r="2832" spans="1:30">
      <c r="A2832" s="15" t="s">
        <v>2860</v>
      </c>
      <c r="B2832" t="str">
        <f>f_info_name(A2832)</f>
        <v>创金合信鼎诚3个月定开A</v>
      </c>
      <c r="C2832" t="str">
        <f>f_info_setupdate(A2832)</f>
        <v>2020-09-15</v>
      </c>
      <c r="D2832" s="16">
        <f t="shared" si="44"/>
        <v>132</v>
      </c>
      <c r="F2832" s="17">
        <f>f_netasset_total(A2832,参数!$B$1,100000000)</f>
        <v>5.2965368667</v>
      </c>
      <c r="G2832" s="17">
        <f ca="1">f_nav_adjustedreturn(A2832,参数!$B$2,参数!$B$1)</f>
        <v>0</v>
      </c>
      <c r="H2832" s="17">
        <f ca="1">f_nav_periodreturnrankingper(A2832,参数!$B$2,参数!$B$1,3)</f>
        <v>0</v>
      </c>
      <c r="I2832" s="17">
        <f ca="1">f_nav_adjustedreturn(A2832,参数!$B$3,参数!$B$2)</f>
        <v>0</v>
      </c>
      <c r="J2832" s="17">
        <f ca="1">f_nav_periodreturnrankingper(A2832,参数!$B$3,参数!$B$2,3)</f>
        <v>0</v>
      </c>
      <c r="K2832" s="17">
        <f ca="1">f_nav_adjustedreturn(A2832,参数!$B$4,参数!$B$3)</f>
        <v>0</v>
      </c>
      <c r="L2832" s="17">
        <f ca="1">f_nav_periodreturnrankingper(A2832,参数!$B$4,参数!$B$3,3)</f>
        <v>0</v>
      </c>
      <c r="M2832" s="17">
        <f ca="1">f_nav_adjustedreturn(A2832,参数!$B$5,参数!$B$4)</f>
        <v>0</v>
      </c>
      <c r="N2832" s="17">
        <f ca="1">f_nav_periodreturnrankingper(A2832,参数!$B$5,参数!$B$4,3)</f>
        <v>0</v>
      </c>
      <c r="O2832" s="17">
        <f ca="1">f_nav_adjustedreturn(A2832,参数!$B$6,参数!$B$5)</f>
        <v>0</v>
      </c>
      <c r="P2832" s="17">
        <f ca="1">f_nav_periodreturnrankingper(A2832,参数!$B$6,参数!$B$5,3)</f>
        <v>0</v>
      </c>
      <c r="Q2832" s="25">
        <f>f_return(A2832,1,参数!$B$1-365/2,参数!$B$1)</f>
        <v>0</v>
      </c>
      <c r="R2832" s="25">
        <f ca="1">f_return(A2832,1,参数!$B$4,参数!$B$1)</f>
        <v>0</v>
      </c>
      <c r="S2832" s="25">
        <f ca="1">f_return(A2832,1,参数!$B$6,参数!$B$1)</f>
        <v>0</v>
      </c>
      <c r="T2832" t="str">
        <f>f_info_investtype(A2832)</f>
        <v>偏债混合型基金</v>
      </c>
      <c r="U2832" t="str">
        <f>f_info_fundmanager(A2832)</f>
        <v>黄弢,吕沂洋</v>
      </c>
      <c r="V2832">
        <f>f_info_manager_onthepostdays(A2832,1)</f>
        <v>149</v>
      </c>
      <c r="W2832" s="25">
        <f ca="1">f_return_1w(A2832,"0",参数!$B$2)</f>
        <v>0</v>
      </c>
      <c r="X2832" s="25">
        <f>f_return_1m(A2832,"0",参数!$B$1)</f>
        <v>2.98216548094727</v>
      </c>
      <c r="Y2832" s="25">
        <f>f_return_3m(A2832,0,参数!$B$1)</f>
        <v>5.10244678734831</v>
      </c>
      <c r="Z2832" s="25">
        <f>f_return_6m(A2832,0,参数!B2831)</f>
        <v>0</v>
      </c>
      <c r="AA2832" t="str">
        <f>f_dq_status(A2832,参数!$B$1)</f>
        <v>暂停申购|暂停赎回</v>
      </c>
      <c r="AB2832" s="17">
        <f ca="1">f_risk_maxdownside(A2832,参数!$B$6,参数!$B$1)</f>
        <v>-1.28390771309973</v>
      </c>
      <c r="AC2832" s="17">
        <f ca="1">f_risk_maxdownside(A2832,参数!$B$4,参数!$B$1)</f>
        <v>-1.28390771309973</v>
      </c>
      <c r="AD2832" t="str">
        <f ca="1">f_risk_maxdownside_date(A2832,参数!$B$6,参数!$B$1)</f>
        <v>20201205-20201211</v>
      </c>
    </row>
    <row r="2833" spans="1:30">
      <c r="A2833" s="15" t="s">
        <v>2861</v>
      </c>
      <c r="B2833" t="str">
        <f>f_info_name(A2833)</f>
        <v>西部利得鑫泓增强A</v>
      </c>
      <c r="C2833" t="str">
        <f>f_info_setupdate(A2833)</f>
        <v>2020-11-19</v>
      </c>
      <c r="D2833" s="16">
        <f t="shared" si="44"/>
        <v>67</v>
      </c>
      <c r="F2833" s="17">
        <f>f_netasset_total(A2833,参数!$B$1,100000000)</f>
        <v>2.8008148575</v>
      </c>
      <c r="G2833" s="17">
        <f ca="1">f_nav_adjustedreturn(A2833,参数!$B$2,参数!$B$1)</f>
        <v>0</v>
      </c>
      <c r="H2833" s="17">
        <f ca="1">f_nav_periodreturnrankingper(A2833,参数!$B$2,参数!$B$1,3)</f>
        <v>0</v>
      </c>
      <c r="I2833" s="17">
        <f ca="1">f_nav_adjustedreturn(A2833,参数!$B$3,参数!$B$2)</f>
        <v>0</v>
      </c>
      <c r="J2833" s="17">
        <f ca="1">f_nav_periodreturnrankingper(A2833,参数!$B$3,参数!$B$2,3)</f>
        <v>0</v>
      </c>
      <c r="K2833" s="17">
        <f ca="1">f_nav_adjustedreturn(A2833,参数!$B$4,参数!$B$3)</f>
        <v>0</v>
      </c>
      <c r="L2833" s="17">
        <f ca="1">f_nav_periodreturnrankingper(A2833,参数!$B$4,参数!$B$3,3)</f>
        <v>0</v>
      </c>
      <c r="M2833" s="17">
        <f ca="1">f_nav_adjustedreturn(A2833,参数!$B$5,参数!$B$4)</f>
        <v>0</v>
      </c>
      <c r="N2833" s="17">
        <f ca="1">f_nav_periodreturnrankingper(A2833,参数!$B$5,参数!$B$4,3)</f>
        <v>0</v>
      </c>
      <c r="O2833" s="17">
        <f ca="1">f_nav_adjustedreturn(A2833,参数!$B$6,参数!$B$5)</f>
        <v>0</v>
      </c>
      <c r="P2833" s="17">
        <f ca="1">f_nav_periodreturnrankingper(A2833,参数!$B$6,参数!$B$5,3)</f>
        <v>0</v>
      </c>
      <c r="Q2833" s="25">
        <f>f_return(A2833,1,参数!$B$1-365/2,参数!$B$1)</f>
        <v>0</v>
      </c>
      <c r="R2833" s="25">
        <f ca="1">f_return(A2833,1,参数!$B$4,参数!$B$1)</f>
        <v>0</v>
      </c>
      <c r="S2833" s="25">
        <f ca="1">f_return(A2833,1,参数!$B$6,参数!$B$1)</f>
        <v>0</v>
      </c>
      <c r="T2833" t="str">
        <f>f_info_investtype(A2833)</f>
        <v>混合债券型二级基金</v>
      </c>
      <c r="U2833" t="str">
        <f>f_info_fundmanager(A2833)</f>
        <v>陶星言,唐煜,王宇</v>
      </c>
      <c r="V2833">
        <f>f_info_manager_onthepostdays(A2833,1)</f>
        <v>84</v>
      </c>
      <c r="W2833" s="25">
        <f ca="1">f_return_1w(A2833,"0",参数!$B$2)</f>
        <v>0</v>
      </c>
      <c r="X2833" s="25">
        <f>f_return_1m(A2833,"0",参数!$B$1)</f>
        <v>2.34484134903214</v>
      </c>
      <c r="Y2833" s="25">
        <f>f_return_3m(A2833,0,参数!$B$1)</f>
        <v>0</v>
      </c>
      <c r="Z2833" s="25">
        <f>f_return_6m(A2833,0,参数!B2832)</f>
        <v>0</v>
      </c>
      <c r="AA2833" t="str">
        <f>f_dq_status(A2833,参数!$B$1)</f>
        <v>开放申购|开放赎回</v>
      </c>
      <c r="AB2833" s="17">
        <f ca="1">f_risk_maxdownside(A2833,参数!$B$6,参数!$B$1)</f>
        <v>-0.335868813592815</v>
      </c>
      <c r="AC2833" s="17">
        <f ca="1">f_risk_maxdownside(A2833,参数!$B$4,参数!$B$1)</f>
        <v>-0.335868813592815</v>
      </c>
      <c r="AD2833" t="str">
        <f ca="1">f_risk_maxdownside_date(A2833,参数!$B$6,参数!$B$1)</f>
        <v>20210113-20210115</v>
      </c>
    </row>
    <row r="2834" spans="1:30">
      <c r="A2834" s="15" t="s">
        <v>2862</v>
      </c>
      <c r="B2834" t="str">
        <f>f_info_name(A2834)</f>
        <v>景顺长城消费精选A</v>
      </c>
      <c r="C2834" t="str">
        <f>f_info_setupdate(A2834)</f>
        <v>2020-09-24</v>
      </c>
      <c r="D2834" s="16">
        <f t="shared" si="44"/>
        <v>123</v>
      </c>
      <c r="F2834" s="17">
        <f>f_netasset_total(A2834,参数!$B$1,100000000)</f>
        <v>50.6992934309</v>
      </c>
      <c r="G2834" s="17">
        <f ca="1">f_nav_adjustedreturn(A2834,参数!$B$2,参数!$B$1)</f>
        <v>0</v>
      </c>
      <c r="H2834" s="17">
        <f ca="1">f_nav_periodreturnrankingper(A2834,参数!$B$2,参数!$B$1,3)</f>
        <v>0</v>
      </c>
      <c r="I2834" s="17">
        <f ca="1">f_nav_adjustedreturn(A2834,参数!$B$3,参数!$B$2)</f>
        <v>0</v>
      </c>
      <c r="J2834" s="17">
        <f ca="1">f_nav_periodreturnrankingper(A2834,参数!$B$3,参数!$B$2,3)</f>
        <v>0</v>
      </c>
      <c r="K2834" s="17">
        <f ca="1">f_nav_adjustedreturn(A2834,参数!$B$4,参数!$B$3)</f>
        <v>0</v>
      </c>
      <c r="L2834" s="17">
        <f ca="1">f_nav_periodreturnrankingper(A2834,参数!$B$4,参数!$B$3,3)</f>
        <v>0</v>
      </c>
      <c r="M2834" s="17">
        <f ca="1">f_nav_adjustedreturn(A2834,参数!$B$5,参数!$B$4)</f>
        <v>0</v>
      </c>
      <c r="N2834" s="17">
        <f ca="1">f_nav_periodreturnrankingper(A2834,参数!$B$5,参数!$B$4,3)</f>
        <v>0</v>
      </c>
      <c r="O2834" s="17">
        <f ca="1">f_nav_adjustedreturn(A2834,参数!$B$6,参数!$B$5)</f>
        <v>0</v>
      </c>
      <c r="P2834" s="17">
        <f ca="1">f_nav_periodreturnrankingper(A2834,参数!$B$6,参数!$B$5,3)</f>
        <v>0</v>
      </c>
      <c r="Q2834" s="25">
        <f>f_return(A2834,1,参数!$B$1-365/2,参数!$B$1)</f>
        <v>0</v>
      </c>
      <c r="R2834" s="25">
        <f ca="1">f_return(A2834,1,参数!$B$4,参数!$B$1)</f>
        <v>0</v>
      </c>
      <c r="S2834" s="25">
        <f ca="1">f_return(A2834,1,参数!$B$6,参数!$B$1)</f>
        <v>0</v>
      </c>
      <c r="T2834" t="str">
        <f>f_info_investtype(A2834)</f>
        <v>偏股混合型基金</v>
      </c>
      <c r="U2834" t="str">
        <f>f_info_fundmanager(A2834)</f>
        <v>刘苏,邓敬东</v>
      </c>
      <c r="V2834">
        <f>f_info_manager_onthepostdays(A2834,1)</f>
        <v>140</v>
      </c>
      <c r="W2834" s="25">
        <f ca="1">f_return_1w(A2834,"0",参数!$B$2)</f>
        <v>0</v>
      </c>
      <c r="X2834" s="25">
        <f>f_return_1m(A2834,"0",参数!$B$1)</f>
        <v>8.70075276175581</v>
      </c>
      <c r="Y2834" s="25">
        <f>f_return_3m(A2834,0,参数!$B$1)</f>
        <v>11.7150607856928</v>
      </c>
      <c r="Z2834" s="25">
        <f>f_return_6m(A2834,0,参数!B2833)</f>
        <v>0</v>
      </c>
      <c r="AA2834" t="str">
        <f>f_dq_status(A2834,参数!$B$1)</f>
        <v>开放申购|开放赎回</v>
      </c>
      <c r="AB2834" s="17">
        <f ca="1">f_risk_maxdownside(A2834,参数!$B$6,参数!$B$1)</f>
        <v>-1.13968164264858</v>
      </c>
      <c r="AC2834" s="17">
        <f ca="1">f_risk_maxdownside(A2834,参数!$B$4,参数!$B$1)</f>
        <v>-1.13968164264858</v>
      </c>
      <c r="AD2834" t="str">
        <f ca="1">f_risk_maxdownside_date(A2834,参数!$B$6,参数!$B$1)</f>
        <v>20210108-20210115</v>
      </c>
    </row>
    <row r="2835" spans="1:30">
      <c r="A2835" s="15" t="s">
        <v>2863</v>
      </c>
      <c r="B2835" t="str">
        <f>f_info_name(A2835)</f>
        <v>华夏核心科技6个月定开A</v>
      </c>
      <c r="C2835" t="str">
        <f>f_info_setupdate(A2835)</f>
        <v>2020-09-18</v>
      </c>
      <c r="D2835" s="16">
        <f t="shared" si="44"/>
        <v>129</v>
      </c>
      <c r="F2835" s="17">
        <f>f_netasset_total(A2835,参数!$B$1,100000000)</f>
        <v>35.6881522088</v>
      </c>
      <c r="G2835" s="17">
        <f ca="1">f_nav_adjustedreturn(A2835,参数!$B$2,参数!$B$1)</f>
        <v>0</v>
      </c>
      <c r="H2835" s="17">
        <f ca="1">f_nav_periodreturnrankingper(A2835,参数!$B$2,参数!$B$1,3)</f>
        <v>0</v>
      </c>
      <c r="I2835" s="17">
        <f ca="1">f_nav_adjustedreturn(A2835,参数!$B$3,参数!$B$2)</f>
        <v>0</v>
      </c>
      <c r="J2835" s="17">
        <f ca="1">f_nav_periodreturnrankingper(A2835,参数!$B$3,参数!$B$2,3)</f>
        <v>0</v>
      </c>
      <c r="K2835" s="17">
        <f ca="1">f_nav_adjustedreturn(A2835,参数!$B$4,参数!$B$3)</f>
        <v>0</v>
      </c>
      <c r="L2835" s="17">
        <f ca="1">f_nav_periodreturnrankingper(A2835,参数!$B$4,参数!$B$3,3)</f>
        <v>0</v>
      </c>
      <c r="M2835" s="17">
        <f ca="1">f_nav_adjustedreturn(A2835,参数!$B$5,参数!$B$4)</f>
        <v>0</v>
      </c>
      <c r="N2835" s="17">
        <f ca="1">f_nav_periodreturnrankingper(A2835,参数!$B$5,参数!$B$4,3)</f>
        <v>0</v>
      </c>
      <c r="O2835" s="17">
        <f ca="1">f_nav_adjustedreturn(A2835,参数!$B$6,参数!$B$5)</f>
        <v>0</v>
      </c>
      <c r="P2835" s="17">
        <f ca="1">f_nav_periodreturnrankingper(A2835,参数!$B$6,参数!$B$5,3)</f>
        <v>0</v>
      </c>
      <c r="Q2835" s="25">
        <f>f_return(A2835,1,参数!$B$1-365/2,参数!$B$1)</f>
        <v>0</v>
      </c>
      <c r="R2835" s="25">
        <f ca="1">f_return(A2835,1,参数!$B$4,参数!$B$1)</f>
        <v>0</v>
      </c>
      <c r="S2835" s="25">
        <f ca="1">f_return(A2835,1,参数!$B$6,参数!$B$1)</f>
        <v>0</v>
      </c>
      <c r="T2835" t="str">
        <f>f_info_investtype(A2835)</f>
        <v>偏股混合型基金</v>
      </c>
      <c r="U2835" t="str">
        <f>f_info_fundmanager(A2835)</f>
        <v>周克平</v>
      </c>
      <c r="V2835">
        <f>f_info_manager_onthepostdays(A2835,1)</f>
        <v>146</v>
      </c>
      <c r="W2835" s="25">
        <f ca="1">f_return_1w(A2835,"0",参数!$B$2)</f>
        <v>0</v>
      </c>
      <c r="X2835" s="25">
        <f>f_return_1m(A2835,"0",参数!$B$1)</f>
        <v>15.742897065673</v>
      </c>
      <c r="Y2835" s="25">
        <f>f_return_3m(A2835,0,参数!$B$1)</f>
        <v>27.279246056136</v>
      </c>
      <c r="Z2835" s="25">
        <f>f_return_6m(A2835,0,参数!B2834)</f>
        <v>0</v>
      </c>
      <c r="AA2835" t="str">
        <f>f_dq_status(A2835,参数!$B$1)</f>
        <v>封闭期</v>
      </c>
      <c r="AB2835" s="17">
        <f ca="1">f_risk_maxdownside(A2835,参数!$B$6,参数!$B$1)</f>
        <v>-4.42270058708415</v>
      </c>
      <c r="AC2835" s="17">
        <f ca="1">f_risk_maxdownside(A2835,参数!$B$4,参数!$B$1)</f>
        <v>-4.42270058708415</v>
      </c>
      <c r="AD2835" t="str">
        <f ca="1">f_risk_maxdownside_date(A2835,参数!$B$6,参数!$B$1)</f>
        <v>20201107-20201127</v>
      </c>
    </row>
    <row r="2836" spans="1:30">
      <c r="A2836" s="15" t="s">
        <v>2864</v>
      </c>
      <c r="B2836" t="str">
        <f>f_info_name(A2836)</f>
        <v>景顺长城核心招景</v>
      </c>
      <c r="C2836" t="str">
        <f>f_info_setupdate(A2836)</f>
        <v>2021-01-06</v>
      </c>
      <c r="D2836" s="16">
        <f t="shared" si="44"/>
        <v>19</v>
      </c>
      <c r="F2836" s="17">
        <f>f_netasset_total(A2836,参数!$B$1,100000000)</f>
        <v>79.0735154827</v>
      </c>
      <c r="G2836" s="17">
        <f ca="1">f_nav_adjustedreturn(A2836,参数!$B$2,参数!$B$1)</f>
        <v>0</v>
      </c>
      <c r="H2836" s="17">
        <f ca="1">f_nav_periodreturnrankingper(A2836,参数!$B$2,参数!$B$1,3)</f>
        <v>0</v>
      </c>
      <c r="I2836" s="17">
        <f ca="1">f_nav_adjustedreturn(A2836,参数!$B$3,参数!$B$2)</f>
        <v>0</v>
      </c>
      <c r="J2836" s="17">
        <f ca="1">f_nav_periodreturnrankingper(A2836,参数!$B$3,参数!$B$2,3)</f>
        <v>0</v>
      </c>
      <c r="K2836" s="17">
        <f ca="1">f_nav_adjustedreturn(A2836,参数!$B$4,参数!$B$3)</f>
        <v>0</v>
      </c>
      <c r="L2836" s="17">
        <f ca="1">f_nav_periodreturnrankingper(A2836,参数!$B$4,参数!$B$3,3)</f>
        <v>0</v>
      </c>
      <c r="M2836" s="17">
        <f ca="1">f_nav_adjustedreturn(A2836,参数!$B$5,参数!$B$4)</f>
        <v>0</v>
      </c>
      <c r="N2836" s="17">
        <f ca="1">f_nav_periodreturnrankingper(A2836,参数!$B$5,参数!$B$4,3)</f>
        <v>0</v>
      </c>
      <c r="O2836" s="17">
        <f ca="1">f_nav_adjustedreturn(A2836,参数!$B$6,参数!$B$5)</f>
        <v>0</v>
      </c>
      <c r="P2836" s="17">
        <f ca="1">f_nav_periodreturnrankingper(A2836,参数!$B$6,参数!$B$5,3)</f>
        <v>0</v>
      </c>
      <c r="Q2836" s="25">
        <f>f_return(A2836,1,参数!$B$1-365/2,参数!$B$1)</f>
        <v>0</v>
      </c>
      <c r="R2836" s="25">
        <f ca="1">f_return(A2836,1,参数!$B$4,参数!$B$1)</f>
        <v>0</v>
      </c>
      <c r="S2836" s="25">
        <f ca="1">f_return(A2836,1,参数!$B$6,参数!$B$1)</f>
        <v>0</v>
      </c>
      <c r="T2836" t="str">
        <f>f_info_investtype(A2836)</f>
        <v>偏股混合型基金</v>
      </c>
      <c r="U2836" t="str">
        <f>f_info_fundmanager(A2836)</f>
        <v>余广</v>
      </c>
      <c r="V2836">
        <f>f_info_manager_onthepostdays(A2836,1)</f>
        <v>36</v>
      </c>
      <c r="W2836" s="25">
        <f ca="1">f_return_1w(A2836,"0",参数!$B$2)</f>
        <v>0</v>
      </c>
      <c r="X2836" s="25">
        <f>f_return_1m(A2836,"0",参数!$B$1)</f>
        <v>0</v>
      </c>
      <c r="Y2836" s="25">
        <f>f_return_3m(A2836,0,参数!$B$1)</f>
        <v>0</v>
      </c>
      <c r="Z2836" s="25">
        <f>f_return_6m(A2836,0,参数!B2835)</f>
        <v>0</v>
      </c>
      <c r="AA2836" t="str">
        <f>f_dq_status(A2836,参数!$B$1)</f>
        <v>封闭期</v>
      </c>
      <c r="AB2836" s="17">
        <f ca="1">f_risk_maxdownside(A2836,参数!$B$6,参数!$B$1)</f>
        <v>-0.469718169098534</v>
      </c>
      <c r="AC2836" s="17">
        <f ca="1">f_risk_maxdownside(A2836,参数!$B$4,参数!$B$1)</f>
        <v>-0.469718169098534</v>
      </c>
      <c r="AD2836" t="str">
        <f ca="1">f_risk_maxdownside_date(A2836,参数!$B$6,参数!$B$1)</f>
        <v>20210109-20210115</v>
      </c>
    </row>
    <row r="2837" spans="1:30">
      <c r="A2837" s="15" t="s">
        <v>2865</v>
      </c>
      <c r="B2837" t="str">
        <f>f_info_name(A2837)</f>
        <v>富国价值增长</v>
      </c>
      <c r="C2837" t="str">
        <f>f_info_setupdate(A2837)</f>
        <v>2020-09-14</v>
      </c>
      <c r="D2837" s="16">
        <f t="shared" si="44"/>
        <v>133</v>
      </c>
      <c r="F2837" s="17">
        <f>f_netasset_total(A2837,参数!$B$1,100000000)</f>
        <v>56.244779516</v>
      </c>
      <c r="G2837" s="17">
        <f ca="1">f_nav_adjustedreturn(A2837,参数!$B$2,参数!$B$1)</f>
        <v>0</v>
      </c>
      <c r="H2837" s="17">
        <f ca="1">f_nav_periodreturnrankingper(A2837,参数!$B$2,参数!$B$1,3)</f>
        <v>0</v>
      </c>
      <c r="I2837" s="17">
        <f ca="1">f_nav_adjustedreturn(A2837,参数!$B$3,参数!$B$2)</f>
        <v>0</v>
      </c>
      <c r="J2837" s="17">
        <f ca="1">f_nav_periodreturnrankingper(A2837,参数!$B$3,参数!$B$2,3)</f>
        <v>0</v>
      </c>
      <c r="K2837" s="17">
        <f ca="1">f_nav_adjustedreturn(A2837,参数!$B$4,参数!$B$3)</f>
        <v>0</v>
      </c>
      <c r="L2837" s="17">
        <f ca="1">f_nav_periodreturnrankingper(A2837,参数!$B$4,参数!$B$3,3)</f>
        <v>0</v>
      </c>
      <c r="M2837" s="17">
        <f ca="1">f_nav_adjustedreturn(A2837,参数!$B$5,参数!$B$4)</f>
        <v>0</v>
      </c>
      <c r="N2837" s="17">
        <f ca="1">f_nav_periodreturnrankingper(A2837,参数!$B$5,参数!$B$4,3)</f>
        <v>0</v>
      </c>
      <c r="O2837" s="17">
        <f ca="1">f_nav_adjustedreturn(A2837,参数!$B$6,参数!$B$5)</f>
        <v>0</v>
      </c>
      <c r="P2837" s="17">
        <f ca="1">f_nav_periodreturnrankingper(A2837,参数!$B$6,参数!$B$5,3)</f>
        <v>0</v>
      </c>
      <c r="Q2837" s="25">
        <f>f_return(A2837,1,参数!$B$1-365/2,参数!$B$1)</f>
        <v>0</v>
      </c>
      <c r="R2837" s="25">
        <f ca="1">f_return(A2837,1,参数!$B$4,参数!$B$1)</f>
        <v>0</v>
      </c>
      <c r="S2837" s="25">
        <f ca="1">f_return(A2837,1,参数!$B$6,参数!$B$1)</f>
        <v>0</v>
      </c>
      <c r="T2837" t="str">
        <f>f_info_investtype(A2837)</f>
        <v>偏股混合型基金</v>
      </c>
      <c r="U2837" t="str">
        <f>f_info_fundmanager(A2837)</f>
        <v>方纬</v>
      </c>
      <c r="V2837">
        <f>f_info_manager_onthepostdays(A2837,1)</f>
        <v>150</v>
      </c>
      <c r="W2837" s="25">
        <f ca="1">f_return_1w(A2837,"0",参数!$B$2)</f>
        <v>0</v>
      </c>
      <c r="X2837" s="25">
        <f>f_return_1m(A2837,"0",参数!$B$1)</f>
        <v>15.8198505061974</v>
      </c>
      <c r="Y2837" s="25">
        <f>f_return_3m(A2837,0,参数!$B$1)</f>
        <v>23.1241198953933</v>
      </c>
      <c r="Z2837" s="25">
        <f>f_return_6m(A2837,0,参数!B2836)</f>
        <v>0</v>
      </c>
      <c r="AA2837" t="str">
        <f>f_dq_status(A2837,参数!$B$1)</f>
        <v>开放申购|开放赎回</v>
      </c>
      <c r="AB2837" s="17">
        <f ca="1">f_risk_maxdownside(A2837,参数!$B$6,参数!$B$1)</f>
        <v>-3.27940153096728</v>
      </c>
      <c r="AC2837" s="17">
        <f ca="1">f_risk_maxdownside(A2837,参数!$B$4,参数!$B$1)</f>
        <v>-3.27940153096728</v>
      </c>
      <c r="AD2837" t="str">
        <f ca="1">f_risk_maxdownside_date(A2837,参数!$B$6,参数!$B$1)</f>
        <v>20210113-20210114</v>
      </c>
    </row>
    <row r="2838" spans="1:30">
      <c r="A2838" s="15" t="s">
        <v>2866</v>
      </c>
      <c r="B2838" t="str">
        <f>f_info_name(A2838)</f>
        <v>广发医药健康A</v>
      </c>
      <c r="C2838" t="str">
        <f>f_info_setupdate(A2838)</f>
        <v>2020-10-21</v>
      </c>
      <c r="D2838" s="16">
        <f t="shared" si="44"/>
        <v>96</v>
      </c>
      <c r="F2838" s="17">
        <f>f_netasset_total(A2838,参数!$B$1,100000000)</f>
        <v>53.2367898368</v>
      </c>
      <c r="G2838" s="17">
        <f ca="1">f_nav_adjustedreturn(A2838,参数!$B$2,参数!$B$1)</f>
        <v>0</v>
      </c>
      <c r="H2838" s="17">
        <f ca="1">f_nav_periodreturnrankingper(A2838,参数!$B$2,参数!$B$1,3)</f>
        <v>0</v>
      </c>
      <c r="I2838" s="17">
        <f ca="1">f_nav_adjustedreturn(A2838,参数!$B$3,参数!$B$2)</f>
        <v>0</v>
      </c>
      <c r="J2838" s="17">
        <f ca="1">f_nav_periodreturnrankingper(A2838,参数!$B$3,参数!$B$2,3)</f>
        <v>0</v>
      </c>
      <c r="K2838" s="17">
        <f ca="1">f_nav_adjustedreturn(A2838,参数!$B$4,参数!$B$3)</f>
        <v>0</v>
      </c>
      <c r="L2838" s="17">
        <f ca="1">f_nav_periodreturnrankingper(A2838,参数!$B$4,参数!$B$3,3)</f>
        <v>0</v>
      </c>
      <c r="M2838" s="17">
        <f ca="1">f_nav_adjustedreturn(A2838,参数!$B$5,参数!$B$4)</f>
        <v>0</v>
      </c>
      <c r="N2838" s="17">
        <f ca="1">f_nav_periodreturnrankingper(A2838,参数!$B$5,参数!$B$4,3)</f>
        <v>0</v>
      </c>
      <c r="O2838" s="17">
        <f ca="1">f_nav_adjustedreturn(A2838,参数!$B$6,参数!$B$5)</f>
        <v>0</v>
      </c>
      <c r="P2838" s="17">
        <f ca="1">f_nav_periodreturnrankingper(A2838,参数!$B$6,参数!$B$5,3)</f>
        <v>0</v>
      </c>
      <c r="Q2838" s="25">
        <f>f_return(A2838,1,参数!$B$1-365/2,参数!$B$1)</f>
        <v>0</v>
      </c>
      <c r="R2838" s="25">
        <f ca="1">f_return(A2838,1,参数!$B$4,参数!$B$1)</f>
        <v>0</v>
      </c>
      <c r="S2838" s="25">
        <f ca="1">f_return(A2838,1,参数!$B$6,参数!$B$1)</f>
        <v>0</v>
      </c>
      <c r="T2838" t="str">
        <f>f_info_investtype(A2838)</f>
        <v>偏股混合型基金</v>
      </c>
      <c r="U2838" t="str">
        <f>f_info_fundmanager(A2838)</f>
        <v>吴兴武</v>
      </c>
      <c r="V2838">
        <f>f_info_manager_onthepostdays(A2838,1)</f>
        <v>113</v>
      </c>
      <c r="W2838" s="25">
        <f ca="1">f_return_1w(A2838,"0",参数!$B$2)</f>
        <v>0</v>
      </c>
      <c r="X2838" s="25">
        <f>f_return_1m(A2838,"0",参数!$B$1)</f>
        <v>14.2543859649123</v>
      </c>
      <c r="Y2838" s="25">
        <f>f_return_3m(A2838,0,参数!$B$1)</f>
        <v>14.6314631463146</v>
      </c>
      <c r="Z2838" s="25">
        <f>f_return_6m(A2838,0,参数!B2837)</f>
        <v>0</v>
      </c>
      <c r="AA2838" t="str">
        <f>f_dq_status(A2838,参数!$B$1)</f>
        <v>开放申购|开放赎回</v>
      </c>
      <c r="AB2838" s="17">
        <f ca="1">f_risk_maxdownside(A2838,参数!$B$6,参数!$B$1)</f>
        <v>-1.8900843268392</v>
      </c>
      <c r="AC2838" s="17">
        <f ca="1">f_risk_maxdownside(A2838,参数!$B$4,参数!$B$1)</f>
        <v>-1.8900843268392</v>
      </c>
      <c r="AD2838" t="str">
        <f ca="1">f_risk_maxdownside_date(A2838,参数!$B$6,参数!$B$1)</f>
        <v>20210113-20210119</v>
      </c>
    </row>
    <row r="2839" spans="1:30">
      <c r="A2839" s="15" t="s">
        <v>2867</v>
      </c>
      <c r="B2839" t="str">
        <f>f_info_name(A2839)</f>
        <v>广发研究精选A</v>
      </c>
      <c r="C2839" t="str">
        <f>f_info_setupdate(A2839)</f>
        <v>2020-11-04</v>
      </c>
      <c r="D2839" s="16">
        <f t="shared" si="44"/>
        <v>82</v>
      </c>
      <c r="F2839" s="17">
        <f>f_netasset_total(A2839,参数!$B$1,100000000)</f>
        <v>59.5115307088</v>
      </c>
      <c r="G2839" s="17">
        <f ca="1">f_nav_adjustedreturn(A2839,参数!$B$2,参数!$B$1)</f>
        <v>0</v>
      </c>
      <c r="H2839" s="17">
        <f ca="1">f_nav_periodreturnrankingper(A2839,参数!$B$2,参数!$B$1,3)</f>
        <v>0</v>
      </c>
      <c r="I2839" s="17">
        <f ca="1">f_nav_adjustedreturn(A2839,参数!$B$3,参数!$B$2)</f>
        <v>0</v>
      </c>
      <c r="J2839" s="17">
        <f ca="1">f_nav_periodreturnrankingper(A2839,参数!$B$3,参数!$B$2,3)</f>
        <v>0</v>
      </c>
      <c r="K2839" s="17">
        <f ca="1">f_nav_adjustedreturn(A2839,参数!$B$4,参数!$B$3)</f>
        <v>0</v>
      </c>
      <c r="L2839" s="17">
        <f ca="1">f_nav_periodreturnrankingper(A2839,参数!$B$4,参数!$B$3,3)</f>
        <v>0</v>
      </c>
      <c r="M2839" s="17">
        <f ca="1">f_nav_adjustedreturn(A2839,参数!$B$5,参数!$B$4)</f>
        <v>0</v>
      </c>
      <c r="N2839" s="17">
        <f ca="1">f_nav_periodreturnrankingper(A2839,参数!$B$5,参数!$B$4,3)</f>
        <v>0</v>
      </c>
      <c r="O2839" s="17">
        <f ca="1">f_nav_adjustedreturn(A2839,参数!$B$6,参数!$B$5)</f>
        <v>0</v>
      </c>
      <c r="P2839" s="17">
        <f ca="1">f_nav_periodreturnrankingper(A2839,参数!$B$6,参数!$B$5,3)</f>
        <v>0</v>
      </c>
      <c r="Q2839" s="25">
        <f>f_return(A2839,1,参数!$B$1-365/2,参数!$B$1)</f>
        <v>0</v>
      </c>
      <c r="R2839" s="25">
        <f ca="1">f_return(A2839,1,参数!$B$4,参数!$B$1)</f>
        <v>0</v>
      </c>
      <c r="S2839" s="25">
        <f ca="1">f_return(A2839,1,参数!$B$6,参数!$B$1)</f>
        <v>0</v>
      </c>
      <c r="T2839" t="str">
        <f>f_info_investtype(A2839)</f>
        <v>普通股票型基金</v>
      </c>
      <c r="U2839" t="str">
        <f>f_info_fundmanager(A2839)</f>
        <v>孙迪</v>
      </c>
      <c r="V2839">
        <f>f_info_manager_onthepostdays(A2839,1)</f>
        <v>99</v>
      </c>
      <c r="W2839" s="25">
        <f ca="1">f_return_1w(A2839,"0",参数!$B$2)</f>
        <v>0</v>
      </c>
      <c r="X2839" s="25">
        <f>f_return_1m(A2839,"0",参数!$B$1)</f>
        <v>14.4903033316758</v>
      </c>
      <c r="Y2839" s="25">
        <f>f_return_3m(A2839,0,参数!$B$1)</f>
        <v>0</v>
      </c>
      <c r="Z2839" s="25">
        <f>f_return_6m(A2839,0,参数!B2838)</f>
        <v>0</v>
      </c>
      <c r="AA2839" t="str">
        <f>f_dq_status(A2839,参数!$B$1)</f>
        <v>开放申购|开放赎回</v>
      </c>
      <c r="AB2839" s="17">
        <f ca="1">f_risk_maxdownside(A2839,参数!$B$6,参数!$B$1)</f>
        <v>-3.18952802359882</v>
      </c>
      <c r="AC2839" s="17">
        <f ca="1">f_risk_maxdownside(A2839,参数!$B$4,参数!$B$1)</f>
        <v>-3.18952802359882</v>
      </c>
      <c r="AD2839" t="str">
        <f ca="1">f_risk_maxdownside_date(A2839,参数!$B$6,参数!$B$1)</f>
        <v>20210113-20210119</v>
      </c>
    </row>
    <row r="2840" spans="1:30">
      <c r="A2840" s="15" t="s">
        <v>2868</v>
      </c>
      <c r="B2840" t="str">
        <f>f_info_name(A2840)</f>
        <v>华宝新兴成长</v>
      </c>
      <c r="C2840" t="str">
        <f>f_info_setupdate(A2840)</f>
        <v>2020-09-24</v>
      </c>
      <c r="D2840" s="16">
        <f t="shared" si="44"/>
        <v>123</v>
      </c>
      <c r="F2840" s="17">
        <f>f_netasset_total(A2840,参数!$B$1,100000000)</f>
        <v>13.1850793518</v>
      </c>
      <c r="G2840" s="17">
        <f ca="1">f_nav_adjustedreturn(A2840,参数!$B$2,参数!$B$1)</f>
        <v>0</v>
      </c>
      <c r="H2840" s="17">
        <f ca="1">f_nav_periodreturnrankingper(A2840,参数!$B$2,参数!$B$1,3)</f>
        <v>0</v>
      </c>
      <c r="I2840" s="17">
        <f ca="1">f_nav_adjustedreturn(A2840,参数!$B$3,参数!$B$2)</f>
        <v>0</v>
      </c>
      <c r="J2840" s="17">
        <f ca="1">f_nav_periodreturnrankingper(A2840,参数!$B$3,参数!$B$2,3)</f>
        <v>0</v>
      </c>
      <c r="K2840" s="17">
        <f ca="1">f_nav_adjustedreturn(A2840,参数!$B$4,参数!$B$3)</f>
        <v>0</v>
      </c>
      <c r="L2840" s="17">
        <f ca="1">f_nav_periodreturnrankingper(A2840,参数!$B$4,参数!$B$3,3)</f>
        <v>0</v>
      </c>
      <c r="M2840" s="17">
        <f ca="1">f_nav_adjustedreturn(A2840,参数!$B$5,参数!$B$4)</f>
        <v>0</v>
      </c>
      <c r="N2840" s="17">
        <f ca="1">f_nav_periodreturnrankingper(A2840,参数!$B$5,参数!$B$4,3)</f>
        <v>0</v>
      </c>
      <c r="O2840" s="17">
        <f ca="1">f_nav_adjustedreturn(A2840,参数!$B$6,参数!$B$5)</f>
        <v>0</v>
      </c>
      <c r="P2840" s="17">
        <f ca="1">f_nav_periodreturnrankingper(A2840,参数!$B$6,参数!$B$5,3)</f>
        <v>0</v>
      </c>
      <c r="Q2840" s="25">
        <f>f_return(A2840,1,参数!$B$1-365/2,参数!$B$1)</f>
        <v>0</v>
      </c>
      <c r="R2840" s="25">
        <f ca="1">f_return(A2840,1,参数!$B$4,参数!$B$1)</f>
        <v>0</v>
      </c>
      <c r="S2840" s="25">
        <f ca="1">f_return(A2840,1,参数!$B$6,参数!$B$1)</f>
        <v>0</v>
      </c>
      <c r="T2840" t="str">
        <f>f_info_investtype(A2840)</f>
        <v>偏股混合型基金</v>
      </c>
      <c r="U2840" t="str">
        <f>f_info_fundmanager(A2840)</f>
        <v>代云锋</v>
      </c>
      <c r="V2840">
        <f>f_info_manager_onthepostdays(A2840,1)</f>
        <v>140</v>
      </c>
      <c r="W2840" s="25">
        <f ca="1">f_return_1w(A2840,"0",参数!$B$2)</f>
        <v>0</v>
      </c>
      <c r="X2840" s="25">
        <f>f_return_1m(A2840,"0",参数!$B$1)</f>
        <v>13.4728033472803</v>
      </c>
      <c r="Y2840" s="25">
        <f>f_return_3m(A2840,0,参数!$B$1)</f>
        <v>25.7237045431132</v>
      </c>
      <c r="Z2840" s="25">
        <f>f_return_6m(A2840,0,参数!B2839)</f>
        <v>0</v>
      </c>
      <c r="AA2840" t="str">
        <f>f_dq_status(A2840,参数!$B$1)</f>
        <v>开放申购|开放赎回</v>
      </c>
      <c r="AB2840" s="17">
        <f ca="1">f_risk_maxdownside(A2840,参数!$B$6,参数!$B$1)</f>
        <v>-4.52444182157961</v>
      </c>
      <c r="AC2840" s="17">
        <f ca="1">f_risk_maxdownside(A2840,参数!$B$4,参数!$B$1)</f>
        <v>-4.52444182157961</v>
      </c>
      <c r="AD2840" t="str">
        <f ca="1">f_risk_maxdownside_date(A2840,参数!$B$6,参数!$B$1)</f>
        <v>20201010-20201023</v>
      </c>
    </row>
    <row r="2841" spans="1:30">
      <c r="A2841" s="15" t="s">
        <v>2869</v>
      </c>
      <c r="B2841" t="str">
        <f>f_info_name(A2841)</f>
        <v>民生加银新兴产业A</v>
      </c>
      <c r="C2841" t="str">
        <f>f_info_setupdate(A2841)</f>
        <v>2020-09-18</v>
      </c>
      <c r="D2841" s="16">
        <f t="shared" si="44"/>
        <v>129</v>
      </c>
      <c r="F2841" s="17">
        <f>f_netasset_total(A2841,参数!$B$1,100000000)</f>
        <v>29.0605433846</v>
      </c>
      <c r="G2841" s="17">
        <f ca="1">f_nav_adjustedreturn(A2841,参数!$B$2,参数!$B$1)</f>
        <v>0</v>
      </c>
      <c r="H2841" s="17">
        <f ca="1">f_nav_periodreturnrankingper(A2841,参数!$B$2,参数!$B$1,3)</f>
        <v>0</v>
      </c>
      <c r="I2841" s="17">
        <f ca="1">f_nav_adjustedreturn(A2841,参数!$B$3,参数!$B$2)</f>
        <v>0</v>
      </c>
      <c r="J2841" s="17">
        <f ca="1">f_nav_periodreturnrankingper(A2841,参数!$B$3,参数!$B$2,3)</f>
        <v>0</v>
      </c>
      <c r="K2841" s="17">
        <f ca="1">f_nav_adjustedreturn(A2841,参数!$B$4,参数!$B$3)</f>
        <v>0</v>
      </c>
      <c r="L2841" s="17">
        <f ca="1">f_nav_periodreturnrankingper(A2841,参数!$B$4,参数!$B$3,3)</f>
        <v>0</v>
      </c>
      <c r="M2841" s="17">
        <f ca="1">f_nav_adjustedreturn(A2841,参数!$B$5,参数!$B$4)</f>
        <v>0</v>
      </c>
      <c r="N2841" s="17">
        <f ca="1">f_nav_periodreturnrankingper(A2841,参数!$B$5,参数!$B$4,3)</f>
        <v>0</v>
      </c>
      <c r="O2841" s="17">
        <f ca="1">f_nav_adjustedreturn(A2841,参数!$B$6,参数!$B$5)</f>
        <v>0</v>
      </c>
      <c r="P2841" s="17">
        <f ca="1">f_nav_periodreturnrankingper(A2841,参数!$B$6,参数!$B$5,3)</f>
        <v>0</v>
      </c>
      <c r="Q2841" s="25">
        <f>f_return(A2841,1,参数!$B$1-365/2,参数!$B$1)</f>
        <v>0</v>
      </c>
      <c r="R2841" s="25">
        <f ca="1">f_return(A2841,1,参数!$B$4,参数!$B$1)</f>
        <v>0</v>
      </c>
      <c r="S2841" s="25">
        <f ca="1">f_return(A2841,1,参数!$B$6,参数!$B$1)</f>
        <v>0</v>
      </c>
      <c r="T2841" t="str">
        <f>f_info_investtype(A2841)</f>
        <v>偏股混合型基金</v>
      </c>
      <c r="U2841" t="str">
        <f>f_info_fundmanager(A2841)</f>
        <v>孙伟</v>
      </c>
      <c r="V2841">
        <f>f_info_manager_onthepostdays(A2841,1)</f>
        <v>146</v>
      </c>
      <c r="W2841" s="25">
        <f ca="1">f_return_1w(A2841,"0",参数!$B$2)</f>
        <v>0</v>
      </c>
      <c r="X2841" s="25">
        <f>f_return_1m(A2841,"0",参数!$B$1)</f>
        <v>18.0837625109319</v>
      </c>
      <c r="Y2841" s="25">
        <f>f_return_3m(A2841,0,参数!$B$1)</f>
        <v>22.0080321285141</v>
      </c>
      <c r="Z2841" s="25">
        <f>f_return_6m(A2841,0,参数!B2840)</f>
        <v>0</v>
      </c>
      <c r="AA2841" t="str">
        <f>f_dq_status(A2841,参数!$B$1)</f>
        <v>开放申购|开放赎回</v>
      </c>
      <c r="AB2841" s="17">
        <f ca="1">f_risk_maxdownside(A2841,参数!$B$6,参数!$B$1)</f>
        <v>-4.69188352520074</v>
      </c>
      <c r="AC2841" s="17">
        <f ca="1">f_risk_maxdownside(A2841,参数!$B$4,参数!$B$1)</f>
        <v>-4.69188352520074</v>
      </c>
      <c r="AD2841" t="str">
        <f ca="1">f_risk_maxdownside_date(A2841,参数!$B$6,参数!$B$1)</f>
        <v>20201107-20201127</v>
      </c>
    </row>
    <row r="2842" spans="1:30">
      <c r="A2842" s="15" t="s">
        <v>2870</v>
      </c>
      <c r="B2842" t="str">
        <f>f_info_name(A2842)</f>
        <v>天弘多元收益A</v>
      </c>
      <c r="C2842" t="str">
        <f>f_info_setupdate(A2842)</f>
        <v>2020-10-29</v>
      </c>
      <c r="D2842" s="16">
        <f t="shared" si="44"/>
        <v>88</v>
      </c>
      <c r="F2842" s="17">
        <f>f_netasset_total(A2842,参数!$B$1,100000000)</f>
        <v>2.9655571035</v>
      </c>
      <c r="G2842" s="17">
        <f ca="1">f_nav_adjustedreturn(A2842,参数!$B$2,参数!$B$1)</f>
        <v>0</v>
      </c>
      <c r="H2842" s="17">
        <f ca="1">f_nav_periodreturnrankingper(A2842,参数!$B$2,参数!$B$1,3)</f>
        <v>0</v>
      </c>
      <c r="I2842" s="17">
        <f ca="1">f_nav_adjustedreturn(A2842,参数!$B$3,参数!$B$2)</f>
        <v>0</v>
      </c>
      <c r="J2842" s="17">
        <f ca="1">f_nav_periodreturnrankingper(A2842,参数!$B$3,参数!$B$2,3)</f>
        <v>0</v>
      </c>
      <c r="K2842" s="17">
        <f ca="1">f_nav_adjustedreturn(A2842,参数!$B$4,参数!$B$3)</f>
        <v>0</v>
      </c>
      <c r="L2842" s="17">
        <f ca="1">f_nav_periodreturnrankingper(A2842,参数!$B$4,参数!$B$3,3)</f>
        <v>0</v>
      </c>
      <c r="M2842" s="17">
        <f ca="1">f_nav_adjustedreturn(A2842,参数!$B$5,参数!$B$4)</f>
        <v>0</v>
      </c>
      <c r="N2842" s="17">
        <f ca="1">f_nav_periodreturnrankingper(A2842,参数!$B$5,参数!$B$4,3)</f>
        <v>0</v>
      </c>
      <c r="O2842" s="17">
        <f ca="1">f_nav_adjustedreturn(A2842,参数!$B$6,参数!$B$5)</f>
        <v>0</v>
      </c>
      <c r="P2842" s="17">
        <f ca="1">f_nav_periodreturnrankingper(A2842,参数!$B$6,参数!$B$5,3)</f>
        <v>0</v>
      </c>
      <c r="Q2842" s="25">
        <f>f_return(A2842,1,参数!$B$1-365/2,参数!$B$1)</f>
        <v>0</v>
      </c>
      <c r="R2842" s="25">
        <f ca="1">f_return(A2842,1,参数!$B$4,参数!$B$1)</f>
        <v>0</v>
      </c>
      <c r="S2842" s="25">
        <f ca="1">f_return(A2842,1,参数!$B$6,参数!$B$1)</f>
        <v>0</v>
      </c>
      <c r="T2842" t="str">
        <f>f_info_investtype(A2842)</f>
        <v>混合债券型二级基金</v>
      </c>
      <c r="U2842" t="str">
        <f>f_info_fundmanager(A2842)</f>
        <v>杜广</v>
      </c>
      <c r="V2842">
        <f>f_info_manager_onthepostdays(A2842,1)</f>
        <v>105</v>
      </c>
      <c r="W2842" s="25">
        <f ca="1">f_return_1w(A2842,"0",参数!$B$2)</f>
        <v>0</v>
      </c>
      <c r="X2842" s="25">
        <f>f_return_1m(A2842,"0",参数!$B$1)</f>
        <v>1.66700756800982</v>
      </c>
      <c r="Y2842" s="25">
        <f>f_return_3m(A2842,0,参数!$B$1)</f>
        <v>0</v>
      </c>
      <c r="Z2842" s="25">
        <f>f_return_6m(A2842,0,参数!B2841)</f>
        <v>0</v>
      </c>
      <c r="AA2842" t="str">
        <f>f_dq_status(A2842,参数!$B$1)</f>
        <v>封闭期</v>
      </c>
      <c r="AB2842" s="17">
        <f ca="1">f_risk_maxdownside(A2842,参数!$B$6,参数!$B$1)</f>
        <v>-4.35292966839479</v>
      </c>
      <c r="AC2842" s="17">
        <f ca="1">f_risk_maxdownside(A2842,参数!$B$4,参数!$B$1)</f>
        <v>-4.35292966839479</v>
      </c>
      <c r="AD2842" t="str">
        <f ca="1">f_risk_maxdownside_date(A2842,参数!$B$6,参数!$B$1)</f>
        <v>20201205-20201225</v>
      </c>
    </row>
    <row r="2843" spans="1:30">
      <c r="A2843" s="15" t="s">
        <v>2871</v>
      </c>
      <c r="B2843" t="str">
        <f>f_info_name(A2843)</f>
        <v>九泰久福量化A</v>
      </c>
      <c r="C2843" t="str">
        <f>f_info_setupdate(A2843)</f>
        <v>2021-01-20</v>
      </c>
      <c r="D2843" s="16">
        <f t="shared" si="44"/>
        <v>5</v>
      </c>
      <c r="F2843" s="17">
        <f>f_netasset_total(A2843,参数!$B$1,100000000)</f>
        <v>2.6498908331</v>
      </c>
      <c r="G2843" s="17">
        <f ca="1">f_nav_adjustedreturn(A2843,参数!$B$2,参数!$B$1)</f>
        <v>0</v>
      </c>
      <c r="H2843" s="17">
        <f ca="1">f_nav_periodreturnrankingper(A2843,参数!$B$2,参数!$B$1,3)</f>
        <v>0</v>
      </c>
      <c r="I2843" s="17">
        <f ca="1">f_nav_adjustedreturn(A2843,参数!$B$3,参数!$B$2)</f>
        <v>0</v>
      </c>
      <c r="J2843" s="17">
        <f ca="1">f_nav_periodreturnrankingper(A2843,参数!$B$3,参数!$B$2,3)</f>
        <v>0</v>
      </c>
      <c r="K2843" s="17">
        <f ca="1">f_nav_adjustedreturn(A2843,参数!$B$4,参数!$B$3)</f>
        <v>0</v>
      </c>
      <c r="L2843" s="17">
        <f ca="1">f_nav_periodreturnrankingper(A2843,参数!$B$4,参数!$B$3,3)</f>
        <v>0</v>
      </c>
      <c r="M2843" s="17">
        <f ca="1">f_nav_adjustedreturn(A2843,参数!$B$5,参数!$B$4)</f>
        <v>0</v>
      </c>
      <c r="N2843" s="17">
        <f ca="1">f_nav_periodreturnrankingper(A2843,参数!$B$5,参数!$B$4,3)</f>
        <v>0</v>
      </c>
      <c r="O2843" s="17">
        <f ca="1">f_nav_adjustedreturn(A2843,参数!$B$6,参数!$B$5)</f>
        <v>0</v>
      </c>
      <c r="P2843" s="17">
        <f ca="1">f_nav_periodreturnrankingper(A2843,参数!$B$6,参数!$B$5,3)</f>
        <v>0</v>
      </c>
      <c r="Q2843" s="25">
        <f>f_return(A2843,1,参数!$B$1-365/2,参数!$B$1)</f>
        <v>0</v>
      </c>
      <c r="R2843" s="25">
        <f ca="1">f_return(A2843,1,参数!$B$4,参数!$B$1)</f>
        <v>0</v>
      </c>
      <c r="S2843" s="25">
        <f ca="1">f_return(A2843,1,参数!$B$6,参数!$B$1)</f>
        <v>0</v>
      </c>
      <c r="T2843" t="str">
        <f>f_info_investtype(A2843)</f>
        <v>普通股票型基金</v>
      </c>
      <c r="U2843" t="str">
        <f>f_info_fundmanager(A2843)</f>
        <v>孟亚强</v>
      </c>
      <c r="V2843">
        <f>f_info_manager_onthepostdays(A2843,1)</f>
        <v>22</v>
      </c>
      <c r="W2843" s="25">
        <f ca="1">f_return_1w(A2843,"0",参数!$B$2)</f>
        <v>0</v>
      </c>
      <c r="X2843" s="25">
        <f>f_return_1m(A2843,"0",参数!$B$1)</f>
        <v>0</v>
      </c>
      <c r="Y2843" s="25">
        <f>f_return_3m(A2843,0,参数!$B$1)</f>
        <v>0</v>
      </c>
      <c r="Z2843" s="25">
        <f>f_return_6m(A2843,0,参数!B2842)</f>
        <v>0</v>
      </c>
      <c r="AA2843" t="str">
        <f>f_dq_status(A2843,参数!$B$1)</f>
        <v>封闭期</v>
      </c>
      <c r="AB2843" s="17">
        <f ca="1">f_risk_maxdownside(A2843,参数!$B$6,参数!$B$1)</f>
        <v>-0.0099999999999989</v>
      </c>
      <c r="AC2843" s="17">
        <f ca="1">f_risk_maxdownside(A2843,参数!$B$4,参数!$B$1)</f>
        <v>-0.0099999999999989</v>
      </c>
      <c r="AD2843" t="str">
        <f ca="1">f_risk_maxdownside_date(A2843,参数!$B$6,参数!$B$1)</f>
        <v>20210121-20210122</v>
      </c>
    </row>
    <row r="2844" spans="1:30">
      <c r="A2844" s="15" t="s">
        <v>2872</v>
      </c>
      <c r="B2844" t="str">
        <f>f_info_name(A2844)</f>
        <v>华泰柏瑞优势领航A</v>
      </c>
      <c r="C2844" t="str">
        <f>f_info_setupdate(A2844)</f>
        <v>2020-09-24</v>
      </c>
      <c r="D2844" s="16">
        <f t="shared" si="44"/>
        <v>123</v>
      </c>
      <c r="F2844" s="17">
        <f>f_netasset_total(A2844,参数!$B$1,100000000)</f>
        <v>14.1472004293</v>
      </c>
      <c r="G2844" s="17">
        <f ca="1">f_nav_adjustedreturn(A2844,参数!$B$2,参数!$B$1)</f>
        <v>0</v>
      </c>
      <c r="H2844" s="17">
        <f ca="1">f_nav_periodreturnrankingper(A2844,参数!$B$2,参数!$B$1,3)</f>
        <v>0</v>
      </c>
      <c r="I2844" s="17">
        <f ca="1">f_nav_adjustedreturn(A2844,参数!$B$3,参数!$B$2)</f>
        <v>0</v>
      </c>
      <c r="J2844" s="17">
        <f ca="1">f_nav_periodreturnrankingper(A2844,参数!$B$3,参数!$B$2,3)</f>
        <v>0</v>
      </c>
      <c r="K2844" s="17">
        <f ca="1">f_nav_adjustedreturn(A2844,参数!$B$4,参数!$B$3)</f>
        <v>0</v>
      </c>
      <c r="L2844" s="17">
        <f ca="1">f_nav_periodreturnrankingper(A2844,参数!$B$4,参数!$B$3,3)</f>
        <v>0</v>
      </c>
      <c r="M2844" s="17">
        <f ca="1">f_nav_adjustedreturn(A2844,参数!$B$5,参数!$B$4)</f>
        <v>0</v>
      </c>
      <c r="N2844" s="17">
        <f ca="1">f_nav_periodreturnrankingper(A2844,参数!$B$5,参数!$B$4,3)</f>
        <v>0</v>
      </c>
      <c r="O2844" s="17">
        <f ca="1">f_nav_adjustedreturn(A2844,参数!$B$6,参数!$B$5)</f>
        <v>0</v>
      </c>
      <c r="P2844" s="17">
        <f ca="1">f_nav_periodreturnrankingper(A2844,参数!$B$6,参数!$B$5,3)</f>
        <v>0</v>
      </c>
      <c r="Q2844" s="25">
        <f>f_return(A2844,1,参数!$B$1-365/2,参数!$B$1)</f>
        <v>0</v>
      </c>
      <c r="R2844" s="25">
        <f ca="1">f_return(A2844,1,参数!$B$4,参数!$B$1)</f>
        <v>0</v>
      </c>
      <c r="S2844" s="25">
        <f ca="1">f_return(A2844,1,参数!$B$6,参数!$B$1)</f>
        <v>0</v>
      </c>
      <c r="T2844" t="str">
        <f>f_info_investtype(A2844)</f>
        <v>偏股混合型基金</v>
      </c>
      <c r="U2844" t="str">
        <f>f_info_fundmanager(A2844)</f>
        <v>沈雪峰</v>
      </c>
      <c r="V2844">
        <f>f_info_manager_onthepostdays(A2844,1)</f>
        <v>140</v>
      </c>
      <c r="W2844" s="25">
        <f ca="1">f_return_1w(A2844,"0",参数!$B$2)</f>
        <v>0</v>
      </c>
      <c r="X2844" s="25">
        <f>f_return_1m(A2844,"0",参数!$B$1)</f>
        <v>18.8289112534309</v>
      </c>
      <c r="Y2844" s="25">
        <f>f_return_3m(A2844,0,参数!$B$1)</f>
        <v>31.1389337641357</v>
      </c>
      <c r="Z2844" s="25">
        <f>f_return_6m(A2844,0,参数!B2843)</f>
        <v>0</v>
      </c>
      <c r="AA2844" t="str">
        <f>f_dq_status(A2844,参数!$B$1)</f>
        <v>开放申购|开放赎回</v>
      </c>
      <c r="AB2844" s="17">
        <f ca="1">f_risk_maxdownside(A2844,参数!$B$6,参数!$B$1)</f>
        <v>-8.28045685279186</v>
      </c>
      <c r="AC2844" s="17">
        <f ca="1">f_risk_maxdownside(A2844,参数!$B$4,参数!$B$1)</f>
        <v>-8.28045685279186</v>
      </c>
      <c r="AD2844" t="str">
        <f ca="1">f_risk_maxdownside_date(A2844,参数!$B$6,参数!$B$1)</f>
        <v>20210108-20210119</v>
      </c>
    </row>
    <row r="2845" spans="1:30">
      <c r="A2845" s="15" t="s">
        <v>2873</v>
      </c>
      <c r="B2845" t="str">
        <f>f_info_name(A2845)</f>
        <v>兴银景气优选A</v>
      </c>
      <c r="C2845" t="str">
        <f>f_info_setupdate(A2845)</f>
        <v>2020-11-24</v>
      </c>
      <c r="D2845" s="16">
        <f t="shared" si="44"/>
        <v>62</v>
      </c>
      <c r="F2845" s="17">
        <f>f_netasset_total(A2845,参数!$B$1,100000000)</f>
        <v>6.2403995561</v>
      </c>
      <c r="G2845" s="17">
        <f ca="1">f_nav_adjustedreturn(A2845,参数!$B$2,参数!$B$1)</f>
        <v>0</v>
      </c>
      <c r="H2845" s="17">
        <f ca="1">f_nav_periodreturnrankingper(A2845,参数!$B$2,参数!$B$1,3)</f>
        <v>0</v>
      </c>
      <c r="I2845" s="17">
        <f ca="1">f_nav_adjustedreturn(A2845,参数!$B$3,参数!$B$2)</f>
        <v>0</v>
      </c>
      <c r="J2845" s="17">
        <f ca="1">f_nav_periodreturnrankingper(A2845,参数!$B$3,参数!$B$2,3)</f>
        <v>0</v>
      </c>
      <c r="K2845" s="17">
        <f ca="1">f_nav_adjustedreturn(A2845,参数!$B$4,参数!$B$3)</f>
        <v>0</v>
      </c>
      <c r="L2845" s="17">
        <f ca="1">f_nav_periodreturnrankingper(A2845,参数!$B$4,参数!$B$3,3)</f>
        <v>0</v>
      </c>
      <c r="M2845" s="17">
        <f ca="1">f_nav_adjustedreturn(A2845,参数!$B$5,参数!$B$4)</f>
        <v>0</v>
      </c>
      <c r="N2845" s="17">
        <f ca="1">f_nav_periodreturnrankingper(A2845,参数!$B$5,参数!$B$4,3)</f>
        <v>0</v>
      </c>
      <c r="O2845" s="17">
        <f ca="1">f_nav_adjustedreturn(A2845,参数!$B$6,参数!$B$5)</f>
        <v>0</v>
      </c>
      <c r="P2845" s="17">
        <f ca="1">f_nav_periodreturnrankingper(A2845,参数!$B$6,参数!$B$5,3)</f>
        <v>0</v>
      </c>
      <c r="Q2845" s="25">
        <f>f_return(A2845,1,参数!$B$1-365/2,参数!$B$1)</f>
        <v>0</v>
      </c>
      <c r="R2845" s="25">
        <f ca="1">f_return(A2845,1,参数!$B$4,参数!$B$1)</f>
        <v>0</v>
      </c>
      <c r="S2845" s="25">
        <f ca="1">f_return(A2845,1,参数!$B$6,参数!$B$1)</f>
        <v>0</v>
      </c>
      <c r="T2845" t="str">
        <f>f_info_investtype(A2845)</f>
        <v>偏股混合型基金</v>
      </c>
      <c r="U2845" t="str">
        <f>f_info_fundmanager(A2845)</f>
        <v>杨坤,王丝语</v>
      </c>
      <c r="V2845">
        <f>f_info_manager_onthepostdays(A2845,1)</f>
        <v>79</v>
      </c>
      <c r="W2845" s="25">
        <f ca="1">f_return_1w(A2845,"0",参数!$B$2)</f>
        <v>0</v>
      </c>
      <c r="X2845" s="25">
        <f>f_return_1m(A2845,"0",参数!$B$1)</f>
        <v>10.3185790809134</v>
      </c>
      <c r="Y2845" s="25">
        <f>f_return_3m(A2845,0,参数!$B$1)</f>
        <v>0</v>
      </c>
      <c r="Z2845" s="25">
        <f>f_return_6m(A2845,0,参数!B2844)</f>
        <v>0</v>
      </c>
      <c r="AA2845" t="str">
        <f>f_dq_status(A2845,参数!$B$1)</f>
        <v>封闭期</v>
      </c>
      <c r="AB2845" s="17">
        <f ca="1">f_risk_maxdownside(A2845,参数!$B$6,参数!$B$1)</f>
        <v>-4.45672827776817</v>
      </c>
      <c r="AC2845" s="17">
        <f ca="1">f_risk_maxdownside(A2845,参数!$B$4,参数!$B$1)</f>
        <v>-4.45672827776817</v>
      </c>
      <c r="AD2845" t="str">
        <f ca="1">f_risk_maxdownside_date(A2845,参数!$B$6,参数!$B$1)</f>
        <v>20210109-20210115</v>
      </c>
    </row>
    <row r="2846" spans="1:30">
      <c r="A2846" s="15" t="s">
        <v>2874</v>
      </c>
      <c r="B2846" t="str">
        <f>f_info_name(A2846)</f>
        <v>平安价值成长A</v>
      </c>
      <c r="C2846" t="str">
        <f>f_info_setupdate(A2846)</f>
        <v>2020-09-24</v>
      </c>
      <c r="D2846" s="16">
        <f t="shared" si="44"/>
        <v>123</v>
      </c>
      <c r="F2846" s="17">
        <f>f_netasset_total(A2846,参数!$B$1,100000000)</f>
        <v>23.7846894209</v>
      </c>
      <c r="G2846" s="17">
        <f ca="1">f_nav_adjustedreturn(A2846,参数!$B$2,参数!$B$1)</f>
        <v>0</v>
      </c>
      <c r="H2846" s="17">
        <f ca="1">f_nav_periodreturnrankingper(A2846,参数!$B$2,参数!$B$1,3)</f>
        <v>0</v>
      </c>
      <c r="I2846" s="17">
        <f ca="1">f_nav_adjustedreturn(A2846,参数!$B$3,参数!$B$2)</f>
        <v>0</v>
      </c>
      <c r="J2846" s="17">
        <f ca="1">f_nav_periodreturnrankingper(A2846,参数!$B$3,参数!$B$2,3)</f>
        <v>0</v>
      </c>
      <c r="K2846" s="17">
        <f ca="1">f_nav_adjustedreturn(A2846,参数!$B$4,参数!$B$3)</f>
        <v>0</v>
      </c>
      <c r="L2846" s="17">
        <f ca="1">f_nav_periodreturnrankingper(A2846,参数!$B$4,参数!$B$3,3)</f>
        <v>0</v>
      </c>
      <c r="M2846" s="17">
        <f ca="1">f_nav_adjustedreturn(A2846,参数!$B$5,参数!$B$4)</f>
        <v>0</v>
      </c>
      <c r="N2846" s="17">
        <f ca="1">f_nav_periodreturnrankingper(A2846,参数!$B$5,参数!$B$4,3)</f>
        <v>0</v>
      </c>
      <c r="O2846" s="17">
        <f ca="1">f_nav_adjustedreturn(A2846,参数!$B$6,参数!$B$5)</f>
        <v>0</v>
      </c>
      <c r="P2846" s="17">
        <f ca="1">f_nav_periodreturnrankingper(A2846,参数!$B$6,参数!$B$5,3)</f>
        <v>0</v>
      </c>
      <c r="Q2846" s="25">
        <f>f_return(A2846,1,参数!$B$1-365/2,参数!$B$1)</f>
        <v>0</v>
      </c>
      <c r="R2846" s="25">
        <f ca="1">f_return(A2846,1,参数!$B$4,参数!$B$1)</f>
        <v>0</v>
      </c>
      <c r="S2846" s="25">
        <f ca="1">f_return(A2846,1,参数!$B$6,参数!$B$1)</f>
        <v>0</v>
      </c>
      <c r="T2846" t="str">
        <f>f_info_investtype(A2846)</f>
        <v>偏股混合型基金</v>
      </c>
      <c r="U2846" t="str">
        <f>f_info_fundmanager(A2846)</f>
        <v>黄维</v>
      </c>
      <c r="V2846">
        <f>f_info_manager_onthepostdays(A2846,1)</f>
        <v>140</v>
      </c>
      <c r="W2846" s="25">
        <f ca="1">f_return_1w(A2846,"0",参数!$B$2)</f>
        <v>0</v>
      </c>
      <c r="X2846" s="25">
        <f>f_return_1m(A2846,"0",参数!$B$1)</f>
        <v>17.694295735647</v>
      </c>
      <c r="Y2846" s="25">
        <f>f_return_3m(A2846,0,参数!$B$1)</f>
        <v>29.1763752406038</v>
      </c>
      <c r="Z2846" s="25">
        <f>f_return_6m(A2846,0,参数!B2845)</f>
        <v>0</v>
      </c>
      <c r="AA2846" t="str">
        <f>f_dq_status(A2846,参数!$B$1)</f>
        <v>开放申购|开放赎回</v>
      </c>
      <c r="AB2846" s="17">
        <f ca="1">f_risk_maxdownside(A2846,参数!$B$6,参数!$B$1)</f>
        <v>-3.13397533367122</v>
      </c>
      <c r="AC2846" s="17">
        <f ca="1">f_risk_maxdownside(A2846,参数!$B$4,参数!$B$1)</f>
        <v>-3.13397533367122</v>
      </c>
      <c r="AD2846" t="str">
        <f ca="1">f_risk_maxdownside_date(A2846,参数!$B$6,参数!$B$1)</f>
        <v>20210106-20210115</v>
      </c>
    </row>
    <row r="2847" spans="1:30">
      <c r="A2847" s="15" t="s">
        <v>2875</v>
      </c>
      <c r="B2847" t="str">
        <f>f_info_name(A2847)</f>
        <v>宝盈发展新动能A</v>
      </c>
      <c r="C2847" t="str">
        <f>f_info_setupdate(A2847)</f>
        <v>2020-09-27</v>
      </c>
      <c r="D2847" s="16">
        <f t="shared" si="44"/>
        <v>120</v>
      </c>
      <c r="F2847" s="17">
        <f>f_netasset_total(A2847,参数!$B$1,100000000)</f>
        <v>5.0693013918</v>
      </c>
      <c r="G2847" s="17">
        <f ca="1">f_nav_adjustedreturn(A2847,参数!$B$2,参数!$B$1)</f>
        <v>0</v>
      </c>
      <c r="H2847" s="17">
        <f ca="1">f_nav_periodreturnrankingper(A2847,参数!$B$2,参数!$B$1,3)</f>
        <v>0</v>
      </c>
      <c r="I2847" s="17">
        <f ca="1">f_nav_adjustedreturn(A2847,参数!$B$3,参数!$B$2)</f>
        <v>0</v>
      </c>
      <c r="J2847" s="17">
        <f ca="1">f_nav_periodreturnrankingper(A2847,参数!$B$3,参数!$B$2,3)</f>
        <v>0</v>
      </c>
      <c r="K2847" s="17">
        <f ca="1">f_nav_adjustedreturn(A2847,参数!$B$4,参数!$B$3)</f>
        <v>0</v>
      </c>
      <c r="L2847" s="17">
        <f ca="1">f_nav_periodreturnrankingper(A2847,参数!$B$4,参数!$B$3,3)</f>
        <v>0</v>
      </c>
      <c r="M2847" s="17">
        <f ca="1">f_nav_adjustedreturn(A2847,参数!$B$5,参数!$B$4)</f>
        <v>0</v>
      </c>
      <c r="N2847" s="17">
        <f ca="1">f_nav_periodreturnrankingper(A2847,参数!$B$5,参数!$B$4,3)</f>
        <v>0</v>
      </c>
      <c r="O2847" s="17">
        <f ca="1">f_nav_adjustedreturn(A2847,参数!$B$6,参数!$B$5)</f>
        <v>0</v>
      </c>
      <c r="P2847" s="17">
        <f ca="1">f_nav_periodreturnrankingper(A2847,参数!$B$6,参数!$B$5,3)</f>
        <v>0</v>
      </c>
      <c r="Q2847" s="25">
        <f>f_return(A2847,1,参数!$B$1-365/2,参数!$B$1)</f>
        <v>0</v>
      </c>
      <c r="R2847" s="25">
        <f ca="1">f_return(A2847,1,参数!$B$4,参数!$B$1)</f>
        <v>0</v>
      </c>
      <c r="S2847" s="25">
        <f ca="1">f_return(A2847,1,参数!$B$6,参数!$B$1)</f>
        <v>0</v>
      </c>
      <c r="T2847" t="str">
        <f>f_info_investtype(A2847)</f>
        <v>普通股票型基金</v>
      </c>
      <c r="U2847" t="str">
        <f>f_info_fundmanager(A2847)</f>
        <v>张仲维</v>
      </c>
      <c r="V2847">
        <f>f_info_manager_onthepostdays(A2847,1)</f>
        <v>137</v>
      </c>
      <c r="W2847" s="25">
        <f ca="1">f_return_1w(A2847,"0",参数!$B$2)</f>
        <v>0</v>
      </c>
      <c r="X2847" s="25">
        <f>f_return_1m(A2847,"0",参数!$B$1)</f>
        <v>21.7038156403476</v>
      </c>
      <c r="Y2847" s="25">
        <f>f_return_3m(A2847,0,参数!$B$1)</f>
        <v>30.9952221205652</v>
      </c>
      <c r="Z2847" s="25">
        <f>f_return_6m(A2847,0,参数!B2846)</f>
        <v>0</v>
      </c>
      <c r="AA2847" t="str">
        <f>f_dq_status(A2847,参数!$B$1)</f>
        <v>开放申购|开放赎回</v>
      </c>
      <c r="AB2847" s="17">
        <f ca="1">f_risk_maxdownside(A2847,参数!$B$6,参数!$B$1)</f>
        <v>-3.17507126707953</v>
      </c>
      <c r="AC2847" s="17">
        <f ca="1">f_risk_maxdownside(A2847,参数!$B$4,参数!$B$1)</f>
        <v>-3.17507126707953</v>
      </c>
      <c r="AD2847" t="str">
        <f ca="1">f_risk_maxdownside_date(A2847,参数!$B$6,参数!$B$1)</f>
        <v>20201107-20201126</v>
      </c>
    </row>
    <row r="2848" spans="1:30">
      <c r="A2848" s="15" t="s">
        <v>2876</v>
      </c>
      <c r="B2848" t="str">
        <f>f_info_name(A2848)</f>
        <v>海富通惠增一年定开A</v>
      </c>
      <c r="C2848" t="str">
        <f>f_info_setupdate(A2848)</f>
        <v>2020-09-17</v>
      </c>
      <c r="D2848" s="16">
        <f t="shared" si="44"/>
        <v>130</v>
      </c>
      <c r="F2848" s="17">
        <f>f_netasset_total(A2848,参数!$B$1,100000000)</f>
        <v>10.2893028716</v>
      </c>
      <c r="G2848" s="17">
        <f ca="1">f_nav_adjustedreturn(A2848,参数!$B$2,参数!$B$1)</f>
        <v>0</v>
      </c>
      <c r="H2848" s="17">
        <f ca="1">f_nav_periodreturnrankingper(A2848,参数!$B$2,参数!$B$1,3)</f>
        <v>0</v>
      </c>
      <c r="I2848" s="17">
        <f ca="1">f_nav_adjustedreturn(A2848,参数!$B$3,参数!$B$2)</f>
        <v>0</v>
      </c>
      <c r="J2848" s="17">
        <f ca="1">f_nav_periodreturnrankingper(A2848,参数!$B$3,参数!$B$2,3)</f>
        <v>0</v>
      </c>
      <c r="K2848" s="17">
        <f ca="1">f_nav_adjustedreturn(A2848,参数!$B$4,参数!$B$3)</f>
        <v>0</v>
      </c>
      <c r="L2848" s="17">
        <f ca="1">f_nav_periodreturnrankingper(A2848,参数!$B$4,参数!$B$3,3)</f>
        <v>0</v>
      </c>
      <c r="M2848" s="17">
        <f ca="1">f_nav_adjustedreturn(A2848,参数!$B$5,参数!$B$4)</f>
        <v>0</v>
      </c>
      <c r="N2848" s="17">
        <f ca="1">f_nav_periodreturnrankingper(A2848,参数!$B$5,参数!$B$4,3)</f>
        <v>0</v>
      </c>
      <c r="O2848" s="17">
        <f ca="1">f_nav_adjustedreturn(A2848,参数!$B$6,参数!$B$5)</f>
        <v>0</v>
      </c>
      <c r="P2848" s="17">
        <f ca="1">f_nav_periodreturnrankingper(A2848,参数!$B$6,参数!$B$5,3)</f>
        <v>0</v>
      </c>
      <c r="Q2848" s="25">
        <f>f_return(A2848,1,参数!$B$1-365/2,参数!$B$1)</f>
        <v>0</v>
      </c>
      <c r="R2848" s="25">
        <f ca="1">f_return(A2848,1,参数!$B$4,参数!$B$1)</f>
        <v>0</v>
      </c>
      <c r="S2848" s="25">
        <f ca="1">f_return(A2848,1,参数!$B$6,参数!$B$1)</f>
        <v>0</v>
      </c>
      <c r="T2848" t="str">
        <f>f_info_investtype(A2848)</f>
        <v>灵活配置型基金</v>
      </c>
      <c r="U2848" t="str">
        <f>f_info_fundmanager(A2848)</f>
        <v>李志</v>
      </c>
      <c r="V2848">
        <f>f_info_manager_onthepostdays(A2848,1)</f>
        <v>147</v>
      </c>
      <c r="W2848" s="25">
        <f ca="1">f_return_1w(A2848,"0",参数!$B$2)</f>
        <v>0</v>
      </c>
      <c r="X2848" s="25">
        <f>f_return_1m(A2848,"0",参数!$B$1)</f>
        <v>4.0424702902786</v>
      </c>
      <c r="Y2848" s="25">
        <f>f_return_3m(A2848,0,参数!$B$1)</f>
        <v>6.39505926885148</v>
      </c>
      <c r="Z2848" s="25">
        <f>f_return_6m(A2848,0,参数!B2847)</f>
        <v>0</v>
      </c>
      <c r="AA2848" t="str">
        <f>f_dq_status(A2848,参数!$B$1)</f>
        <v>封闭期</v>
      </c>
      <c r="AB2848" s="17">
        <f ca="1">f_risk_maxdownside(A2848,参数!$B$6,参数!$B$1)</f>
        <v>-0.638068126042991</v>
      </c>
      <c r="AC2848" s="17">
        <f ca="1">f_risk_maxdownside(A2848,参数!$B$4,参数!$B$1)</f>
        <v>-0.638068126042991</v>
      </c>
      <c r="AD2848" t="str">
        <f ca="1">f_risk_maxdownside_date(A2848,参数!$B$6,参数!$B$1)</f>
        <v>20201205-20201211</v>
      </c>
    </row>
    <row r="2849" spans="1:30">
      <c r="A2849" s="15" t="s">
        <v>2877</v>
      </c>
      <c r="B2849" t="str">
        <f>f_info_name(A2849)</f>
        <v>南方创新成长A</v>
      </c>
      <c r="C2849" t="str">
        <f>f_info_setupdate(A2849)</f>
        <v>2020-09-18</v>
      </c>
      <c r="D2849" s="16">
        <f t="shared" si="44"/>
        <v>129</v>
      </c>
      <c r="F2849" s="17">
        <f>f_netasset_total(A2849,参数!$B$1,100000000)</f>
        <v>45.3919433763</v>
      </c>
      <c r="G2849" s="17">
        <f ca="1">f_nav_adjustedreturn(A2849,参数!$B$2,参数!$B$1)</f>
        <v>0</v>
      </c>
      <c r="H2849" s="17">
        <f ca="1">f_nav_periodreturnrankingper(A2849,参数!$B$2,参数!$B$1,3)</f>
        <v>0</v>
      </c>
      <c r="I2849" s="17">
        <f ca="1">f_nav_adjustedreturn(A2849,参数!$B$3,参数!$B$2)</f>
        <v>0</v>
      </c>
      <c r="J2849" s="17">
        <f ca="1">f_nav_periodreturnrankingper(A2849,参数!$B$3,参数!$B$2,3)</f>
        <v>0</v>
      </c>
      <c r="K2849" s="17">
        <f ca="1">f_nav_adjustedreturn(A2849,参数!$B$4,参数!$B$3)</f>
        <v>0</v>
      </c>
      <c r="L2849" s="17">
        <f ca="1">f_nav_periodreturnrankingper(A2849,参数!$B$4,参数!$B$3,3)</f>
        <v>0</v>
      </c>
      <c r="M2849" s="17">
        <f ca="1">f_nav_adjustedreturn(A2849,参数!$B$5,参数!$B$4)</f>
        <v>0</v>
      </c>
      <c r="N2849" s="17">
        <f ca="1">f_nav_periodreturnrankingper(A2849,参数!$B$5,参数!$B$4,3)</f>
        <v>0</v>
      </c>
      <c r="O2849" s="17">
        <f ca="1">f_nav_adjustedreturn(A2849,参数!$B$6,参数!$B$5)</f>
        <v>0</v>
      </c>
      <c r="P2849" s="17">
        <f ca="1">f_nav_periodreturnrankingper(A2849,参数!$B$6,参数!$B$5,3)</f>
        <v>0</v>
      </c>
      <c r="Q2849" s="25">
        <f>f_return(A2849,1,参数!$B$1-365/2,参数!$B$1)</f>
        <v>0</v>
      </c>
      <c r="R2849" s="25">
        <f ca="1">f_return(A2849,1,参数!$B$4,参数!$B$1)</f>
        <v>0</v>
      </c>
      <c r="S2849" s="25">
        <f ca="1">f_return(A2849,1,参数!$B$6,参数!$B$1)</f>
        <v>0</v>
      </c>
      <c r="T2849" t="str">
        <f>f_info_investtype(A2849)</f>
        <v>偏股混合型基金</v>
      </c>
      <c r="U2849" t="str">
        <f>f_info_fundmanager(A2849)</f>
        <v>罗安安</v>
      </c>
      <c r="V2849">
        <f>f_info_manager_onthepostdays(A2849,1)</f>
        <v>146</v>
      </c>
      <c r="W2849" s="25">
        <f ca="1">f_return_1w(A2849,"0",参数!$B$2)</f>
        <v>0</v>
      </c>
      <c r="X2849" s="25">
        <f>f_return_1m(A2849,"0",参数!$B$1)</f>
        <v>17.9675572519084</v>
      </c>
      <c r="Y2849" s="25">
        <f>f_return_3m(A2849,0,参数!$B$1)</f>
        <v>23.7785342410893</v>
      </c>
      <c r="Z2849" s="25">
        <f>f_return_6m(A2849,0,参数!B2848)</f>
        <v>0</v>
      </c>
      <c r="AA2849" t="str">
        <f>f_dq_status(A2849,参数!$B$1)</f>
        <v>开放申购|开放赎回</v>
      </c>
      <c r="AB2849" s="17">
        <f ca="1">f_risk_maxdownside(A2849,参数!$B$6,参数!$B$1)</f>
        <v>-3.49356006397844</v>
      </c>
      <c r="AC2849" s="17">
        <f ca="1">f_risk_maxdownside(A2849,参数!$B$4,参数!$B$1)</f>
        <v>-3.49356006397844</v>
      </c>
      <c r="AD2849" t="str">
        <f ca="1">f_risk_maxdownside_date(A2849,参数!$B$6,参数!$B$1)</f>
        <v>20210113-20210115</v>
      </c>
    </row>
    <row r="2850" spans="1:30">
      <c r="A2850" s="15" t="s">
        <v>2878</v>
      </c>
      <c r="B2850" t="str">
        <f>f_info_name(A2850)</f>
        <v>泰达宏利高研发创新6个月A</v>
      </c>
      <c r="C2850" t="str">
        <f>f_info_setupdate(A2850)</f>
        <v>2020-09-24</v>
      </c>
      <c r="D2850" s="16">
        <f t="shared" si="44"/>
        <v>123</v>
      </c>
      <c r="F2850" s="17">
        <f>f_netasset_total(A2850,参数!$B$1,100000000)</f>
        <v>3.5528714767</v>
      </c>
      <c r="G2850" s="17">
        <f ca="1">f_nav_adjustedreturn(A2850,参数!$B$2,参数!$B$1)</f>
        <v>0</v>
      </c>
      <c r="H2850" s="17">
        <f ca="1">f_nav_periodreturnrankingper(A2850,参数!$B$2,参数!$B$1,3)</f>
        <v>0</v>
      </c>
      <c r="I2850" s="17">
        <f ca="1">f_nav_adjustedreturn(A2850,参数!$B$3,参数!$B$2)</f>
        <v>0</v>
      </c>
      <c r="J2850" s="17">
        <f ca="1">f_nav_periodreturnrankingper(A2850,参数!$B$3,参数!$B$2,3)</f>
        <v>0</v>
      </c>
      <c r="K2850" s="17">
        <f ca="1">f_nav_adjustedreturn(A2850,参数!$B$4,参数!$B$3)</f>
        <v>0</v>
      </c>
      <c r="L2850" s="17">
        <f ca="1">f_nav_periodreturnrankingper(A2850,参数!$B$4,参数!$B$3,3)</f>
        <v>0</v>
      </c>
      <c r="M2850" s="17">
        <f ca="1">f_nav_adjustedreturn(A2850,参数!$B$5,参数!$B$4)</f>
        <v>0</v>
      </c>
      <c r="N2850" s="17">
        <f ca="1">f_nav_periodreturnrankingper(A2850,参数!$B$5,参数!$B$4,3)</f>
        <v>0</v>
      </c>
      <c r="O2850" s="17">
        <f ca="1">f_nav_adjustedreturn(A2850,参数!$B$6,参数!$B$5)</f>
        <v>0</v>
      </c>
      <c r="P2850" s="17">
        <f ca="1">f_nav_periodreturnrankingper(A2850,参数!$B$6,参数!$B$5,3)</f>
        <v>0</v>
      </c>
      <c r="Q2850" s="25">
        <f>f_return(A2850,1,参数!$B$1-365/2,参数!$B$1)</f>
        <v>0</v>
      </c>
      <c r="R2850" s="25">
        <f ca="1">f_return(A2850,1,参数!$B$4,参数!$B$1)</f>
        <v>0</v>
      </c>
      <c r="S2850" s="25">
        <f ca="1">f_return(A2850,1,参数!$B$6,参数!$B$1)</f>
        <v>0</v>
      </c>
      <c r="T2850" t="str">
        <f>f_info_investtype(A2850)</f>
        <v>偏股混合型基金</v>
      </c>
      <c r="U2850" t="str">
        <f>f_info_fundmanager(A2850)</f>
        <v>周琦凯,王鹏</v>
      </c>
      <c r="V2850">
        <f>f_info_manager_onthepostdays(A2850,1)</f>
        <v>140</v>
      </c>
      <c r="W2850" s="25">
        <f ca="1">f_return_1w(A2850,"0",参数!$B$2)</f>
        <v>0</v>
      </c>
      <c r="X2850" s="25">
        <f>f_return_1m(A2850,"0",参数!$B$1)</f>
        <v>10.5991780229288</v>
      </c>
      <c r="Y2850" s="25">
        <f>f_return_3m(A2850,0,参数!$B$1)</f>
        <v>5.70601612569774</v>
      </c>
      <c r="Z2850" s="25">
        <f>f_return_6m(A2850,0,参数!B2849)</f>
        <v>0</v>
      </c>
      <c r="AA2850" t="str">
        <f>f_dq_status(A2850,参数!$B$1)</f>
        <v>开放申购|暂停赎回</v>
      </c>
      <c r="AB2850" s="17">
        <f ca="1">f_risk_maxdownside(A2850,参数!$B$6,参数!$B$1)</f>
        <v>-9.47003467062903</v>
      </c>
      <c r="AC2850" s="17">
        <f ca="1">f_risk_maxdownside(A2850,参数!$B$4,参数!$B$1)</f>
        <v>-9.47003467062903</v>
      </c>
      <c r="AD2850" t="str">
        <f ca="1">f_risk_maxdownside_date(A2850,参数!$B$6,参数!$B$1)</f>
        <v>20201010-20210114</v>
      </c>
    </row>
    <row r="2851" spans="1:30">
      <c r="A2851" s="15" t="s">
        <v>2879</v>
      </c>
      <c r="B2851" t="str">
        <f>f_info_name(A2851)</f>
        <v>华泰柏瑞量化创享A</v>
      </c>
      <c r="C2851" t="str">
        <f>f_info_setupdate(A2851)</f>
        <v>2020-12-30</v>
      </c>
      <c r="D2851" s="16">
        <f t="shared" si="44"/>
        <v>26</v>
      </c>
      <c r="F2851" s="17">
        <f>f_netasset_total(A2851,参数!$B$1,100000000)</f>
        <v>10.8385667193</v>
      </c>
      <c r="G2851" s="17">
        <f ca="1">f_nav_adjustedreturn(A2851,参数!$B$2,参数!$B$1)</f>
        <v>0</v>
      </c>
      <c r="H2851" s="17">
        <f ca="1">f_nav_periodreturnrankingper(A2851,参数!$B$2,参数!$B$1,3)</f>
        <v>0</v>
      </c>
      <c r="I2851" s="17">
        <f ca="1">f_nav_adjustedreturn(A2851,参数!$B$3,参数!$B$2)</f>
        <v>0</v>
      </c>
      <c r="J2851" s="17">
        <f ca="1">f_nav_periodreturnrankingper(A2851,参数!$B$3,参数!$B$2,3)</f>
        <v>0</v>
      </c>
      <c r="K2851" s="17">
        <f ca="1">f_nav_adjustedreturn(A2851,参数!$B$4,参数!$B$3)</f>
        <v>0</v>
      </c>
      <c r="L2851" s="17">
        <f ca="1">f_nav_periodreturnrankingper(A2851,参数!$B$4,参数!$B$3,3)</f>
        <v>0</v>
      </c>
      <c r="M2851" s="17">
        <f ca="1">f_nav_adjustedreturn(A2851,参数!$B$5,参数!$B$4)</f>
        <v>0</v>
      </c>
      <c r="N2851" s="17">
        <f ca="1">f_nav_periodreturnrankingper(A2851,参数!$B$5,参数!$B$4,3)</f>
        <v>0</v>
      </c>
      <c r="O2851" s="17">
        <f ca="1">f_nav_adjustedreturn(A2851,参数!$B$6,参数!$B$5)</f>
        <v>0</v>
      </c>
      <c r="P2851" s="17">
        <f ca="1">f_nav_periodreturnrankingper(A2851,参数!$B$6,参数!$B$5,3)</f>
        <v>0</v>
      </c>
      <c r="Q2851" s="25">
        <f>f_return(A2851,1,参数!$B$1-365/2,参数!$B$1)</f>
        <v>0</v>
      </c>
      <c r="R2851" s="25">
        <f ca="1">f_return(A2851,1,参数!$B$4,参数!$B$1)</f>
        <v>0</v>
      </c>
      <c r="S2851" s="25">
        <f ca="1">f_return(A2851,1,参数!$B$6,参数!$B$1)</f>
        <v>0</v>
      </c>
      <c r="T2851" t="str">
        <f>f_info_investtype(A2851)</f>
        <v>偏股混合型基金</v>
      </c>
      <c r="U2851" t="str">
        <f>f_info_fundmanager(A2851)</f>
        <v>田汉卿,盛豪</v>
      </c>
      <c r="V2851">
        <f>f_info_manager_onthepostdays(A2851,1)</f>
        <v>43</v>
      </c>
      <c r="W2851" s="25">
        <f ca="1">f_return_1w(A2851,"0",参数!$B$2)</f>
        <v>0</v>
      </c>
      <c r="X2851" s="25">
        <f>f_return_1m(A2851,"0",参数!$B$1)</f>
        <v>0</v>
      </c>
      <c r="Y2851" s="25">
        <f>f_return_3m(A2851,0,参数!$B$1)</f>
        <v>0</v>
      </c>
      <c r="Z2851" s="25">
        <f>f_return_6m(A2851,0,参数!B2850)</f>
        <v>0</v>
      </c>
      <c r="AA2851" t="str">
        <f>f_dq_status(A2851,参数!$B$1)</f>
        <v>封闭期</v>
      </c>
      <c r="AB2851" s="17">
        <f ca="1">f_risk_maxdownside(A2851,参数!$B$6,参数!$B$1)</f>
        <v>0</v>
      </c>
      <c r="AC2851" s="17">
        <f ca="1">f_risk_maxdownside(A2851,参数!$B$4,参数!$B$1)</f>
        <v>0</v>
      </c>
      <c r="AD2851" t="str">
        <f ca="1">f_risk_maxdownside_date(A2851,参数!$B$6,参数!$B$1)</f>
        <v>20210101-20210108</v>
      </c>
    </row>
    <row r="2852" spans="1:30">
      <c r="A2852" s="15" t="s">
        <v>2880</v>
      </c>
      <c r="B2852" t="str">
        <f>f_info_name(A2852)</f>
        <v>朱雀企业优选A</v>
      </c>
      <c r="C2852" t="str">
        <f>f_info_setupdate(A2852)</f>
        <v>2020-09-23</v>
      </c>
      <c r="D2852" s="16">
        <f t="shared" si="44"/>
        <v>124</v>
      </c>
      <c r="F2852" s="17">
        <f>f_netasset_total(A2852,参数!$B$1,100000000)</f>
        <v>24.8174198839</v>
      </c>
      <c r="G2852" s="17">
        <f ca="1">f_nav_adjustedreturn(A2852,参数!$B$2,参数!$B$1)</f>
        <v>0</v>
      </c>
      <c r="H2852" s="17">
        <f ca="1">f_nav_periodreturnrankingper(A2852,参数!$B$2,参数!$B$1,3)</f>
        <v>0</v>
      </c>
      <c r="I2852" s="17">
        <f ca="1">f_nav_adjustedreturn(A2852,参数!$B$3,参数!$B$2)</f>
        <v>0</v>
      </c>
      <c r="J2852" s="17">
        <f ca="1">f_nav_periodreturnrankingper(A2852,参数!$B$3,参数!$B$2,3)</f>
        <v>0</v>
      </c>
      <c r="K2852" s="17">
        <f ca="1">f_nav_adjustedreturn(A2852,参数!$B$4,参数!$B$3)</f>
        <v>0</v>
      </c>
      <c r="L2852" s="17">
        <f ca="1">f_nav_periodreturnrankingper(A2852,参数!$B$4,参数!$B$3,3)</f>
        <v>0</v>
      </c>
      <c r="M2852" s="17">
        <f ca="1">f_nav_adjustedreturn(A2852,参数!$B$5,参数!$B$4)</f>
        <v>0</v>
      </c>
      <c r="N2852" s="17">
        <f ca="1">f_nav_periodreturnrankingper(A2852,参数!$B$5,参数!$B$4,3)</f>
        <v>0</v>
      </c>
      <c r="O2852" s="17">
        <f ca="1">f_nav_adjustedreturn(A2852,参数!$B$6,参数!$B$5)</f>
        <v>0</v>
      </c>
      <c r="P2852" s="17">
        <f ca="1">f_nav_periodreturnrankingper(A2852,参数!$B$6,参数!$B$5,3)</f>
        <v>0</v>
      </c>
      <c r="Q2852" s="25">
        <f>f_return(A2852,1,参数!$B$1-365/2,参数!$B$1)</f>
        <v>0</v>
      </c>
      <c r="R2852" s="25">
        <f ca="1">f_return(A2852,1,参数!$B$4,参数!$B$1)</f>
        <v>0</v>
      </c>
      <c r="S2852" s="25">
        <f ca="1">f_return(A2852,1,参数!$B$6,参数!$B$1)</f>
        <v>0</v>
      </c>
      <c r="T2852" t="str">
        <f>f_info_investtype(A2852)</f>
        <v>普通股票型基金</v>
      </c>
      <c r="U2852" t="str">
        <f>f_info_fundmanager(A2852)</f>
        <v>梁跃军,黄昊</v>
      </c>
      <c r="V2852">
        <f>f_info_manager_onthepostdays(A2852,1)</f>
        <v>141</v>
      </c>
      <c r="W2852" s="25">
        <f ca="1">f_return_1w(A2852,"0",参数!$B$2)</f>
        <v>0</v>
      </c>
      <c r="X2852" s="25">
        <f>f_return_1m(A2852,"0",参数!$B$1)</f>
        <v>14.4952251023192</v>
      </c>
      <c r="Y2852" s="25">
        <f>f_return_3m(A2852,0,参数!$B$1)</f>
        <v>34.28</v>
      </c>
      <c r="Z2852" s="25">
        <f>f_return_6m(A2852,0,参数!B2851)</f>
        <v>0</v>
      </c>
      <c r="AA2852" t="str">
        <f>f_dq_status(A2852,参数!$B$1)</f>
        <v>开放申购|开放赎回</v>
      </c>
      <c r="AB2852" s="17">
        <f ca="1">f_risk_maxdownside(A2852,参数!$B$6,参数!$B$1)</f>
        <v>-2.00725700609896</v>
      </c>
      <c r="AC2852" s="17">
        <f ca="1">f_risk_maxdownside(A2852,参数!$B$4,参数!$B$1)</f>
        <v>-2.00725700609896</v>
      </c>
      <c r="AD2852" t="str">
        <f ca="1">f_risk_maxdownside_date(A2852,参数!$B$6,参数!$B$1)</f>
        <v>20210113-20210115</v>
      </c>
    </row>
    <row r="2853" spans="1:30">
      <c r="A2853" s="15" t="s">
        <v>2881</v>
      </c>
      <c r="B2853" t="str">
        <f>f_info_name(A2853)</f>
        <v>交银施罗德启欣</v>
      </c>
      <c r="C2853" t="str">
        <f>f_info_setupdate(A2853)</f>
        <v>2020-10-28</v>
      </c>
      <c r="D2853" s="16">
        <f t="shared" si="44"/>
        <v>89</v>
      </c>
      <c r="F2853" s="17">
        <f>f_netasset_total(A2853,参数!$B$1,100000000)</f>
        <v>58.6162274616</v>
      </c>
      <c r="G2853" s="17">
        <f ca="1">f_nav_adjustedreturn(A2853,参数!$B$2,参数!$B$1)</f>
        <v>0</v>
      </c>
      <c r="H2853" s="17">
        <f ca="1">f_nav_periodreturnrankingper(A2853,参数!$B$2,参数!$B$1,3)</f>
        <v>0</v>
      </c>
      <c r="I2853" s="17">
        <f ca="1">f_nav_adjustedreturn(A2853,参数!$B$3,参数!$B$2)</f>
        <v>0</v>
      </c>
      <c r="J2853" s="17">
        <f ca="1">f_nav_periodreturnrankingper(A2853,参数!$B$3,参数!$B$2,3)</f>
        <v>0</v>
      </c>
      <c r="K2853" s="17">
        <f ca="1">f_nav_adjustedreturn(A2853,参数!$B$4,参数!$B$3)</f>
        <v>0</v>
      </c>
      <c r="L2853" s="17">
        <f ca="1">f_nav_periodreturnrankingper(A2853,参数!$B$4,参数!$B$3,3)</f>
        <v>0</v>
      </c>
      <c r="M2853" s="17">
        <f ca="1">f_nav_adjustedreturn(A2853,参数!$B$5,参数!$B$4)</f>
        <v>0</v>
      </c>
      <c r="N2853" s="17">
        <f ca="1">f_nav_periodreturnrankingper(A2853,参数!$B$5,参数!$B$4,3)</f>
        <v>0</v>
      </c>
      <c r="O2853" s="17">
        <f ca="1">f_nav_adjustedreturn(A2853,参数!$B$6,参数!$B$5)</f>
        <v>0</v>
      </c>
      <c r="P2853" s="17">
        <f ca="1">f_nav_periodreturnrankingper(A2853,参数!$B$6,参数!$B$5,3)</f>
        <v>0</v>
      </c>
      <c r="Q2853" s="25">
        <f>f_return(A2853,1,参数!$B$1-365/2,参数!$B$1)</f>
        <v>0</v>
      </c>
      <c r="R2853" s="25">
        <f ca="1">f_return(A2853,1,参数!$B$4,参数!$B$1)</f>
        <v>0</v>
      </c>
      <c r="S2853" s="25">
        <f ca="1">f_return(A2853,1,参数!$B$6,参数!$B$1)</f>
        <v>0</v>
      </c>
      <c r="T2853" t="str">
        <f>f_info_investtype(A2853)</f>
        <v>偏股混合型基金</v>
      </c>
      <c r="U2853" t="str">
        <f>f_info_fundmanager(A2853)</f>
        <v>周中</v>
      </c>
      <c r="V2853">
        <f>f_info_manager_onthepostdays(A2853,1)</f>
        <v>106</v>
      </c>
      <c r="W2853" s="25">
        <f ca="1">f_return_1w(A2853,"0",参数!$B$2)</f>
        <v>0</v>
      </c>
      <c r="X2853" s="25">
        <f>f_return_1m(A2853,"0",参数!$B$1)</f>
        <v>9.37839707480976</v>
      </c>
      <c r="Y2853" s="25">
        <f>f_return_3m(A2853,0,参数!$B$1)</f>
        <v>0</v>
      </c>
      <c r="Z2853" s="25">
        <f>f_return_6m(A2853,0,参数!B2852)</f>
        <v>0</v>
      </c>
      <c r="AA2853" t="str">
        <f>f_dq_status(A2853,参数!$B$1)</f>
        <v>开放申购|开放赎回</v>
      </c>
      <c r="AB2853" s="17">
        <f ca="1">f_risk_maxdownside(A2853,参数!$B$6,参数!$B$1)</f>
        <v>-0.574826560951418</v>
      </c>
      <c r="AC2853" s="17">
        <f ca="1">f_risk_maxdownside(A2853,参数!$B$4,参数!$B$1)</f>
        <v>-0.574826560951418</v>
      </c>
      <c r="AD2853" t="str">
        <f ca="1">f_risk_maxdownside_date(A2853,参数!$B$6,参数!$B$1)</f>
        <v>20201205-20201211</v>
      </c>
    </row>
    <row r="2854" spans="1:30">
      <c r="A2854" s="15" t="s">
        <v>2882</v>
      </c>
      <c r="B2854" t="str">
        <f>f_info_name(A2854)</f>
        <v>博道嘉兴一年持有</v>
      </c>
      <c r="C2854" t="str">
        <f>f_info_setupdate(A2854)</f>
        <v>2020-10-23</v>
      </c>
      <c r="D2854" s="16">
        <f t="shared" si="44"/>
        <v>94</v>
      </c>
      <c r="F2854" s="17">
        <f>f_netasset_total(A2854,参数!$B$1,100000000)</f>
        <v>31.9687582853</v>
      </c>
      <c r="G2854" s="17">
        <f ca="1">f_nav_adjustedreturn(A2854,参数!$B$2,参数!$B$1)</f>
        <v>0</v>
      </c>
      <c r="H2854" s="17">
        <f ca="1">f_nav_periodreturnrankingper(A2854,参数!$B$2,参数!$B$1,3)</f>
        <v>0</v>
      </c>
      <c r="I2854" s="17">
        <f ca="1">f_nav_adjustedreturn(A2854,参数!$B$3,参数!$B$2)</f>
        <v>0</v>
      </c>
      <c r="J2854" s="17">
        <f ca="1">f_nav_periodreturnrankingper(A2854,参数!$B$3,参数!$B$2,3)</f>
        <v>0</v>
      </c>
      <c r="K2854" s="17">
        <f ca="1">f_nav_adjustedreturn(A2854,参数!$B$4,参数!$B$3)</f>
        <v>0</v>
      </c>
      <c r="L2854" s="17">
        <f ca="1">f_nav_periodreturnrankingper(A2854,参数!$B$4,参数!$B$3,3)</f>
        <v>0</v>
      </c>
      <c r="M2854" s="17">
        <f ca="1">f_nav_adjustedreturn(A2854,参数!$B$5,参数!$B$4)</f>
        <v>0</v>
      </c>
      <c r="N2854" s="17">
        <f ca="1">f_nav_periodreturnrankingper(A2854,参数!$B$5,参数!$B$4,3)</f>
        <v>0</v>
      </c>
      <c r="O2854" s="17">
        <f ca="1">f_nav_adjustedreturn(A2854,参数!$B$6,参数!$B$5)</f>
        <v>0</v>
      </c>
      <c r="P2854" s="17">
        <f ca="1">f_nav_periodreturnrankingper(A2854,参数!$B$6,参数!$B$5,3)</f>
        <v>0</v>
      </c>
      <c r="Q2854" s="25">
        <f>f_return(A2854,1,参数!$B$1-365/2,参数!$B$1)</f>
        <v>0</v>
      </c>
      <c r="R2854" s="25">
        <f ca="1">f_return(A2854,1,参数!$B$4,参数!$B$1)</f>
        <v>0</v>
      </c>
      <c r="S2854" s="25">
        <f ca="1">f_return(A2854,1,参数!$B$6,参数!$B$1)</f>
        <v>0</v>
      </c>
      <c r="T2854" t="str">
        <f>f_info_investtype(A2854)</f>
        <v>偏股混合型基金</v>
      </c>
      <c r="U2854" t="str">
        <f>f_info_fundmanager(A2854)</f>
        <v>张迎军</v>
      </c>
      <c r="V2854">
        <f>f_info_manager_onthepostdays(A2854,1)</f>
        <v>111</v>
      </c>
      <c r="W2854" s="25">
        <f ca="1">f_return_1w(A2854,"0",参数!$B$2)</f>
        <v>0</v>
      </c>
      <c r="X2854" s="25">
        <f>f_return_1m(A2854,"0",参数!$B$1)</f>
        <v>13.3246849518162</v>
      </c>
      <c r="Y2854" s="25">
        <f>f_return_3m(A2854,0,参数!$B$1)</f>
        <v>22.3</v>
      </c>
      <c r="Z2854" s="25">
        <f>f_return_6m(A2854,0,参数!B2853)</f>
        <v>0</v>
      </c>
      <c r="AA2854" t="str">
        <f>f_dq_status(A2854,参数!$B$1)</f>
        <v>开放申购|暂停赎回</v>
      </c>
      <c r="AB2854" s="17">
        <f ca="1">f_risk_maxdownside(A2854,参数!$B$6,参数!$B$1)</f>
        <v>-2.30934941835417</v>
      </c>
      <c r="AC2854" s="17">
        <f ca="1">f_risk_maxdownside(A2854,参数!$B$4,参数!$B$1)</f>
        <v>-2.30934941835417</v>
      </c>
      <c r="AD2854" t="str">
        <f ca="1">f_risk_maxdownside_date(A2854,参数!$B$6,参数!$B$1)</f>
        <v>20210113-20210119</v>
      </c>
    </row>
    <row r="2855" spans="1:30">
      <c r="A2855" s="15" t="s">
        <v>2883</v>
      </c>
      <c r="B2855" t="str">
        <f>f_info_name(A2855)</f>
        <v>东财消费精选A</v>
      </c>
      <c r="C2855" t="str">
        <f>f_info_setupdate(A2855)</f>
        <v>2020-09-23</v>
      </c>
      <c r="D2855" s="16">
        <f t="shared" si="44"/>
        <v>124</v>
      </c>
      <c r="F2855" s="17">
        <f>f_netasset_total(A2855,参数!$B$1,100000000)</f>
        <v>1.5537148643</v>
      </c>
      <c r="G2855" s="17">
        <f ca="1">f_nav_adjustedreturn(A2855,参数!$B$2,参数!$B$1)</f>
        <v>0</v>
      </c>
      <c r="H2855" s="17">
        <f ca="1">f_nav_periodreturnrankingper(A2855,参数!$B$2,参数!$B$1,3)</f>
        <v>0</v>
      </c>
      <c r="I2855" s="17">
        <f ca="1">f_nav_adjustedreturn(A2855,参数!$B$3,参数!$B$2)</f>
        <v>0</v>
      </c>
      <c r="J2855" s="17">
        <f ca="1">f_nav_periodreturnrankingper(A2855,参数!$B$3,参数!$B$2,3)</f>
        <v>0</v>
      </c>
      <c r="K2855" s="17">
        <f ca="1">f_nav_adjustedreturn(A2855,参数!$B$4,参数!$B$3)</f>
        <v>0</v>
      </c>
      <c r="L2855" s="17">
        <f ca="1">f_nav_periodreturnrankingper(A2855,参数!$B$4,参数!$B$3,3)</f>
        <v>0</v>
      </c>
      <c r="M2855" s="17">
        <f ca="1">f_nav_adjustedreturn(A2855,参数!$B$5,参数!$B$4)</f>
        <v>0</v>
      </c>
      <c r="N2855" s="17">
        <f ca="1">f_nav_periodreturnrankingper(A2855,参数!$B$5,参数!$B$4,3)</f>
        <v>0</v>
      </c>
      <c r="O2855" s="17">
        <f ca="1">f_nav_adjustedreturn(A2855,参数!$B$6,参数!$B$5)</f>
        <v>0</v>
      </c>
      <c r="P2855" s="17">
        <f ca="1">f_nav_periodreturnrankingper(A2855,参数!$B$6,参数!$B$5,3)</f>
        <v>0</v>
      </c>
      <c r="Q2855" s="25">
        <f>f_return(A2855,1,参数!$B$1-365/2,参数!$B$1)</f>
        <v>0</v>
      </c>
      <c r="R2855" s="25">
        <f ca="1">f_return(A2855,1,参数!$B$4,参数!$B$1)</f>
        <v>0</v>
      </c>
      <c r="S2855" s="25">
        <f ca="1">f_return(A2855,1,参数!$B$6,参数!$B$1)</f>
        <v>0</v>
      </c>
      <c r="T2855" t="str">
        <f>f_info_investtype(A2855)</f>
        <v>偏股混合型基金</v>
      </c>
      <c r="U2855" t="str">
        <f>f_info_fundmanager(A2855)</f>
        <v>吴逸</v>
      </c>
      <c r="V2855">
        <f>f_info_manager_onthepostdays(A2855,1)</f>
        <v>141</v>
      </c>
      <c r="W2855" s="25">
        <f ca="1">f_return_1w(A2855,"0",参数!$B$2)</f>
        <v>0</v>
      </c>
      <c r="X2855" s="25">
        <f>f_return_1m(A2855,"0",参数!$B$1)</f>
        <v>13.1131221719457</v>
      </c>
      <c r="Y2855" s="25">
        <f>f_return_3m(A2855,0,参数!$B$1)</f>
        <v>25.4164158137668</v>
      </c>
      <c r="Z2855" s="25">
        <f>f_return_6m(A2855,0,参数!B2854)</f>
        <v>0</v>
      </c>
      <c r="AA2855" t="str">
        <f>f_dq_status(A2855,参数!$B$1)</f>
        <v>开放申购|开放赎回</v>
      </c>
      <c r="AB2855" s="17">
        <f ca="1">f_risk_maxdownside(A2855,参数!$B$6,参数!$B$1)</f>
        <v>-5.63368698083724</v>
      </c>
      <c r="AC2855" s="17">
        <f ca="1">f_risk_maxdownside(A2855,参数!$B$4,参数!$B$1)</f>
        <v>-5.63368698083724</v>
      </c>
      <c r="AD2855" t="str">
        <f ca="1">f_risk_maxdownside_date(A2855,参数!$B$6,参数!$B$1)</f>
        <v>20210113-20210119</v>
      </c>
    </row>
    <row r="2856" spans="1:30">
      <c r="A2856" s="15" t="s">
        <v>2884</v>
      </c>
      <c r="B2856" t="str">
        <f>f_info_name(A2856)</f>
        <v>长盛核心成长A</v>
      </c>
      <c r="C2856" t="str">
        <f>f_info_setupdate(A2856)</f>
        <v>2020-09-23</v>
      </c>
      <c r="D2856" s="16">
        <f t="shared" si="44"/>
        <v>124</v>
      </c>
      <c r="F2856" s="17">
        <f>f_netasset_total(A2856,参数!$B$1,100000000)</f>
        <v>3.6355545368</v>
      </c>
      <c r="G2856" s="17">
        <f ca="1">f_nav_adjustedreturn(A2856,参数!$B$2,参数!$B$1)</f>
        <v>0</v>
      </c>
      <c r="H2856" s="17">
        <f ca="1">f_nav_periodreturnrankingper(A2856,参数!$B$2,参数!$B$1,3)</f>
        <v>0</v>
      </c>
      <c r="I2856" s="17">
        <f ca="1">f_nav_adjustedreturn(A2856,参数!$B$3,参数!$B$2)</f>
        <v>0</v>
      </c>
      <c r="J2856" s="17">
        <f ca="1">f_nav_periodreturnrankingper(A2856,参数!$B$3,参数!$B$2,3)</f>
        <v>0</v>
      </c>
      <c r="K2856" s="17">
        <f ca="1">f_nav_adjustedreturn(A2856,参数!$B$4,参数!$B$3)</f>
        <v>0</v>
      </c>
      <c r="L2856" s="17">
        <f ca="1">f_nav_periodreturnrankingper(A2856,参数!$B$4,参数!$B$3,3)</f>
        <v>0</v>
      </c>
      <c r="M2856" s="17">
        <f ca="1">f_nav_adjustedreturn(A2856,参数!$B$5,参数!$B$4)</f>
        <v>0</v>
      </c>
      <c r="N2856" s="17">
        <f ca="1">f_nav_periodreturnrankingper(A2856,参数!$B$5,参数!$B$4,3)</f>
        <v>0</v>
      </c>
      <c r="O2856" s="17">
        <f ca="1">f_nav_adjustedreturn(A2856,参数!$B$6,参数!$B$5)</f>
        <v>0</v>
      </c>
      <c r="P2856" s="17">
        <f ca="1">f_nav_periodreturnrankingper(A2856,参数!$B$6,参数!$B$5,3)</f>
        <v>0</v>
      </c>
      <c r="Q2856" s="25">
        <f>f_return(A2856,1,参数!$B$1-365/2,参数!$B$1)</f>
        <v>0</v>
      </c>
      <c r="R2856" s="25">
        <f ca="1">f_return(A2856,1,参数!$B$4,参数!$B$1)</f>
        <v>0</v>
      </c>
      <c r="S2856" s="25">
        <f ca="1">f_return(A2856,1,参数!$B$6,参数!$B$1)</f>
        <v>0</v>
      </c>
      <c r="T2856" t="str">
        <f>f_info_investtype(A2856)</f>
        <v>偏股混合型基金</v>
      </c>
      <c r="U2856" t="str">
        <f>f_info_fundmanager(A2856)</f>
        <v>郭堃</v>
      </c>
      <c r="V2856">
        <f>f_info_manager_onthepostdays(A2856,1)</f>
        <v>141</v>
      </c>
      <c r="W2856" s="25">
        <f ca="1">f_return_1w(A2856,"0",参数!$B$2)</f>
        <v>0</v>
      </c>
      <c r="X2856" s="25">
        <f>f_return_1m(A2856,"0",参数!$B$1)</f>
        <v>13.8916888115092</v>
      </c>
      <c r="Y2856" s="25">
        <f>f_return_3m(A2856,0,参数!$B$1)</f>
        <v>24.9522469086156</v>
      </c>
      <c r="Z2856" s="25">
        <f>f_return_6m(A2856,0,参数!B2855)</f>
        <v>0</v>
      </c>
      <c r="AA2856" t="str">
        <f>f_dq_status(A2856,参数!$B$1)</f>
        <v>开放申购|开放赎回</v>
      </c>
      <c r="AB2856" s="17">
        <f ca="1">f_risk_maxdownside(A2856,参数!$B$6,参数!$B$1)</f>
        <v>-4.19932348816104</v>
      </c>
      <c r="AC2856" s="17">
        <f ca="1">f_risk_maxdownside(A2856,参数!$B$4,参数!$B$1)</f>
        <v>-4.19932348816104</v>
      </c>
      <c r="AD2856" t="str">
        <f ca="1">f_risk_maxdownside_date(A2856,参数!$B$6,参数!$B$1)</f>
        <v>20210108-20210114</v>
      </c>
    </row>
    <row r="2857" spans="1:30">
      <c r="A2857" s="15" t="s">
        <v>2885</v>
      </c>
      <c r="B2857" t="str">
        <f>f_info_name(A2857)</f>
        <v>广发瑞安精选A</v>
      </c>
      <c r="C2857" t="str">
        <f>f_info_setupdate(A2857)</f>
        <v>2020-12-16</v>
      </c>
      <c r="D2857" s="16">
        <f t="shared" si="44"/>
        <v>40</v>
      </c>
      <c r="F2857" s="17">
        <f>f_netasset_total(A2857,参数!$B$1,100000000)</f>
        <v>28.9279883771</v>
      </c>
      <c r="G2857" s="17">
        <f ca="1">f_nav_adjustedreturn(A2857,参数!$B$2,参数!$B$1)</f>
        <v>0</v>
      </c>
      <c r="H2857" s="17">
        <f ca="1">f_nav_periodreturnrankingper(A2857,参数!$B$2,参数!$B$1,3)</f>
        <v>0</v>
      </c>
      <c r="I2857" s="17">
        <f ca="1">f_nav_adjustedreturn(A2857,参数!$B$3,参数!$B$2)</f>
        <v>0</v>
      </c>
      <c r="J2857" s="17">
        <f ca="1">f_nav_periodreturnrankingper(A2857,参数!$B$3,参数!$B$2,3)</f>
        <v>0</v>
      </c>
      <c r="K2857" s="17">
        <f ca="1">f_nav_adjustedreturn(A2857,参数!$B$4,参数!$B$3)</f>
        <v>0</v>
      </c>
      <c r="L2857" s="17">
        <f ca="1">f_nav_periodreturnrankingper(A2857,参数!$B$4,参数!$B$3,3)</f>
        <v>0</v>
      </c>
      <c r="M2857" s="17">
        <f ca="1">f_nav_adjustedreturn(A2857,参数!$B$5,参数!$B$4)</f>
        <v>0</v>
      </c>
      <c r="N2857" s="17">
        <f ca="1">f_nav_periodreturnrankingper(A2857,参数!$B$5,参数!$B$4,3)</f>
        <v>0</v>
      </c>
      <c r="O2857" s="17">
        <f ca="1">f_nav_adjustedreturn(A2857,参数!$B$6,参数!$B$5)</f>
        <v>0</v>
      </c>
      <c r="P2857" s="17">
        <f ca="1">f_nav_periodreturnrankingper(A2857,参数!$B$6,参数!$B$5,3)</f>
        <v>0</v>
      </c>
      <c r="Q2857" s="25">
        <f>f_return(A2857,1,参数!$B$1-365/2,参数!$B$1)</f>
        <v>0</v>
      </c>
      <c r="R2857" s="25">
        <f ca="1">f_return(A2857,1,参数!$B$4,参数!$B$1)</f>
        <v>0</v>
      </c>
      <c r="S2857" s="25">
        <f ca="1">f_return(A2857,1,参数!$B$6,参数!$B$1)</f>
        <v>0</v>
      </c>
      <c r="T2857" t="str">
        <f>f_info_investtype(A2857)</f>
        <v>普通股票型基金</v>
      </c>
      <c r="U2857" t="str">
        <f>f_info_fundmanager(A2857)</f>
        <v>费逸</v>
      </c>
      <c r="V2857">
        <f>f_info_manager_onthepostdays(A2857,1)</f>
        <v>57</v>
      </c>
      <c r="W2857" s="25">
        <f ca="1">f_return_1w(A2857,"0",参数!$B$2)</f>
        <v>0</v>
      </c>
      <c r="X2857" s="25">
        <f>f_return_1m(A2857,"0",参数!$B$1)</f>
        <v>6.94569008470352</v>
      </c>
      <c r="Y2857" s="25">
        <f>f_return_3m(A2857,0,参数!$B$1)</f>
        <v>0</v>
      </c>
      <c r="Z2857" s="25">
        <f>f_return_6m(A2857,0,参数!B2856)</f>
        <v>0</v>
      </c>
      <c r="AA2857" t="str">
        <f>f_dq_status(A2857,参数!$B$1)</f>
        <v>封闭期</v>
      </c>
      <c r="AB2857" s="17">
        <f ca="1">f_risk_maxdownside(A2857,参数!$B$6,参数!$B$1)</f>
        <v>-0.0399999999999956</v>
      </c>
      <c r="AC2857" s="17">
        <f ca="1">f_risk_maxdownside(A2857,参数!$B$4,参数!$B$1)</f>
        <v>-0.0399999999999956</v>
      </c>
      <c r="AD2857" t="str">
        <f ca="1">f_risk_maxdownside_date(A2857,参数!$B$6,参数!$B$1)</f>
        <v>20201217-20201218</v>
      </c>
    </row>
    <row r="2858" spans="1:30">
      <c r="A2858" s="15" t="s">
        <v>2886</v>
      </c>
      <c r="B2858" t="str">
        <f>f_info_name(A2858)</f>
        <v>太平丰和一年定开债</v>
      </c>
      <c r="C2858" t="str">
        <f>f_info_setupdate(A2858)</f>
        <v>2020-09-17</v>
      </c>
      <c r="D2858" s="16">
        <f t="shared" si="44"/>
        <v>130</v>
      </c>
      <c r="F2858" s="17">
        <f>f_netasset_total(A2858,参数!$B$1,100000000)</f>
        <v>71.3115404075</v>
      </c>
      <c r="G2858" s="17">
        <f ca="1">f_nav_adjustedreturn(A2858,参数!$B$2,参数!$B$1)</f>
        <v>0</v>
      </c>
      <c r="H2858" s="17">
        <f ca="1">f_nav_periodreturnrankingper(A2858,参数!$B$2,参数!$B$1,3)</f>
        <v>0</v>
      </c>
      <c r="I2858" s="17">
        <f ca="1">f_nav_adjustedreturn(A2858,参数!$B$3,参数!$B$2)</f>
        <v>0</v>
      </c>
      <c r="J2858" s="17">
        <f ca="1">f_nav_periodreturnrankingper(A2858,参数!$B$3,参数!$B$2,3)</f>
        <v>0</v>
      </c>
      <c r="K2858" s="17">
        <f ca="1">f_nav_adjustedreturn(A2858,参数!$B$4,参数!$B$3)</f>
        <v>0</v>
      </c>
      <c r="L2858" s="17">
        <f ca="1">f_nav_periodreturnrankingper(A2858,参数!$B$4,参数!$B$3,3)</f>
        <v>0</v>
      </c>
      <c r="M2858" s="17">
        <f ca="1">f_nav_adjustedreturn(A2858,参数!$B$5,参数!$B$4)</f>
        <v>0</v>
      </c>
      <c r="N2858" s="17">
        <f ca="1">f_nav_periodreturnrankingper(A2858,参数!$B$5,参数!$B$4,3)</f>
        <v>0</v>
      </c>
      <c r="O2858" s="17">
        <f ca="1">f_nav_adjustedreturn(A2858,参数!$B$6,参数!$B$5)</f>
        <v>0</v>
      </c>
      <c r="P2858" s="17">
        <f ca="1">f_nav_periodreturnrankingper(A2858,参数!$B$6,参数!$B$5,3)</f>
        <v>0</v>
      </c>
      <c r="Q2858" s="25">
        <f>f_return(A2858,1,参数!$B$1-365/2,参数!$B$1)</f>
        <v>0</v>
      </c>
      <c r="R2858" s="25">
        <f ca="1">f_return(A2858,1,参数!$B$4,参数!$B$1)</f>
        <v>0</v>
      </c>
      <c r="S2858" s="25">
        <f ca="1">f_return(A2858,1,参数!$B$6,参数!$B$1)</f>
        <v>0</v>
      </c>
      <c r="T2858" t="str">
        <f>f_info_investtype(A2858)</f>
        <v>混合债券型二级基金</v>
      </c>
      <c r="U2858" t="str">
        <f>f_info_fundmanager(A2858)</f>
        <v>陈晓</v>
      </c>
      <c r="V2858">
        <f>f_info_manager_onthepostdays(A2858,1)</f>
        <v>147</v>
      </c>
      <c r="W2858" s="25">
        <f ca="1">f_return_1w(A2858,"0",参数!$B$2)</f>
        <v>0</v>
      </c>
      <c r="X2858" s="25">
        <f>f_return_1m(A2858,"0",参数!$B$1)</f>
        <v>1.76167854315123</v>
      </c>
      <c r="Y2858" s="25">
        <f>f_return_3m(A2858,0,参数!$B$1)</f>
        <v>2.54313353944351</v>
      </c>
      <c r="Z2858" s="25">
        <f>f_return_6m(A2858,0,参数!B2857)</f>
        <v>0</v>
      </c>
      <c r="AA2858" t="str">
        <f>f_dq_status(A2858,参数!$B$1)</f>
        <v>封闭期</v>
      </c>
      <c r="AB2858" s="17">
        <f ca="1">f_risk_maxdownside(A2858,参数!$B$6,参数!$B$1)</f>
        <v>-0.438767550702045</v>
      </c>
      <c r="AC2858" s="17">
        <f ca="1">f_risk_maxdownside(A2858,参数!$B$4,参数!$B$1)</f>
        <v>-0.438767550702045</v>
      </c>
      <c r="AD2858" t="str">
        <f ca="1">f_risk_maxdownside_date(A2858,参数!$B$6,参数!$B$1)</f>
        <v>20210113-20210120</v>
      </c>
    </row>
    <row r="2859" spans="1:30">
      <c r="A2859" s="15" t="s">
        <v>2887</v>
      </c>
      <c r="B2859" t="str">
        <f>f_info_name(A2859)</f>
        <v>中银证券鑫瑞6个月持有A</v>
      </c>
      <c r="C2859" t="str">
        <f>f_info_setupdate(A2859)</f>
        <v>2020-11-11</v>
      </c>
      <c r="D2859" s="16">
        <f t="shared" si="44"/>
        <v>75</v>
      </c>
      <c r="F2859" s="17">
        <f>f_netasset_total(A2859,参数!$B$1,100000000)</f>
        <v>9.0131587566</v>
      </c>
      <c r="G2859" s="17">
        <f ca="1">f_nav_adjustedreturn(A2859,参数!$B$2,参数!$B$1)</f>
        <v>0</v>
      </c>
      <c r="H2859" s="17">
        <f ca="1">f_nav_periodreturnrankingper(A2859,参数!$B$2,参数!$B$1,3)</f>
        <v>0</v>
      </c>
      <c r="I2859" s="17">
        <f ca="1">f_nav_adjustedreturn(A2859,参数!$B$3,参数!$B$2)</f>
        <v>0</v>
      </c>
      <c r="J2859" s="17">
        <f ca="1">f_nav_periodreturnrankingper(A2859,参数!$B$3,参数!$B$2,3)</f>
        <v>0</v>
      </c>
      <c r="K2859" s="17">
        <f ca="1">f_nav_adjustedreturn(A2859,参数!$B$4,参数!$B$3)</f>
        <v>0</v>
      </c>
      <c r="L2859" s="17">
        <f ca="1">f_nav_periodreturnrankingper(A2859,参数!$B$4,参数!$B$3,3)</f>
        <v>0</v>
      </c>
      <c r="M2859" s="17">
        <f ca="1">f_nav_adjustedreturn(A2859,参数!$B$5,参数!$B$4)</f>
        <v>0</v>
      </c>
      <c r="N2859" s="17">
        <f ca="1">f_nav_periodreturnrankingper(A2859,参数!$B$5,参数!$B$4,3)</f>
        <v>0</v>
      </c>
      <c r="O2859" s="17">
        <f ca="1">f_nav_adjustedreturn(A2859,参数!$B$6,参数!$B$5)</f>
        <v>0</v>
      </c>
      <c r="P2859" s="17">
        <f ca="1">f_nav_periodreturnrankingper(A2859,参数!$B$6,参数!$B$5,3)</f>
        <v>0</v>
      </c>
      <c r="Q2859" s="25">
        <f>f_return(A2859,1,参数!$B$1-365/2,参数!$B$1)</f>
        <v>0</v>
      </c>
      <c r="R2859" s="25">
        <f ca="1">f_return(A2859,1,参数!$B$4,参数!$B$1)</f>
        <v>0</v>
      </c>
      <c r="S2859" s="25">
        <f ca="1">f_return(A2859,1,参数!$B$6,参数!$B$1)</f>
        <v>0</v>
      </c>
      <c r="T2859" t="str">
        <f>f_info_investtype(A2859)</f>
        <v>偏债混合型基金</v>
      </c>
      <c r="U2859" t="str">
        <f>f_info_fundmanager(A2859)</f>
        <v>王玉玺,蒲延杰</v>
      </c>
      <c r="V2859">
        <f>f_info_manager_onthepostdays(A2859,1)</f>
        <v>92</v>
      </c>
      <c r="W2859" s="25">
        <f ca="1">f_return_1w(A2859,"0",参数!$B$2)</f>
        <v>0</v>
      </c>
      <c r="X2859" s="25">
        <f>f_return_1m(A2859,"0",参数!$B$1)</f>
        <v>2.51335840094994</v>
      </c>
      <c r="Y2859" s="25">
        <f>f_return_3m(A2859,0,参数!$B$1)</f>
        <v>0</v>
      </c>
      <c r="Z2859" s="25">
        <f>f_return_6m(A2859,0,参数!B2858)</f>
        <v>0</v>
      </c>
      <c r="AA2859" t="str">
        <f>f_dq_status(A2859,参数!$B$1)</f>
        <v>封闭期</v>
      </c>
      <c r="AB2859" s="17">
        <f ca="1">f_risk_maxdownside(A2859,参数!$B$6,参数!$B$1)</f>
        <v>-1.41076432505556</v>
      </c>
      <c r="AC2859" s="17">
        <f ca="1">f_risk_maxdownside(A2859,参数!$B$4,参数!$B$1)</f>
        <v>-1.41076432505556</v>
      </c>
      <c r="AD2859" t="str">
        <f ca="1">f_risk_maxdownside_date(A2859,参数!$B$6,参数!$B$1)</f>
        <v>20210108-20210119</v>
      </c>
    </row>
    <row r="2860" spans="1:30">
      <c r="A2860" s="15" t="s">
        <v>2888</v>
      </c>
      <c r="B2860" t="str">
        <f>f_info_name(A2860)</f>
        <v>英大智享A</v>
      </c>
      <c r="C2860" t="str">
        <f>f_info_setupdate(A2860)</f>
        <v>2020-12-23</v>
      </c>
      <c r="D2860" s="16">
        <f t="shared" si="44"/>
        <v>33</v>
      </c>
      <c r="F2860" s="17">
        <f>f_netasset_total(A2860,参数!$B$1,100000000)</f>
        <v>2.6134006522</v>
      </c>
      <c r="G2860" s="17">
        <f ca="1">f_nav_adjustedreturn(A2860,参数!$B$2,参数!$B$1)</f>
        <v>0</v>
      </c>
      <c r="H2860" s="17">
        <f ca="1">f_nav_periodreturnrankingper(A2860,参数!$B$2,参数!$B$1,3)</f>
        <v>0</v>
      </c>
      <c r="I2860" s="17">
        <f ca="1">f_nav_adjustedreturn(A2860,参数!$B$3,参数!$B$2)</f>
        <v>0</v>
      </c>
      <c r="J2860" s="17">
        <f ca="1">f_nav_periodreturnrankingper(A2860,参数!$B$3,参数!$B$2,3)</f>
        <v>0</v>
      </c>
      <c r="K2860" s="17">
        <f ca="1">f_nav_adjustedreturn(A2860,参数!$B$4,参数!$B$3)</f>
        <v>0</v>
      </c>
      <c r="L2860" s="17">
        <f ca="1">f_nav_periodreturnrankingper(A2860,参数!$B$4,参数!$B$3,3)</f>
        <v>0</v>
      </c>
      <c r="M2860" s="17">
        <f ca="1">f_nav_adjustedreturn(A2860,参数!$B$5,参数!$B$4)</f>
        <v>0</v>
      </c>
      <c r="N2860" s="17">
        <f ca="1">f_nav_periodreturnrankingper(A2860,参数!$B$5,参数!$B$4,3)</f>
        <v>0</v>
      </c>
      <c r="O2860" s="17">
        <f ca="1">f_nav_adjustedreturn(A2860,参数!$B$6,参数!$B$5)</f>
        <v>0</v>
      </c>
      <c r="P2860" s="17">
        <f ca="1">f_nav_periodreturnrankingper(A2860,参数!$B$6,参数!$B$5,3)</f>
        <v>0</v>
      </c>
      <c r="Q2860" s="25">
        <f>f_return(A2860,1,参数!$B$1-365/2,参数!$B$1)</f>
        <v>0</v>
      </c>
      <c r="R2860" s="25">
        <f ca="1">f_return(A2860,1,参数!$B$4,参数!$B$1)</f>
        <v>0</v>
      </c>
      <c r="S2860" s="25">
        <f ca="1">f_return(A2860,1,参数!$B$6,参数!$B$1)</f>
        <v>0</v>
      </c>
      <c r="T2860" t="str">
        <f>f_info_investtype(A2860)</f>
        <v>混合债券型二级基金</v>
      </c>
      <c r="U2860" t="str">
        <f>f_info_fundmanager(A2860)</f>
        <v>张大铮,易祺坤</v>
      </c>
      <c r="V2860">
        <f>f_info_manager_onthepostdays(A2860,1)</f>
        <v>50</v>
      </c>
      <c r="W2860" s="25">
        <f ca="1">f_return_1w(A2860,"0",参数!$B$2)</f>
        <v>0</v>
      </c>
      <c r="X2860" s="25">
        <f>f_return_1m(A2860,"0",参数!$B$1)</f>
        <v>1.34919048570858</v>
      </c>
      <c r="Y2860" s="25">
        <f>f_return_3m(A2860,0,参数!$B$1)</f>
        <v>0</v>
      </c>
      <c r="Z2860" s="25">
        <f>f_return_6m(A2860,0,参数!B2859)</f>
        <v>0</v>
      </c>
      <c r="AA2860" t="str">
        <f>f_dq_status(A2860,参数!$B$1)</f>
        <v>封闭期</v>
      </c>
      <c r="AB2860" s="17">
        <f ca="1">f_risk_maxdownside(A2860,参数!$B$6,参数!$B$1)</f>
        <v>-0.789526284229453</v>
      </c>
      <c r="AC2860" s="17">
        <f ca="1">f_risk_maxdownside(A2860,参数!$B$4,参数!$B$1)</f>
        <v>-0.789526284229453</v>
      </c>
      <c r="AD2860" t="str">
        <f ca="1">f_risk_maxdownside_date(A2860,参数!$B$6,参数!$B$1)</f>
        <v>20201226-20201229</v>
      </c>
    </row>
    <row r="2861" spans="1:30">
      <c r="A2861" s="15" t="s">
        <v>2889</v>
      </c>
      <c r="B2861" t="str">
        <f>f_info_name(A2861)</f>
        <v>中加新兴消费A</v>
      </c>
      <c r="C2861" t="str">
        <f>f_info_setupdate(A2861)</f>
        <v>2020-12-09</v>
      </c>
      <c r="D2861" s="16">
        <f t="shared" si="44"/>
        <v>47</v>
      </c>
      <c r="F2861" s="17">
        <f>f_netasset_total(A2861,参数!$B$1,100000000)</f>
        <v>5.9073772451</v>
      </c>
      <c r="G2861" s="17">
        <f ca="1">f_nav_adjustedreturn(A2861,参数!$B$2,参数!$B$1)</f>
        <v>0</v>
      </c>
      <c r="H2861" s="17">
        <f ca="1">f_nav_periodreturnrankingper(A2861,参数!$B$2,参数!$B$1,3)</f>
        <v>0</v>
      </c>
      <c r="I2861" s="17">
        <f ca="1">f_nav_adjustedreturn(A2861,参数!$B$3,参数!$B$2)</f>
        <v>0</v>
      </c>
      <c r="J2861" s="17">
        <f ca="1">f_nav_periodreturnrankingper(A2861,参数!$B$3,参数!$B$2,3)</f>
        <v>0</v>
      </c>
      <c r="K2861" s="17">
        <f ca="1">f_nav_adjustedreturn(A2861,参数!$B$4,参数!$B$3)</f>
        <v>0</v>
      </c>
      <c r="L2861" s="17">
        <f ca="1">f_nav_periodreturnrankingper(A2861,参数!$B$4,参数!$B$3,3)</f>
        <v>0</v>
      </c>
      <c r="M2861" s="17">
        <f ca="1">f_nav_adjustedreturn(A2861,参数!$B$5,参数!$B$4)</f>
        <v>0</v>
      </c>
      <c r="N2861" s="17">
        <f ca="1">f_nav_periodreturnrankingper(A2861,参数!$B$5,参数!$B$4,3)</f>
        <v>0</v>
      </c>
      <c r="O2861" s="17">
        <f ca="1">f_nav_adjustedreturn(A2861,参数!$B$6,参数!$B$5)</f>
        <v>0</v>
      </c>
      <c r="P2861" s="17">
        <f ca="1">f_nav_periodreturnrankingper(A2861,参数!$B$6,参数!$B$5,3)</f>
        <v>0</v>
      </c>
      <c r="Q2861" s="25">
        <f>f_return(A2861,1,参数!$B$1-365/2,参数!$B$1)</f>
        <v>0</v>
      </c>
      <c r="R2861" s="25">
        <f ca="1">f_return(A2861,1,参数!$B$4,参数!$B$1)</f>
        <v>0</v>
      </c>
      <c r="S2861" s="25">
        <f ca="1">f_return(A2861,1,参数!$B$6,参数!$B$1)</f>
        <v>0</v>
      </c>
      <c r="T2861" t="str">
        <f>f_info_investtype(A2861)</f>
        <v>偏股混合型基金</v>
      </c>
      <c r="U2861" t="str">
        <f>f_info_fundmanager(A2861)</f>
        <v>李坤元</v>
      </c>
      <c r="V2861">
        <f>f_info_manager_onthepostdays(A2861,1)</f>
        <v>64</v>
      </c>
      <c r="W2861" s="25">
        <f ca="1">f_return_1w(A2861,"0",参数!$B$2)</f>
        <v>0</v>
      </c>
      <c r="X2861" s="25">
        <f>f_return_1m(A2861,"0",参数!$B$1)</f>
        <v>13.0304494925085</v>
      </c>
      <c r="Y2861" s="25">
        <f>f_return_3m(A2861,0,参数!$B$1)</f>
        <v>0</v>
      </c>
      <c r="Z2861" s="25">
        <f>f_return_6m(A2861,0,参数!B2860)</f>
        <v>0</v>
      </c>
      <c r="AA2861" t="str">
        <f>f_dq_status(A2861,参数!$B$1)</f>
        <v>封闭期</v>
      </c>
      <c r="AB2861" s="17">
        <f ca="1">f_risk_maxdownside(A2861,参数!$B$6,参数!$B$1)</f>
        <v>-4.46527481891777</v>
      </c>
      <c r="AC2861" s="17">
        <f ca="1">f_risk_maxdownside(A2861,参数!$B$4,参数!$B$1)</f>
        <v>-4.46527481891777</v>
      </c>
      <c r="AD2861" t="str">
        <f ca="1">f_risk_maxdownside_date(A2861,参数!$B$6,参数!$B$1)</f>
        <v>20210109-20210115</v>
      </c>
    </row>
    <row r="2862" spans="1:30">
      <c r="A2862" s="15" t="s">
        <v>2890</v>
      </c>
      <c r="B2862" t="str">
        <f>f_info_name(A2862)</f>
        <v>大成企业能力驱动A</v>
      </c>
      <c r="C2862" t="str">
        <f>f_info_setupdate(A2862)</f>
        <v>2021-01-19</v>
      </c>
      <c r="D2862" s="16">
        <f t="shared" si="44"/>
        <v>6</v>
      </c>
      <c r="F2862" s="17">
        <f>f_netasset_total(A2862,参数!$B$1,100000000)</f>
        <v>79.9999980291</v>
      </c>
      <c r="G2862" s="17">
        <f ca="1">f_nav_adjustedreturn(A2862,参数!$B$2,参数!$B$1)</f>
        <v>0</v>
      </c>
      <c r="H2862" s="17">
        <f ca="1">f_nav_periodreturnrankingper(A2862,参数!$B$2,参数!$B$1,3)</f>
        <v>0</v>
      </c>
      <c r="I2862" s="17">
        <f ca="1">f_nav_adjustedreturn(A2862,参数!$B$3,参数!$B$2)</f>
        <v>0</v>
      </c>
      <c r="J2862" s="17">
        <f ca="1">f_nav_periodreturnrankingper(A2862,参数!$B$3,参数!$B$2,3)</f>
        <v>0</v>
      </c>
      <c r="K2862" s="17">
        <f ca="1">f_nav_adjustedreturn(A2862,参数!$B$4,参数!$B$3)</f>
        <v>0</v>
      </c>
      <c r="L2862" s="17">
        <f ca="1">f_nav_periodreturnrankingper(A2862,参数!$B$4,参数!$B$3,3)</f>
        <v>0</v>
      </c>
      <c r="M2862" s="17">
        <f ca="1">f_nav_adjustedreturn(A2862,参数!$B$5,参数!$B$4)</f>
        <v>0</v>
      </c>
      <c r="N2862" s="17">
        <f ca="1">f_nav_periodreturnrankingper(A2862,参数!$B$5,参数!$B$4,3)</f>
        <v>0</v>
      </c>
      <c r="O2862" s="17">
        <f ca="1">f_nav_adjustedreturn(A2862,参数!$B$6,参数!$B$5)</f>
        <v>0</v>
      </c>
      <c r="P2862" s="17">
        <f ca="1">f_nav_periodreturnrankingper(A2862,参数!$B$6,参数!$B$5,3)</f>
        <v>0</v>
      </c>
      <c r="Q2862" s="25">
        <f>f_return(A2862,1,参数!$B$1-365/2,参数!$B$1)</f>
        <v>0</v>
      </c>
      <c r="R2862" s="25">
        <f ca="1">f_return(A2862,1,参数!$B$4,参数!$B$1)</f>
        <v>0</v>
      </c>
      <c r="S2862" s="25">
        <f ca="1">f_return(A2862,1,参数!$B$6,参数!$B$1)</f>
        <v>0</v>
      </c>
      <c r="T2862" t="str">
        <f>f_info_investtype(A2862)</f>
        <v>偏股混合型基金</v>
      </c>
      <c r="U2862" t="str">
        <f>f_info_fundmanager(A2862)</f>
        <v>李博</v>
      </c>
      <c r="V2862">
        <f>f_info_manager_onthepostdays(A2862,1)</f>
        <v>23</v>
      </c>
      <c r="W2862" s="25">
        <f ca="1">f_return_1w(A2862,"0",参数!$B$2)</f>
        <v>0</v>
      </c>
      <c r="X2862" s="25">
        <f>f_return_1m(A2862,"0",参数!$B$1)</f>
        <v>0</v>
      </c>
      <c r="Y2862" s="25">
        <f>f_return_3m(A2862,0,参数!$B$1)</f>
        <v>0</v>
      </c>
      <c r="Z2862" s="25">
        <f>f_return_6m(A2862,0,参数!B2861)</f>
        <v>0</v>
      </c>
      <c r="AA2862" t="str">
        <f>f_dq_status(A2862,参数!$B$1)</f>
        <v>封闭期</v>
      </c>
      <c r="AB2862" s="17">
        <f ca="1">f_risk_maxdownside(A2862,参数!$B$6,参数!$B$1)</f>
        <v>0</v>
      </c>
      <c r="AC2862" s="17">
        <f ca="1">f_risk_maxdownside(A2862,参数!$B$4,参数!$B$1)</f>
        <v>0</v>
      </c>
      <c r="AD2862" t="str">
        <f ca="1">f_risk_maxdownside_date(A2862,参数!$B$6,参数!$B$1)</f>
        <v>20210120-20210122</v>
      </c>
    </row>
    <row r="2863" spans="1:30">
      <c r="A2863" s="15" t="s">
        <v>2891</v>
      </c>
      <c r="B2863" t="str">
        <f>f_info_name(A2863)</f>
        <v>华夏科技龙头两年定开</v>
      </c>
      <c r="C2863" t="str">
        <f>f_info_setupdate(A2863)</f>
        <v>2020-10-26</v>
      </c>
      <c r="D2863" s="16">
        <f t="shared" si="44"/>
        <v>91</v>
      </c>
      <c r="F2863" s="17">
        <f>f_netasset_total(A2863,参数!$B$1,100000000)</f>
        <v>29.2874364336</v>
      </c>
      <c r="G2863" s="17">
        <f ca="1">f_nav_adjustedreturn(A2863,参数!$B$2,参数!$B$1)</f>
        <v>0</v>
      </c>
      <c r="H2863" s="17">
        <f ca="1">f_nav_periodreturnrankingper(A2863,参数!$B$2,参数!$B$1,3)</f>
        <v>0</v>
      </c>
      <c r="I2863" s="17">
        <f ca="1">f_nav_adjustedreturn(A2863,参数!$B$3,参数!$B$2)</f>
        <v>0</v>
      </c>
      <c r="J2863" s="17">
        <f ca="1">f_nav_periodreturnrankingper(A2863,参数!$B$3,参数!$B$2,3)</f>
        <v>0</v>
      </c>
      <c r="K2863" s="17">
        <f ca="1">f_nav_adjustedreturn(A2863,参数!$B$4,参数!$B$3)</f>
        <v>0</v>
      </c>
      <c r="L2863" s="17">
        <f ca="1">f_nav_periodreturnrankingper(A2863,参数!$B$4,参数!$B$3,3)</f>
        <v>0</v>
      </c>
      <c r="M2863" s="17">
        <f ca="1">f_nav_adjustedreturn(A2863,参数!$B$5,参数!$B$4)</f>
        <v>0</v>
      </c>
      <c r="N2863" s="17">
        <f ca="1">f_nav_periodreturnrankingper(A2863,参数!$B$5,参数!$B$4,3)</f>
        <v>0</v>
      </c>
      <c r="O2863" s="17">
        <f ca="1">f_nav_adjustedreturn(A2863,参数!$B$6,参数!$B$5)</f>
        <v>0</v>
      </c>
      <c r="P2863" s="17">
        <f ca="1">f_nav_periodreturnrankingper(A2863,参数!$B$6,参数!$B$5,3)</f>
        <v>0</v>
      </c>
      <c r="Q2863" s="25">
        <f>f_return(A2863,1,参数!$B$1-365/2,参数!$B$1)</f>
        <v>0</v>
      </c>
      <c r="R2863" s="25">
        <f ca="1">f_return(A2863,1,参数!$B$4,参数!$B$1)</f>
        <v>0</v>
      </c>
      <c r="S2863" s="25">
        <f ca="1">f_return(A2863,1,参数!$B$6,参数!$B$1)</f>
        <v>0</v>
      </c>
      <c r="T2863" t="str">
        <f>f_info_investtype(A2863)</f>
        <v>偏股混合型基金</v>
      </c>
      <c r="U2863" t="str">
        <f>f_info_fundmanager(A2863)</f>
        <v>刘平</v>
      </c>
      <c r="V2863">
        <f>f_info_manager_onthepostdays(A2863,1)</f>
        <v>108</v>
      </c>
      <c r="W2863" s="25">
        <f ca="1">f_return_1w(A2863,"0",参数!$B$2)</f>
        <v>0</v>
      </c>
      <c r="X2863" s="25">
        <f>f_return_1m(A2863,"0",参数!$B$1)</f>
        <v>18.4824527574239</v>
      </c>
      <c r="Y2863" s="25">
        <f>f_return_3m(A2863,0,参数!$B$1)</f>
        <v>22.89</v>
      </c>
      <c r="Z2863" s="25">
        <f>f_return_6m(A2863,0,参数!B2862)</f>
        <v>0</v>
      </c>
      <c r="AA2863" t="str">
        <f>f_dq_status(A2863,参数!$B$1)</f>
        <v>封闭期</v>
      </c>
      <c r="AB2863" s="17">
        <f ca="1">f_risk_maxdownside(A2863,参数!$B$6,参数!$B$1)</f>
        <v>-1.98068584942845</v>
      </c>
      <c r="AC2863" s="17">
        <f ca="1">f_risk_maxdownside(A2863,参数!$B$4,参数!$B$1)</f>
        <v>-1.98068584942845</v>
      </c>
      <c r="AD2863" t="str">
        <f ca="1">f_risk_maxdownside_date(A2863,参数!$B$6,参数!$B$1)</f>
        <v>20201107-20201211</v>
      </c>
    </row>
    <row r="2864" spans="1:30">
      <c r="A2864" s="15" t="s">
        <v>2892</v>
      </c>
      <c r="B2864" t="str">
        <f>f_info_name(A2864)</f>
        <v>兴业优势产业A</v>
      </c>
      <c r="C2864" t="str">
        <f>f_info_setupdate(A2864)</f>
        <v>2020-10-28</v>
      </c>
      <c r="D2864" s="16">
        <f t="shared" si="44"/>
        <v>89</v>
      </c>
      <c r="F2864" s="17">
        <f>f_netasset_total(A2864,参数!$B$1,100000000)</f>
        <v>6.4135382021</v>
      </c>
      <c r="G2864" s="17">
        <f ca="1">f_nav_adjustedreturn(A2864,参数!$B$2,参数!$B$1)</f>
        <v>0</v>
      </c>
      <c r="H2864" s="17">
        <f ca="1">f_nav_periodreturnrankingper(A2864,参数!$B$2,参数!$B$1,3)</f>
        <v>0</v>
      </c>
      <c r="I2864" s="17">
        <f ca="1">f_nav_adjustedreturn(A2864,参数!$B$3,参数!$B$2)</f>
        <v>0</v>
      </c>
      <c r="J2864" s="17">
        <f ca="1">f_nav_periodreturnrankingper(A2864,参数!$B$3,参数!$B$2,3)</f>
        <v>0</v>
      </c>
      <c r="K2864" s="17">
        <f ca="1">f_nav_adjustedreturn(A2864,参数!$B$4,参数!$B$3)</f>
        <v>0</v>
      </c>
      <c r="L2864" s="17">
        <f ca="1">f_nav_periodreturnrankingper(A2864,参数!$B$4,参数!$B$3,3)</f>
        <v>0</v>
      </c>
      <c r="M2864" s="17">
        <f ca="1">f_nav_adjustedreturn(A2864,参数!$B$5,参数!$B$4)</f>
        <v>0</v>
      </c>
      <c r="N2864" s="17">
        <f ca="1">f_nav_periodreturnrankingper(A2864,参数!$B$5,参数!$B$4,3)</f>
        <v>0</v>
      </c>
      <c r="O2864" s="17">
        <f ca="1">f_nav_adjustedreturn(A2864,参数!$B$6,参数!$B$5)</f>
        <v>0</v>
      </c>
      <c r="P2864" s="17">
        <f ca="1">f_nav_periodreturnrankingper(A2864,参数!$B$6,参数!$B$5,3)</f>
        <v>0</v>
      </c>
      <c r="Q2864" s="25">
        <f>f_return(A2864,1,参数!$B$1-365/2,参数!$B$1)</f>
        <v>0</v>
      </c>
      <c r="R2864" s="25">
        <f ca="1">f_return(A2864,1,参数!$B$4,参数!$B$1)</f>
        <v>0</v>
      </c>
      <c r="S2864" s="25">
        <f ca="1">f_return(A2864,1,参数!$B$6,参数!$B$1)</f>
        <v>0</v>
      </c>
      <c r="T2864" t="str">
        <f>f_info_investtype(A2864)</f>
        <v>偏股混合型基金</v>
      </c>
      <c r="U2864" t="str">
        <f>f_info_fundmanager(A2864)</f>
        <v>冯烜,徐玉良</v>
      </c>
      <c r="V2864">
        <f>f_info_manager_onthepostdays(A2864,1)</f>
        <v>106</v>
      </c>
      <c r="W2864" s="25">
        <f ca="1">f_return_1w(A2864,"0",参数!$B$2)</f>
        <v>0</v>
      </c>
      <c r="X2864" s="25">
        <f>f_return_1m(A2864,"0",参数!$B$1)</f>
        <v>10.0294145554607</v>
      </c>
      <c r="Y2864" s="25">
        <f>f_return_3m(A2864,0,参数!$B$1)</f>
        <v>0</v>
      </c>
      <c r="Z2864" s="25">
        <f>f_return_6m(A2864,0,参数!B2863)</f>
        <v>0</v>
      </c>
      <c r="AA2864" t="str">
        <f>f_dq_status(A2864,参数!$B$1)</f>
        <v>封闭期</v>
      </c>
      <c r="AB2864" s="17">
        <f ca="1">f_risk_maxdownside(A2864,参数!$B$6,参数!$B$1)</f>
        <v>-1.93019566367002</v>
      </c>
      <c r="AC2864" s="17">
        <f ca="1">f_risk_maxdownside(A2864,参数!$B$4,参数!$B$1)</f>
        <v>-1.93019566367002</v>
      </c>
      <c r="AD2864" t="str">
        <f ca="1">f_risk_maxdownside_date(A2864,参数!$B$6,参数!$B$1)</f>
        <v>20210109-20210115</v>
      </c>
    </row>
    <row r="2865" spans="1:30">
      <c r="A2865" s="15" t="s">
        <v>2893</v>
      </c>
      <c r="B2865" t="str">
        <f>f_info_name(A2865)</f>
        <v>中金瑞康</v>
      </c>
      <c r="C2865" t="str">
        <f>f_info_setupdate(A2865)</f>
        <v>2020-09-15</v>
      </c>
      <c r="D2865" s="16">
        <f t="shared" si="44"/>
        <v>132</v>
      </c>
      <c r="F2865" s="17">
        <f>f_netasset_total(A2865,参数!$B$1,100000000)</f>
        <v>5.4213237427</v>
      </c>
      <c r="G2865" s="17">
        <f ca="1">f_nav_adjustedreturn(A2865,参数!$B$2,参数!$B$1)</f>
        <v>0</v>
      </c>
      <c r="H2865" s="17">
        <f ca="1">f_nav_periodreturnrankingper(A2865,参数!$B$2,参数!$B$1,3)</f>
        <v>0</v>
      </c>
      <c r="I2865" s="17">
        <f ca="1">f_nav_adjustedreturn(A2865,参数!$B$3,参数!$B$2)</f>
        <v>0</v>
      </c>
      <c r="J2865" s="17">
        <f ca="1">f_nav_periodreturnrankingper(A2865,参数!$B$3,参数!$B$2,3)</f>
        <v>0</v>
      </c>
      <c r="K2865" s="17">
        <f ca="1">f_nav_adjustedreturn(A2865,参数!$B$4,参数!$B$3)</f>
        <v>0</v>
      </c>
      <c r="L2865" s="17">
        <f ca="1">f_nav_periodreturnrankingper(A2865,参数!$B$4,参数!$B$3,3)</f>
        <v>0</v>
      </c>
      <c r="M2865" s="17">
        <f ca="1">f_nav_adjustedreturn(A2865,参数!$B$5,参数!$B$4)</f>
        <v>0</v>
      </c>
      <c r="N2865" s="17">
        <f ca="1">f_nav_periodreturnrankingper(A2865,参数!$B$5,参数!$B$4,3)</f>
        <v>0</v>
      </c>
      <c r="O2865" s="17">
        <f ca="1">f_nav_adjustedreturn(A2865,参数!$B$6,参数!$B$5)</f>
        <v>0</v>
      </c>
      <c r="P2865" s="17">
        <f ca="1">f_nav_periodreturnrankingper(A2865,参数!$B$6,参数!$B$5,3)</f>
        <v>0</v>
      </c>
      <c r="Q2865" s="25">
        <f>f_return(A2865,1,参数!$B$1-365/2,参数!$B$1)</f>
        <v>0</v>
      </c>
      <c r="R2865" s="25">
        <f ca="1">f_return(A2865,1,参数!$B$4,参数!$B$1)</f>
        <v>0</v>
      </c>
      <c r="S2865" s="25">
        <f ca="1">f_return(A2865,1,参数!$B$6,参数!$B$1)</f>
        <v>0</v>
      </c>
      <c r="T2865" t="str">
        <f>f_info_investtype(A2865)</f>
        <v>灵活配置型基金</v>
      </c>
      <c r="U2865" t="str">
        <f>f_info_fundmanager(A2865)</f>
        <v>邱延冰</v>
      </c>
      <c r="V2865">
        <f>f_info_manager_onthepostdays(A2865,1)</f>
        <v>149</v>
      </c>
      <c r="W2865" s="25">
        <f ca="1">f_return_1w(A2865,"0",参数!$B$2)</f>
        <v>0</v>
      </c>
      <c r="X2865" s="25">
        <f>f_return_1m(A2865,"0",参数!$B$1)</f>
        <v>11.7490494296578</v>
      </c>
      <c r="Y2865" s="25">
        <f>f_return_3m(A2865,0,参数!$B$1)</f>
        <v>16.4767660754979</v>
      </c>
      <c r="Z2865" s="25">
        <f>f_return_6m(A2865,0,参数!B2864)</f>
        <v>0</v>
      </c>
      <c r="AA2865" t="str">
        <f>f_dq_status(A2865,参数!$B$1)</f>
        <v>开放申购|开放赎回</v>
      </c>
      <c r="AB2865" s="17">
        <f ca="1">f_risk_maxdownside(A2865,参数!$B$6,参数!$B$1)</f>
        <v>-4.29526243365442</v>
      </c>
      <c r="AC2865" s="17">
        <f ca="1">f_risk_maxdownside(A2865,参数!$B$4,参数!$B$1)</f>
        <v>-4.29526243365442</v>
      </c>
      <c r="AD2865" t="str">
        <f ca="1">f_risk_maxdownside_date(A2865,参数!$B$6,参数!$B$1)</f>
        <v>20201017-20201130</v>
      </c>
    </row>
    <row r="2866" spans="1:30">
      <c r="A2866" s="15" t="s">
        <v>2894</v>
      </c>
      <c r="B2866" t="str">
        <f>f_info_name(A2866)</f>
        <v>嘉实核心成长A</v>
      </c>
      <c r="C2866" t="str">
        <f>f_info_setupdate(A2866)</f>
        <v>2020-10-28</v>
      </c>
      <c r="D2866" s="16">
        <f t="shared" si="44"/>
        <v>89</v>
      </c>
      <c r="F2866" s="17">
        <f>f_netasset_total(A2866,参数!$B$1,100000000)</f>
        <v>159.5815975156</v>
      </c>
      <c r="G2866" s="17">
        <f ca="1">f_nav_adjustedreturn(A2866,参数!$B$2,参数!$B$1)</f>
        <v>0</v>
      </c>
      <c r="H2866" s="17">
        <f ca="1">f_nav_periodreturnrankingper(A2866,参数!$B$2,参数!$B$1,3)</f>
        <v>0</v>
      </c>
      <c r="I2866" s="17">
        <f ca="1">f_nav_adjustedreturn(A2866,参数!$B$3,参数!$B$2)</f>
        <v>0</v>
      </c>
      <c r="J2866" s="17">
        <f ca="1">f_nav_periodreturnrankingper(A2866,参数!$B$3,参数!$B$2,3)</f>
        <v>0</v>
      </c>
      <c r="K2866" s="17">
        <f ca="1">f_nav_adjustedreturn(A2866,参数!$B$4,参数!$B$3)</f>
        <v>0</v>
      </c>
      <c r="L2866" s="17">
        <f ca="1">f_nav_periodreturnrankingper(A2866,参数!$B$4,参数!$B$3,3)</f>
        <v>0</v>
      </c>
      <c r="M2866" s="17">
        <f ca="1">f_nav_adjustedreturn(A2866,参数!$B$5,参数!$B$4)</f>
        <v>0</v>
      </c>
      <c r="N2866" s="17">
        <f ca="1">f_nav_periodreturnrankingper(A2866,参数!$B$5,参数!$B$4,3)</f>
        <v>0</v>
      </c>
      <c r="O2866" s="17">
        <f ca="1">f_nav_adjustedreturn(A2866,参数!$B$6,参数!$B$5)</f>
        <v>0</v>
      </c>
      <c r="P2866" s="17">
        <f ca="1">f_nav_periodreturnrankingper(A2866,参数!$B$6,参数!$B$5,3)</f>
        <v>0</v>
      </c>
      <c r="Q2866" s="25">
        <f>f_return(A2866,1,参数!$B$1-365/2,参数!$B$1)</f>
        <v>0</v>
      </c>
      <c r="R2866" s="25">
        <f ca="1">f_return(A2866,1,参数!$B$4,参数!$B$1)</f>
        <v>0</v>
      </c>
      <c r="S2866" s="25">
        <f ca="1">f_return(A2866,1,参数!$B$6,参数!$B$1)</f>
        <v>0</v>
      </c>
      <c r="T2866" t="str">
        <f>f_info_investtype(A2866)</f>
        <v>偏股混合型基金</v>
      </c>
      <c r="U2866" t="str">
        <f>f_info_fundmanager(A2866)</f>
        <v>归凯</v>
      </c>
      <c r="V2866">
        <f>f_info_manager_onthepostdays(A2866,1)</f>
        <v>106</v>
      </c>
      <c r="W2866" s="25">
        <f ca="1">f_return_1w(A2866,"0",参数!$B$2)</f>
        <v>0</v>
      </c>
      <c r="X2866" s="25">
        <f>f_return_1m(A2866,"0",参数!$B$1)</f>
        <v>15.5164115891809</v>
      </c>
      <c r="Y2866" s="25">
        <f>f_return_3m(A2866,0,参数!$B$1)</f>
        <v>0</v>
      </c>
      <c r="Z2866" s="25">
        <f>f_return_6m(A2866,0,参数!B2865)</f>
        <v>0</v>
      </c>
      <c r="AA2866" t="str">
        <f>f_dq_status(A2866,参数!$B$1)</f>
        <v>封闭期</v>
      </c>
      <c r="AB2866" s="17">
        <f ca="1">f_risk_maxdownside(A2866,参数!$B$6,参数!$B$1)</f>
        <v>-1.82525433871933</v>
      </c>
      <c r="AC2866" s="17">
        <f ca="1">f_risk_maxdownside(A2866,参数!$B$4,参数!$B$1)</f>
        <v>-1.82525433871933</v>
      </c>
      <c r="AD2866" t="str">
        <f ca="1">f_risk_maxdownside_date(A2866,参数!$B$6,参数!$B$1)</f>
        <v>20201107-20201127</v>
      </c>
    </row>
    <row r="2867" spans="1:30">
      <c r="A2867" s="15" t="s">
        <v>2895</v>
      </c>
      <c r="B2867" t="str">
        <f>f_info_name(A2867)</f>
        <v>中欧添益一年持有A</v>
      </c>
      <c r="C2867" t="str">
        <f>f_info_setupdate(A2867)</f>
        <v>2020-10-22</v>
      </c>
      <c r="D2867" s="16">
        <f t="shared" si="44"/>
        <v>95</v>
      </c>
      <c r="F2867" s="17">
        <f>f_netasset_total(A2867,参数!$B$1,100000000)</f>
        <v>22.2850217608</v>
      </c>
      <c r="G2867" s="17">
        <f ca="1">f_nav_adjustedreturn(A2867,参数!$B$2,参数!$B$1)</f>
        <v>0</v>
      </c>
      <c r="H2867" s="17">
        <f ca="1">f_nav_periodreturnrankingper(A2867,参数!$B$2,参数!$B$1,3)</f>
        <v>0</v>
      </c>
      <c r="I2867" s="17">
        <f ca="1">f_nav_adjustedreturn(A2867,参数!$B$3,参数!$B$2)</f>
        <v>0</v>
      </c>
      <c r="J2867" s="17">
        <f ca="1">f_nav_periodreturnrankingper(A2867,参数!$B$3,参数!$B$2,3)</f>
        <v>0</v>
      </c>
      <c r="K2867" s="17">
        <f ca="1">f_nav_adjustedreturn(A2867,参数!$B$4,参数!$B$3)</f>
        <v>0</v>
      </c>
      <c r="L2867" s="17">
        <f ca="1">f_nav_periodreturnrankingper(A2867,参数!$B$4,参数!$B$3,3)</f>
        <v>0</v>
      </c>
      <c r="M2867" s="17">
        <f ca="1">f_nav_adjustedreturn(A2867,参数!$B$5,参数!$B$4)</f>
        <v>0</v>
      </c>
      <c r="N2867" s="17">
        <f ca="1">f_nav_periodreturnrankingper(A2867,参数!$B$5,参数!$B$4,3)</f>
        <v>0</v>
      </c>
      <c r="O2867" s="17">
        <f ca="1">f_nav_adjustedreturn(A2867,参数!$B$6,参数!$B$5)</f>
        <v>0</v>
      </c>
      <c r="P2867" s="17">
        <f ca="1">f_nav_periodreturnrankingper(A2867,参数!$B$6,参数!$B$5,3)</f>
        <v>0</v>
      </c>
      <c r="Q2867" s="25">
        <f>f_return(A2867,1,参数!$B$1-365/2,参数!$B$1)</f>
        <v>0</v>
      </c>
      <c r="R2867" s="25">
        <f ca="1">f_return(A2867,1,参数!$B$4,参数!$B$1)</f>
        <v>0</v>
      </c>
      <c r="S2867" s="25">
        <f ca="1">f_return(A2867,1,参数!$B$6,参数!$B$1)</f>
        <v>0</v>
      </c>
      <c r="T2867" t="str">
        <f>f_info_investtype(A2867)</f>
        <v>偏债混合型基金</v>
      </c>
      <c r="U2867" t="str">
        <f>f_info_fundmanager(A2867)</f>
        <v>华李成</v>
      </c>
      <c r="V2867">
        <f>f_info_manager_onthepostdays(A2867,1)</f>
        <v>112</v>
      </c>
      <c r="W2867" s="25">
        <f ca="1">f_return_1w(A2867,"0",参数!$B$2)</f>
        <v>0</v>
      </c>
      <c r="X2867" s="25">
        <f>f_return_1m(A2867,"0",参数!$B$1)</f>
        <v>3.04853985793212</v>
      </c>
      <c r="Y2867" s="25">
        <f>f_return_3m(A2867,0,参数!$B$1)</f>
        <v>4.47089417883576</v>
      </c>
      <c r="Z2867" s="25">
        <f>f_return_6m(A2867,0,参数!B2866)</f>
        <v>0</v>
      </c>
      <c r="AA2867" t="str">
        <f>f_dq_status(A2867,参数!$B$1)</f>
        <v>封闭期</v>
      </c>
      <c r="AB2867" s="17">
        <f ca="1">f_risk_maxdownside(A2867,参数!$B$6,参数!$B$1)</f>
        <v>-0.558380695981647</v>
      </c>
      <c r="AC2867" s="17">
        <f ca="1">f_risk_maxdownside(A2867,参数!$B$4,参数!$B$1)</f>
        <v>-0.558380695981647</v>
      </c>
      <c r="AD2867" t="str">
        <f ca="1">f_risk_maxdownside_date(A2867,参数!$B$6,参数!$B$1)</f>
        <v>20201107-20201127</v>
      </c>
    </row>
    <row r="2868" spans="1:30">
      <c r="A2868" s="15" t="s">
        <v>2896</v>
      </c>
      <c r="B2868" t="str">
        <f>f_info_name(A2868)</f>
        <v>嘉实价值发现三个月定开</v>
      </c>
      <c r="C2868" t="str">
        <f>f_info_setupdate(A2868)</f>
        <v>2020-09-21</v>
      </c>
      <c r="D2868" s="16">
        <f t="shared" si="44"/>
        <v>126</v>
      </c>
      <c r="F2868" s="17">
        <f>f_netasset_total(A2868,参数!$B$1,100000000)</f>
        <v>12.0567020204</v>
      </c>
      <c r="G2868" s="17">
        <f ca="1">f_nav_adjustedreturn(A2868,参数!$B$2,参数!$B$1)</f>
        <v>0</v>
      </c>
      <c r="H2868" s="17">
        <f ca="1">f_nav_periodreturnrankingper(A2868,参数!$B$2,参数!$B$1,3)</f>
        <v>0</v>
      </c>
      <c r="I2868" s="17">
        <f ca="1">f_nav_adjustedreturn(A2868,参数!$B$3,参数!$B$2)</f>
        <v>0</v>
      </c>
      <c r="J2868" s="17">
        <f ca="1">f_nav_periodreturnrankingper(A2868,参数!$B$3,参数!$B$2,3)</f>
        <v>0</v>
      </c>
      <c r="K2868" s="17">
        <f ca="1">f_nav_adjustedreturn(A2868,参数!$B$4,参数!$B$3)</f>
        <v>0</v>
      </c>
      <c r="L2868" s="17">
        <f ca="1">f_nav_periodreturnrankingper(A2868,参数!$B$4,参数!$B$3,3)</f>
        <v>0</v>
      </c>
      <c r="M2868" s="17">
        <f ca="1">f_nav_adjustedreturn(A2868,参数!$B$5,参数!$B$4)</f>
        <v>0</v>
      </c>
      <c r="N2868" s="17">
        <f ca="1">f_nav_periodreturnrankingper(A2868,参数!$B$5,参数!$B$4,3)</f>
        <v>0</v>
      </c>
      <c r="O2868" s="17">
        <f ca="1">f_nav_adjustedreturn(A2868,参数!$B$6,参数!$B$5)</f>
        <v>0</v>
      </c>
      <c r="P2868" s="17">
        <f ca="1">f_nav_periodreturnrankingper(A2868,参数!$B$6,参数!$B$5,3)</f>
        <v>0</v>
      </c>
      <c r="Q2868" s="25">
        <f>f_return(A2868,1,参数!$B$1-365/2,参数!$B$1)</f>
        <v>0</v>
      </c>
      <c r="R2868" s="25">
        <f ca="1">f_return(A2868,1,参数!$B$4,参数!$B$1)</f>
        <v>0</v>
      </c>
      <c r="S2868" s="25">
        <f ca="1">f_return(A2868,1,参数!$B$6,参数!$B$1)</f>
        <v>0</v>
      </c>
      <c r="T2868" t="str">
        <f>f_info_investtype(A2868)</f>
        <v>偏股混合型基金</v>
      </c>
      <c r="U2868" t="str">
        <f>f_info_fundmanager(A2868)</f>
        <v>谭丽</v>
      </c>
      <c r="V2868">
        <f>f_info_manager_onthepostdays(A2868,1)</f>
        <v>143</v>
      </c>
      <c r="W2868" s="25">
        <f ca="1">f_return_1w(A2868,"0",参数!$B$2)</f>
        <v>0</v>
      </c>
      <c r="X2868" s="25">
        <f>f_return_1m(A2868,"0",参数!$B$1)</f>
        <v>14.5430809399478</v>
      </c>
      <c r="Y2868" s="25">
        <f>f_return_3m(A2868,0,参数!$B$1)</f>
        <v>30.7730524642289</v>
      </c>
      <c r="Z2868" s="25">
        <f>f_return_6m(A2868,0,参数!B2867)</f>
        <v>0</v>
      </c>
      <c r="AA2868" t="str">
        <f>f_dq_status(A2868,参数!$B$1)</f>
        <v>暂停申购|暂停赎回</v>
      </c>
      <c r="AB2868" s="17">
        <f ca="1">f_risk_maxdownside(A2868,参数!$B$6,参数!$B$1)</f>
        <v>-4.77792151789564</v>
      </c>
      <c r="AC2868" s="17">
        <f ca="1">f_risk_maxdownside(A2868,参数!$B$4,参数!$B$1)</f>
        <v>-4.77792151789564</v>
      </c>
      <c r="AD2868" t="str">
        <f ca="1">f_risk_maxdownside_date(A2868,参数!$B$6,参数!$B$1)</f>
        <v>20201124-20201222</v>
      </c>
    </row>
    <row r="2869" spans="1:30">
      <c r="A2869" s="15" t="s">
        <v>2897</v>
      </c>
      <c r="B2869" t="str">
        <f>f_info_name(A2869)</f>
        <v>农银养老2045五年</v>
      </c>
      <c r="C2869" t="str">
        <f>f_info_setupdate(A2869)</f>
        <v>2020-11-05</v>
      </c>
      <c r="D2869" s="16">
        <f t="shared" si="44"/>
        <v>81</v>
      </c>
      <c r="F2869" s="17">
        <f>f_netasset_total(A2869,参数!$B$1,100000000)</f>
        <v>0.5138865269</v>
      </c>
      <c r="G2869" s="17">
        <f ca="1">f_nav_adjustedreturn(A2869,参数!$B$2,参数!$B$1)</f>
        <v>0</v>
      </c>
      <c r="H2869" s="17">
        <f ca="1">f_nav_periodreturnrankingper(A2869,参数!$B$2,参数!$B$1,3)</f>
        <v>0</v>
      </c>
      <c r="I2869" s="17">
        <f ca="1">f_nav_adjustedreturn(A2869,参数!$B$3,参数!$B$2)</f>
        <v>0</v>
      </c>
      <c r="J2869" s="17">
        <f ca="1">f_nav_periodreturnrankingper(A2869,参数!$B$3,参数!$B$2,3)</f>
        <v>0</v>
      </c>
      <c r="K2869" s="17">
        <f ca="1">f_nav_adjustedreturn(A2869,参数!$B$4,参数!$B$3)</f>
        <v>0</v>
      </c>
      <c r="L2869" s="17">
        <f ca="1">f_nav_periodreturnrankingper(A2869,参数!$B$4,参数!$B$3,3)</f>
        <v>0</v>
      </c>
      <c r="M2869" s="17">
        <f ca="1">f_nav_adjustedreturn(A2869,参数!$B$5,参数!$B$4)</f>
        <v>0</v>
      </c>
      <c r="N2869" s="17">
        <f ca="1">f_nav_periodreturnrankingper(A2869,参数!$B$5,参数!$B$4,3)</f>
        <v>0</v>
      </c>
      <c r="O2869" s="17">
        <f ca="1">f_nav_adjustedreturn(A2869,参数!$B$6,参数!$B$5)</f>
        <v>0</v>
      </c>
      <c r="P2869" s="17">
        <f ca="1">f_nav_periodreturnrankingper(A2869,参数!$B$6,参数!$B$5,3)</f>
        <v>0</v>
      </c>
      <c r="Q2869" s="25">
        <f>f_return(A2869,1,参数!$B$1-365/2,参数!$B$1)</f>
        <v>0</v>
      </c>
      <c r="R2869" s="25">
        <f ca="1">f_return(A2869,1,参数!$B$4,参数!$B$1)</f>
        <v>0</v>
      </c>
      <c r="S2869" s="25">
        <f ca="1">f_return(A2869,1,参数!$B$6,参数!$B$1)</f>
        <v>0</v>
      </c>
      <c r="T2869" t="str">
        <f>f_info_investtype(A2869)</f>
        <v>平衡混合型基金</v>
      </c>
      <c r="U2869" t="str">
        <f>f_info_fundmanager(A2869)</f>
        <v>杨鹏</v>
      </c>
      <c r="V2869">
        <f>f_info_manager_onthepostdays(A2869,1)</f>
        <v>98</v>
      </c>
      <c r="W2869" s="25">
        <f ca="1">f_return_1w(A2869,"0",参数!$B$2)</f>
        <v>0</v>
      </c>
      <c r="X2869" s="25">
        <f>f_return_1m(A2869,"0",参数!$B$1)</f>
        <v>5.78973592426508</v>
      </c>
      <c r="Y2869" s="25">
        <f>f_return_3m(A2869,0,参数!$B$1)</f>
        <v>0</v>
      </c>
      <c r="Z2869" s="25">
        <f>f_return_6m(A2869,0,参数!B2868)</f>
        <v>0</v>
      </c>
      <c r="AA2869" t="str">
        <f>f_dq_status(A2869,参数!$B$1)</f>
        <v>开放申购|暂停赎回</v>
      </c>
      <c r="AB2869" s="17">
        <f ca="1">f_risk_maxdownside(A2869,参数!$B$6,参数!$B$1)</f>
        <v>-0.749625187406292</v>
      </c>
      <c r="AC2869" s="17">
        <f ca="1">f_risk_maxdownside(A2869,参数!$B$4,参数!$B$1)</f>
        <v>-0.749625187406292</v>
      </c>
      <c r="AD2869" t="str">
        <f ca="1">f_risk_maxdownside_date(A2869,参数!$B$6,参数!$B$1)</f>
        <v>20201205-20201211</v>
      </c>
    </row>
    <row r="2870" spans="1:30">
      <c r="A2870" s="15" t="s">
        <v>2898</v>
      </c>
      <c r="B2870" t="str">
        <f>f_info_name(A2870)</f>
        <v>博时睿祥15个月定开A</v>
      </c>
      <c r="C2870" t="str">
        <f>f_info_setupdate(A2870)</f>
        <v>2020-12-14</v>
      </c>
      <c r="D2870" s="16">
        <f t="shared" si="44"/>
        <v>42</v>
      </c>
      <c r="F2870" s="17">
        <f>f_netasset_total(A2870,参数!$B$1,100000000)</f>
        <v>2.4491926356</v>
      </c>
      <c r="G2870" s="17">
        <f ca="1">f_nav_adjustedreturn(A2870,参数!$B$2,参数!$B$1)</f>
        <v>0</v>
      </c>
      <c r="H2870" s="17">
        <f ca="1">f_nav_periodreturnrankingper(A2870,参数!$B$2,参数!$B$1,3)</f>
        <v>0</v>
      </c>
      <c r="I2870" s="17">
        <f ca="1">f_nav_adjustedreturn(A2870,参数!$B$3,参数!$B$2)</f>
        <v>0</v>
      </c>
      <c r="J2870" s="17">
        <f ca="1">f_nav_periodreturnrankingper(A2870,参数!$B$3,参数!$B$2,3)</f>
        <v>0</v>
      </c>
      <c r="K2870" s="17">
        <f ca="1">f_nav_adjustedreturn(A2870,参数!$B$4,参数!$B$3)</f>
        <v>0</v>
      </c>
      <c r="L2870" s="17">
        <f ca="1">f_nav_periodreturnrankingper(A2870,参数!$B$4,参数!$B$3,3)</f>
        <v>0</v>
      </c>
      <c r="M2870" s="17">
        <f ca="1">f_nav_adjustedreturn(A2870,参数!$B$5,参数!$B$4)</f>
        <v>0</v>
      </c>
      <c r="N2870" s="17">
        <f ca="1">f_nav_periodreturnrankingper(A2870,参数!$B$5,参数!$B$4,3)</f>
        <v>0</v>
      </c>
      <c r="O2870" s="17">
        <f ca="1">f_nav_adjustedreturn(A2870,参数!$B$6,参数!$B$5)</f>
        <v>0</v>
      </c>
      <c r="P2870" s="17">
        <f ca="1">f_nav_periodreturnrankingper(A2870,参数!$B$6,参数!$B$5,3)</f>
        <v>0</v>
      </c>
      <c r="Q2870" s="25">
        <f>f_return(A2870,1,参数!$B$1-365/2,参数!$B$1)</f>
        <v>0</v>
      </c>
      <c r="R2870" s="25">
        <f ca="1">f_return(A2870,1,参数!$B$4,参数!$B$1)</f>
        <v>0</v>
      </c>
      <c r="S2870" s="25">
        <f ca="1">f_return(A2870,1,参数!$B$6,参数!$B$1)</f>
        <v>0</v>
      </c>
      <c r="T2870" t="str">
        <f>f_info_investtype(A2870)</f>
        <v>偏股混合型基金</v>
      </c>
      <c r="U2870" t="str">
        <f>f_info_fundmanager(A2870)</f>
        <v>张锦</v>
      </c>
      <c r="V2870">
        <f>f_info_manager_onthepostdays(A2870,1)</f>
        <v>59</v>
      </c>
      <c r="W2870" s="25">
        <f ca="1">f_return_1w(A2870,"0",参数!$B$2)</f>
        <v>0</v>
      </c>
      <c r="X2870" s="25">
        <f>f_return_1m(A2870,"0",参数!$B$1)</f>
        <v>2.36863057324841</v>
      </c>
      <c r="Y2870" s="25">
        <f>f_return_3m(A2870,0,参数!$B$1)</f>
        <v>0</v>
      </c>
      <c r="Z2870" s="25">
        <f>f_return_6m(A2870,0,参数!B2869)</f>
        <v>0</v>
      </c>
      <c r="AA2870" t="str">
        <f>f_dq_status(A2870,参数!$B$1)</f>
        <v>封闭期</v>
      </c>
      <c r="AB2870" s="17">
        <f ca="1">f_risk_maxdownside(A2870,参数!$B$6,参数!$B$1)</f>
        <v>0</v>
      </c>
      <c r="AC2870" s="17">
        <f ca="1">f_risk_maxdownside(A2870,参数!$B$4,参数!$B$1)</f>
        <v>0</v>
      </c>
      <c r="AD2870" t="str">
        <f ca="1">f_risk_maxdownside_date(A2870,参数!$B$6,参数!$B$1)</f>
        <v>20201215-20201218</v>
      </c>
    </row>
    <row r="2871" spans="1:30">
      <c r="A2871" s="15" t="s">
        <v>2899</v>
      </c>
      <c r="B2871" t="str">
        <f>f_info_name(A2871)</f>
        <v>易方达竞争优势企业A</v>
      </c>
      <c r="C2871" t="str">
        <f>f_info_setupdate(A2871)</f>
        <v>2021-01-20</v>
      </c>
      <c r="D2871" s="16">
        <f t="shared" si="44"/>
        <v>5</v>
      </c>
      <c r="F2871" s="17">
        <f>f_netasset_total(A2871,参数!$B$1,100000000)</f>
        <v>148.4936168058</v>
      </c>
      <c r="G2871" s="17">
        <f ca="1">f_nav_adjustedreturn(A2871,参数!$B$2,参数!$B$1)</f>
        <v>0</v>
      </c>
      <c r="H2871" s="17">
        <f ca="1">f_nav_periodreturnrankingper(A2871,参数!$B$2,参数!$B$1,3)</f>
        <v>0</v>
      </c>
      <c r="I2871" s="17">
        <f ca="1">f_nav_adjustedreturn(A2871,参数!$B$3,参数!$B$2)</f>
        <v>0</v>
      </c>
      <c r="J2871" s="17">
        <f ca="1">f_nav_periodreturnrankingper(A2871,参数!$B$3,参数!$B$2,3)</f>
        <v>0</v>
      </c>
      <c r="K2871" s="17">
        <f ca="1">f_nav_adjustedreturn(A2871,参数!$B$4,参数!$B$3)</f>
        <v>0</v>
      </c>
      <c r="L2871" s="17">
        <f ca="1">f_nav_periodreturnrankingper(A2871,参数!$B$4,参数!$B$3,3)</f>
        <v>0</v>
      </c>
      <c r="M2871" s="17">
        <f ca="1">f_nav_adjustedreturn(A2871,参数!$B$5,参数!$B$4)</f>
        <v>0</v>
      </c>
      <c r="N2871" s="17">
        <f ca="1">f_nav_periodreturnrankingper(A2871,参数!$B$5,参数!$B$4,3)</f>
        <v>0</v>
      </c>
      <c r="O2871" s="17">
        <f ca="1">f_nav_adjustedreturn(A2871,参数!$B$6,参数!$B$5)</f>
        <v>0</v>
      </c>
      <c r="P2871" s="17">
        <f ca="1">f_nav_periodreturnrankingper(A2871,参数!$B$6,参数!$B$5,3)</f>
        <v>0</v>
      </c>
      <c r="Q2871" s="25">
        <f>f_return(A2871,1,参数!$B$1-365/2,参数!$B$1)</f>
        <v>0</v>
      </c>
      <c r="R2871" s="25">
        <f ca="1">f_return(A2871,1,参数!$B$4,参数!$B$1)</f>
        <v>0</v>
      </c>
      <c r="S2871" s="25">
        <f ca="1">f_return(A2871,1,参数!$B$6,参数!$B$1)</f>
        <v>0</v>
      </c>
      <c r="T2871" t="str">
        <f>f_info_investtype(A2871)</f>
        <v>偏股混合型基金</v>
      </c>
      <c r="U2871" t="str">
        <f>f_info_fundmanager(A2871)</f>
        <v>冯波</v>
      </c>
      <c r="V2871">
        <f>f_info_manager_onthepostdays(A2871,1)</f>
        <v>22</v>
      </c>
      <c r="W2871" s="25">
        <f ca="1">f_return_1w(A2871,"0",参数!$B$2)</f>
        <v>0</v>
      </c>
      <c r="X2871" s="25">
        <f>f_return_1m(A2871,"0",参数!$B$1)</f>
        <v>0</v>
      </c>
      <c r="Y2871" s="25">
        <f>f_return_3m(A2871,0,参数!$B$1)</f>
        <v>0</v>
      </c>
      <c r="Z2871" s="25">
        <f>f_return_6m(A2871,0,参数!B2870)</f>
        <v>0</v>
      </c>
      <c r="AA2871" t="str">
        <f>f_dq_status(A2871,参数!$B$1)</f>
        <v>封闭期</v>
      </c>
      <c r="AB2871" s="17">
        <f ca="1">f_risk_maxdownside(A2871,参数!$B$6,参数!$B$1)</f>
        <v>0</v>
      </c>
      <c r="AC2871" s="17">
        <f ca="1">f_risk_maxdownside(A2871,参数!$B$4,参数!$B$1)</f>
        <v>0</v>
      </c>
      <c r="AD2871" t="str">
        <f ca="1">f_risk_maxdownside_date(A2871,参数!$B$6,参数!$B$1)</f>
        <v>20210121-20210122</v>
      </c>
    </row>
    <row r="2872" spans="1:30">
      <c r="A2872" s="15" t="s">
        <v>2900</v>
      </c>
      <c r="B2872" t="str">
        <f>f_info_name(A2872)</f>
        <v>长信添利安心收益A</v>
      </c>
      <c r="C2872" t="str">
        <f>f_info_setupdate(A2872)</f>
        <v>2020-10-19</v>
      </c>
      <c r="D2872" s="16">
        <f t="shared" si="44"/>
        <v>98</v>
      </c>
      <c r="F2872" s="17">
        <f>f_netasset_total(A2872,参数!$B$1,100000000)</f>
        <v>7.6314977918</v>
      </c>
      <c r="G2872" s="17">
        <f ca="1">f_nav_adjustedreturn(A2872,参数!$B$2,参数!$B$1)</f>
        <v>0</v>
      </c>
      <c r="H2872" s="17">
        <f ca="1">f_nav_periodreturnrankingper(A2872,参数!$B$2,参数!$B$1,3)</f>
        <v>0</v>
      </c>
      <c r="I2872" s="17">
        <f ca="1">f_nav_adjustedreturn(A2872,参数!$B$3,参数!$B$2)</f>
        <v>0</v>
      </c>
      <c r="J2872" s="17">
        <f ca="1">f_nav_periodreturnrankingper(A2872,参数!$B$3,参数!$B$2,3)</f>
        <v>0</v>
      </c>
      <c r="K2872" s="17">
        <f ca="1">f_nav_adjustedreturn(A2872,参数!$B$4,参数!$B$3)</f>
        <v>0</v>
      </c>
      <c r="L2872" s="17">
        <f ca="1">f_nav_periodreturnrankingper(A2872,参数!$B$4,参数!$B$3,3)</f>
        <v>0</v>
      </c>
      <c r="M2872" s="17">
        <f ca="1">f_nav_adjustedreturn(A2872,参数!$B$5,参数!$B$4)</f>
        <v>0</v>
      </c>
      <c r="N2872" s="17">
        <f ca="1">f_nav_periodreturnrankingper(A2872,参数!$B$5,参数!$B$4,3)</f>
        <v>0</v>
      </c>
      <c r="O2872" s="17">
        <f ca="1">f_nav_adjustedreturn(A2872,参数!$B$6,参数!$B$5)</f>
        <v>0</v>
      </c>
      <c r="P2872" s="17">
        <f ca="1">f_nav_periodreturnrankingper(A2872,参数!$B$6,参数!$B$5,3)</f>
        <v>0</v>
      </c>
      <c r="Q2872" s="25">
        <f>f_return(A2872,1,参数!$B$1-365/2,参数!$B$1)</f>
        <v>0</v>
      </c>
      <c r="R2872" s="25">
        <f ca="1">f_return(A2872,1,参数!$B$4,参数!$B$1)</f>
        <v>0</v>
      </c>
      <c r="S2872" s="25">
        <f ca="1">f_return(A2872,1,参数!$B$6,参数!$B$1)</f>
        <v>0</v>
      </c>
      <c r="T2872" t="str">
        <f>f_info_investtype(A2872)</f>
        <v>偏债混合型基金</v>
      </c>
      <c r="U2872" t="str">
        <f>f_info_fundmanager(A2872)</f>
        <v>朱垚</v>
      </c>
      <c r="V2872">
        <f>f_info_manager_onthepostdays(A2872,1)</f>
        <v>115</v>
      </c>
      <c r="W2872" s="25">
        <f ca="1">f_return_1w(A2872,"0",参数!$B$2)</f>
        <v>0</v>
      </c>
      <c r="X2872" s="25">
        <f>f_return_1m(A2872,"0",参数!$B$1)</f>
        <v>3.82907332478041</v>
      </c>
      <c r="Y2872" s="25">
        <f>f_return_3m(A2872,0,参数!$B$1)</f>
        <v>5.36805207811717</v>
      </c>
      <c r="Z2872" s="25">
        <f>f_return_6m(A2872,0,参数!B2871)</f>
        <v>0</v>
      </c>
      <c r="AA2872" t="str">
        <f>f_dq_status(A2872,参数!$B$1)</f>
        <v>开放申购|开放赎回</v>
      </c>
      <c r="AB2872" s="17">
        <f ca="1">f_risk_maxdownside(A2872,参数!$B$6,参数!$B$1)</f>
        <v>-1.33871444039768</v>
      </c>
      <c r="AC2872" s="17">
        <f ca="1">f_risk_maxdownside(A2872,参数!$B$4,参数!$B$1)</f>
        <v>-1.33871444039768</v>
      </c>
      <c r="AD2872" t="str">
        <f ca="1">f_risk_maxdownside_date(A2872,参数!$B$6,参数!$B$1)</f>
        <v>20201124-20201211</v>
      </c>
    </row>
    <row r="2873" spans="1:30">
      <c r="A2873" s="15" t="s">
        <v>2901</v>
      </c>
      <c r="B2873" t="str">
        <f>f_info_name(A2873)</f>
        <v>农银汇理智增一年定开</v>
      </c>
      <c r="C2873" t="str">
        <f>f_info_setupdate(A2873)</f>
        <v>2020-10-20</v>
      </c>
      <c r="D2873" s="16">
        <f t="shared" si="44"/>
        <v>97</v>
      </c>
      <c r="F2873" s="17">
        <f>f_netasset_total(A2873,参数!$B$1,100000000)</f>
        <v>26.9525413685</v>
      </c>
      <c r="G2873" s="17">
        <f ca="1">f_nav_adjustedreturn(A2873,参数!$B$2,参数!$B$1)</f>
        <v>0</v>
      </c>
      <c r="H2873" s="17">
        <f ca="1">f_nav_periodreturnrankingper(A2873,参数!$B$2,参数!$B$1,3)</f>
        <v>0</v>
      </c>
      <c r="I2873" s="17">
        <f ca="1">f_nav_adjustedreturn(A2873,参数!$B$3,参数!$B$2)</f>
        <v>0</v>
      </c>
      <c r="J2873" s="17">
        <f ca="1">f_nav_periodreturnrankingper(A2873,参数!$B$3,参数!$B$2,3)</f>
        <v>0</v>
      </c>
      <c r="K2873" s="17">
        <f ca="1">f_nav_adjustedreturn(A2873,参数!$B$4,参数!$B$3)</f>
        <v>0</v>
      </c>
      <c r="L2873" s="17">
        <f ca="1">f_nav_periodreturnrankingper(A2873,参数!$B$4,参数!$B$3,3)</f>
        <v>0</v>
      </c>
      <c r="M2873" s="17">
        <f ca="1">f_nav_adjustedreturn(A2873,参数!$B$5,参数!$B$4)</f>
        <v>0</v>
      </c>
      <c r="N2873" s="17">
        <f ca="1">f_nav_periodreturnrankingper(A2873,参数!$B$5,参数!$B$4,3)</f>
        <v>0</v>
      </c>
      <c r="O2873" s="17">
        <f ca="1">f_nav_adjustedreturn(A2873,参数!$B$6,参数!$B$5)</f>
        <v>0</v>
      </c>
      <c r="P2873" s="17">
        <f ca="1">f_nav_periodreturnrankingper(A2873,参数!$B$6,参数!$B$5,3)</f>
        <v>0</v>
      </c>
      <c r="Q2873" s="25">
        <f>f_return(A2873,1,参数!$B$1-365/2,参数!$B$1)</f>
        <v>0</v>
      </c>
      <c r="R2873" s="25">
        <f ca="1">f_return(A2873,1,参数!$B$4,参数!$B$1)</f>
        <v>0</v>
      </c>
      <c r="S2873" s="25">
        <f ca="1">f_return(A2873,1,参数!$B$6,参数!$B$1)</f>
        <v>0</v>
      </c>
      <c r="T2873" t="str">
        <f>f_info_investtype(A2873)</f>
        <v>偏股混合型基金</v>
      </c>
      <c r="U2873" t="str">
        <f>f_info_fundmanager(A2873)</f>
        <v>张峰,许拓</v>
      </c>
      <c r="V2873">
        <f>f_info_manager_onthepostdays(A2873,1)</f>
        <v>114</v>
      </c>
      <c r="W2873" s="25">
        <f ca="1">f_return_1w(A2873,"0",参数!$B$2)</f>
        <v>0</v>
      </c>
      <c r="X2873" s="25">
        <f>f_return_1m(A2873,"0",参数!$B$1)</f>
        <v>4.14400158243495</v>
      </c>
      <c r="Y2873" s="25">
        <f>f_return_3m(A2873,0,参数!$B$1)</f>
        <v>5.3105310531053</v>
      </c>
      <c r="Z2873" s="25">
        <f>f_return_6m(A2873,0,参数!B2872)</f>
        <v>0</v>
      </c>
      <c r="AA2873" t="str">
        <f>f_dq_status(A2873,参数!$B$1)</f>
        <v>封闭期</v>
      </c>
      <c r="AB2873" s="17">
        <f ca="1">f_risk_maxdownside(A2873,参数!$B$6,参数!$B$1)</f>
        <v>-0.663366336633656</v>
      </c>
      <c r="AC2873" s="17">
        <f ca="1">f_risk_maxdownside(A2873,参数!$B$4,参数!$B$1)</f>
        <v>-0.663366336633656</v>
      </c>
      <c r="AD2873" t="str">
        <f ca="1">f_risk_maxdownside_date(A2873,参数!$B$6,参数!$B$1)</f>
        <v>20201121-20201211</v>
      </c>
    </row>
    <row r="2874" spans="1:30">
      <c r="A2874" s="15" t="s">
        <v>2902</v>
      </c>
      <c r="B2874" t="str">
        <f>f_info_name(A2874)</f>
        <v>国寿安保裕安A</v>
      </c>
      <c r="C2874" t="str">
        <f>f_info_setupdate(A2874)</f>
        <v>2020-11-04</v>
      </c>
      <c r="D2874" s="16">
        <f t="shared" si="44"/>
        <v>82</v>
      </c>
      <c r="F2874" s="17">
        <f>f_netasset_total(A2874,参数!$B$1,100000000)</f>
        <v>5.9558287462</v>
      </c>
      <c r="G2874" s="17">
        <f ca="1">f_nav_adjustedreturn(A2874,参数!$B$2,参数!$B$1)</f>
        <v>0</v>
      </c>
      <c r="H2874" s="17">
        <f ca="1">f_nav_periodreturnrankingper(A2874,参数!$B$2,参数!$B$1,3)</f>
        <v>0</v>
      </c>
      <c r="I2874" s="17">
        <f ca="1">f_nav_adjustedreturn(A2874,参数!$B$3,参数!$B$2)</f>
        <v>0</v>
      </c>
      <c r="J2874" s="17">
        <f ca="1">f_nav_periodreturnrankingper(A2874,参数!$B$3,参数!$B$2,3)</f>
        <v>0</v>
      </c>
      <c r="K2874" s="17">
        <f ca="1">f_nav_adjustedreturn(A2874,参数!$B$4,参数!$B$3)</f>
        <v>0</v>
      </c>
      <c r="L2874" s="17">
        <f ca="1">f_nav_periodreturnrankingper(A2874,参数!$B$4,参数!$B$3,3)</f>
        <v>0</v>
      </c>
      <c r="M2874" s="17">
        <f ca="1">f_nav_adjustedreturn(A2874,参数!$B$5,参数!$B$4)</f>
        <v>0</v>
      </c>
      <c r="N2874" s="17">
        <f ca="1">f_nav_periodreturnrankingper(A2874,参数!$B$5,参数!$B$4,3)</f>
        <v>0</v>
      </c>
      <c r="O2874" s="17">
        <f ca="1">f_nav_adjustedreturn(A2874,参数!$B$6,参数!$B$5)</f>
        <v>0</v>
      </c>
      <c r="P2874" s="17">
        <f ca="1">f_nav_periodreturnrankingper(A2874,参数!$B$6,参数!$B$5,3)</f>
        <v>0</v>
      </c>
      <c r="Q2874" s="25">
        <f>f_return(A2874,1,参数!$B$1-365/2,参数!$B$1)</f>
        <v>0</v>
      </c>
      <c r="R2874" s="25">
        <f ca="1">f_return(A2874,1,参数!$B$4,参数!$B$1)</f>
        <v>0</v>
      </c>
      <c r="S2874" s="25">
        <f ca="1">f_return(A2874,1,参数!$B$6,参数!$B$1)</f>
        <v>0</v>
      </c>
      <c r="T2874" t="str">
        <f>f_info_investtype(A2874)</f>
        <v>偏债混合型基金</v>
      </c>
      <c r="U2874" t="str">
        <f>f_info_fundmanager(A2874)</f>
        <v>李捷</v>
      </c>
      <c r="V2874">
        <f>f_info_manager_onthepostdays(A2874,1)</f>
        <v>99</v>
      </c>
      <c r="W2874" s="25">
        <f ca="1">f_return_1w(A2874,"0",参数!$B$2)</f>
        <v>0</v>
      </c>
      <c r="X2874" s="25">
        <f>f_return_1m(A2874,"0",参数!$B$1)</f>
        <v>3.80445495761876</v>
      </c>
      <c r="Y2874" s="25">
        <f>f_return_3m(A2874,0,参数!$B$1)</f>
        <v>0</v>
      </c>
      <c r="Z2874" s="25">
        <f>f_return_6m(A2874,0,参数!B2873)</f>
        <v>0</v>
      </c>
      <c r="AA2874" t="str">
        <f>f_dq_status(A2874,参数!$B$1)</f>
        <v>暂停大额申购|开放赎回</v>
      </c>
      <c r="AB2874" s="17">
        <f ca="1">f_risk_maxdownside(A2874,参数!$B$6,参数!$B$1)</f>
        <v>-0.877862595419857</v>
      </c>
      <c r="AC2874" s="17">
        <f ca="1">f_risk_maxdownside(A2874,参数!$B$4,参数!$B$1)</f>
        <v>-0.877862595419857</v>
      </c>
      <c r="AD2874" t="str">
        <f ca="1">f_risk_maxdownside_date(A2874,参数!$B$6,参数!$B$1)</f>
        <v>20210113-20210119</v>
      </c>
    </row>
    <row r="2875" spans="1:30">
      <c r="A2875" s="15" t="s">
        <v>2903</v>
      </c>
      <c r="B2875" t="str">
        <f>f_info_name(A2875)</f>
        <v>景顺长城顺鑫回报A</v>
      </c>
      <c r="C2875" t="str">
        <f>f_info_setupdate(A2875)</f>
        <v>2020-09-29</v>
      </c>
      <c r="D2875" s="16">
        <f t="shared" si="44"/>
        <v>118</v>
      </c>
      <c r="F2875" s="17">
        <f>f_netasset_total(A2875,参数!$B$1,100000000)</f>
        <v>7.8686093015</v>
      </c>
      <c r="G2875" s="17">
        <f ca="1">f_nav_adjustedreturn(A2875,参数!$B$2,参数!$B$1)</f>
        <v>0</v>
      </c>
      <c r="H2875" s="17">
        <f ca="1">f_nav_periodreturnrankingper(A2875,参数!$B$2,参数!$B$1,3)</f>
        <v>0</v>
      </c>
      <c r="I2875" s="17">
        <f ca="1">f_nav_adjustedreturn(A2875,参数!$B$3,参数!$B$2)</f>
        <v>0</v>
      </c>
      <c r="J2875" s="17">
        <f ca="1">f_nav_periodreturnrankingper(A2875,参数!$B$3,参数!$B$2,3)</f>
        <v>0</v>
      </c>
      <c r="K2875" s="17">
        <f ca="1">f_nav_adjustedreturn(A2875,参数!$B$4,参数!$B$3)</f>
        <v>0</v>
      </c>
      <c r="L2875" s="17">
        <f ca="1">f_nav_periodreturnrankingper(A2875,参数!$B$4,参数!$B$3,3)</f>
        <v>0</v>
      </c>
      <c r="M2875" s="17">
        <f ca="1">f_nav_adjustedreturn(A2875,参数!$B$5,参数!$B$4)</f>
        <v>0</v>
      </c>
      <c r="N2875" s="17">
        <f ca="1">f_nav_periodreturnrankingper(A2875,参数!$B$5,参数!$B$4,3)</f>
        <v>0</v>
      </c>
      <c r="O2875" s="17">
        <f ca="1">f_nav_adjustedreturn(A2875,参数!$B$6,参数!$B$5)</f>
        <v>0</v>
      </c>
      <c r="P2875" s="17">
        <f ca="1">f_nav_periodreturnrankingper(A2875,参数!$B$6,参数!$B$5,3)</f>
        <v>0</v>
      </c>
      <c r="Q2875" s="25">
        <f>f_return(A2875,1,参数!$B$1-365/2,参数!$B$1)</f>
        <v>0</v>
      </c>
      <c r="R2875" s="25">
        <f ca="1">f_return(A2875,1,参数!$B$4,参数!$B$1)</f>
        <v>0</v>
      </c>
      <c r="S2875" s="25">
        <f ca="1">f_return(A2875,1,参数!$B$6,参数!$B$1)</f>
        <v>0</v>
      </c>
      <c r="T2875" t="str">
        <f>f_info_investtype(A2875)</f>
        <v>偏债混合型基金</v>
      </c>
      <c r="U2875" t="str">
        <f>f_info_fundmanager(A2875)</f>
        <v>毛从容</v>
      </c>
      <c r="V2875">
        <f>f_info_manager_onthepostdays(A2875,1)</f>
        <v>135</v>
      </c>
      <c r="W2875" s="25">
        <f ca="1">f_return_1w(A2875,"0",参数!$B$2)</f>
        <v>0</v>
      </c>
      <c r="X2875" s="25">
        <f>f_return_1m(A2875,"0",参数!$B$1)</f>
        <v>1.99273583979582</v>
      </c>
      <c r="Y2875" s="25">
        <f>f_return_3m(A2875,0,参数!$B$1)</f>
        <v>3.80657408332501</v>
      </c>
      <c r="Z2875" s="25">
        <f>f_return_6m(A2875,0,参数!B2874)</f>
        <v>0</v>
      </c>
      <c r="AA2875" t="str">
        <f>f_dq_status(A2875,参数!$B$1)</f>
        <v>暂停大额申购|开放赎回</v>
      </c>
      <c r="AB2875" s="17">
        <f ca="1">f_risk_maxdownside(A2875,参数!$B$6,参数!$B$1)</f>
        <v>-0.364388418357301</v>
      </c>
      <c r="AC2875" s="17">
        <f ca="1">f_risk_maxdownside(A2875,参数!$B$4,参数!$B$1)</f>
        <v>-0.364388418357301</v>
      </c>
      <c r="AD2875" t="str">
        <f ca="1">f_risk_maxdownside_date(A2875,参数!$B$6,参数!$B$1)</f>
        <v>20201202-20201211</v>
      </c>
    </row>
    <row r="2876" spans="1:30">
      <c r="A2876" s="15" t="s">
        <v>2904</v>
      </c>
      <c r="B2876" t="str">
        <f>f_info_name(A2876)</f>
        <v>中欧互联网先锋A</v>
      </c>
      <c r="C2876" t="str">
        <f>f_info_setupdate(A2876)</f>
        <v>2020-10-12</v>
      </c>
      <c r="D2876" s="16">
        <f t="shared" si="44"/>
        <v>105</v>
      </c>
      <c r="F2876" s="17">
        <f>f_netasset_total(A2876,参数!$B$1,100000000)</f>
        <v>105.0976834374</v>
      </c>
      <c r="G2876" s="17">
        <f ca="1">f_nav_adjustedreturn(A2876,参数!$B$2,参数!$B$1)</f>
        <v>0</v>
      </c>
      <c r="H2876" s="17">
        <f ca="1">f_nav_periodreturnrankingper(A2876,参数!$B$2,参数!$B$1,3)</f>
        <v>0</v>
      </c>
      <c r="I2876" s="17">
        <f ca="1">f_nav_adjustedreturn(A2876,参数!$B$3,参数!$B$2)</f>
        <v>0</v>
      </c>
      <c r="J2876" s="17">
        <f ca="1">f_nav_periodreturnrankingper(A2876,参数!$B$3,参数!$B$2,3)</f>
        <v>0</v>
      </c>
      <c r="K2876" s="17">
        <f ca="1">f_nav_adjustedreturn(A2876,参数!$B$4,参数!$B$3)</f>
        <v>0</v>
      </c>
      <c r="L2876" s="17">
        <f ca="1">f_nav_periodreturnrankingper(A2876,参数!$B$4,参数!$B$3,3)</f>
        <v>0</v>
      </c>
      <c r="M2876" s="17">
        <f ca="1">f_nav_adjustedreturn(A2876,参数!$B$5,参数!$B$4)</f>
        <v>0</v>
      </c>
      <c r="N2876" s="17">
        <f ca="1">f_nav_periodreturnrankingper(A2876,参数!$B$5,参数!$B$4,3)</f>
        <v>0</v>
      </c>
      <c r="O2876" s="17">
        <f ca="1">f_nav_adjustedreturn(A2876,参数!$B$6,参数!$B$5)</f>
        <v>0</v>
      </c>
      <c r="P2876" s="17">
        <f ca="1">f_nav_periodreturnrankingper(A2876,参数!$B$6,参数!$B$5,3)</f>
        <v>0</v>
      </c>
      <c r="Q2876" s="25">
        <f>f_return(A2876,1,参数!$B$1-365/2,参数!$B$1)</f>
        <v>0</v>
      </c>
      <c r="R2876" s="25">
        <f ca="1">f_return(A2876,1,参数!$B$4,参数!$B$1)</f>
        <v>0</v>
      </c>
      <c r="S2876" s="25">
        <f ca="1">f_return(A2876,1,参数!$B$6,参数!$B$1)</f>
        <v>0</v>
      </c>
      <c r="T2876" t="str">
        <f>f_info_investtype(A2876)</f>
        <v>偏股混合型基金</v>
      </c>
      <c r="U2876" t="str">
        <f>f_info_fundmanager(A2876)</f>
        <v>周应波,王颖</v>
      </c>
      <c r="V2876">
        <f>f_info_manager_onthepostdays(A2876,1)</f>
        <v>122</v>
      </c>
      <c r="W2876" s="25">
        <f ca="1">f_return_1w(A2876,"0",参数!$B$2)</f>
        <v>0</v>
      </c>
      <c r="X2876" s="25">
        <f>f_return_1m(A2876,"0",参数!$B$1)</f>
        <v>25.6325839525915</v>
      </c>
      <c r="Y2876" s="25">
        <f>f_return_3m(A2876,0,参数!$B$1)</f>
        <v>33.5466453354664</v>
      </c>
      <c r="Z2876" s="25">
        <f>f_return_6m(A2876,0,参数!B2875)</f>
        <v>0</v>
      </c>
      <c r="AA2876" t="str">
        <f>f_dq_status(A2876,参数!$B$1)</f>
        <v>暂停大额申购|开放赎回</v>
      </c>
      <c r="AB2876" s="17">
        <f ca="1">f_risk_maxdownside(A2876,参数!$B$6,参数!$B$1)</f>
        <v>-2.53714065213197</v>
      </c>
      <c r="AC2876" s="17">
        <f ca="1">f_risk_maxdownside(A2876,参数!$B$4,参数!$B$1)</f>
        <v>-2.53714065213197</v>
      </c>
      <c r="AD2876" t="str">
        <f ca="1">f_risk_maxdownside_date(A2876,参数!$B$6,参数!$B$1)</f>
        <v>20201124-20201209</v>
      </c>
    </row>
    <row r="2877" spans="1:30">
      <c r="A2877" s="15" t="s">
        <v>2905</v>
      </c>
      <c r="B2877" t="str">
        <f>f_info_name(A2877)</f>
        <v>中欧达益稳健一年持有A</v>
      </c>
      <c r="C2877" t="str">
        <f>f_info_setupdate(A2877)</f>
        <v>2020-10-30</v>
      </c>
      <c r="D2877" s="16">
        <f t="shared" si="44"/>
        <v>87</v>
      </c>
      <c r="F2877" s="17">
        <f>f_netasset_total(A2877,参数!$B$1,100000000)</f>
        <v>23.0296042987</v>
      </c>
      <c r="G2877" s="17">
        <f ca="1">f_nav_adjustedreturn(A2877,参数!$B$2,参数!$B$1)</f>
        <v>0</v>
      </c>
      <c r="H2877" s="17">
        <f ca="1">f_nav_periodreturnrankingper(A2877,参数!$B$2,参数!$B$1,3)</f>
        <v>0</v>
      </c>
      <c r="I2877" s="17">
        <f ca="1">f_nav_adjustedreturn(A2877,参数!$B$3,参数!$B$2)</f>
        <v>0</v>
      </c>
      <c r="J2877" s="17">
        <f ca="1">f_nav_periodreturnrankingper(A2877,参数!$B$3,参数!$B$2,3)</f>
        <v>0</v>
      </c>
      <c r="K2877" s="17">
        <f ca="1">f_nav_adjustedreturn(A2877,参数!$B$4,参数!$B$3)</f>
        <v>0</v>
      </c>
      <c r="L2877" s="17">
        <f ca="1">f_nav_periodreturnrankingper(A2877,参数!$B$4,参数!$B$3,3)</f>
        <v>0</v>
      </c>
      <c r="M2877" s="17">
        <f ca="1">f_nav_adjustedreturn(A2877,参数!$B$5,参数!$B$4)</f>
        <v>0</v>
      </c>
      <c r="N2877" s="17">
        <f ca="1">f_nav_periodreturnrankingper(A2877,参数!$B$5,参数!$B$4,3)</f>
        <v>0</v>
      </c>
      <c r="O2877" s="17">
        <f ca="1">f_nav_adjustedreturn(A2877,参数!$B$6,参数!$B$5)</f>
        <v>0</v>
      </c>
      <c r="P2877" s="17">
        <f ca="1">f_nav_periodreturnrankingper(A2877,参数!$B$6,参数!$B$5,3)</f>
        <v>0</v>
      </c>
      <c r="Q2877" s="25">
        <f>f_return(A2877,1,参数!$B$1-365/2,参数!$B$1)</f>
        <v>0</v>
      </c>
      <c r="R2877" s="25">
        <f ca="1">f_return(A2877,1,参数!$B$4,参数!$B$1)</f>
        <v>0</v>
      </c>
      <c r="S2877" s="25">
        <f ca="1">f_return(A2877,1,参数!$B$6,参数!$B$1)</f>
        <v>0</v>
      </c>
      <c r="T2877" t="str">
        <f>f_info_investtype(A2877)</f>
        <v>偏债混合型基金</v>
      </c>
      <c r="U2877" t="str">
        <f>f_info_fundmanager(A2877)</f>
        <v>蒋雯文</v>
      </c>
      <c r="V2877">
        <f>f_info_manager_onthepostdays(A2877,1)</f>
        <v>104</v>
      </c>
      <c r="W2877" s="25">
        <f ca="1">f_return_1w(A2877,"0",参数!$B$2)</f>
        <v>0</v>
      </c>
      <c r="X2877" s="25">
        <f>f_return_1m(A2877,"0",参数!$B$1)</f>
        <v>2.32673267326733</v>
      </c>
      <c r="Y2877" s="25">
        <f>f_return_3m(A2877,0,参数!$B$1)</f>
        <v>0</v>
      </c>
      <c r="Z2877" s="25">
        <f>f_return_6m(A2877,0,参数!B2876)</f>
        <v>0</v>
      </c>
      <c r="AA2877" t="str">
        <f>f_dq_status(A2877,参数!$B$1)</f>
        <v>开放申购|暂停赎回</v>
      </c>
      <c r="AB2877" s="17">
        <f ca="1">f_risk_maxdownside(A2877,参数!$B$6,参数!$B$1)</f>
        <v>-0.427184466019414</v>
      </c>
      <c r="AC2877" s="17">
        <f ca="1">f_risk_maxdownside(A2877,参数!$B$4,参数!$B$1)</f>
        <v>-0.427184466019414</v>
      </c>
      <c r="AD2877" t="str">
        <f ca="1">f_risk_maxdownside_date(A2877,参数!$B$6,参数!$B$1)</f>
        <v>20210113-20210119</v>
      </c>
    </row>
    <row r="2878" spans="1:30">
      <c r="A2878" s="15" t="s">
        <v>2906</v>
      </c>
      <c r="B2878" t="str">
        <f>f_info_name(A2878)</f>
        <v>中金瑞泰</v>
      </c>
      <c r="C2878" t="str">
        <f>f_info_setupdate(A2878)</f>
        <v>2020-09-23</v>
      </c>
      <c r="D2878" s="16">
        <f t="shared" si="44"/>
        <v>124</v>
      </c>
      <c r="F2878" s="17">
        <f>f_netasset_total(A2878,参数!$B$1,100000000)</f>
        <v>5.3932179966</v>
      </c>
      <c r="G2878" s="17">
        <f ca="1">f_nav_adjustedreturn(A2878,参数!$B$2,参数!$B$1)</f>
        <v>0</v>
      </c>
      <c r="H2878" s="17">
        <f ca="1">f_nav_periodreturnrankingper(A2878,参数!$B$2,参数!$B$1,3)</f>
        <v>0</v>
      </c>
      <c r="I2878" s="17">
        <f ca="1">f_nav_adjustedreturn(A2878,参数!$B$3,参数!$B$2)</f>
        <v>0</v>
      </c>
      <c r="J2878" s="17">
        <f ca="1">f_nav_periodreturnrankingper(A2878,参数!$B$3,参数!$B$2,3)</f>
        <v>0</v>
      </c>
      <c r="K2878" s="17">
        <f ca="1">f_nav_adjustedreturn(A2878,参数!$B$4,参数!$B$3)</f>
        <v>0</v>
      </c>
      <c r="L2878" s="17">
        <f ca="1">f_nav_periodreturnrankingper(A2878,参数!$B$4,参数!$B$3,3)</f>
        <v>0</v>
      </c>
      <c r="M2878" s="17">
        <f ca="1">f_nav_adjustedreturn(A2878,参数!$B$5,参数!$B$4)</f>
        <v>0</v>
      </c>
      <c r="N2878" s="17">
        <f ca="1">f_nav_periodreturnrankingper(A2878,参数!$B$5,参数!$B$4,3)</f>
        <v>0</v>
      </c>
      <c r="O2878" s="17">
        <f ca="1">f_nav_adjustedreturn(A2878,参数!$B$6,参数!$B$5)</f>
        <v>0</v>
      </c>
      <c r="P2878" s="17">
        <f ca="1">f_nav_periodreturnrankingper(A2878,参数!$B$6,参数!$B$5,3)</f>
        <v>0</v>
      </c>
      <c r="Q2878" s="25">
        <f>f_return(A2878,1,参数!$B$1-365/2,参数!$B$1)</f>
        <v>0</v>
      </c>
      <c r="R2878" s="25">
        <f ca="1">f_return(A2878,1,参数!$B$4,参数!$B$1)</f>
        <v>0</v>
      </c>
      <c r="S2878" s="25">
        <f ca="1">f_return(A2878,1,参数!$B$6,参数!$B$1)</f>
        <v>0</v>
      </c>
      <c r="T2878" t="str">
        <f>f_info_investtype(A2878)</f>
        <v>灵活配置型基金</v>
      </c>
      <c r="U2878" t="str">
        <f>f_info_fundmanager(A2878)</f>
        <v>邱延冰</v>
      </c>
      <c r="V2878">
        <f>f_info_manager_onthepostdays(A2878,1)</f>
        <v>141</v>
      </c>
      <c r="W2878" s="25">
        <f ca="1">f_return_1w(A2878,"0",参数!$B$2)</f>
        <v>0</v>
      </c>
      <c r="X2878" s="25">
        <f>f_return_1m(A2878,"0",参数!$B$1)</f>
        <v>10.9496676163343</v>
      </c>
      <c r="Y2878" s="25">
        <f>f_return_3m(A2878,0,参数!$B$1)</f>
        <v>16.1447459986082</v>
      </c>
      <c r="Z2878" s="25">
        <f>f_return_6m(A2878,0,参数!B2877)</f>
        <v>0</v>
      </c>
      <c r="AA2878" t="str">
        <f>f_dq_status(A2878,参数!$B$1)</f>
        <v>开放申购|开放赎回</v>
      </c>
      <c r="AB2878" s="17">
        <f ca="1">f_risk_maxdownside(A2878,参数!$B$6,参数!$B$1)</f>
        <v>-3.69792174846326</v>
      </c>
      <c r="AC2878" s="17">
        <f ca="1">f_risk_maxdownside(A2878,参数!$B$4,参数!$B$1)</f>
        <v>-3.69792174846326</v>
      </c>
      <c r="AD2878" t="str">
        <f ca="1">f_risk_maxdownside_date(A2878,参数!$B$6,参数!$B$1)</f>
        <v>20201107-20201130</v>
      </c>
    </row>
    <row r="2879" spans="1:30">
      <c r="A2879" s="15" t="s">
        <v>2907</v>
      </c>
      <c r="B2879" t="str">
        <f>f_info_name(A2879)</f>
        <v>汇添富稳健添益一年持有期</v>
      </c>
      <c r="C2879" t="str">
        <f>f_info_setupdate(A2879)</f>
        <v>2021-01-20</v>
      </c>
      <c r="D2879" s="16">
        <f t="shared" si="44"/>
        <v>5</v>
      </c>
      <c r="F2879" s="17">
        <f>f_netasset_total(A2879,参数!$B$1,100000000)</f>
        <v>41.1276455</v>
      </c>
      <c r="G2879" s="17">
        <f ca="1">f_nav_adjustedreturn(A2879,参数!$B$2,参数!$B$1)</f>
        <v>0</v>
      </c>
      <c r="H2879" s="17">
        <f ca="1">f_nav_periodreturnrankingper(A2879,参数!$B$2,参数!$B$1,3)</f>
        <v>0</v>
      </c>
      <c r="I2879" s="17">
        <f ca="1">f_nav_adjustedreturn(A2879,参数!$B$3,参数!$B$2)</f>
        <v>0</v>
      </c>
      <c r="J2879" s="17">
        <f ca="1">f_nav_periodreturnrankingper(A2879,参数!$B$3,参数!$B$2,3)</f>
        <v>0</v>
      </c>
      <c r="K2879" s="17">
        <f ca="1">f_nav_adjustedreturn(A2879,参数!$B$4,参数!$B$3)</f>
        <v>0</v>
      </c>
      <c r="L2879" s="17">
        <f ca="1">f_nav_periodreturnrankingper(A2879,参数!$B$4,参数!$B$3,3)</f>
        <v>0</v>
      </c>
      <c r="M2879" s="17">
        <f ca="1">f_nav_adjustedreturn(A2879,参数!$B$5,参数!$B$4)</f>
        <v>0</v>
      </c>
      <c r="N2879" s="17">
        <f ca="1">f_nav_periodreturnrankingper(A2879,参数!$B$5,参数!$B$4,3)</f>
        <v>0</v>
      </c>
      <c r="O2879" s="17">
        <f ca="1">f_nav_adjustedreturn(A2879,参数!$B$6,参数!$B$5)</f>
        <v>0</v>
      </c>
      <c r="P2879" s="17">
        <f ca="1">f_nav_periodreturnrankingper(A2879,参数!$B$6,参数!$B$5,3)</f>
        <v>0</v>
      </c>
      <c r="Q2879" s="25">
        <f>f_return(A2879,1,参数!$B$1-365/2,参数!$B$1)</f>
        <v>0</v>
      </c>
      <c r="R2879" s="25">
        <f ca="1">f_return(A2879,1,参数!$B$4,参数!$B$1)</f>
        <v>0</v>
      </c>
      <c r="S2879" s="25">
        <f ca="1">f_return(A2879,1,参数!$B$6,参数!$B$1)</f>
        <v>0</v>
      </c>
      <c r="T2879" t="str">
        <f>f_info_investtype(A2879)</f>
        <v>偏债混合型基金</v>
      </c>
      <c r="U2879" t="str">
        <f>f_info_fundmanager(A2879)</f>
        <v>刘江,叶盛</v>
      </c>
      <c r="V2879">
        <f>f_info_manager_onthepostdays(A2879,1)</f>
        <v>22</v>
      </c>
      <c r="W2879" s="25">
        <f ca="1">f_return_1w(A2879,"0",参数!$B$2)</f>
        <v>0</v>
      </c>
      <c r="X2879" s="25">
        <f>f_return_1m(A2879,"0",参数!$B$1)</f>
        <v>0</v>
      </c>
      <c r="Y2879" s="25">
        <f>f_return_3m(A2879,0,参数!$B$1)</f>
        <v>0</v>
      </c>
      <c r="Z2879" s="25">
        <f>f_return_6m(A2879,0,参数!B2878)</f>
        <v>0</v>
      </c>
      <c r="AA2879" t="str">
        <f>f_dq_status(A2879,参数!$B$1)</f>
        <v>封闭期</v>
      </c>
      <c r="AB2879" s="17">
        <f ca="1">f_risk_maxdownside(A2879,参数!$B$6,参数!$B$1)</f>
        <v>0</v>
      </c>
      <c r="AC2879" s="17">
        <f ca="1">f_risk_maxdownside(A2879,参数!$B$4,参数!$B$1)</f>
        <v>0</v>
      </c>
      <c r="AD2879" t="str">
        <f ca="1">f_risk_maxdownside_date(A2879,参数!$B$6,参数!$B$1)</f>
        <v>20210121-20210122</v>
      </c>
    </row>
    <row r="2880" spans="1:30">
      <c r="A2880" s="15" t="s">
        <v>2908</v>
      </c>
      <c r="B2880" t="str">
        <f>f_info_name(A2880)</f>
        <v>海富通消费核心资产A</v>
      </c>
      <c r="C2880" t="str">
        <f>f_info_setupdate(A2880)</f>
        <v>2020-11-04</v>
      </c>
      <c r="D2880" s="16">
        <f t="shared" si="44"/>
        <v>82</v>
      </c>
      <c r="F2880" s="17">
        <f>f_netasset_total(A2880,参数!$B$1,100000000)</f>
        <v>13.704158742</v>
      </c>
      <c r="G2880" s="17">
        <f ca="1">f_nav_adjustedreturn(A2880,参数!$B$2,参数!$B$1)</f>
        <v>0</v>
      </c>
      <c r="H2880" s="17">
        <f ca="1">f_nav_periodreturnrankingper(A2880,参数!$B$2,参数!$B$1,3)</f>
        <v>0</v>
      </c>
      <c r="I2880" s="17">
        <f ca="1">f_nav_adjustedreturn(A2880,参数!$B$3,参数!$B$2)</f>
        <v>0</v>
      </c>
      <c r="J2880" s="17">
        <f ca="1">f_nav_periodreturnrankingper(A2880,参数!$B$3,参数!$B$2,3)</f>
        <v>0</v>
      </c>
      <c r="K2880" s="17">
        <f ca="1">f_nav_adjustedreturn(A2880,参数!$B$4,参数!$B$3)</f>
        <v>0</v>
      </c>
      <c r="L2880" s="17">
        <f ca="1">f_nav_periodreturnrankingper(A2880,参数!$B$4,参数!$B$3,3)</f>
        <v>0</v>
      </c>
      <c r="M2880" s="17">
        <f ca="1">f_nav_adjustedreturn(A2880,参数!$B$5,参数!$B$4)</f>
        <v>0</v>
      </c>
      <c r="N2880" s="17">
        <f ca="1">f_nav_periodreturnrankingper(A2880,参数!$B$5,参数!$B$4,3)</f>
        <v>0</v>
      </c>
      <c r="O2880" s="17">
        <f ca="1">f_nav_adjustedreturn(A2880,参数!$B$6,参数!$B$5)</f>
        <v>0</v>
      </c>
      <c r="P2880" s="17">
        <f ca="1">f_nav_periodreturnrankingper(A2880,参数!$B$6,参数!$B$5,3)</f>
        <v>0</v>
      </c>
      <c r="Q2880" s="25">
        <f>f_return(A2880,1,参数!$B$1-365/2,参数!$B$1)</f>
        <v>0</v>
      </c>
      <c r="R2880" s="25">
        <f ca="1">f_return(A2880,1,参数!$B$4,参数!$B$1)</f>
        <v>0</v>
      </c>
      <c r="S2880" s="25">
        <f ca="1">f_return(A2880,1,参数!$B$6,参数!$B$1)</f>
        <v>0</v>
      </c>
      <c r="T2880" t="str">
        <f>f_info_investtype(A2880)</f>
        <v>偏股混合型基金</v>
      </c>
      <c r="U2880" t="str">
        <f>f_info_fundmanager(A2880)</f>
        <v>黄峰</v>
      </c>
      <c r="V2880">
        <f>f_info_manager_onthepostdays(A2880,1)</f>
        <v>99</v>
      </c>
      <c r="W2880" s="25">
        <f ca="1">f_return_1w(A2880,"0",参数!$B$2)</f>
        <v>0</v>
      </c>
      <c r="X2880" s="25">
        <f>f_return_1m(A2880,"0",参数!$B$1)</f>
        <v>3.78017155395971</v>
      </c>
      <c r="Y2880" s="25">
        <f>f_return_3m(A2880,0,参数!$B$1)</f>
        <v>0</v>
      </c>
      <c r="Z2880" s="25">
        <f>f_return_6m(A2880,0,参数!B2879)</f>
        <v>0</v>
      </c>
      <c r="AA2880" t="str">
        <f>f_dq_status(A2880,参数!$B$1)</f>
        <v>封闭期</v>
      </c>
      <c r="AB2880" s="17">
        <f ca="1">f_risk_maxdownside(A2880,参数!$B$6,参数!$B$1)</f>
        <v>-1.48</v>
      </c>
      <c r="AC2880" s="17">
        <f ca="1">f_risk_maxdownside(A2880,参数!$B$4,参数!$B$1)</f>
        <v>-1.48</v>
      </c>
      <c r="AD2880" t="str">
        <f ca="1">f_risk_maxdownside_date(A2880,参数!$B$6,参数!$B$1)</f>
        <v>20201105-20201127</v>
      </c>
    </row>
    <row r="2881" spans="1:30">
      <c r="A2881" s="15" t="s">
        <v>2909</v>
      </c>
      <c r="B2881" t="str">
        <f>f_info_name(A2881)</f>
        <v>安信创新先锋A</v>
      </c>
      <c r="C2881" t="str">
        <f>f_info_setupdate(A2881)</f>
        <v>2020-10-30</v>
      </c>
      <c r="D2881" s="16">
        <f t="shared" si="44"/>
        <v>87</v>
      </c>
      <c r="F2881" s="17">
        <f>f_netasset_total(A2881,参数!$B$1,100000000)</f>
        <v>3.2431448773</v>
      </c>
      <c r="G2881" s="17">
        <f ca="1">f_nav_adjustedreturn(A2881,参数!$B$2,参数!$B$1)</f>
        <v>0</v>
      </c>
      <c r="H2881" s="17">
        <f ca="1">f_nav_periodreturnrankingper(A2881,参数!$B$2,参数!$B$1,3)</f>
        <v>0</v>
      </c>
      <c r="I2881" s="17">
        <f ca="1">f_nav_adjustedreturn(A2881,参数!$B$3,参数!$B$2)</f>
        <v>0</v>
      </c>
      <c r="J2881" s="17">
        <f ca="1">f_nav_periodreturnrankingper(A2881,参数!$B$3,参数!$B$2,3)</f>
        <v>0</v>
      </c>
      <c r="K2881" s="17">
        <f ca="1">f_nav_adjustedreturn(A2881,参数!$B$4,参数!$B$3)</f>
        <v>0</v>
      </c>
      <c r="L2881" s="17">
        <f ca="1">f_nav_periodreturnrankingper(A2881,参数!$B$4,参数!$B$3,3)</f>
        <v>0</v>
      </c>
      <c r="M2881" s="17">
        <f ca="1">f_nav_adjustedreturn(A2881,参数!$B$5,参数!$B$4)</f>
        <v>0</v>
      </c>
      <c r="N2881" s="17">
        <f ca="1">f_nav_periodreturnrankingper(A2881,参数!$B$5,参数!$B$4,3)</f>
        <v>0</v>
      </c>
      <c r="O2881" s="17">
        <f ca="1">f_nav_adjustedreturn(A2881,参数!$B$6,参数!$B$5)</f>
        <v>0</v>
      </c>
      <c r="P2881" s="17">
        <f ca="1">f_nav_periodreturnrankingper(A2881,参数!$B$6,参数!$B$5,3)</f>
        <v>0</v>
      </c>
      <c r="Q2881" s="25">
        <f>f_return(A2881,1,参数!$B$1-365/2,参数!$B$1)</f>
        <v>0</v>
      </c>
      <c r="R2881" s="25">
        <f ca="1">f_return(A2881,1,参数!$B$4,参数!$B$1)</f>
        <v>0</v>
      </c>
      <c r="S2881" s="25">
        <f ca="1">f_return(A2881,1,参数!$B$6,参数!$B$1)</f>
        <v>0</v>
      </c>
      <c r="T2881" t="str">
        <f>f_info_investtype(A2881)</f>
        <v>偏股混合型基金</v>
      </c>
      <c r="U2881" t="str">
        <f>f_info_fundmanager(A2881)</f>
        <v>谭珏娜,张天麒</v>
      </c>
      <c r="V2881">
        <f>f_info_manager_onthepostdays(A2881,1)</f>
        <v>104</v>
      </c>
      <c r="W2881" s="25">
        <f ca="1">f_return_1w(A2881,"0",参数!$B$2)</f>
        <v>0</v>
      </c>
      <c r="X2881" s="25">
        <f>f_return_1m(A2881,"0",参数!$B$1)</f>
        <v>12.4909970161539</v>
      </c>
      <c r="Y2881" s="25">
        <f>f_return_3m(A2881,0,参数!$B$1)</f>
        <v>0</v>
      </c>
      <c r="Z2881" s="25">
        <f>f_return_6m(A2881,0,参数!B2880)</f>
        <v>0</v>
      </c>
      <c r="AA2881" t="str">
        <f>f_dq_status(A2881,参数!$B$1)</f>
        <v>封闭期</v>
      </c>
      <c r="AB2881" s="17">
        <f ca="1">f_risk_maxdownside(A2881,参数!$B$6,参数!$B$1)</f>
        <v>-6.01309783687239</v>
      </c>
      <c r="AC2881" s="17">
        <f ca="1">f_risk_maxdownside(A2881,参数!$B$4,参数!$B$1)</f>
        <v>-6.01309783687239</v>
      </c>
      <c r="AD2881" t="str">
        <f ca="1">f_risk_maxdownside_date(A2881,参数!$B$6,参数!$B$1)</f>
        <v>20201107-20201211</v>
      </c>
    </row>
    <row r="2882" spans="1:30">
      <c r="A2882" s="15" t="s">
        <v>2910</v>
      </c>
      <c r="B2882" t="str">
        <f>f_info_name(A2882)</f>
        <v>平安瑞尚六个月持有A</v>
      </c>
      <c r="C2882" t="str">
        <f>f_info_setupdate(A2882)</f>
        <v>2020-12-18</v>
      </c>
      <c r="D2882" s="16">
        <f t="shared" si="44"/>
        <v>38</v>
      </c>
      <c r="F2882" s="17">
        <f>f_netasset_total(A2882,参数!$B$1,100000000)</f>
        <v>2.0021654637</v>
      </c>
      <c r="G2882" s="17">
        <f ca="1">f_nav_adjustedreturn(A2882,参数!$B$2,参数!$B$1)</f>
        <v>0</v>
      </c>
      <c r="H2882" s="17">
        <f ca="1">f_nav_periodreturnrankingper(A2882,参数!$B$2,参数!$B$1,3)</f>
        <v>0</v>
      </c>
      <c r="I2882" s="17">
        <f ca="1">f_nav_adjustedreturn(A2882,参数!$B$3,参数!$B$2)</f>
        <v>0</v>
      </c>
      <c r="J2882" s="17">
        <f ca="1">f_nav_periodreturnrankingper(A2882,参数!$B$3,参数!$B$2,3)</f>
        <v>0</v>
      </c>
      <c r="K2882" s="17">
        <f ca="1">f_nav_adjustedreturn(A2882,参数!$B$4,参数!$B$3)</f>
        <v>0</v>
      </c>
      <c r="L2882" s="17">
        <f ca="1">f_nav_periodreturnrankingper(A2882,参数!$B$4,参数!$B$3,3)</f>
        <v>0</v>
      </c>
      <c r="M2882" s="17">
        <f ca="1">f_nav_adjustedreturn(A2882,参数!$B$5,参数!$B$4)</f>
        <v>0</v>
      </c>
      <c r="N2882" s="17">
        <f ca="1">f_nav_periodreturnrankingper(A2882,参数!$B$5,参数!$B$4,3)</f>
        <v>0</v>
      </c>
      <c r="O2882" s="17">
        <f ca="1">f_nav_adjustedreturn(A2882,参数!$B$6,参数!$B$5)</f>
        <v>0</v>
      </c>
      <c r="P2882" s="17">
        <f ca="1">f_nav_periodreturnrankingper(A2882,参数!$B$6,参数!$B$5,3)</f>
        <v>0</v>
      </c>
      <c r="Q2882" s="25">
        <f>f_return(A2882,1,参数!$B$1-365/2,参数!$B$1)</f>
        <v>0</v>
      </c>
      <c r="R2882" s="25">
        <f ca="1">f_return(A2882,1,参数!$B$4,参数!$B$1)</f>
        <v>0</v>
      </c>
      <c r="S2882" s="25">
        <f ca="1">f_return(A2882,1,参数!$B$6,参数!$B$1)</f>
        <v>0</v>
      </c>
      <c r="T2882" t="str">
        <f>f_info_investtype(A2882)</f>
        <v>偏债混合型基金</v>
      </c>
      <c r="U2882" t="str">
        <f>f_info_fundmanager(A2882)</f>
        <v>韩克</v>
      </c>
      <c r="V2882">
        <f>f_info_manager_onthepostdays(A2882,1)</f>
        <v>55</v>
      </c>
      <c r="W2882" s="25">
        <f ca="1">f_return_1w(A2882,"0",参数!$B$2)</f>
        <v>0</v>
      </c>
      <c r="X2882" s="25">
        <f>f_return_1m(A2882,"0",参数!$B$1)</f>
        <v>1.91635891805568</v>
      </c>
      <c r="Y2882" s="25">
        <f>f_return_3m(A2882,0,参数!$B$1)</f>
        <v>0</v>
      </c>
      <c r="Z2882" s="25">
        <f>f_return_6m(A2882,0,参数!B2881)</f>
        <v>0</v>
      </c>
      <c r="AA2882" t="str">
        <f>f_dq_status(A2882,参数!$B$1)</f>
        <v>开放申购|暂停赎回</v>
      </c>
      <c r="AB2882" s="17">
        <f ca="1">f_risk_maxdownside(A2882,参数!$B$6,参数!$B$1)</f>
        <v>-0.66935722019883</v>
      </c>
      <c r="AC2882" s="17">
        <f ca="1">f_risk_maxdownside(A2882,参数!$B$4,参数!$B$1)</f>
        <v>-0.66935722019883</v>
      </c>
      <c r="AD2882" t="str">
        <f ca="1">f_risk_maxdownside_date(A2882,参数!$B$6,参数!$B$1)</f>
        <v>20210108-20210119</v>
      </c>
    </row>
    <row r="2883" spans="1:30">
      <c r="A2883" s="15" t="s">
        <v>2911</v>
      </c>
      <c r="B2883" t="str">
        <f>f_info_name(A2883)</f>
        <v>平安稳健增长A</v>
      </c>
      <c r="C2883" t="str">
        <f>f_info_setupdate(A2883)</f>
        <v>2021-01-13</v>
      </c>
      <c r="D2883" s="16">
        <f t="shared" ref="D2883:D2946" si="45">DATEDIF(C2883,"2021-1-25","d")</f>
        <v>12</v>
      </c>
      <c r="F2883" s="17">
        <f>f_netasset_total(A2883,参数!$B$1,100000000)</f>
        <v>87.7551194631</v>
      </c>
      <c r="G2883" s="17">
        <f ca="1">f_nav_adjustedreturn(A2883,参数!$B$2,参数!$B$1)</f>
        <v>0</v>
      </c>
      <c r="H2883" s="17">
        <f ca="1">f_nav_periodreturnrankingper(A2883,参数!$B$2,参数!$B$1,3)</f>
        <v>0</v>
      </c>
      <c r="I2883" s="17">
        <f ca="1">f_nav_adjustedreturn(A2883,参数!$B$3,参数!$B$2)</f>
        <v>0</v>
      </c>
      <c r="J2883" s="17">
        <f ca="1">f_nav_periodreturnrankingper(A2883,参数!$B$3,参数!$B$2,3)</f>
        <v>0</v>
      </c>
      <c r="K2883" s="17">
        <f ca="1">f_nav_adjustedreturn(A2883,参数!$B$4,参数!$B$3)</f>
        <v>0</v>
      </c>
      <c r="L2883" s="17">
        <f ca="1">f_nav_periodreturnrankingper(A2883,参数!$B$4,参数!$B$3,3)</f>
        <v>0</v>
      </c>
      <c r="M2883" s="17">
        <f ca="1">f_nav_adjustedreturn(A2883,参数!$B$5,参数!$B$4)</f>
        <v>0</v>
      </c>
      <c r="N2883" s="17">
        <f ca="1">f_nav_periodreturnrankingper(A2883,参数!$B$5,参数!$B$4,3)</f>
        <v>0</v>
      </c>
      <c r="O2883" s="17">
        <f ca="1">f_nav_adjustedreturn(A2883,参数!$B$6,参数!$B$5)</f>
        <v>0</v>
      </c>
      <c r="P2883" s="17">
        <f ca="1">f_nav_periodreturnrankingper(A2883,参数!$B$6,参数!$B$5,3)</f>
        <v>0</v>
      </c>
      <c r="Q2883" s="25">
        <f>f_return(A2883,1,参数!$B$1-365/2,参数!$B$1)</f>
        <v>0</v>
      </c>
      <c r="R2883" s="25">
        <f ca="1">f_return(A2883,1,参数!$B$4,参数!$B$1)</f>
        <v>0</v>
      </c>
      <c r="S2883" s="25">
        <f ca="1">f_return(A2883,1,参数!$B$6,参数!$B$1)</f>
        <v>0</v>
      </c>
      <c r="T2883" t="str">
        <f>f_info_investtype(A2883)</f>
        <v>偏债混合型基金</v>
      </c>
      <c r="U2883" t="str">
        <f>f_info_fundmanager(A2883)</f>
        <v>李化松</v>
      </c>
      <c r="V2883">
        <f>f_info_manager_onthepostdays(A2883,1)</f>
        <v>29</v>
      </c>
      <c r="W2883" s="25">
        <f ca="1">f_return_1w(A2883,"0",参数!$B$2)</f>
        <v>0</v>
      </c>
      <c r="X2883" s="25">
        <f>f_return_1m(A2883,"0",参数!$B$1)</f>
        <v>0</v>
      </c>
      <c r="Y2883" s="25">
        <f>f_return_3m(A2883,0,参数!$B$1)</f>
        <v>0</v>
      </c>
      <c r="Z2883" s="25">
        <f>f_return_6m(A2883,0,参数!B2882)</f>
        <v>0</v>
      </c>
      <c r="AA2883" t="str">
        <f>f_dq_status(A2883,参数!$B$1)</f>
        <v>封闭期</v>
      </c>
      <c r="AB2883" s="17">
        <f ca="1">f_risk_maxdownside(A2883,参数!$B$6,参数!$B$1)</f>
        <v>0</v>
      </c>
      <c r="AC2883" s="17">
        <f ca="1">f_risk_maxdownside(A2883,参数!$B$4,参数!$B$1)</f>
        <v>0</v>
      </c>
      <c r="AD2883" t="str">
        <f ca="1">f_risk_maxdownside_date(A2883,参数!$B$6,参数!$B$1)</f>
        <v>20210114-20210115</v>
      </c>
    </row>
    <row r="2884" spans="1:30">
      <c r="A2884" s="15" t="s">
        <v>2912</v>
      </c>
      <c r="B2884" t="str">
        <f>f_info_name(A2884)</f>
        <v>天弘多利一年定开</v>
      </c>
      <c r="C2884" t="str">
        <f>f_info_setupdate(A2884)</f>
        <v>2020-11-18</v>
      </c>
      <c r="D2884" s="16">
        <f t="shared" si="45"/>
        <v>68</v>
      </c>
      <c r="F2884" s="17">
        <f>f_netasset_total(A2884,参数!$B$1,100000000)</f>
        <v>4.8758954828</v>
      </c>
      <c r="G2884" s="17">
        <f ca="1">f_nav_adjustedreturn(A2884,参数!$B$2,参数!$B$1)</f>
        <v>0</v>
      </c>
      <c r="H2884" s="17">
        <f ca="1">f_nav_periodreturnrankingper(A2884,参数!$B$2,参数!$B$1,3)</f>
        <v>0</v>
      </c>
      <c r="I2884" s="17">
        <f ca="1">f_nav_adjustedreturn(A2884,参数!$B$3,参数!$B$2)</f>
        <v>0</v>
      </c>
      <c r="J2884" s="17">
        <f ca="1">f_nav_periodreturnrankingper(A2884,参数!$B$3,参数!$B$2,3)</f>
        <v>0</v>
      </c>
      <c r="K2884" s="17">
        <f ca="1">f_nav_adjustedreturn(A2884,参数!$B$4,参数!$B$3)</f>
        <v>0</v>
      </c>
      <c r="L2884" s="17">
        <f ca="1">f_nav_periodreturnrankingper(A2884,参数!$B$4,参数!$B$3,3)</f>
        <v>0</v>
      </c>
      <c r="M2884" s="17">
        <f ca="1">f_nav_adjustedreturn(A2884,参数!$B$5,参数!$B$4)</f>
        <v>0</v>
      </c>
      <c r="N2884" s="17">
        <f ca="1">f_nav_periodreturnrankingper(A2884,参数!$B$5,参数!$B$4,3)</f>
        <v>0</v>
      </c>
      <c r="O2884" s="17">
        <f ca="1">f_nav_adjustedreturn(A2884,参数!$B$6,参数!$B$5)</f>
        <v>0</v>
      </c>
      <c r="P2884" s="17">
        <f ca="1">f_nav_periodreturnrankingper(A2884,参数!$B$6,参数!$B$5,3)</f>
        <v>0</v>
      </c>
      <c r="Q2884" s="25">
        <f>f_return(A2884,1,参数!$B$1-365/2,参数!$B$1)</f>
        <v>0</v>
      </c>
      <c r="R2884" s="25">
        <f ca="1">f_return(A2884,1,参数!$B$4,参数!$B$1)</f>
        <v>0</v>
      </c>
      <c r="S2884" s="25">
        <f ca="1">f_return(A2884,1,参数!$B$6,参数!$B$1)</f>
        <v>0</v>
      </c>
      <c r="T2884" t="str">
        <f>f_info_investtype(A2884)</f>
        <v>偏债混合型基金</v>
      </c>
      <c r="U2884" t="str">
        <f>f_info_fundmanager(A2884)</f>
        <v>杨超,李宁</v>
      </c>
      <c r="V2884">
        <f>f_info_manager_onthepostdays(A2884,1)</f>
        <v>85</v>
      </c>
      <c r="W2884" s="25">
        <f ca="1">f_return_1w(A2884,"0",参数!$B$2)</f>
        <v>0</v>
      </c>
      <c r="X2884" s="25">
        <f>f_return_1m(A2884,"0",参数!$B$1)</f>
        <v>1.6272337027054</v>
      </c>
      <c r="Y2884" s="25">
        <f>f_return_3m(A2884,0,参数!$B$1)</f>
        <v>0</v>
      </c>
      <c r="Z2884" s="25">
        <f>f_return_6m(A2884,0,参数!B2883)</f>
        <v>0</v>
      </c>
      <c r="AA2884" t="str">
        <f>f_dq_status(A2884,参数!$B$1)</f>
        <v>封闭期</v>
      </c>
      <c r="AB2884" s="17">
        <f ca="1">f_risk_maxdownside(A2884,参数!$B$6,参数!$B$1)</f>
        <v>-0.18693427784337</v>
      </c>
      <c r="AC2884" s="17">
        <f ca="1">f_risk_maxdownside(A2884,参数!$B$4,参数!$B$1)</f>
        <v>-0.18693427784337</v>
      </c>
      <c r="AD2884" t="str">
        <f ca="1">f_risk_maxdownside_date(A2884,参数!$B$6,参数!$B$1)</f>
        <v>20210109-20210115</v>
      </c>
    </row>
    <row r="2885" spans="1:30">
      <c r="A2885" s="15" t="s">
        <v>2913</v>
      </c>
      <c r="B2885" t="str">
        <f>f_info_name(A2885)</f>
        <v>鹏华成长智选A</v>
      </c>
      <c r="C2885" t="str">
        <f>f_info_setupdate(A2885)</f>
        <v>2020-10-19</v>
      </c>
      <c r="D2885" s="16">
        <f t="shared" si="45"/>
        <v>98</v>
      </c>
      <c r="F2885" s="17">
        <f>f_netasset_total(A2885,参数!$B$1,100000000)</f>
        <v>143.5503920702</v>
      </c>
      <c r="G2885" s="17">
        <f ca="1">f_nav_adjustedreturn(A2885,参数!$B$2,参数!$B$1)</f>
        <v>0</v>
      </c>
      <c r="H2885" s="17">
        <f ca="1">f_nav_periodreturnrankingper(A2885,参数!$B$2,参数!$B$1,3)</f>
        <v>0</v>
      </c>
      <c r="I2885" s="17">
        <f ca="1">f_nav_adjustedreturn(A2885,参数!$B$3,参数!$B$2)</f>
        <v>0</v>
      </c>
      <c r="J2885" s="17">
        <f ca="1">f_nav_periodreturnrankingper(A2885,参数!$B$3,参数!$B$2,3)</f>
        <v>0</v>
      </c>
      <c r="K2885" s="17">
        <f ca="1">f_nav_adjustedreturn(A2885,参数!$B$4,参数!$B$3)</f>
        <v>0</v>
      </c>
      <c r="L2885" s="17">
        <f ca="1">f_nav_periodreturnrankingper(A2885,参数!$B$4,参数!$B$3,3)</f>
        <v>0</v>
      </c>
      <c r="M2885" s="17">
        <f ca="1">f_nav_adjustedreturn(A2885,参数!$B$5,参数!$B$4)</f>
        <v>0</v>
      </c>
      <c r="N2885" s="17">
        <f ca="1">f_nav_periodreturnrankingper(A2885,参数!$B$5,参数!$B$4,3)</f>
        <v>0</v>
      </c>
      <c r="O2885" s="17">
        <f ca="1">f_nav_adjustedreturn(A2885,参数!$B$6,参数!$B$5)</f>
        <v>0</v>
      </c>
      <c r="P2885" s="17">
        <f ca="1">f_nav_periodreturnrankingper(A2885,参数!$B$6,参数!$B$5,3)</f>
        <v>0</v>
      </c>
      <c r="Q2885" s="25">
        <f>f_return(A2885,1,参数!$B$1-365/2,参数!$B$1)</f>
        <v>0</v>
      </c>
      <c r="R2885" s="25">
        <f ca="1">f_return(A2885,1,参数!$B$4,参数!$B$1)</f>
        <v>0</v>
      </c>
      <c r="S2885" s="25">
        <f ca="1">f_return(A2885,1,参数!$B$6,参数!$B$1)</f>
        <v>0</v>
      </c>
      <c r="T2885" t="str">
        <f>f_info_investtype(A2885)</f>
        <v>偏股混合型基金</v>
      </c>
      <c r="U2885" t="str">
        <f>f_info_fundmanager(A2885)</f>
        <v>梁浩,包兵华</v>
      </c>
      <c r="V2885">
        <f>f_info_manager_onthepostdays(A2885,1)</f>
        <v>115</v>
      </c>
      <c r="W2885" s="25">
        <f ca="1">f_return_1w(A2885,"0",参数!$B$2)</f>
        <v>0</v>
      </c>
      <c r="X2885" s="25">
        <f>f_return_1m(A2885,"0",参数!$B$1)</f>
        <v>3.90063846767759</v>
      </c>
      <c r="Y2885" s="25">
        <f>f_return_3m(A2885,0,参数!$B$1)</f>
        <v>4.20210105052527</v>
      </c>
      <c r="Z2885" s="25">
        <f>f_return_6m(A2885,0,参数!B2884)</f>
        <v>0</v>
      </c>
      <c r="AA2885" t="str">
        <f>f_dq_status(A2885,参数!$B$1)</f>
        <v>开放申购|开放赎回</v>
      </c>
      <c r="AB2885" s="17">
        <f ca="1">f_risk_maxdownside(A2885,参数!$B$6,参数!$B$1)</f>
        <v>-0.39848575413429</v>
      </c>
      <c r="AC2885" s="17">
        <f ca="1">f_risk_maxdownside(A2885,参数!$B$4,参数!$B$1)</f>
        <v>-0.39848575413429</v>
      </c>
      <c r="AD2885" t="str">
        <f ca="1">f_risk_maxdownside_date(A2885,参数!$B$6,参数!$B$1)</f>
        <v>20201205-20201211</v>
      </c>
    </row>
    <row r="2886" spans="1:30">
      <c r="A2886" s="15" t="s">
        <v>2914</v>
      </c>
      <c r="B2886" t="str">
        <f>f_info_name(A2886)</f>
        <v>兴全安泰稳健养老一年持有</v>
      </c>
      <c r="C2886" t="str">
        <f>f_info_setupdate(A2886)</f>
        <v>2020-11-26</v>
      </c>
      <c r="D2886" s="16">
        <f t="shared" si="45"/>
        <v>60</v>
      </c>
      <c r="F2886" s="17">
        <f>f_netasset_total(A2886,参数!$B$1,100000000)</f>
        <v>56.5783058897</v>
      </c>
      <c r="G2886" s="17">
        <f ca="1">f_nav_adjustedreturn(A2886,参数!$B$2,参数!$B$1)</f>
        <v>0</v>
      </c>
      <c r="H2886" s="17">
        <f ca="1">f_nav_periodreturnrankingper(A2886,参数!$B$2,参数!$B$1,3)</f>
        <v>0</v>
      </c>
      <c r="I2886" s="17">
        <f ca="1">f_nav_adjustedreturn(A2886,参数!$B$3,参数!$B$2)</f>
        <v>0</v>
      </c>
      <c r="J2886" s="17">
        <f ca="1">f_nav_periodreturnrankingper(A2886,参数!$B$3,参数!$B$2,3)</f>
        <v>0</v>
      </c>
      <c r="K2886" s="17">
        <f ca="1">f_nav_adjustedreturn(A2886,参数!$B$4,参数!$B$3)</f>
        <v>0</v>
      </c>
      <c r="L2886" s="17">
        <f ca="1">f_nav_periodreturnrankingper(A2886,参数!$B$4,参数!$B$3,3)</f>
        <v>0</v>
      </c>
      <c r="M2886" s="17">
        <f ca="1">f_nav_adjustedreturn(A2886,参数!$B$5,参数!$B$4)</f>
        <v>0</v>
      </c>
      <c r="N2886" s="17">
        <f ca="1">f_nav_periodreturnrankingper(A2886,参数!$B$5,参数!$B$4,3)</f>
        <v>0</v>
      </c>
      <c r="O2886" s="17">
        <f ca="1">f_nav_adjustedreturn(A2886,参数!$B$6,参数!$B$5)</f>
        <v>0</v>
      </c>
      <c r="P2886" s="17">
        <f ca="1">f_nav_periodreturnrankingper(A2886,参数!$B$6,参数!$B$5,3)</f>
        <v>0</v>
      </c>
      <c r="Q2886" s="25">
        <f>f_return(A2886,1,参数!$B$1-365/2,参数!$B$1)</f>
        <v>0</v>
      </c>
      <c r="R2886" s="25">
        <f ca="1">f_return(A2886,1,参数!$B$4,参数!$B$1)</f>
        <v>0</v>
      </c>
      <c r="S2886" s="25">
        <f ca="1">f_return(A2886,1,参数!$B$6,参数!$B$1)</f>
        <v>0</v>
      </c>
      <c r="T2886" t="str">
        <f>f_info_investtype(A2886)</f>
        <v>偏债混合型基金</v>
      </c>
      <c r="U2886" t="str">
        <f>f_info_fundmanager(A2886)</f>
        <v>林国怀</v>
      </c>
      <c r="V2886">
        <f>f_info_manager_onthepostdays(A2886,1)</f>
        <v>77</v>
      </c>
      <c r="W2886" s="25">
        <f ca="1">f_return_1w(A2886,"0",参数!$B$2)</f>
        <v>0</v>
      </c>
      <c r="X2886" s="25">
        <f>f_return_1m(A2886,"0",参数!$B$1)</f>
        <v>2.67012055395038</v>
      </c>
      <c r="Y2886" s="25">
        <f>f_return_3m(A2886,0,参数!$B$1)</f>
        <v>0</v>
      </c>
      <c r="Z2886" s="25">
        <f>f_return_6m(A2886,0,参数!B2885)</f>
        <v>0</v>
      </c>
      <c r="AA2886" t="str">
        <f>f_dq_status(A2886,参数!$B$1)</f>
        <v>开放申购|暂停赎回</v>
      </c>
      <c r="AB2886" s="17">
        <f ca="1">f_risk_maxdownside(A2886,参数!$B$6,参数!$B$1)</f>
        <v>-0.282899229343469</v>
      </c>
      <c r="AC2886" s="17">
        <f ca="1">f_risk_maxdownside(A2886,参数!$B$4,参数!$B$1)</f>
        <v>-0.282899229343469</v>
      </c>
      <c r="AD2886" t="str">
        <f ca="1">f_risk_maxdownside_date(A2886,参数!$B$6,参数!$B$1)</f>
        <v>20210113-20210114</v>
      </c>
    </row>
    <row r="2887" spans="1:30">
      <c r="A2887" s="15" t="s">
        <v>2915</v>
      </c>
      <c r="B2887" t="str">
        <f>f_info_name(A2887)</f>
        <v>兴全安泰积极养老目标五年</v>
      </c>
      <c r="C2887" t="str">
        <f>f_info_setupdate(A2887)</f>
        <v>2020-12-16</v>
      </c>
      <c r="D2887" s="16">
        <f t="shared" si="45"/>
        <v>40</v>
      </c>
      <c r="F2887" s="17">
        <f>f_netasset_total(A2887,参数!$B$1,100000000)</f>
        <v>9.6858878301</v>
      </c>
      <c r="G2887" s="17">
        <f ca="1">f_nav_adjustedreturn(A2887,参数!$B$2,参数!$B$1)</f>
        <v>0</v>
      </c>
      <c r="H2887" s="17">
        <f ca="1">f_nav_periodreturnrankingper(A2887,参数!$B$2,参数!$B$1,3)</f>
        <v>0</v>
      </c>
      <c r="I2887" s="17">
        <f ca="1">f_nav_adjustedreturn(A2887,参数!$B$3,参数!$B$2)</f>
        <v>0</v>
      </c>
      <c r="J2887" s="17">
        <f ca="1">f_nav_periodreturnrankingper(A2887,参数!$B$3,参数!$B$2,3)</f>
        <v>0</v>
      </c>
      <c r="K2887" s="17">
        <f ca="1">f_nav_adjustedreturn(A2887,参数!$B$4,参数!$B$3)</f>
        <v>0</v>
      </c>
      <c r="L2887" s="17">
        <f ca="1">f_nav_periodreturnrankingper(A2887,参数!$B$4,参数!$B$3,3)</f>
        <v>0</v>
      </c>
      <c r="M2887" s="17">
        <f ca="1">f_nav_adjustedreturn(A2887,参数!$B$5,参数!$B$4)</f>
        <v>0</v>
      </c>
      <c r="N2887" s="17">
        <f ca="1">f_nav_periodreturnrankingper(A2887,参数!$B$5,参数!$B$4,3)</f>
        <v>0</v>
      </c>
      <c r="O2887" s="17">
        <f ca="1">f_nav_adjustedreturn(A2887,参数!$B$6,参数!$B$5)</f>
        <v>0</v>
      </c>
      <c r="P2887" s="17">
        <f ca="1">f_nav_periodreturnrankingper(A2887,参数!$B$6,参数!$B$5,3)</f>
        <v>0</v>
      </c>
      <c r="Q2887" s="25">
        <f>f_return(A2887,1,参数!$B$1-365/2,参数!$B$1)</f>
        <v>0</v>
      </c>
      <c r="R2887" s="25">
        <f ca="1">f_return(A2887,1,参数!$B$4,参数!$B$1)</f>
        <v>0</v>
      </c>
      <c r="S2887" s="25">
        <f ca="1">f_return(A2887,1,参数!$B$6,参数!$B$1)</f>
        <v>0</v>
      </c>
      <c r="T2887" t="str">
        <f>f_info_investtype(A2887)</f>
        <v>偏股混合型基金</v>
      </c>
      <c r="U2887" t="str">
        <f>f_info_fundmanager(A2887)</f>
        <v>林国怀</v>
      </c>
      <c r="V2887">
        <f>f_info_manager_onthepostdays(A2887,1)</f>
        <v>57</v>
      </c>
      <c r="W2887" s="25">
        <f ca="1">f_return_1w(A2887,"0",参数!$B$2)</f>
        <v>0</v>
      </c>
      <c r="X2887" s="25">
        <f>f_return_1m(A2887,"0",参数!$B$1)</f>
        <v>3.53469795307038</v>
      </c>
      <c r="Y2887" s="25">
        <f>f_return_3m(A2887,0,参数!$B$1)</f>
        <v>0</v>
      </c>
      <c r="Z2887" s="25">
        <f>f_return_6m(A2887,0,参数!B2886)</f>
        <v>0</v>
      </c>
      <c r="AA2887" t="str">
        <f>f_dq_status(A2887,参数!$B$1)</f>
        <v>封闭期</v>
      </c>
      <c r="AB2887" s="17">
        <f ca="1">f_risk_maxdownside(A2887,参数!$B$6,参数!$B$1)</f>
        <v>-0.0900000000000012</v>
      </c>
      <c r="AC2887" s="17">
        <f ca="1">f_risk_maxdownside(A2887,参数!$B$4,参数!$B$1)</f>
        <v>-0.0900000000000012</v>
      </c>
      <c r="AD2887" t="str">
        <f ca="1">f_risk_maxdownside_date(A2887,参数!$B$6,参数!$B$1)</f>
        <v>20201217-20201218</v>
      </c>
    </row>
    <row r="2888" spans="1:30">
      <c r="A2888" s="15" t="s">
        <v>2916</v>
      </c>
      <c r="B2888" t="str">
        <f>f_info_name(A2888)</f>
        <v>太平睿安A</v>
      </c>
      <c r="C2888" t="str">
        <f>f_info_setupdate(A2888)</f>
        <v>2020-11-10</v>
      </c>
      <c r="D2888" s="16">
        <f t="shared" si="45"/>
        <v>76</v>
      </c>
      <c r="F2888" s="17">
        <f>f_netasset_total(A2888,参数!$B$1,100000000)</f>
        <v>3.4701646355</v>
      </c>
      <c r="G2888" s="17">
        <f ca="1">f_nav_adjustedreturn(A2888,参数!$B$2,参数!$B$1)</f>
        <v>0</v>
      </c>
      <c r="H2888" s="17">
        <f ca="1">f_nav_periodreturnrankingper(A2888,参数!$B$2,参数!$B$1,3)</f>
        <v>0</v>
      </c>
      <c r="I2888" s="17">
        <f ca="1">f_nav_adjustedreturn(A2888,参数!$B$3,参数!$B$2)</f>
        <v>0</v>
      </c>
      <c r="J2888" s="17">
        <f ca="1">f_nav_periodreturnrankingper(A2888,参数!$B$3,参数!$B$2,3)</f>
        <v>0</v>
      </c>
      <c r="K2888" s="17">
        <f ca="1">f_nav_adjustedreturn(A2888,参数!$B$4,参数!$B$3)</f>
        <v>0</v>
      </c>
      <c r="L2888" s="17">
        <f ca="1">f_nav_periodreturnrankingper(A2888,参数!$B$4,参数!$B$3,3)</f>
        <v>0</v>
      </c>
      <c r="M2888" s="17">
        <f ca="1">f_nav_adjustedreturn(A2888,参数!$B$5,参数!$B$4)</f>
        <v>0</v>
      </c>
      <c r="N2888" s="17">
        <f ca="1">f_nav_periodreturnrankingper(A2888,参数!$B$5,参数!$B$4,3)</f>
        <v>0</v>
      </c>
      <c r="O2888" s="17">
        <f ca="1">f_nav_adjustedreturn(A2888,参数!$B$6,参数!$B$5)</f>
        <v>0</v>
      </c>
      <c r="P2888" s="17">
        <f ca="1">f_nav_periodreturnrankingper(A2888,参数!$B$6,参数!$B$5,3)</f>
        <v>0</v>
      </c>
      <c r="Q2888" s="25">
        <f>f_return(A2888,1,参数!$B$1-365/2,参数!$B$1)</f>
        <v>0</v>
      </c>
      <c r="R2888" s="25">
        <f ca="1">f_return(A2888,1,参数!$B$4,参数!$B$1)</f>
        <v>0</v>
      </c>
      <c r="S2888" s="25">
        <f ca="1">f_return(A2888,1,参数!$B$6,参数!$B$1)</f>
        <v>0</v>
      </c>
      <c r="T2888" t="str">
        <f>f_info_investtype(A2888)</f>
        <v>偏债混合型基金</v>
      </c>
      <c r="U2888" t="str">
        <f>f_info_fundmanager(A2888)</f>
        <v>陈晓</v>
      </c>
      <c r="V2888">
        <f>f_info_manager_onthepostdays(A2888,1)</f>
        <v>93</v>
      </c>
      <c r="W2888" s="25">
        <f ca="1">f_return_1w(A2888,"0",参数!$B$2)</f>
        <v>0</v>
      </c>
      <c r="X2888" s="25">
        <f>f_return_1m(A2888,"0",参数!$B$1)</f>
        <v>4.57555094376915</v>
      </c>
      <c r="Y2888" s="25">
        <f>f_return_3m(A2888,0,参数!$B$1)</f>
        <v>0</v>
      </c>
      <c r="Z2888" s="25">
        <f>f_return_6m(A2888,0,参数!B2887)</f>
        <v>0</v>
      </c>
      <c r="AA2888" t="str">
        <f>f_dq_status(A2888,参数!$B$1)</f>
        <v>开放申购|开放赎回</v>
      </c>
      <c r="AB2888" s="17">
        <f ca="1">f_risk_maxdownside(A2888,参数!$B$6,参数!$B$1)</f>
        <v>-0.988781137098304</v>
      </c>
      <c r="AC2888" s="17">
        <f ca="1">f_risk_maxdownside(A2888,参数!$B$4,参数!$B$1)</f>
        <v>-0.988781137098304</v>
      </c>
      <c r="AD2888" t="str">
        <f ca="1">f_risk_maxdownside_date(A2888,参数!$B$6,参数!$B$1)</f>
        <v>20210108-20210114</v>
      </c>
    </row>
    <row r="2889" spans="1:30">
      <c r="A2889" s="15" t="s">
        <v>2917</v>
      </c>
      <c r="B2889" t="str">
        <f>f_info_name(A2889)</f>
        <v>国富价值成长一年持有A</v>
      </c>
      <c r="C2889" t="str">
        <f>f_info_setupdate(A2889)</f>
        <v>2020-11-04</v>
      </c>
      <c r="D2889" s="16">
        <f t="shared" si="45"/>
        <v>82</v>
      </c>
      <c r="F2889" s="17">
        <f>f_netasset_total(A2889,参数!$B$1,100000000)</f>
        <v>8.9488423789</v>
      </c>
      <c r="G2889" s="17">
        <f ca="1">f_nav_adjustedreturn(A2889,参数!$B$2,参数!$B$1)</f>
        <v>0</v>
      </c>
      <c r="H2889" s="17">
        <f ca="1">f_nav_periodreturnrankingper(A2889,参数!$B$2,参数!$B$1,3)</f>
        <v>0</v>
      </c>
      <c r="I2889" s="17">
        <f ca="1">f_nav_adjustedreturn(A2889,参数!$B$3,参数!$B$2)</f>
        <v>0</v>
      </c>
      <c r="J2889" s="17">
        <f ca="1">f_nav_periodreturnrankingper(A2889,参数!$B$3,参数!$B$2,3)</f>
        <v>0</v>
      </c>
      <c r="K2889" s="17">
        <f ca="1">f_nav_adjustedreturn(A2889,参数!$B$4,参数!$B$3)</f>
        <v>0</v>
      </c>
      <c r="L2889" s="17">
        <f ca="1">f_nav_periodreturnrankingper(A2889,参数!$B$4,参数!$B$3,3)</f>
        <v>0</v>
      </c>
      <c r="M2889" s="17">
        <f ca="1">f_nav_adjustedreturn(A2889,参数!$B$5,参数!$B$4)</f>
        <v>0</v>
      </c>
      <c r="N2889" s="17">
        <f ca="1">f_nav_periodreturnrankingper(A2889,参数!$B$5,参数!$B$4,3)</f>
        <v>0</v>
      </c>
      <c r="O2889" s="17">
        <f ca="1">f_nav_adjustedreturn(A2889,参数!$B$6,参数!$B$5)</f>
        <v>0</v>
      </c>
      <c r="P2889" s="17">
        <f ca="1">f_nav_periodreturnrankingper(A2889,参数!$B$6,参数!$B$5,3)</f>
        <v>0</v>
      </c>
      <c r="Q2889" s="25">
        <f>f_return(A2889,1,参数!$B$1-365/2,参数!$B$1)</f>
        <v>0</v>
      </c>
      <c r="R2889" s="25">
        <f ca="1">f_return(A2889,1,参数!$B$4,参数!$B$1)</f>
        <v>0</v>
      </c>
      <c r="S2889" s="25">
        <f ca="1">f_return(A2889,1,参数!$B$6,参数!$B$1)</f>
        <v>0</v>
      </c>
      <c r="T2889" t="str">
        <f>f_info_investtype(A2889)</f>
        <v>偏股混合型基金</v>
      </c>
      <c r="U2889" t="str">
        <f>f_info_fundmanager(A2889)</f>
        <v>徐荔蓉</v>
      </c>
      <c r="V2889">
        <f>f_info_manager_onthepostdays(A2889,1)</f>
        <v>99</v>
      </c>
      <c r="W2889" s="25">
        <f ca="1">f_return_1w(A2889,"0",参数!$B$2)</f>
        <v>0</v>
      </c>
      <c r="X2889" s="25">
        <f>f_return_1m(A2889,"0",参数!$B$1)</f>
        <v>21.2330768481543</v>
      </c>
      <c r="Y2889" s="25">
        <f>f_return_3m(A2889,0,参数!$B$1)</f>
        <v>0</v>
      </c>
      <c r="Z2889" s="25">
        <f>f_return_6m(A2889,0,参数!B2888)</f>
        <v>0</v>
      </c>
      <c r="AA2889" t="str">
        <f>f_dq_status(A2889,参数!$B$1)</f>
        <v>开放申购|暂停赎回</v>
      </c>
      <c r="AB2889" s="17">
        <f ca="1">f_risk_maxdownside(A2889,参数!$B$6,参数!$B$1)</f>
        <v>-2.0710942945335</v>
      </c>
      <c r="AC2889" s="17">
        <f ca="1">f_risk_maxdownside(A2889,参数!$B$4,参数!$B$1)</f>
        <v>-2.0710942945335</v>
      </c>
      <c r="AD2889" t="str">
        <f ca="1">f_risk_maxdownside_date(A2889,参数!$B$6,参数!$B$1)</f>
        <v>20201124-20201125</v>
      </c>
    </row>
    <row r="2890" spans="1:30">
      <c r="A2890" s="15" t="s">
        <v>2918</v>
      </c>
      <c r="B2890" t="str">
        <f>f_info_name(A2890)</f>
        <v>嘉实价值长青A</v>
      </c>
      <c r="C2890" t="str">
        <f>f_info_setupdate(A2890)</f>
        <v>2020-12-24</v>
      </c>
      <c r="D2890" s="16">
        <f t="shared" si="45"/>
        <v>32</v>
      </c>
      <c r="F2890" s="17">
        <f>f_netasset_total(A2890,参数!$B$1,100000000)</f>
        <v>79.2459716691</v>
      </c>
      <c r="G2890" s="17">
        <f ca="1">f_nav_adjustedreturn(A2890,参数!$B$2,参数!$B$1)</f>
        <v>0</v>
      </c>
      <c r="H2890" s="17">
        <f ca="1">f_nav_periodreturnrankingper(A2890,参数!$B$2,参数!$B$1,3)</f>
        <v>0</v>
      </c>
      <c r="I2890" s="17">
        <f ca="1">f_nav_adjustedreturn(A2890,参数!$B$3,参数!$B$2)</f>
        <v>0</v>
      </c>
      <c r="J2890" s="17">
        <f ca="1">f_nav_periodreturnrankingper(A2890,参数!$B$3,参数!$B$2,3)</f>
        <v>0</v>
      </c>
      <c r="K2890" s="17">
        <f ca="1">f_nav_adjustedreturn(A2890,参数!$B$4,参数!$B$3)</f>
        <v>0</v>
      </c>
      <c r="L2890" s="17">
        <f ca="1">f_nav_periodreturnrankingper(A2890,参数!$B$4,参数!$B$3,3)</f>
        <v>0</v>
      </c>
      <c r="M2890" s="17">
        <f ca="1">f_nav_adjustedreturn(A2890,参数!$B$5,参数!$B$4)</f>
        <v>0</v>
      </c>
      <c r="N2890" s="17">
        <f ca="1">f_nav_periodreturnrankingper(A2890,参数!$B$5,参数!$B$4,3)</f>
        <v>0</v>
      </c>
      <c r="O2890" s="17">
        <f ca="1">f_nav_adjustedreturn(A2890,参数!$B$6,参数!$B$5)</f>
        <v>0</v>
      </c>
      <c r="P2890" s="17">
        <f ca="1">f_nav_periodreturnrankingper(A2890,参数!$B$6,参数!$B$5,3)</f>
        <v>0</v>
      </c>
      <c r="Q2890" s="25">
        <f>f_return(A2890,1,参数!$B$1-365/2,参数!$B$1)</f>
        <v>0</v>
      </c>
      <c r="R2890" s="25">
        <f ca="1">f_return(A2890,1,参数!$B$4,参数!$B$1)</f>
        <v>0</v>
      </c>
      <c r="S2890" s="25">
        <f ca="1">f_return(A2890,1,参数!$B$6,参数!$B$1)</f>
        <v>0</v>
      </c>
      <c r="T2890" t="str">
        <f>f_info_investtype(A2890)</f>
        <v>偏股混合型基金</v>
      </c>
      <c r="U2890" t="str">
        <f>f_info_fundmanager(A2890)</f>
        <v>谭丽</v>
      </c>
      <c r="V2890">
        <f>f_info_manager_onthepostdays(A2890,1)</f>
        <v>49</v>
      </c>
      <c r="W2890" s="25">
        <f ca="1">f_return_1w(A2890,"0",参数!$B$2)</f>
        <v>0</v>
      </c>
      <c r="X2890" s="25">
        <f>f_return_1m(A2890,"0",参数!$B$1)</f>
        <v>3.97761343194084</v>
      </c>
      <c r="Y2890" s="25">
        <f>f_return_3m(A2890,0,参数!$B$1)</f>
        <v>0</v>
      </c>
      <c r="Z2890" s="25">
        <f>f_return_6m(A2890,0,参数!B2889)</f>
        <v>0</v>
      </c>
      <c r="AA2890" t="str">
        <f>f_dq_status(A2890,参数!$B$1)</f>
        <v>封闭期</v>
      </c>
      <c r="AB2890" s="17">
        <f ca="1">f_risk_maxdownside(A2890,参数!$B$6,参数!$B$1)</f>
        <v>-0.885967419262655</v>
      </c>
      <c r="AC2890" s="17">
        <f ca="1">f_risk_maxdownside(A2890,参数!$B$4,参数!$B$1)</f>
        <v>-0.885967419262655</v>
      </c>
      <c r="AD2890" t="str">
        <f ca="1">f_risk_maxdownside_date(A2890,参数!$B$6,参数!$B$1)</f>
        <v>20210116-20210122</v>
      </c>
    </row>
    <row r="2891" spans="1:30">
      <c r="A2891" s="15" t="s">
        <v>2919</v>
      </c>
      <c r="B2891" t="str">
        <f>f_info_name(A2891)</f>
        <v>嘉实优质精选A</v>
      </c>
      <c r="C2891" t="str">
        <f>f_info_setupdate(A2891)</f>
        <v>2020-12-09</v>
      </c>
      <c r="D2891" s="16">
        <f t="shared" si="45"/>
        <v>47</v>
      </c>
      <c r="F2891" s="17">
        <f>f_netasset_total(A2891,参数!$B$1,100000000)</f>
        <v>52.4176524845</v>
      </c>
      <c r="G2891" s="17">
        <f ca="1">f_nav_adjustedreturn(A2891,参数!$B$2,参数!$B$1)</f>
        <v>0</v>
      </c>
      <c r="H2891" s="17">
        <f ca="1">f_nav_periodreturnrankingper(A2891,参数!$B$2,参数!$B$1,3)</f>
        <v>0</v>
      </c>
      <c r="I2891" s="17">
        <f ca="1">f_nav_adjustedreturn(A2891,参数!$B$3,参数!$B$2)</f>
        <v>0</v>
      </c>
      <c r="J2891" s="17">
        <f ca="1">f_nav_periodreturnrankingper(A2891,参数!$B$3,参数!$B$2,3)</f>
        <v>0</v>
      </c>
      <c r="K2891" s="17">
        <f ca="1">f_nav_adjustedreturn(A2891,参数!$B$4,参数!$B$3)</f>
        <v>0</v>
      </c>
      <c r="L2891" s="17">
        <f ca="1">f_nav_periodreturnrankingper(A2891,参数!$B$4,参数!$B$3,3)</f>
        <v>0</v>
      </c>
      <c r="M2891" s="17">
        <f ca="1">f_nav_adjustedreturn(A2891,参数!$B$5,参数!$B$4)</f>
        <v>0</v>
      </c>
      <c r="N2891" s="17">
        <f ca="1">f_nav_periodreturnrankingper(A2891,参数!$B$5,参数!$B$4,3)</f>
        <v>0</v>
      </c>
      <c r="O2891" s="17">
        <f ca="1">f_nav_adjustedreturn(A2891,参数!$B$6,参数!$B$5)</f>
        <v>0</v>
      </c>
      <c r="P2891" s="17">
        <f ca="1">f_nav_periodreturnrankingper(A2891,参数!$B$6,参数!$B$5,3)</f>
        <v>0</v>
      </c>
      <c r="Q2891" s="25">
        <f>f_return(A2891,1,参数!$B$1-365/2,参数!$B$1)</f>
        <v>0</v>
      </c>
      <c r="R2891" s="25">
        <f ca="1">f_return(A2891,1,参数!$B$4,参数!$B$1)</f>
        <v>0</v>
      </c>
      <c r="S2891" s="25">
        <f ca="1">f_return(A2891,1,参数!$B$6,参数!$B$1)</f>
        <v>0</v>
      </c>
      <c r="T2891" t="str">
        <f>f_info_investtype(A2891)</f>
        <v>偏股混合型基金</v>
      </c>
      <c r="U2891" t="str">
        <f>f_info_fundmanager(A2891)</f>
        <v>胡涛</v>
      </c>
      <c r="V2891">
        <f>f_info_manager_onthepostdays(A2891,1)</f>
        <v>64</v>
      </c>
      <c r="W2891" s="25">
        <f ca="1">f_return_1w(A2891,"0",参数!$B$2)</f>
        <v>0</v>
      </c>
      <c r="X2891" s="25">
        <f>f_return_1m(A2891,"0",参数!$B$1)</f>
        <v>13.8940868263473</v>
      </c>
      <c r="Y2891" s="25">
        <f>f_return_3m(A2891,0,参数!$B$1)</f>
        <v>0</v>
      </c>
      <c r="Z2891" s="25">
        <f>f_return_6m(A2891,0,参数!B2890)</f>
        <v>0</v>
      </c>
      <c r="AA2891" t="str">
        <f>f_dq_status(A2891,参数!$B$1)</f>
        <v>封闭期</v>
      </c>
      <c r="AB2891" s="17">
        <f ca="1">f_risk_maxdownside(A2891,参数!$B$6,参数!$B$1)</f>
        <v>-2.76418576701863</v>
      </c>
      <c r="AC2891" s="17">
        <f ca="1">f_risk_maxdownside(A2891,参数!$B$4,参数!$B$1)</f>
        <v>-2.76418576701863</v>
      </c>
      <c r="AD2891" t="str">
        <f ca="1">f_risk_maxdownside_date(A2891,参数!$B$6,参数!$B$1)</f>
        <v>20210109-20210115</v>
      </c>
    </row>
    <row r="2892" spans="1:30">
      <c r="A2892" s="15" t="s">
        <v>2920</v>
      </c>
      <c r="B2892" t="str">
        <f>f_info_name(A2892)</f>
        <v>嘉实民安添岁稳健养老一年持有</v>
      </c>
      <c r="C2892" t="str">
        <f>f_info_setupdate(A2892)</f>
        <v>2021-01-13</v>
      </c>
      <c r="D2892" s="16">
        <f t="shared" si="45"/>
        <v>12</v>
      </c>
      <c r="F2892" s="17">
        <f>f_netasset_total(A2892,参数!$B$1,100000000)</f>
        <v>50.8295377875</v>
      </c>
      <c r="G2892" s="17">
        <f ca="1">f_nav_adjustedreturn(A2892,参数!$B$2,参数!$B$1)</f>
        <v>0</v>
      </c>
      <c r="H2892" s="17">
        <f ca="1">f_nav_periodreturnrankingper(A2892,参数!$B$2,参数!$B$1,3)</f>
        <v>0</v>
      </c>
      <c r="I2892" s="17">
        <f ca="1">f_nav_adjustedreturn(A2892,参数!$B$3,参数!$B$2)</f>
        <v>0</v>
      </c>
      <c r="J2892" s="17">
        <f ca="1">f_nav_periodreturnrankingper(A2892,参数!$B$3,参数!$B$2,3)</f>
        <v>0</v>
      </c>
      <c r="K2892" s="17">
        <f ca="1">f_nav_adjustedreturn(A2892,参数!$B$4,参数!$B$3)</f>
        <v>0</v>
      </c>
      <c r="L2892" s="17">
        <f ca="1">f_nav_periodreturnrankingper(A2892,参数!$B$4,参数!$B$3,3)</f>
        <v>0</v>
      </c>
      <c r="M2892" s="17">
        <f ca="1">f_nav_adjustedreturn(A2892,参数!$B$5,参数!$B$4)</f>
        <v>0</v>
      </c>
      <c r="N2892" s="17">
        <f ca="1">f_nav_periodreturnrankingper(A2892,参数!$B$5,参数!$B$4,3)</f>
        <v>0</v>
      </c>
      <c r="O2892" s="17">
        <f ca="1">f_nav_adjustedreturn(A2892,参数!$B$6,参数!$B$5)</f>
        <v>0</v>
      </c>
      <c r="P2892" s="17">
        <f ca="1">f_nav_periodreturnrankingper(A2892,参数!$B$6,参数!$B$5,3)</f>
        <v>0</v>
      </c>
      <c r="Q2892" s="25">
        <f>f_return(A2892,1,参数!$B$1-365/2,参数!$B$1)</f>
        <v>0</v>
      </c>
      <c r="R2892" s="25">
        <f ca="1">f_return(A2892,1,参数!$B$4,参数!$B$1)</f>
        <v>0</v>
      </c>
      <c r="S2892" s="25">
        <f ca="1">f_return(A2892,1,参数!$B$6,参数!$B$1)</f>
        <v>0</v>
      </c>
      <c r="T2892" t="str">
        <f>f_info_investtype(A2892)</f>
        <v>偏债混合型基金</v>
      </c>
      <c r="U2892" t="str">
        <f>f_info_fundmanager(A2892)</f>
        <v>郑科</v>
      </c>
      <c r="V2892">
        <f>f_info_manager_onthepostdays(A2892,1)</f>
        <v>29</v>
      </c>
      <c r="W2892" s="25">
        <f ca="1">f_return_1w(A2892,"0",参数!$B$2)</f>
        <v>0</v>
      </c>
      <c r="X2892" s="25">
        <f>f_return_1m(A2892,"0",参数!$B$1)</f>
        <v>0</v>
      </c>
      <c r="Y2892" s="25">
        <f>f_return_3m(A2892,0,参数!$B$1)</f>
        <v>0</v>
      </c>
      <c r="Z2892" s="25">
        <f>f_return_6m(A2892,0,参数!B2891)</f>
        <v>0</v>
      </c>
      <c r="AA2892" t="str">
        <f>f_dq_status(A2892,参数!$B$1)</f>
        <v>封闭期</v>
      </c>
      <c r="AB2892" s="17">
        <f ca="1">f_risk_maxdownside(A2892,参数!$B$6,参数!$B$1)</f>
        <v>0</v>
      </c>
      <c r="AC2892" s="17">
        <f ca="1">f_risk_maxdownside(A2892,参数!$B$4,参数!$B$1)</f>
        <v>0</v>
      </c>
      <c r="AD2892" t="str">
        <f ca="1">f_risk_maxdownside_date(A2892,参数!$B$6,参数!$B$1)</f>
        <v>20210114-20210115</v>
      </c>
    </row>
    <row r="2893" spans="1:30">
      <c r="A2893" s="15" t="s">
        <v>2921</v>
      </c>
      <c r="B2893" t="str">
        <f>f_info_name(A2893)</f>
        <v>中信建投智享生活A</v>
      </c>
      <c r="C2893" t="str">
        <f>f_info_setupdate(A2893)</f>
        <v>2020-11-04</v>
      </c>
      <c r="D2893" s="16">
        <f t="shared" si="45"/>
        <v>82</v>
      </c>
      <c r="F2893" s="17">
        <f>f_netasset_total(A2893,参数!$B$1,100000000)</f>
        <v>4.4253220381</v>
      </c>
      <c r="G2893" s="17">
        <f ca="1">f_nav_adjustedreturn(A2893,参数!$B$2,参数!$B$1)</f>
        <v>0</v>
      </c>
      <c r="H2893" s="17">
        <f ca="1">f_nav_periodreturnrankingper(A2893,参数!$B$2,参数!$B$1,3)</f>
        <v>0</v>
      </c>
      <c r="I2893" s="17">
        <f ca="1">f_nav_adjustedreturn(A2893,参数!$B$3,参数!$B$2)</f>
        <v>0</v>
      </c>
      <c r="J2893" s="17">
        <f ca="1">f_nav_periodreturnrankingper(A2893,参数!$B$3,参数!$B$2,3)</f>
        <v>0</v>
      </c>
      <c r="K2893" s="17">
        <f ca="1">f_nav_adjustedreturn(A2893,参数!$B$4,参数!$B$3)</f>
        <v>0</v>
      </c>
      <c r="L2893" s="17">
        <f ca="1">f_nav_periodreturnrankingper(A2893,参数!$B$4,参数!$B$3,3)</f>
        <v>0</v>
      </c>
      <c r="M2893" s="17">
        <f ca="1">f_nav_adjustedreturn(A2893,参数!$B$5,参数!$B$4)</f>
        <v>0</v>
      </c>
      <c r="N2893" s="17">
        <f ca="1">f_nav_periodreturnrankingper(A2893,参数!$B$5,参数!$B$4,3)</f>
        <v>0</v>
      </c>
      <c r="O2893" s="17">
        <f ca="1">f_nav_adjustedreturn(A2893,参数!$B$6,参数!$B$5)</f>
        <v>0</v>
      </c>
      <c r="P2893" s="17">
        <f ca="1">f_nav_periodreturnrankingper(A2893,参数!$B$6,参数!$B$5,3)</f>
        <v>0</v>
      </c>
      <c r="Q2893" s="25">
        <f>f_return(A2893,1,参数!$B$1-365/2,参数!$B$1)</f>
        <v>0</v>
      </c>
      <c r="R2893" s="25">
        <f ca="1">f_return(A2893,1,参数!$B$4,参数!$B$1)</f>
        <v>0</v>
      </c>
      <c r="S2893" s="25">
        <f ca="1">f_return(A2893,1,参数!$B$6,参数!$B$1)</f>
        <v>0</v>
      </c>
      <c r="T2893" t="str">
        <f>f_info_investtype(A2893)</f>
        <v>偏股混合型基金</v>
      </c>
      <c r="U2893" t="str">
        <f>f_info_fundmanager(A2893)</f>
        <v>周紫光</v>
      </c>
      <c r="V2893">
        <f>f_info_manager_onthepostdays(A2893,1)</f>
        <v>99</v>
      </c>
      <c r="W2893" s="25">
        <f ca="1">f_return_1w(A2893,"0",参数!$B$2)</f>
        <v>0</v>
      </c>
      <c r="X2893" s="25">
        <f>f_return_1m(A2893,"0",参数!$B$1)</f>
        <v>1.08173076923078</v>
      </c>
      <c r="Y2893" s="25">
        <f>f_return_3m(A2893,0,参数!$B$1)</f>
        <v>0</v>
      </c>
      <c r="Z2893" s="25">
        <f>f_return_6m(A2893,0,参数!B2892)</f>
        <v>0</v>
      </c>
      <c r="AA2893" t="str">
        <f>f_dq_status(A2893,参数!$B$1)</f>
        <v>开放申购|开放赎回</v>
      </c>
      <c r="AB2893" s="17">
        <f ca="1">f_risk_maxdownside(A2893,参数!$B$6,参数!$B$1)</f>
        <v>-3.55504587155962</v>
      </c>
      <c r="AC2893" s="17">
        <f ca="1">f_risk_maxdownside(A2893,参数!$B$4,参数!$B$1)</f>
        <v>-3.55504587155962</v>
      </c>
      <c r="AD2893" t="str">
        <f ca="1">f_risk_maxdownside_date(A2893,参数!$B$6,参数!$B$1)</f>
        <v>20210122-20210125</v>
      </c>
    </row>
    <row r="2894" spans="1:30">
      <c r="A2894" s="15" t="s">
        <v>2922</v>
      </c>
      <c r="B2894" t="str">
        <f>f_info_name(A2894)</f>
        <v>海富通成长价值A</v>
      </c>
      <c r="C2894" t="str">
        <f>f_info_setupdate(A2894)</f>
        <v>2020-12-17</v>
      </c>
      <c r="D2894" s="16">
        <f t="shared" si="45"/>
        <v>39</v>
      </c>
      <c r="F2894" s="17">
        <f>f_netasset_total(A2894,参数!$B$1,100000000)</f>
        <v>37.5458495566</v>
      </c>
      <c r="G2894" s="17">
        <f ca="1">f_nav_adjustedreturn(A2894,参数!$B$2,参数!$B$1)</f>
        <v>0</v>
      </c>
      <c r="H2894" s="17">
        <f ca="1">f_nav_periodreturnrankingper(A2894,参数!$B$2,参数!$B$1,3)</f>
        <v>0</v>
      </c>
      <c r="I2894" s="17">
        <f ca="1">f_nav_adjustedreturn(A2894,参数!$B$3,参数!$B$2)</f>
        <v>0</v>
      </c>
      <c r="J2894" s="17">
        <f ca="1">f_nav_periodreturnrankingper(A2894,参数!$B$3,参数!$B$2,3)</f>
        <v>0</v>
      </c>
      <c r="K2894" s="17">
        <f ca="1">f_nav_adjustedreturn(A2894,参数!$B$4,参数!$B$3)</f>
        <v>0</v>
      </c>
      <c r="L2894" s="17">
        <f ca="1">f_nav_periodreturnrankingper(A2894,参数!$B$4,参数!$B$3,3)</f>
        <v>0</v>
      </c>
      <c r="M2894" s="17">
        <f ca="1">f_nav_adjustedreturn(A2894,参数!$B$5,参数!$B$4)</f>
        <v>0</v>
      </c>
      <c r="N2894" s="17">
        <f ca="1">f_nav_periodreturnrankingper(A2894,参数!$B$5,参数!$B$4,3)</f>
        <v>0</v>
      </c>
      <c r="O2894" s="17">
        <f ca="1">f_nav_adjustedreturn(A2894,参数!$B$6,参数!$B$5)</f>
        <v>0</v>
      </c>
      <c r="P2894" s="17">
        <f ca="1">f_nav_periodreturnrankingper(A2894,参数!$B$6,参数!$B$5,3)</f>
        <v>0</v>
      </c>
      <c r="Q2894" s="25">
        <f>f_return(A2894,1,参数!$B$1-365/2,参数!$B$1)</f>
        <v>0</v>
      </c>
      <c r="R2894" s="25">
        <f ca="1">f_return(A2894,1,参数!$B$4,参数!$B$1)</f>
        <v>0</v>
      </c>
      <c r="S2894" s="25">
        <f ca="1">f_return(A2894,1,参数!$B$6,参数!$B$1)</f>
        <v>0</v>
      </c>
      <c r="T2894" t="str">
        <f>f_info_investtype(A2894)</f>
        <v>偏股混合型基金</v>
      </c>
      <c r="U2894" t="str">
        <f>f_info_fundmanager(A2894)</f>
        <v>黄峰,范庭芳</v>
      </c>
      <c r="V2894">
        <f>f_info_manager_onthepostdays(A2894,1)</f>
        <v>56</v>
      </c>
      <c r="W2894" s="25">
        <f ca="1">f_return_1w(A2894,"0",参数!$B$2)</f>
        <v>0</v>
      </c>
      <c r="X2894" s="25">
        <f>f_return_1m(A2894,"0",参数!$B$1)</f>
        <v>3.69998997292691</v>
      </c>
      <c r="Y2894" s="25">
        <f>f_return_3m(A2894,0,参数!$B$1)</f>
        <v>0</v>
      </c>
      <c r="Z2894" s="25">
        <f>f_return_6m(A2894,0,参数!B2893)</f>
        <v>0</v>
      </c>
      <c r="AA2894" t="str">
        <f>f_dq_status(A2894,参数!$B$1)</f>
        <v>封闭期</v>
      </c>
      <c r="AB2894" s="17">
        <f ca="1">f_risk_maxdownside(A2894,参数!$B$6,参数!$B$1)</f>
        <v>-0.270000000000004</v>
      </c>
      <c r="AC2894" s="17">
        <f ca="1">f_risk_maxdownside(A2894,参数!$B$4,参数!$B$1)</f>
        <v>-0.270000000000004</v>
      </c>
      <c r="AD2894" t="str">
        <f ca="1">f_risk_maxdownside_date(A2894,参数!$B$6,参数!$B$1)</f>
        <v>20201218-20201225</v>
      </c>
    </row>
    <row r="2895" spans="1:30">
      <c r="A2895" s="15" t="s">
        <v>2923</v>
      </c>
      <c r="B2895" t="str">
        <f>f_info_name(A2895)</f>
        <v>景顺长城产业趋势</v>
      </c>
      <c r="C2895" t="str">
        <f>f_info_setupdate(A2895)</f>
        <v>2021-01-15</v>
      </c>
      <c r="D2895" s="16">
        <f t="shared" si="45"/>
        <v>10</v>
      </c>
      <c r="F2895" s="17">
        <f>f_netasset_total(A2895,参数!$B$1,100000000)</f>
        <v>79.1059709268</v>
      </c>
      <c r="G2895" s="17">
        <f ca="1">f_nav_adjustedreturn(A2895,参数!$B$2,参数!$B$1)</f>
        <v>0</v>
      </c>
      <c r="H2895" s="17">
        <f ca="1">f_nav_periodreturnrankingper(A2895,参数!$B$2,参数!$B$1,3)</f>
        <v>0</v>
      </c>
      <c r="I2895" s="17">
        <f ca="1">f_nav_adjustedreturn(A2895,参数!$B$3,参数!$B$2)</f>
        <v>0</v>
      </c>
      <c r="J2895" s="17">
        <f ca="1">f_nav_periodreturnrankingper(A2895,参数!$B$3,参数!$B$2,3)</f>
        <v>0</v>
      </c>
      <c r="K2895" s="17">
        <f ca="1">f_nav_adjustedreturn(A2895,参数!$B$4,参数!$B$3)</f>
        <v>0</v>
      </c>
      <c r="L2895" s="17">
        <f ca="1">f_nav_periodreturnrankingper(A2895,参数!$B$4,参数!$B$3,3)</f>
        <v>0</v>
      </c>
      <c r="M2895" s="17">
        <f ca="1">f_nav_adjustedreturn(A2895,参数!$B$5,参数!$B$4)</f>
        <v>0</v>
      </c>
      <c r="N2895" s="17">
        <f ca="1">f_nav_periodreturnrankingper(A2895,参数!$B$5,参数!$B$4,3)</f>
        <v>0</v>
      </c>
      <c r="O2895" s="17">
        <f ca="1">f_nav_adjustedreturn(A2895,参数!$B$6,参数!$B$5)</f>
        <v>0</v>
      </c>
      <c r="P2895" s="17">
        <f ca="1">f_nav_periodreturnrankingper(A2895,参数!$B$6,参数!$B$5,3)</f>
        <v>0</v>
      </c>
      <c r="Q2895" s="25">
        <f>f_return(A2895,1,参数!$B$1-365/2,参数!$B$1)</f>
        <v>0</v>
      </c>
      <c r="R2895" s="25">
        <f ca="1">f_return(A2895,1,参数!$B$4,参数!$B$1)</f>
        <v>0</v>
      </c>
      <c r="S2895" s="25">
        <f ca="1">f_return(A2895,1,参数!$B$6,参数!$B$1)</f>
        <v>0</v>
      </c>
      <c r="T2895" t="str">
        <f>f_info_investtype(A2895)</f>
        <v>偏股混合型基金</v>
      </c>
      <c r="U2895" t="str">
        <f>f_info_fundmanager(A2895)</f>
        <v>詹成</v>
      </c>
      <c r="V2895">
        <f>f_info_manager_onthepostdays(A2895,1)</f>
        <v>27</v>
      </c>
      <c r="W2895" s="25">
        <f ca="1">f_return_1w(A2895,"0",参数!$B$2)</f>
        <v>0</v>
      </c>
      <c r="X2895" s="25">
        <f>f_return_1m(A2895,"0",参数!$B$1)</f>
        <v>0</v>
      </c>
      <c r="Y2895" s="25">
        <f>f_return_3m(A2895,0,参数!$B$1)</f>
        <v>0</v>
      </c>
      <c r="Z2895" s="25">
        <f>f_return_6m(A2895,0,参数!B2894)</f>
        <v>0</v>
      </c>
      <c r="AA2895" t="str">
        <f>f_dq_status(A2895,参数!$B$1)</f>
        <v>封闭期</v>
      </c>
      <c r="AB2895" s="17">
        <f ca="1">f_risk_maxdownside(A2895,参数!$B$6,参数!$B$1)</f>
        <v>-0.0099999999999989</v>
      </c>
      <c r="AC2895" s="17">
        <f ca="1">f_risk_maxdownside(A2895,参数!$B$4,参数!$B$1)</f>
        <v>-0.0099999999999989</v>
      </c>
      <c r="AD2895" t="str">
        <f ca="1">f_risk_maxdownside_date(A2895,参数!$B$6,参数!$B$1)</f>
        <v>20210115-20210115</v>
      </c>
    </row>
    <row r="2896" spans="1:30">
      <c r="A2896" s="15" t="s">
        <v>2924</v>
      </c>
      <c r="B2896" t="str">
        <f>f_info_name(A2896)</f>
        <v>华商量化优质精选</v>
      </c>
      <c r="C2896" t="str">
        <f>f_info_setupdate(A2896)</f>
        <v>2020-10-28</v>
      </c>
      <c r="D2896" s="16">
        <f t="shared" si="45"/>
        <v>89</v>
      </c>
      <c r="F2896" s="17">
        <f>f_netasset_total(A2896,参数!$B$1,100000000)</f>
        <v>23.7854214274</v>
      </c>
      <c r="G2896" s="17">
        <f ca="1">f_nav_adjustedreturn(A2896,参数!$B$2,参数!$B$1)</f>
        <v>0</v>
      </c>
      <c r="H2896" s="17">
        <f ca="1">f_nav_periodreturnrankingper(A2896,参数!$B$2,参数!$B$1,3)</f>
        <v>0</v>
      </c>
      <c r="I2896" s="17">
        <f ca="1">f_nav_adjustedreturn(A2896,参数!$B$3,参数!$B$2)</f>
        <v>0</v>
      </c>
      <c r="J2896" s="17">
        <f ca="1">f_nav_periodreturnrankingper(A2896,参数!$B$3,参数!$B$2,3)</f>
        <v>0</v>
      </c>
      <c r="K2896" s="17">
        <f ca="1">f_nav_adjustedreturn(A2896,参数!$B$4,参数!$B$3)</f>
        <v>0</v>
      </c>
      <c r="L2896" s="17">
        <f ca="1">f_nav_periodreturnrankingper(A2896,参数!$B$4,参数!$B$3,3)</f>
        <v>0</v>
      </c>
      <c r="M2896" s="17">
        <f ca="1">f_nav_adjustedreturn(A2896,参数!$B$5,参数!$B$4)</f>
        <v>0</v>
      </c>
      <c r="N2896" s="17">
        <f ca="1">f_nav_periodreturnrankingper(A2896,参数!$B$5,参数!$B$4,3)</f>
        <v>0</v>
      </c>
      <c r="O2896" s="17">
        <f ca="1">f_nav_adjustedreturn(A2896,参数!$B$6,参数!$B$5)</f>
        <v>0</v>
      </c>
      <c r="P2896" s="17">
        <f ca="1">f_nav_periodreturnrankingper(A2896,参数!$B$6,参数!$B$5,3)</f>
        <v>0</v>
      </c>
      <c r="Q2896" s="25">
        <f>f_return(A2896,1,参数!$B$1-365/2,参数!$B$1)</f>
        <v>0</v>
      </c>
      <c r="R2896" s="25">
        <f ca="1">f_return(A2896,1,参数!$B$4,参数!$B$1)</f>
        <v>0</v>
      </c>
      <c r="S2896" s="25">
        <f ca="1">f_return(A2896,1,参数!$B$6,参数!$B$1)</f>
        <v>0</v>
      </c>
      <c r="T2896" t="str">
        <f>f_info_investtype(A2896)</f>
        <v>偏股混合型基金</v>
      </c>
      <c r="U2896" t="str">
        <f>f_info_fundmanager(A2896)</f>
        <v>邓默</v>
      </c>
      <c r="V2896">
        <f>f_info_manager_onthepostdays(A2896,1)</f>
        <v>106</v>
      </c>
      <c r="W2896" s="25">
        <f ca="1">f_return_1w(A2896,"0",参数!$B$2)</f>
        <v>0</v>
      </c>
      <c r="X2896" s="25">
        <f>f_return_1m(A2896,"0",参数!$B$1)</f>
        <v>7.49428486233972</v>
      </c>
      <c r="Y2896" s="25">
        <f>f_return_3m(A2896,0,参数!$B$1)</f>
        <v>0</v>
      </c>
      <c r="Z2896" s="25">
        <f>f_return_6m(A2896,0,参数!B2895)</f>
        <v>0</v>
      </c>
      <c r="AA2896" t="str">
        <f>f_dq_status(A2896,参数!$B$1)</f>
        <v>开放申购|开放赎回</v>
      </c>
      <c r="AB2896" s="17">
        <f ca="1">f_risk_maxdownside(A2896,参数!$B$6,参数!$B$1)</f>
        <v>-6.04176334106728</v>
      </c>
      <c r="AC2896" s="17">
        <f ca="1">f_risk_maxdownside(A2896,参数!$B$4,参数!$B$1)</f>
        <v>-6.04176334106728</v>
      </c>
      <c r="AD2896" t="str">
        <f ca="1">f_risk_maxdownside_date(A2896,参数!$B$6,参数!$B$1)</f>
        <v>20210113-20210119</v>
      </c>
    </row>
    <row r="2897" spans="1:30">
      <c r="A2897" s="15" t="s">
        <v>2925</v>
      </c>
      <c r="B2897" t="str">
        <f>f_info_name(A2897)</f>
        <v>万家互联互通中国优势量化策略A</v>
      </c>
      <c r="C2897" t="str">
        <f>f_info_setupdate(A2897)</f>
        <v>2020-11-04</v>
      </c>
      <c r="D2897" s="16">
        <f t="shared" si="45"/>
        <v>82</v>
      </c>
      <c r="F2897" s="17">
        <f>f_netasset_total(A2897,参数!$B$1,100000000)</f>
        <v>8.1157456109</v>
      </c>
      <c r="G2897" s="17">
        <f ca="1">f_nav_adjustedreturn(A2897,参数!$B$2,参数!$B$1)</f>
        <v>0</v>
      </c>
      <c r="H2897" s="17">
        <f ca="1">f_nav_periodreturnrankingper(A2897,参数!$B$2,参数!$B$1,3)</f>
        <v>0</v>
      </c>
      <c r="I2897" s="17">
        <f ca="1">f_nav_adjustedreturn(A2897,参数!$B$3,参数!$B$2)</f>
        <v>0</v>
      </c>
      <c r="J2897" s="17">
        <f ca="1">f_nav_periodreturnrankingper(A2897,参数!$B$3,参数!$B$2,3)</f>
        <v>0</v>
      </c>
      <c r="K2897" s="17">
        <f ca="1">f_nav_adjustedreturn(A2897,参数!$B$4,参数!$B$3)</f>
        <v>0</v>
      </c>
      <c r="L2897" s="17">
        <f ca="1">f_nav_periodreturnrankingper(A2897,参数!$B$4,参数!$B$3,3)</f>
        <v>0</v>
      </c>
      <c r="M2897" s="17">
        <f ca="1">f_nav_adjustedreturn(A2897,参数!$B$5,参数!$B$4)</f>
        <v>0</v>
      </c>
      <c r="N2897" s="17">
        <f ca="1">f_nav_periodreturnrankingper(A2897,参数!$B$5,参数!$B$4,3)</f>
        <v>0</v>
      </c>
      <c r="O2897" s="17">
        <f ca="1">f_nav_adjustedreturn(A2897,参数!$B$6,参数!$B$5)</f>
        <v>0</v>
      </c>
      <c r="P2897" s="17">
        <f ca="1">f_nav_periodreturnrankingper(A2897,参数!$B$6,参数!$B$5,3)</f>
        <v>0</v>
      </c>
      <c r="Q2897" s="25">
        <f>f_return(A2897,1,参数!$B$1-365/2,参数!$B$1)</f>
        <v>0</v>
      </c>
      <c r="R2897" s="25">
        <f ca="1">f_return(A2897,1,参数!$B$4,参数!$B$1)</f>
        <v>0</v>
      </c>
      <c r="S2897" s="25">
        <f ca="1">f_return(A2897,1,参数!$B$6,参数!$B$1)</f>
        <v>0</v>
      </c>
      <c r="T2897" t="str">
        <f>f_info_investtype(A2897)</f>
        <v>偏股混合型基金</v>
      </c>
      <c r="U2897" t="str">
        <f>f_info_fundmanager(A2897)</f>
        <v>尹航</v>
      </c>
      <c r="V2897">
        <f>f_info_manager_onthepostdays(A2897,1)</f>
        <v>99</v>
      </c>
      <c r="W2897" s="25">
        <f ca="1">f_return_1w(A2897,"0",参数!$B$2)</f>
        <v>0</v>
      </c>
      <c r="X2897" s="25">
        <f>f_return_1m(A2897,"0",参数!$B$1)</f>
        <v>15.720564855513</v>
      </c>
      <c r="Y2897" s="25">
        <f>f_return_3m(A2897,0,参数!$B$1)</f>
        <v>0</v>
      </c>
      <c r="Z2897" s="25">
        <f>f_return_6m(A2897,0,参数!B2896)</f>
        <v>0</v>
      </c>
      <c r="AA2897" t="str">
        <f>f_dq_status(A2897,参数!$B$1)</f>
        <v>开放申购|开放赎回</v>
      </c>
      <c r="AB2897" s="17">
        <f ca="1">f_risk_maxdownside(A2897,参数!$B$6,参数!$B$1)</f>
        <v>-4.80118792278502</v>
      </c>
      <c r="AC2897" s="17">
        <f ca="1">f_risk_maxdownside(A2897,参数!$B$4,参数!$B$1)</f>
        <v>-4.80118792278502</v>
      </c>
      <c r="AD2897" t="str">
        <f ca="1">f_risk_maxdownside_date(A2897,参数!$B$6,参数!$B$1)</f>
        <v>20210113-20210119</v>
      </c>
    </row>
    <row r="2898" spans="1:30">
      <c r="A2898" s="15" t="s">
        <v>2926</v>
      </c>
      <c r="B2898" t="str">
        <f>f_info_name(A2898)</f>
        <v>汇添富品牌驱动六个月持有</v>
      </c>
      <c r="C2898" t="str">
        <f>f_info_setupdate(A2898)</f>
        <v>2020-10-19</v>
      </c>
      <c r="D2898" s="16">
        <f t="shared" si="45"/>
        <v>98</v>
      </c>
      <c r="F2898" s="17">
        <f>f_netasset_total(A2898,参数!$B$1,100000000)</f>
        <v>75.622221894</v>
      </c>
      <c r="G2898" s="17">
        <f ca="1">f_nav_adjustedreturn(A2898,参数!$B$2,参数!$B$1)</f>
        <v>0</v>
      </c>
      <c r="H2898" s="17">
        <f ca="1">f_nav_periodreturnrankingper(A2898,参数!$B$2,参数!$B$1,3)</f>
        <v>0</v>
      </c>
      <c r="I2898" s="17">
        <f ca="1">f_nav_adjustedreturn(A2898,参数!$B$3,参数!$B$2)</f>
        <v>0</v>
      </c>
      <c r="J2898" s="17">
        <f ca="1">f_nav_periodreturnrankingper(A2898,参数!$B$3,参数!$B$2,3)</f>
        <v>0</v>
      </c>
      <c r="K2898" s="17">
        <f ca="1">f_nav_adjustedreturn(A2898,参数!$B$4,参数!$B$3)</f>
        <v>0</v>
      </c>
      <c r="L2898" s="17">
        <f ca="1">f_nav_periodreturnrankingper(A2898,参数!$B$4,参数!$B$3,3)</f>
        <v>0</v>
      </c>
      <c r="M2898" s="17">
        <f ca="1">f_nav_adjustedreturn(A2898,参数!$B$5,参数!$B$4)</f>
        <v>0</v>
      </c>
      <c r="N2898" s="17">
        <f ca="1">f_nav_periodreturnrankingper(A2898,参数!$B$5,参数!$B$4,3)</f>
        <v>0</v>
      </c>
      <c r="O2898" s="17">
        <f ca="1">f_nav_adjustedreturn(A2898,参数!$B$6,参数!$B$5)</f>
        <v>0</v>
      </c>
      <c r="P2898" s="17">
        <f ca="1">f_nav_periodreturnrankingper(A2898,参数!$B$6,参数!$B$5,3)</f>
        <v>0</v>
      </c>
      <c r="Q2898" s="25">
        <f>f_return(A2898,1,参数!$B$1-365/2,参数!$B$1)</f>
        <v>0</v>
      </c>
      <c r="R2898" s="25">
        <f ca="1">f_return(A2898,1,参数!$B$4,参数!$B$1)</f>
        <v>0</v>
      </c>
      <c r="S2898" s="25">
        <f ca="1">f_return(A2898,1,参数!$B$6,参数!$B$1)</f>
        <v>0</v>
      </c>
      <c r="T2898" t="str">
        <f>f_info_investtype(A2898)</f>
        <v>偏股混合型基金</v>
      </c>
      <c r="U2898" t="str">
        <f>f_info_fundmanager(A2898)</f>
        <v>郑慧莲</v>
      </c>
      <c r="V2898">
        <f>f_info_manager_onthepostdays(A2898,1)</f>
        <v>115</v>
      </c>
      <c r="W2898" s="25">
        <f ca="1">f_return_1w(A2898,"0",参数!$B$2)</f>
        <v>0</v>
      </c>
      <c r="X2898" s="25">
        <f>f_return_1m(A2898,"0",参数!$B$1)</f>
        <v>14.4424306019269</v>
      </c>
      <c r="Y2898" s="25">
        <f>f_return_3m(A2898,0,参数!$B$1)</f>
        <v>20.3189248821583</v>
      </c>
      <c r="Z2898" s="25">
        <f>f_return_6m(A2898,0,参数!B2897)</f>
        <v>0</v>
      </c>
      <c r="AA2898" t="str">
        <f>f_dq_status(A2898,参数!$B$1)</f>
        <v>开放申购|暂停赎回</v>
      </c>
      <c r="AB2898" s="17">
        <f ca="1">f_risk_maxdownside(A2898,参数!$B$6,参数!$B$1)</f>
        <v>-3.50326797385621</v>
      </c>
      <c r="AC2898" s="17">
        <f ca="1">f_risk_maxdownside(A2898,参数!$B$4,参数!$B$1)</f>
        <v>-3.50326797385621</v>
      </c>
      <c r="AD2898" t="str">
        <f ca="1">f_risk_maxdownside_date(A2898,参数!$B$6,参数!$B$1)</f>
        <v>20210113-20210115</v>
      </c>
    </row>
    <row r="2899" spans="1:30">
      <c r="A2899" s="15" t="s">
        <v>2927</v>
      </c>
      <c r="B2899" t="str">
        <f>f_info_name(A2899)</f>
        <v>南方产业升级A</v>
      </c>
      <c r="C2899" t="str">
        <f>f_info_setupdate(A2899)</f>
        <v>2020-12-07</v>
      </c>
      <c r="D2899" s="16">
        <f t="shared" si="45"/>
        <v>49</v>
      </c>
      <c r="F2899" s="17">
        <f>f_netasset_total(A2899,参数!$B$1,100000000)</f>
        <v>64.2324916221</v>
      </c>
      <c r="G2899" s="17">
        <f ca="1">f_nav_adjustedreturn(A2899,参数!$B$2,参数!$B$1)</f>
        <v>0</v>
      </c>
      <c r="H2899" s="17">
        <f ca="1">f_nav_periodreturnrankingper(A2899,参数!$B$2,参数!$B$1,3)</f>
        <v>0</v>
      </c>
      <c r="I2899" s="17">
        <f ca="1">f_nav_adjustedreturn(A2899,参数!$B$3,参数!$B$2)</f>
        <v>0</v>
      </c>
      <c r="J2899" s="17">
        <f ca="1">f_nav_periodreturnrankingper(A2899,参数!$B$3,参数!$B$2,3)</f>
        <v>0</v>
      </c>
      <c r="K2899" s="17">
        <f ca="1">f_nav_adjustedreturn(A2899,参数!$B$4,参数!$B$3)</f>
        <v>0</v>
      </c>
      <c r="L2899" s="17">
        <f ca="1">f_nav_periodreturnrankingper(A2899,参数!$B$4,参数!$B$3,3)</f>
        <v>0</v>
      </c>
      <c r="M2899" s="17">
        <f ca="1">f_nav_adjustedreturn(A2899,参数!$B$5,参数!$B$4)</f>
        <v>0</v>
      </c>
      <c r="N2899" s="17">
        <f ca="1">f_nav_periodreturnrankingper(A2899,参数!$B$5,参数!$B$4,3)</f>
        <v>0</v>
      </c>
      <c r="O2899" s="17">
        <f ca="1">f_nav_adjustedreturn(A2899,参数!$B$6,参数!$B$5)</f>
        <v>0</v>
      </c>
      <c r="P2899" s="17">
        <f ca="1">f_nav_periodreturnrankingper(A2899,参数!$B$6,参数!$B$5,3)</f>
        <v>0</v>
      </c>
      <c r="Q2899" s="25">
        <f>f_return(A2899,1,参数!$B$1-365/2,参数!$B$1)</f>
        <v>0</v>
      </c>
      <c r="R2899" s="25">
        <f ca="1">f_return(A2899,1,参数!$B$4,参数!$B$1)</f>
        <v>0</v>
      </c>
      <c r="S2899" s="25">
        <f ca="1">f_return(A2899,1,参数!$B$6,参数!$B$1)</f>
        <v>0</v>
      </c>
      <c r="T2899" t="str">
        <f>f_info_investtype(A2899)</f>
        <v>偏股混合型基金</v>
      </c>
      <c r="U2899" t="str">
        <f>f_info_fundmanager(A2899)</f>
        <v>应帅</v>
      </c>
      <c r="V2899">
        <f>f_info_manager_onthepostdays(A2899,1)</f>
        <v>66</v>
      </c>
      <c r="W2899" s="25">
        <f ca="1">f_return_1w(A2899,"0",参数!$B$2)</f>
        <v>0</v>
      </c>
      <c r="X2899" s="25">
        <f>f_return_1m(A2899,"0",参数!$B$1)</f>
        <v>12.312925170068</v>
      </c>
      <c r="Y2899" s="25">
        <f>f_return_3m(A2899,0,参数!$B$1)</f>
        <v>0</v>
      </c>
      <c r="Z2899" s="25">
        <f>f_return_6m(A2899,0,参数!B2898)</f>
        <v>0</v>
      </c>
      <c r="AA2899" t="str">
        <f>f_dq_status(A2899,参数!$B$1)</f>
        <v>封闭期</v>
      </c>
      <c r="AB2899" s="17">
        <f ca="1">f_risk_maxdownside(A2899,参数!$B$6,参数!$B$1)</f>
        <v>-3.11685978622114</v>
      </c>
      <c r="AC2899" s="17">
        <f ca="1">f_risk_maxdownside(A2899,参数!$B$4,参数!$B$1)</f>
        <v>-3.11685978622114</v>
      </c>
      <c r="AD2899" t="str">
        <f ca="1">f_risk_maxdownside_date(A2899,参数!$B$6,参数!$B$1)</f>
        <v>20210109-20210115</v>
      </c>
    </row>
    <row r="2900" spans="1:30">
      <c r="A2900" s="15" t="s">
        <v>2928</v>
      </c>
      <c r="B2900" t="str">
        <f>f_info_name(A2900)</f>
        <v>达诚成长先锋A</v>
      </c>
      <c r="C2900" t="str">
        <f>f_info_setupdate(A2900)</f>
        <v>2020-10-27</v>
      </c>
      <c r="D2900" s="16">
        <f t="shared" si="45"/>
        <v>90</v>
      </c>
      <c r="F2900" s="17">
        <f>f_netasset_total(A2900,参数!$B$1,100000000)</f>
        <v>2.9661920971</v>
      </c>
      <c r="G2900" s="17">
        <f ca="1">f_nav_adjustedreturn(A2900,参数!$B$2,参数!$B$1)</f>
        <v>0</v>
      </c>
      <c r="H2900" s="17">
        <f ca="1">f_nav_periodreturnrankingper(A2900,参数!$B$2,参数!$B$1,3)</f>
        <v>0</v>
      </c>
      <c r="I2900" s="17">
        <f ca="1">f_nav_adjustedreturn(A2900,参数!$B$3,参数!$B$2)</f>
        <v>0</v>
      </c>
      <c r="J2900" s="17">
        <f ca="1">f_nav_periodreturnrankingper(A2900,参数!$B$3,参数!$B$2,3)</f>
        <v>0</v>
      </c>
      <c r="K2900" s="17">
        <f ca="1">f_nav_adjustedreturn(A2900,参数!$B$4,参数!$B$3)</f>
        <v>0</v>
      </c>
      <c r="L2900" s="17">
        <f ca="1">f_nav_periodreturnrankingper(A2900,参数!$B$4,参数!$B$3,3)</f>
        <v>0</v>
      </c>
      <c r="M2900" s="17">
        <f ca="1">f_nav_adjustedreturn(A2900,参数!$B$5,参数!$B$4)</f>
        <v>0</v>
      </c>
      <c r="N2900" s="17">
        <f ca="1">f_nav_periodreturnrankingper(A2900,参数!$B$5,参数!$B$4,3)</f>
        <v>0</v>
      </c>
      <c r="O2900" s="17">
        <f ca="1">f_nav_adjustedreturn(A2900,参数!$B$6,参数!$B$5)</f>
        <v>0</v>
      </c>
      <c r="P2900" s="17">
        <f ca="1">f_nav_periodreturnrankingper(A2900,参数!$B$6,参数!$B$5,3)</f>
        <v>0</v>
      </c>
      <c r="Q2900" s="25">
        <f>f_return(A2900,1,参数!$B$1-365/2,参数!$B$1)</f>
        <v>0</v>
      </c>
      <c r="R2900" s="25">
        <f ca="1">f_return(A2900,1,参数!$B$4,参数!$B$1)</f>
        <v>0</v>
      </c>
      <c r="S2900" s="25">
        <f ca="1">f_return(A2900,1,参数!$B$6,参数!$B$1)</f>
        <v>0</v>
      </c>
      <c r="T2900" t="str">
        <f>f_info_investtype(A2900)</f>
        <v>偏股混合型基金</v>
      </c>
      <c r="U2900" t="str">
        <f>f_info_fundmanager(A2900)</f>
        <v>王超伟</v>
      </c>
      <c r="V2900">
        <f>f_info_manager_onthepostdays(A2900,1)</f>
        <v>107</v>
      </c>
      <c r="W2900" s="25">
        <f ca="1">f_return_1w(A2900,"0",参数!$B$2)</f>
        <v>0</v>
      </c>
      <c r="X2900" s="25">
        <f>f_return_1m(A2900,"0",参数!$B$1)</f>
        <v>15.9872795605666</v>
      </c>
      <c r="Y2900" s="25">
        <f>f_return_3m(A2900,0,参数!$B$1)</f>
        <v>0</v>
      </c>
      <c r="Z2900" s="25">
        <f>f_return_6m(A2900,0,参数!B2899)</f>
        <v>0</v>
      </c>
      <c r="AA2900" t="str">
        <f>f_dq_status(A2900,参数!$B$1)</f>
        <v>封闭期</v>
      </c>
      <c r="AB2900" s="17">
        <f ca="1">f_risk_maxdownside(A2900,参数!$B$6,参数!$B$1)</f>
        <v>-2.52691906912121</v>
      </c>
      <c r="AC2900" s="17">
        <f ca="1">f_risk_maxdownside(A2900,参数!$B$4,参数!$B$1)</f>
        <v>-2.52691906912121</v>
      </c>
      <c r="AD2900" t="str">
        <f ca="1">f_risk_maxdownside_date(A2900,参数!$B$6,参数!$B$1)</f>
        <v>20210109-20210115</v>
      </c>
    </row>
    <row r="2901" spans="1:30">
      <c r="A2901" s="15" t="s">
        <v>2929</v>
      </c>
      <c r="B2901" t="str">
        <f>f_info_name(A2901)</f>
        <v>华泰柏瑞量化创盈A</v>
      </c>
      <c r="C2901" t="str">
        <f>f_info_setupdate(A2901)</f>
        <v>2020-11-12</v>
      </c>
      <c r="D2901" s="16">
        <f t="shared" si="45"/>
        <v>74</v>
      </c>
      <c r="F2901" s="17">
        <f>f_netasset_total(A2901,参数!$B$1,100000000)</f>
        <v>6.0190455117</v>
      </c>
      <c r="G2901" s="17">
        <f ca="1">f_nav_adjustedreturn(A2901,参数!$B$2,参数!$B$1)</f>
        <v>0</v>
      </c>
      <c r="H2901" s="17">
        <f ca="1">f_nav_periodreturnrankingper(A2901,参数!$B$2,参数!$B$1,3)</f>
        <v>0</v>
      </c>
      <c r="I2901" s="17">
        <f ca="1">f_nav_adjustedreturn(A2901,参数!$B$3,参数!$B$2)</f>
        <v>0</v>
      </c>
      <c r="J2901" s="17">
        <f ca="1">f_nav_periodreturnrankingper(A2901,参数!$B$3,参数!$B$2,3)</f>
        <v>0</v>
      </c>
      <c r="K2901" s="17">
        <f ca="1">f_nav_adjustedreturn(A2901,参数!$B$4,参数!$B$3)</f>
        <v>0</v>
      </c>
      <c r="L2901" s="17">
        <f ca="1">f_nav_periodreturnrankingper(A2901,参数!$B$4,参数!$B$3,3)</f>
        <v>0</v>
      </c>
      <c r="M2901" s="17">
        <f ca="1">f_nav_adjustedreturn(A2901,参数!$B$5,参数!$B$4)</f>
        <v>0</v>
      </c>
      <c r="N2901" s="17">
        <f ca="1">f_nav_periodreturnrankingper(A2901,参数!$B$5,参数!$B$4,3)</f>
        <v>0</v>
      </c>
      <c r="O2901" s="17">
        <f ca="1">f_nav_adjustedreturn(A2901,参数!$B$6,参数!$B$5)</f>
        <v>0</v>
      </c>
      <c r="P2901" s="17">
        <f ca="1">f_nav_periodreturnrankingper(A2901,参数!$B$6,参数!$B$5,3)</f>
        <v>0</v>
      </c>
      <c r="Q2901" s="25">
        <f>f_return(A2901,1,参数!$B$1-365/2,参数!$B$1)</f>
        <v>0</v>
      </c>
      <c r="R2901" s="25">
        <f ca="1">f_return(A2901,1,参数!$B$4,参数!$B$1)</f>
        <v>0</v>
      </c>
      <c r="S2901" s="25">
        <f ca="1">f_return(A2901,1,参数!$B$6,参数!$B$1)</f>
        <v>0</v>
      </c>
      <c r="T2901" t="str">
        <f>f_info_investtype(A2901)</f>
        <v>偏股混合型基金</v>
      </c>
      <c r="U2901" t="str">
        <f>f_info_fundmanager(A2901)</f>
        <v>田汉卿,笪篁</v>
      </c>
      <c r="V2901">
        <f>f_info_manager_onthepostdays(A2901,1)</f>
        <v>91</v>
      </c>
      <c r="W2901" s="25">
        <f ca="1">f_return_1w(A2901,"0",参数!$B$2)</f>
        <v>0</v>
      </c>
      <c r="X2901" s="25">
        <f>f_return_1m(A2901,"0",参数!$B$1)</f>
        <v>0.829834033193359</v>
      </c>
      <c r="Y2901" s="25">
        <f>f_return_3m(A2901,0,参数!$B$1)</f>
        <v>0</v>
      </c>
      <c r="Z2901" s="25">
        <f>f_return_6m(A2901,0,参数!B2900)</f>
        <v>0</v>
      </c>
      <c r="AA2901" t="str">
        <f>f_dq_status(A2901,参数!$B$1)</f>
        <v>开放申购|开放赎回</v>
      </c>
      <c r="AB2901" s="17">
        <f ca="1">f_risk_maxdownside(A2901,参数!$B$6,参数!$B$1)</f>
        <v>-0.0099999999999989</v>
      </c>
      <c r="AC2901" s="17">
        <f ca="1">f_risk_maxdownside(A2901,参数!$B$4,参数!$B$1)</f>
        <v>-0.0099999999999989</v>
      </c>
      <c r="AD2901" t="str">
        <f ca="1">f_risk_maxdownside_date(A2901,参数!$B$6,参数!$B$1)</f>
        <v>20201113-20201120,20201113-20201127</v>
      </c>
    </row>
    <row r="2902" spans="1:30">
      <c r="A2902" s="15" t="s">
        <v>2930</v>
      </c>
      <c r="B2902" t="str">
        <f>f_info_name(A2902)</f>
        <v>华夏创新驱动A</v>
      </c>
      <c r="C2902" t="str">
        <f>f_info_setupdate(A2902)</f>
        <v>2020-10-27</v>
      </c>
      <c r="D2902" s="16">
        <f t="shared" si="45"/>
        <v>90</v>
      </c>
      <c r="F2902" s="17">
        <f>f_netasset_total(A2902,参数!$B$1,100000000)</f>
        <v>61.1750930002</v>
      </c>
      <c r="G2902" s="17">
        <f ca="1">f_nav_adjustedreturn(A2902,参数!$B$2,参数!$B$1)</f>
        <v>0</v>
      </c>
      <c r="H2902" s="17">
        <f ca="1">f_nav_periodreturnrankingper(A2902,参数!$B$2,参数!$B$1,3)</f>
        <v>0</v>
      </c>
      <c r="I2902" s="17">
        <f ca="1">f_nav_adjustedreturn(A2902,参数!$B$3,参数!$B$2)</f>
        <v>0</v>
      </c>
      <c r="J2902" s="17">
        <f ca="1">f_nav_periodreturnrankingper(A2902,参数!$B$3,参数!$B$2,3)</f>
        <v>0</v>
      </c>
      <c r="K2902" s="17">
        <f ca="1">f_nav_adjustedreturn(A2902,参数!$B$4,参数!$B$3)</f>
        <v>0</v>
      </c>
      <c r="L2902" s="17">
        <f ca="1">f_nav_periodreturnrankingper(A2902,参数!$B$4,参数!$B$3,3)</f>
        <v>0</v>
      </c>
      <c r="M2902" s="17">
        <f ca="1">f_nav_adjustedreturn(A2902,参数!$B$5,参数!$B$4)</f>
        <v>0</v>
      </c>
      <c r="N2902" s="17">
        <f ca="1">f_nav_periodreturnrankingper(A2902,参数!$B$5,参数!$B$4,3)</f>
        <v>0</v>
      </c>
      <c r="O2902" s="17">
        <f ca="1">f_nav_adjustedreturn(A2902,参数!$B$6,参数!$B$5)</f>
        <v>0</v>
      </c>
      <c r="P2902" s="17">
        <f ca="1">f_nav_periodreturnrankingper(A2902,参数!$B$6,参数!$B$5,3)</f>
        <v>0</v>
      </c>
      <c r="Q2902" s="25">
        <f>f_return(A2902,1,参数!$B$1-365/2,参数!$B$1)</f>
        <v>0</v>
      </c>
      <c r="R2902" s="25">
        <f ca="1">f_return(A2902,1,参数!$B$4,参数!$B$1)</f>
        <v>0</v>
      </c>
      <c r="S2902" s="25">
        <f ca="1">f_return(A2902,1,参数!$B$6,参数!$B$1)</f>
        <v>0</v>
      </c>
      <c r="T2902" t="str">
        <f>f_info_investtype(A2902)</f>
        <v>偏股混合型基金</v>
      </c>
      <c r="U2902" t="str">
        <f>f_info_fundmanager(A2902)</f>
        <v>张帆</v>
      </c>
      <c r="V2902">
        <f>f_info_manager_onthepostdays(A2902,1)</f>
        <v>107</v>
      </c>
      <c r="W2902" s="25">
        <f ca="1">f_return_1w(A2902,"0",参数!$B$2)</f>
        <v>0</v>
      </c>
      <c r="X2902" s="25">
        <f>f_return_1m(A2902,"0",参数!$B$1)</f>
        <v>9.72152407761133</v>
      </c>
      <c r="Y2902" s="25">
        <f>f_return_3m(A2902,0,参数!$B$1)</f>
        <v>0</v>
      </c>
      <c r="Z2902" s="25">
        <f>f_return_6m(A2902,0,参数!B2901)</f>
        <v>0</v>
      </c>
      <c r="AA2902" t="str">
        <f>f_dq_status(A2902,参数!$B$1)</f>
        <v>开放申购|开放赎回</v>
      </c>
      <c r="AB2902" s="17">
        <f ca="1">f_risk_maxdownside(A2902,参数!$B$6,参数!$B$1)</f>
        <v>-1.97813121272366</v>
      </c>
      <c r="AC2902" s="17">
        <f ca="1">f_risk_maxdownside(A2902,参数!$B$4,参数!$B$1)</f>
        <v>-1.97813121272366</v>
      </c>
      <c r="AD2902" t="str">
        <f ca="1">f_risk_maxdownside_date(A2902,参数!$B$6,参数!$B$1)</f>
        <v>20201107-20201211</v>
      </c>
    </row>
    <row r="2903" spans="1:30">
      <c r="A2903" s="15" t="s">
        <v>2931</v>
      </c>
      <c r="B2903" t="str">
        <f>f_info_name(A2903)</f>
        <v>东财信息产业精选A</v>
      </c>
      <c r="C2903" t="str">
        <f>f_info_setupdate(A2903)</f>
        <v>2020-10-30</v>
      </c>
      <c r="D2903" s="16">
        <f t="shared" si="45"/>
        <v>87</v>
      </c>
      <c r="F2903" s="17">
        <f>f_netasset_total(A2903,参数!$B$1,100000000)</f>
        <v>0.7613614665</v>
      </c>
      <c r="G2903" s="17">
        <f ca="1">f_nav_adjustedreturn(A2903,参数!$B$2,参数!$B$1)</f>
        <v>0</v>
      </c>
      <c r="H2903" s="17">
        <f ca="1">f_nav_periodreturnrankingper(A2903,参数!$B$2,参数!$B$1,3)</f>
        <v>0</v>
      </c>
      <c r="I2903" s="17">
        <f ca="1">f_nav_adjustedreturn(A2903,参数!$B$3,参数!$B$2)</f>
        <v>0</v>
      </c>
      <c r="J2903" s="17">
        <f ca="1">f_nav_periodreturnrankingper(A2903,参数!$B$3,参数!$B$2,3)</f>
        <v>0</v>
      </c>
      <c r="K2903" s="17">
        <f ca="1">f_nav_adjustedreturn(A2903,参数!$B$4,参数!$B$3)</f>
        <v>0</v>
      </c>
      <c r="L2903" s="17">
        <f ca="1">f_nav_periodreturnrankingper(A2903,参数!$B$4,参数!$B$3,3)</f>
        <v>0</v>
      </c>
      <c r="M2903" s="17">
        <f ca="1">f_nav_adjustedreturn(A2903,参数!$B$5,参数!$B$4)</f>
        <v>0</v>
      </c>
      <c r="N2903" s="17">
        <f ca="1">f_nav_periodreturnrankingper(A2903,参数!$B$5,参数!$B$4,3)</f>
        <v>0</v>
      </c>
      <c r="O2903" s="17">
        <f ca="1">f_nav_adjustedreturn(A2903,参数!$B$6,参数!$B$5)</f>
        <v>0</v>
      </c>
      <c r="P2903" s="17">
        <f ca="1">f_nav_periodreturnrankingper(A2903,参数!$B$6,参数!$B$5,3)</f>
        <v>0</v>
      </c>
      <c r="Q2903" s="25">
        <f>f_return(A2903,1,参数!$B$1-365/2,参数!$B$1)</f>
        <v>0</v>
      </c>
      <c r="R2903" s="25">
        <f ca="1">f_return(A2903,1,参数!$B$4,参数!$B$1)</f>
        <v>0</v>
      </c>
      <c r="S2903" s="25">
        <f ca="1">f_return(A2903,1,参数!$B$6,参数!$B$1)</f>
        <v>0</v>
      </c>
      <c r="T2903" t="str">
        <f>f_info_investtype(A2903)</f>
        <v>偏股混合型基金</v>
      </c>
      <c r="U2903" t="str">
        <f>f_info_fundmanager(A2903)</f>
        <v>吴逸</v>
      </c>
      <c r="V2903">
        <f>f_info_manager_onthepostdays(A2903,1)</f>
        <v>104</v>
      </c>
      <c r="W2903" s="25">
        <f ca="1">f_return_1w(A2903,"0",参数!$B$2)</f>
        <v>0</v>
      </c>
      <c r="X2903" s="25">
        <f>f_return_1m(A2903,"0",参数!$B$1)</f>
        <v>14.97920997921</v>
      </c>
      <c r="Y2903" s="25">
        <f>f_return_3m(A2903,0,参数!$B$1)</f>
        <v>0</v>
      </c>
      <c r="Z2903" s="25">
        <f>f_return_6m(A2903,0,参数!B2902)</f>
        <v>0</v>
      </c>
      <c r="AA2903" t="str">
        <f>f_dq_status(A2903,参数!$B$1)</f>
        <v>开放申购|开放赎回</v>
      </c>
      <c r="AB2903" s="17">
        <f ca="1">f_risk_maxdownside(A2903,参数!$B$6,参数!$B$1)</f>
        <v>-5.72023396450877</v>
      </c>
      <c r="AC2903" s="17">
        <f ca="1">f_risk_maxdownside(A2903,参数!$B$4,参数!$B$1)</f>
        <v>-5.72023396450877</v>
      </c>
      <c r="AD2903" t="str">
        <f ca="1">f_risk_maxdownside_date(A2903,参数!$B$6,参数!$B$1)</f>
        <v>20201209-20201228</v>
      </c>
    </row>
    <row r="2904" spans="1:30">
      <c r="A2904" s="15" t="s">
        <v>2932</v>
      </c>
      <c r="B2904" t="str">
        <f>f_info_name(A2904)</f>
        <v>上银鑫恒</v>
      </c>
      <c r="C2904" t="str">
        <f>f_info_setupdate(A2904)</f>
        <v>2020-11-18</v>
      </c>
      <c r="D2904" s="16">
        <f t="shared" si="45"/>
        <v>68</v>
      </c>
      <c r="F2904" s="17">
        <f>f_netasset_total(A2904,参数!$B$1,100000000)</f>
        <v>4.4940975513</v>
      </c>
      <c r="G2904" s="17">
        <f ca="1">f_nav_adjustedreturn(A2904,参数!$B$2,参数!$B$1)</f>
        <v>0</v>
      </c>
      <c r="H2904" s="17">
        <f ca="1">f_nav_periodreturnrankingper(A2904,参数!$B$2,参数!$B$1,3)</f>
        <v>0</v>
      </c>
      <c r="I2904" s="17">
        <f ca="1">f_nav_adjustedreturn(A2904,参数!$B$3,参数!$B$2)</f>
        <v>0</v>
      </c>
      <c r="J2904" s="17">
        <f ca="1">f_nav_periodreturnrankingper(A2904,参数!$B$3,参数!$B$2,3)</f>
        <v>0</v>
      </c>
      <c r="K2904" s="17">
        <f ca="1">f_nav_adjustedreturn(A2904,参数!$B$4,参数!$B$3)</f>
        <v>0</v>
      </c>
      <c r="L2904" s="17">
        <f ca="1">f_nav_periodreturnrankingper(A2904,参数!$B$4,参数!$B$3,3)</f>
        <v>0</v>
      </c>
      <c r="M2904" s="17">
        <f ca="1">f_nav_adjustedreturn(A2904,参数!$B$5,参数!$B$4)</f>
        <v>0</v>
      </c>
      <c r="N2904" s="17">
        <f ca="1">f_nav_periodreturnrankingper(A2904,参数!$B$5,参数!$B$4,3)</f>
        <v>0</v>
      </c>
      <c r="O2904" s="17">
        <f ca="1">f_nav_adjustedreturn(A2904,参数!$B$6,参数!$B$5)</f>
        <v>0</v>
      </c>
      <c r="P2904" s="17">
        <f ca="1">f_nav_periodreturnrankingper(A2904,参数!$B$6,参数!$B$5,3)</f>
        <v>0</v>
      </c>
      <c r="Q2904" s="25">
        <f>f_return(A2904,1,参数!$B$1-365/2,参数!$B$1)</f>
        <v>0</v>
      </c>
      <c r="R2904" s="25">
        <f ca="1">f_return(A2904,1,参数!$B$4,参数!$B$1)</f>
        <v>0</v>
      </c>
      <c r="S2904" s="25">
        <f ca="1">f_return(A2904,1,参数!$B$6,参数!$B$1)</f>
        <v>0</v>
      </c>
      <c r="T2904" t="str">
        <f>f_info_investtype(A2904)</f>
        <v>偏股混合型基金</v>
      </c>
      <c r="U2904" t="str">
        <f>f_info_fundmanager(A2904)</f>
        <v>卢扬</v>
      </c>
      <c r="V2904">
        <f>f_info_manager_onthepostdays(A2904,1)</f>
        <v>85</v>
      </c>
      <c r="W2904" s="25">
        <f ca="1">f_return_1w(A2904,"0",参数!$B$2)</f>
        <v>0</v>
      </c>
      <c r="X2904" s="25">
        <f>f_return_1m(A2904,"0",参数!$B$1)</f>
        <v>8.86704302121861</v>
      </c>
      <c r="Y2904" s="25">
        <f>f_return_3m(A2904,0,参数!$B$1)</f>
        <v>0</v>
      </c>
      <c r="Z2904" s="25">
        <f>f_return_6m(A2904,0,参数!B2903)</f>
        <v>0</v>
      </c>
      <c r="AA2904" t="str">
        <f>f_dq_status(A2904,参数!$B$1)</f>
        <v>封闭期</v>
      </c>
      <c r="AB2904" s="17">
        <f ca="1">f_risk_maxdownside(A2904,参数!$B$6,参数!$B$1)</f>
        <v>-0.645673984305151</v>
      </c>
      <c r="AC2904" s="17">
        <f ca="1">f_risk_maxdownside(A2904,参数!$B$4,参数!$B$1)</f>
        <v>-0.645673984305151</v>
      </c>
      <c r="AD2904" t="str">
        <f ca="1">f_risk_maxdownside_date(A2904,参数!$B$6,参数!$B$1)</f>
        <v>20201205-20201211</v>
      </c>
    </row>
    <row r="2905" spans="1:30">
      <c r="A2905" s="15" t="s">
        <v>2933</v>
      </c>
      <c r="B2905" t="str">
        <f>f_info_name(A2905)</f>
        <v>大摩内需增长</v>
      </c>
      <c r="C2905" t="str">
        <f>f_info_setupdate(A2905)</f>
        <v>2020-12-16</v>
      </c>
      <c r="D2905" s="16">
        <f t="shared" si="45"/>
        <v>40</v>
      </c>
      <c r="F2905" s="17">
        <f>f_netasset_total(A2905,参数!$B$1,100000000)</f>
        <v>13.4977225432</v>
      </c>
      <c r="G2905" s="17">
        <f ca="1">f_nav_adjustedreturn(A2905,参数!$B$2,参数!$B$1)</f>
        <v>0</v>
      </c>
      <c r="H2905" s="17">
        <f ca="1">f_nav_periodreturnrankingper(A2905,参数!$B$2,参数!$B$1,3)</f>
        <v>0</v>
      </c>
      <c r="I2905" s="17">
        <f ca="1">f_nav_adjustedreturn(A2905,参数!$B$3,参数!$B$2)</f>
        <v>0</v>
      </c>
      <c r="J2905" s="17">
        <f ca="1">f_nav_periodreturnrankingper(A2905,参数!$B$3,参数!$B$2,3)</f>
        <v>0</v>
      </c>
      <c r="K2905" s="17">
        <f ca="1">f_nav_adjustedreturn(A2905,参数!$B$4,参数!$B$3)</f>
        <v>0</v>
      </c>
      <c r="L2905" s="17">
        <f ca="1">f_nav_periodreturnrankingper(A2905,参数!$B$4,参数!$B$3,3)</f>
        <v>0</v>
      </c>
      <c r="M2905" s="17">
        <f ca="1">f_nav_adjustedreturn(A2905,参数!$B$5,参数!$B$4)</f>
        <v>0</v>
      </c>
      <c r="N2905" s="17">
        <f ca="1">f_nav_periodreturnrankingper(A2905,参数!$B$5,参数!$B$4,3)</f>
        <v>0</v>
      </c>
      <c r="O2905" s="17">
        <f ca="1">f_nav_adjustedreturn(A2905,参数!$B$6,参数!$B$5)</f>
        <v>0</v>
      </c>
      <c r="P2905" s="17">
        <f ca="1">f_nav_periodreturnrankingper(A2905,参数!$B$6,参数!$B$5,3)</f>
        <v>0</v>
      </c>
      <c r="Q2905" s="25">
        <f>f_return(A2905,1,参数!$B$1-365/2,参数!$B$1)</f>
        <v>0</v>
      </c>
      <c r="R2905" s="25">
        <f ca="1">f_return(A2905,1,参数!$B$4,参数!$B$1)</f>
        <v>0</v>
      </c>
      <c r="S2905" s="25">
        <f ca="1">f_return(A2905,1,参数!$B$6,参数!$B$1)</f>
        <v>0</v>
      </c>
      <c r="T2905" t="str">
        <f>f_info_investtype(A2905)</f>
        <v>偏股混合型基金</v>
      </c>
      <c r="U2905" t="str">
        <f>f_info_fundmanager(A2905)</f>
        <v>王大鹏</v>
      </c>
      <c r="V2905">
        <f>f_info_manager_onthepostdays(A2905,1)</f>
        <v>57</v>
      </c>
      <c r="W2905" s="25">
        <f ca="1">f_return_1w(A2905,"0",参数!$B$2)</f>
        <v>0</v>
      </c>
      <c r="X2905" s="25">
        <f>f_return_1m(A2905,"0",参数!$B$1)</f>
        <v>5.67624386825509</v>
      </c>
      <c r="Y2905" s="25">
        <f>f_return_3m(A2905,0,参数!$B$1)</f>
        <v>0</v>
      </c>
      <c r="Z2905" s="25">
        <f>f_return_6m(A2905,0,参数!B2904)</f>
        <v>0</v>
      </c>
      <c r="AA2905" t="str">
        <f>f_dq_status(A2905,参数!$B$1)</f>
        <v>开放申购|开放赎回</v>
      </c>
      <c r="AB2905" s="17">
        <f ca="1">f_risk_maxdownside(A2905,参数!$B$6,参数!$B$1)</f>
        <v>-0.532859680284199</v>
      </c>
      <c r="AC2905" s="17">
        <f ca="1">f_risk_maxdownside(A2905,参数!$B$4,参数!$B$1)</f>
        <v>-0.532859680284199</v>
      </c>
      <c r="AD2905" t="str">
        <f ca="1">f_risk_maxdownside_date(A2905,参数!$B$6,参数!$B$1)</f>
        <v>20210119-20210119</v>
      </c>
    </row>
    <row r="2906" spans="1:30">
      <c r="A2906" s="15" t="s">
        <v>2934</v>
      </c>
      <c r="B2906" t="str">
        <f>f_info_name(A2906)</f>
        <v>华安平衡养老目标三年持有</v>
      </c>
      <c r="C2906" t="str">
        <f>f_info_setupdate(A2906)</f>
        <v>2020-12-01</v>
      </c>
      <c r="D2906" s="16">
        <f t="shared" si="45"/>
        <v>55</v>
      </c>
      <c r="F2906" s="17">
        <f>f_netasset_total(A2906,参数!$B$1,100000000)</f>
        <v>0.8931320565</v>
      </c>
      <c r="G2906" s="17">
        <f ca="1">f_nav_adjustedreturn(A2906,参数!$B$2,参数!$B$1)</f>
        <v>0</v>
      </c>
      <c r="H2906" s="17">
        <f ca="1">f_nav_periodreturnrankingper(A2906,参数!$B$2,参数!$B$1,3)</f>
        <v>0</v>
      </c>
      <c r="I2906" s="17">
        <f ca="1">f_nav_adjustedreturn(A2906,参数!$B$3,参数!$B$2)</f>
        <v>0</v>
      </c>
      <c r="J2906" s="17">
        <f ca="1">f_nav_periodreturnrankingper(A2906,参数!$B$3,参数!$B$2,3)</f>
        <v>0</v>
      </c>
      <c r="K2906" s="17">
        <f ca="1">f_nav_adjustedreturn(A2906,参数!$B$4,参数!$B$3)</f>
        <v>0</v>
      </c>
      <c r="L2906" s="17">
        <f ca="1">f_nav_periodreturnrankingper(A2906,参数!$B$4,参数!$B$3,3)</f>
        <v>0</v>
      </c>
      <c r="M2906" s="17">
        <f ca="1">f_nav_adjustedreturn(A2906,参数!$B$5,参数!$B$4)</f>
        <v>0</v>
      </c>
      <c r="N2906" s="17">
        <f ca="1">f_nav_periodreturnrankingper(A2906,参数!$B$5,参数!$B$4,3)</f>
        <v>0</v>
      </c>
      <c r="O2906" s="17">
        <f ca="1">f_nav_adjustedreturn(A2906,参数!$B$6,参数!$B$5)</f>
        <v>0</v>
      </c>
      <c r="P2906" s="17">
        <f ca="1">f_nav_periodreturnrankingper(A2906,参数!$B$6,参数!$B$5,3)</f>
        <v>0</v>
      </c>
      <c r="Q2906" s="25">
        <f>f_return(A2906,1,参数!$B$1-365/2,参数!$B$1)</f>
        <v>0</v>
      </c>
      <c r="R2906" s="25">
        <f ca="1">f_return(A2906,1,参数!$B$4,参数!$B$1)</f>
        <v>0</v>
      </c>
      <c r="S2906" s="25">
        <f ca="1">f_return(A2906,1,参数!$B$6,参数!$B$1)</f>
        <v>0</v>
      </c>
      <c r="T2906" t="str">
        <f>f_info_investtype(A2906)</f>
        <v>平衡混合型基金</v>
      </c>
      <c r="U2906" t="str">
        <f>f_info_fundmanager(A2906)</f>
        <v>何移直,杨志远</v>
      </c>
      <c r="V2906">
        <f>f_info_manager_onthepostdays(A2906,1)</f>
        <v>72</v>
      </c>
      <c r="W2906" s="25">
        <f ca="1">f_return_1w(A2906,"0",参数!$B$2)</f>
        <v>0</v>
      </c>
      <c r="X2906" s="25">
        <f>f_return_1m(A2906,"0",参数!$B$1)</f>
        <v>2.09121688906591</v>
      </c>
      <c r="Y2906" s="25">
        <f>f_return_3m(A2906,0,参数!$B$1)</f>
        <v>0</v>
      </c>
      <c r="Z2906" s="25">
        <f>f_return_6m(A2906,0,参数!B2905)</f>
        <v>0</v>
      </c>
      <c r="AA2906" t="str">
        <f>f_dq_status(A2906,参数!$B$1)</f>
        <v>封闭期</v>
      </c>
      <c r="AB2906" s="17">
        <f ca="1">f_risk_maxdownside(A2906,参数!$B$6,参数!$B$1)</f>
        <v>0</v>
      </c>
      <c r="AC2906" s="17">
        <f ca="1">f_risk_maxdownside(A2906,参数!$B$4,参数!$B$1)</f>
        <v>0</v>
      </c>
      <c r="AD2906" t="str">
        <f ca="1">f_risk_maxdownside_date(A2906,参数!$B$6,参数!$B$1)</f>
        <v>20201202-20201202</v>
      </c>
    </row>
    <row r="2907" spans="1:30">
      <c r="A2907" s="15" t="s">
        <v>2935</v>
      </c>
      <c r="B2907" t="str">
        <f>f_info_name(A2907)</f>
        <v>博时消费创新A</v>
      </c>
      <c r="C2907" t="str">
        <f>f_info_setupdate(A2907)</f>
        <v>2020-10-23</v>
      </c>
      <c r="D2907" s="16">
        <f t="shared" si="45"/>
        <v>94</v>
      </c>
      <c r="F2907" s="17">
        <f>f_netasset_total(A2907,参数!$B$1,100000000)</f>
        <v>72.90140888</v>
      </c>
      <c r="G2907" s="17">
        <f ca="1">f_nav_adjustedreturn(A2907,参数!$B$2,参数!$B$1)</f>
        <v>0</v>
      </c>
      <c r="H2907" s="17">
        <f ca="1">f_nav_periodreturnrankingper(A2907,参数!$B$2,参数!$B$1,3)</f>
        <v>0</v>
      </c>
      <c r="I2907" s="17">
        <f ca="1">f_nav_adjustedreturn(A2907,参数!$B$3,参数!$B$2)</f>
        <v>0</v>
      </c>
      <c r="J2907" s="17">
        <f ca="1">f_nav_periodreturnrankingper(A2907,参数!$B$3,参数!$B$2,3)</f>
        <v>0</v>
      </c>
      <c r="K2907" s="17">
        <f ca="1">f_nav_adjustedreturn(A2907,参数!$B$4,参数!$B$3)</f>
        <v>0</v>
      </c>
      <c r="L2907" s="17">
        <f ca="1">f_nav_periodreturnrankingper(A2907,参数!$B$4,参数!$B$3,3)</f>
        <v>0</v>
      </c>
      <c r="M2907" s="17">
        <f ca="1">f_nav_adjustedreturn(A2907,参数!$B$5,参数!$B$4)</f>
        <v>0</v>
      </c>
      <c r="N2907" s="17">
        <f ca="1">f_nav_periodreturnrankingper(A2907,参数!$B$5,参数!$B$4,3)</f>
        <v>0</v>
      </c>
      <c r="O2907" s="17">
        <f ca="1">f_nav_adjustedreturn(A2907,参数!$B$6,参数!$B$5)</f>
        <v>0</v>
      </c>
      <c r="P2907" s="17">
        <f ca="1">f_nav_periodreturnrankingper(A2907,参数!$B$6,参数!$B$5,3)</f>
        <v>0</v>
      </c>
      <c r="Q2907" s="25">
        <f>f_return(A2907,1,参数!$B$1-365/2,参数!$B$1)</f>
        <v>0</v>
      </c>
      <c r="R2907" s="25">
        <f ca="1">f_return(A2907,1,参数!$B$4,参数!$B$1)</f>
        <v>0</v>
      </c>
      <c r="S2907" s="25">
        <f ca="1">f_return(A2907,1,参数!$B$6,参数!$B$1)</f>
        <v>0</v>
      </c>
      <c r="T2907" t="str">
        <f>f_info_investtype(A2907)</f>
        <v>偏股混合型基金</v>
      </c>
      <c r="U2907" t="str">
        <f>f_info_fundmanager(A2907)</f>
        <v>王诗瑶,肖瑞瑾</v>
      </c>
      <c r="V2907">
        <f>f_info_manager_onthepostdays(A2907,1)</f>
        <v>111</v>
      </c>
      <c r="W2907" s="25">
        <f ca="1">f_return_1w(A2907,"0",参数!$B$2)</f>
        <v>0</v>
      </c>
      <c r="X2907" s="25">
        <f>f_return_1m(A2907,"0",参数!$B$1)</f>
        <v>11.2685625545958</v>
      </c>
      <c r="Y2907" s="25">
        <f>f_return_3m(A2907,0,参数!$B$1)</f>
        <v>14.64</v>
      </c>
      <c r="Z2907" s="25">
        <f>f_return_6m(A2907,0,参数!B2906)</f>
        <v>0</v>
      </c>
      <c r="AA2907" t="str">
        <f>f_dq_status(A2907,参数!$B$1)</f>
        <v>开放申购|开放赎回</v>
      </c>
      <c r="AB2907" s="17">
        <f ca="1">f_risk_maxdownside(A2907,参数!$B$6,参数!$B$1)</f>
        <v>-1.43388692258826</v>
      </c>
      <c r="AC2907" s="17">
        <f ca="1">f_risk_maxdownside(A2907,参数!$B$4,参数!$B$1)</f>
        <v>-1.43388692258826</v>
      </c>
      <c r="AD2907" t="str">
        <f ca="1">f_risk_maxdownside_date(A2907,参数!$B$6,参数!$B$1)</f>
        <v>20210109-20210115</v>
      </c>
    </row>
    <row r="2908" spans="1:30">
      <c r="A2908" s="15" t="s">
        <v>2936</v>
      </c>
      <c r="B2908" t="str">
        <f>f_info_name(A2908)</f>
        <v>博时荣华A</v>
      </c>
      <c r="C2908" t="str">
        <f>f_info_setupdate(A2908)</f>
        <v>2020-11-10</v>
      </c>
      <c r="D2908" s="16">
        <f t="shared" si="45"/>
        <v>76</v>
      </c>
      <c r="F2908" s="17">
        <f>f_netasset_total(A2908,参数!$B$1,100000000)</f>
        <v>11.2610060286</v>
      </c>
      <c r="G2908" s="17">
        <f ca="1">f_nav_adjustedreturn(A2908,参数!$B$2,参数!$B$1)</f>
        <v>0</v>
      </c>
      <c r="H2908" s="17">
        <f ca="1">f_nav_periodreturnrankingper(A2908,参数!$B$2,参数!$B$1,3)</f>
        <v>0</v>
      </c>
      <c r="I2908" s="17">
        <f ca="1">f_nav_adjustedreturn(A2908,参数!$B$3,参数!$B$2)</f>
        <v>0</v>
      </c>
      <c r="J2908" s="17">
        <f ca="1">f_nav_periodreturnrankingper(A2908,参数!$B$3,参数!$B$2,3)</f>
        <v>0</v>
      </c>
      <c r="K2908" s="17">
        <f ca="1">f_nav_adjustedreturn(A2908,参数!$B$4,参数!$B$3)</f>
        <v>0</v>
      </c>
      <c r="L2908" s="17">
        <f ca="1">f_nav_periodreturnrankingper(A2908,参数!$B$4,参数!$B$3,3)</f>
        <v>0</v>
      </c>
      <c r="M2908" s="17">
        <f ca="1">f_nav_adjustedreturn(A2908,参数!$B$5,参数!$B$4)</f>
        <v>0</v>
      </c>
      <c r="N2908" s="17">
        <f ca="1">f_nav_periodreturnrankingper(A2908,参数!$B$5,参数!$B$4,3)</f>
        <v>0</v>
      </c>
      <c r="O2908" s="17">
        <f ca="1">f_nav_adjustedreturn(A2908,参数!$B$6,参数!$B$5)</f>
        <v>0</v>
      </c>
      <c r="P2908" s="17">
        <f ca="1">f_nav_periodreturnrankingper(A2908,参数!$B$6,参数!$B$5,3)</f>
        <v>0</v>
      </c>
      <c r="Q2908" s="25">
        <f>f_return(A2908,1,参数!$B$1-365/2,参数!$B$1)</f>
        <v>0</v>
      </c>
      <c r="R2908" s="25">
        <f ca="1">f_return(A2908,1,参数!$B$4,参数!$B$1)</f>
        <v>0</v>
      </c>
      <c r="S2908" s="25">
        <f ca="1">f_return(A2908,1,参数!$B$6,参数!$B$1)</f>
        <v>0</v>
      </c>
      <c r="T2908" t="str">
        <f>f_info_investtype(A2908)</f>
        <v>灵活配置型基金</v>
      </c>
      <c r="U2908" t="str">
        <f>f_info_fundmanager(A2908)</f>
        <v>吴丰树</v>
      </c>
      <c r="V2908">
        <f>f_info_manager_onthepostdays(A2908,1)</f>
        <v>93</v>
      </c>
      <c r="W2908" s="25">
        <f ca="1">f_return_1w(A2908,"0",参数!$B$2)</f>
        <v>0</v>
      </c>
      <c r="X2908" s="25">
        <f>f_return_1m(A2908,"0",参数!$B$1)</f>
        <v>4.89977728285078</v>
      </c>
      <c r="Y2908" s="25">
        <f>f_return_3m(A2908,0,参数!$B$1)</f>
        <v>0</v>
      </c>
      <c r="Z2908" s="25">
        <f>f_return_6m(A2908,0,参数!B2907)</f>
        <v>0</v>
      </c>
      <c r="AA2908" t="str">
        <f>f_dq_status(A2908,参数!$B$1)</f>
        <v>封闭期</v>
      </c>
      <c r="AB2908" s="17">
        <f ca="1">f_risk_maxdownside(A2908,参数!$B$6,参数!$B$1)</f>
        <v>-3.69503753534172</v>
      </c>
      <c r="AC2908" s="17">
        <f ca="1">f_risk_maxdownside(A2908,参数!$B$4,参数!$B$1)</f>
        <v>-3.69503753534172</v>
      </c>
      <c r="AD2908" t="str">
        <f ca="1">f_risk_maxdownside_date(A2908,参数!$B$6,参数!$B$1)</f>
        <v>20201205-20201225</v>
      </c>
    </row>
    <row r="2909" spans="1:30">
      <c r="A2909" s="15" t="s">
        <v>2937</v>
      </c>
      <c r="B2909" t="str">
        <f>f_info_name(A2909)</f>
        <v>东吴兴享成长A</v>
      </c>
      <c r="C2909" t="str">
        <f>f_info_setupdate(A2909)</f>
        <v>2020-11-11</v>
      </c>
      <c r="D2909" s="16">
        <f t="shared" si="45"/>
        <v>75</v>
      </c>
      <c r="F2909" s="17">
        <f>f_netasset_total(A2909,参数!$B$1,100000000)</f>
        <v>34.6291588377</v>
      </c>
      <c r="G2909" s="17">
        <f ca="1">f_nav_adjustedreturn(A2909,参数!$B$2,参数!$B$1)</f>
        <v>0</v>
      </c>
      <c r="H2909" s="17">
        <f ca="1">f_nav_periodreturnrankingper(A2909,参数!$B$2,参数!$B$1,3)</f>
        <v>0</v>
      </c>
      <c r="I2909" s="17">
        <f ca="1">f_nav_adjustedreturn(A2909,参数!$B$3,参数!$B$2)</f>
        <v>0</v>
      </c>
      <c r="J2909" s="17">
        <f ca="1">f_nav_periodreturnrankingper(A2909,参数!$B$3,参数!$B$2,3)</f>
        <v>0</v>
      </c>
      <c r="K2909" s="17">
        <f ca="1">f_nav_adjustedreturn(A2909,参数!$B$4,参数!$B$3)</f>
        <v>0</v>
      </c>
      <c r="L2909" s="17">
        <f ca="1">f_nav_periodreturnrankingper(A2909,参数!$B$4,参数!$B$3,3)</f>
        <v>0</v>
      </c>
      <c r="M2909" s="17">
        <f ca="1">f_nav_adjustedreturn(A2909,参数!$B$5,参数!$B$4)</f>
        <v>0</v>
      </c>
      <c r="N2909" s="17">
        <f ca="1">f_nav_periodreturnrankingper(A2909,参数!$B$5,参数!$B$4,3)</f>
        <v>0</v>
      </c>
      <c r="O2909" s="17">
        <f ca="1">f_nav_adjustedreturn(A2909,参数!$B$6,参数!$B$5)</f>
        <v>0</v>
      </c>
      <c r="P2909" s="17">
        <f ca="1">f_nav_periodreturnrankingper(A2909,参数!$B$6,参数!$B$5,3)</f>
        <v>0</v>
      </c>
      <c r="Q2909" s="25">
        <f>f_return(A2909,1,参数!$B$1-365/2,参数!$B$1)</f>
        <v>0</v>
      </c>
      <c r="R2909" s="25">
        <f ca="1">f_return(A2909,1,参数!$B$4,参数!$B$1)</f>
        <v>0</v>
      </c>
      <c r="S2909" s="25">
        <f ca="1">f_return(A2909,1,参数!$B$6,参数!$B$1)</f>
        <v>0</v>
      </c>
      <c r="T2909" t="str">
        <f>f_info_investtype(A2909)</f>
        <v>偏股混合型基金</v>
      </c>
      <c r="U2909" t="str">
        <f>f_info_fundmanager(A2909)</f>
        <v>陈军</v>
      </c>
      <c r="V2909">
        <f>f_info_manager_onthepostdays(A2909,1)</f>
        <v>92</v>
      </c>
      <c r="W2909" s="25">
        <f ca="1">f_return_1w(A2909,"0",参数!$B$2)</f>
        <v>0</v>
      </c>
      <c r="X2909" s="25">
        <f>f_return_1m(A2909,"0",参数!$B$1)</f>
        <v>3.39767579279102</v>
      </c>
      <c r="Y2909" s="25">
        <f>f_return_3m(A2909,0,参数!$B$1)</f>
        <v>0</v>
      </c>
      <c r="Z2909" s="25">
        <f>f_return_6m(A2909,0,参数!B2908)</f>
        <v>0</v>
      </c>
      <c r="AA2909" t="str">
        <f>f_dq_status(A2909,参数!$B$1)</f>
        <v>封闭期</v>
      </c>
      <c r="AB2909" s="17">
        <f ca="1">f_risk_maxdownside(A2909,参数!$B$6,参数!$B$1)</f>
        <v>-0.601474582848272</v>
      </c>
      <c r="AC2909" s="17">
        <f ca="1">f_risk_maxdownside(A2909,参数!$B$4,参数!$B$1)</f>
        <v>-0.601474582848272</v>
      </c>
      <c r="AD2909" t="str">
        <f ca="1">f_risk_maxdownside_date(A2909,参数!$B$6,参数!$B$1)</f>
        <v>20210109-20210115</v>
      </c>
    </row>
    <row r="2910" spans="1:30">
      <c r="A2910" s="15" t="s">
        <v>2938</v>
      </c>
      <c r="B2910" t="str">
        <f>f_info_name(A2910)</f>
        <v>华宝竞争优势</v>
      </c>
      <c r="C2910" t="str">
        <f>f_info_setupdate(A2910)</f>
        <v>2020-12-08</v>
      </c>
      <c r="D2910" s="16">
        <f t="shared" si="45"/>
        <v>48</v>
      </c>
      <c r="F2910" s="17">
        <f>f_netasset_total(A2910,参数!$B$1,100000000)</f>
        <v>16.3973475287</v>
      </c>
      <c r="G2910" s="17">
        <f ca="1">f_nav_adjustedreturn(A2910,参数!$B$2,参数!$B$1)</f>
        <v>0</v>
      </c>
      <c r="H2910" s="17">
        <f ca="1">f_nav_periodreturnrankingper(A2910,参数!$B$2,参数!$B$1,3)</f>
        <v>0</v>
      </c>
      <c r="I2910" s="17">
        <f ca="1">f_nav_adjustedreturn(A2910,参数!$B$3,参数!$B$2)</f>
        <v>0</v>
      </c>
      <c r="J2910" s="17">
        <f ca="1">f_nav_periodreturnrankingper(A2910,参数!$B$3,参数!$B$2,3)</f>
        <v>0</v>
      </c>
      <c r="K2910" s="17">
        <f ca="1">f_nav_adjustedreturn(A2910,参数!$B$4,参数!$B$3)</f>
        <v>0</v>
      </c>
      <c r="L2910" s="17">
        <f ca="1">f_nav_periodreturnrankingper(A2910,参数!$B$4,参数!$B$3,3)</f>
        <v>0</v>
      </c>
      <c r="M2910" s="17">
        <f ca="1">f_nav_adjustedreturn(A2910,参数!$B$5,参数!$B$4)</f>
        <v>0</v>
      </c>
      <c r="N2910" s="17">
        <f ca="1">f_nav_periodreturnrankingper(A2910,参数!$B$5,参数!$B$4,3)</f>
        <v>0</v>
      </c>
      <c r="O2910" s="17">
        <f ca="1">f_nav_adjustedreturn(A2910,参数!$B$6,参数!$B$5)</f>
        <v>0</v>
      </c>
      <c r="P2910" s="17">
        <f ca="1">f_nav_periodreturnrankingper(A2910,参数!$B$6,参数!$B$5,3)</f>
        <v>0</v>
      </c>
      <c r="Q2910" s="25">
        <f>f_return(A2910,1,参数!$B$1-365/2,参数!$B$1)</f>
        <v>0</v>
      </c>
      <c r="R2910" s="25">
        <f ca="1">f_return(A2910,1,参数!$B$4,参数!$B$1)</f>
        <v>0</v>
      </c>
      <c r="S2910" s="25">
        <f ca="1">f_return(A2910,1,参数!$B$6,参数!$B$1)</f>
        <v>0</v>
      </c>
      <c r="T2910" t="str">
        <f>f_info_investtype(A2910)</f>
        <v>偏股混合型基金</v>
      </c>
      <c r="U2910" t="str">
        <f>f_info_fundmanager(A2910)</f>
        <v>曾豪</v>
      </c>
      <c r="V2910">
        <f>f_info_manager_onthepostdays(A2910,1)</f>
        <v>65</v>
      </c>
      <c r="W2910" s="25">
        <f ca="1">f_return_1w(A2910,"0",参数!$B$2)</f>
        <v>0</v>
      </c>
      <c r="X2910" s="25">
        <f>f_return_1m(A2910,"0",参数!$B$1)</f>
        <v>6.30063006300629</v>
      </c>
      <c r="Y2910" s="25">
        <f>f_return_3m(A2910,0,参数!$B$1)</f>
        <v>0</v>
      </c>
      <c r="Z2910" s="25">
        <f>f_return_6m(A2910,0,参数!B2909)</f>
        <v>0</v>
      </c>
      <c r="AA2910" t="str">
        <f>f_dq_status(A2910,参数!$B$1)</f>
        <v>封闭期</v>
      </c>
      <c r="AB2910" s="17">
        <f ca="1">f_risk_maxdownside(A2910,参数!$B$6,参数!$B$1)</f>
        <v>-0.170000000000003</v>
      </c>
      <c r="AC2910" s="17">
        <f ca="1">f_risk_maxdownside(A2910,参数!$B$4,参数!$B$1)</f>
        <v>-0.170000000000003</v>
      </c>
      <c r="AD2910" t="str">
        <f ca="1">f_risk_maxdownside_date(A2910,参数!$B$6,参数!$B$1)</f>
        <v>20201209-20201211</v>
      </c>
    </row>
    <row r="2911" spans="1:30">
      <c r="A2911" s="15" t="s">
        <v>2939</v>
      </c>
      <c r="B2911" t="str">
        <f>f_info_name(A2911)</f>
        <v>中欧悦享生活A</v>
      </c>
      <c r="C2911" t="str">
        <f>f_info_setupdate(A2911)</f>
        <v>2021-01-07</v>
      </c>
      <c r="D2911" s="16">
        <f t="shared" si="45"/>
        <v>18</v>
      </c>
      <c r="F2911" s="17">
        <f>f_netasset_total(A2911,参数!$B$1,100000000)</f>
        <v>79.1297722591</v>
      </c>
      <c r="G2911" s="17">
        <f ca="1">f_nav_adjustedreturn(A2911,参数!$B$2,参数!$B$1)</f>
        <v>0</v>
      </c>
      <c r="H2911" s="17">
        <f ca="1">f_nav_periodreturnrankingper(A2911,参数!$B$2,参数!$B$1,3)</f>
        <v>0</v>
      </c>
      <c r="I2911" s="17">
        <f ca="1">f_nav_adjustedreturn(A2911,参数!$B$3,参数!$B$2)</f>
        <v>0</v>
      </c>
      <c r="J2911" s="17">
        <f ca="1">f_nav_periodreturnrankingper(A2911,参数!$B$3,参数!$B$2,3)</f>
        <v>0</v>
      </c>
      <c r="K2911" s="17">
        <f ca="1">f_nav_adjustedreturn(A2911,参数!$B$4,参数!$B$3)</f>
        <v>0</v>
      </c>
      <c r="L2911" s="17">
        <f ca="1">f_nav_periodreturnrankingper(A2911,参数!$B$4,参数!$B$3,3)</f>
        <v>0</v>
      </c>
      <c r="M2911" s="17">
        <f ca="1">f_nav_adjustedreturn(A2911,参数!$B$5,参数!$B$4)</f>
        <v>0</v>
      </c>
      <c r="N2911" s="17">
        <f ca="1">f_nav_periodreturnrankingper(A2911,参数!$B$5,参数!$B$4,3)</f>
        <v>0</v>
      </c>
      <c r="O2911" s="17">
        <f ca="1">f_nav_adjustedreturn(A2911,参数!$B$6,参数!$B$5)</f>
        <v>0</v>
      </c>
      <c r="P2911" s="17">
        <f ca="1">f_nav_periodreturnrankingper(A2911,参数!$B$6,参数!$B$5,3)</f>
        <v>0</v>
      </c>
      <c r="Q2911" s="25">
        <f>f_return(A2911,1,参数!$B$1-365/2,参数!$B$1)</f>
        <v>0</v>
      </c>
      <c r="R2911" s="25">
        <f ca="1">f_return(A2911,1,参数!$B$4,参数!$B$1)</f>
        <v>0</v>
      </c>
      <c r="S2911" s="25">
        <f ca="1">f_return(A2911,1,参数!$B$6,参数!$B$1)</f>
        <v>0</v>
      </c>
      <c r="T2911" t="str">
        <f>f_info_investtype(A2911)</f>
        <v>偏股混合型基金</v>
      </c>
      <c r="U2911" t="str">
        <f>f_info_fundmanager(A2911)</f>
        <v>郭睿</v>
      </c>
      <c r="V2911">
        <f>f_info_manager_onthepostdays(A2911,1)</f>
        <v>35</v>
      </c>
      <c r="W2911" s="25">
        <f ca="1">f_return_1w(A2911,"0",参数!$B$2)</f>
        <v>0</v>
      </c>
      <c r="X2911" s="25">
        <f>f_return_1m(A2911,"0",参数!$B$1)</f>
        <v>0</v>
      </c>
      <c r="Y2911" s="25">
        <f>f_return_3m(A2911,0,参数!$B$1)</f>
        <v>0</v>
      </c>
      <c r="Z2911" s="25">
        <f>f_return_6m(A2911,0,参数!B2910)</f>
        <v>0</v>
      </c>
      <c r="AA2911" t="str">
        <f>f_dq_status(A2911,参数!$B$1)</f>
        <v>封闭期</v>
      </c>
      <c r="AB2911" s="17">
        <f ca="1">f_risk_maxdownside(A2911,参数!$B$6,参数!$B$1)</f>
        <v>0</v>
      </c>
      <c r="AC2911" s="17">
        <f ca="1">f_risk_maxdownside(A2911,参数!$B$4,参数!$B$1)</f>
        <v>0</v>
      </c>
      <c r="AD2911" t="str">
        <f ca="1">f_risk_maxdownside_date(A2911,参数!$B$6,参数!$B$1)</f>
        <v>20210108-20210108</v>
      </c>
    </row>
    <row r="2912" spans="1:30">
      <c r="A2912" s="15" t="s">
        <v>2940</v>
      </c>
      <c r="B2912" t="str">
        <f>f_info_name(A2912)</f>
        <v>国投瑞银远见成长A</v>
      </c>
      <c r="C2912" t="str">
        <f>f_info_setupdate(A2912)</f>
        <v>2020-12-17</v>
      </c>
      <c r="D2912" s="16">
        <f t="shared" si="45"/>
        <v>39</v>
      </c>
      <c r="F2912" s="17">
        <f>f_netasset_total(A2912,参数!$B$1,100000000)</f>
        <v>22.890087082</v>
      </c>
      <c r="G2912" s="17">
        <f ca="1">f_nav_adjustedreturn(A2912,参数!$B$2,参数!$B$1)</f>
        <v>0</v>
      </c>
      <c r="H2912" s="17">
        <f ca="1">f_nav_periodreturnrankingper(A2912,参数!$B$2,参数!$B$1,3)</f>
        <v>0</v>
      </c>
      <c r="I2912" s="17">
        <f ca="1">f_nav_adjustedreturn(A2912,参数!$B$3,参数!$B$2)</f>
        <v>0</v>
      </c>
      <c r="J2912" s="17">
        <f ca="1">f_nav_periodreturnrankingper(A2912,参数!$B$3,参数!$B$2,3)</f>
        <v>0</v>
      </c>
      <c r="K2912" s="17">
        <f ca="1">f_nav_adjustedreturn(A2912,参数!$B$4,参数!$B$3)</f>
        <v>0</v>
      </c>
      <c r="L2912" s="17">
        <f ca="1">f_nav_periodreturnrankingper(A2912,参数!$B$4,参数!$B$3,3)</f>
        <v>0</v>
      </c>
      <c r="M2912" s="17">
        <f ca="1">f_nav_adjustedreturn(A2912,参数!$B$5,参数!$B$4)</f>
        <v>0</v>
      </c>
      <c r="N2912" s="17">
        <f ca="1">f_nav_periodreturnrankingper(A2912,参数!$B$5,参数!$B$4,3)</f>
        <v>0</v>
      </c>
      <c r="O2912" s="17">
        <f ca="1">f_nav_adjustedreturn(A2912,参数!$B$6,参数!$B$5)</f>
        <v>0</v>
      </c>
      <c r="P2912" s="17">
        <f ca="1">f_nav_periodreturnrankingper(A2912,参数!$B$6,参数!$B$5,3)</f>
        <v>0</v>
      </c>
      <c r="Q2912" s="25">
        <f>f_return(A2912,1,参数!$B$1-365/2,参数!$B$1)</f>
        <v>0</v>
      </c>
      <c r="R2912" s="25">
        <f ca="1">f_return(A2912,1,参数!$B$4,参数!$B$1)</f>
        <v>0</v>
      </c>
      <c r="S2912" s="25">
        <f ca="1">f_return(A2912,1,参数!$B$6,参数!$B$1)</f>
        <v>0</v>
      </c>
      <c r="T2912" t="str">
        <f>f_info_investtype(A2912)</f>
        <v>偏股混合型基金</v>
      </c>
      <c r="U2912" t="str">
        <f>f_info_fundmanager(A2912)</f>
        <v>孙文龙</v>
      </c>
      <c r="V2912">
        <f>f_info_manager_onthepostdays(A2912,1)</f>
        <v>56</v>
      </c>
      <c r="W2912" s="25">
        <f ca="1">f_return_1w(A2912,"0",参数!$B$2)</f>
        <v>0</v>
      </c>
      <c r="X2912" s="25">
        <f>f_return_1m(A2912,"0",参数!$B$1)</f>
        <v>1.9101910191019</v>
      </c>
      <c r="Y2912" s="25">
        <f>f_return_3m(A2912,0,参数!$B$1)</f>
        <v>0</v>
      </c>
      <c r="Z2912" s="25">
        <f>f_return_6m(A2912,0,参数!B2911)</f>
        <v>0</v>
      </c>
      <c r="AA2912" t="str">
        <f>f_dq_status(A2912,参数!$B$1)</f>
        <v>封闭期</v>
      </c>
      <c r="AB2912" s="17">
        <f ca="1">f_risk_maxdownside(A2912,参数!$B$6,参数!$B$1)</f>
        <v>-0.391006842619746</v>
      </c>
      <c r="AC2912" s="17">
        <f ca="1">f_risk_maxdownside(A2912,参数!$B$4,参数!$B$1)</f>
        <v>-0.391006842619746</v>
      </c>
      <c r="AD2912" t="str">
        <f ca="1">f_risk_maxdownside_date(A2912,参数!$B$6,参数!$B$1)</f>
        <v>20210116-20210122</v>
      </c>
    </row>
    <row r="2913" spans="1:30">
      <c r="A2913" s="15" t="s">
        <v>2941</v>
      </c>
      <c r="B2913" t="str">
        <f>f_info_name(A2913)</f>
        <v>易方达高质量严选三年持有</v>
      </c>
      <c r="C2913" t="str">
        <f>f_info_setupdate(A2913)</f>
        <v>2020-11-12</v>
      </c>
      <c r="D2913" s="16">
        <f t="shared" si="45"/>
        <v>74</v>
      </c>
      <c r="F2913" s="17">
        <f>f_netasset_total(A2913,参数!$B$1,100000000)</f>
        <v>148.3153572509</v>
      </c>
      <c r="G2913" s="17">
        <f ca="1">f_nav_adjustedreturn(A2913,参数!$B$2,参数!$B$1)</f>
        <v>0</v>
      </c>
      <c r="H2913" s="17">
        <f ca="1">f_nav_periodreturnrankingper(A2913,参数!$B$2,参数!$B$1,3)</f>
        <v>0</v>
      </c>
      <c r="I2913" s="17">
        <f ca="1">f_nav_adjustedreturn(A2913,参数!$B$3,参数!$B$2)</f>
        <v>0</v>
      </c>
      <c r="J2913" s="17">
        <f ca="1">f_nav_periodreturnrankingper(A2913,参数!$B$3,参数!$B$2,3)</f>
        <v>0</v>
      </c>
      <c r="K2913" s="17">
        <f ca="1">f_nav_adjustedreturn(A2913,参数!$B$4,参数!$B$3)</f>
        <v>0</v>
      </c>
      <c r="L2913" s="17">
        <f ca="1">f_nav_periodreturnrankingper(A2913,参数!$B$4,参数!$B$3,3)</f>
        <v>0</v>
      </c>
      <c r="M2913" s="17">
        <f ca="1">f_nav_adjustedreturn(A2913,参数!$B$5,参数!$B$4)</f>
        <v>0</v>
      </c>
      <c r="N2913" s="17">
        <f ca="1">f_nav_periodreturnrankingper(A2913,参数!$B$5,参数!$B$4,3)</f>
        <v>0</v>
      </c>
      <c r="O2913" s="17">
        <f ca="1">f_nav_adjustedreturn(A2913,参数!$B$6,参数!$B$5)</f>
        <v>0</v>
      </c>
      <c r="P2913" s="17">
        <f ca="1">f_nav_periodreturnrankingper(A2913,参数!$B$6,参数!$B$5,3)</f>
        <v>0</v>
      </c>
      <c r="Q2913" s="25">
        <f>f_return(A2913,1,参数!$B$1-365/2,参数!$B$1)</f>
        <v>0</v>
      </c>
      <c r="R2913" s="25">
        <f ca="1">f_return(A2913,1,参数!$B$4,参数!$B$1)</f>
        <v>0</v>
      </c>
      <c r="S2913" s="25">
        <f ca="1">f_return(A2913,1,参数!$B$6,参数!$B$1)</f>
        <v>0</v>
      </c>
      <c r="T2913" t="str">
        <f>f_info_investtype(A2913)</f>
        <v>偏股混合型基金</v>
      </c>
      <c r="U2913" t="str">
        <f>f_info_fundmanager(A2913)</f>
        <v>萧楠</v>
      </c>
      <c r="V2913">
        <f>f_info_manager_onthepostdays(A2913,1)</f>
        <v>91</v>
      </c>
      <c r="W2913" s="25">
        <f ca="1">f_return_1w(A2913,"0",参数!$B$2)</f>
        <v>0</v>
      </c>
      <c r="X2913" s="25">
        <f>f_return_1m(A2913,"0",参数!$B$1)</f>
        <v>7.65894529324791</v>
      </c>
      <c r="Y2913" s="25">
        <f>f_return_3m(A2913,0,参数!$B$1)</f>
        <v>0</v>
      </c>
      <c r="Z2913" s="25">
        <f>f_return_6m(A2913,0,参数!B2912)</f>
        <v>0</v>
      </c>
      <c r="AA2913" t="str">
        <f>f_dq_status(A2913,参数!$B$1)</f>
        <v>封闭期</v>
      </c>
      <c r="AB2913" s="17">
        <f ca="1">f_risk_maxdownside(A2913,参数!$B$6,参数!$B$1)</f>
        <v>-1.38382421692379</v>
      </c>
      <c r="AC2913" s="17">
        <f ca="1">f_risk_maxdownside(A2913,参数!$B$4,参数!$B$1)</f>
        <v>-1.38382421692379</v>
      </c>
      <c r="AD2913" t="str">
        <f ca="1">f_risk_maxdownside_date(A2913,参数!$B$6,参数!$B$1)</f>
        <v>20210109-20210115</v>
      </c>
    </row>
    <row r="2914" spans="1:30">
      <c r="A2914" s="15" t="s">
        <v>2942</v>
      </c>
      <c r="B2914" t="str">
        <f>f_info_name(A2914)</f>
        <v>招商产业精选A</v>
      </c>
      <c r="C2914" t="str">
        <f>f_info_setupdate(A2914)</f>
        <v>2020-12-16</v>
      </c>
      <c r="D2914" s="16">
        <f t="shared" si="45"/>
        <v>40</v>
      </c>
      <c r="F2914" s="17">
        <f>f_netasset_total(A2914,参数!$B$1,100000000)</f>
        <v>79.3043331626</v>
      </c>
      <c r="G2914" s="17">
        <f ca="1">f_nav_adjustedreturn(A2914,参数!$B$2,参数!$B$1)</f>
        <v>0</v>
      </c>
      <c r="H2914" s="17">
        <f ca="1">f_nav_periodreturnrankingper(A2914,参数!$B$2,参数!$B$1,3)</f>
        <v>0</v>
      </c>
      <c r="I2914" s="17">
        <f ca="1">f_nav_adjustedreturn(A2914,参数!$B$3,参数!$B$2)</f>
        <v>0</v>
      </c>
      <c r="J2914" s="17">
        <f ca="1">f_nav_periodreturnrankingper(A2914,参数!$B$3,参数!$B$2,3)</f>
        <v>0</v>
      </c>
      <c r="K2914" s="17">
        <f ca="1">f_nav_adjustedreturn(A2914,参数!$B$4,参数!$B$3)</f>
        <v>0</v>
      </c>
      <c r="L2914" s="17">
        <f ca="1">f_nav_periodreturnrankingper(A2914,参数!$B$4,参数!$B$3,3)</f>
        <v>0</v>
      </c>
      <c r="M2914" s="17">
        <f ca="1">f_nav_adjustedreturn(A2914,参数!$B$5,参数!$B$4)</f>
        <v>0</v>
      </c>
      <c r="N2914" s="17">
        <f ca="1">f_nav_periodreturnrankingper(A2914,参数!$B$5,参数!$B$4,3)</f>
        <v>0</v>
      </c>
      <c r="O2914" s="17">
        <f ca="1">f_nav_adjustedreturn(A2914,参数!$B$6,参数!$B$5)</f>
        <v>0</v>
      </c>
      <c r="P2914" s="17">
        <f ca="1">f_nav_periodreturnrankingper(A2914,参数!$B$6,参数!$B$5,3)</f>
        <v>0</v>
      </c>
      <c r="Q2914" s="25">
        <f>f_return(A2914,1,参数!$B$1-365/2,参数!$B$1)</f>
        <v>0</v>
      </c>
      <c r="R2914" s="25">
        <f ca="1">f_return(A2914,1,参数!$B$4,参数!$B$1)</f>
        <v>0</v>
      </c>
      <c r="S2914" s="25">
        <f ca="1">f_return(A2914,1,参数!$B$6,参数!$B$1)</f>
        <v>0</v>
      </c>
      <c r="T2914" t="str">
        <f>f_info_investtype(A2914)</f>
        <v>普通股票型基金</v>
      </c>
      <c r="U2914" t="str">
        <f>f_info_fundmanager(A2914)</f>
        <v>贾成东</v>
      </c>
      <c r="V2914">
        <f>f_info_manager_onthepostdays(A2914,1)</f>
        <v>57</v>
      </c>
      <c r="W2914" s="25">
        <f ca="1">f_return_1w(A2914,"0",参数!$B$2)</f>
        <v>0</v>
      </c>
      <c r="X2914" s="25">
        <f>f_return_1m(A2914,"0",参数!$B$1)</f>
        <v>13.1487889273356</v>
      </c>
      <c r="Y2914" s="25">
        <f>f_return_3m(A2914,0,参数!$B$1)</f>
        <v>0</v>
      </c>
      <c r="Z2914" s="25">
        <f>f_return_6m(A2914,0,参数!B2913)</f>
        <v>0</v>
      </c>
      <c r="AA2914" t="str">
        <f>f_dq_status(A2914,参数!$B$1)</f>
        <v>封闭期</v>
      </c>
      <c r="AB2914" s="17">
        <f ca="1">f_risk_maxdownside(A2914,参数!$B$6,参数!$B$1)</f>
        <v>-3.91440035666519</v>
      </c>
      <c r="AC2914" s="17">
        <f ca="1">f_risk_maxdownside(A2914,参数!$B$4,参数!$B$1)</f>
        <v>-3.91440035666519</v>
      </c>
      <c r="AD2914" t="str">
        <f ca="1">f_risk_maxdownside_date(A2914,参数!$B$6,参数!$B$1)</f>
        <v>20210109-20210115</v>
      </c>
    </row>
    <row r="2915" spans="1:30">
      <c r="A2915" s="15" t="s">
        <v>2943</v>
      </c>
      <c r="B2915" t="str">
        <f>f_info_name(A2915)</f>
        <v>华泰柏瑞成长智选A</v>
      </c>
      <c r="C2915" t="str">
        <f>f_info_setupdate(A2915)</f>
        <v>2020-11-23</v>
      </c>
      <c r="D2915" s="16">
        <f t="shared" si="45"/>
        <v>63</v>
      </c>
      <c r="F2915" s="17">
        <f>f_netasset_total(A2915,参数!$B$1,100000000)</f>
        <v>21.0248600017</v>
      </c>
      <c r="G2915" s="17">
        <f ca="1">f_nav_adjustedreturn(A2915,参数!$B$2,参数!$B$1)</f>
        <v>0</v>
      </c>
      <c r="H2915" s="17">
        <f ca="1">f_nav_periodreturnrankingper(A2915,参数!$B$2,参数!$B$1,3)</f>
        <v>0</v>
      </c>
      <c r="I2915" s="17">
        <f ca="1">f_nav_adjustedreturn(A2915,参数!$B$3,参数!$B$2)</f>
        <v>0</v>
      </c>
      <c r="J2915" s="17">
        <f ca="1">f_nav_periodreturnrankingper(A2915,参数!$B$3,参数!$B$2,3)</f>
        <v>0</v>
      </c>
      <c r="K2915" s="17">
        <f ca="1">f_nav_adjustedreturn(A2915,参数!$B$4,参数!$B$3)</f>
        <v>0</v>
      </c>
      <c r="L2915" s="17">
        <f ca="1">f_nav_periodreturnrankingper(A2915,参数!$B$4,参数!$B$3,3)</f>
        <v>0</v>
      </c>
      <c r="M2915" s="17">
        <f ca="1">f_nav_adjustedreturn(A2915,参数!$B$5,参数!$B$4)</f>
        <v>0</v>
      </c>
      <c r="N2915" s="17">
        <f ca="1">f_nav_periodreturnrankingper(A2915,参数!$B$5,参数!$B$4,3)</f>
        <v>0</v>
      </c>
      <c r="O2915" s="17">
        <f ca="1">f_nav_adjustedreturn(A2915,参数!$B$6,参数!$B$5)</f>
        <v>0</v>
      </c>
      <c r="P2915" s="17">
        <f ca="1">f_nav_periodreturnrankingper(A2915,参数!$B$6,参数!$B$5,3)</f>
        <v>0</v>
      </c>
      <c r="Q2915" s="25">
        <f>f_return(A2915,1,参数!$B$1-365/2,参数!$B$1)</f>
        <v>0</v>
      </c>
      <c r="R2915" s="25">
        <f ca="1">f_return(A2915,1,参数!$B$4,参数!$B$1)</f>
        <v>0</v>
      </c>
      <c r="S2915" s="25">
        <f ca="1">f_return(A2915,1,参数!$B$6,参数!$B$1)</f>
        <v>0</v>
      </c>
      <c r="T2915" t="str">
        <f>f_info_investtype(A2915)</f>
        <v>偏股混合型基金</v>
      </c>
      <c r="U2915" t="str">
        <f>f_info_fundmanager(A2915)</f>
        <v>牛勇</v>
      </c>
      <c r="V2915">
        <f>f_info_manager_onthepostdays(A2915,1)</f>
        <v>80</v>
      </c>
      <c r="W2915" s="25">
        <f ca="1">f_return_1w(A2915,"0",参数!$B$2)</f>
        <v>0</v>
      </c>
      <c r="X2915" s="25">
        <f>f_return_1m(A2915,"0",参数!$B$1)</f>
        <v>9.80207351555138</v>
      </c>
      <c r="Y2915" s="25">
        <f>f_return_3m(A2915,0,参数!$B$1)</f>
        <v>0</v>
      </c>
      <c r="Z2915" s="25">
        <f>f_return_6m(A2915,0,参数!B2914)</f>
        <v>0</v>
      </c>
      <c r="AA2915" t="str">
        <f>f_dq_status(A2915,参数!$B$1)</f>
        <v>开放申购|开放赎回</v>
      </c>
      <c r="AB2915" s="17">
        <f ca="1">f_risk_maxdownside(A2915,参数!$B$6,参数!$B$1)</f>
        <v>-4.62715785726996</v>
      </c>
      <c r="AC2915" s="17">
        <f ca="1">f_risk_maxdownside(A2915,参数!$B$4,参数!$B$1)</f>
        <v>-4.62715785726996</v>
      </c>
      <c r="AD2915" t="str">
        <f ca="1">f_risk_maxdownside_date(A2915,参数!$B$6,参数!$B$1)</f>
        <v>20210109-20210115</v>
      </c>
    </row>
    <row r="2916" spans="1:30">
      <c r="A2916" s="15" t="s">
        <v>2944</v>
      </c>
      <c r="B2916" t="str">
        <f>f_info_name(A2916)</f>
        <v>景顺长城泰保三个月定开</v>
      </c>
      <c r="C2916" t="str">
        <f>f_info_setupdate(A2916)</f>
        <v>2021-01-06</v>
      </c>
      <c r="D2916" s="16">
        <f t="shared" si="45"/>
        <v>19</v>
      </c>
      <c r="F2916" s="17">
        <f>f_netasset_total(A2916,参数!$B$1,100000000)</f>
        <v>0</v>
      </c>
      <c r="G2916" s="17">
        <f ca="1">f_nav_adjustedreturn(A2916,参数!$B$2,参数!$B$1)</f>
        <v>0</v>
      </c>
      <c r="H2916" s="17">
        <f ca="1">f_nav_periodreturnrankingper(A2916,参数!$B$2,参数!$B$1,3)</f>
        <v>0</v>
      </c>
      <c r="I2916" s="17">
        <f ca="1">f_nav_adjustedreturn(A2916,参数!$B$3,参数!$B$2)</f>
        <v>0</v>
      </c>
      <c r="J2916" s="17">
        <f ca="1">f_nav_periodreturnrankingper(A2916,参数!$B$3,参数!$B$2,3)</f>
        <v>0</v>
      </c>
      <c r="K2916" s="17">
        <f ca="1">f_nav_adjustedreturn(A2916,参数!$B$4,参数!$B$3)</f>
        <v>0</v>
      </c>
      <c r="L2916" s="17">
        <f ca="1">f_nav_periodreturnrankingper(A2916,参数!$B$4,参数!$B$3,3)</f>
        <v>0</v>
      </c>
      <c r="M2916" s="17">
        <f ca="1">f_nav_adjustedreturn(A2916,参数!$B$5,参数!$B$4)</f>
        <v>0</v>
      </c>
      <c r="N2916" s="17">
        <f ca="1">f_nav_periodreturnrankingper(A2916,参数!$B$5,参数!$B$4,3)</f>
        <v>0</v>
      </c>
      <c r="O2916" s="17">
        <f ca="1">f_nav_adjustedreturn(A2916,参数!$B$6,参数!$B$5)</f>
        <v>0</v>
      </c>
      <c r="P2916" s="17">
        <f ca="1">f_nav_periodreturnrankingper(A2916,参数!$B$6,参数!$B$5,3)</f>
        <v>0</v>
      </c>
      <c r="Q2916" s="25">
        <f>f_return(A2916,1,参数!$B$1-365/2,参数!$B$1)</f>
        <v>0</v>
      </c>
      <c r="R2916" s="25">
        <f ca="1">f_return(A2916,1,参数!$B$4,参数!$B$1)</f>
        <v>0</v>
      </c>
      <c r="S2916" s="25">
        <f ca="1">f_return(A2916,1,参数!$B$6,参数!$B$1)</f>
        <v>0</v>
      </c>
      <c r="T2916" t="str">
        <f>f_info_investtype(A2916)</f>
        <v>偏股混合型基金</v>
      </c>
      <c r="U2916" t="str">
        <f>f_info_fundmanager(A2916)</f>
        <v>刘苏</v>
      </c>
      <c r="V2916">
        <f>f_info_manager_onthepostdays(A2916,1)</f>
        <v>36</v>
      </c>
      <c r="W2916" s="25">
        <f ca="1">f_return_1w(A2916,"0",参数!$B$2)</f>
        <v>0</v>
      </c>
      <c r="X2916" s="25">
        <f>f_return_1m(A2916,"0",参数!$B$1)</f>
        <v>0</v>
      </c>
      <c r="Y2916" s="25">
        <f>f_return_3m(A2916,0,参数!$B$1)</f>
        <v>0</v>
      </c>
      <c r="Z2916" s="25">
        <f>f_return_6m(A2916,0,参数!B2915)</f>
        <v>0</v>
      </c>
      <c r="AA2916" t="str">
        <f>f_dq_status(A2916,参数!$B$1)</f>
        <v>封闭期</v>
      </c>
      <c r="AB2916" s="17">
        <f ca="1">f_risk_maxdownside(A2916,参数!$B$6,参数!$B$1)</f>
        <v>-0.606120826709061</v>
      </c>
      <c r="AC2916" s="17">
        <f ca="1">f_risk_maxdownside(A2916,参数!$B$4,参数!$B$1)</f>
        <v>-0.606120826709061</v>
      </c>
      <c r="AD2916" t="str">
        <f ca="1">f_risk_maxdownside_date(A2916,参数!$B$6,参数!$B$1)</f>
        <v>20210114-20210114</v>
      </c>
    </row>
    <row r="2917" spans="1:30">
      <c r="A2917" s="15" t="s">
        <v>2945</v>
      </c>
      <c r="B2917" t="str">
        <f>f_info_name(A2917)</f>
        <v>南方阿尔法A</v>
      </c>
      <c r="C2917" t="str">
        <f>f_info_setupdate(A2917)</f>
        <v>2021-01-13</v>
      </c>
      <c r="D2917" s="16">
        <f t="shared" si="45"/>
        <v>12</v>
      </c>
      <c r="F2917" s="17">
        <f>f_netasset_total(A2917,参数!$B$1,100000000)</f>
        <v>79.1901562988</v>
      </c>
      <c r="G2917" s="17">
        <f ca="1">f_nav_adjustedreturn(A2917,参数!$B$2,参数!$B$1)</f>
        <v>0</v>
      </c>
      <c r="H2917" s="17">
        <f ca="1">f_nav_periodreturnrankingper(A2917,参数!$B$2,参数!$B$1,3)</f>
        <v>0</v>
      </c>
      <c r="I2917" s="17">
        <f ca="1">f_nav_adjustedreturn(A2917,参数!$B$3,参数!$B$2)</f>
        <v>0</v>
      </c>
      <c r="J2917" s="17">
        <f ca="1">f_nav_periodreturnrankingper(A2917,参数!$B$3,参数!$B$2,3)</f>
        <v>0</v>
      </c>
      <c r="K2917" s="17">
        <f ca="1">f_nav_adjustedreturn(A2917,参数!$B$4,参数!$B$3)</f>
        <v>0</v>
      </c>
      <c r="L2917" s="17">
        <f ca="1">f_nav_periodreturnrankingper(A2917,参数!$B$4,参数!$B$3,3)</f>
        <v>0</v>
      </c>
      <c r="M2917" s="17">
        <f ca="1">f_nav_adjustedreturn(A2917,参数!$B$5,参数!$B$4)</f>
        <v>0</v>
      </c>
      <c r="N2917" s="17">
        <f ca="1">f_nav_periodreturnrankingper(A2917,参数!$B$5,参数!$B$4,3)</f>
        <v>0</v>
      </c>
      <c r="O2917" s="17">
        <f ca="1">f_nav_adjustedreturn(A2917,参数!$B$6,参数!$B$5)</f>
        <v>0</v>
      </c>
      <c r="P2917" s="17">
        <f ca="1">f_nav_periodreturnrankingper(A2917,参数!$B$6,参数!$B$5,3)</f>
        <v>0</v>
      </c>
      <c r="Q2917" s="25">
        <f>f_return(A2917,1,参数!$B$1-365/2,参数!$B$1)</f>
        <v>0</v>
      </c>
      <c r="R2917" s="25">
        <f ca="1">f_return(A2917,1,参数!$B$4,参数!$B$1)</f>
        <v>0</v>
      </c>
      <c r="S2917" s="25">
        <f ca="1">f_return(A2917,1,参数!$B$6,参数!$B$1)</f>
        <v>0</v>
      </c>
      <c r="T2917" t="str">
        <f>f_info_investtype(A2917)</f>
        <v>偏股混合型基金</v>
      </c>
      <c r="U2917" t="str">
        <f>f_info_fundmanager(A2917)</f>
        <v>章晖</v>
      </c>
      <c r="V2917">
        <f>f_info_manager_onthepostdays(A2917,1)</f>
        <v>29</v>
      </c>
      <c r="W2917" s="25">
        <f ca="1">f_return_1w(A2917,"0",参数!$B$2)</f>
        <v>0</v>
      </c>
      <c r="X2917" s="25">
        <f>f_return_1m(A2917,"0",参数!$B$1)</f>
        <v>0</v>
      </c>
      <c r="Y2917" s="25">
        <f>f_return_3m(A2917,0,参数!$B$1)</f>
        <v>0</v>
      </c>
      <c r="Z2917" s="25">
        <f>f_return_6m(A2917,0,参数!B2916)</f>
        <v>0</v>
      </c>
      <c r="AA2917" t="str">
        <f>f_dq_status(A2917,参数!$B$1)</f>
        <v>封闭期</v>
      </c>
      <c r="AB2917" s="17">
        <f ca="1">f_risk_maxdownside(A2917,参数!$B$6,参数!$B$1)</f>
        <v>-0.0499999999999945</v>
      </c>
      <c r="AC2917" s="17">
        <f ca="1">f_risk_maxdownside(A2917,参数!$B$4,参数!$B$1)</f>
        <v>-0.0499999999999945</v>
      </c>
      <c r="AD2917" t="str">
        <f ca="1">f_risk_maxdownside_date(A2917,参数!$B$6,参数!$B$1)</f>
        <v>20210114-20210115</v>
      </c>
    </row>
    <row r="2918" spans="1:30">
      <c r="A2918" s="15" t="s">
        <v>2946</v>
      </c>
      <c r="B2918" t="str">
        <f>f_info_name(A2918)</f>
        <v>信达澳银匠心臻选两年持有</v>
      </c>
      <c r="C2918" t="str">
        <f>f_info_setupdate(A2918)</f>
        <v>2020-10-30</v>
      </c>
      <c r="D2918" s="16">
        <f t="shared" si="45"/>
        <v>87</v>
      </c>
      <c r="F2918" s="17">
        <f>f_netasset_total(A2918,参数!$B$1,100000000)</f>
        <v>18.5082869034</v>
      </c>
      <c r="G2918" s="17">
        <f ca="1">f_nav_adjustedreturn(A2918,参数!$B$2,参数!$B$1)</f>
        <v>0</v>
      </c>
      <c r="H2918" s="17">
        <f ca="1">f_nav_periodreturnrankingper(A2918,参数!$B$2,参数!$B$1,3)</f>
        <v>0</v>
      </c>
      <c r="I2918" s="17">
        <f ca="1">f_nav_adjustedreturn(A2918,参数!$B$3,参数!$B$2)</f>
        <v>0</v>
      </c>
      <c r="J2918" s="17">
        <f ca="1">f_nav_periodreturnrankingper(A2918,参数!$B$3,参数!$B$2,3)</f>
        <v>0</v>
      </c>
      <c r="K2918" s="17">
        <f ca="1">f_nav_adjustedreturn(A2918,参数!$B$4,参数!$B$3)</f>
        <v>0</v>
      </c>
      <c r="L2918" s="17">
        <f ca="1">f_nav_periodreturnrankingper(A2918,参数!$B$4,参数!$B$3,3)</f>
        <v>0</v>
      </c>
      <c r="M2918" s="17">
        <f ca="1">f_nav_adjustedreturn(A2918,参数!$B$5,参数!$B$4)</f>
        <v>0</v>
      </c>
      <c r="N2918" s="17">
        <f ca="1">f_nav_periodreturnrankingper(A2918,参数!$B$5,参数!$B$4,3)</f>
        <v>0</v>
      </c>
      <c r="O2918" s="17">
        <f ca="1">f_nav_adjustedreturn(A2918,参数!$B$6,参数!$B$5)</f>
        <v>0</v>
      </c>
      <c r="P2918" s="17">
        <f ca="1">f_nav_periodreturnrankingper(A2918,参数!$B$6,参数!$B$5,3)</f>
        <v>0</v>
      </c>
      <c r="Q2918" s="25">
        <f>f_return(A2918,1,参数!$B$1-365/2,参数!$B$1)</f>
        <v>0</v>
      </c>
      <c r="R2918" s="25">
        <f ca="1">f_return(A2918,1,参数!$B$4,参数!$B$1)</f>
        <v>0</v>
      </c>
      <c r="S2918" s="25">
        <f ca="1">f_return(A2918,1,参数!$B$6,参数!$B$1)</f>
        <v>0</v>
      </c>
      <c r="T2918" t="str">
        <f>f_info_investtype(A2918)</f>
        <v>偏股混合型基金</v>
      </c>
      <c r="U2918" t="str">
        <f>f_info_fundmanager(A2918)</f>
        <v>冯明远,李淑彦</v>
      </c>
      <c r="V2918">
        <f>f_info_manager_onthepostdays(A2918,1)</f>
        <v>104</v>
      </c>
      <c r="W2918" s="25">
        <f ca="1">f_return_1w(A2918,"0",参数!$B$2)</f>
        <v>0</v>
      </c>
      <c r="X2918" s="25">
        <f>f_return_1m(A2918,"0",参数!$B$1)</f>
        <v>10.0864012021037</v>
      </c>
      <c r="Y2918" s="25">
        <f>f_return_3m(A2918,0,参数!$B$1)</f>
        <v>0</v>
      </c>
      <c r="Z2918" s="25">
        <f>f_return_6m(A2918,0,参数!B2917)</f>
        <v>0</v>
      </c>
      <c r="AA2918" t="str">
        <f>f_dq_status(A2918,参数!$B$1)</f>
        <v>开放申购|暂停赎回</v>
      </c>
      <c r="AB2918" s="17">
        <f ca="1">f_risk_maxdownside(A2918,参数!$B$6,参数!$B$1)</f>
        <v>-2.7478171545968</v>
      </c>
      <c r="AC2918" s="17">
        <f ca="1">f_risk_maxdownside(A2918,参数!$B$4,参数!$B$1)</f>
        <v>-2.7478171545968</v>
      </c>
      <c r="AD2918" t="str">
        <f ca="1">f_risk_maxdownside_date(A2918,参数!$B$6,参数!$B$1)</f>
        <v>20210113-20210115</v>
      </c>
    </row>
    <row r="2919" spans="1:30">
      <c r="A2919" s="15" t="s">
        <v>2947</v>
      </c>
      <c r="B2919" t="str">
        <f>f_info_name(A2919)</f>
        <v>中融景瑞一年持有A</v>
      </c>
      <c r="C2919" t="str">
        <f>f_info_setupdate(A2919)</f>
        <v>2020-12-02</v>
      </c>
      <c r="D2919" s="16">
        <f t="shared" si="45"/>
        <v>54</v>
      </c>
      <c r="F2919" s="17">
        <f>f_netasset_total(A2919,参数!$B$1,100000000)</f>
        <v>13.6693787058</v>
      </c>
      <c r="G2919" s="17">
        <f ca="1">f_nav_adjustedreturn(A2919,参数!$B$2,参数!$B$1)</f>
        <v>0</v>
      </c>
      <c r="H2919" s="17">
        <f ca="1">f_nav_periodreturnrankingper(A2919,参数!$B$2,参数!$B$1,3)</f>
        <v>0</v>
      </c>
      <c r="I2919" s="17">
        <f ca="1">f_nav_adjustedreturn(A2919,参数!$B$3,参数!$B$2)</f>
        <v>0</v>
      </c>
      <c r="J2919" s="17">
        <f ca="1">f_nav_periodreturnrankingper(A2919,参数!$B$3,参数!$B$2,3)</f>
        <v>0</v>
      </c>
      <c r="K2919" s="17">
        <f ca="1">f_nav_adjustedreturn(A2919,参数!$B$4,参数!$B$3)</f>
        <v>0</v>
      </c>
      <c r="L2919" s="17">
        <f ca="1">f_nav_periodreturnrankingper(A2919,参数!$B$4,参数!$B$3,3)</f>
        <v>0</v>
      </c>
      <c r="M2919" s="17">
        <f ca="1">f_nav_adjustedreturn(A2919,参数!$B$5,参数!$B$4)</f>
        <v>0</v>
      </c>
      <c r="N2919" s="17">
        <f ca="1">f_nav_periodreturnrankingper(A2919,参数!$B$5,参数!$B$4,3)</f>
        <v>0</v>
      </c>
      <c r="O2919" s="17">
        <f ca="1">f_nav_adjustedreturn(A2919,参数!$B$6,参数!$B$5)</f>
        <v>0</v>
      </c>
      <c r="P2919" s="17">
        <f ca="1">f_nav_periodreturnrankingper(A2919,参数!$B$6,参数!$B$5,3)</f>
        <v>0</v>
      </c>
      <c r="Q2919" s="25">
        <f>f_return(A2919,1,参数!$B$1-365/2,参数!$B$1)</f>
        <v>0</v>
      </c>
      <c r="R2919" s="25">
        <f ca="1">f_return(A2919,1,参数!$B$4,参数!$B$1)</f>
        <v>0</v>
      </c>
      <c r="S2919" s="25">
        <f ca="1">f_return(A2919,1,参数!$B$6,参数!$B$1)</f>
        <v>0</v>
      </c>
      <c r="T2919" t="str">
        <f>f_info_investtype(A2919)</f>
        <v>偏债混合型基金</v>
      </c>
      <c r="U2919" t="str">
        <f>f_info_fundmanager(A2919)</f>
        <v>哈默,钱文成</v>
      </c>
      <c r="V2919">
        <f>f_info_manager_onthepostdays(A2919,1)</f>
        <v>71</v>
      </c>
      <c r="W2919" s="25">
        <f ca="1">f_return_1w(A2919,"0",参数!$B$2)</f>
        <v>0</v>
      </c>
      <c r="X2919" s="25">
        <f>f_return_1m(A2919,"0",参数!$B$1)</f>
        <v>2.14214214214214</v>
      </c>
      <c r="Y2919" s="25">
        <f>f_return_3m(A2919,0,参数!$B$1)</f>
        <v>0</v>
      </c>
      <c r="Z2919" s="25">
        <f>f_return_6m(A2919,0,参数!B2918)</f>
        <v>0</v>
      </c>
      <c r="AA2919" t="str">
        <f>f_dq_status(A2919,参数!$B$1)</f>
        <v>封闭期</v>
      </c>
      <c r="AB2919" s="17">
        <f ca="1">f_risk_maxdownside(A2919,参数!$B$6,参数!$B$1)</f>
        <v>-0.279944011197763</v>
      </c>
      <c r="AC2919" s="17">
        <f ca="1">f_risk_maxdownside(A2919,参数!$B$4,参数!$B$1)</f>
        <v>-0.279944011197763</v>
      </c>
      <c r="AD2919" t="str">
        <f ca="1">f_risk_maxdownside_date(A2919,参数!$B$6,参数!$B$1)</f>
        <v>20201205-20201211</v>
      </c>
    </row>
    <row r="2920" spans="1:30">
      <c r="A2920" s="15" t="s">
        <v>2948</v>
      </c>
      <c r="B2920" t="str">
        <f>f_info_name(A2920)</f>
        <v>大成卓享一年持有A</v>
      </c>
      <c r="C2920" t="str">
        <f>f_info_setupdate(A2920)</f>
        <v>2020-11-16</v>
      </c>
      <c r="D2920" s="16">
        <f t="shared" si="45"/>
        <v>70</v>
      </c>
      <c r="F2920" s="17">
        <f>f_netasset_total(A2920,参数!$B$1,100000000)</f>
        <v>52.3410827574</v>
      </c>
      <c r="G2920" s="17">
        <f ca="1">f_nav_adjustedreturn(A2920,参数!$B$2,参数!$B$1)</f>
        <v>0</v>
      </c>
      <c r="H2920" s="17">
        <f ca="1">f_nav_periodreturnrankingper(A2920,参数!$B$2,参数!$B$1,3)</f>
        <v>0</v>
      </c>
      <c r="I2920" s="17">
        <f ca="1">f_nav_adjustedreturn(A2920,参数!$B$3,参数!$B$2)</f>
        <v>0</v>
      </c>
      <c r="J2920" s="17">
        <f ca="1">f_nav_periodreturnrankingper(A2920,参数!$B$3,参数!$B$2,3)</f>
        <v>0</v>
      </c>
      <c r="K2920" s="17">
        <f ca="1">f_nav_adjustedreturn(A2920,参数!$B$4,参数!$B$3)</f>
        <v>0</v>
      </c>
      <c r="L2920" s="17">
        <f ca="1">f_nav_periodreturnrankingper(A2920,参数!$B$4,参数!$B$3,3)</f>
        <v>0</v>
      </c>
      <c r="M2920" s="17">
        <f ca="1">f_nav_adjustedreturn(A2920,参数!$B$5,参数!$B$4)</f>
        <v>0</v>
      </c>
      <c r="N2920" s="17">
        <f ca="1">f_nav_periodreturnrankingper(A2920,参数!$B$5,参数!$B$4,3)</f>
        <v>0</v>
      </c>
      <c r="O2920" s="17">
        <f ca="1">f_nav_adjustedreturn(A2920,参数!$B$6,参数!$B$5)</f>
        <v>0</v>
      </c>
      <c r="P2920" s="17">
        <f ca="1">f_nav_periodreturnrankingper(A2920,参数!$B$6,参数!$B$5,3)</f>
        <v>0</v>
      </c>
      <c r="Q2920" s="25">
        <f>f_return(A2920,1,参数!$B$1-365/2,参数!$B$1)</f>
        <v>0</v>
      </c>
      <c r="R2920" s="25">
        <f ca="1">f_return(A2920,1,参数!$B$4,参数!$B$1)</f>
        <v>0</v>
      </c>
      <c r="S2920" s="25">
        <f ca="1">f_return(A2920,1,参数!$B$6,参数!$B$1)</f>
        <v>0</v>
      </c>
      <c r="T2920" t="str">
        <f>f_info_investtype(A2920)</f>
        <v>偏债混合型基金</v>
      </c>
      <c r="U2920" t="str">
        <f>f_info_fundmanager(A2920)</f>
        <v>孙丹,王磊</v>
      </c>
      <c r="V2920">
        <f>f_info_manager_onthepostdays(A2920,1)</f>
        <v>87</v>
      </c>
      <c r="W2920" s="25">
        <f ca="1">f_return_1w(A2920,"0",参数!$B$2)</f>
        <v>0</v>
      </c>
      <c r="X2920" s="25">
        <f>f_return_1m(A2920,"0",参数!$B$1)</f>
        <v>0.607569721115537</v>
      </c>
      <c r="Y2920" s="25">
        <f>f_return_3m(A2920,0,参数!$B$1)</f>
        <v>0</v>
      </c>
      <c r="Z2920" s="25">
        <f>f_return_6m(A2920,0,参数!B2919)</f>
        <v>0</v>
      </c>
      <c r="AA2920" t="str">
        <f>f_dq_status(A2920,参数!$B$1)</f>
        <v>开放申购|暂停赎回</v>
      </c>
      <c r="AB2920" s="17">
        <f ca="1">f_risk_maxdownside(A2920,参数!$B$6,参数!$B$1)</f>
        <v>-0.0396039603960352</v>
      </c>
      <c r="AC2920" s="17">
        <f ca="1">f_risk_maxdownside(A2920,参数!$B$4,参数!$B$1)</f>
        <v>-0.0396039603960352</v>
      </c>
      <c r="AD2920" t="str">
        <f ca="1">f_risk_maxdownside_date(A2920,参数!$B$6,参数!$B$1)</f>
        <v>20210119-20210119</v>
      </c>
    </row>
    <row r="2921" spans="1:30">
      <c r="A2921" s="15" t="s">
        <v>2949</v>
      </c>
      <c r="B2921" t="str">
        <f>f_info_name(A2921)</f>
        <v>大成成长进取A</v>
      </c>
      <c r="C2921" t="str">
        <f>f_info_setupdate(A2921)</f>
        <v>2020-11-30</v>
      </c>
      <c r="D2921" s="16">
        <f t="shared" si="45"/>
        <v>56</v>
      </c>
      <c r="F2921" s="17">
        <f>f_netasset_total(A2921,参数!$B$1,100000000)</f>
        <v>22.7598140499</v>
      </c>
      <c r="G2921" s="17">
        <f ca="1">f_nav_adjustedreturn(A2921,参数!$B$2,参数!$B$1)</f>
        <v>0</v>
      </c>
      <c r="H2921" s="17">
        <f ca="1">f_nav_periodreturnrankingper(A2921,参数!$B$2,参数!$B$1,3)</f>
        <v>0</v>
      </c>
      <c r="I2921" s="17">
        <f ca="1">f_nav_adjustedreturn(A2921,参数!$B$3,参数!$B$2)</f>
        <v>0</v>
      </c>
      <c r="J2921" s="17">
        <f ca="1">f_nav_periodreturnrankingper(A2921,参数!$B$3,参数!$B$2,3)</f>
        <v>0</v>
      </c>
      <c r="K2921" s="17">
        <f ca="1">f_nav_adjustedreturn(A2921,参数!$B$4,参数!$B$3)</f>
        <v>0</v>
      </c>
      <c r="L2921" s="17">
        <f ca="1">f_nav_periodreturnrankingper(A2921,参数!$B$4,参数!$B$3,3)</f>
        <v>0</v>
      </c>
      <c r="M2921" s="17">
        <f ca="1">f_nav_adjustedreturn(A2921,参数!$B$5,参数!$B$4)</f>
        <v>0</v>
      </c>
      <c r="N2921" s="17">
        <f ca="1">f_nav_periodreturnrankingper(A2921,参数!$B$5,参数!$B$4,3)</f>
        <v>0</v>
      </c>
      <c r="O2921" s="17">
        <f ca="1">f_nav_adjustedreturn(A2921,参数!$B$6,参数!$B$5)</f>
        <v>0</v>
      </c>
      <c r="P2921" s="17">
        <f ca="1">f_nav_periodreturnrankingper(A2921,参数!$B$6,参数!$B$5,3)</f>
        <v>0</v>
      </c>
      <c r="Q2921" s="25">
        <f>f_return(A2921,1,参数!$B$1-365/2,参数!$B$1)</f>
        <v>0</v>
      </c>
      <c r="R2921" s="25">
        <f ca="1">f_return(A2921,1,参数!$B$4,参数!$B$1)</f>
        <v>0</v>
      </c>
      <c r="S2921" s="25">
        <f ca="1">f_return(A2921,1,参数!$B$6,参数!$B$1)</f>
        <v>0</v>
      </c>
      <c r="T2921" t="str">
        <f>f_info_investtype(A2921)</f>
        <v>偏股混合型基金</v>
      </c>
      <c r="U2921" t="str">
        <f>f_info_fundmanager(A2921)</f>
        <v>谢家乐</v>
      </c>
      <c r="V2921">
        <f>f_info_manager_onthepostdays(A2921,1)</f>
        <v>73</v>
      </c>
      <c r="W2921" s="25">
        <f ca="1">f_return_1w(A2921,"0",参数!$B$2)</f>
        <v>0</v>
      </c>
      <c r="X2921" s="25">
        <f>f_return_1m(A2921,"0",参数!$B$1)</f>
        <v>15.3267059164173</v>
      </c>
      <c r="Y2921" s="25">
        <f>f_return_3m(A2921,0,参数!$B$1)</f>
        <v>0</v>
      </c>
      <c r="Z2921" s="25">
        <f>f_return_6m(A2921,0,参数!B2920)</f>
        <v>0</v>
      </c>
      <c r="AA2921" t="str">
        <f>f_dq_status(A2921,参数!$B$1)</f>
        <v>开放申购|开放赎回</v>
      </c>
      <c r="AB2921" s="17">
        <f ca="1">f_risk_maxdownside(A2921,参数!$B$6,参数!$B$1)</f>
        <v>-5.74702665161905</v>
      </c>
      <c r="AC2921" s="17">
        <f ca="1">f_risk_maxdownside(A2921,参数!$B$4,参数!$B$1)</f>
        <v>-5.74702665161905</v>
      </c>
      <c r="AD2921" t="str">
        <f ca="1">f_risk_maxdownside_date(A2921,参数!$B$6,参数!$B$1)</f>
        <v>20210108-20210119</v>
      </c>
    </row>
    <row r="2922" spans="1:30">
      <c r="A2922" s="15" t="s">
        <v>2950</v>
      </c>
      <c r="B2922" t="str">
        <f>f_info_name(A2922)</f>
        <v>国金鑫悦经济新动能A</v>
      </c>
      <c r="C2922" t="str">
        <f>f_info_setupdate(A2922)</f>
        <v>2020-11-18</v>
      </c>
      <c r="D2922" s="16">
        <f t="shared" si="45"/>
        <v>68</v>
      </c>
      <c r="F2922" s="17">
        <f>f_netasset_total(A2922,参数!$B$1,100000000)</f>
        <v>4.8655134241</v>
      </c>
      <c r="G2922" s="17">
        <f ca="1">f_nav_adjustedreturn(A2922,参数!$B$2,参数!$B$1)</f>
        <v>0</v>
      </c>
      <c r="H2922" s="17">
        <f ca="1">f_nav_periodreturnrankingper(A2922,参数!$B$2,参数!$B$1,3)</f>
        <v>0</v>
      </c>
      <c r="I2922" s="17">
        <f ca="1">f_nav_adjustedreturn(A2922,参数!$B$3,参数!$B$2)</f>
        <v>0</v>
      </c>
      <c r="J2922" s="17">
        <f ca="1">f_nav_periodreturnrankingper(A2922,参数!$B$3,参数!$B$2,3)</f>
        <v>0</v>
      </c>
      <c r="K2922" s="17">
        <f ca="1">f_nav_adjustedreturn(A2922,参数!$B$4,参数!$B$3)</f>
        <v>0</v>
      </c>
      <c r="L2922" s="17">
        <f ca="1">f_nav_periodreturnrankingper(A2922,参数!$B$4,参数!$B$3,3)</f>
        <v>0</v>
      </c>
      <c r="M2922" s="17">
        <f ca="1">f_nav_adjustedreturn(A2922,参数!$B$5,参数!$B$4)</f>
        <v>0</v>
      </c>
      <c r="N2922" s="17">
        <f ca="1">f_nav_periodreturnrankingper(A2922,参数!$B$5,参数!$B$4,3)</f>
        <v>0</v>
      </c>
      <c r="O2922" s="17">
        <f ca="1">f_nav_adjustedreturn(A2922,参数!$B$6,参数!$B$5)</f>
        <v>0</v>
      </c>
      <c r="P2922" s="17">
        <f ca="1">f_nav_periodreturnrankingper(A2922,参数!$B$6,参数!$B$5,3)</f>
        <v>0</v>
      </c>
      <c r="Q2922" s="25">
        <f>f_return(A2922,1,参数!$B$1-365/2,参数!$B$1)</f>
        <v>0</v>
      </c>
      <c r="R2922" s="25">
        <f ca="1">f_return(A2922,1,参数!$B$4,参数!$B$1)</f>
        <v>0</v>
      </c>
      <c r="S2922" s="25">
        <f ca="1">f_return(A2922,1,参数!$B$6,参数!$B$1)</f>
        <v>0</v>
      </c>
      <c r="T2922" t="str">
        <f>f_info_investtype(A2922)</f>
        <v>偏股混合型基金</v>
      </c>
      <c r="U2922" t="str">
        <f>f_info_fundmanager(A2922)</f>
        <v>张航</v>
      </c>
      <c r="V2922">
        <f>f_info_manager_onthepostdays(A2922,1)</f>
        <v>85</v>
      </c>
      <c r="W2922" s="25">
        <f ca="1">f_return_1w(A2922,"0",参数!$B$2)</f>
        <v>0</v>
      </c>
      <c r="X2922" s="25">
        <f>f_return_1m(A2922,"0",参数!$B$1)</f>
        <v>8.44921837537164</v>
      </c>
      <c r="Y2922" s="25">
        <f>f_return_3m(A2922,0,参数!$B$1)</f>
        <v>0</v>
      </c>
      <c r="Z2922" s="25">
        <f>f_return_6m(A2922,0,参数!B2921)</f>
        <v>0</v>
      </c>
      <c r="AA2922" t="str">
        <f>f_dq_status(A2922,参数!$B$1)</f>
        <v>封闭期</v>
      </c>
      <c r="AB2922" s="17">
        <f ca="1">f_risk_maxdownside(A2922,参数!$B$6,参数!$B$1)</f>
        <v>-0.180000000000002</v>
      </c>
      <c r="AC2922" s="17">
        <f ca="1">f_risk_maxdownside(A2922,参数!$B$4,参数!$B$1)</f>
        <v>-0.180000000000002</v>
      </c>
      <c r="AD2922" t="str">
        <f ca="1">f_risk_maxdownside_date(A2922,参数!$B$6,参数!$B$1)</f>
        <v>20201119-20201127</v>
      </c>
    </row>
    <row r="2923" spans="1:30">
      <c r="A2923" s="15" t="s">
        <v>2951</v>
      </c>
      <c r="B2923" t="str">
        <f>f_info_name(A2923)</f>
        <v>广发价值核心A</v>
      </c>
      <c r="C2923" t="str">
        <f>f_info_setupdate(A2923)</f>
        <v>2021-01-22</v>
      </c>
      <c r="D2923" s="16">
        <f t="shared" si="45"/>
        <v>3</v>
      </c>
      <c r="F2923" s="17">
        <f>f_netasset_total(A2923,参数!$B$1,100000000)</f>
        <v>76.1921351224</v>
      </c>
      <c r="G2923" s="17">
        <f ca="1">f_nav_adjustedreturn(A2923,参数!$B$2,参数!$B$1)</f>
        <v>0</v>
      </c>
      <c r="H2923" s="17">
        <f ca="1">f_nav_periodreturnrankingper(A2923,参数!$B$2,参数!$B$1,3)</f>
        <v>0</v>
      </c>
      <c r="I2923" s="17">
        <f ca="1">f_nav_adjustedreturn(A2923,参数!$B$3,参数!$B$2)</f>
        <v>0</v>
      </c>
      <c r="J2923" s="17">
        <f ca="1">f_nav_periodreturnrankingper(A2923,参数!$B$3,参数!$B$2,3)</f>
        <v>0</v>
      </c>
      <c r="K2923" s="17">
        <f ca="1">f_nav_adjustedreturn(A2923,参数!$B$4,参数!$B$3)</f>
        <v>0</v>
      </c>
      <c r="L2923" s="17">
        <f ca="1">f_nav_periodreturnrankingper(A2923,参数!$B$4,参数!$B$3,3)</f>
        <v>0</v>
      </c>
      <c r="M2923" s="17">
        <f ca="1">f_nav_adjustedreturn(A2923,参数!$B$5,参数!$B$4)</f>
        <v>0</v>
      </c>
      <c r="N2923" s="17">
        <f ca="1">f_nav_periodreturnrankingper(A2923,参数!$B$5,参数!$B$4,3)</f>
        <v>0</v>
      </c>
      <c r="O2923" s="17">
        <f ca="1">f_nav_adjustedreturn(A2923,参数!$B$6,参数!$B$5)</f>
        <v>0</v>
      </c>
      <c r="P2923" s="17">
        <f ca="1">f_nav_periodreturnrankingper(A2923,参数!$B$6,参数!$B$5,3)</f>
        <v>0</v>
      </c>
      <c r="Q2923" s="25">
        <f>f_return(A2923,1,参数!$B$1-365/2,参数!$B$1)</f>
        <v>0</v>
      </c>
      <c r="R2923" s="25">
        <f ca="1">f_return(A2923,1,参数!$B$4,参数!$B$1)</f>
        <v>0</v>
      </c>
      <c r="S2923" s="25">
        <f ca="1">f_return(A2923,1,参数!$B$6,参数!$B$1)</f>
        <v>0</v>
      </c>
      <c r="T2923" t="str">
        <f>f_info_investtype(A2923)</f>
        <v>偏股混合型基金</v>
      </c>
      <c r="U2923" t="str">
        <f>f_info_fundmanager(A2923)</f>
        <v>张东一</v>
      </c>
      <c r="V2923">
        <f>f_info_manager_onthepostdays(A2923,1)</f>
        <v>20</v>
      </c>
      <c r="W2923" s="25">
        <f ca="1">f_return_1w(A2923,"0",参数!$B$2)</f>
        <v>0</v>
      </c>
      <c r="X2923" s="25">
        <f>f_return_1m(A2923,"0",参数!$B$1)</f>
        <v>0</v>
      </c>
      <c r="Y2923" s="25">
        <f>f_return_3m(A2923,0,参数!$B$1)</f>
        <v>0</v>
      </c>
      <c r="Z2923" s="25">
        <f>f_return_6m(A2923,0,参数!B2922)</f>
        <v>0</v>
      </c>
      <c r="AA2923" t="str">
        <f>f_dq_status(A2923,参数!$B$1)</f>
        <v>封闭期</v>
      </c>
      <c r="AB2923" s="17">
        <f ca="1">f_risk_maxdownside(A2923,参数!$B$6,参数!$B$1)</f>
        <v>0</v>
      </c>
      <c r="AC2923" s="17">
        <f ca="1">f_risk_maxdownside(A2923,参数!$B$4,参数!$B$1)</f>
        <v>0</v>
      </c>
      <c r="AD2923">
        <f ca="1">f_risk_maxdownside_date(A2923,参数!$B$6,参数!$B$1)</f>
        <v>0</v>
      </c>
    </row>
    <row r="2924" spans="1:30">
      <c r="A2924" s="15" t="s">
        <v>2952</v>
      </c>
      <c r="B2924" t="str">
        <f>f_info_name(A2924)</f>
        <v>广发均衡优选A</v>
      </c>
      <c r="C2924" t="str">
        <f>f_info_setupdate(A2924)</f>
        <v>2021-01-11</v>
      </c>
      <c r="D2924" s="16">
        <f t="shared" si="45"/>
        <v>14</v>
      </c>
      <c r="F2924" s="17">
        <f>f_netasset_total(A2924,参数!$B$1,100000000)</f>
        <v>148.526947403</v>
      </c>
      <c r="G2924" s="17">
        <f ca="1">f_nav_adjustedreturn(A2924,参数!$B$2,参数!$B$1)</f>
        <v>0</v>
      </c>
      <c r="H2924" s="17">
        <f ca="1">f_nav_periodreturnrankingper(A2924,参数!$B$2,参数!$B$1,3)</f>
        <v>0</v>
      </c>
      <c r="I2924" s="17">
        <f ca="1">f_nav_adjustedreturn(A2924,参数!$B$3,参数!$B$2)</f>
        <v>0</v>
      </c>
      <c r="J2924" s="17">
        <f ca="1">f_nav_periodreturnrankingper(A2924,参数!$B$3,参数!$B$2,3)</f>
        <v>0</v>
      </c>
      <c r="K2924" s="17">
        <f ca="1">f_nav_adjustedreturn(A2924,参数!$B$4,参数!$B$3)</f>
        <v>0</v>
      </c>
      <c r="L2924" s="17">
        <f ca="1">f_nav_periodreturnrankingper(A2924,参数!$B$4,参数!$B$3,3)</f>
        <v>0</v>
      </c>
      <c r="M2924" s="17">
        <f ca="1">f_nav_adjustedreturn(A2924,参数!$B$5,参数!$B$4)</f>
        <v>0</v>
      </c>
      <c r="N2924" s="17">
        <f ca="1">f_nav_periodreturnrankingper(A2924,参数!$B$5,参数!$B$4,3)</f>
        <v>0</v>
      </c>
      <c r="O2924" s="17">
        <f ca="1">f_nav_adjustedreturn(A2924,参数!$B$6,参数!$B$5)</f>
        <v>0</v>
      </c>
      <c r="P2924" s="17">
        <f ca="1">f_nav_periodreturnrankingper(A2924,参数!$B$6,参数!$B$5,3)</f>
        <v>0</v>
      </c>
      <c r="Q2924" s="25">
        <f>f_return(A2924,1,参数!$B$1-365/2,参数!$B$1)</f>
        <v>0</v>
      </c>
      <c r="R2924" s="25">
        <f ca="1">f_return(A2924,1,参数!$B$4,参数!$B$1)</f>
        <v>0</v>
      </c>
      <c r="S2924" s="25">
        <f ca="1">f_return(A2924,1,参数!$B$6,参数!$B$1)</f>
        <v>0</v>
      </c>
      <c r="T2924" t="str">
        <f>f_info_investtype(A2924)</f>
        <v>平衡混合型基金</v>
      </c>
      <c r="U2924" t="str">
        <f>f_info_fundmanager(A2924)</f>
        <v>王明旭</v>
      </c>
      <c r="V2924">
        <f>f_info_manager_onthepostdays(A2924,1)</f>
        <v>31</v>
      </c>
      <c r="W2924" s="25">
        <f ca="1">f_return_1w(A2924,"0",参数!$B$2)</f>
        <v>0</v>
      </c>
      <c r="X2924" s="25">
        <f>f_return_1m(A2924,"0",参数!$B$1)</f>
        <v>0</v>
      </c>
      <c r="Y2924" s="25">
        <f>f_return_3m(A2924,0,参数!$B$1)</f>
        <v>0</v>
      </c>
      <c r="Z2924" s="25">
        <f>f_return_6m(A2924,0,参数!B2923)</f>
        <v>0</v>
      </c>
      <c r="AA2924" t="str">
        <f>f_dq_status(A2924,参数!$B$1)</f>
        <v>封闭期</v>
      </c>
      <c r="AB2924" s="17">
        <f ca="1">f_risk_maxdownside(A2924,参数!$B$6,参数!$B$1)</f>
        <v>0</v>
      </c>
      <c r="AC2924" s="17">
        <f ca="1">f_risk_maxdownside(A2924,参数!$B$4,参数!$B$1)</f>
        <v>0</v>
      </c>
      <c r="AD2924" t="str">
        <f ca="1">f_risk_maxdownside_date(A2924,参数!$B$6,参数!$B$1)</f>
        <v>20210112-20210115</v>
      </c>
    </row>
    <row r="2925" spans="1:30">
      <c r="A2925" s="15" t="s">
        <v>2953</v>
      </c>
      <c r="B2925" t="str">
        <f>f_info_name(A2925)</f>
        <v>华安汇嘉精选A</v>
      </c>
      <c r="C2925" t="str">
        <f>f_info_setupdate(A2925)</f>
        <v>2020-10-30</v>
      </c>
      <c r="D2925" s="16">
        <f t="shared" si="45"/>
        <v>87</v>
      </c>
      <c r="F2925" s="17">
        <f>f_netasset_total(A2925,参数!$B$1,100000000)</f>
        <v>76.1842281555</v>
      </c>
      <c r="G2925" s="17">
        <f ca="1">f_nav_adjustedreturn(A2925,参数!$B$2,参数!$B$1)</f>
        <v>0</v>
      </c>
      <c r="H2925" s="17">
        <f ca="1">f_nav_periodreturnrankingper(A2925,参数!$B$2,参数!$B$1,3)</f>
        <v>0</v>
      </c>
      <c r="I2925" s="17">
        <f ca="1">f_nav_adjustedreturn(A2925,参数!$B$3,参数!$B$2)</f>
        <v>0</v>
      </c>
      <c r="J2925" s="17">
        <f ca="1">f_nav_periodreturnrankingper(A2925,参数!$B$3,参数!$B$2,3)</f>
        <v>0</v>
      </c>
      <c r="K2925" s="17">
        <f ca="1">f_nav_adjustedreturn(A2925,参数!$B$4,参数!$B$3)</f>
        <v>0</v>
      </c>
      <c r="L2925" s="17">
        <f ca="1">f_nav_periodreturnrankingper(A2925,参数!$B$4,参数!$B$3,3)</f>
        <v>0</v>
      </c>
      <c r="M2925" s="17">
        <f ca="1">f_nav_adjustedreturn(A2925,参数!$B$5,参数!$B$4)</f>
        <v>0</v>
      </c>
      <c r="N2925" s="17">
        <f ca="1">f_nav_periodreturnrankingper(A2925,参数!$B$5,参数!$B$4,3)</f>
        <v>0</v>
      </c>
      <c r="O2925" s="17">
        <f ca="1">f_nav_adjustedreturn(A2925,参数!$B$6,参数!$B$5)</f>
        <v>0</v>
      </c>
      <c r="P2925" s="17">
        <f ca="1">f_nav_periodreturnrankingper(A2925,参数!$B$6,参数!$B$5,3)</f>
        <v>0</v>
      </c>
      <c r="Q2925" s="25">
        <f>f_return(A2925,1,参数!$B$1-365/2,参数!$B$1)</f>
        <v>0</v>
      </c>
      <c r="R2925" s="25">
        <f ca="1">f_return(A2925,1,参数!$B$4,参数!$B$1)</f>
        <v>0</v>
      </c>
      <c r="S2925" s="25">
        <f ca="1">f_return(A2925,1,参数!$B$6,参数!$B$1)</f>
        <v>0</v>
      </c>
      <c r="T2925" t="str">
        <f>f_info_investtype(A2925)</f>
        <v>偏股混合型基金</v>
      </c>
      <c r="U2925" t="str">
        <f>f_info_fundmanager(A2925)</f>
        <v>崔莹</v>
      </c>
      <c r="V2925">
        <f>f_info_manager_onthepostdays(A2925,1)</f>
        <v>104</v>
      </c>
      <c r="W2925" s="25">
        <f ca="1">f_return_1w(A2925,"0",参数!$B$2)</f>
        <v>0</v>
      </c>
      <c r="X2925" s="25">
        <f>f_return_1m(A2925,"0",参数!$B$1)</f>
        <v>8.76882196634189</v>
      </c>
      <c r="Y2925" s="25">
        <f>f_return_3m(A2925,0,参数!$B$1)</f>
        <v>0</v>
      </c>
      <c r="Z2925" s="25">
        <f>f_return_6m(A2925,0,参数!B2924)</f>
        <v>0</v>
      </c>
      <c r="AA2925" t="str">
        <f>f_dq_status(A2925,参数!$B$1)</f>
        <v>封闭期</v>
      </c>
      <c r="AB2925" s="17">
        <f ca="1">f_risk_maxdownside(A2925,参数!$B$6,参数!$B$1)</f>
        <v>-1.08910891089109</v>
      </c>
      <c r="AC2925" s="17">
        <f ca="1">f_risk_maxdownside(A2925,参数!$B$4,参数!$B$1)</f>
        <v>-1.08910891089109</v>
      </c>
      <c r="AD2925" t="str">
        <f ca="1">f_risk_maxdownside_date(A2925,参数!$B$6,参数!$B$1)</f>
        <v>20201205-20201211</v>
      </c>
    </row>
    <row r="2926" spans="1:30">
      <c r="A2926" s="15" t="s">
        <v>2954</v>
      </c>
      <c r="B2926" t="str">
        <f>f_info_name(A2926)</f>
        <v>易方达医药生物A</v>
      </c>
      <c r="C2926" t="str">
        <f>f_info_setupdate(A2926)</f>
        <v>2020-11-04</v>
      </c>
      <c r="D2926" s="16">
        <f t="shared" si="45"/>
        <v>82</v>
      </c>
      <c r="F2926" s="17">
        <f>f_netasset_total(A2926,参数!$B$1,100000000)</f>
        <v>48.6199012488</v>
      </c>
      <c r="G2926" s="17">
        <f ca="1">f_nav_adjustedreturn(A2926,参数!$B$2,参数!$B$1)</f>
        <v>0</v>
      </c>
      <c r="H2926" s="17">
        <f ca="1">f_nav_periodreturnrankingper(A2926,参数!$B$2,参数!$B$1,3)</f>
        <v>0</v>
      </c>
      <c r="I2926" s="17">
        <f ca="1">f_nav_adjustedreturn(A2926,参数!$B$3,参数!$B$2)</f>
        <v>0</v>
      </c>
      <c r="J2926" s="17">
        <f ca="1">f_nav_periodreturnrankingper(A2926,参数!$B$3,参数!$B$2,3)</f>
        <v>0</v>
      </c>
      <c r="K2926" s="17">
        <f ca="1">f_nav_adjustedreturn(A2926,参数!$B$4,参数!$B$3)</f>
        <v>0</v>
      </c>
      <c r="L2926" s="17">
        <f ca="1">f_nav_periodreturnrankingper(A2926,参数!$B$4,参数!$B$3,3)</f>
        <v>0</v>
      </c>
      <c r="M2926" s="17">
        <f ca="1">f_nav_adjustedreturn(A2926,参数!$B$5,参数!$B$4)</f>
        <v>0</v>
      </c>
      <c r="N2926" s="17">
        <f ca="1">f_nav_periodreturnrankingper(A2926,参数!$B$5,参数!$B$4,3)</f>
        <v>0</v>
      </c>
      <c r="O2926" s="17">
        <f ca="1">f_nav_adjustedreturn(A2926,参数!$B$6,参数!$B$5)</f>
        <v>0</v>
      </c>
      <c r="P2926" s="17">
        <f ca="1">f_nav_periodreturnrankingper(A2926,参数!$B$6,参数!$B$5,3)</f>
        <v>0</v>
      </c>
      <c r="Q2926" s="25">
        <f>f_return(A2926,1,参数!$B$1-365/2,参数!$B$1)</f>
        <v>0</v>
      </c>
      <c r="R2926" s="25">
        <f ca="1">f_return(A2926,1,参数!$B$4,参数!$B$1)</f>
        <v>0</v>
      </c>
      <c r="S2926" s="25">
        <f ca="1">f_return(A2926,1,参数!$B$6,参数!$B$1)</f>
        <v>0</v>
      </c>
      <c r="T2926" t="str">
        <f>f_info_investtype(A2926)</f>
        <v>普通股票型基金</v>
      </c>
      <c r="U2926" t="str">
        <f>f_info_fundmanager(A2926)</f>
        <v>杨桢霄</v>
      </c>
      <c r="V2926">
        <f>f_info_manager_onthepostdays(A2926,1)</f>
        <v>99</v>
      </c>
      <c r="W2926" s="25">
        <f ca="1">f_return_1w(A2926,"0",参数!$B$2)</f>
        <v>0</v>
      </c>
      <c r="X2926" s="25">
        <f>f_return_1m(A2926,"0",参数!$B$1)</f>
        <v>7.57812499999999</v>
      </c>
      <c r="Y2926" s="25">
        <f>f_return_3m(A2926,0,参数!$B$1)</f>
        <v>0</v>
      </c>
      <c r="Z2926" s="25">
        <f>f_return_6m(A2926,0,参数!B2925)</f>
        <v>0</v>
      </c>
      <c r="AA2926" t="str">
        <f>f_dq_status(A2926,参数!$B$1)</f>
        <v>开放申购|开放赎回</v>
      </c>
      <c r="AB2926" s="17">
        <f ca="1">f_risk_maxdownside(A2926,参数!$B$6,参数!$B$1)</f>
        <v>-1.33384146341464</v>
      </c>
      <c r="AC2926" s="17">
        <f ca="1">f_risk_maxdownside(A2926,参数!$B$4,参数!$B$1)</f>
        <v>-1.33384146341464</v>
      </c>
      <c r="AD2926" t="str">
        <f ca="1">f_risk_maxdownside_date(A2926,参数!$B$6,参数!$B$1)</f>
        <v>20210113-20210119</v>
      </c>
    </row>
    <row r="2927" spans="1:30">
      <c r="A2927" s="15" t="s">
        <v>2955</v>
      </c>
      <c r="B2927" t="str">
        <f>f_info_name(A2927)</f>
        <v>易方达科益A</v>
      </c>
      <c r="C2927" t="str">
        <f>f_info_setupdate(A2927)</f>
        <v>2020-11-02</v>
      </c>
      <c r="D2927" s="16">
        <f t="shared" si="45"/>
        <v>84</v>
      </c>
      <c r="F2927" s="17">
        <f>f_netasset_total(A2927,参数!$B$1,100000000)</f>
        <v>34.1295101533</v>
      </c>
      <c r="G2927" s="17">
        <f ca="1">f_nav_adjustedreturn(A2927,参数!$B$2,参数!$B$1)</f>
        <v>0</v>
      </c>
      <c r="H2927" s="17">
        <f ca="1">f_nav_periodreturnrankingper(A2927,参数!$B$2,参数!$B$1,3)</f>
        <v>0</v>
      </c>
      <c r="I2927" s="17">
        <f ca="1">f_nav_adjustedreturn(A2927,参数!$B$3,参数!$B$2)</f>
        <v>0</v>
      </c>
      <c r="J2927" s="17">
        <f ca="1">f_nav_periodreturnrankingper(A2927,参数!$B$3,参数!$B$2,3)</f>
        <v>0</v>
      </c>
      <c r="K2927" s="17">
        <f ca="1">f_nav_adjustedreturn(A2927,参数!$B$4,参数!$B$3)</f>
        <v>0</v>
      </c>
      <c r="L2927" s="17">
        <f ca="1">f_nav_periodreturnrankingper(A2927,参数!$B$4,参数!$B$3,3)</f>
        <v>0</v>
      </c>
      <c r="M2927" s="17">
        <f ca="1">f_nav_adjustedreturn(A2927,参数!$B$5,参数!$B$4)</f>
        <v>0</v>
      </c>
      <c r="N2927" s="17">
        <f ca="1">f_nav_periodreturnrankingper(A2927,参数!$B$5,参数!$B$4,3)</f>
        <v>0</v>
      </c>
      <c r="O2927" s="17">
        <f ca="1">f_nav_adjustedreturn(A2927,参数!$B$6,参数!$B$5)</f>
        <v>0</v>
      </c>
      <c r="P2927" s="17">
        <f ca="1">f_nav_periodreturnrankingper(A2927,参数!$B$6,参数!$B$5,3)</f>
        <v>0</v>
      </c>
      <c r="Q2927" s="25">
        <f>f_return(A2927,1,参数!$B$1-365/2,参数!$B$1)</f>
        <v>0</v>
      </c>
      <c r="R2927" s="25">
        <f ca="1">f_return(A2927,1,参数!$B$4,参数!$B$1)</f>
        <v>0</v>
      </c>
      <c r="S2927" s="25">
        <f ca="1">f_return(A2927,1,参数!$B$6,参数!$B$1)</f>
        <v>0</v>
      </c>
      <c r="T2927" t="str">
        <f>f_info_investtype(A2927)</f>
        <v>偏股混合型基金</v>
      </c>
      <c r="U2927" t="str">
        <f>f_info_fundmanager(A2927)</f>
        <v>杨嘉文</v>
      </c>
      <c r="V2927">
        <f>f_info_manager_onthepostdays(A2927,1)</f>
        <v>101</v>
      </c>
      <c r="W2927" s="25">
        <f ca="1">f_return_1w(A2927,"0",参数!$B$2)</f>
        <v>0</v>
      </c>
      <c r="X2927" s="25">
        <f>f_return_1m(A2927,"0",参数!$B$1)</f>
        <v>4.42059663286403</v>
      </c>
      <c r="Y2927" s="25">
        <f>f_return_3m(A2927,0,参数!$B$1)</f>
        <v>0</v>
      </c>
      <c r="Z2927" s="25">
        <f>f_return_6m(A2927,0,参数!B2926)</f>
        <v>0</v>
      </c>
      <c r="AA2927" t="str">
        <f>f_dq_status(A2927,参数!$B$1)</f>
        <v>开放申购|开放赎回</v>
      </c>
      <c r="AB2927" s="17">
        <f ca="1">f_risk_maxdownside(A2927,参数!$B$6,参数!$B$1)</f>
        <v>-0.743383883437391</v>
      </c>
      <c r="AC2927" s="17">
        <f ca="1">f_risk_maxdownside(A2927,参数!$B$4,参数!$B$1)</f>
        <v>-0.743383883437391</v>
      </c>
      <c r="AD2927" t="str">
        <f ca="1">f_risk_maxdownside_date(A2927,参数!$B$6,参数!$B$1)</f>
        <v>20201208-20201211</v>
      </c>
    </row>
    <row r="2928" spans="1:30">
      <c r="A2928" s="15" t="s">
        <v>2956</v>
      </c>
      <c r="B2928" t="str">
        <f>f_info_name(A2928)</f>
        <v>易方达战略新兴产业A</v>
      </c>
      <c r="C2928" t="str">
        <f>f_info_setupdate(A2928)</f>
        <v>2021-01-13</v>
      </c>
      <c r="D2928" s="16">
        <f t="shared" si="45"/>
        <v>12</v>
      </c>
      <c r="F2928" s="17">
        <f>f_netasset_total(A2928,参数!$B$1,100000000)</f>
        <v>99.0159741476</v>
      </c>
      <c r="G2928" s="17">
        <f ca="1">f_nav_adjustedreturn(A2928,参数!$B$2,参数!$B$1)</f>
        <v>0</v>
      </c>
      <c r="H2928" s="17">
        <f ca="1">f_nav_periodreturnrankingper(A2928,参数!$B$2,参数!$B$1,3)</f>
        <v>0</v>
      </c>
      <c r="I2928" s="17">
        <f ca="1">f_nav_adjustedreturn(A2928,参数!$B$3,参数!$B$2)</f>
        <v>0</v>
      </c>
      <c r="J2928" s="17">
        <f ca="1">f_nav_periodreturnrankingper(A2928,参数!$B$3,参数!$B$2,3)</f>
        <v>0</v>
      </c>
      <c r="K2928" s="17">
        <f ca="1">f_nav_adjustedreturn(A2928,参数!$B$4,参数!$B$3)</f>
        <v>0</v>
      </c>
      <c r="L2928" s="17">
        <f ca="1">f_nav_periodreturnrankingper(A2928,参数!$B$4,参数!$B$3,3)</f>
        <v>0</v>
      </c>
      <c r="M2928" s="17">
        <f ca="1">f_nav_adjustedreturn(A2928,参数!$B$5,参数!$B$4)</f>
        <v>0</v>
      </c>
      <c r="N2928" s="17">
        <f ca="1">f_nav_periodreturnrankingper(A2928,参数!$B$5,参数!$B$4,3)</f>
        <v>0</v>
      </c>
      <c r="O2928" s="17">
        <f ca="1">f_nav_adjustedreturn(A2928,参数!$B$6,参数!$B$5)</f>
        <v>0</v>
      </c>
      <c r="P2928" s="17">
        <f ca="1">f_nav_periodreturnrankingper(A2928,参数!$B$6,参数!$B$5,3)</f>
        <v>0</v>
      </c>
      <c r="Q2928" s="25">
        <f>f_return(A2928,1,参数!$B$1-365/2,参数!$B$1)</f>
        <v>0</v>
      </c>
      <c r="R2928" s="25">
        <f ca="1">f_return(A2928,1,参数!$B$4,参数!$B$1)</f>
        <v>0</v>
      </c>
      <c r="S2928" s="25">
        <f ca="1">f_return(A2928,1,参数!$B$6,参数!$B$1)</f>
        <v>0</v>
      </c>
      <c r="T2928" t="str">
        <f>f_info_investtype(A2928)</f>
        <v>普通股票型基金</v>
      </c>
      <c r="U2928" t="str">
        <f>f_info_fundmanager(A2928)</f>
        <v>刘武</v>
      </c>
      <c r="V2928">
        <f>f_info_manager_onthepostdays(A2928,1)</f>
        <v>29</v>
      </c>
      <c r="W2928" s="25">
        <f ca="1">f_return_1w(A2928,"0",参数!$B$2)</f>
        <v>0</v>
      </c>
      <c r="X2928" s="25">
        <f>f_return_1m(A2928,"0",参数!$B$1)</f>
        <v>0</v>
      </c>
      <c r="Y2928" s="25">
        <f>f_return_3m(A2928,0,参数!$B$1)</f>
        <v>0</v>
      </c>
      <c r="Z2928" s="25">
        <f>f_return_6m(A2928,0,参数!B2927)</f>
        <v>0</v>
      </c>
      <c r="AA2928" t="str">
        <f>f_dq_status(A2928,参数!$B$1)</f>
        <v>封闭期</v>
      </c>
      <c r="AB2928" s="17">
        <f ca="1">f_risk_maxdownside(A2928,参数!$B$6,参数!$B$1)</f>
        <v>0</v>
      </c>
      <c r="AC2928" s="17">
        <f ca="1">f_risk_maxdownside(A2928,参数!$B$4,参数!$B$1)</f>
        <v>0</v>
      </c>
      <c r="AD2928" t="str">
        <f ca="1">f_risk_maxdownside_date(A2928,参数!$B$6,参数!$B$1)</f>
        <v>20210114-20210115</v>
      </c>
    </row>
    <row r="2929" spans="1:30">
      <c r="A2929" s="15" t="s">
        <v>2957</v>
      </c>
      <c r="B2929" t="str">
        <f>f_info_name(A2929)</f>
        <v>工银瑞信健康生活A</v>
      </c>
      <c r="C2929" t="str">
        <f>f_info_setupdate(A2929)</f>
        <v>2020-11-09</v>
      </c>
      <c r="D2929" s="16">
        <f t="shared" si="45"/>
        <v>77</v>
      </c>
      <c r="F2929" s="17">
        <f>f_netasset_total(A2929,参数!$B$1,100000000)</f>
        <v>39.3790190631</v>
      </c>
      <c r="G2929" s="17">
        <f ca="1">f_nav_adjustedreturn(A2929,参数!$B$2,参数!$B$1)</f>
        <v>0</v>
      </c>
      <c r="H2929" s="17">
        <f ca="1">f_nav_periodreturnrankingper(A2929,参数!$B$2,参数!$B$1,3)</f>
        <v>0</v>
      </c>
      <c r="I2929" s="17">
        <f ca="1">f_nav_adjustedreturn(A2929,参数!$B$3,参数!$B$2)</f>
        <v>0</v>
      </c>
      <c r="J2929" s="17">
        <f ca="1">f_nav_periodreturnrankingper(A2929,参数!$B$3,参数!$B$2,3)</f>
        <v>0</v>
      </c>
      <c r="K2929" s="17">
        <f ca="1">f_nav_adjustedreturn(A2929,参数!$B$4,参数!$B$3)</f>
        <v>0</v>
      </c>
      <c r="L2929" s="17">
        <f ca="1">f_nav_periodreturnrankingper(A2929,参数!$B$4,参数!$B$3,3)</f>
        <v>0</v>
      </c>
      <c r="M2929" s="17">
        <f ca="1">f_nav_adjustedreturn(A2929,参数!$B$5,参数!$B$4)</f>
        <v>0</v>
      </c>
      <c r="N2929" s="17">
        <f ca="1">f_nav_periodreturnrankingper(A2929,参数!$B$5,参数!$B$4,3)</f>
        <v>0</v>
      </c>
      <c r="O2929" s="17">
        <f ca="1">f_nav_adjustedreturn(A2929,参数!$B$6,参数!$B$5)</f>
        <v>0</v>
      </c>
      <c r="P2929" s="17">
        <f ca="1">f_nav_periodreturnrankingper(A2929,参数!$B$6,参数!$B$5,3)</f>
        <v>0</v>
      </c>
      <c r="Q2929" s="25">
        <f>f_return(A2929,1,参数!$B$1-365/2,参数!$B$1)</f>
        <v>0</v>
      </c>
      <c r="R2929" s="25">
        <f ca="1">f_return(A2929,1,参数!$B$4,参数!$B$1)</f>
        <v>0</v>
      </c>
      <c r="S2929" s="25">
        <f ca="1">f_return(A2929,1,参数!$B$6,参数!$B$1)</f>
        <v>0</v>
      </c>
      <c r="T2929" t="str">
        <f>f_info_investtype(A2929)</f>
        <v>偏股混合型基金</v>
      </c>
      <c r="U2929" t="str">
        <f>f_info_fundmanager(A2929)</f>
        <v>谭冬寒</v>
      </c>
      <c r="V2929">
        <f>f_info_manager_onthepostdays(A2929,1)</f>
        <v>94</v>
      </c>
      <c r="W2929" s="25">
        <f ca="1">f_return_1w(A2929,"0",参数!$B$2)</f>
        <v>0</v>
      </c>
      <c r="X2929" s="25">
        <f>f_return_1m(A2929,"0",参数!$B$1)</f>
        <v>10.2554141983102</v>
      </c>
      <c r="Y2929" s="25">
        <f>f_return_3m(A2929,0,参数!$B$1)</f>
        <v>0</v>
      </c>
      <c r="Z2929" s="25">
        <f>f_return_6m(A2929,0,参数!B2928)</f>
        <v>0</v>
      </c>
      <c r="AA2929" t="str">
        <f>f_dq_status(A2929,参数!$B$1)</f>
        <v>开放申购|开放赎回</v>
      </c>
      <c r="AB2929" s="17">
        <f ca="1">f_risk_maxdownside(A2929,参数!$B$6,参数!$B$1)</f>
        <v>-1.91545574636724</v>
      </c>
      <c r="AC2929" s="17">
        <f ca="1">f_risk_maxdownside(A2929,参数!$B$4,参数!$B$1)</f>
        <v>-1.91545574636724</v>
      </c>
      <c r="AD2929" t="str">
        <f ca="1">f_risk_maxdownside_date(A2929,参数!$B$6,参数!$B$1)</f>
        <v>20210113-20210114</v>
      </c>
    </row>
    <row r="2930" spans="1:30">
      <c r="A2930" s="15" t="s">
        <v>2958</v>
      </c>
      <c r="B2930" t="str">
        <f>f_info_name(A2930)</f>
        <v>融通稳健添盈A</v>
      </c>
      <c r="C2930" t="str">
        <f>f_info_setupdate(A2930)</f>
        <v>2020-11-30</v>
      </c>
      <c r="D2930" s="16">
        <f t="shared" si="45"/>
        <v>56</v>
      </c>
      <c r="F2930" s="17">
        <f>f_netasset_total(A2930,参数!$B$1,100000000)</f>
        <v>2.0435466525</v>
      </c>
      <c r="G2930" s="17">
        <f ca="1">f_nav_adjustedreturn(A2930,参数!$B$2,参数!$B$1)</f>
        <v>0</v>
      </c>
      <c r="H2930" s="17">
        <f ca="1">f_nav_periodreturnrankingper(A2930,参数!$B$2,参数!$B$1,3)</f>
        <v>0</v>
      </c>
      <c r="I2930" s="17">
        <f ca="1">f_nav_adjustedreturn(A2930,参数!$B$3,参数!$B$2)</f>
        <v>0</v>
      </c>
      <c r="J2930" s="17">
        <f ca="1">f_nav_periodreturnrankingper(A2930,参数!$B$3,参数!$B$2,3)</f>
        <v>0</v>
      </c>
      <c r="K2930" s="17">
        <f ca="1">f_nav_adjustedreturn(A2930,参数!$B$4,参数!$B$3)</f>
        <v>0</v>
      </c>
      <c r="L2930" s="17">
        <f ca="1">f_nav_periodreturnrankingper(A2930,参数!$B$4,参数!$B$3,3)</f>
        <v>0</v>
      </c>
      <c r="M2930" s="17">
        <f ca="1">f_nav_adjustedreturn(A2930,参数!$B$5,参数!$B$4)</f>
        <v>0</v>
      </c>
      <c r="N2930" s="17">
        <f ca="1">f_nav_periodreturnrankingper(A2930,参数!$B$5,参数!$B$4,3)</f>
        <v>0</v>
      </c>
      <c r="O2930" s="17">
        <f ca="1">f_nav_adjustedreturn(A2930,参数!$B$6,参数!$B$5)</f>
        <v>0</v>
      </c>
      <c r="P2930" s="17">
        <f ca="1">f_nav_periodreturnrankingper(A2930,参数!$B$6,参数!$B$5,3)</f>
        <v>0</v>
      </c>
      <c r="Q2930" s="25">
        <f>f_return(A2930,1,参数!$B$1-365/2,参数!$B$1)</f>
        <v>0</v>
      </c>
      <c r="R2930" s="25">
        <f ca="1">f_return(A2930,1,参数!$B$4,参数!$B$1)</f>
        <v>0</v>
      </c>
      <c r="S2930" s="25">
        <f ca="1">f_return(A2930,1,参数!$B$6,参数!$B$1)</f>
        <v>0</v>
      </c>
      <c r="T2930" t="str">
        <f>f_info_investtype(A2930)</f>
        <v>灵活配置型基金</v>
      </c>
      <c r="U2930" t="str">
        <f>f_info_fundmanager(A2930)</f>
        <v>何龙,朱浩然</v>
      </c>
      <c r="V2930">
        <f>f_info_manager_onthepostdays(A2930,1)</f>
        <v>73</v>
      </c>
      <c r="W2930" s="25">
        <f ca="1">f_return_1w(A2930,"0",参数!$B$2)</f>
        <v>0</v>
      </c>
      <c r="X2930" s="25">
        <f>f_return_1m(A2930,"0",参数!$B$1)</f>
        <v>1.63379159195058</v>
      </c>
      <c r="Y2930" s="25">
        <f>f_return_3m(A2930,0,参数!$B$1)</f>
        <v>0</v>
      </c>
      <c r="Z2930" s="25">
        <f>f_return_6m(A2930,0,参数!B2929)</f>
        <v>0</v>
      </c>
      <c r="AA2930" t="str">
        <f>f_dq_status(A2930,参数!$B$1)</f>
        <v>开放申购|开放赎回</v>
      </c>
      <c r="AB2930" s="17">
        <f ca="1">f_risk_maxdownside(A2930,参数!$B$6,参数!$B$1)</f>
        <v>-0.422687506143733</v>
      </c>
      <c r="AC2930" s="17">
        <f ca="1">f_risk_maxdownside(A2930,参数!$B$4,参数!$B$1)</f>
        <v>-0.422687506143733</v>
      </c>
      <c r="AD2930" t="str">
        <f ca="1">f_risk_maxdownside_date(A2930,参数!$B$6,参数!$B$1)</f>
        <v>20210113-20210119</v>
      </c>
    </row>
    <row r="2931" spans="1:30">
      <c r="A2931" s="15" t="s">
        <v>2959</v>
      </c>
      <c r="B2931" t="str">
        <f>f_info_name(A2931)</f>
        <v>中加科享A</v>
      </c>
      <c r="C2931" t="str">
        <f>f_info_setupdate(A2931)</f>
        <v>2020-11-04</v>
      </c>
      <c r="D2931" s="16">
        <f t="shared" si="45"/>
        <v>82</v>
      </c>
      <c r="F2931" s="17">
        <f>f_netasset_total(A2931,参数!$B$1,100000000)</f>
        <v>3.1000302732</v>
      </c>
      <c r="G2931" s="17">
        <f ca="1">f_nav_adjustedreturn(A2931,参数!$B$2,参数!$B$1)</f>
        <v>0</v>
      </c>
      <c r="H2931" s="17">
        <f ca="1">f_nav_periodreturnrankingper(A2931,参数!$B$2,参数!$B$1,3)</f>
        <v>0</v>
      </c>
      <c r="I2931" s="17">
        <f ca="1">f_nav_adjustedreturn(A2931,参数!$B$3,参数!$B$2)</f>
        <v>0</v>
      </c>
      <c r="J2931" s="17">
        <f ca="1">f_nav_periodreturnrankingper(A2931,参数!$B$3,参数!$B$2,3)</f>
        <v>0</v>
      </c>
      <c r="K2931" s="17">
        <f ca="1">f_nav_adjustedreturn(A2931,参数!$B$4,参数!$B$3)</f>
        <v>0</v>
      </c>
      <c r="L2931" s="17">
        <f ca="1">f_nav_periodreturnrankingper(A2931,参数!$B$4,参数!$B$3,3)</f>
        <v>0</v>
      </c>
      <c r="M2931" s="17">
        <f ca="1">f_nav_adjustedreturn(A2931,参数!$B$5,参数!$B$4)</f>
        <v>0</v>
      </c>
      <c r="N2931" s="17">
        <f ca="1">f_nav_periodreturnrankingper(A2931,参数!$B$5,参数!$B$4,3)</f>
        <v>0</v>
      </c>
      <c r="O2931" s="17">
        <f ca="1">f_nav_adjustedreturn(A2931,参数!$B$6,参数!$B$5)</f>
        <v>0</v>
      </c>
      <c r="P2931" s="17">
        <f ca="1">f_nav_periodreturnrankingper(A2931,参数!$B$6,参数!$B$5,3)</f>
        <v>0</v>
      </c>
      <c r="Q2931" s="25">
        <f>f_return(A2931,1,参数!$B$1-365/2,参数!$B$1)</f>
        <v>0</v>
      </c>
      <c r="R2931" s="25">
        <f ca="1">f_return(A2931,1,参数!$B$4,参数!$B$1)</f>
        <v>0</v>
      </c>
      <c r="S2931" s="25">
        <f ca="1">f_return(A2931,1,参数!$B$6,参数!$B$1)</f>
        <v>0</v>
      </c>
      <c r="T2931" t="str">
        <f>f_info_investtype(A2931)</f>
        <v>偏债混合型基金</v>
      </c>
      <c r="U2931" t="str">
        <f>f_info_fundmanager(A2931)</f>
        <v>王梁,于跃</v>
      </c>
      <c r="V2931">
        <f>f_info_manager_onthepostdays(A2931,1)</f>
        <v>99</v>
      </c>
      <c r="W2931" s="25">
        <f ca="1">f_return_1w(A2931,"0",参数!$B$2)</f>
        <v>0</v>
      </c>
      <c r="X2931" s="25">
        <f>f_return_1m(A2931,"0",参数!$B$1)</f>
        <v>2.96703296703297</v>
      </c>
      <c r="Y2931" s="25">
        <f>f_return_3m(A2931,0,参数!$B$1)</f>
        <v>0</v>
      </c>
      <c r="Z2931" s="25">
        <f>f_return_6m(A2931,0,参数!B2930)</f>
        <v>0</v>
      </c>
      <c r="AA2931" t="str">
        <f>f_dq_status(A2931,参数!$B$1)</f>
        <v>开放申购|开放赎回</v>
      </c>
      <c r="AB2931" s="17">
        <f ca="1">f_risk_maxdownside(A2931,参数!$B$6,参数!$B$1)</f>
        <v>-1.21176003178386</v>
      </c>
      <c r="AC2931" s="17">
        <f ca="1">f_risk_maxdownside(A2931,参数!$B$4,参数!$B$1)</f>
        <v>-1.21176003178386</v>
      </c>
      <c r="AD2931" t="str">
        <f ca="1">f_risk_maxdownside_date(A2931,参数!$B$6,参数!$B$1)</f>
        <v>20201203-20201211</v>
      </c>
    </row>
    <row r="2932" spans="1:30">
      <c r="A2932" s="15" t="s">
        <v>2960</v>
      </c>
      <c r="B2932" t="str">
        <f>f_info_name(A2932)</f>
        <v>新华安康多元收益一年持有A</v>
      </c>
      <c r="C2932" t="str">
        <f>f_info_setupdate(A2932)</f>
        <v>2020-12-16</v>
      </c>
      <c r="D2932" s="16">
        <f t="shared" si="45"/>
        <v>40</v>
      </c>
      <c r="F2932" s="17">
        <f>f_netasset_total(A2932,参数!$B$1,100000000)</f>
        <v>9.7243438213</v>
      </c>
      <c r="G2932" s="17">
        <f ca="1">f_nav_adjustedreturn(A2932,参数!$B$2,参数!$B$1)</f>
        <v>0</v>
      </c>
      <c r="H2932" s="17">
        <f ca="1">f_nav_periodreturnrankingper(A2932,参数!$B$2,参数!$B$1,3)</f>
        <v>0</v>
      </c>
      <c r="I2932" s="17">
        <f ca="1">f_nav_adjustedreturn(A2932,参数!$B$3,参数!$B$2)</f>
        <v>0</v>
      </c>
      <c r="J2932" s="17">
        <f ca="1">f_nav_periodreturnrankingper(A2932,参数!$B$3,参数!$B$2,3)</f>
        <v>0</v>
      </c>
      <c r="K2932" s="17">
        <f ca="1">f_nav_adjustedreturn(A2932,参数!$B$4,参数!$B$3)</f>
        <v>0</v>
      </c>
      <c r="L2932" s="17">
        <f ca="1">f_nav_periodreturnrankingper(A2932,参数!$B$4,参数!$B$3,3)</f>
        <v>0</v>
      </c>
      <c r="M2932" s="17">
        <f ca="1">f_nav_adjustedreturn(A2932,参数!$B$5,参数!$B$4)</f>
        <v>0</v>
      </c>
      <c r="N2932" s="17">
        <f ca="1">f_nav_periodreturnrankingper(A2932,参数!$B$5,参数!$B$4,3)</f>
        <v>0</v>
      </c>
      <c r="O2932" s="17">
        <f ca="1">f_nav_adjustedreturn(A2932,参数!$B$6,参数!$B$5)</f>
        <v>0</v>
      </c>
      <c r="P2932" s="17">
        <f ca="1">f_nav_periodreturnrankingper(A2932,参数!$B$6,参数!$B$5,3)</f>
        <v>0</v>
      </c>
      <c r="Q2932" s="25">
        <f>f_return(A2932,1,参数!$B$1-365/2,参数!$B$1)</f>
        <v>0</v>
      </c>
      <c r="R2932" s="25">
        <f ca="1">f_return(A2932,1,参数!$B$4,参数!$B$1)</f>
        <v>0</v>
      </c>
      <c r="S2932" s="25">
        <f ca="1">f_return(A2932,1,参数!$B$6,参数!$B$1)</f>
        <v>0</v>
      </c>
      <c r="T2932" t="str">
        <f>f_info_investtype(A2932)</f>
        <v>偏债混合型基金</v>
      </c>
      <c r="U2932" t="str">
        <f>f_info_fundmanager(A2932)</f>
        <v>姚秋</v>
      </c>
      <c r="V2932">
        <f>f_info_manager_onthepostdays(A2932,1)</f>
        <v>57</v>
      </c>
      <c r="W2932" s="25">
        <f ca="1">f_return_1w(A2932,"0",参数!$B$2)</f>
        <v>0</v>
      </c>
      <c r="X2932" s="25">
        <f>f_return_1m(A2932,"0",参数!$B$1)</f>
        <v>1.5996800639872</v>
      </c>
      <c r="Y2932" s="25">
        <f>f_return_3m(A2932,0,参数!$B$1)</f>
        <v>0</v>
      </c>
      <c r="Z2932" s="25">
        <f>f_return_6m(A2932,0,参数!B2931)</f>
        <v>0</v>
      </c>
      <c r="AA2932" t="str">
        <f>f_dq_status(A2932,参数!$B$1)</f>
        <v>开放申购|开放赎回</v>
      </c>
      <c r="AB2932" s="17">
        <f ca="1">f_risk_maxdownside(A2932,参数!$B$6,参数!$B$1)</f>
        <v>-0.158087145538983</v>
      </c>
      <c r="AC2932" s="17">
        <f ca="1">f_risk_maxdownside(A2932,参数!$B$4,参数!$B$1)</f>
        <v>-0.158087145538983</v>
      </c>
      <c r="AD2932" t="str">
        <f ca="1">f_risk_maxdownside_date(A2932,参数!$B$6,参数!$B$1)</f>
        <v>20210113-20210115</v>
      </c>
    </row>
    <row r="2933" spans="1:30">
      <c r="A2933" s="15" t="s">
        <v>2961</v>
      </c>
      <c r="B2933" t="str">
        <f>f_info_name(A2933)</f>
        <v>华商景气优选</v>
      </c>
      <c r="C2933" t="str">
        <f>f_info_setupdate(A2933)</f>
        <v>2020-12-16</v>
      </c>
      <c r="D2933" s="16">
        <f t="shared" si="45"/>
        <v>40</v>
      </c>
      <c r="F2933" s="17">
        <f>f_netasset_total(A2933,参数!$B$1,100000000)</f>
        <v>4.1791917397</v>
      </c>
      <c r="G2933" s="17">
        <f ca="1">f_nav_adjustedreturn(A2933,参数!$B$2,参数!$B$1)</f>
        <v>0</v>
      </c>
      <c r="H2933" s="17">
        <f ca="1">f_nav_periodreturnrankingper(A2933,参数!$B$2,参数!$B$1,3)</f>
        <v>0</v>
      </c>
      <c r="I2933" s="17">
        <f ca="1">f_nav_adjustedreturn(A2933,参数!$B$3,参数!$B$2)</f>
        <v>0</v>
      </c>
      <c r="J2933" s="17">
        <f ca="1">f_nav_periodreturnrankingper(A2933,参数!$B$3,参数!$B$2,3)</f>
        <v>0</v>
      </c>
      <c r="K2933" s="17">
        <f ca="1">f_nav_adjustedreturn(A2933,参数!$B$4,参数!$B$3)</f>
        <v>0</v>
      </c>
      <c r="L2933" s="17">
        <f ca="1">f_nav_periodreturnrankingper(A2933,参数!$B$4,参数!$B$3,3)</f>
        <v>0</v>
      </c>
      <c r="M2933" s="17">
        <f ca="1">f_nav_adjustedreturn(A2933,参数!$B$5,参数!$B$4)</f>
        <v>0</v>
      </c>
      <c r="N2933" s="17">
        <f ca="1">f_nav_periodreturnrankingper(A2933,参数!$B$5,参数!$B$4,3)</f>
        <v>0</v>
      </c>
      <c r="O2933" s="17">
        <f ca="1">f_nav_adjustedreturn(A2933,参数!$B$6,参数!$B$5)</f>
        <v>0</v>
      </c>
      <c r="P2933" s="17">
        <f ca="1">f_nav_periodreturnrankingper(A2933,参数!$B$6,参数!$B$5,3)</f>
        <v>0</v>
      </c>
      <c r="Q2933" s="25">
        <f>f_return(A2933,1,参数!$B$1-365/2,参数!$B$1)</f>
        <v>0</v>
      </c>
      <c r="R2933" s="25">
        <f ca="1">f_return(A2933,1,参数!$B$4,参数!$B$1)</f>
        <v>0</v>
      </c>
      <c r="S2933" s="25">
        <f ca="1">f_return(A2933,1,参数!$B$6,参数!$B$1)</f>
        <v>0</v>
      </c>
      <c r="T2933" t="str">
        <f>f_info_investtype(A2933)</f>
        <v>偏股混合型基金</v>
      </c>
      <c r="U2933" t="str">
        <f>f_info_fundmanager(A2933)</f>
        <v>李双全</v>
      </c>
      <c r="V2933">
        <f>f_info_manager_onthepostdays(A2933,1)</f>
        <v>57</v>
      </c>
      <c r="W2933" s="25">
        <f ca="1">f_return_1w(A2933,"0",参数!$B$2)</f>
        <v>0</v>
      </c>
      <c r="X2933" s="25">
        <f>f_return_1m(A2933,"0",参数!$B$1)</f>
        <v>7.21619806160636</v>
      </c>
      <c r="Y2933" s="25">
        <f>f_return_3m(A2933,0,参数!$B$1)</f>
        <v>0</v>
      </c>
      <c r="Z2933" s="25">
        <f>f_return_6m(A2933,0,参数!B2932)</f>
        <v>0</v>
      </c>
      <c r="AA2933" t="str">
        <f>f_dq_status(A2933,参数!$B$1)</f>
        <v>封闭期</v>
      </c>
      <c r="AB2933" s="17">
        <f ca="1">f_risk_maxdownside(A2933,参数!$B$6,参数!$B$1)</f>
        <v>-3.02131103318048</v>
      </c>
      <c r="AC2933" s="17">
        <f ca="1">f_risk_maxdownside(A2933,参数!$B$4,参数!$B$1)</f>
        <v>-3.02131103318048</v>
      </c>
      <c r="AD2933" t="str">
        <f ca="1">f_risk_maxdownside_date(A2933,参数!$B$6,参数!$B$1)</f>
        <v>20210109-20210115</v>
      </c>
    </row>
    <row r="2934" spans="1:30">
      <c r="A2934" s="15" t="s">
        <v>2962</v>
      </c>
      <c r="B2934" t="str">
        <f>f_info_name(A2934)</f>
        <v>博道盛利6个月持有</v>
      </c>
      <c r="C2934" t="str">
        <f>f_info_setupdate(A2934)</f>
        <v>2020-12-24</v>
      </c>
      <c r="D2934" s="16">
        <f t="shared" si="45"/>
        <v>32</v>
      </c>
      <c r="F2934" s="17">
        <f>f_netasset_total(A2934,参数!$B$1,100000000)</f>
        <v>5.7545476154</v>
      </c>
      <c r="G2934" s="17">
        <f ca="1">f_nav_adjustedreturn(A2934,参数!$B$2,参数!$B$1)</f>
        <v>0</v>
      </c>
      <c r="H2934" s="17">
        <f ca="1">f_nav_periodreturnrankingper(A2934,参数!$B$2,参数!$B$1,3)</f>
        <v>0</v>
      </c>
      <c r="I2934" s="17">
        <f ca="1">f_nav_adjustedreturn(A2934,参数!$B$3,参数!$B$2)</f>
        <v>0</v>
      </c>
      <c r="J2934" s="17">
        <f ca="1">f_nav_periodreturnrankingper(A2934,参数!$B$3,参数!$B$2,3)</f>
        <v>0</v>
      </c>
      <c r="K2934" s="17">
        <f ca="1">f_nav_adjustedreturn(A2934,参数!$B$4,参数!$B$3)</f>
        <v>0</v>
      </c>
      <c r="L2934" s="17">
        <f ca="1">f_nav_periodreturnrankingper(A2934,参数!$B$4,参数!$B$3,3)</f>
        <v>0</v>
      </c>
      <c r="M2934" s="17">
        <f ca="1">f_nav_adjustedreturn(A2934,参数!$B$5,参数!$B$4)</f>
        <v>0</v>
      </c>
      <c r="N2934" s="17">
        <f ca="1">f_nav_periodreturnrankingper(A2934,参数!$B$5,参数!$B$4,3)</f>
        <v>0</v>
      </c>
      <c r="O2934" s="17">
        <f ca="1">f_nav_adjustedreturn(A2934,参数!$B$6,参数!$B$5)</f>
        <v>0</v>
      </c>
      <c r="P2934" s="17">
        <f ca="1">f_nav_periodreturnrankingper(A2934,参数!$B$6,参数!$B$5,3)</f>
        <v>0</v>
      </c>
      <c r="Q2934" s="25">
        <f>f_return(A2934,1,参数!$B$1-365/2,参数!$B$1)</f>
        <v>0</v>
      </c>
      <c r="R2934" s="25">
        <f ca="1">f_return(A2934,1,参数!$B$4,参数!$B$1)</f>
        <v>0</v>
      </c>
      <c r="S2934" s="25">
        <f ca="1">f_return(A2934,1,参数!$B$6,参数!$B$1)</f>
        <v>0</v>
      </c>
      <c r="T2934" t="str">
        <f>f_info_investtype(A2934)</f>
        <v>偏债混合型基金</v>
      </c>
      <c r="U2934" t="str">
        <f>f_info_fundmanager(A2934)</f>
        <v>张建胜,高凯</v>
      </c>
      <c r="V2934">
        <f>f_info_manager_onthepostdays(A2934,1)</f>
        <v>49</v>
      </c>
      <c r="W2934" s="25">
        <f ca="1">f_return_1w(A2934,"0",参数!$B$2)</f>
        <v>0</v>
      </c>
      <c r="X2934" s="25">
        <f>f_return_1m(A2934,"0",参数!$B$1)</f>
        <v>2.57000000000001</v>
      </c>
      <c r="Y2934" s="25">
        <f>f_return_3m(A2934,0,参数!$B$1)</f>
        <v>0</v>
      </c>
      <c r="Z2934" s="25">
        <f>f_return_6m(A2934,0,参数!B2933)</f>
        <v>0</v>
      </c>
      <c r="AA2934" t="str">
        <f>f_dq_status(A2934,参数!$B$1)</f>
        <v>封闭期</v>
      </c>
      <c r="AB2934" s="17">
        <f ca="1">f_risk_maxdownside(A2934,参数!$B$6,参数!$B$1)</f>
        <v>0</v>
      </c>
      <c r="AC2934" s="17">
        <f ca="1">f_risk_maxdownside(A2934,参数!$B$4,参数!$B$1)</f>
        <v>0</v>
      </c>
      <c r="AD2934" t="str">
        <f ca="1">f_risk_maxdownside_date(A2934,参数!$B$6,参数!$B$1)</f>
        <v>20201225-20201225</v>
      </c>
    </row>
    <row r="2935" spans="1:30">
      <c r="A2935" s="15" t="s">
        <v>2963</v>
      </c>
      <c r="B2935" t="str">
        <f>f_info_name(A2935)</f>
        <v>惠升医药健康6个月持有</v>
      </c>
      <c r="C2935" t="str">
        <f>f_info_setupdate(A2935)</f>
        <v>2020-12-22</v>
      </c>
      <c r="D2935" s="16">
        <f t="shared" si="45"/>
        <v>34</v>
      </c>
      <c r="F2935" s="17">
        <f>f_netasset_total(A2935,参数!$B$1,100000000)</f>
        <v>22.04730311</v>
      </c>
      <c r="G2935" s="17">
        <f ca="1">f_nav_adjustedreturn(A2935,参数!$B$2,参数!$B$1)</f>
        <v>0</v>
      </c>
      <c r="H2935" s="17">
        <f ca="1">f_nav_periodreturnrankingper(A2935,参数!$B$2,参数!$B$1,3)</f>
        <v>0</v>
      </c>
      <c r="I2935" s="17">
        <f ca="1">f_nav_adjustedreturn(A2935,参数!$B$3,参数!$B$2)</f>
        <v>0</v>
      </c>
      <c r="J2935" s="17">
        <f ca="1">f_nav_periodreturnrankingper(A2935,参数!$B$3,参数!$B$2,3)</f>
        <v>0</v>
      </c>
      <c r="K2935" s="17">
        <f ca="1">f_nav_adjustedreturn(A2935,参数!$B$4,参数!$B$3)</f>
        <v>0</v>
      </c>
      <c r="L2935" s="17">
        <f ca="1">f_nav_periodreturnrankingper(A2935,参数!$B$4,参数!$B$3,3)</f>
        <v>0</v>
      </c>
      <c r="M2935" s="17">
        <f ca="1">f_nav_adjustedreturn(A2935,参数!$B$5,参数!$B$4)</f>
        <v>0</v>
      </c>
      <c r="N2935" s="17">
        <f ca="1">f_nav_periodreturnrankingper(A2935,参数!$B$5,参数!$B$4,3)</f>
        <v>0</v>
      </c>
      <c r="O2935" s="17">
        <f ca="1">f_nav_adjustedreturn(A2935,参数!$B$6,参数!$B$5)</f>
        <v>0</v>
      </c>
      <c r="P2935" s="17">
        <f ca="1">f_nav_periodreturnrankingper(A2935,参数!$B$6,参数!$B$5,3)</f>
        <v>0</v>
      </c>
      <c r="Q2935" s="25">
        <f>f_return(A2935,1,参数!$B$1-365/2,参数!$B$1)</f>
        <v>0</v>
      </c>
      <c r="R2935" s="25">
        <f ca="1">f_return(A2935,1,参数!$B$4,参数!$B$1)</f>
        <v>0</v>
      </c>
      <c r="S2935" s="25">
        <f ca="1">f_return(A2935,1,参数!$B$6,参数!$B$1)</f>
        <v>0</v>
      </c>
      <c r="T2935" t="str">
        <f>f_info_investtype(A2935)</f>
        <v>偏股混合型基金</v>
      </c>
      <c r="U2935" t="str">
        <f>f_info_fundmanager(A2935)</f>
        <v>张一甫</v>
      </c>
      <c r="V2935">
        <f>f_info_manager_onthepostdays(A2935,1)</f>
        <v>51</v>
      </c>
      <c r="W2935" s="25">
        <f ca="1">f_return_1w(A2935,"0",参数!$B$2)</f>
        <v>0</v>
      </c>
      <c r="X2935" s="25">
        <f>f_return_1m(A2935,"0",参数!$B$1)</f>
        <v>2.60052010402081</v>
      </c>
      <c r="Y2935" s="25">
        <f>f_return_3m(A2935,0,参数!$B$1)</f>
        <v>0</v>
      </c>
      <c r="Z2935" s="25">
        <f>f_return_6m(A2935,0,参数!B2934)</f>
        <v>0</v>
      </c>
      <c r="AA2935" t="str">
        <f>f_dq_status(A2935,参数!$B$1)</f>
        <v>开放申购|暂停赎回</v>
      </c>
      <c r="AB2935" s="17">
        <f ca="1">f_risk_maxdownside(A2935,参数!$B$6,参数!$B$1)</f>
        <v>-0.369630369630362</v>
      </c>
      <c r="AC2935" s="17">
        <f ca="1">f_risk_maxdownside(A2935,参数!$B$4,参数!$B$1)</f>
        <v>-0.369630369630362</v>
      </c>
      <c r="AD2935" t="str">
        <f ca="1">f_risk_maxdownside_date(A2935,参数!$B$6,参数!$B$1)</f>
        <v>20210113-20210113</v>
      </c>
    </row>
    <row r="2936" spans="1:30">
      <c r="A2936" s="15" t="s">
        <v>2964</v>
      </c>
      <c r="B2936" t="str">
        <f>f_info_name(A2936)</f>
        <v>安信浩盈6个月持有</v>
      </c>
      <c r="C2936" t="str">
        <f>f_info_setupdate(A2936)</f>
        <v>2020-12-30</v>
      </c>
      <c r="D2936" s="16">
        <f t="shared" si="45"/>
        <v>26</v>
      </c>
      <c r="F2936" s="17">
        <f>f_netasset_total(A2936,参数!$B$1,100000000)</f>
        <v>6.9435822781</v>
      </c>
      <c r="G2936" s="17">
        <f ca="1">f_nav_adjustedreturn(A2936,参数!$B$2,参数!$B$1)</f>
        <v>0</v>
      </c>
      <c r="H2936" s="17">
        <f ca="1">f_nav_periodreturnrankingper(A2936,参数!$B$2,参数!$B$1,3)</f>
        <v>0</v>
      </c>
      <c r="I2936" s="17">
        <f ca="1">f_nav_adjustedreturn(A2936,参数!$B$3,参数!$B$2)</f>
        <v>0</v>
      </c>
      <c r="J2936" s="17">
        <f ca="1">f_nav_periodreturnrankingper(A2936,参数!$B$3,参数!$B$2,3)</f>
        <v>0</v>
      </c>
      <c r="K2936" s="17">
        <f ca="1">f_nav_adjustedreturn(A2936,参数!$B$4,参数!$B$3)</f>
        <v>0</v>
      </c>
      <c r="L2936" s="17">
        <f ca="1">f_nav_periodreturnrankingper(A2936,参数!$B$4,参数!$B$3,3)</f>
        <v>0</v>
      </c>
      <c r="M2936" s="17">
        <f ca="1">f_nav_adjustedreturn(A2936,参数!$B$5,参数!$B$4)</f>
        <v>0</v>
      </c>
      <c r="N2936" s="17">
        <f ca="1">f_nav_periodreturnrankingper(A2936,参数!$B$5,参数!$B$4,3)</f>
        <v>0</v>
      </c>
      <c r="O2936" s="17">
        <f ca="1">f_nav_adjustedreturn(A2936,参数!$B$6,参数!$B$5)</f>
        <v>0</v>
      </c>
      <c r="P2936" s="17">
        <f ca="1">f_nav_periodreturnrankingper(A2936,参数!$B$6,参数!$B$5,3)</f>
        <v>0</v>
      </c>
      <c r="Q2936" s="25">
        <f>f_return(A2936,1,参数!$B$1-365/2,参数!$B$1)</f>
        <v>0</v>
      </c>
      <c r="R2936" s="25">
        <f ca="1">f_return(A2936,1,参数!$B$4,参数!$B$1)</f>
        <v>0</v>
      </c>
      <c r="S2936" s="25">
        <f ca="1">f_return(A2936,1,参数!$B$6,参数!$B$1)</f>
        <v>0</v>
      </c>
      <c r="T2936" t="str">
        <f>f_info_investtype(A2936)</f>
        <v>偏债混合型基金</v>
      </c>
      <c r="U2936" t="str">
        <f>f_info_fundmanager(A2936)</f>
        <v>潘巍</v>
      </c>
      <c r="V2936">
        <f>f_info_manager_onthepostdays(A2936,1)</f>
        <v>43</v>
      </c>
      <c r="W2936" s="25">
        <f ca="1">f_return_1w(A2936,"0",参数!$B$2)</f>
        <v>0</v>
      </c>
      <c r="X2936" s="25">
        <f>f_return_1m(A2936,"0",参数!$B$1)</f>
        <v>0</v>
      </c>
      <c r="Y2936" s="25">
        <f>f_return_3m(A2936,0,参数!$B$1)</f>
        <v>0</v>
      </c>
      <c r="Z2936" s="25">
        <f>f_return_6m(A2936,0,参数!B2935)</f>
        <v>0</v>
      </c>
      <c r="AA2936" t="str">
        <f>f_dq_status(A2936,参数!$B$1)</f>
        <v>封闭期</v>
      </c>
      <c r="AB2936" s="17">
        <f ca="1">f_risk_maxdownside(A2936,参数!$B$6,参数!$B$1)</f>
        <v>0</v>
      </c>
      <c r="AC2936" s="17">
        <f ca="1">f_risk_maxdownside(A2936,参数!$B$4,参数!$B$1)</f>
        <v>0</v>
      </c>
      <c r="AD2936" t="str">
        <f ca="1">f_risk_maxdownside_date(A2936,参数!$B$6,参数!$B$1)</f>
        <v>20201231-20201231</v>
      </c>
    </row>
    <row r="2937" spans="1:30">
      <c r="A2937" s="15" t="s">
        <v>2965</v>
      </c>
      <c r="B2937" t="str">
        <f>f_info_name(A2937)</f>
        <v>富国消费精选30</v>
      </c>
      <c r="C2937" t="str">
        <f>f_info_setupdate(A2937)</f>
        <v>2020-11-05</v>
      </c>
      <c r="D2937" s="16">
        <f t="shared" si="45"/>
        <v>81</v>
      </c>
      <c r="F2937" s="17">
        <f>f_netasset_total(A2937,参数!$B$1,100000000)</f>
        <v>32.353143079</v>
      </c>
      <c r="G2937" s="17">
        <f ca="1">f_nav_adjustedreturn(A2937,参数!$B$2,参数!$B$1)</f>
        <v>0</v>
      </c>
      <c r="H2937" s="17">
        <f ca="1">f_nav_periodreturnrankingper(A2937,参数!$B$2,参数!$B$1,3)</f>
        <v>0</v>
      </c>
      <c r="I2937" s="17">
        <f ca="1">f_nav_adjustedreturn(A2937,参数!$B$3,参数!$B$2)</f>
        <v>0</v>
      </c>
      <c r="J2937" s="17">
        <f ca="1">f_nav_periodreturnrankingper(A2937,参数!$B$3,参数!$B$2,3)</f>
        <v>0</v>
      </c>
      <c r="K2937" s="17">
        <f ca="1">f_nav_adjustedreturn(A2937,参数!$B$4,参数!$B$3)</f>
        <v>0</v>
      </c>
      <c r="L2937" s="17">
        <f ca="1">f_nav_periodreturnrankingper(A2937,参数!$B$4,参数!$B$3,3)</f>
        <v>0</v>
      </c>
      <c r="M2937" s="17">
        <f ca="1">f_nav_adjustedreturn(A2937,参数!$B$5,参数!$B$4)</f>
        <v>0</v>
      </c>
      <c r="N2937" s="17">
        <f ca="1">f_nav_periodreturnrankingper(A2937,参数!$B$5,参数!$B$4,3)</f>
        <v>0</v>
      </c>
      <c r="O2937" s="17">
        <f ca="1">f_nav_adjustedreturn(A2937,参数!$B$6,参数!$B$5)</f>
        <v>0</v>
      </c>
      <c r="P2937" s="17">
        <f ca="1">f_nav_periodreturnrankingper(A2937,参数!$B$6,参数!$B$5,3)</f>
        <v>0</v>
      </c>
      <c r="Q2937" s="25">
        <f>f_return(A2937,1,参数!$B$1-365/2,参数!$B$1)</f>
        <v>0</v>
      </c>
      <c r="R2937" s="25">
        <f ca="1">f_return(A2937,1,参数!$B$4,参数!$B$1)</f>
        <v>0</v>
      </c>
      <c r="S2937" s="25">
        <f ca="1">f_return(A2937,1,参数!$B$6,参数!$B$1)</f>
        <v>0</v>
      </c>
      <c r="T2937" t="str">
        <f>f_info_investtype(A2937)</f>
        <v>普通股票型基金</v>
      </c>
      <c r="U2937" t="str">
        <f>f_info_fundmanager(A2937)</f>
        <v>王园园</v>
      </c>
      <c r="V2937">
        <f>f_info_manager_onthepostdays(A2937,1)</f>
        <v>98</v>
      </c>
      <c r="W2937" s="25">
        <f ca="1">f_return_1w(A2937,"0",参数!$B$2)</f>
        <v>0</v>
      </c>
      <c r="X2937" s="25">
        <f>f_return_1m(A2937,"0",参数!$B$1)</f>
        <v>5.19725727914141</v>
      </c>
      <c r="Y2937" s="25">
        <f>f_return_3m(A2937,0,参数!$B$1)</f>
        <v>0</v>
      </c>
      <c r="Z2937" s="25">
        <f>f_return_6m(A2937,0,参数!B2936)</f>
        <v>0</v>
      </c>
      <c r="AA2937" t="str">
        <f>f_dq_status(A2937,参数!$B$1)</f>
        <v>开放申购|开放赎回</v>
      </c>
      <c r="AB2937" s="17">
        <f ca="1">f_risk_maxdownside(A2937,参数!$B$6,参数!$B$1)</f>
        <v>-3.11606632361351</v>
      </c>
      <c r="AC2937" s="17">
        <f ca="1">f_risk_maxdownside(A2937,参数!$B$4,参数!$B$1)</f>
        <v>-3.11606632361351</v>
      </c>
      <c r="AD2937" t="str">
        <f ca="1">f_risk_maxdownside_date(A2937,参数!$B$6,参数!$B$1)</f>
        <v>20210113-20210119</v>
      </c>
    </row>
    <row r="2938" spans="1:30">
      <c r="A2938" s="15" t="s">
        <v>2966</v>
      </c>
      <c r="B2938" t="str">
        <f>f_info_name(A2938)</f>
        <v>长城品质成长A</v>
      </c>
      <c r="C2938" t="str">
        <f>f_info_setupdate(A2938)</f>
        <v>2020-12-30</v>
      </c>
      <c r="D2938" s="16">
        <f t="shared" si="45"/>
        <v>26</v>
      </c>
      <c r="F2938" s="17">
        <f>f_netasset_total(A2938,参数!$B$1,100000000)</f>
        <v>61.7477224036</v>
      </c>
      <c r="G2938" s="17">
        <f ca="1">f_nav_adjustedreturn(A2938,参数!$B$2,参数!$B$1)</f>
        <v>0</v>
      </c>
      <c r="H2938" s="17">
        <f ca="1">f_nav_periodreturnrankingper(A2938,参数!$B$2,参数!$B$1,3)</f>
        <v>0</v>
      </c>
      <c r="I2938" s="17">
        <f ca="1">f_nav_adjustedreturn(A2938,参数!$B$3,参数!$B$2)</f>
        <v>0</v>
      </c>
      <c r="J2938" s="17">
        <f ca="1">f_nav_periodreturnrankingper(A2938,参数!$B$3,参数!$B$2,3)</f>
        <v>0</v>
      </c>
      <c r="K2938" s="17">
        <f ca="1">f_nav_adjustedreturn(A2938,参数!$B$4,参数!$B$3)</f>
        <v>0</v>
      </c>
      <c r="L2938" s="17">
        <f ca="1">f_nav_periodreturnrankingper(A2938,参数!$B$4,参数!$B$3,3)</f>
        <v>0</v>
      </c>
      <c r="M2938" s="17">
        <f ca="1">f_nav_adjustedreturn(A2938,参数!$B$5,参数!$B$4)</f>
        <v>0</v>
      </c>
      <c r="N2938" s="17">
        <f ca="1">f_nav_periodreturnrankingper(A2938,参数!$B$5,参数!$B$4,3)</f>
        <v>0</v>
      </c>
      <c r="O2938" s="17">
        <f ca="1">f_nav_adjustedreturn(A2938,参数!$B$6,参数!$B$5)</f>
        <v>0</v>
      </c>
      <c r="P2938" s="17">
        <f ca="1">f_nav_periodreturnrankingper(A2938,参数!$B$6,参数!$B$5,3)</f>
        <v>0</v>
      </c>
      <c r="Q2938" s="25">
        <f>f_return(A2938,1,参数!$B$1-365/2,参数!$B$1)</f>
        <v>0</v>
      </c>
      <c r="R2938" s="25">
        <f ca="1">f_return(A2938,1,参数!$B$4,参数!$B$1)</f>
        <v>0</v>
      </c>
      <c r="S2938" s="25">
        <f ca="1">f_return(A2938,1,参数!$B$6,参数!$B$1)</f>
        <v>0</v>
      </c>
      <c r="T2938" t="str">
        <f>f_info_investtype(A2938)</f>
        <v>偏股混合型基金</v>
      </c>
      <c r="U2938" t="str">
        <f>f_info_fundmanager(A2938)</f>
        <v>何以广</v>
      </c>
      <c r="V2938">
        <f>f_info_manager_onthepostdays(A2938,1)</f>
        <v>43</v>
      </c>
      <c r="W2938" s="25">
        <f ca="1">f_return_1w(A2938,"0",参数!$B$2)</f>
        <v>0</v>
      </c>
      <c r="X2938" s="25">
        <f>f_return_1m(A2938,"0",参数!$B$1)</f>
        <v>0</v>
      </c>
      <c r="Y2938" s="25">
        <f>f_return_3m(A2938,0,参数!$B$1)</f>
        <v>0</v>
      </c>
      <c r="Z2938" s="25">
        <f>f_return_6m(A2938,0,参数!B2937)</f>
        <v>0</v>
      </c>
      <c r="AA2938" t="str">
        <f>f_dq_status(A2938,参数!$B$1)</f>
        <v>封闭期</v>
      </c>
      <c r="AB2938" s="17">
        <f ca="1">f_risk_maxdownside(A2938,参数!$B$6,参数!$B$1)</f>
        <v>-0.407879029048945</v>
      </c>
      <c r="AC2938" s="17">
        <f ca="1">f_risk_maxdownside(A2938,参数!$B$4,参数!$B$1)</f>
        <v>-0.407879029048945</v>
      </c>
      <c r="AD2938" t="str">
        <f ca="1">f_risk_maxdownside_date(A2938,参数!$B$6,参数!$B$1)</f>
        <v>20210109-20210115</v>
      </c>
    </row>
    <row r="2939" spans="1:30">
      <c r="A2939" s="15" t="s">
        <v>2967</v>
      </c>
      <c r="B2939" t="str">
        <f>f_info_name(A2939)</f>
        <v>财通资管宸瑞一年持有A</v>
      </c>
      <c r="C2939" t="str">
        <f>f_info_setupdate(A2939)</f>
        <v>2021-01-20</v>
      </c>
      <c r="D2939" s="16">
        <f t="shared" si="45"/>
        <v>5</v>
      </c>
      <c r="F2939" s="17">
        <f>f_netasset_total(A2939,参数!$B$1,100000000)</f>
        <v>21.2556243406</v>
      </c>
      <c r="G2939" s="17">
        <f ca="1">f_nav_adjustedreturn(A2939,参数!$B$2,参数!$B$1)</f>
        <v>0</v>
      </c>
      <c r="H2939" s="17">
        <f ca="1">f_nav_periodreturnrankingper(A2939,参数!$B$2,参数!$B$1,3)</f>
        <v>0</v>
      </c>
      <c r="I2939" s="17">
        <f ca="1">f_nav_adjustedreturn(A2939,参数!$B$3,参数!$B$2)</f>
        <v>0</v>
      </c>
      <c r="J2939" s="17">
        <f ca="1">f_nav_periodreturnrankingper(A2939,参数!$B$3,参数!$B$2,3)</f>
        <v>0</v>
      </c>
      <c r="K2939" s="17">
        <f ca="1">f_nav_adjustedreturn(A2939,参数!$B$4,参数!$B$3)</f>
        <v>0</v>
      </c>
      <c r="L2939" s="17">
        <f ca="1">f_nav_periodreturnrankingper(A2939,参数!$B$4,参数!$B$3,3)</f>
        <v>0</v>
      </c>
      <c r="M2939" s="17">
        <f ca="1">f_nav_adjustedreturn(A2939,参数!$B$5,参数!$B$4)</f>
        <v>0</v>
      </c>
      <c r="N2939" s="17">
        <f ca="1">f_nav_periodreturnrankingper(A2939,参数!$B$5,参数!$B$4,3)</f>
        <v>0</v>
      </c>
      <c r="O2939" s="17">
        <f ca="1">f_nav_adjustedreturn(A2939,参数!$B$6,参数!$B$5)</f>
        <v>0</v>
      </c>
      <c r="P2939" s="17">
        <f ca="1">f_nav_periodreturnrankingper(A2939,参数!$B$6,参数!$B$5,3)</f>
        <v>0</v>
      </c>
      <c r="Q2939" s="25">
        <f>f_return(A2939,1,参数!$B$1-365/2,参数!$B$1)</f>
        <v>0</v>
      </c>
      <c r="R2939" s="25">
        <f ca="1">f_return(A2939,1,参数!$B$4,参数!$B$1)</f>
        <v>0</v>
      </c>
      <c r="S2939" s="25">
        <f ca="1">f_return(A2939,1,参数!$B$6,参数!$B$1)</f>
        <v>0</v>
      </c>
      <c r="T2939" t="str">
        <f>f_info_investtype(A2939)</f>
        <v>偏股混合型基金</v>
      </c>
      <c r="U2939" t="str">
        <f>f_info_fundmanager(A2939)</f>
        <v>姜永明</v>
      </c>
      <c r="V2939">
        <f>f_info_manager_onthepostdays(A2939,1)</f>
        <v>22</v>
      </c>
      <c r="W2939" s="25">
        <f ca="1">f_return_1w(A2939,"0",参数!$B$2)</f>
        <v>0</v>
      </c>
      <c r="X2939" s="25">
        <f>f_return_1m(A2939,"0",参数!$B$1)</f>
        <v>0</v>
      </c>
      <c r="Y2939" s="25">
        <f>f_return_3m(A2939,0,参数!$B$1)</f>
        <v>0</v>
      </c>
      <c r="Z2939" s="25">
        <f>f_return_6m(A2939,0,参数!B2938)</f>
        <v>0</v>
      </c>
      <c r="AA2939" t="str">
        <f>f_dq_status(A2939,参数!$B$1)</f>
        <v>封闭期</v>
      </c>
      <c r="AB2939" s="17">
        <f ca="1">f_risk_maxdownside(A2939,参数!$B$6,参数!$B$1)</f>
        <v>0</v>
      </c>
      <c r="AC2939" s="17">
        <f ca="1">f_risk_maxdownside(A2939,参数!$B$4,参数!$B$1)</f>
        <v>0</v>
      </c>
      <c r="AD2939" t="str">
        <f ca="1">f_risk_maxdownside_date(A2939,参数!$B$6,参数!$B$1)</f>
        <v>20210121-20210122</v>
      </c>
    </row>
    <row r="2940" spans="1:30">
      <c r="A2940" s="15" t="s">
        <v>2968</v>
      </c>
      <c r="B2940" t="str">
        <f>f_info_name(A2940)</f>
        <v>民生加银成长优选</v>
      </c>
      <c r="C2940" t="str">
        <f>f_info_setupdate(A2940)</f>
        <v>2020-11-27</v>
      </c>
      <c r="D2940" s="16">
        <f t="shared" si="45"/>
        <v>59</v>
      </c>
      <c r="F2940" s="17">
        <f>f_netasset_total(A2940,参数!$B$1,100000000)</f>
        <v>49.8745448376</v>
      </c>
      <c r="G2940" s="17">
        <f ca="1">f_nav_adjustedreturn(A2940,参数!$B$2,参数!$B$1)</f>
        <v>0</v>
      </c>
      <c r="H2940" s="17">
        <f ca="1">f_nav_periodreturnrankingper(A2940,参数!$B$2,参数!$B$1,3)</f>
        <v>0</v>
      </c>
      <c r="I2940" s="17">
        <f ca="1">f_nav_adjustedreturn(A2940,参数!$B$3,参数!$B$2)</f>
        <v>0</v>
      </c>
      <c r="J2940" s="17">
        <f ca="1">f_nav_periodreturnrankingper(A2940,参数!$B$3,参数!$B$2,3)</f>
        <v>0</v>
      </c>
      <c r="K2940" s="17">
        <f ca="1">f_nav_adjustedreturn(A2940,参数!$B$4,参数!$B$3)</f>
        <v>0</v>
      </c>
      <c r="L2940" s="17">
        <f ca="1">f_nav_periodreturnrankingper(A2940,参数!$B$4,参数!$B$3,3)</f>
        <v>0</v>
      </c>
      <c r="M2940" s="17">
        <f ca="1">f_nav_adjustedreturn(A2940,参数!$B$5,参数!$B$4)</f>
        <v>0</v>
      </c>
      <c r="N2940" s="17">
        <f ca="1">f_nav_periodreturnrankingper(A2940,参数!$B$5,参数!$B$4,3)</f>
        <v>0</v>
      </c>
      <c r="O2940" s="17">
        <f ca="1">f_nav_adjustedreturn(A2940,参数!$B$6,参数!$B$5)</f>
        <v>0</v>
      </c>
      <c r="P2940" s="17">
        <f ca="1">f_nav_periodreturnrankingper(A2940,参数!$B$6,参数!$B$5,3)</f>
        <v>0</v>
      </c>
      <c r="Q2940" s="25">
        <f>f_return(A2940,1,参数!$B$1-365/2,参数!$B$1)</f>
        <v>0</v>
      </c>
      <c r="R2940" s="25">
        <f ca="1">f_return(A2940,1,参数!$B$4,参数!$B$1)</f>
        <v>0</v>
      </c>
      <c r="S2940" s="25">
        <f ca="1">f_return(A2940,1,参数!$B$6,参数!$B$1)</f>
        <v>0</v>
      </c>
      <c r="T2940" t="str">
        <f>f_info_investtype(A2940)</f>
        <v>普通股票型基金</v>
      </c>
      <c r="U2940" t="str">
        <f>f_info_fundmanager(A2940)</f>
        <v>孙伟</v>
      </c>
      <c r="V2940">
        <f>f_info_manager_onthepostdays(A2940,1)</f>
        <v>76</v>
      </c>
      <c r="W2940" s="25">
        <f ca="1">f_return_1w(A2940,"0",参数!$B$2)</f>
        <v>0</v>
      </c>
      <c r="X2940" s="25">
        <f>f_return_1m(A2940,"0",参数!$B$1)</f>
        <v>10.4686729156389</v>
      </c>
      <c r="Y2940" s="25">
        <f>f_return_3m(A2940,0,参数!$B$1)</f>
        <v>0</v>
      </c>
      <c r="Z2940" s="25">
        <f>f_return_6m(A2940,0,参数!B2939)</f>
        <v>0</v>
      </c>
      <c r="AA2940" t="str">
        <f>f_dq_status(A2940,参数!$B$1)</f>
        <v>开放申购|暂停赎回</v>
      </c>
      <c r="AB2940" s="17">
        <f ca="1">f_risk_maxdownside(A2940,参数!$B$6,参数!$B$1)</f>
        <v>-0.451404882542598</v>
      </c>
      <c r="AC2940" s="17">
        <f ca="1">f_risk_maxdownside(A2940,参数!$B$4,参数!$B$1)</f>
        <v>-0.451404882542598</v>
      </c>
      <c r="AD2940" t="str">
        <f ca="1">f_risk_maxdownside_date(A2940,参数!$B$6,参数!$B$1)</f>
        <v>20210119-20210119</v>
      </c>
    </row>
    <row r="2941" spans="1:30">
      <c r="A2941" s="15" t="s">
        <v>2969</v>
      </c>
      <c r="B2941" t="str">
        <f>f_info_name(A2941)</f>
        <v>国投瑞银价值成长一年持有A</v>
      </c>
      <c r="C2941" t="str">
        <f>f_info_setupdate(A2941)</f>
        <v>2020-12-01</v>
      </c>
      <c r="D2941" s="16">
        <f t="shared" si="45"/>
        <v>55</v>
      </c>
      <c r="F2941" s="17">
        <f>f_netasset_total(A2941,参数!$B$1,100000000)</f>
        <v>8.450581762</v>
      </c>
      <c r="G2941" s="17">
        <f ca="1">f_nav_adjustedreturn(A2941,参数!$B$2,参数!$B$1)</f>
        <v>0</v>
      </c>
      <c r="H2941" s="17">
        <f ca="1">f_nav_periodreturnrankingper(A2941,参数!$B$2,参数!$B$1,3)</f>
        <v>0</v>
      </c>
      <c r="I2941" s="17">
        <f ca="1">f_nav_adjustedreturn(A2941,参数!$B$3,参数!$B$2)</f>
        <v>0</v>
      </c>
      <c r="J2941" s="17">
        <f ca="1">f_nav_periodreturnrankingper(A2941,参数!$B$3,参数!$B$2,3)</f>
        <v>0</v>
      </c>
      <c r="K2941" s="17">
        <f ca="1">f_nav_adjustedreturn(A2941,参数!$B$4,参数!$B$3)</f>
        <v>0</v>
      </c>
      <c r="L2941" s="17">
        <f ca="1">f_nav_periodreturnrankingper(A2941,参数!$B$4,参数!$B$3,3)</f>
        <v>0</v>
      </c>
      <c r="M2941" s="17">
        <f ca="1">f_nav_adjustedreturn(A2941,参数!$B$5,参数!$B$4)</f>
        <v>0</v>
      </c>
      <c r="N2941" s="17">
        <f ca="1">f_nav_periodreturnrankingper(A2941,参数!$B$5,参数!$B$4,3)</f>
        <v>0</v>
      </c>
      <c r="O2941" s="17">
        <f ca="1">f_nav_adjustedreturn(A2941,参数!$B$6,参数!$B$5)</f>
        <v>0</v>
      </c>
      <c r="P2941" s="17">
        <f ca="1">f_nav_periodreturnrankingper(A2941,参数!$B$6,参数!$B$5,3)</f>
        <v>0</v>
      </c>
      <c r="Q2941" s="25">
        <f>f_return(A2941,1,参数!$B$1-365/2,参数!$B$1)</f>
        <v>0</v>
      </c>
      <c r="R2941" s="25">
        <f ca="1">f_return(A2941,1,参数!$B$4,参数!$B$1)</f>
        <v>0</v>
      </c>
      <c r="S2941" s="25">
        <f ca="1">f_return(A2941,1,参数!$B$6,参数!$B$1)</f>
        <v>0</v>
      </c>
      <c r="T2941" t="str">
        <f>f_info_investtype(A2941)</f>
        <v>偏股混合型基金</v>
      </c>
      <c r="U2941" t="str">
        <f>f_info_fundmanager(A2941)</f>
        <v>孙文龙</v>
      </c>
      <c r="V2941">
        <f>f_info_manager_onthepostdays(A2941,1)</f>
        <v>72</v>
      </c>
      <c r="W2941" s="25">
        <f ca="1">f_return_1w(A2941,"0",参数!$B$2)</f>
        <v>0</v>
      </c>
      <c r="X2941" s="25">
        <f>f_return_1m(A2941,"0",参数!$B$1)</f>
        <v>6.96299316953817</v>
      </c>
      <c r="Y2941" s="25">
        <f>f_return_3m(A2941,0,参数!$B$1)</f>
        <v>0</v>
      </c>
      <c r="Z2941" s="25">
        <f>f_return_6m(A2941,0,参数!B2940)</f>
        <v>0</v>
      </c>
      <c r="AA2941" t="str">
        <f>f_dq_status(A2941,参数!$B$1)</f>
        <v>封闭期</v>
      </c>
      <c r="AB2941" s="17">
        <f ca="1">f_risk_maxdownside(A2941,参数!$B$6,参数!$B$1)</f>
        <v>-2.03735144312395</v>
      </c>
      <c r="AC2941" s="17">
        <f ca="1">f_risk_maxdownside(A2941,参数!$B$4,参数!$B$1)</f>
        <v>-2.03735144312395</v>
      </c>
      <c r="AD2941" t="str">
        <f ca="1">f_risk_maxdownside_date(A2941,参数!$B$6,参数!$B$1)</f>
        <v>20201205-20201225</v>
      </c>
    </row>
    <row r="2942" spans="1:30">
      <c r="A2942" s="15" t="s">
        <v>2970</v>
      </c>
      <c r="B2942" t="str">
        <f>f_info_name(A2942)</f>
        <v>兴银策略智选A</v>
      </c>
      <c r="C2942" t="str">
        <f>f_info_setupdate(A2942)</f>
        <v>2020-11-10</v>
      </c>
      <c r="D2942" s="16">
        <f t="shared" si="45"/>
        <v>76</v>
      </c>
      <c r="F2942" s="17">
        <f>f_netasset_total(A2942,参数!$B$1,100000000)</f>
        <v>2.3907972211</v>
      </c>
      <c r="G2942" s="17">
        <f ca="1">f_nav_adjustedreturn(A2942,参数!$B$2,参数!$B$1)</f>
        <v>0</v>
      </c>
      <c r="H2942" s="17">
        <f ca="1">f_nav_periodreturnrankingper(A2942,参数!$B$2,参数!$B$1,3)</f>
        <v>0</v>
      </c>
      <c r="I2942" s="17">
        <f ca="1">f_nav_adjustedreturn(A2942,参数!$B$3,参数!$B$2)</f>
        <v>0</v>
      </c>
      <c r="J2942" s="17">
        <f ca="1">f_nav_periodreturnrankingper(A2942,参数!$B$3,参数!$B$2,3)</f>
        <v>0</v>
      </c>
      <c r="K2942" s="17">
        <f ca="1">f_nav_adjustedreturn(A2942,参数!$B$4,参数!$B$3)</f>
        <v>0</v>
      </c>
      <c r="L2942" s="17">
        <f ca="1">f_nav_periodreturnrankingper(A2942,参数!$B$4,参数!$B$3,3)</f>
        <v>0</v>
      </c>
      <c r="M2942" s="17">
        <f ca="1">f_nav_adjustedreturn(A2942,参数!$B$5,参数!$B$4)</f>
        <v>0</v>
      </c>
      <c r="N2942" s="17">
        <f ca="1">f_nav_periodreturnrankingper(A2942,参数!$B$5,参数!$B$4,3)</f>
        <v>0</v>
      </c>
      <c r="O2942" s="17">
        <f ca="1">f_nav_adjustedreturn(A2942,参数!$B$6,参数!$B$5)</f>
        <v>0</v>
      </c>
      <c r="P2942" s="17">
        <f ca="1">f_nav_periodreturnrankingper(A2942,参数!$B$6,参数!$B$5,3)</f>
        <v>0</v>
      </c>
      <c r="Q2942" s="25">
        <f>f_return(A2942,1,参数!$B$1-365/2,参数!$B$1)</f>
        <v>0</v>
      </c>
      <c r="R2942" s="25">
        <f ca="1">f_return(A2942,1,参数!$B$4,参数!$B$1)</f>
        <v>0</v>
      </c>
      <c r="S2942" s="25">
        <f ca="1">f_return(A2942,1,参数!$B$6,参数!$B$1)</f>
        <v>0</v>
      </c>
      <c r="T2942" t="str">
        <f>f_info_investtype(A2942)</f>
        <v>偏股混合型基金</v>
      </c>
      <c r="U2942" t="str">
        <f>f_info_fundmanager(A2942)</f>
        <v>杨坤,张世略</v>
      </c>
      <c r="V2942">
        <f>f_info_manager_onthepostdays(A2942,1)</f>
        <v>93</v>
      </c>
      <c r="W2942" s="25">
        <f ca="1">f_return_1w(A2942,"0",参数!$B$2)</f>
        <v>0</v>
      </c>
      <c r="X2942" s="25">
        <f>f_return_1m(A2942,"0",参数!$B$1)</f>
        <v>10.3054168267384</v>
      </c>
      <c r="Y2942" s="25">
        <f>f_return_3m(A2942,0,参数!$B$1)</f>
        <v>0</v>
      </c>
      <c r="Z2942" s="25">
        <f>f_return_6m(A2942,0,参数!B2941)</f>
        <v>0</v>
      </c>
      <c r="AA2942" t="str">
        <f>f_dq_status(A2942,参数!$B$1)</f>
        <v>封闭期</v>
      </c>
      <c r="AB2942" s="17">
        <f ca="1">f_risk_maxdownside(A2942,参数!$B$6,参数!$B$1)</f>
        <v>-3.47687963289798</v>
      </c>
      <c r="AC2942" s="17">
        <f ca="1">f_risk_maxdownside(A2942,参数!$B$4,参数!$B$1)</f>
        <v>-3.47687963289798</v>
      </c>
      <c r="AD2942" t="str">
        <f ca="1">f_risk_maxdownside_date(A2942,参数!$B$6,参数!$B$1)</f>
        <v>20210109-20210115</v>
      </c>
    </row>
    <row r="2943" spans="1:30">
      <c r="A2943" s="15" t="s">
        <v>2971</v>
      </c>
      <c r="B2943" t="str">
        <f>f_info_name(A2943)</f>
        <v>中欧睿见</v>
      </c>
      <c r="C2943" t="str">
        <f>f_info_setupdate(A2943)</f>
        <v>2020-11-06</v>
      </c>
      <c r="D2943" s="16">
        <f t="shared" si="45"/>
        <v>80</v>
      </c>
      <c r="F2943" s="17">
        <f>f_netasset_total(A2943,参数!$B$1,100000000)</f>
        <v>0</v>
      </c>
      <c r="G2943" s="17">
        <f ca="1">f_nav_adjustedreturn(A2943,参数!$B$2,参数!$B$1)</f>
        <v>0</v>
      </c>
      <c r="H2943" s="17">
        <f ca="1">f_nav_periodreturnrankingper(A2943,参数!$B$2,参数!$B$1,3)</f>
        <v>0</v>
      </c>
      <c r="I2943" s="17">
        <f ca="1">f_nav_adjustedreturn(A2943,参数!$B$3,参数!$B$2)</f>
        <v>0</v>
      </c>
      <c r="J2943" s="17">
        <f ca="1">f_nav_periodreturnrankingper(A2943,参数!$B$3,参数!$B$2,3)</f>
        <v>0</v>
      </c>
      <c r="K2943" s="17">
        <f ca="1">f_nav_adjustedreturn(A2943,参数!$B$4,参数!$B$3)</f>
        <v>0</v>
      </c>
      <c r="L2943" s="17">
        <f ca="1">f_nav_periodreturnrankingper(A2943,参数!$B$4,参数!$B$3,3)</f>
        <v>0</v>
      </c>
      <c r="M2943" s="17">
        <f ca="1">f_nav_adjustedreturn(A2943,参数!$B$5,参数!$B$4)</f>
        <v>0</v>
      </c>
      <c r="N2943" s="17">
        <f ca="1">f_nav_periodreturnrankingper(A2943,参数!$B$5,参数!$B$4,3)</f>
        <v>0</v>
      </c>
      <c r="O2943" s="17">
        <f ca="1">f_nav_adjustedreturn(A2943,参数!$B$6,参数!$B$5)</f>
        <v>0</v>
      </c>
      <c r="P2943" s="17">
        <f ca="1">f_nav_periodreturnrankingper(A2943,参数!$B$6,参数!$B$5,3)</f>
        <v>0</v>
      </c>
      <c r="Q2943" s="25">
        <f>f_return(A2943,1,参数!$B$1-365/2,参数!$B$1)</f>
        <v>0</v>
      </c>
      <c r="R2943" s="25">
        <f ca="1">f_return(A2943,1,参数!$B$4,参数!$B$1)</f>
        <v>0</v>
      </c>
      <c r="S2943" s="25">
        <f ca="1">f_return(A2943,1,参数!$B$6,参数!$B$1)</f>
        <v>0</v>
      </c>
      <c r="T2943" t="str">
        <f>f_info_investtype(A2943)</f>
        <v>偏股混合型基金</v>
      </c>
      <c r="U2943" t="str">
        <f>f_info_fundmanager(A2943)</f>
        <v>许文星</v>
      </c>
      <c r="V2943">
        <f>f_info_manager_onthepostdays(A2943,1)</f>
        <v>97</v>
      </c>
      <c r="W2943" s="25">
        <f ca="1">f_return_1w(A2943,"0",参数!$B$2)</f>
        <v>0</v>
      </c>
      <c r="X2943" s="25">
        <f>f_return_1m(A2943,"0",参数!$B$1)</f>
        <v>4.42782046097856</v>
      </c>
      <c r="Y2943" s="25">
        <f>f_return_3m(A2943,0,参数!$B$1)</f>
        <v>0</v>
      </c>
      <c r="Z2943" s="25">
        <f>f_return_6m(A2943,0,参数!B2942)</f>
        <v>0</v>
      </c>
      <c r="AA2943" t="str">
        <f>f_dq_status(A2943,参数!$B$1)</f>
        <v>封闭期</v>
      </c>
      <c r="AB2943" s="17">
        <f ca="1">f_risk_maxdownside(A2943,参数!$B$6,参数!$B$1)</f>
        <v>-2.11750671040859</v>
      </c>
      <c r="AC2943" s="17">
        <f ca="1">f_risk_maxdownside(A2943,参数!$B$4,参数!$B$1)</f>
        <v>-2.11750671040859</v>
      </c>
      <c r="AD2943" t="str">
        <f ca="1">f_risk_maxdownside_date(A2943,参数!$B$6,参数!$B$1)</f>
        <v>20201128-20201211</v>
      </c>
    </row>
    <row r="2944" spans="1:30">
      <c r="A2944" s="15" t="s">
        <v>2972</v>
      </c>
      <c r="B2944" t="str">
        <f>f_info_name(A2944)</f>
        <v>招商安阳A</v>
      </c>
      <c r="C2944" t="str">
        <f>f_info_setupdate(A2944)</f>
        <v>2020-11-04</v>
      </c>
      <c r="D2944" s="16">
        <f t="shared" si="45"/>
        <v>82</v>
      </c>
      <c r="F2944" s="17">
        <f>f_netasset_total(A2944,参数!$B$1,100000000)</f>
        <v>13.383977461</v>
      </c>
      <c r="G2944" s="17">
        <f ca="1">f_nav_adjustedreturn(A2944,参数!$B$2,参数!$B$1)</f>
        <v>0</v>
      </c>
      <c r="H2944" s="17">
        <f ca="1">f_nav_periodreturnrankingper(A2944,参数!$B$2,参数!$B$1,3)</f>
        <v>0</v>
      </c>
      <c r="I2944" s="17">
        <f ca="1">f_nav_adjustedreturn(A2944,参数!$B$3,参数!$B$2)</f>
        <v>0</v>
      </c>
      <c r="J2944" s="17">
        <f ca="1">f_nav_periodreturnrankingper(A2944,参数!$B$3,参数!$B$2,3)</f>
        <v>0</v>
      </c>
      <c r="K2944" s="17">
        <f ca="1">f_nav_adjustedreturn(A2944,参数!$B$4,参数!$B$3)</f>
        <v>0</v>
      </c>
      <c r="L2944" s="17">
        <f ca="1">f_nav_periodreturnrankingper(A2944,参数!$B$4,参数!$B$3,3)</f>
        <v>0</v>
      </c>
      <c r="M2944" s="17">
        <f ca="1">f_nav_adjustedreturn(A2944,参数!$B$5,参数!$B$4)</f>
        <v>0</v>
      </c>
      <c r="N2944" s="17">
        <f ca="1">f_nav_periodreturnrankingper(A2944,参数!$B$5,参数!$B$4,3)</f>
        <v>0</v>
      </c>
      <c r="O2944" s="17">
        <f ca="1">f_nav_adjustedreturn(A2944,参数!$B$6,参数!$B$5)</f>
        <v>0</v>
      </c>
      <c r="P2944" s="17">
        <f ca="1">f_nav_periodreturnrankingper(A2944,参数!$B$6,参数!$B$5,3)</f>
        <v>0</v>
      </c>
      <c r="Q2944" s="25">
        <f>f_return(A2944,1,参数!$B$1-365/2,参数!$B$1)</f>
        <v>0</v>
      </c>
      <c r="R2944" s="25">
        <f ca="1">f_return(A2944,1,参数!$B$4,参数!$B$1)</f>
        <v>0</v>
      </c>
      <c r="S2944" s="25">
        <f ca="1">f_return(A2944,1,参数!$B$6,参数!$B$1)</f>
        <v>0</v>
      </c>
      <c r="T2944" t="str">
        <f>f_info_investtype(A2944)</f>
        <v>混合债券型二级基金</v>
      </c>
      <c r="U2944" t="str">
        <f>f_info_fundmanager(A2944)</f>
        <v>姚爽,尹晓红</v>
      </c>
      <c r="V2944">
        <f>f_info_manager_onthepostdays(A2944,1)</f>
        <v>99</v>
      </c>
      <c r="W2944" s="25">
        <f ca="1">f_return_1w(A2944,"0",参数!$B$2)</f>
        <v>0</v>
      </c>
      <c r="X2944" s="25">
        <f>f_return_1m(A2944,"0",参数!$B$1)</f>
        <v>0.636435958631659</v>
      </c>
      <c r="Y2944" s="25">
        <f>f_return_3m(A2944,0,参数!$B$1)</f>
        <v>0</v>
      </c>
      <c r="Z2944" s="25">
        <f>f_return_6m(A2944,0,参数!B2943)</f>
        <v>0</v>
      </c>
      <c r="AA2944" t="str">
        <f>f_dq_status(A2944,参数!$B$1)</f>
        <v>开放申购|暂停赎回</v>
      </c>
      <c r="AB2944" s="17">
        <f ca="1">f_risk_maxdownside(A2944,参数!$B$6,参数!$B$1)</f>
        <v>-0.0399999999999956</v>
      </c>
      <c r="AC2944" s="17">
        <f ca="1">f_risk_maxdownside(A2944,参数!$B$4,参数!$B$1)</f>
        <v>-0.0399999999999956</v>
      </c>
      <c r="AD2944" t="str">
        <f ca="1">f_risk_maxdownside_date(A2944,参数!$B$6,参数!$B$1)</f>
        <v>20201105-20201120</v>
      </c>
    </row>
    <row r="2945" spans="1:30">
      <c r="A2945" s="15" t="s">
        <v>2973</v>
      </c>
      <c r="B2945" t="str">
        <f>f_info_name(A2945)</f>
        <v>红土创新医疗保健</v>
      </c>
      <c r="C2945" t="str">
        <f>f_info_setupdate(A2945)</f>
        <v>2020-10-20</v>
      </c>
      <c r="D2945" s="16">
        <f t="shared" si="45"/>
        <v>97</v>
      </c>
      <c r="F2945" s="17">
        <f>f_netasset_total(A2945,参数!$B$1,100000000)</f>
        <v>0.1127007629</v>
      </c>
      <c r="G2945" s="17">
        <f ca="1">f_nav_adjustedreturn(A2945,参数!$B$2,参数!$B$1)</f>
        <v>0</v>
      </c>
      <c r="H2945" s="17">
        <f ca="1">f_nav_periodreturnrankingper(A2945,参数!$B$2,参数!$B$1,3)</f>
        <v>0</v>
      </c>
      <c r="I2945" s="17">
        <f ca="1">f_nav_adjustedreturn(A2945,参数!$B$3,参数!$B$2)</f>
        <v>0</v>
      </c>
      <c r="J2945" s="17">
        <f ca="1">f_nav_periodreturnrankingper(A2945,参数!$B$3,参数!$B$2,3)</f>
        <v>0</v>
      </c>
      <c r="K2945" s="17">
        <f ca="1">f_nav_adjustedreturn(A2945,参数!$B$4,参数!$B$3)</f>
        <v>0</v>
      </c>
      <c r="L2945" s="17">
        <f ca="1">f_nav_periodreturnrankingper(A2945,参数!$B$4,参数!$B$3,3)</f>
        <v>0</v>
      </c>
      <c r="M2945" s="17">
        <f ca="1">f_nav_adjustedreturn(A2945,参数!$B$5,参数!$B$4)</f>
        <v>0</v>
      </c>
      <c r="N2945" s="17">
        <f ca="1">f_nav_periodreturnrankingper(A2945,参数!$B$5,参数!$B$4,3)</f>
        <v>0</v>
      </c>
      <c r="O2945" s="17">
        <f ca="1">f_nav_adjustedreturn(A2945,参数!$B$6,参数!$B$5)</f>
        <v>0</v>
      </c>
      <c r="P2945" s="17">
        <f ca="1">f_nav_periodreturnrankingper(A2945,参数!$B$6,参数!$B$5,3)</f>
        <v>0</v>
      </c>
      <c r="Q2945" s="25">
        <f>f_return(A2945,1,参数!$B$1-365/2,参数!$B$1)</f>
        <v>0</v>
      </c>
      <c r="R2945" s="25">
        <f ca="1">f_return(A2945,1,参数!$B$4,参数!$B$1)</f>
        <v>0</v>
      </c>
      <c r="S2945" s="25">
        <f ca="1">f_return(A2945,1,参数!$B$6,参数!$B$1)</f>
        <v>0</v>
      </c>
      <c r="T2945" t="str">
        <f>f_info_investtype(A2945)</f>
        <v>普通股票型基金</v>
      </c>
      <c r="U2945" t="str">
        <f>f_info_fundmanager(A2945)</f>
        <v>盖俊龙</v>
      </c>
      <c r="V2945">
        <f>f_info_manager_onthepostdays(A2945,1)</f>
        <v>114</v>
      </c>
      <c r="W2945" s="25">
        <f ca="1">f_return_1w(A2945,"0",参数!$B$2)</f>
        <v>0</v>
      </c>
      <c r="X2945" s="25">
        <f>f_return_1m(A2945,"0",参数!$B$1)</f>
        <v>1.20098542393759</v>
      </c>
      <c r="Y2945" s="25">
        <f>f_return_3m(A2945,0,参数!$B$1)</f>
        <v>-1.36068034017009</v>
      </c>
      <c r="Z2945" s="25">
        <f>f_return_6m(A2945,0,参数!B2944)</f>
        <v>0</v>
      </c>
      <c r="AA2945" t="str">
        <f>f_dq_status(A2945,参数!$B$1)</f>
        <v>开放申购|开放赎回</v>
      </c>
      <c r="AB2945" s="17">
        <f ca="1">f_risk_maxdownside(A2945,参数!$B$6,参数!$B$1)</f>
        <v>-4.82286394760346</v>
      </c>
      <c r="AC2945" s="17">
        <f ca="1">f_risk_maxdownside(A2945,参数!$B$4,参数!$B$1)</f>
        <v>-4.82286394760346</v>
      </c>
      <c r="AD2945" t="str">
        <f ca="1">f_risk_maxdownside_date(A2945,参数!$B$6,参数!$B$1)</f>
        <v>20201218-20210119</v>
      </c>
    </row>
    <row r="2946" spans="1:30">
      <c r="A2946" s="15" t="s">
        <v>2974</v>
      </c>
      <c r="B2946" t="str">
        <f>f_info_name(A2946)</f>
        <v>富国双债增强A</v>
      </c>
      <c r="C2946" t="str">
        <f>f_info_setupdate(A2946)</f>
        <v>2020-11-18</v>
      </c>
      <c r="D2946" s="16">
        <f t="shared" si="45"/>
        <v>68</v>
      </c>
      <c r="F2946" s="17">
        <f>f_netasset_total(A2946,参数!$B$1,100000000)</f>
        <v>8.4532555705</v>
      </c>
      <c r="G2946" s="17">
        <f ca="1">f_nav_adjustedreturn(A2946,参数!$B$2,参数!$B$1)</f>
        <v>0</v>
      </c>
      <c r="H2946" s="17">
        <f ca="1">f_nav_periodreturnrankingper(A2946,参数!$B$2,参数!$B$1,3)</f>
        <v>0</v>
      </c>
      <c r="I2946" s="17">
        <f ca="1">f_nav_adjustedreturn(A2946,参数!$B$3,参数!$B$2)</f>
        <v>0</v>
      </c>
      <c r="J2946" s="17">
        <f ca="1">f_nav_periodreturnrankingper(A2946,参数!$B$3,参数!$B$2,3)</f>
        <v>0</v>
      </c>
      <c r="K2946" s="17">
        <f ca="1">f_nav_adjustedreturn(A2946,参数!$B$4,参数!$B$3)</f>
        <v>0</v>
      </c>
      <c r="L2946" s="17">
        <f ca="1">f_nav_periodreturnrankingper(A2946,参数!$B$4,参数!$B$3,3)</f>
        <v>0</v>
      </c>
      <c r="M2946" s="17">
        <f ca="1">f_nav_adjustedreturn(A2946,参数!$B$5,参数!$B$4)</f>
        <v>0</v>
      </c>
      <c r="N2946" s="17">
        <f ca="1">f_nav_periodreturnrankingper(A2946,参数!$B$5,参数!$B$4,3)</f>
        <v>0</v>
      </c>
      <c r="O2946" s="17">
        <f ca="1">f_nav_adjustedreturn(A2946,参数!$B$6,参数!$B$5)</f>
        <v>0</v>
      </c>
      <c r="P2946" s="17">
        <f ca="1">f_nav_periodreturnrankingper(A2946,参数!$B$6,参数!$B$5,3)</f>
        <v>0</v>
      </c>
      <c r="Q2946" s="25">
        <f>f_return(A2946,1,参数!$B$1-365/2,参数!$B$1)</f>
        <v>0</v>
      </c>
      <c r="R2946" s="25">
        <f ca="1">f_return(A2946,1,参数!$B$4,参数!$B$1)</f>
        <v>0</v>
      </c>
      <c r="S2946" s="25">
        <f ca="1">f_return(A2946,1,参数!$B$6,参数!$B$1)</f>
        <v>0</v>
      </c>
      <c r="T2946" t="str">
        <f>f_info_investtype(A2946)</f>
        <v>混合债券型二级基金</v>
      </c>
      <c r="U2946" t="str">
        <f>f_info_fundmanager(A2946)</f>
        <v>俞晓斌</v>
      </c>
      <c r="V2946">
        <f>f_info_manager_onthepostdays(A2946,1)</f>
        <v>85</v>
      </c>
      <c r="W2946" s="25">
        <f ca="1">f_return_1w(A2946,"0",参数!$B$2)</f>
        <v>0</v>
      </c>
      <c r="X2946" s="25">
        <f>f_return_1m(A2946,"0",参数!$B$1)</f>
        <v>0.390977443609024</v>
      </c>
      <c r="Y2946" s="25">
        <f>f_return_3m(A2946,0,参数!$B$1)</f>
        <v>0</v>
      </c>
      <c r="Z2946" s="25">
        <f>f_return_6m(A2946,0,参数!B2945)</f>
        <v>0</v>
      </c>
      <c r="AA2946" t="str">
        <f>f_dq_status(A2946,参数!$B$1)</f>
        <v>开放申购|开放赎回</v>
      </c>
      <c r="AB2946" s="17">
        <f ca="1">f_risk_maxdownside(A2946,参数!$B$6,参数!$B$1)</f>
        <v>-0.378034222045367</v>
      </c>
      <c r="AC2946" s="17">
        <f ca="1">f_risk_maxdownside(A2946,参数!$B$4,参数!$B$1)</f>
        <v>-0.378034222045367</v>
      </c>
      <c r="AD2946" t="str">
        <f ca="1">f_risk_maxdownside_date(A2946,参数!$B$6,参数!$B$1)</f>
        <v>20210122-20210125</v>
      </c>
    </row>
    <row r="2947" spans="1:30">
      <c r="A2947" s="15" t="s">
        <v>2975</v>
      </c>
      <c r="B2947" t="str">
        <f>f_info_name(A2947)</f>
        <v>汇添富稳健汇盈一年持有</v>
      </c>
      <c r="C2947" t="str">
        <f>f_info_setupdate(A2947)</f>
        <v>2020-11-04</v>
      </c>
      <c r="D2947" s="16">
        <f t="shared" ref="D2947:D3010" si="46">DATEDIF(C2947,"2021-1-25","d")</f>
        <v>82</v>
      </c>
      <c r="F2947" s="17">
        <f>f_netasset_total(A2947,参数!$B$1,100000000)</f>
        <v>170.864601225</v>
      </c>
      <c r="G2947" s="17">
        <f ca="1">f_nav_adjustedreturn(A2947,参数!$B$2,参数!$B$1)</f>
        <v>0</v>
      </c>
      <c r="H2947" s="17">
        <f ca="1">f_nav_periodreturnrankingper(A2947,参数!$B$2,参数!$B$1,3)</f>
        <v>0</v>
      </c>
      <c r="I2947" s="17">
        <f ca="1">f_nav_adjustedreturn(A2947,参数!$B$3,参数!$B$2)</f>
        <v>0</v>
      </c>
      <c r="J2947" s="17">
        <f ca="1">f_nav_periodreturnrankingper(A2947,参数!$B$3,参数!$B$2,3)</f>
        <v>0</v>
      </c>
      <c r="K2947" s="17">
        <f ca="1">f_nav_adjustedreturn(A2947,参数!$B$4,参数!$B$3)</f>
        <v>0</v>
      </c>
      <c r="L2947" s="17">
        <f ca="1">f_nav_periodreturnrankingper(A2947,参数!$B$4,参数!$B$3,3)</f>
        <v>0</v>
      </c>
      <c r="M2947" s="17">
        <f ca="1">f_nav_adjustedreturn(A2947,参数!$B$5,参数!$B$4)</f>
        <v>0</v>
      </c>
      <c r="N2947" s="17">
        <f ca="1">f_nav_periodreturnrankingper(A2947,参数!$B$5,参数!$B$4,3)</f>
        <v>0</v>
      </c>
      <c r="O2947" s="17">
        <f ca="1">f_nav_adjustedreturn(A2947,参数!$B$6,参数!$B$5)</f>
        <v>0</v>
      </c>
      <c r="P2947" s="17">
        <f ca="1">f_nav_periodreturnrankingper(A2947,参数!$B$6,参数!$B$5,3)</f>
        <v>0</v>
      </c>
      <c r="Q2947" s="25">
        <f>f_return(A2947,1,参数!$B$1-365/2,参数!$B$1)</f>
        <v>0</v>
      </c>
      <c r="R2947" s="25">
        <f ca="1">f_return(A2947,1,参数!$B$4,参数!$B$1)</f>
        <v>0</v>
      </c>
      <c r="S2947" s="25">
        <f ca="1">f_return(A2947,1,参数!$B$6,参数!$B$1)</f>
        <v>0</v>
      </c>
      <c r="T2947" t="str">
        <f>f_info_investtype(A2947)</f>
        <v>偏债混合型基金</v>
      </c>
      <c r="U2947" t="str">
        <f>f_info_fundmanager(A2947)</f>
        <v>杨靖,李云鑫</v>
      </c>
      <c r="V2947">
        <f>f_info_manager_onthepostdays(A2947,1)</f>
        <v>99</v>
      </c>
      <c r="W2947" s="25">
        <f ca="1">f_return_1w(A2947,"0",参数!$B$2)</f>
        <v>0</v>
      </c>
      <c r="X2947" s="25">
        <f>f_return_1m(A2947,"0",参数!$B$1)</f>
        <v>6.8482565439969</v>
      </c>
      <c r="Y2947" s="25">
        <f>f_return_3m(A2947,0,参数!$B$1)</f>
        <v>0</v>
      </c>
      <c r="Z2947" s="25">
        <f>f_return_6m(A2947,0,参数!B2946)</f>
        <v>0</v>
      </c>
      <c r="AA2947" t="str">
        <f>f_dq_status(A2947,参数!$B$1)</f>
        <v>开放申购|暂停赎回</v>
      </c>
      <c r="AB2947" s="17">
        <f ca="1">f_risk_maxdownside(A2947,参数!$B$6,参数!$B$1)</f>
        <v>-1.09634860169098</v>
      </c>
      <c r="AC2947" s="17">
        <f ca="1">f_risk_maxdownside(A2947,参数!$B$4,参数!$B$1)</f>
        <v>-1.09634860169098</v>
      </c>
      <c r="AD2947" t="str">
        <f ca="1">f_risk_maxdownside_date(A2947,参数!$B$6,参数!$B$1)</f>
        <v>20210113-20210119</v>
      </c>
    </row>
    <row r="2948" spans="1:30">
      <c r="A2948" s="15" t="s">
        <v>2976</v>
      </c>
      <c r="B2948" t="str">
        <f>f_info_name(A2948)</f>
        <v>南方誉尚一年持有期A</v>
      </c>
      <c r="C2948" t="str">
        <f>f_info_setupdate(A2948)</f>
        <v>2020-11-10</v>
      </c>
      <c r="D2948" s="16">
        <f t="shared" si="46"/>
        <v>76</v>
      </c>
      <c r="F2948" s="17">
        <f>f_netasset_total(A2948,参数!$B$1,100000000)</f>
        <v>22.3474088075</v>
      </c>
      <c r="G2948" s="17">
        <f ca="1">f_nav_adjustedreturn(A2948,参数!$B$2,参数!$B$1)</f>
        <v>0</v>
      </c>
      <c r="H2948" s="17">
        <f ca="1">f_nav_periodreturnrankingper(A2948,参数!$B$2,参数!$B$1,3)</f>
        <v>0</v>
      </c>
      <c r="I2948" s="17">
        <f ca="1">f_nav_adjustedreturn(A2948,参数!$B$3,参数!$B$2)</f>
        <v>0</v>
      </c>
      <c r="J2948" s="17">
        <f ca="1">f_nav_periodreturnrankingper(A2948,参数!$B$3,参数!$B$2,3)</f>
        <v>0</v>
      </c>
      <c r="K2948" s="17">
        <f ca="1">f_nav_adjustedreturn(A2948,参数!$B$4,参数!$B$3)</f>
        <v>0</v>
      </c>
      <c r="L2948" s="17">
        <f ca="1">f_nav_periodreturnrankingper(A2948,参数!$B$4,参数!$B$3,3)</f>
        <v>0</v>
      </c>
      <c r="M2948" s="17">
        <f ca="1">f_nav_adjustedreturn(A2948,参数!$B$5,参数!$B$4)</f>
        <v>0</v>
      </c>
      <c r="N2948" s="17">
        <f ca="1">f_nav_periodreturnrankingper(A2948,参数!$B$5,参数!$B$4,3)</f>
        <v>0</v>
      </c>
      <c r="O2948" s="17">
        <f ca="1">f_nav_adjustedreturn(A2948,参数!$B$6,参数!$B$5)</f>
        <v>0</v>
      </c>
      <c r="P2948" s="17">
        <f ca="1">f_nav_periodreturnrankingper(A2948,参数!$B$6,参数!$B$5,3)</f>
        <v>0</v>
      </c>
      <c r="Q2948" s="25">
        <f>f_return(A2948,1,参数!$B$1-365/2,参数!$B$1)</f>
        <v>0</v>
      </c>
      <c r="R2948" s="25">
        <f ca="1">f_return(A2948,1,参数!$B$4,参数!$B$1)</f>
        <v>0</v>
      </c>
      <c r="S2948" s="25">
        <f ca="1">f_return(A2948,1,参数!$B$6,参数!$B$1)</f>
        <v>0</v>
      </c>
      <c r="T2948" t="str">
        <f>f_info_investtype(A2948)</f>
        <v>偏债混合型基金</v>
      </c>
      <c r="U2948" t="str">
        <f>f_info_fundmanager(A2948)</f>
        <v>陈乐</v>
      </c>
      <c r="V2948">
        <f>f_info_manager_onthepostdays(A2948,1)</f>
        <v>93</v>
      </c>
      <c r="W2948" s="25">
        <f ca="1">f_return_1w(A2948,"0",参数!$B$2)</f>
        <v>0</v>
      </c>
      <c r="X2948" s="25">
        <f>f_return_1m(A2948,"0",参数!$B$1)</f>
        <v>1.40326433121019</v>
      </c>
      <c r="Y2948" s="25">
        <f>f_return_3m(A2948,0,参数!$B$1)</f>
        <v>0</v>
      </c>
      <c r="Z2948" s="25">
        <f>f_return_6m(A2948,0,参数!B2947)</f>
        <v>0</v>
      </c>
      <c r="AA2948" t="str">
        <f>f_dq_status(A2948,参数!$B$1)</f>
        <v>开放申购|暂停赎回</v>
      </c>
      <c r="AB2948" s="17">
        <f ca="1">f_risk_maxdownside(A2948,参数!$B$6,参数!$B$1)</f>
        <v>-0.423895899053625</v>
      </c>
      <c r="AC2948" s="17">
        <f ca="1">f_risk_maxdownside(A2948,参数!$B$4,参数!$B$1)</f>
        <v>-0.423895899053625</v>
      </c>
      <c r="AD2948" t="str">
        <f ca="1">f_risk_maxdownside_date(A2948,参数!$B$6,参数!$B$1)</f>
        <v>20210113-20210114</v>
      </c>
    </row>
    <row r="2949" spans="1:30">
      <c r="A2949" s="15" t="s">
        <v>2977</v>
      </c>
      <c r="B2949" t="str">
        <f>f_info_name(A2949)</f>
        <v>国泰金福三个月定开</v>
      </c>
      <c r="C2949" t="str">
        <f>f_info_setupdate(A2949)</f>
        <v>2021-01-07</v>
      </c>
      <c r="D2949" s="16">
        <f t="shared" si="46"/>
        <v>18</v>
      </c>
      <c r="F2949" s="17">
        <f>f_netasset_total(A2949,参数!$B$1,100000000)</f>
        <v>10.1000325053</v>
      </c>
      <c r="G2949" s="17">
        <f ca="1">f_nav_adjustedreturn(A2949,参数!$B$2,参数!$B$1)</f>
        <v>0</v>
      </c>
      <c r="H2949" s="17">
        <f ca="1">f_nav_periodreturnrankingper(A2949,参数!$B$2,参数!$B$1,3)</f>
        <v>0</v>
      </c>
      <c r="I2949" s="17">
        <f ca="1">f_nav_adjustedreturn(A2949,参数!$B$3,参数!$B$2)</f>
        <v>0</v>
      </c>
      <c r="J2949" s="17">
        <f ca="1">f_nav_periodreturnrankingper(A2949,参数!$B$3,参数!$B$2,3)</f>
        <v>0</v>
      </c>
      <c r="K2949" s="17">
        <f ca="1">f_nav_adjustedreturn(A2949,参数!$B$4,参数!$B$3)</f>
        <v>0</v>
      </c>
      <c r="L2949" s="17">
        <f ca="1">f_nav_periodreturnrankingper(A2949,参数!$B$4,参数!$B$3,3)</f>
        <v>0</v>
      </c>
      <c r="M2949" s="17">
        <f ca="1">f_nav_adjustedreturn(A2949,参数!$B$5,参数!$B$4)</f>
        <v>0</v>
      </c>
      <c r="N2949" s="17">
        <f ca="1">f_nav_periodreturnrankingper(A2949,参数!$B$5,参数!$B$4,3)</f>
        <v>0</v>
      </c>
      <c r="O2949" s="17">
        <f ca="1">f_nav_adjustedreturn(A2949,参数!$B$6,参数!$B$5)</f>
        <v>0</v>
      </c>
      <c r="P2949" s="17">
        <f ca="1">f_nav_periodreturnrankingper(A2949,参数!$B$6,参数!$B$5,3)</f>
        <v>0</v>
      </c>
      <c r="Q2949" s="25">
        <f>f_return(A2949,1,参数!$B$1-365/2,参数!$B$1)</f>
        <v>0</v>
      </c>
      <c r="R2949" s="25">
        <f ca="1">f_return(A2949,1,参数!$B$4,参数!$B$1)</f>
        <v>0</v>
      </c>
      <c r="S2949" s="25">
        <f ca="1">f_return(A2949,1,参数!$B$6,参数!$B$1)</f>
        <v>0</v>
      </c>
      <c r="T2949" t="str">
        <f>f_info_investtype(A2949)</f>
        <v>偏股混合型基金</v>
      </c>
      <c r="U2949" t="str">
        <f>f_info_fundmanager(A2949)</f>
        <v>李恒</v>
      </c>
      <c r="V2949">
        <f>f_info_manager_onthepostdays(A2949,1)</f>
        <v>35</v>
      </c>
      <c r="W2949" s="25">
        <f ca="1">f_return_1w(A2949,"0",参数!$B$2)</f>
        <v>0</v>
      </c>
      <c r="X2949" s="25">
        <f>f_return_1m(A2949,"0",参数!$B$1)</f>
        <v>0</v>
      </c>
      <c r="Y2949" s="25">
        <f>f_return_3m(A2949,0,参数!$B$1)</f>
        <v>0</v>
      </c>
      <c r="Z2949" s="25">
        <f>f_return_6m(A2949,0,参数!B2948)</f>
        <v>0</v>
      </c>
      <c r="AA2949" t="str">
        <f>f_dq_status(A2949,参数!$B$1)</f>
        <v>封闭期</v>
      </c>
      <c r="AB2949" s="17">
        <f ca="1">f_risk_maxdownside(A2949,参数!$B$6,参数!$B$1)</f>
        <v>-0.4</v>
      </c>
      <c r="AC2949" s="17">
        <f ca="1">f_risk_maxdownside(A2949,参数!$B$4,参数!$B$1)</f>
        <v>-0.4</v>
      </c>
      <c r="AD2949" t="str">
        <f ca="1">f_risk_maxdownside_date(A2949,参数!$B$6,参数!$B$1)</f>
        <v>20210108-20210115</v>
      </c>
    </row>
    <row r="2950" spans="1:30">
      <c r="A2950" s="15" t="s">
        <v>2978</v>
      </c>
      <c r="B2950" t="str">
        <f>f_info_name(A2950)</f>
        <v>广发恒悦A</v>
      </c>
      <c r="C2950" t="str">
        <f>f_info_setupdate(A2950)</f>
        <v>2020-11-24</v>
      </c>
      <c r="D2950" s="16">
        <f t="shared" si="46"/>
        <v>62</v>
      </c>
      <c r="F2950" s="17">
        <f>f_netasset_total(A2950,参数!$B$1,100000000)</f>
        <v>14.8650759299</v>
      </c>
      <c r="G2950" s="17">
        <f ca="1">f_nav_adjustedreturn(A2950,参数!$B$2,参数!$B$1)</f>
        <v>0</v>
      </c>
      <c r="H2950" s="17">
        <f ca="1">f_nav_periodreturnrankingper(A2950,参数!$B$2,参数!$B$1,3)</f>
        <v>0</v>
      </c>
      <c r="I2950" s="17">
        <f ca="1">f_nav_adjustedreturn(A2950,参数!$B$3,参数!$B$2)</f>
        <v>0</v>
      </c>
      <c r="J2950" s="17">
        <f ca="1">f_nav_periodreturnrankingper(A2950,参数!$B$3,参数!$B$2,3)</f>
        <v>0</v>
      </c>
      <c r="K2950" s="17">
        <f ca="1">f_nav_adjustedreturn(A2950,参数!$B$4,参数!$B$3)</f>
        <v>0</v>
      </c>
      <c r="L2950" s="17">
        <f ca="1">f_nav_periodreturnrankingper(A2950,参数!$B$4,参数!$B$3,3)</f>
        <v>0</v>
      </c>
      <c r="M2950" s="17">
        <f ca="1">f_nav_adjustedreturn(A2950,参数!$B$5,参数!$B$4)</f>
        <v>0</v>
      </c>
      <c r="N2950" s="17">
        <f ca="1">f_nav_periodreturnrankingper(A2950,参数!$B$5,参数!$B$4,3)</f>
        <v>0</v>
      </c>
      <c r="O2950" s="17">
        <f ca="1">f_nav_adjustedreturn(A2950,参数!$B$6,参数!$B$5)</f>
        <v>0</v>
      </c>
      <c r="P2950" s="17">
        <f ca="1">f_nav_periodreturnrankingper(A2950,参数!$B$6,参数!$B$5,3)</f>
        <v>0</v>
      </c>
      <c r="Q2950" s="25">
        <f>f_return(A2950,1,参数!$B$1-365/2,参数!$B$1)</f>
        <v>0</v>
      </c>
      <c r="R2950" s="25">
        <f ca="1">f_return(A2950,1,参数!$B$4,参数!$B$1)</f>
        <v>0</v>
      </c>
      <c r="S2950" s="25">
        <f ca="1">f_return(A2950,1,参数!$B$6,参数!$B$1)</f>
        <v>0</v>
      </c>
      <c r="T2950" t="str">
        <f>f_info_investtype(A2950)</f>
        <v>混合债券型二级基金</v>
      </c>
      <c r="U2950" t="str">
        <f>f_info_fundmanager(A2950)</f>
        <v>谭昌杰</v>
      </c>
      <c r="V2950">
        <f>f_info_manager_onthepostdays(A2950,1)</f>
        <v>79</v>
      </c>
      <c r="W2950" s="25">
        <f ca="1">f_return_1w(A2950,"0",参数!$B$2)</f>
        <v>0</v>
      </c>
      <c r="X2950" s="25">
        <f>f_return_1m(A2950,"0",参数!$B$1)</f>
        <v>0.788580555001</v>
      </c>
      <c r="Y2950" s="25">
        <f>f_return_3m(A2950,0,参数!$B$1)</f>
        <v>0</v>
      </c>
      <c r="Z2950" s="25">
        <f>f_return_6m(A2950,0,参数!B2949)</f>
        <v>0</v>
      </c>
      <c r="AA2950" t="str">
        <f>f_dq_status(A2950,参数!$B$1)</f>
        <v>开放申购|开放赎回</v>
      </c>
      <c r="AB2950" s="17">
        <f ca="1">f_risk_maxdownside(A2950,参数!$B$6,参数!$B$1)</f>
        <v>-0.0900000000000012</v>
      </c>
      <c r="AC2950" s="17">
        <f ca="1">f_risk_maxdownside(A2950,参数!$B$4,参数!$B$1)</f>
        <v>-0.0900000000000012</v>
      </c>
      <c r="AD2950" t="str">
        <f ca="1">f_risk_maxdownside_date(A2950,参数!$B$6,参数!$B$1)</f>
        <v>20201125-20201211</v>
      </c>
    </row>
    <row r="2951" spans="1:30">
      <c r="A2951" s="15" t="s">
        <v>2979</v>
      </c>
      <c r="B2951" t="str">
        <f>f_info_name(A2951)</f>
        <v>广发瑞福精选A</v>
      </c>
      <c r="C2951" t="str">
        <f>f_info_setupdate(A2951)</f>
        <v>2020-11-10</v>
      </c>
      <c r="D2951" s="16">
        <f t="shared" si="46"/>
        <v>76</v>
      </c>
      <c r="F2951" s="17">
        <f>f_netasset_total(A2951,参数!$B$1,100000000)</f>
        <v>26.7050320587</v>
      </c>
      <c r="G2951" s="17">
        <f ca="1">f_nav_adjustedreturn(A2951,参数!$B$2,参数!$B$1)</f>
        <v>0</v>
      </c>
      <c r="H2951" s="17">
        <f ca="1">f_nav_periodreturnrankingper(A2951,参数!$B$2,参数!$B$1,3)</f>
        <v>0</v>
      </c>
      <c r="I2951" s="17">
        <f ca="1">f_nav_adjustedreturn(A2951,参数!$B$3,参数!$B$2)</f>
        <v>0</v>
      </c>
      <c r="J2951" s="17">
        <f ca="1">f_nav_periodreturnrankingper(A2951,参数!$B$3,参数!$B$2,3)</f>
        <v>0</v>
      </c>
      <c r="K2951" s="17">
        <f ca="1">f_nav_adjustedreturn(A2951,参数!$B$4,参数!$B$3)</f>
        <v>0</v>
      </c>
      <c r="L2951" s="17">
        <f ca="1">f_nav_periodreturnrankingper(A2951,参数!$B$4,参数!$B$3,3)</f>
        <v>0</v>
      </c>
      <c r="M2951" s="17">
        <f ca="1">f_nav_adjustedreturn(A2951,参数!$B$5,参数!$B$4)</f>
        <v>0</v>
      </c>
      <c r="N2951" s="17">
        <f ca="1">f_nav_periodreturnrankingper(A2951,参数!$B$5,参数!$B$4,3)</f>
        <v>0</v>
      </c>
      <c r="O2951" s="17">
        <f ca="1">f_nav_adjustedreturn(A2951,参数!$B$6,参数!$B$5)</f>
        <v>0</v>
      </c>
      <c r="P2951" s="17">
        <f ca="1">f_nav_periodreturnrankingper(A2951,参数!$B$6,参数!$B$5,3)</f>
        <v>0</v>
      </c>
      <c r="Q2951" s="25">
        <f>f_return(A2951,1,参数!$B$1-365/2,参数!$B$1)</f>
        <v>0</v>
      </c>
      <c r="R2951" s="25">
        <f ca="1">f_return(A2951,1,参数!$B$4,参数!$B$1)</f>
        <v>0</v>
      </c>
      <c r="S2951" s="25">
        <f ca="1">f_return(A2951,1,参数!$B$6,参数!$B$1)</f>
        <v>0</v>
      </c>
      <c r="T2951" t="str">
        <f>f_info_investtype(A2951)</f>
        <v>偏股混合型基金</v>
      </c>
      <c r="U2951" t="str">
        <f>f_info_fundmanager(A2951)</f>
        <v>李耀柱</v>
      </c>
      <c r="V2951">
        <f>f_info_manager_onthepostdays(A2951,1)</f>
        <v>93</v>
      </c>
      <c r="W2951" s="25">
        <f ca="1">f_return_1w(A2951,"0",参数!$B$2)</f>
        <v>0</v>
      </c>
      <c r="X2951" s="25">
        <f>f_return_1m(A2951,"0",参数!$B$1)</f>
        <v>10.4338330189616</v>
      </c>
      <c r="Y2951" s="25">
        <f>f_return_3m(A2951,0,参数!$B$1)</f>
        <v>0</v>
      </c>
      <c r="Z2951" s="25">
        <f>f_return_6m(A2951,0,参数!B2950)</f>
        <v>0</v>
      </c>
      <c r="AA2951" t="str">
        <f>f_dq_status(A2951,参数!$B$1)</f>
        <v>开放申购|开放赎回</v>
      </c>
      <c r="AB2951" s="17">
        <f ca="1">f_risk_maxdownside(A2951,参数!$B$6,参数!$B$1)</f>
        <v>-1.87718139798133</v>
      </c>
      <c r="AC2951" s="17">
        <f ca="1">f_risk_maxdownside(A2951,参数!$B$4,参数!$B$1)</f>
        <v>-1.87718139798133</v>
      </c>
      <c r="AD2951" t="str">
        <f ca="1">f_risk_maxdownside_date(A2951,参数!$B$6,参数!$B$1)</f>
        <v>20210113-20210115</v>
      </c>
    </row>
    <row r="2952" spans="1:30">
      <c r="A2952" s="15" t="s">
        <v>2980</v>
      </c>
      <c r="B2952" t="str">
        <f>f_info_name(A2952)</f>
        <v>交银施罗德内需增长一年持有期</v>
      </c>
      <c r="C2952" t="str">
        <f>f_info_setupdate(A2952)</f>
        <v>2020-12-11</v>
      </c>
      <c r="D2952" s="16">
        <f t="shared" si="46"/>
        <v>45</v>
      </c>
      <c r="F2952" s="17">
        <f>f_netasset_total(A2952,参数!$B$1,100000000)</f>
        <v>49.4964983765</v>
      </c>
      <c r="G2952" s="17">
        <f ca="1">f_nav_adjustedreturn(A2952,参数!$B$2,参数!$B$1)</f>
        <v>0</v>
      </c>
      <c r="H2952" s="17">
        <f ca="1">f_nav_periodreturnrankingper(A2952,参数!$B$2,参数!$B$1,3)</f>
        <v>0</v>
      </c>
      <c r="I2952" s="17">
        <f ca="1">f_nav_adjustedreturn(A2952,参数!$B$3,参数!$B$2)</f>
        <v>0</v>
      </c>
      <c r="J2952" s="17">
        <f ca="1">f_nav_periodreturnrankingper(A2952,参数!$B$3,参数!$B$2,3)</f>
        <v>0</v>
      </c>
      <c r="K2952" s="17">
        <f ca="1">f_nav_adjustedreturn(A2952,参数!$B$4,参数!$B$3)</f>
        <v>0</v>
      </c>
      <c r="L2952" s="17">
        <f ca="1">f_nav_periodreturnrankingper(A2952,参数!$B$4,参数!$B$3,3)</f>
        <v>0</v>
      </c>
      <c r="M2952" s="17">
        <f ca="1">f_nav_adjustedreturn(A2952,参数!$B$5,参数!$B$4)</f>
        <v>0</v>
      </c>
      <c r="N2952" s="17">
        <f ca="1">f_nav_periodreturnrankingper(A2952,参数!$B$5,参数!$B$4,3)</f>
        <v>0</v>
      </c>
      <c r="O2952" s="17">
        <f ca="1">f_nav_adjustedreturn(A2952,参数!$B$6,参数!$B$5)</f>
        <v>0</v>
      </c>
      <c r="P2952" s="17">
        <f ca="1">f_nav_periodreturnrankingper(A2952,参数!$B$6,参数!$B$5,3)</f>
        <v>0</v>
      </c>
      <c r="Q2952" s="25">
        <f>f_return(A2952,1,参数!$B$1-365/2,参数!$B$1)</f>
        <v>0</v>
      </c>
      <c r="R2952" s="25">
        <f ca="1">f_return(A2952,1,参数!$B$4,参数!$B$1)</f>
        <v>0</v>
      </c>
      <c r="S2952" s="25">
        <f ca="1">f_return(A2952,1,参数!$B$6,参数!$B$1)</f>
        <v>0</v>
      </c>
      <c r="T2952" t="str">
        <f>f_info_investtype(A2952)</f>
        <v>偏股混合型基金</v>
      </c>
      <c r="U2952" t="str">
        <f>f_info_fundmanager(A2952)</f>
        <v>韩威俊</v>
      </c>
      <c r="V2952">
        <f>f_info_manager_onthepostdays(A2952,1)</f>
        <v>62</v>
      </c>
      <c r="W2952" s="25">
        <f ca="1">f_return_1w(A2952,"0",参数!$B$2)</f>
        <v>0</v>
      </c>
      <c r="X2952" s="25">
        <f>f_return_1m(A2952,"0",参数!$B$1)</f>
        <v>2.45508982035928</v>
      </c>
      <c r="Y2952" s="25">
        <f>f_return_3m(A2952,0,参数!$B$1)</f>
        <v>0</v>
      </c>
      <c r="Z2952" s="25">
        <f>f_return_6m(A2952,0,参数!B2951)</f>
        <v>0</v>
      </c>
      <c r="AA2952" t="str">
        <f>f_dq_status(A2952,参数!$B$1)</f>
        <v>封闭期</v>
      </c>
      <c r="AB2952" s="17">
        <f ca="1">f_risk_maxdownside(A2952,参数!$B$6,参数!$B$1)</f>
        <v>-0.802741067058246</v>
      </c>
      <c r="AC2952" s="17">
        <f ca="1">f_risk_maxdownside(A2952,参数!$B$4,参数!$B$1)</f>
        <v>-0.802741067058246</v>
      </c>
      <c r="AD2952" t="str">
        <f ca="1">f_risk_maxdownside_date(A2952,参数!$B$6,参数!$B$1)</f>
        <v>20210109-20210115</v>
      </c>
    </row>
    <row r="2953" spans="1:30">
      <c r="A2953" s="15" t="s">
        <v>2981</v>
      </c>
      <c r="B2953" t="str">
        <f>f_info_name(A2953)</f>
        <v>博时产业精选A</v>
      </c>
      <c r="C2953" t="str">
        <f>f_info_setupdate(A2953)</f>
        <v>2020-11-06</v>
      </c>
      <c r="D2953" s="16">
        <f t="shared" si="46"/>
        <v>80</v>
      </c>
      <c r="F2953" s="17">
        <f>f_netasset_total(A2953,参数!$B$1,100000000)</f>
        <v>14.6883761107</v>
      </c>
      <c r="G2953" s="17">
        <f ca="1">f_nav_adjustedreturn(A2953,参数!$B$2,参数!$B$1)</f>
        <v>0</v>
      </c>
      <c r="H2953" s="17">
        <f ca="1">f_nav_periodreturnrankingper(A2953,参数!$B$2,参数!$B$1,3)</f>
        <v>0</v>
      </c>
      <c r="I2953" s="17">
        <f ca="1">f_nav_adjustedreturn(A2953,参数!$B$3,参数!$B$2)</f>
        <v>0</v>
      </c>
      <c r="J2953" s="17">
        <f ca="1">f_nav_periodreturnrankingper(A2953,参数!$B$3,参数!$B$2,3)</f>
        <v>0</v>
      </c>
      <c r="K2953" s="17">
        <f ca="1">f_nav_adjustedreturn(A2953,参数!$B$4,参数!$B$3)</f>
        <v>0</v>
      </c>
      <c r="L2953" s="17">
        <f ca="1">f_nav_periodreturnrankingper(A2953,参数!$B$4,参数!$B$3,3)</f>
        <v>0</v>
      </c>
      <c r="M2953" s="17">
        <f ca="1">f_nav_adjustedreturn(A2953,参数!$B$5,参数!$B$4)</f>
        <v>0</v>
      </c>
      <c r="N2953" s="17">
        <f ca="1">f_nav_periodreturnrankingper(A2953,参数!$B$5,参数!$B$4,3)</f>
        <v>0</v>
      </c>
      <c r="O2953" s="17">
        <f ca="1">f_nav_adjustedreturn(A2953,参数!$B$6,参数!$B$5)</f>
        <v>0</v>
      </c>
      <c r="P2953" s="17">
        <f ca="1">f_nav_periodreturnrankingper(A2953,参数!$B$6,参数!$B$5,3)</f>
        <v>0</v>
      </c>
      <c r="Q2953" s="25">
        <f>f_return(A2953,1,参数!$B$1-365/2,参数!$B$1)</f>
        <v>0</v>
      </c>
      <c r="R2953" s="25">
        <f ca="1">f_return(A2953,1,参数!$B$4,参数!$B$1)</f>
        <v>0</v>
      </c>
      <c r="S2953" s="25">
        <f ca="1">f_return(A2953,1,参数!$B$6,参数!$B$1)</f>
        <v>0</v>
      </c>
      <c r="T2953" t="str">
        <f>f_info_investtype(A2953)</f>
        <v>灵活配置型基金</v>
      </c>
      <c r="U2953" t="str">
        <f>f_info_fundmanager(A2953)</f>
        <v>蔡滨</v>
      </c>
      <c r="V2953">
        <f>f_info_manager_onthepostdays(A2953,1)</f>
        <v>97</v>
      </c>
      <c r="W2953" s="25">
        <f ca="1">f_return_1w(A2953,"0",参数!$B$2)</f>
        <v>0</v>
      </c>
      <c r="X2953" s="25">
        <f>f_return_1m(A2953,"0",参数!$B$1)</f>
        <v>8.20843672456576</v>
      </c>
      <c r="Y2953" s="25">
        <f>f_return_3m(A2953,0,参数!$B$1)</f>
        <v>0</v>
      </c>
      <c r="Z2953" s="25">
        <f>f_return_6m(A2953,0,参数!B2952)</f>
        <v>0</v>
      </c>
      <c r="AA2953" t="str">
        <f>f_dq_status(A2953,参数!$B$1)</f>
        <v>封闭期</v>
      </c>
      <c r="AB2953" s="17">
        <f ca="1">f_risk_maxdownside(A2953,参数!$B$6,参数!$B$1)</f>
        <v>-1.13</v>
      </c>
      <c r="AC2953" s="17">
        <f ca="1">f_risk_maxdownside(A2953,参数!$B$4,参数!$B$1)</f>
        <v>-1.13</v>
      </c>
      <c r="AD2953" t="str">
        <f ca="1">f_risk_maxdownside_date(A2953,参数!$B$6,参数!$B$1)</f>
        <v>20201107-20201211</v>
      </c>
    </row>
    <row r="2954" spans="1:30">
      <c r="A2954" s="15" t="s">
        <v>2982</v>
      </c>
      <c r="B2954" t="str">
        <f>f_info_name(A2954)</f>
        <v>兴业研究精选</v>
      </c>
      <c r="C2954" t="str">
        <f>f_info_setupdate(A2954)</f>
        <v>2020-11-25</v>
      </c>
      <c r="D2954" s="16">
        <f t="shared" si="46"/>
        <v>61</v>
      </c>
      <c r="F2954" s="17">
        <f>f_netasset_total(A2954,参数!$B$1,100000000)</f>
        <v>4.7981396921</v>
      </c>
      <c r="G2954" s="17">
        <f ca="1">f_nav_adjustedreturn(A2954,参数!$B$2,参数!$B$1)</f>
        <v>0</v>
      </c>
      <c r="H2954" s="17">
        <f ca="1">f_nav_periodreturnrankingper(A2954,参数!$B$2,参数!$B$1,3)</f>
        <v>0</v>
      </c>
      <c r="I2954" s="17">
        <f ca="1">f_nav_adjustedreturn(A2954,参数!$B$3,参数!$B$2)</f>
        <v>0</v>
      </c>
      <c r="J2954" s="17">
        <f ca="1">f_nav_periodreturnrankingper(A2954,参数!$B$3,参数!$B$2,3)</f>
        <v>0</v>
      </c>
      <c r="K2954" s="17">
        <f ca="1">f_nav_adjustedreturn(A2954,参数!$B$4,参数!$B$3)</f>
        <v>0</v>
      </c>
      <c r="L2954" s="17">
        <f ca="1">f_nav_periodreturnrankingper(A2954,参数!$B$4,参数!$B$3,3)</f>
        <v>0</v>
      </c>
      <c r="M2954" s="17">
        <f ca="1">f_nav_adjustedreturn(A2954,参数!$B$5,参数!$B$4)</f>
        <v>0</v>
      </c>
      <c r="N2954" s="17">
        <f ca="1">f_nav_periodreturnrankingper(A2954,参数!$B$5,参数!$B$4,3)</f>
        <v>0</v>
      </c>
      <c r="O2954" s="17">
        <f ca="1">f_nav_adjustedreturn(A2954,参数!$B$6,参数!$B$5)</f>
        <v>0</v>
      </c>
      <c r="P2954" s="17">
        <f ca="1">f_nav_periodreturnrankingper(A2954,参数!$B$6,参数!$B$5,3)</f>
        <v>0</v>
      </c>
      <c r="Q2954" s="25">
        <f>f_return(A2954,1,参数!$B$1-365/2,参数!$B$1)</f>
        <v>0</v>
      </c>
      <c r="R2954" s="25">
        <f ca="1">f_return(A2954,1,参数!$B$4,参数!$B$1)</f>
        <v>0</v>
      </c>
      <c r="S2954" s="25">
        <f ca="1">f_return(A2954,1,参数!$B$6,参数!$B$1)</f>
        <v>0</v>
      </c>
      <c r="T2954" t="str">
        <f>f_info_investtype(A2954)</f>
        <v>偏股混合型基金</v>
      </c>
      <c r="U2954" t="str">
        <f>f_info_fundmanager(A2954)</f>
        <v>邹慧</v>
      </c>
      <c r="V2954">
        <f>f_info_manager_onthepostdays(A2954,1)</f>
        <v>78</v>
      </c>
      <c r="W2954" s="25">
        <f ca="1">f_return_1w(A2954,"0",参数!$B$2)</f>
        <v>0</v>
      </c>
      <c r="X2954" s="25">
        <f>f_return_1m(A2954,"0",参数!$B$1)</f>
        <v>13.1896955503513</v>
      </c>
      <c r="Y2954" s="25">
        <f>f_return_3m(A2954,0,参数!$B$1)</f>
        <v>0</v>
      </c>
      <c r="Z2954" s="25">
        <f>f_return_6m(A2954,0,参数!B2953)</f>
        <v>0</v>
      </c>
      <c r="AA2954" t="str">
        <f>f_dq_status(A2954,参数!$B$1)</f>
        <v>封闭期</v>
      </c>
      <c r="AB2954" s="17">
        <f ca="1">f_risk_maxdownside(A2954,参数!$B$6,参数!$B$1)</f>
        <v>-0.0499999999999945</v>
      </c>
      <c r="AC2954" s="17">
        <f ca="1">f_risk_maxdownside(A2954,参数!$B$4,参数!$B$1)</f>
        <v>-0.0499999999999945</v>
      </c>
      <c r="AD2954" t="str">
        <f ca="1">f_risk_maxdownside_date(A2954,参数!$B$6,参数!$B$1)</f>
        <v>20201126-20201127</v>
      </c>
    </row>
    <row r="2955" spans="1:30">
      <c r="A2955" s="15" t="s">
        <v>2983</v>
      </c>
      <c r="B2955" t="str">
        <f>f_info_name(A2955)</f>
        <v>民生加银康利</v>
      </c>
      <c r="C2955" t="str">
        <f>f_info_setupdate(A2955)</f>
        <v>2020-11-09</v>
      </c>
      <c r="D2955" s="16">
        <f t="shared" si="46"/>
        <v>77</v>
      </c>
      <c r="F2955" s="17">
        <f>f_netasset_total(A2955,参数!$B$1,100000000)</f>
        <v>2.7000596</v>
      </c>
      <c r="G2955" s="17">
        <f ca="1">f_nav_adjustedreturn(A2955,参数!$B$2,参数!$B$1)</f>
        <v>0</v>
      </c>
      <c r="H2955" s="17">
        <f ca="1">f_nav_periodreturnrankingper(A2955,参数!$B$2,参数!$B$1,3)</f>
        <v>0</v>
      </c>
      <c r="I2955" s="17">
        <f ca="1">f_nav_adjustedreturn(A2955,参数!$B$3,参数!$B$2)</f>
        <v>0</v>
      </c>
      <c r="J2955" s="17">
        <f ca="1">f_nav_periodreturnrankingper(A2955,参数!$B$3,参数!$B$2,3)</f>
        <v>0</v>
      </c>
      <c r="K2955" s="17">
        <f ca="1">f_nav_adjustedreturn(A2955,参数!$B$4,参数!$B$3)</f>
        <v>0</v>
      </c>
      <c r="L2955" s="17">
        <f ca="1">f_nav_periodreturnrankingper(A2955,参数!$B$4,参数!$B$3,3)</f>
        <v>0</v>
      </c>
      <c r="M2955" s="17">
        <f ca="1">f_nav_adjustedreturn(A2955,参数!$B$5,参数!$B$4)</f>
        <v>0</v>
      </c>
      <c r="N2955" s="17">
        <f ca="1">f_nav_periodreturnrankingper(A2955,参数!$B$5,参数!$B$4,3)</f>
        <v>0</v>
      </c>
      <c r="O2955" s="17">
        <f ca="1">f_nav_adjustedreturn(A2955,参数!$B$6,参数!$B$5)</f>
        <v>0</v>
      </c>
      <c r="P2955" s="17">
        <f ca="1">f_nav_periodreturnrankingper(A2955,参数!$B$6,参数!$B$5,3)</f>
        <v>0</v>
      </c>
      <c r="Q2955" s="25">
        <f>f_return(A2955,1,参数!$B$1-365/2,参数!$B$1)</f>
        <v>0</v>
      </c>
      <c r="R2955" s="25">
        <f ca="1">f_return(A2955,1,参数!$B$4,参数!$B$1)</f>
        <v>0</v>
      </c>
      <c r="S2955" s="25">
        <f ca="1">f_return(A2955,1,参数!$B$6,参数!$B$1)</f>
        <v>0</v>
      </c>
      <c r="T2955" t="str">
        <f>f_info_investtype(A2955)</f>
        <v>偏债混合型基金</v>
      </c>
      <c r="U2955" t="str">
        <f>f_info_fundmanager(A2955)</f>
        <v>刘昊</v>
      </c>
      <c r="V2955">
        <f>f_info_manager_onthepostdays(A2955,1)</f>
        <v>94</v>
      </c>
      <c r="W2955" s="25">
        <f ca="1">f_return_1w(A2955,"0",参数!$B$2)</f>
        <v>0</v>
      </c>
      <c r="X2955" s="25">
        <f>f_return_1m(A2955,"0",参数!$B$1)</f>
        <v>0.388446215139444</v>
      </c>
      <c r="Y2955" s="25">
        <f>f_return_3m(A2955,0,参数!$B$1)</f>
        <v>0</v>
      </c>
      <c r="Z2955" s="25">
        <f>f_return_6m(A2955,0,参数!B2954)</f>
        <v>0</v>
      </c>
      <c r="AA2955" t="str">
        <f>f_dq_status(A2955,参数!$B$1)</f>
        <v>暂停大额申购|开放赎回</v>
      </c>
      <c r="AB2955" s="17">
        <f ca="1">f_risk_maxdownside(A2955,参数!$B$6,参数!$B$1)</f>
        <v>-0.139986001399856</v>
      </c>
      <c r="AC2955" s="17">
        <f ca="1">f_risk_maxdownside(A2955,参数!$B$4,参数!$B$1)</f>
        <v>-0.139986001399856</v>
      </c>
      <c r="AD2955" t="str">
        <f ca="1">f_risk_maxdownside_date(A2955,参数!$B$6,参数!$B$1)</f>
        <v>20201113-20201120,20201113-20201123</v>
      </c>
    </row>
    <row r="2956" spans="1:30">
      <c r="A2956" s="15" t="s">
        <v>2984</v>
      </c>
      <c r="B2956" t="str">
        <f>f_info_name(A2956)</f>
        <v>鹏扬景创A</v>
      </c>
      <c r="C2956" t="str">
        <f>f_info_setupdate(A2956)</f>
        <v>2020-11-27</v>
      </c>
      <c r="D2956" s="16">
        <f t="shared" si="46"/>
        <v>59</v>
      </c>
      <c r="F2956" s="17">
        <f>f_netasset_total(A2956,参数!$B$1,100000000)</f>
        <v>3.6689820193</v>
      </c>
      <c r="G2956" s="17">
        <f ca="1">f_nav_adjustedreturn(A2956,参数!$B$2,参数!$B$1)</f>
        <v>0</v>
      </c>
      <c r="H2956" s="17">
        <f ca="1">f_nav_periodreturnrankingper(A2956,参数!$B$2,参数!$B$1,3)</f>
        <v>0</v>
      </c>
      <c r="I2956" s="17">
        <f ca="1">f_nav_adjustedreturn(A2956,参数!$B$3,参数!$B$2)</f>
        <v>0</v>
      </c>
      <c r="J2956" s="17">
        <f ca="1">f_nav_periodreturnrankingper(A2956,参数!$B$3,参数!$B$2,3)</f>
        <v>0</v>
      </c>
      <c r="K2956" s="17">
        <f ca="1">f_nav_adjustedreturn(A2956,参数!$B$4,参数!$B$3)</f>
        <v>0</v>
      </c>
      <c r="L2956" s="17">
        <f ca="1">f_nav_periodreturnrankingper(A2956,参数!$B$4,参数!$B$3,3)</f>
        <v>0</v>
      </c>
      <c r="M2956" s="17">
        <f ca="1">f_nav_adjustedreturn(A2956,参数!$B$5,参数!$B$4)</f>
        <v>0</v>
      </c>
      <c r="N2956" s="17">
        <f ca="1">f_nav_periodreturnrankingper(A2956,参数!$B$5,参数!$B$4,3)</f>
        <v>0</v>
      </c>
      <c r="O2956" s="17">
        <f ca="1">f_nav_adjustedreturn(A2956,参数!$B$6,参数!$B$5)</f>
        <v>0</v>
      </c>
      <c r="P2956" s="17">
        <f ca="1">f_nav_periodreturnrankingper(A2956,参数!$B$6,参数!$B$5,3)</f>
        <v>0</v>
      </c>
      <c r="Q2956" s="25">
        <f>f_return(A2956,1,参数!$B$1-365/2,参数!$B$1)</f>
        <v>0</v>
      </c>
      <c r="R2956" s="25">
        <f ca="1">f_return(A2956,1,参数!$B$4,参数!$B$1)</f>
        <v>0</v>
      </c>
      <c r="S2956" s="25">
        <f ca="1">f_return(A2956,1,参数!$B$6,参数!$B$1)</f>
        <v>0</v>
      </c>
      <c r="T2956" t="str">
        <f>f_info_investtype(A2956)</f>
        <v>偏债混合型基金</v>
      </c>
      <c r="U2956" t="str">
        <f>f_info_fundmanager(A2956)</f>
        <v>张望</v>
      </c>
      <c r="V2956">
        <f>f_info_manager_onthepostdays(A2956,1)</f>
        <v>76</v>
      </c>
      <c r="W2956" s="25">
        <f ca="1">f_return_1w(A2956,"0",参数!$B$2)</f>
        <v>0</v>
      </c>
      <c r="X2956" s="25">
        <f>f_return_1m(A2956,"0",参数!$B$1)</f>
        <v>5.76050503057802</v>
      </c>
      <c r="Y2956" s="25">
        <f>f_return_3m(A2956,0,参数!$B$1)</f>
        <v>0</v>
      </c>
      <c r="Z2956" s="25">
        <f>f_return_6m(A2956,0,参数!B2955)</f>
        <v>0</v>
      </c>
      <c r="AA2956" t="str">
        <f>f_dq_status(A2956,参数!$B$1)</f>
        <v>开放申购|开放赎回</v>
      </c>
      <c r="AB2956" s="17">
        <f ca="1">f_risk_maxdownside(A2956,参数!$B$6,参数!$B$1)</f>
        <v>-1.51185864121705</v>
      </c>
      <c r="AC2956" s="17">
        <f ca="1">f_risk_maxdownside(A2956,参数!$B$4,参数!$B$1)</f>
        <v>-1.51185864121705</v>
      </c>
      <c r="AD2956" t="str">
        <f ca="1">f_risk_maxdownside_date(A2956,参数!$B$6,参数!$B$1)</f>
        <v>20210113-20210114</v>
      </c>
    </row>
    <row r="2957" spans="1:30">
      <c r="A2957" s="15" t="s">
        <v>2985</v>
      </c>
      <c r="B2957" t="str">
        <f>f_info_name(A2957)</f>
        <v>景顺长城泰祥回报</v>
      </c>
      <c r="C2957" t="str">
        <f>f_info_setupdate(A2957)</f>
        <v>2020-11-23</v>
      </c>
      <c r="D2957" s="16">
        <f t="shared" si="46"/>
        <v>63</v>
      </c>
      <c r="F2957" s="17">
        <f>f_netasset_total(A2957,参数!$B$1,100000000)</f>
        <v>2.2266464405</v>
      </c>
      <c r="G2957" s="17">
        <f ca="1">f_nav_adjustedreturn(A2957,参数!$B$2,参数!$B$1)</f>
        <v>0</v>
      </c>
      <c r="H2957" s="17">
        <f ca="1">f_nav_periodreturnrankingper(A2957,参数!$B$2,参数!$B$1,3)</f>
        <v>0</v>
      </c>
      <c r="I2957" s="17">
        <f ca="1">f_nav_adjustedreturn(A2957,参数!$B$3,参数!$B$2)</f>
        <v>0</v>
      </c>
      <c r="J2957" s="17">
        <f ca="1">f_nav_periodreturnrankingper(A2957,参数!$B$3,参数!$B$2,3)</f>
        <v>0</v>
      </c>
      <c r="K2957" s="17">
        <f ca="1">f_nav_adjustedreturn(A2957,参数!$B$4,参数!$B$3)</f>
        <v>0</v>
      </c>
      <c r="L2957" s="17">
        <f ca="1">f_nav_periodreturnrankingper(A2957,参数!$B$4,参数!$B$3,3)</f>
        <v>0</v>
      </c>
      <c r="M2957" s="17">
        <f ca="1">f_nav_adjustedreturn(A2957,参数!$B$5,参数!$B$4)</f>
        <v>0</v>
      </c>
      <c r="N2957" s="17">
        <f ca="1">f_nav_periodreturnrankingper(A2957,参数!$B$5,参数!$B$4,3)</f>
        <v>0</v>
      </c>
      <c r="O2957" s="17">
        <f ca="1">f_nav_adjustedreturn(A2957,参数!$B$6,参数!$B$5)</f>
        <v>0</v>
      </c>
      <c r="P2957" s="17">
        <f ca="1">f_nav_periodreturnrankingper(A2957,参数!$B$6,参数!$B$5,3)</f>
        <v>0</v>
      </c>
      <c r="Q2957" s="25">
        <f>f_return(A2957,1,参数!$B$1-365/2,参数!$B$1)</f>
        <v>0</v>
      </c>
      <c r="R2957" s="25">
        <f ca="1">f_return(A2957,1,参数!$B$4,参数!$B$1)</f>
        <v>0</v>
      </c>
      <c r="S2957" s="25">
        <f ca="1">f_return(A2957,1,参数!$B$6,参数!$B$1)</f>
        <v>0</v>
      </c>
      <c r="T2957" t="str">
        <f>f_info_investtype(A2957)</f>
        <v>偏债混合型基金</v>
      </c>
      <c r="U2957" t="str">
        <f>f_info_fundmanager(A2957)</f>
        <v>毛从容</v>
      </c>
      <c r="V2957">
        <f>f_info_manager_onthepostdays(A2957,1)</f>
        <v>80</v>
      </c>
      <c r="W2957" s="25">
        <f ca="1">f_return_1w(A2957,"0",参数!$B$2)</f>
        <v>0</v>
      </c>
      <c r="X2957" s="25">
        <f>f_return_1m(A2957,"0",参数!$B$1)</f>
        <v>0.893477613422009</v>
      </c>
      <c r="Y2957" s="25">
        <f>f_return_3m(A2957,0,参数!$B$1)</f>
        <v>0</v>
      </c>
      <c r="Z2957" s="25">
        <f>f_return_6m(A2957,0,参数!B2956)</f>
        <v>0</v>
      </c>
      <c r="AA2957" t="str">
        <f>f_dq_status(A2957,参数!$B$1)</f>
        <v>开放申购|开放赎回</v>
      </c>
      <c r="AB2957" s="17">
        <f ca="1">f_risk_maxdownside(A2957,参数!$B$6,参数!$B$1)</f>
        <v>-0.0199660577019046</v>
      </c>
      <c r="AC2957" s="17">
        <f ca="1">f_risk_maxdownside(A2957,参数!$B$4,参数!$B$1)</f>
        <v>-0.0199660577019046</v>
      </c>
      <c r="AD2957" t="str">
        <f ca="1">f_risk_maxdownside_date(A2957,参数!$B$6,参数!$B$1)</f>
        <v>20201223-20201223</v>
      </c>
    </row>
    <row r="2958" spans="1:30">
      <c r="A2958" s="15" t="s">
        <v>2986</v>
      </c>
      <c r="B2958" t="str">
        <f>f_info_name(A2958)</f>
        <v>汇添富高质量成长精选2年持有</v>
      </c>
      <c r="C2958" t="str">
        <f>f_info_setupdate(A2958)</f>
        <v>2020-12-02</v>
      </c>
      <c r="D2958" s="16">
        <f t="shared" si="46"/>
        <v>54</v>
      </c>
      <c r="F2958" s="17">
        <f>f_netasset_total(A2958,参数!$B$1,100000000)</f>
        <v>53.6202559669</v>
      </c>
      <c r="G2958" s="17">
        <f ca="1">f_nav_adjustedreturn(A2958,参数!$B$2,参数!$B$1)</f>
        <v>0</v>
      </c>
      <c r="H2958" s="17">
        <f ca="1">f_nav_periodreturnrankingper(A2958,参数!$B$2,参数!$B$1,3)</f>
        <v>0</v>
      </c>
      <c r="I2958" s="17">
        <f ca="1">f_nav_adjustedreturn(A2958,参数!$B$3,参数!$B$2)</f>
        <v>0</v>
      </c>
      <c r="J2958" s="17">
        <f ca="1">f_nav_periodreturnrankingper(A2958,参数!$B$3,参数!$B$2,3)</f>
        <v>0</v>
      </c>
      <c r="K2958" s="17">
        <f ca="1">f_nav_adjustedreturn(A2958,参数!$B$4,参数!$B$3)</f>
        <v>0</v>
      </c>
      <c r="L2958" s="17">
        <f ca="1">f_nav_periodreturnrankingper(A2958,参数!$B$4,参数!$B$3,3)</f>
        <v>0</v>
      </c>
      <c r="M2958" s="17">
        <f ca="1">f_nav_adjustedreturn(A2958,参数!$B$5,参数!$B$4)</f>
        <v>0</v>
      </c>
      <c r="N2958" s="17">
        <f ca="1">f_nav_periodreturnrankingper(A2958,参数!$B$5,参数!$B$4,3)</f>
        <v>0</v>
      </c>
      <c r="O2958" s="17">
        <f ca="1">f_nav_adjustedreturn(A2958,参数!$B$6,参数!$B$5)</f>
        <v>0</v>
      </c>
      <c r="P2958" s="17">
        <f ca="1">f_nav_periodreturnrankingper(A2958,参数!$B$6,参数!$B$5,3)</f>
        <v>0</v>
      </c>
      <c r="Q2958" s="25">
        <f>f_return(A2958,1,参数!$B$1-365/2,参数!$B$1)</f>
        <v>0</v>
      </c>
      <c r="R2958" s="25">
        <f ca="1">f_return(A2958,1,参数!$B$4,参数!$B$1)</f>
        <v>0</v>
      </c>
      <c r="S2958" s="25">
        <f ca="1">f_return(A2958,1,参数!$B$6,参数!$B$1)</f>
        <v>0</v>
      </c>
      <c r="T2958" t="str">
        <f>f_info_investtype(A2958)</f>
        <v>偏股混合型基金</v>
      </c>
      <c r="U2958" t="str">
        <f>f_info_fundmanager(A2958)</f>
        <v>刘江</v>
      </c>
      <c r="V2958">
        <f>f_info_manager_onthepostdays(A2958,1)</f>
        <v>71</v>
      </c>
      <c r="W2958" s="25">
        <f ca="1">f_return_1w(A2958,"0",参数!$B$2)</f>
        <v>0</v>
      </c>
      <c r="X2958" s="25">
        <f>f_return_1m(A2958,"0",参数!$B$1)</f>
        <v>8.65195112337407</v>
      </c>
      <c r="Y2958" s="25">
        <f>f_return_3m(A2958,0,参数!$B$1)</f>
        <v>0</v>
      </c>
      <c r="Z2958" s="25">
        <f>f_return_6m(A2958,0,参数!B2957)</f>
        <v>0</v>
      </c>
      <c r="AA2958" t="str">
        <f>f_dq_status(A2958,参数!$B$1)</f>
        <v>封闭期</v>
      </c>
      <c r="AB2958" s="17">
        <f ca="1">f_risk_maxdownside(A2958,参数!$B$6,参数!$B$1)</f>
        <v>-1.30545832939174</v>
      </c>
      <c r="AC2958" s="17">
        <f ca="1">f_risk_maxdownside(A2958,参数!$B$4,参数!$B$1)</f>
        <v>-1.30545832939174</v>
      </c>
      <c r="AD2958" t="str">
        <f ca="1">f_risk_maxdownside_date(A2958,参数!$B$6,参数!$B$1)</f>
        <v>20210109-20210115</v>
      </c>
    </row>
    <row r="2959" spans="1:30">
      <c r="A2959" s="15" t="s">
        <v>2987</v>
      </c>
      <c r="B2959" t="str">
        <f>f_info_name(A2959)</f>
        <v>中银顺盈回报一年持有</v>
      </c>
      <c r="C2959" t="str">
        <f>f_info_setupdate(A2959)</f>
        <v>2020-12-08</v>
      </c>
      <c r="D2959" s="16">
        <f t="shared" si="46"/>
        <v>48</v>
      </c>
      <c r="F2959" s="17">
        <f>f_netasset_total(A2959,参数!$B$1,100000000)</f>
        <v>5.1676156641</v>
      </c>
      <c r="G2959" s="17">
        <f ca="1">f_nav_adjustedreturn(A2959,参数!$B$2,参数!$B$1)</f>
        <v>0</v>
      </c>
      <c r="H2959" s="17">
        <f ca="1">f_nav_periodreturnrankingper(A2959,参数!$B$2,参数!$B$1,3)</f>
        <v>0</v>
      </c>
      <c r="I2959" s="17">
        <f ca="1">f_nav_adjustedreturn(A2959,参数!$B$3,参数!$B$2)</f>
        <v>0</v>
      </c>
      <c r="J2959" s="17">
        <f ca="1">f_nav_periodreturnrankingper(A2959,参数!$B$3,参数!$B$2,3)</f>
        <v>0</v>
      </c>
      <c r="K2959" s="17">
        <f ca="1">f_nav_adjustedreturn(A2959,参数!$B$4,参数!$B$3)</f>
        <v>0</v>
      </c>
      <c r="L2959" s="17">
        <f ca="1">f_nav_periodreturnrankingper(A2959,参数!$B$4,参数!$B$3,3)</f>
        <v>0</v>
      </c>
      <c r="M2959" s="17">
        <f ca="1">f_nav_adjustedreturn(A2959,参数!$B$5,参数!$B$4)</f>
        <v>0</v>
      </c>
      <c r="N2959" s="17">
        <f ca="1">f_nav_periodreturnrankingper(A2959,参数!$B$5,参数!$B$4,3)</f>
        <v>0</v>
      </c>
      <c r="O2959" s="17">
        <f ca="1">f_nav_adjustedreturn(A2959,参数!$B$6,参数!$B$5)</f>
        <v>0</v>
      </c>
      <c r="P2959" s="17">
        <f ca="1">f_nav_periodreturnrankingper(A2959,参数!$B$6,参数!$B$5,3)</f>
        <v>0</v>
      </c>
      <c r="Q2959" s="25">
        <f>f_return(A2959,1,参数!$B$1-365/2,参数!$B$1)</f>
        <v>0</v>
      </c>
      <c r="R2959" s="25">
        <f ca="1">f_return(A2959,1,参数!$B$4,参数!$B$1)</f>
        <v>0</v>
      </c>
      <c r="S2959" s="25">
        <f ca="1">f_return(A2959,1,参数!$B$6,参数!$B$1)</f>
        <v>0</v>
      </c>
      <c r="T2959" t="str">
        <f>f_info_investtype(A2959)</f>
        <v>偏债混合型基金</v>
      </c>
      <c r="U2959" t="str">
        <f>f_info_fundmanager(A2959)</f>
        <v>刘腾</v>
      </c>
      <c r="V2959">
        <f>f_info_manager_onthepostdays(A2959,1)</f>
        <v>65</v>
      </c>
      <c r="W2959" s="25">
        <f ca="1">f_return_1w(A2959,"0",参数!$B$2)</f>
        <v>0</v>
      </c>
      <c r="X2959" s="25">
        <f>f_return_1m(A2959,"0",参数!$B$1)</f>
        <v>2.77253304183643</v>
      </c>
      <c r="Y2959" s="25">
        <f>f_return_3m(A2959,0,参数!$B$1)</f>
        <v>0</v>
      </c>
      <c r="Z2959" s="25">
        <f>f_return_6m(A2959,0,参数!B2958)</f>
        <v>0</v>
      </c>
      <c r="AA2959" t="str">
        <f>f_dq_status(A2959,参数!$B$1)</f>
        <v>封闭期</v>
      </c>
      <c r="AB2959" s="17">
        <f ca="1">f_risk_maxdownside(A2959,参数!$B$6,参数!$B$1)</f>
        <v>-0.426397906773908</v>
      </c>
      <c r="AC2959" s="17">
        <f ca="1">f_risk_maxdownside(A2959,参数!$B$4,参数!$B$1)</f>
        <v>-0.426397906773908</v>
      </c>
      <c r="AD2959" t="str">
        <f ca="1">f_risk_maxdownside_date(A2959,参数!$B$6,参数!$B$1)</f>
        <v>20210109-20210115</v>
      </c>
    </row>
    <row r="2960" spans="1:30">
      <c r="A2960" s="15" t="s">
        <v>2988</v>
      </c>
      <c r="B2960" t="str">
        <f>f_info_name(A2960)</f>
        <v>鹏华优选成长A</v>
      </c>
      <c r="C2960" t="str">
        <f>f_info_setupdate(A2960)</f>
        <v>2020-12-16</v>
      </c>
      <c r="D2960" s="16">
        <f t="shared" si="46"/>
        <v>40</v>
      </c>
      <c r="F2960" s="17">
        <f>f_netasset_total(A2960,参数!$B$1,100000000)</f>
        <v>58.1469717542</v>
      </c>
      <c r="G2960" s="17">
        <f ca="1">f_nav_adjustedreturn(A2960,参数!$B$2,参数!$B$1)</f>
        <v>0</v>
      </c>
      <c r="H2960" s="17">
        <f ca="1">f_nav_periodreturnrankingper(A2960,参数!$B$2,参数!$B$1,3)</f>
        <v>0</v>
      </c>
      <c r="I2960" s="17">
        <f ca="1">f_nav_adjustedreturn(A2960,参数!$B$3,参数!$B$2)</f>
        <v>0</v>
      </c>
      <c r="J2960" s="17">
        <f ca="1">f_nav_periodreturnrankingper(A2960,参数!$B$3,参数!$B$2,3)</f>
        <v>0</v>
      </c>
      <c r="K2960" s="17">
        <f ca="1">f_nav_adjustedreturn(A2960,参数!$B$4,参数!$B$3)</f>
        <v>0</v>
      </c>
      <c r="L2960" s="17">
        <f ca="1">f_nav_periodreturnrankingper(A2960,参数!$B$4,参数!$B$3,3)</f>
        <v>0</v>
      </c>
      <c r="M2960" s="17">
        <f ca="1">f_nav_adjustedreturn(A2960,参数!$B$5,参数!$B$4)</f>
        <v>0</v>
      </c>
      <c r="N2960" s="17">
        <f ca="1">f_nav_periodreturnrankingper(A2960,参数!$B$5,参数!$B$4,3)</f>
        <v>0</v>
      </c>
      <c r="O2960" s="17">
        <f ca="1">f_nav_adjustedreturn(A2960,参数!$B$6,参数!$B$5)</f>
        <v>0</v>
      </c>
      <c r="P2960" s="17">
        <f ca="1">f_nav_periodreturnrankingper(A2960,参数!$B$6,参数!$B$5,3)</f>
        <v>0</v>
      </c>
      <c r="Q2960" s="25">
        <f>f_return(A2960,1,参数!$B$1-365/2,参数!$B$1)</f>
        <v>0</v>
      </c>
      <c r="R2960" s="25">
        <f ca="1">f_return(A2960,1,参数!$B$4,参数!$B$1)</f>
        <v>0</v>
      </c>
      <c r="S2960" s="25">
        <f ca="1">f_return(A2960,1,参数!$B$6,参数!$B$1)</f>
        <v>0</v>
      </c>
      <c r="T2960" t="str">
        <f>f_info_investtype(A2960)</f>
        <v>偏股混合型基金</v>
      </c>
      <c r="U2960" t="str">
        <f>f_info_fundmanager(A2960)</f>
        <v>蒋鑫</v>
      </c>
      <c r="V2960">
        <f>f_info_manager_onthepostdays(A2960,1)</f>
        <v>57</v>
      </c>
      <c r="W2960" s="25">
        <f ca="1">f_return_1w(A2960,"0",参数!$B$2)</f>
        <v>0</v>
      </c>
      <c r="X2960" s="25">
        <f>f_return_1m(A2960,"0",参数!$B$1)</f>
        <v>0.0399600399600577</v>
      </c>
      <c r="Y2960" s="25">
        <f>f_return_3m(A2960,0,参数!$B$1)</f>
        <v>0</v>
      </c>
      <c r="Z2960" s="25">
        <f>f_return_6m(A2960,0,参数!B2959)</f>
        <v>0</v>
      </c>
      <c r="AA2960" t="str">
        <f>f_dq_status(A2960,参数!$B$1)</f>
        <v>封闭期</v>
      </c>
      <c r="AB2960" s="17">
        <f ca="1">f_risk_maxdownside(A2960,参数!$B$6,参数!$B$1)</f>
        <v>-0.338409475465298</v>
      </c>
      <c r="AC2960" s="17">
        <f ca="1">f_risk_maxdownside(A2960,参数!$B$4,参数!$B$1)</f>
        <v>-0.338409475465298</v>
      </c>
      <c r="AD2960" t="str">
        <f ca="1">f_risk_maxdownside_date(A2960,参数!$B$6,参数!$B$1)</f>
        <v>20210109-20210115</v>
      </c>
    </row>
    <row r="2961" spans="1:30">
      <c r="A2961" s="15" t="s">
        <v>2989</v>
      </c>
      <c r="B2961" t="str">
        <f>f_info_name(A2961)</f>
        <v>鹏华高质量增长A</v>
      </c>
      <c r="C2961" t="str">
        <f>f_info_setupdate(A2961)</f>
        <v>2020-11-18</v>
      </c>
      <c r="D2961" s="16">
        <f t="shared" si="46"/>
        <v>68</v>
      </c>
      <c r="F2961" s="17">
        <f>f_netasset_total(A2961,参数!$B$1,100000000)</f>
        <v>31.9690510789</v>
      </c>
      <c r="G2961" s="17">
        <f ca="1">f_nav_adjustedreturn(A2961,参数!$B$2,参数!$B$1)</f>
        <v>0</v>
      </c>
      <c r="H2961" s="17">
        <f ca="1">f_nav_periodreturnrankingper(A2961,参数!$B$2,参数!$B$1,3)</f>
        <v>0</v>
      </c>
      <c r="I2961" s="17">
        <f ca="1">f_nav_adjustedreturn(A2961,参数!$B$3,参数!$B$2)</f>
        <v>0</v>
      </c>
      <c r="J2961" s="17">
        <f ca="1">f_nav_periodreturnrankingper(A2961,参数!$B$3,参数!$B$2,3)</f>
        <v>0</v>
      </c>
      <c r="K2961" s="17">
        <f ca="1">f_nav_adjustedreturn(A2961,参数!$B$4,参数!$B$3)</f>
        <v>0</v>
      </c>
      <c r="L2961" s="17">
        <f ca="1">f_nav_periodreturnrankingper(A2961,参数!$B$4,参数!$B$3,3)</f>
        <v>0</v>
      </c>
      <c r="M2961" s="17">
        <f ca="1">f_nav_adjustedreturn(A2961,参数!$B$5,参数!$B$4)</f>
        <v>0</v>
      </c>
      <c r="N2961" s="17">
        <f ca="1">f_nav_periodreturnrankingper(A2961,参数!$B$5,参数!$B$4,3)</f>
        <v>0</v>
      </c>
      <c r="O2961" s="17">
        <f ca="1">f_nav_adjustedreturn(A2961,参数!$B$6,参数!$B$5)</f>
        <v>0</v>
      </c>
      <c r="P2961" s="17">
        <f ca="1">f_nav_periodreturnrankingper(A2961,参数!$B$6,参数!$B$5,3)</f>
        <v>0</v>
      </c>
      <c r="Q2961" s="25">
        <f>f_return(A2961,1,参数!$B$1-365/2,参数!$B$1)</f>
        <v>0</v>
      </c>
      <c r="R2961" s="25">
        <f ca="1">f_return(A2961,1,参数!$B$4,参数!$B$1)</f>
        <v>0</v>
      </c>
      <c r="S2961" s="25">
        <f ca="1">f_return(A2961,1,参数!$B$6,参数!$B$1)</f>
        <v>0</v>
      </c>
      <c r="T2961" t="str">
        <f>f_info_investtype(A2961)</f>
        <v>偏股混合型基金</v>
      </c>
      <c r="U2961" t="str">
        <f>f_info_fundmanager(A2961)</f>
        <v>谢书英</v>
      </c>
      <c r="V2961">
        <f>f_info_manager_onthepostdays(A2961,1)</f>
        <v>85</v>
      </c>
      <c r="W2961" s="25">
        <f ca="1">f_return_1w(A2961,"0",参数!$B$2)</f>
        <v>0</v>
      </c>
      <c r="X2961" s="25">
        <f>f_return_1m(A2961,"0",参数!$B$1)</f>
        <v>5.1156271899089</v>
      </c>
      <c r="Y2961" s="25">
        <f>f_return_3m(A2961,0,参数!$B$1)</f>
        <v>0</v>
      </c>
      <c r="Z2961" s="25">
        <f>f_return_6m(A2961,0,参数!B2960)</f>
        <v>0</v>
      </c>
      <c r="AA2961" t="str">
        <f>f_dq_status(A2961,参数!$B$1)</f>
        <v>封闭期</v>
      </c>
      <c r="AB2961" s="17">
        <f ca="1">f_risk_maxdownside(A2961,参数!$B$6,参数!$B$1)</f>
        <v>-1.24937531234382</v>
      </c>
      <c r="AC2961" s="17">
        <f ca="1">f_risk_maxdownside(A2961,参数!$B$4,参数!$B$1)</f>
        <v>-1.24937531234382</v>
      </c>
      <c r="AD2961" t="str">
        <f ca="1">f_risk_maxdownside_date(A2961,参数!$B$6,参数!$B$1)</f>
        <v>20201205-20201218</v>
      </c>
    </row>
    <row r="2962" spans="1:30">
      <c r="A2962" s="15" t="s">
        <v>2990</v>
      </c>
      <c r="B2962" t="str">
        <f>f_info_name(A2962)</f>
        <v>中航瑞昱一年定开债A</v>
      </c>
      <c r="C2962" t="str">
        <f>f_info_setupdate(A2962)</f>
        <v>2020-11-19</v>
      </c>
      <c r="D2962" s="16">
        <f t="shared" si="46"/>
        <v>67</v>
      </c>
      <c r="F2962" s="17">
        <f>f_netasset_total(A2962,参数!$B$1,100000000)</f>
        <v>2.10009</v>
      </c>
      <c r="G2962" s="17">
        <f ca="1">f_nav_adjustedreturn(A2962,参数!$B$2,参数!$B$1)</f>
        <v>0</v>
      </c>
      <c r="H2962" s="17">
        <f ca="1">f_nav_periodreturnrankingper(A2962,参数!$B$2,参数!$B$1,3)</f>
        <v>0</v>
      </c>
      <c r="I2962" s="17">
        <f ca="1">f_nav_adjustedreturn(A2962,参数!$B$3,参数!$B$2)</f>
        <v>0</v>
      </c>
      <c r="J2962" s="17">
        <f ca="1">f_nav_periodreturnrankingper(A2962,参数!$B$3,参数!$B$2,3)</f>
        <v>0</v>
      </c>
      <c r="K2962" s="17">
        <f ca="1">f_nav_adjustedreturn(A2962,参数!$B$4,参数!$B$3)</f>
        <v>0</v>
      </c>
      <c r="L2962" s="17">
        <f ca="1">f_nav_periodreturnrankingper(A2962,参数!$B$4,参数!$B$3,3)</f>
        <v>0</v>
      </c>
      <c r="M2962" s="17">
        <f ca="1">f_nav_adjustedreturn(A2962,参数!$B$5,参数!$B$4)</f>
        <v>0</v>
      </c>
      <c r="N2962" s="17">
        <f ca="1">f_nav_periodreturnrankingper(A2962,参数!$B$5,参数!$B$4,3)</f>
        <v>0</v>
      </c>
      <c r="O2962" s="17">
        <f ca="1">f_nav_adjustedreturn(A2962,参数!$B$6,参数!$B$5)</f>
        <v>0</v>
      </c>
      <c r="P2962" s="17">
        <f ca="1">f_nav_periodreturnrankingper(A2962,参数!$B$6,参数!$B$5,3)</f>
        <v>0</v>
      </c>
      <c r="Q2962" s="25">
        <f>f_return(A2962,1,参数!$B$1-365/2,参数!$B$1)</f>
        <v>0</v>
      </c>
      <c r="R2962" s="25">
        <f ca="1">f_return(A2962,1,参数!$B$4,参数!$B$1)</f>
        <v>0</v>
      </c>
      <c r="S2962" s="25">
        <f ca="1">f_return(A2962,1,参数!$B$6,参数!$B$1)</f>
        <v>0</v>
      </c>
      <c r="T2962" t="str">
        <f>f_info_investtype(A2962)</f>
        <v>混合债券型二级基金</v>
      </c>
      <c r="U2962" t="str">
        <f>f_info_fundmanager(A2962)</f>
        <v>杜晓安,茅勇峰</v>
      </c>
      <c r="V2962">
        <f>f_info_manager_onthepostdays(A2962,1)</f>
        <v>84</v>
      </c>
      <c r="W2962" s="25">
        <f ca="1">f_return_1w(A2962,"0",参数!$B$2)</f>
        <v>0</v>
      </c>
      <c r="X2962" s="25">
        <f>f_return_1m(A2962,"0",参数!$B$1)</f>
        <v>0.368232484076437</v>
      </c>
      <c r="Y2962" s="25">
        <f>f_return_3m(A2962,0,参数!$B$1)</f>
        <v>0</v>
      </c>
      <c r="Z2962" s="25">
        <f>f_return_6m(A2962,0,参数!B2961)</f>
        <v>0</v>
      </c>
      <c r="AA2962" t="str">
        <f>f_dq_status(A2962,参数!$B$1)</f>
        <v>封闭期</v>
      </c>
      <c r="AB2962" s="17">
        <f ca="1">f_risk_maxdownside(A2962,参数!$B$6,参数!$B$1)</f>
        <v>-0.00991768322919657</v>
      </c>
      <c r="AC2962" s="17">
        <f ca="1">f_risk_maxdownside(A2962,参数!$B$4,参数!$B$1)</f>
        <v>-0.00991768322919657</v>
      </c>
      <c r="AD2962" t="str">
        <f ca="1">f_risk_maxdownside_date(A2962,参数!$B$6,参数!$B$1)</f>
        <v>20210109-20210115</v>
      </c>
    </row>
    <row r="2963" spans="1:30">
      <c r="A2963" s="15" t="s">
        <v>2991</v>
      </c>
      <c r="B2963" t="str">
        <f>f_info_name(A2963)</f>
        <v>创金合信创新驱动A</v>
      </c>
      <c r="C2963" t="str">
        <f>f_info_setupdate(A2963)</f>
        <v>2020-12-30</v>
      </c>
      <c r="D2963" s="16">
        <f t="shared" si="46"/>
        <v>26</v>
      </c>
      <c r="F2963" s="17">
        <f>f_netasset_total(A2963,参数!$B$1,100000000)</f>
        <v>5.1195119668</v>
      </c>
      <c r="G2963" s="17">
        <f ca="1">f_nav_adjustedreturn(A2963,参数!$B$2,参数!$B$1)</f>
        <v>0</v>
      </c>
      <c r="H2963" s="17">
        <f ca="1">f_nav_periodreturnrankingper(A2963,参数!$B$2,参数!$B$1,3)</f>
        <v>0</v>
      </c>
      <c r="I2963" s="17">
        <f ca="1">f_nav_adjustedreturn(A2963,参数!$B$3,参数!$B$2)</f>
        <v>0</v>
      </c>
      <c r="J2963" s="17">
        <f ca="1">f_nav_periodreturnrankingper(A2963,参数!$B$3,参数!$B$2,3)</f>
        <v>0</v>
      </c>
      <c r="K2963" s="17">
        <f ca="1">f_nav_adjustedreturn(A2963,参数!$B$4,参数!$B$3)</f>
        <v>0</v>
      </c>
      <c r="L2963" s="17">
        <f ca="1">f_nav_periodreturnrankingper(A2963,参数!$B$4,参数!$B$3,3)</f>
        <v>0</v>
      </c>
      <c r="M2963" s="17">
        <f ca="1">f_nav_adjustedreturn(A2963,参数!$B$5,参数!$B$4)</f>
        <v>0</v>
      </c>
      <c r="N2963" s="17">
        <f ca="1">f_nav_periodreturnrankingper(A2963,参数!$B$5,参数!$B$4,3)</f>
        <v>0</v>
      </c>
      <c r="O2963" s="17">
        <f ca="1">f_nav_adjustedreturn(A2963,参数!$B$6,参数!$B$5)</f>
        <v>0</v>
      </c>
      <c r="P2963" s="17">
        <f ca="1">f_nav_periodreturnrankingper(A2963,参数!$B$6,参数!$B$5,3)</f>
        <v>0</v>
      </c>
      <c r="Q2963" s="25">
        <f>f_return(A2963,1,参数!$B$1-365/2,参数!$B$1)</f>
        <v>0</v>
      </c>
      <c r="R2963" s="25">
        <f ca="1">f_return(A2963,1,参数!$B$4,参数!$B$1)</f>
        <v>0</v>
      </c>
      <c r="S2963" s="25">
        <f ca="1">f_return(A2963,1,参数!$B$6,参数!$B$1)</f>
        <v>0</v>
      </c>
      <c r="T2963" t="str">
        <f>f_info_investtype(A2963)</f>
        <v>普通股票型基金</v>
      </c>
      <c r="U2963" t="str">
        <f>f_info_fundmanager(A2963)</f>
        <v>周志敏</v>
      </c>
      <c r="V2963">
        <f>f_info_manager_onthepostdays(A2963,1)</f>
        <v>43</v>
      </c>
      <c r="W2963" s="25">
        <f ca="1">f_return_1w(A2963,"0",参数!$B$2)</f>
        <v>0</v>
      </c>
      <c r="X2963" s="25">
        <f>f_return_1m(A2963,"0",参数!$B$1)</f>
        <v>0</v>
      </c>
      <c r="Y2963" s="25">
        <f>f_return_3m(A2963,0,参数!$B$1)</f>
        <v>0</v>
      </c>
      <c r="Z2963" s="25">
        <f>f_return_6m(A2963,0,参数!B2962)</f>
        <v>0</v>
      </c>
      <c r="AA2963" t="str">
        <f>f_dq_status(A2963,参数!$B$1)</f>
        <v>封闭期</v>
      </c>
      <c r="AB2963" s="17">
        <f ca="1">f_risk_maxdownside(A2963,参数!$B$6,参数!$B$1)</f>
        <v>-0.0299999999999967</v>
      </c>
      <c r="AC2963" s="17">
        <f ca="1">f_risk_maxdownside(A2963,参数!$B$4,参数!$B$1)</f>
        <v>-0.0299999999999967</v>
      </c>
      <c r="AD2963" t="str">
        <f ca="1">f_risk_maxdownside_date(A2963,参数!$B$6,参数!$B$1)</f>
        <v>20201231-20201231</v>
      </c>
    </row>
    <row r="2964" spans="1:30">
      <c r="A2964" s="15" t="s">
        <v>2992</v>
      </c>
      <c r="B2964" t="str">
        <f>f_info_name(A2964)</f>
        <v>博时鑫康A</v>
      </c>
      <c r="C2964" t="str">
        <f>f_info_setupdate(A2964)</f>
        <v>2020-11-05</v>
      </c>
      <c r="D2964" s="16">
        <f t="shared" si="46"/>
        <v>81</v>
      </c>
      <c r="F2964" s="17">
        <f>f_netasset_total(A2964,参数!$B$1,100000000)</f>
        <v>2.3705816148</v>
      </c>
      <c r="G2964" s="17">
        <f ca="1">f_nav_adjustedreturn(A2964,参数!$B$2,参数!$B$1)</f>
        <v>0</v>
      </c>
      <c r="H2964" s="17">
        <f ca="1">f_nav_periodreturnrankingper(A2964,参数!$B$2,参数!$B$1,3)</f>
        <v>0</v>
      </c>
      <c r="I2964" s="17">
        <f ca="1">f_nav_adjustedreturn(A2964,参数!$B$3,参数!$B$2)</f>
        <v>0</v>
      </c>
      <c r="J2964" s="17">
        <f ca="1">f_nav_periodreturnrankingper(A2964,参数!$B$3,参数!$B$2,3)</f>
        <v>0</v>
      </c>
      <c r="K2964" s="17">
        <f ca="1">f_nav_adjustedreturn(A2964,参数!$B$4,参数!$B$3)</f>
        <v>0</v>
      </c>
      <c r="L2964" s="17">
        <f ca="1">f_nav_periodreturnrankingper(A2964,参数!$B$4,参数!$B$3,3)</f>
        <v>0</v>
      </c>
      <c r="M2964" s="17">
        <f ca="1">f_nav_adjustedreturn(A2964,参数!$B$5,参数!$B$4)</f>
        <v>0</v>
      </c>
      <c r="N2964" s="17">
        <f ca="1">f_nav_periodreturnrankingper(A2964,参数!$B$5,参数!$B$4,3)</f>
        <v>0</v>
      </c>
      <c r="O2964" s="17">
        <f ca="1">f_nav_adjustedreturn(A2964,参数!$B$6,参数!$B$5)</f>
        <v>0</v>
      </c>
      <c r="P2964" s="17">
        <f ca="1">f_nav_periodreturnrankingper(A2964,参数!$B$6,参数!$B$5,3)</f>
        <v>0</v>
      </c>
      <c r="Q2964" s="25">
        <f>f_return(A2964,1,参数!$B$1-365/2,参数!$B$1)</f>
        <v>0</v>
      </c>
      <c r="R2964" s="25">
        <f ca="1">f_return(A2964,1,参数!$B$4,参数!$B$1)</f>
        <v>0</v>
      </c>
      <c r="S2964" s="25">
        <f ca="1">f_return(A2964,1,参数!$B$6,参数!$B$1)</f>
        <v>0</v>
      </c>
      <c r="T2964" t="str">
        <f>f_info_investtype(A2964)</f>
        <v>平衡混合型基金</v>
      </c>
      <c r="U2964" t="str">
        <f>f_info_fundmanager(A2964)</f>
        <v>王曦</v>
      </c>
      <c r="V2964">
        <f>f_info_manager_onthepostdays(A2964,1)</f>
        <v>98</v>
      </c>
      <c r="W2964" s="25">
        <f ca="1">f_return_1w(A2964,"0",参数!$B$2)</f>
        <v>0</v>
      </c>
      <c r="X2964" s="25">
        <f>f_return_1m(A2964,"0",参数!$B$1)</f>
        <v>3.24559667524245</v>
      </c>
      <c r="Y2964" s="25">
        <f>f_return_3m(A2964,0,参数!$B$1)</f>
        <v>0</v>
      </c>
      <c r="Z2964" s="25">
        <f>f_return_6m(A2964,0,参数!B2963)</f>
        <v>0</v>
      </c>
      <c r="AA2964" t="str">
        <f>f_dq_status(A2964,参数!$B$1)</f>
        <v>暂停大额申购|开放赎回</v>
      </c>
      <c r="AB2964" s="17">
        <f ca="1">f_risk_maxdownside(A2964,参数!$B$6,参数!$B$1)</f>
        <v>-1.00522321868532</v>
      </c>
      <c r="AC2964" s="17">
        <f ca="1">f_risk_maxdownside(A2964,参数!$B$4,参数!$B$1)</f>
        <v>-1.00522321868532</v>
      </c>
      <c r="AD2964" t="str">
        <f ca="1">f_risk_maxdownside_date(A2964,参数!$B$6,参数!$B$1)</f>
        <v>20201202-20201211</v>
      </c>
    </row>
    <row r="2965" spans="1:30">
      <c r="A2965" s="15" t="s">
        <v>2993</v>
      </c>
      <c r="B2965" t="str">
        <f>f_info_name(A2965)</f>
        <v>淳厚益加增强A</v>
      </c>
      <c r="C2965" t="str">
        <f>f_info_setupdate(A2965)</f>
        <v>2020-12-30</v>
      </c>
      <c r="D2965" s="16">
        <f t="shared" si="46"/>
        <v>26</v>
      </c>
      <c r="F2965" s="17">
        <f>f_netasset_total(A2965,参数!$B$1,100000000)</f>
        <v>3.1627142753</v>
      </c>
      <c r="G2965" s="17">
        <f ca="1">f_nav_adjustedreturn(A2965,参数!$B$2,参数!$B$1)</f>
        <v>0</v>
      </c>
      <c r="H2965" s="17">
        <f ca="1">f_nav_periodreturnrankingper(A2965,参数!$B$2,参数!$B$1,3)</f>
        <v>0</v>
      </c>
      <c r="I2965" s="17">
        <f ca="1">f_nav_adjustedreturn(A2965,参数!$B$3,参数!$B$2)</f>
        <v>0</v>
      </c>
      <c r="J2965" s="17">
        <f ca="1">f_nav_periodreturnrankingper(A2965,参数!$B$3,参数!$B$2,3)</f>
        <v>0</v>
      </c>
      <c r="K2965" s="17">
        <f ca="1">f_nav_adjustedreturn(A2965,参数!$B$4,参数!$B$3)</f>
        <v>0</v>
      </c>
      <c r="L2965" s="17">
        <f ca="1">f_nav_periodreturnrankingper(A2965,参数!$B$4,参数!$B$3,3)</f>
        <v>0</v>
      </c>
      <c r="M2965" s="17">
        <f ca="1">f_nav_adjustedreturn(A2965,参数!$B$5,参数!$B$4)</f>
        <v>0</v>
      </c>
      <c r="N2965" s="17">
        <f ca="1">f_nav_periodreturnrankingper(A2965,参数!$B$5,参数!$B$4,3)</f>
        <v>0</v>
      </c>
      <c r="O2965" s="17">
        <f ca="1">f_nav_adjustedreturn(A2965,参数!$B$6,参数!$B$5)</f>
        <v>0</v>
      </c>
      <c r="P2965" s="17">
        <f ca="1">f_nav_periodreturnrankingper(A2965,参数!$B$6,参数!$B$5,3)</f>
        <v>0</v>
      </c>
      <c r="Q2965" s="25">
        <f>f_return(A2965,1,参数!$B$1-365/2,参数!$B$1)</f>
        <v>0</v>
      </c>
      <c r="R2965" s="25">
        <f ca="1">f_return(A2965,1,参数!$B$4,参数!$B$1)</f>
        <v>0</v>
      </c>
      <c r="S2965" s="25">
        <f ca="1">f_return(A2965,1,参数!$B$6,参数!$B$1)</f>
        <v>0</v>
      </c>
      <c r="T2965" t="str">
        <f>f_info_investtype(A2965)</f>
        <v>混合债券型二级基金</v>
      </c>
      <c r="U2965" t="str">
        <f>f_info_fundmanager(A2965)</f>
        <v>祁洁萍,薛莉丽</v>
      </c>
      <c r="V2965">
        <f>f_info_manager_onthepostdays(A2965,1)</f>
        <v>43</v>
      </c>
      <c r="W2965" s="25">
        <f ca="1">f_return_1w(A2965,"0",参数!$B$2)</f>
        <v>0</v>
      </c>
      <c r="X2965" s="25">
        <f>f_return_1m(A2965,"0",参数!$B$1)</f>
        <v>0</v>
      </c>
      <c r="Y2965" s="25">
        <f>f_return_3m(A2965,0,参数!$B$1)</f>
        <v>0</v>
      </c>
      <c r="Z2965" s="25">
        <f>f_return_6m(A2965,0,参数!B2964)</f>
        <v>0</v>
      </c>
      <c r="AA2965" t="str">
        <f>f_dq_status(A2965,参数!$B$1)</f>
        <v>开放申购|开放赎回</v>
      </c>
      <c r="AB2965" s="17">
        <f ca="1">f_risk_maxdownside(A2965,参数!$B$6,参数!$B$1)</f>
        <v>-0.129727572098601</v>
      </c>
      <c r="AC2965" s="17">
        <f ca="1">f_risk_maxdownside(A2965,参数!$B$4,参数!$B$1)</f>
        <v>-0.129727572098601</v>
      </c>
      <c r="AD2965" t="str">
        <f ca="1">f_risk_maxdownside_date(A2965,参数!$B$6,参数!$B$1)</f>
        <v>20210119-20210125</v>
      </c>
    </row>
    <row r="2966" spans="1:30">
      <c r="A2966" s="15" t="s">
        <v>2994</v>
      </c>
      <c r="B2966" t="str">
        <f>f_info_name(A2966)</f>
        <v>富国天兴回报A</v>
      </c>
      <c r="C2966" t="str">
        <f>f_info_setupdate(A2966)</f>
        <v>2020-12-16</v>
      </c>
      <c r="D2966" s="16">
        <f t="shared" si="46"/>
        <v>40</v>
      </c>
      <c r="F2966" s="17">
        <f>f_netasset_total(A2966,参数!$B$1,100000000)</f>
        <v>24.6754630274</v>
      </c>
      <c r="G2966" s="17">
        <f ca="1">f_nav_adjustedreturn(A2966,参数!$B$2,参数!$B$1)</f>
        <v>0</v>
      </c>
      <c r="H2966" s="17">
        <f ca="1">f_nav_periodreturnrankingper(A2966,参数!$B$2,参数!$B$1,3)</f>
        <v>0</v>
      </c>
      <c r="I2966" s="17">
        <f ca="1">f_nav_adjustedreturn(A2966,参数!$B$3,参数!$B$2)</f>
        <v>0</v>
      </c>
      <c r="J2966" s="17">
        <f ca="1">f_nav_periodreturnrankingper(A2966,参数!$B$3,参数!$B$2,3)</f>
        <v>0</v>
      </c>
      <c r="K2966" s="17">
        <f ca="1">f_nav_adjustedreturn(A2966,参数!$B$4,参数!$B$3)</f>
        <v>0</v>
      </c>
      <c r="L2966" s="17">
        <f ca="1">f_nav_periodreturnrankingper(A2966,参数!$B$4,参数!$B$3,3)</f>
        <v>0</v>
      </c>
      <c r="M2966" s="17">
        <f ca="1">f_nav_adjustedreturn(A2966,参数!$B$5,参数!$B$4)</f>
        <v>0</v>
      </c>
      <c r="N2966" s="17">
        <f ca="1">f_nav_periodreturnrankingper(A2966,参数!$B$5,参数!$B$4,3)</f>
        <v>0</v>
      </c>
      <c r="O2966" s="17">
        <f ca="1">f_nav_adjustedreturn(A2966,参数!$B$6,参数!$B$5)</f>
        <v>0</v>
      </c>
      <c r="P2966" s="17">
        <f ca="1">f_nav_periodreturnrankingper(A2966,参数!$B$6,参数!$B$5,3)</f>
        <v>0</v>
      </c>
      <c r="Q2966" s="25">
        <f>f_return(A2966,1,参数!$B$1-365/2,参数!$B$1)</f>
        <v>0</v>
      </c>
      <c r="R2966" s="25">
        <f ca="1">f_return(A2966,1,参数!$B$4,参数!$B$1)</f>
        <v>0</v>
      </c>
      <c r="S2966" s="25">
        <f ca="1">f_return(A2966,1,参数!$B$6,参数!$B$1)</f>
        <v>0</v>
      </c>
      <c r="T2966" t="str">
        <f>f_info_investtype(A2966)</f>
        <v>偏债混合型基金</v>
      </c>
      <c r="U2966" t="str">
        <f>f_info_fundmanager(A2966)</f>
        <v>周宁,黄兴</v>
      </c>
      <c r="V2966">
        <f>f_info_manager_onthepostdays(A2966,1)</f>
        <v>57</v>
      </c>
      <c r="W2966" s="25">
        <f ca="1">f_return_1w(A2966,"0",参数!$B$2)</f>
        <v>0</v>
      </c>
      <c r="X2966" s="25">
        <f>f_return_1m(A2966,"0",参数!$B$1)</f>
        <v>1.31894484412471</v>
      </c>
      <c r="Y2966" s="25">
        <f>f_return_3m(A2966,0,参数!$B$1)</f>
        <v>0</v>
      </c>
      <c r="Z2966" s="25">
        <f>f_return_6m(A2966,0,参数!B2965)</f>
        <v>0</v>
      </c>
      <c r="AA2966" t="str">
        <f>f_dq_status(A2966,参数!$B$1)</f>
        <v>封闭期</v>
      </c>
      <c r="AB2966" s="17">
        <f ca="1">f_risk_maxdownside(A2966,参数!$B$6,参数!$B$1)</f>
        <v>-0.0099999999999989</v>
      </c>
      <c r="AC2966" s="17">
        <f ca="1">f_risk_maxdownside(A2966,参数!$B$4,参数!$B$1)</f>
        <v>-0.0099999999999989</v>
      </c>
      <c r="AD2966" t="str">
        <f ca="1">f_risk_maxdownside_date(A2966,参数!$B$6,参数!$B$1)</f>
        <v>20201217-20201218</v>
      </c>
    </row>
    <row r="2967" spans="1:30">
      <c r="A2967" s="15" t="s">
        <v>2995</v>
      </c>
      <c r="B2967" t="str">
        <f>f_info_name(A2967)</f>
        <v>广发恒信一年持有A</v>
      </c>
      <c r="C2967" t="str">
        <f>f_info_setupdate(A2967)</f>
        <v>2021-01-12</v>
      </c>
      <c r="D2967" s="16">
        <f t="shared" si="46"/>
        <v>13</v>
      </c>
      <c r="F2967" s="17">
        <f>f_netasset_total(A2967,参数!$B$1,100000000)</f>
        <v>102.8774927495</v>
      </c>
      <c r="G2967" s="17">
        <f ca="1">f_nav_adjustedreturn(A2967,参数!$B$2,参数!$B$1)</f>
        <v>0</v>
      </c>
      <c r="H2967" s="17">
        <f ca="1">f_nav_periodreturnrankingper(A2967,参数!$B$2,参数!$B$1,3)</f>
        <v>0</v>
      </c>
      <c r="I2967" s="17">
        <f ca="1">f_nav_adjustedreturn(A2967,参数!$B$3,参数!$B$2)</f>
        <v>0</v>
      </c>
      <c r="J2967" s="17">
        <f ca="1">f_nav_periodreturnrankingper(A2967,参数!$B$3,参数!$B$2,3)</f>
        <v>0</v>
      </c>
      <c r="K2967" s="17">
        <f ca="1">f_nav_adjustedreturn(A2967,参数!$B$4,参数!$B$3)</f>
        <v>0</v>
      </c>
      <c r="L2967" s="17">
        <f ca="1">f_nav_periodreturnrankingper(A2967,参数!$B$4,参数!$B$3,3)</f>
        <v>0</v>
      </c>
      <c r="M2967" s="17">
        <f ca="1">f_nav_adjustedreturn(A2967,参数!$B$5,参数!$B$4)</f>
        <v>0</v>
      </c>
      <c r="N2967" s="17">
        <f ca="1">f_nav_periodreturnrankingper(A2967,参数!$B$5,参数!$B$4,3)</f>
        <v>0</v>
      </c>
      <c r="O2967" s="17">
        <f ca="1">f_nav_adjustedreturn(A2967,参数!$B$6,参数!$B$5)</f>
        <v>0</v>
      </c>
      <c r="P2967" s="17">
        <f ca="1">f_nav_periodreturnrankingper(A2967,参数!$B$6,参数!$B$5,3)</f>
        <v>0</v>
      </c>
      <c r="Q2967" s="25">
        <f>f_return(A2967,1,参数!$B$1-365/2,参数!$B$1)</f>
        <v>0</v>
      </c>
      <c r="R2967" s="25">
        <f ca="1">f_return(A2967,1,参数!$B$4,参数!$B$1)</f>
        <v>0</v>
      </c>
      <c r="S2967" s="25">
        <f ca="1">f_return(A2967,1,参数!$B$6,参数!$B$1)</f>
        <v>0</v>
      </c>
      <c r="T2967" t="str">
        <f>f_info_investtype(A2967)</f>
        <v>偏债混合型基金</v>
      </c>
      <c r="U2967" t="str">
        <f>f_info_fundmanager(A2967)</f>
        <v>谭昌杰</v>
      </c>
      <c r="V2967">
        <f>f_info_manager_onthepostdays(A2967,1)</f>
        <v>30</v>
      </c>
      <c r="W2967" s="25">
        <f ca="1">f_return_1w(A2967,"0",参数!$B$2)</f>
        <v>0</v>
      </c>
      <c r="X2967" s="25">
        <f>f_return_1m(A2967,"0",参数!$B$1)</f>
        <v>0</v>
      </c>
      <c r="Y2967" s="25">
        <f>f_return_3m(A2967,0,参数!$B$1)</f>
        <v>0</v>
      </c>
      <c r="Z2967" s="25">
        <f>f_return_6m(A2967,0,参数!B2966)</f>
        <v>0</v>
      </c>
      <c r="AA2967" t="str">
        <f>f_dq_status(A2967,参数!$B$1)</f>
        <v>封闭期</v>
      </c>
      <c r="AB2967" s="17">
        <f ca="1">f_risk_maxdownside(A2967,参数!$B$6,参数!$B$1)</f>
        <v>0</v>
      </c>
      <c r="AC2967" s="17">
        <f ca="1">f_risk_maxdownside(A2967,参数!$B$4,参数!$B$1)</f>
        <v>0</v>
      </c>
      <c r="AD2967" t="str">
        <f ca="1">f_risk_maxdownside_date(A2967,参数!$B$6,参数!$B$1)</f>
        <v>20210113-20210115</v>
      </c>
    </row>
    <row r="2968" spans="1:30">
      <c r="A2968" s="15" t="s">
        <v>2996</v>
      </c>
      <c r="B2968" t="str">
        <f>f_info_name(A2968)</f>
        <v>泰康优势企业A</v>
      </c>
      <c r="C2968" t="str">
        <f>f_info_setupdate(A2968)</f>
        <v>2020-12-22</v>
      </c>
      <c r="D2968" s="16">
        <f t="shared" si="46"/>
        <v>34</v>
      </c>
      <c r="F2968" s="17">
        <f>f_netasset_total(A2968,参数!$B$1,100000000)</f>
        <v>18.8721297455</v>
      </c>
      <c r="G2968" s="17">
        <f ca="1">f_nav_adjustedreturn(A2968,参数!$B$2,参数!$B$1)</f>
        <v>0</v>
      </c>
      <c r="H2968" s="17">
        <f ca="1">f_nav_periodreturnrankingper(A2968,参数!$B$2,参数!$B$1,3)</f>
        <v>0</v>
      </c>
      <c r="I2968" s="17">
        <f ca="1">f_nav_adjustedreturn(A2968,参数!$B$3,参数!$B$2)</f>
        <v>0</v>
      </c>
      <c r="J2968" s="17">
        <f ca="1">f_nav_periodreturnrankingper(A2968,参数!$B$3,参数!$B$2,3)</f>
        <v>0</v>
      </c>
      <c r="K2968" s="17">
        <f ca="1">f_nav_adjustedreturn(A2968,参数!$B$4,参数!$B$3)</f>
        <v>0</v>
      </c>
      <c r="L2968" s="17">
        <f ca="1">f_nav_periodreturnrankingper(A2968,参数!$B$4,参数!$B$3,3)</f>
        <v>0</v>
      </c>
      <c r="M2968" s="17">
        <f ca="1">f_nav_adjustedreturn(A2968,参数!$B$5,参数!$B$4)</f>
        <v>0</v>
      </c>
      <c r="N2968" s="17">
        <f ca="1">f_nav_periodreturnrankingper(A2968,参数!$B$5,参数!$B$4,3)</f>
        <v>0</v>
      </c>
      <c r="O2968" s="17">
        <f ca="1">f_nav_adjustedreturn(A2968,参数!$B$6,参数!$B$5)</f>
        <v>0</v>
      </c>
      <c r="P2968" s="17">
        <f ca="1">f_nav_periodreturnrankingper(A2968,参数!$B$6,参数!$B$5,3)</f>
        <v>0</v>
      </c>
      <c r="Q2968" s="25">
        <f>f_return(A2968,1,参数!$B$1-365/2,参数!$B$1)</f>
        <v>0</v>
      </c>
      <c r="R2968" s="25">
        <f ca="1">f_return(A2968,1,参数!$B$4,参数!$B$1)</f>
        <v>0</v>
      </c>
      <c r="S2968" s="25">
        <f ca="1">f_return(A2968,1,参数!$B$6,参数!$B$1)</f>
        <v>0</v>
      </c>
      <c r="T2968" t="str">
        <f>f_info_investtype(A2968)</f>
        <v>偏股混合型基金</v>
      </c>
      <c r="U2968" t="str">
        <f>f_info_fundmanager(A2968)</f>
        <v>桂跃强</v>
      </c>
      <c r="V2968">
        <f>f_info_manager_onthepostdays(A2968,1)</f>
        <v>51</v>
      </c>
      <c r="W2968" s="25">
        <f ca="1">f_return_1w(A2968,"0",参数!$B$2)</f>
        <v>0</v>
      </c>
      <c r="X2968" s="25">
        <f>f_return_1m(A2968,"0",参数!$B$1)</f>
        <v>5.39838048585425</v>
      </c>
      <c r="Y2968" s="25">
        <f>f_return_3m(A2968,0,参数!$B$1)</f>
        <v>0</v>
      </c>
      <c r="Z2968" s="25">
        <f>f_return_6m(A2968,0,参数!B2967)</f>
        <v>0</v>
      </c>
      <c r="AA2968" t="str">
        <f>f_dq_status(A2968,参数!$B$1)</f>
        <v>开放申购|暂停赎回</v>
      </c>
      <c r="AB2968" s="17">
        <f ca="1">f_risk_maxdownside(A2968,参数!$B$6,参数!$B$1)</f>
        <v>-1.09161793372321</v>
      </c>
      <c r="AC2968" s="17">
        <f ca="1">f_risk_maxdownside(A2968,参数!$B$4,参数!$B$1)</f>
        <v>-1.09161793372321</v>
      </c>
      <c r="AD2968" t="str">
        <f ca="1">f_risk_maxdownside_date(A2968,参数!$B$6,参数!$B$1)</f>
        <v>20210109-20210115</v>
      </c>
    </row>
    <row r="2969" spans="1:30">
      <c r="A2969" s="15" t="s">
        <v>2997</v>
      </c>
      <c r="B2969" t="str">
        <f>f_info_name(A2969)</f>
        <v>国寿安保稳和6个月持有A</v>
      </c>
      <c r="C2969" t="str">
        <f>f_info_setupdate(A2969)</f>
        <v>2020-11-24</v>
      </c>
      <c r="D2969" s="16">
        <f t="shared" si="46"/>
        <v>62</v>
      </c>
      <c r="F2969" s="17">
        <f>f_netasset_total(A2969,参数!$B$1,100000000)</f>
        <v>66.8285840198</v>
      </c>
      <c r="G2969" s="17">
        <f ca="1">f_nav_adjustedreturn(A2969,参数!$B$2,参数!$B$1)</f>
        <v>0</v>
      </c>
      <c r="H2969" s="17">
        <f ca="1">f_nav_periodreturnrankingper(A2969,参数!$B$2,参数!$B$1,3)</f>
        <v>0</v>
      </c>
      <c r="I2969" s="17">
        <f ca="1">f_nav_adjustedreturn(A2969,参数!$B$3,参数!$B$2)</f>
        <v>0</v>
      </c>
      <c r="J2969" s="17">
        <f ca="1">f_nav_periodreturnrankingper(A2969,参数!$B$3,参数!$B$2,3)</f>
        <v>0</v>
      </c>
      <c r="K2969" s="17">
        <f ca="1">f_nav_adjustedreturn(A2969,参数!$B$4,参数!$B$3)</f>
        <v>0</v>
      </c>
      <c r="L2969" s="17">
        <f ca="1">f_nav_periodreturnrankingper(A2969,参数!$B$4,参数!$B$3,3)</f>
        <v>0</v>
      </c>
      <c r="M2969" s="17">
        <f ca="1">f_nav_adjustedreturn(A2969,参数!$B$5,参数!$B$4)</f>
        <v>0</v>
      </c>
      <c r="N2969" s="17">
        <f ca="1">f_nav_periodreturnrankingper(A2969,参数!$B$5,参数!$B$4,3)</f>
        <v>0</v>
      </c>
      <c r="O2969" s="17">
        <f ca="1">f_nav_adjustedreturn(A2969,参数!$B$6,参数!$B$5)</f>
        <v>0</v>
      </c>
      <c r="P2969" s="17">
        <f ca="1">f_nav_periodreturnrankingper(A2969,参数!$B$6,参数!$B$5,3)</f>
        <v>0</v>
      </c>
      <c r="Q2969" s="25">
        <f>f_return(A2969,1,参数!$B$1-365/2,参数!$B$1)</f>
        <v>0</v>
      </c>
      <c r="R2969" s="25">
        <f ca="1">f_return(A2969,1,参数!$B$4,参数!$B$1)</f>
        <v>0</v>
      </c>
      <c r="S2969" s="25">
        <f ca="1">f_return(A2969,1,参数!$B$6,参数!$B$1)</f>
        <v>0</v>
      </c>
      <c r="T2969" t="str">
        <f>f_info_investtype(A2969)</f>
        <v>偏债混合型基金</v>
      </c>
      <c r="U2969" t="str">
        <f>f_info_fundmanager(A2969)</f>
        <v>黄力,吴坚</v>
      </c>
      <c r="V2969">
        <f>f_info_manager_onthepostdays(A2969,1)</f>
        <v>79</v>
      </c>
      <c r="W2969" s="25">
        <f ca="1">f_return_1w(A2969,"0",参数!$B$2)</f>
        <v>0</v>
      </c>
      <c r="X2969" s="25">
        <f>f_return_1m(A2969,"0",参数!$B$1)</f>
        <v>1.55409444112374</v>
      </c>
      <c r="Y2969" s="25">
        <f>f_return_3m(A2969,0,参数!$B$1)</f>
        <v>0</v>
      </c>
      <c r="Z2969" s="25">
        <f>f_return_6m(A2969,0,参数!B2968)</f>
        <v>0</v>
      </c>
      <c r="AA2969" t="str">
        <f>f_dq_status(A2969,参数!$B$1)</f>
        <v>封闭期</v>
      </c>
      <c r="AB2969" s="17">
        <f ca="1">f_risk_maxdownside(A2969,参数!$B$6,参数!$B$1)</f>
        <v>-0.429828068772488</v>
      </c>
      <c r="AC2969" s="17">
        <f ca="1">f_risk_maxdownside(A2969,参数!$B$4,参数!$B$1)</f>
        <v>-0.429828068772488</v>
      </c>
      <c r="AD2969" t="str">
        <f ca="1">f_risk_maxdownside_date(A2969,参数!$B$6,参数!$B$1)</f>
        <v>20201128-20201211</v>
      </c>
    </row>
    <row r="2970" spans="1:30">
      <c r="A2970" s="15" t="s">
        <v>2998</v>
      </c>
      <c r="B2970" t="str">
        <f>f_info_name(A2970)</f>
        <v>博时恒进6个月持有A</v>
      </c>
      <c r="C2970" t="str">
        <f>f_info_setupdate(A2970)</f>
        <v>2020-12-01</v>
      </c>
      <c r="D2970" s="16">
        <f t="shared" si="46"/>
        <v>55</v>
      </c>
      <c r="F2970" s="17">
        <f>f_netasset_total(A2970,参数!$B$1,100000000)</f>
        <v>11.559847368</v>
      </c>
      <c r="G2970" s="17">
        <f ca="1">f_nav_adjustedreturn(A2970,参数!$B$2,参数!$B$1)</f>
        <v>0</v>
      </c>
      <c r="H2970" s="17">
        <f ca="1">f_nav_periodreturnrankingper(A2970,参数!$B$2,参数!$B$1,3)</f>
        <v>0</v>
      </c>
      <c r="I2970" s="17">
        <f ca="1">f_nav_adjustedreturn(A2970,参数!$B$3,参数!$B$2)</f>
        <v>0</v>
      </c>
      <c r="J2970" s="17">
        <f ca="1">f_nav_periodreturnrankingper(A2970,参数!$B$3,参数!$B$2,3)</f>
        <v>0</v>
      </c>
      <c r="K2970" s="17">
        <f ca="1">f_nav_adjustedreturn(A2970,参数!$B$4,参数!$B$3)</f>
        <v>0</v>
      </c>
      <c r="L2970" s="17">
        <f ca="1">f_nav_periodreturnrankingper(A2970,参数!$B$4,参数!$B$3,3)</f>
        <v>0</v>
      </c>
      <c r="M2970" s="17">
        <f ca="1">f_nav_adjustedreturn(A2970,参数!$B$5,参数!$B$4)</f>
        <v>0</v>
      </c>
      <c r="N2970" s="17">
        <f ca="1">f_nav_periodreturnrankingper(A2970,参数!$B$5,参数!$B$4,3)</f>
        <v>0</v>
      </c>
      <c r="O2970" s="17">
        <f ca="1">f_nav_adjustedreturn(A2970,参数!$B$6,参数!$B$5)</f>
        <v>0</v>
      </c>
      <c r="P2970" s="17">
        <f ca="1">f_nav_periodreturnrankingper(A2970,参数!$B$6,参数!$B$5,3)</f>
        <v>0</v>
      </c>
      <c r="Q2970" s="25">
        <f>f_return(A2970,1,参数!$B$1-365/2,参数!$B$1)</f>
        <v>0</v>
      </c>
      <c r="R2970" s="25">
        <f ca="1">f_return(A2970,1,参数!$B$4,参数!$B$1)</f>
        <v>0</v>
      </c>
      <c r="S2970" s="25">
        <f ca="1">f_return(A2970,1,参数!$B$6,参数!$B$1)</f>
        <v>0</v>
      </c>
      <c r="T2970" t="str">
        <f>f_info_investtype(A2970)</f>
        <v>偏债混合型基金</v>
      </c>
      <c r="U2970" t="str">
        <f>f_info_fundmanager(A2970)</f>
        <v>王申</v>
      </c>
      <c r="V2970">
        <f>f_info_manager_onthepostdays(A2970,1)</f>
        <v>72</v>
      </c>
      <c r="W2970" s="25">
        <f ca="1">f_return_1w(A2970,"0",参数!$B$2)</f>
        <v>0</v>
      </c>
      <c r="X2970" s="25">
        <f>f_return_1m(A2970,"0",参数!$B$1)</f>
        <v>0.350385423966358</v>
      </c>
      <c r="Y2970" s="25">
        <f>f_return_3m(A2970,0,参数!$B$1)</f>
        <v>0</v>
      </c>
      <c r="Z2970" s="25">
        <f>f_return_6m(A2970,0,参数!B2969)</f>
        <v>0</v>
      </c>
      <c r="AA2970" t="str">
        <f>f_dq_status(A2970,参数!$B$1)</f>
        <v>封闭期</v>
      </c>
      <c r="AB2970" s="17">
        <f ca="1">f_risk_maxdownside(A2970,参数!$B$6,参数!$B$1)</f>
        <v>-0.329999999999997</v>
      </c>
      <c r="AC2970" s="17">
        <f ca="1">f_risk_maxdownside(A2970,参数!$B$4,参数!$B$1)</f>
        <v>-0.329999999999997</v>
      </c>
      <c r="AD2970" t="str">
        <f ca="1">f_risk_maxdownside_date(A2970,参数!$B$6,参数!$B$1)</f>
        <v>20201202-20210115</v>
      </c>
    </row>
    <row r="2971" spans="1:30">
      <c r="A2971" s="15" t="s">
        <v>2999</v>
      </c>
      <c r="B2971" t="str">
        <f>f_info_name(A2971)</f>
        <v>富国均衡策略</v>
      </c>
      <c r="C2971" t="str">
        <f>f_info_setupdate(A2971)</f>
        <v>2020-11-23</v>
      </c>
      <c r="D2971" s="16">
        <f t="shared" si="46"/>
        <v>63</v>
      </c>
      <c r="F2971" s="17">
        <f>f_netasset_total(A2971,参数!$B$1,100000000)</f>
        <v>80.0055723646</v>
      </c>
      <c r="G2971" s="17">
        <f ca="1">f_nav_adjustedreturn(A2971,参数!$B$2,参数!$B$1)</f>
        <v>0</v>
      </c>
      <c r="H2971" s="17">
        <f ca="1">f_nav_periodreturnrankingper(A2971,参数!$B$2,参数!$B$1,3)</f>
        <v>0</v>
      </c>
      <c r="I2971" s="17">
        <f ca="1">f_nav_adjustedreturn(A2971,参数!$B$3,参数!$B$2)</f>
        <v>0</v>
      </c>
      <c r="J2971" s="17">
        <f ca="1">f_nav_periodreturnrankingper(A2971,参数!$B$3,参数!$B$2,3)</f>
        <v>0</v>
      </c>
      <c r="K2971" s="17">
        <f ca="1">f_nav_adjustedreturn(A2971,参数!$B$4,参数!$B$3)</f>
        <v>0</v>
      </c>
      <c r="L2971" s="17">
        <f ca="1">f_nav_periodreturnrankingper(A2971,参数!$B$4,参数!$B$3,3)</f>
        <v>0</v>
      </c>
      <c r="M2971" s="17">
        <f ca="1">f_nav_adjustedreturn(A2971,参数!$B$5,参数!$B$4)</f>
        <v>0</v>
      </c>
      <c r="N2971" s="17">
        <f ca="1">f_nav_periodreturnrankingper(A2971,参数!$B$5,参数!$B$4,3)</f>
        <v>0</v>
      </c>
      <c r="O2971" s="17">
        <f ca="1">f_nav_adjustedreturn(A2971,参数!$B$6,参数!$B$5)</f>
        <v>0</v>
      </c>
      <c r="P2971" s="17">
        <f ca="1">f_nav_periodreturnrankingper(A2971,参数!$B$6,参数!$B$5,3)</f>
        <v>0</v>
      </c>
      <c r="Q2971" s="25">
        <f>f_return(A2971,1,参数!$B$1-365/2,参数!$B$1)</f>
        <v>0</v>
      </c>
      <c r="R2971" s="25">
        <f ca="1">f_return(A2971,1,参数!$B$4,参数!$B$1)</f>
        <v>0</v>
      </c>
      <c r="S2971" s="25">
        <f ca="1">f_return(A2971,1,参数!$B$6,参数!$B$1)</f>
        <v>0</v>
      </c>
      <c r="T2971" t="str">
        <f>f_info_investtype(A2971)</f>
        <v>偏股混合型基金</v>
      </c>
      <c r="U2971" t="str">
        <f>f_info_fundmanager(A2971)</f>
        <v>刘博</v>
      </c>
      <c r="V2971">
        <f>f_info_manager_onthepostdays(A2971,1)</f>
        <v>80</v>
      </c>
      <c r="W2971" s="25">
        <f ca="1">f_return_1w(A2971,"0",参数!$B$2)</f>
        <v>0</v>
      </c>
      <c r="X2971" s="25">
        <f>f_return_1m(A2971,"0",参数!$B$1)</f>
        <v>2.48015873015872</v>
      </c>
      <c r="Y2971" s="25">
        <f>f_return_3m(A2971,0,参数!$B$1)</f>
        <v>0</v>
      </c>
      <c r="Z2971" s="25">
        <f>f_return_6m(A2971,0,参数!B2970)</f>
        <v>0</v>
      </c>
      <c r="AA2971" t="str">
        <f>f_dq_status(A2971,参数!$B$1)</f>
        <v>封闭期</v>
      </c>
      <c r="AB2971" s="17">
        <f ca="1">f_risk_maxdownside(A2971,参数!$B$6,参数!$B$1)</f>
        <v>-0.0899910008999112</v>
      </c>
      <c r="AC2971" s="17">
        <f ca="1">f_risk_maxdownside(A2971,参数!$B$4,参数!$B$1)</f>
        <v>-0.0899910008999112</v>
      </c>
      <c r="AD2971" t="str">
        <f ca="1">f_risk_maxdownside_date(A2971,参数!$B$6,参数!$B$1)</f>
        <v>20201128-20201211</v>
      </c>
    </row>
    <row r="2972" spans="1:30">
      <c r="A2972" s="15" t="s">
        <v>3000</v>
      </c>
      <c r="B2972" t="str">
        <f>f_info_name(A2972)</f>
        <v>华商双擎领航</v>
      </c>
      <c r="C2972" t="str">
        <f>f_info_setupdate(A2972)</f>
        <v>2020-11-23</v>
      </c>
      <c r="D2972" s="16">
        <f t="shared" si="46"/>
        <v>63</v>
      </c>
      <c r="F2972" s="17">
        <f>f_netasset_total(A2972,参数!$B$1,100000000)</f>
        <v>39.5975860313</v>
      </c>
      <c r="G2972" s="17">
        <f ca="1">f_nav_adjustedreturn(A2972,参数!$B$2,参数!$B$1)</f>
        <v>0</v>
      </c>
      <c r="H2972" s="17">
        <f ca="1">f_nav_periodreturnrankingper(A2972,参数!$B$2,参数!$B$1,3)</f>
        <v>0</v>
      </c>
      <c r="I2972" s="17">
        <f ca="1">f_nav_adjustedreturn(A2972,参数!$B$3,参数!$B$2)</f>
        <v>0</v>
      </c>
      <c r="J2972" s="17">
        <f ca="1">f_nav_periodreturnrankingper(A2972,参数!$B$3,参数!$B$2,3)</f>
        <v>0</v>
      </c>
      <c r="K2972" s="17">
        <f ca="1">f_nav_adjustedreturn(A2972,参数!$B$4,参数!$B$3)</f>
        <v>0</v>
      </c>
      <c r="L2972" s="17">
        <f ca="1">f_nav_periodreturnrankingper(A2972,参数!$B$4,参数!$B$3,3)</f>
        <v>0</v>
      </c>
      <c r="M2972" s="17">
        <f ca="1">f_nav_adjustedreturn(A2972,参数!$B$5,参数!$B$4)</f>
        <v>0</v>
      </c>
      <c r="N2972" s="17">
        <f ca="1">f_nav_periodreturnrankingper(A2972,参数!$B$5,参数!$B$4,3)</f>
        <v>0</v>
      </c>
      <c r="O2972" s="17">
        <f ca="1">f_nav_adjustedreturn(A2972,参数!$B$6,参数!$B$5)</f>
        <v>0</v>
      </c>
      <c r="P2972" s="17">
        <f ca="1">f_nav_periodreturnrankingper(A2972,参数!$B$6,参数!$B$5,3)</f>
        <v>0</v>
      </c>
      <c r="Q2972" s="25">
        <f>f_return(A2972,1,参数!$B$1-365/2,参数!$B$1)</f>
        <v>0</v>
      </c>
      <c r="R2972" s="25">
        <f ca="1">f_return(A2972,1,参数!$B$4,参数!$B$1)</f>
        <v>0</v>
      </c>
      <c r="S2972" s="25">
        <f ca="1">f_return(A2972,1,参数!$B$6,参数!$B$1)</f>
        <v>0</v>
      </c>
      <c r="T2972" t="str">
        <f>f_info_investtype(A2972)</f>
        <v>偏股混合型基金</v>
      </c>
      <c r="U2972" t="str">
        <f>f_info_fundmanager(A2972)</f>
        <v>梁皓</v>
      </c>
      <c r="V2972">
        <f>f_info_manager_onthepostdays(A2972,1)</f>
        <v>80</v>
      </c>
      <c r="W2972" s="25">
        <f ca="1">f_return_1w(A2972,"0",参数!$B$2)</f>
        <v>0</v>
      </c>
      <c r="X2972" s="25">
        <f>f_return_1m(A2972,"0",参数!$B$1)</f>
        <v>6.6606840163526</v>
      </c>
      <c r="Y2972" s="25">
        <f>f_return_3m(A2972,0,参数!$B$1)</f>
        <v>0</v>
      </c>
      <c r="Z2972" s="25">
        <f>f_return_6m(A2972,0,参数!B2971)</f>
        <v>0</v>
      </c>
      <c r="AA2972" t="str">
        <f>f_dq_status(A2972,参数!$B$1)</f>
        <v>封闭期</v>
      </c>
      <c r="AB2972" s="17">
        <f ca="1">f_risk_maxdownside(A2972,参数!$B$6,参数!$B$1)</f>
        <v>-4.86143951574765</v>
      </c>
      <c r="AC2972" s="17">
        <f ca="1">f_risk_maxdownside(A2972,参数!$B$4,参数!$B$1)</f>
        <v>-4.86143951574765</v>
      </c>
      <c r="AD2972" t="str">
        <f ca="1">f_risk_maxdownside_date(A2972,参数!$B$6,参数!$B$1)</f>
        <v>20210109-20210115</v>
      </c>
    </row>
    <row r="2973" spans="1:30">
      <c r="A2973" s="15" t="s">
        <v>3001</v>
      </c>
      <c r="B2973" t="str">
        <f>f_info_name(A2973)</f>
        <v>淳厚欣颐一年持有</v>
      </c>
      <c r="C2973" t="str">
        <f>f_info_setupdate(A2973)</f>
        <v>2020-12-22</v>
      </c>
      <c r="D2973" s="16">
        <f t="shared" si="46"/>
        <v>34</v>
      </c>
      <c r="F2973" s="17">
        <f>f_netasset_total(A2973,参数!$B$1,100000000)</f>
        <v>5.3243441499</v>
      </c>
      <c r="G2973" s="17">
        <f ca="1">f_nav_adjustedreturn(A2973,参数!$B$2,参数!$B$1)</f>
        <v>0</v>
      </c>
      <c r="H2973" s="17">
        <f ca="1">f_nav_periodreturnrankingper(A2973,参数!$B$2,参数!$B$1,3)</f>
        <v>0</v>
      </c>
      <c r="I2973" s="17">
        <f ca="1">f_nav_adjustedreturn(A2973,参数!$B$3,参数!$B$2)</f>
        <v>0</v>
      </c>
      <c r="J2973" s="17">
        <f ca="1">f_nav_periodreturnrankingper(A2973,参数!$B$3,参数!$B$2,3)</f>
        <v>0</v>
      </c>
      <c r="K2973" s="17">
        <f ca="1">f_nav_adjustedreturn(A2973,参数!$B$4,参数!$B$3)</f>
        <v>0</v>
      </c>
      <c r="L2973" s="17">
        <f ca="1">f_nav_periodreturnrankingper(A2973,参数!$B$4,参数!$B$3,3)</f>
        <v>0</v>
      </c>
      <c r="M2973" s="17">
        <f ca="1">f_nav_adjustedreturn(A2973,参数!$B$5,参数!$B$4)</f>
        <v>0</v>
      </c>
      <c r="N2973" s="17">
        <f ca="1">f_nav_periodreturnrankingper(A2973,参数!$B$5,参数!$B$4,3)</f>
        <v>0</v>
      </c>
      <c r="O2973" s="17">
        <f ca="1">f_nav_adjustedreturn(A2973,参数!$B$6,参数!$B$5)</f>
        <v>0</v>
      </c>
      <c r="P2973" s="17">
        <f ca="1">f_nav_periodreturnrankingper(A2973,参数!$B$6,参数!$B$5,3)</f>
        <v>0</v>
      </c>
      <c r="Q2973" s="25">
        <f>f_return(A2973,1,参数!$B$1-365/2,参数!$B$1)</f>
        <v>0</v>
      </c>
      <c r="R2973" s="25">
        <f ca="1">f_return(A2973,1,参数!$B$4,参数!$B$1)</f>
        <v>0</v>
      </c>
      <c r="S2973" s="25">
        <f ca="1">f_return(A2973,1,参数!$B$6,参数!$B$1)</f>
        <v>0</v>
      </c>
      <c r="T2973" t="str">
        <f>f_info_investtype(A2973)</f>
        <v>偏股混合型基金</v>
      </c>
      <c r="U2973" t="str">
        <f>f_info_fundmanager(A2973)</f>
        <v>薛莉丽,王晓明</v>
      </c>
      <c r="V2973">
        <f>f_info_manager_onthepostdays(A2973,1)</f>
        <v>51</v>
      </c>
      <c r="W2973" s="25">
        <f ca="1">f_return_1w(A2973,"0",参数!$B$2)</f>
        <v>0</v>
      </c>
      <c r="X2973" s="25">
        <f>f_return_1m(A2973,"0",参数!$B$1)</f>
        <v>6.77390348686183</v>
      </c>
      <c r="Y2973" s="25">
        <f>f_return_3m(A2973,0,参数!$B$1)</f>
        <v>0</v>
      </c>
      <c r="Z2973" s="25">
        <f>f_return_6m(A2973,0,参数!B2972)</f>
        <v>0</v>
      </c>
      <c r="AA2973" t="str">
        <f>f_dq_status(A2973,参数!$B$1)</f>
        <v>开放申购|暂停赎回</v>
      </c>
      <c r="AB2973" s="17">
        <f ca="1">f_risk_maxdownside(A2973,参数!$B$6,参数!$B$1)</f>
        <v>-0.503290747193174</v>
      </c>
      <c r="AC2973" s="17">
        <f ca="1">f_risk_maxdownside(A2973,参数!$B$4,参数!$B$1)</f>
        <v>-0.503290747193174</v>
      </c>
      <c r="AD2973" t="str">
        <f ca="1">f_risk_maxdownside_date(A2973,参数!$B$6,参数!$B$1)</f>
        <v>20210109-20210111</v>
      </c>
    </row>
    <row r="2974" spans="1:30">
      <c r="A2974" s="15" t="s">
        <v>3002</v>
      </c>
      <c r="B2974" t="str">
        <f>f_info_name(A2974)</f>
        <v>浙商智选领航三年持有A</v>
      </c>
      <c r="C2974" t="str">
        <f>f_info_setupdate(A2974)</f>
        <v>2021-01-13</v>
      </c>
      <c r="D2974" s="16">
        <f t="shared" si="46"/>
        <v>12</v>
      </c>
      <c r="F2974" s="17">
        <f>f_netasset_total(A2974,参数!$B$1,100000000)</f>
        <v>6.4969091149</v>
      </c>
      <c r="G2974" s="17">
        <f ca="1">f_nav_adjustedreturn(A2974,参数!$B$2,参数!$B$1)</f>
        <v>0</v>
      </c>
      <c r="H2974" s="17">
        <f ca="1">f_nav_periodreturnrankingper(A2974,参数!$B$2,参数!$B$1,3)</f>
        <v>0</v>
      </c>
      <c r="I2974" s="17">
        <f ca="1">f_nav_adjustedreturn(A2974,参数!$B$3,参数!$B$2)</f>
        <v>0</v>
      </c>
      <c r="J2974" s="17">
        <f ca="1">f_nav_periodreturnrankingper(A2974,参数!$B$3,参数!$B$2,3)</f>
        <v>0</v>
      </c>
      <c r="K2974" s="17">
        <f ca="1">f_nav_adjustedreturn(A2974,参数!$B$4,参数!$B$3)</f>
        <v>0</v>
      </c>
      <c r="L2974" s="17">
        <f ca="1">f_nav_periodreturnrankingper(A2974,参数!$B$4,参数!$B$3,3)</f>
        <v>0</v>
      </c>
      <c r="M2974" s="17">
        <f ca="1">f_nav_adjustedreturn(A2974,参数!$B$5,参数!$B$4)</f>
        <v>0</v>
      </c>
      <c r="N2974" s="17">
        <f ca="1">f_nav_periodreturnrankingper(A2974,参数!$B$5,参数!$B$4,3)</f>
        <v>0</v>
      </c>
      <c r="O2974" s="17">
        <f ca="1">f_nav_adjustedreturn(A2974,参数!$B$6,参数!$B$5)</f>
        <v>0</v>
      </c>
      <c r="P2974" s="17">
        <f ca="1">f_nav_periodreturnrankingper(A2974,参数!$B$6,参数!$B$5,3)</f>
        <v>0</v>
      </c>
      <c r="Q2974" s="25">
        <f>f_return(A2974,1,参数!$B$1-365/2,参数!$B$1)</f>
        <v>0</v>
      </c>
      <c r="R2974" s="25">
        <f ca="1">f_return(A2974,1,参数!$B$4,参数!$B$1)</f>
        <v>0</v>
      </c>
      <c r="S2974" s="25">
        <f ca="1">f_return(A2974,1,参数!$B$6,参数!$B$1)</f>
        <v>0</v>
      </c>
      <c r="T2974" t="str">
        <f>f_info_investtype(A2974)</f>
        <v>偏股混合型基金</v>
      </c>
      <c r="U2974" t="str">
        <f>f_info_fundmanager(A2974)</f>
        <v>查晓磊,向伟</v>
      </c>
      <c r="V2974">
        <f>f_info_manager_onthepostdays(A2974,1)</f>
        <v>29</v>
      </c>
      <c r="W2974" s="25">
        <f ca="1">f_return_1w(A2974,"0",参数!$B$2)</f>
        <v>0</v>
      </c>
      <c r="X2974" s="25">
        <f>f_return_1m(A2974,"0",参数!$B$1)</f>
        <v>0</v>
      </c>
      <c r="Y2974" s="25">
        <f>f_return_3m(A2974,0,参数!$B$1)</f>
        <v>0</v>
      </c>
      <c r="Z2974" s="25">
        <f>f_return_6m(A2974,0,参数!B2973)</f>
        <v>0</v>
      </c>
      <c r="AA2974" t="str">
        <f>f_dq_status(A2974,参数!$B$1)</f>
        <v>封闭期</v>
      </c>
      <c r="AB2974" s="17">
        <f ca="1">f_risk_maxdownside(A2974,参数!$B$6,参数!$B$1)</f>
        <v>-0.0199999999999978</v>
      </c>
      <c r="AC2974" s="17">
        <f ca="1">f_risk_maxdownside(A2974,参数!$B$4,参数!$B$1)</f>
        <v>-0.0199999999999978</v>
      </c>
      <c r="AD2974" t="str">
        <f ca="1">f_risk_maxdownside_date(A2974,参数!$B$6,参数!$B$1)</f>
        <v>20210114-20210115</v>
      </c>
    </row>
    <row r="2975" spans="1:30">
      <c r="A2975" s="15" t="s">
        <v>3003</v>
      </c>
      <c r="B2975" t="str">
        <f>f_info_name(A2975)</f>
        <v>华安新兴消费A</v>
      </c>
      <c r="C2975" t="str">
        <f>f_info_setupdate(A2975)</f>
        <v>2020-12-11</v>
      </c>
      <c r="D2975" s="16">
        <f t="shared" si="46"/>
        <v>45</v>
      </c>
      <c r="F2975" s="17">
        <f>f_netasset_total(A2975,参数!$B$1,100000000)</f>
        <v>77.8633308059</v>
      </c>
      <c r="G2975" s="17">
        <f ca="1">f_nav_adjustedreturn(A2975,参数!$B$2,参数!$B$1)</f>
        <v>0</v>
      </c>
      <c r="H2975" s="17">
        <f ca="1">f_nav_periodreturnrankingper(A2975,参数!$B$2,参数!$B$1,3)</f>
        <v>0</v>
      </c>
      <c r="I2975" s="17">
        <f ca="1">f_nav_adjustedreturn(A2975,参数!$B$3,参数!$B$2)</f>
        <v>0</v>
      </c>
      <c r="J2975" s="17">
        <f ca="1">f_nav_periodreturnrankingper(A2975,参数!$B$3,参数!$B$2,3)</f>
        <v>0</v>
      </c>
      <c r="K2975" s="17">
        <f ca="1">f_nav_adjustedreturn(A2975,参数!$B$4,参数!$B$3)</f>
        <v>0</v>
      </c>
      <c r="L2975" s="17">
        <f ca="1">f_nav_periodreturnrankingper(A2975,参数!$B$4,参数!$B$3,3)</f>
        <v>0</v>
      </c>
      <c r="M2975" s="17">
        <f ca="1">f_nav_adjustedreturn(A2975,参数!$B$5,参数!$B$4)</f>
        <v>0</v>
      </c>
      <c r="N2975" s="17">
        <f ca="1">f_nav_periodreturnrankingper(A2975,参数!$B$5,参数!$B$4,3)</f>
        <v>0</v>
      </c>
      <c r="O2975" s="17">
        <f ca="1">f_nav_adjustedreturn(A2975,参数!$B$6,参数!$B$5)</f>
        <v>0</v>
      </c>
      <c r="P2975" s="17">
        <f ca="1">f_nav_periodreturnrankingper(A2975,参数!$B$6,参数!$B$5,3)</f>
        <v>0</v>
      </c>
      <c r="Q2975" s="25">
        <f>f_return(A2975,1,参数!$B$1-365/2,参数!$B$1)</f>
        <v>0</v>
      </c>
      <c r="R2975" s="25">
        <f ca="1">f_return(A2975,1,参数!$B$4,参数!$B$1)</f>
        <v>0</v>
      </c>
      <c r="S2975" s="25">
        <f ca="1">f_return(A2975,1,参数!$B$6,参数!$B$1)</f>
        <v>0</v>
      </c>
      <c r="T2975" t="str">
        <f>f_info_investtype(A2975)</f>
        <v>偏股混合型基金</v>
      </c>
      <c r="U2975" t="str">
        <f>f_info_fundmanager(A2975)</f>
        <v>陈媛</v>
      </c>
      <c r="V2975">
        <f>f_info_manager_onthepostdays(A2975,1)</f>
        <v>62</v>
      </c>
      <c r="W2975" s="25">
        <f ca="1">f_return_1w(A2975,"0",参数!$B$2)</f>
        <v>0</v>
      </c>
      <c r="X2975" s="25">
        <f>f_return_1m(A2975,"0",参数!$B$1)</f>
        <v>3.8982883150292</v>
      </c>
      <c r="Y2975" s="25">
        <f>f_return_3m(A2975,0,参数!$B$1)</f>
        <v>0</v>
      </c>
      <c r="Z2975" s="25">
        <f>f_return_6m(A2975,0,参数!B2974)</f>
        <v>0</v>
      </c>
      <c r="AA2975" t="str">
        <f>f_dq_status(A2975,参数!$B$1)</f>
        <v>封闭期</v>
      </c>
      <c r="AB2975" s="17">
        <f ca="1">f_risk_maxdownside(A2975,参数!$B$6,参数!$B$1)</f>
        <v>-0.753914556350283</v>
      </c>
      <c r="AC2975" s="17">
        <f ca="1">f_risk_maxdownside(A2975,参数!$B$4,参数!$B$1)</f>
        <v>-0.753914556350283</v>
      </c>
      <c r="AD2975" t="str">
        <f ca="1">f_risk_maxdownside_date(A2975,参数!$B$6,参数!$B$1)</f>
        <v>20210109-20210115</v>
      </c>
    </row>
    <row r="2976" spans="1:30">
      <c r="A2976" s="15" t="s">
        <v>3004</v>
      </c>
      <c r="B2976" t="str">
        <f>f_info_name(A2976)</f>
        <v>汇添富数字生活六个月持有</v>
      </c>
      <c r="C2976" t="str">
        <f>f_info_setupdate(A2976)</f>
        <v>2020-11-18</v>
      </c>
      <c r="D2976" s="16">
        <f t="shared" si="46"/>
        <v>68</v>
      </c>
      <c r="F2976" s="17">
        <f>f_netasset_total(A2976,参数!$B$1,100000000)</f>
        <v>118.6812625166</v>
      </c>
      <c r="G2976" s="17">
        <f ca="1">f_nav_adjustedreturn(A2976,参数!$B$2,参数!$B$1)</f>
        <v>0</v>
      </c>
      <c r="H2976" s="17">
        <f ca="1">f_nav_periodreturnrankingper(A2976,参数!$B$2,参数!$B$1,3)</f>
        <v>0</v>
      </c>
      <c r="I2976" s="17">
        <f ca="1">f_nav_adjustedreturn(A2976,参数!$B$3,参数!$B$2)</f>
        <v>0</v>
      </c>
      <c r="J2976" s="17">
        <f ca="1">f_nav_periodreturnrankingper(A2976,参数!$B$3,参数!$B$2,3)</f>
        <v>0</v>
      </c>
      <c r="K2976" s="17">
        <f ca="1">f_nav_adjustedreturn(A2976,参数!$B$4,参数!$B$3)</f>
        <v>0</v>
      </c>
      <c r="L2976" s="17">
        <f ca="1">f_nav_periodreturnrankingper(A2976,参数!$B$4,参数!$B$3,3)</f>
        <v>0</v>
      </c>
      <c r="M2976" s="17">
        <f ca="1">f_nav_adjustedreturn(A2976,参数!$B$5,参数!$B$4)</f>
        <v>0</v>
      </c>
      <c r="N2976" s="17">
        <f ca="1">f_nav_periodreturnrankingper(A2976,参数!$B$5,参数!$B$4,3)</f>
        <v>0</v>
      </c>
      <c r="O2976" s="17">
        <f ca="1">f_nav_adjustedreturn(A2976,参数!$B$6,参数!$B$5)</f>
        <v>0</v>
      </c>
      <c r="P2976" s="17">
        <f ca="1">f_nav_periodreturnrankingper(A2976,参数!$B$6,参数!$B$5,3)</f>
        <v>0</v>
      </c>
      <c r="Q2976" s="25">
        <f>f_return(A2976,1,参数!$B$1-365/2,参数!$B$1)</f>
        <v>0</v>
      </c>
      <c r="R2976" s="25">
        <f ca="1">f_return(A2976,1,参数!$B$4,参数!$B$1)</f>
        <v>0</v>
      </c>
      <c r="S2976" s="25">
        <f ca="1">f_return(A2976,1,参数!$B$6,参数!$B$1)</f>
        <v>0</v>
      </c>
      <c r="T2976" t="str">
        <f>f_info_investtype(A2976)</f>
        <v>偏股混合型基金</v>
      </c>
      <c r="U2976" t="str">
        <f>f_info_fundmanager(A2976)</f>
        <v>杨瑨</v>
      </c>
      <c r="V2976">
        <f>f_info_manager_onthepostdays(A2976,1)</f>
        <v>85</v>
      </c>
      <c r="W2976" s="25">
        <f ca="1">f_return_1w(A2976,"0",参数!$B$2)</f>
        <v>0</v>
      </c>
      <c r="X2976" s="25">
        <f>f_return_1m(A2976,"0",参数!$B$1)</f>
        <v>9.83346550356861</v>
      </c>
      <c r="Y2976" s="25">
        <f>f_return_3m(A2976,0,参数!$B$1)</f>
        <v>0</v>
      </c>
      <c r="Z2976" s="25">
        <f>f_return_6m(A2976,0,参数!B2975)</f>
        <v>0</v>
      </c>
      <c r="AA2976" t="str">
        <f>f_dq_status(A2976,参数!$B$1)</f>
        <v>封闭期</v>
      </c>
      <c r="AB2976" s="17">
        <f ca="1">f_risk_maxdownside(A2976,参数!$B$6,参数!$B$1)</f>
        <v>-0.379355096336231</v>
      </c>
      <c r="AC2976" s="17">
        <f ca="1">f_risk_maxdownside(A2976,参数!$B$4,参数!$B$1)</f>
        <v>-0.379355096336231</v>
      </c>
      <c r="AD2976" t="str">
        <f ca="1">f_risk_maxdownside_date(A2976,参数!$B$6,参数!$B$1)</f>
        <v>20201205-20201211</v>
      </c>
    </row>
    <row r="2977" spans="1:30">
      <c r="A2977" s="15" t="s">
        <v>3005</v>
      </c>
      <c r="B2977" t="str">
        <f>f_info_name(A2977)</f>
        <v>永赢成长领航A</v>
      </c>
      <c r="C2977" t="str">
        <f>f_info_setupdate(A2977)</f>
        <v>2020-12-01</v>
      </c>
      <c r="D2977" s="16">
        <f t="shared" si="46"/>
        <v>55</v>
      </c>
      <c r="F2977" s="17">
        <f>f_netasset_total(A2977,参数!$B$1,100000000)</f>
        <v>14.4175834188</v>
      </c>
      <c r="G2977" s="17">
        <f ca="1">f_nav_adjustedreturn(A2977,参数!$B$2,参数!$B$1)</f>
        <v>0</v>
      </c>
      <c r="H2977" s="17">
        <f ca="1">f_nav_periodreturnrankingper(A2977,参数!$B$2,参数!$B$1,3)</f>
        <v>0</v>
      </c>
      <c r="I2977" s="17">
        <f ca="1">f_nav_adjustedreturn(A2977,参数!$B$3,参数!$B$2)</f>
        <v>0</v>
      </c>
      <c r="J2977" s="17">
        <f ca="1">f_nav_periodreturnrankingper(A2977,参数!$B$3,参数!$B$2,3)</f>
        <v>0</v>
      </c>
      <c r="K2977" s="17">
        <f ca="1">f_nav_adjustedreturn(A2977,参数!$B$4,参数!$B$3)</f>
        <v>0</v>
      </c>
      <c r="L2977" s="17">
        <f ca="1">f_nav_periodreturnrankingper(A2977,参数!$B$4,参数!$B$3,3)</f>
        <v>0</v>
      </c>
      <c r="M2977" s="17">
        <f ca="1">f_nav_adjustedreturn(A2977,参数!$B$5,参数!$B$4)</f>
        <v>0</v>
      </c>
      <c r="N2977" s="17">
        <f ca="1">f_nav_periodreturnrankingper(A2977,参数!$B$5,参数!$B$4,3)</f>
        <v>0</v>
      </c>
      <c r="O2977" s="17">
        <f ca="1">f_nav_adjustedreturn(A2977,参数!$B$6,参数!$B$5)</f>
        <v>0</v>
      </c>
      <c r="P2977" s="17">
        <f ca="1">f_nav_periodreturnrankingper(A2977,参数!$B$6,参数!$B$5,3)</f>
        <v>0</v>
      </c>
      <c r="Q2977" s="25">
        <f>f_return(A2977,1,参数!$B$1-365/2,参数!$B$1)</f>
        <v>0</v>
      </c>
      <c r="R2977" s="25">
        <f ca="1">f_return(A2977,1,参数!$B$4,参数!$B$1)</f>
        <v>0</v>
      </c>
      <c r="S2977" s="25">
        <f ca="1">f_return(A2977,1,参数!$B$6,参数!$B$1)</f>
        <v>0</v>
      </c>
      <c r="T2977" t="str">
        <f>f_info_investtype(A2977)</f>
        <v>偏股混合型基金</v>
      </c>
      <c r="U2977" t="str">
        <f>f_info_fundmanager(A2977)</f>
        <v>于航</v>
      </c>
      <c r="V2977">
        <f>f_info_manager_onthepostdays(A2977,1)</f>
        <v>72</v>
      </c>
      <c r="W2977" s="25">
        <f ca="1">f_return_1w(A2977,"0",参数!$B$2)</f>
        <v>0</v>
      </c>
      <c r="X2977" s="25">
        <f>f_return_1m(A2977,"0",参数!$B$1)</f>
        <v>14.9845375316278</v>
      </c>
      <c r="Y2977" s="25">
        <f>f_return_3m(A2977,0,参数!$B$1)</f>
        <v>0</v>
      </c>
      <c r="Z2977" s="25">
        <f>f_return_6m(A2977,0,参数!B2976)</f>
        <v>0</v>
      </c>
      <c r="AA2977" t="str">
        <f>f_dq_status(A2977,参数!$B$1)</f>
        <v>开放申购|开放赎回</v>
      </c>
      <c r="AB2977" s="17">
        <f ca="1">f_risk_maxdownside(A2977,参数!$B$6,参数!$B$1)</f>
        <v>-3.0802983764809</v>
      </c>
      <c r="AC2977" s="17">
        <f ca="1">f_risk_maxdownside(A2977,参数!$B$4,参数!$B$1)</f>
        <v>-3.0802983764809</v>
      </c>
      <c r="AD2977" t="str">
        <f ca="1">f_risk_maxdownside_date(A2977,参数!$B$6,参数!$B$1)</f>
        <v>20210113-20210114</v>
      </c>
    </row>
    <row r="2978" spans="1:30">
      <c r="A2978" s="15" t="s">
        <v>3006</v>
      </c>
      <c r="B2978" t="str">
        <f>f_info_name(A2978)</f>
        <v>新沃创新领航A</v>
      </c>
      <c r="C2978" t="str">
        <f>f_info_setupdate(A2978)</f>
        <v>2020-12-24</v>
      </c>
      <c r="D2978" s="16">
        <f t="shared" si="46"/>
        <v>32</v>
      </c>
      <c r="F2978" s="17">
        <f>f_netasset_total(A2978,参数!$B$1,100000000)</f>
        <v>4.3977807744</v>
      </c>
      <c r="G2978" s="17">
        <f ca="1">f_nav_adjustedreturn(A2978,参数!$B$2,参数!$B$1)</f>
        <v>0</v>
      </c>
      <c r="H2978" s="17">
        <f ca="1">f_nav_periodreturnrankingper(A2978,参数!$B$2,参数!$B$1,3)</f>
        <v>0</v>
      </c>
      <c r="I2978" s="17">
        <f ca="1">f_nav_adjustedreturn(A2978,参数!$B$3,参数!$B$2)</f>
        <v>0</v>
      </c>
      <c r="J2978" s="17">
        <f ca="1">f_nav_periodreturnrankingper(A2978,参数!$B$3,参数!$B$2,3)</f>
        <v>0</v>
      </c>
      <c r="K2978" s="17">
        <f ca="1">f_nav_adjustedreturn(A2978,参数!$B$4,参数!$B$3)</f>
        <v>0</v>
      </c>
      <c r="L2978" s="17">
        <f ca="1">f_nav_periodreturnrankingper(A2978,参数!$B$4,参数!$B$3,3)</f>
        <v>0</v>
      </c>
      <c r="M2978" s="17">
        <f ca="1">f_nav_adjustedreturn(A2978,参数!$B$5,参数!$B$4)</f>
        <v>0</v>
      </c>
      <c r="N2978" s="17">
        <f ca="1">f_nav_periodreturnrankingper(A2978,参数!$B$5,参数!$B$4,3)</f>
        <v>0</v>
      </c>
      <c r="O2978" s="17">
        <f ca="1">f_nav_adjustedreturn(A2978,参数!$B$6,参数!$B$5)</f>
        <v>0</v>
      </c>
      <c r="P2978" s="17">
        <f ca="1">f_nav_periodreturnrankingper(A2978,参数!$B$6,参数!$B$5,3)</f>
        <v>0</v>
      </c>
      <c r="Q2978" s="25">
        <f>f_return(A2978,1,参数!$B$1-365/2,参数!$B$1)</f>
        <v>0</v>
      </c>
      <c r="R2978" s="25">
        <f ca="1">f_return(A2978,1,参数!$B$4,参数!$B$1)</f>
        <v>0</v>
      </c>
      <c r="S2978" s="25">
        <f ca="1">f_return(A2978,1,参数!$B$6,参数!$B$1)</f>
        <v>0</v>
      </c>
      <c r="T2978" t="str">
        <f>f_info_investtype(A2978)</f>
        <v>偏股混合型基金</v>
      </c>
      <c r="U2978" t="str">
        <f>f_info_fundmanager(A2978)</f>
        <v>陈乐华</v>
      </c>
      <c r="V2978">
        <f>f_info_manager_onthepostdays(A2978,1)</f>
        <v>49</v>
      </c>
      <c r="W2978" s="25">
        <f ca="1">f_return_1w(A2978,"0",参数!$B$2)</f>
        <v>0</v>
      </c>
      <c r="X2978" s="25">
        <f>f_return_1m(A2978,"0",参数!$B$1)</f>
        <v>0.0699999999999923</v>
      </c>
      <c r="Y2978" s="25">
        <f>f_return_3m(A2978,0,参数!$B$1)</f>
        <v>0</v>
      </c>
      <c r="Z2978" s="25">
        <f>f_return_6m(A2978,0,参数!B2977)</f>
        <v>0</v>
      </c>
      <c r="AA2978" t="str">
        <f>f_dq_status(A2978,参数!$B$1)</f>
        <v>开放申购|开放赎回</v>
      </c>
      <c r="AB2978" s="17">
        <f ca="1">f_risk_maxdownside(A2978,参数!$B$6,参数!$B$1)</f>
        <v>0</v>
      </c>
      <c r="AC2978" s="17">
        <f ca="1">f_risk_maxdownside(A2978,参数!$B$4,参数!$B$1)</f>
        <v>0</v>
      </c>
      <c r="AD2978" t="str">
        <f ca="1">f_risk_maxdownside_date(A2978,参数!$B$6,参数!$B$1)</f>
        <v>20201225-20201225,20201225-20201231,20210116-20210121,20210116-20210122</v>
      </c>
    </row>
    <row r="2979" spans="1:30">
      <c r="A2979" s="15" t="s">
        <v>3007</v>
      </c>
      <c r="B2979" t="str">
        <f>f_info_name(A2979)</f>
        <v>创金合信医药消费A</v>
      </c>
      <c r="C2979" t="str">
        <f>f_info_setupdate(A2979)</f>
        <v>2020-12-03</v>
      </c>
      <c r="D2979" s="16">
        <f t="shared" si="46"/>
        <v>53</v>
      </c>
      <c r="F2979" s="17">
        <f>f_netasset_total(A2979,参数!$B$1,100000000)</f>
        <v>8.9097736901</v>
      </c>
      <c r="G2979" s="17">
        <f ca="1">f_nav_adjustedreturn(A2979,参数!$B$2,参数!$B$1)</f>
        <v>0</v>
      </c>
      <c r="H2979" s="17">
        <f ca="1">f_nav_periodreturnrankingper(A2979,参数!$B$2,参数!$B$1,3)</f>
        <v>0</v>
      </c>
      <c r="I2979" s="17">
        <f ca="1">f_nav_adjustedreturn(A2979,参数!$B$3,参数!$B$2)</f>
        <v>0</v>
      </c>
      <c r="J2979" s="17">
        <f ca="1">f_nav_periodreturnrankingper(A2979,参数!$B$3,参数!$B$2,3)</f>
        <v>0</v>
      </c>
      <c r="K2979" s="17">
        <f ca="1">f_nav_adjustedreturn(A2979,参数!$B$4,参数!$B$3)</f>
        <v>0</v>
      </c>
      <c r="L2979" s="17">
        <f ca="1">f_nav_periodreturnrankingper(A2979,参数!$B$4,参数!$B$3,3)</f>
        <v>0</v>
      </c>
      <c r="M2979" s="17">
        <f ca="1">f_nav_adjustedreturn(A2979,参数!$B$5,参数!$B$4)</f>
        <v>0</v>
      </c>
      <c r="N2979" s="17">
        <f ca="1">f_nav_periodreturnrankingper(A2979,参数!$B$5,参数!$B$4,3)</f>
        <v>0</v>
      </c>
      <c r="O2979" s="17">
        <f ca="1">f_nav_adjustedreturn(A2979,参数!$B$6,参数!$B$5)</f>
        <v>0</v>
      </c>
      <c r="P2979" s="17">
        <f ca="1">f_nav_periodreturnrankingper(A2979,参数!$B$6,参数!$B$5,3)</f>
        <v>0</v>
      </c>
      <c r="Q2979" s="25">
        <f>f_return(A2979,1,参数!$B$1-365/2,参数!$B$1)</f>
        <v>0</v>
      </c>
      <c r="R2979" s="25">
        <f ca="1">f_return(A2979,1,参数!$B$4,参数!$B$1)</f>
        <v>0</v>
      </c>
      <c r="S2979" s="25">
        <f ca="1">f_return(A2979,1,参数!$B$6,参数!$B$1)</f>
        <v>0</v>
      </c>
      <c r="T2979" t="str">
        <f>f_info_investtype(A2979)</f>
        <v>普通股票型基金</v>
      </c>
      <c r="U2979" t="str">
        <f>f_info_fundmanager(A2979)</f>
        <v>皮劲松</v>
      </c>
      <c r="V2979">
        <f>f_info_manager_onthepostdays(A2979,1)</f>
        <v>70</v>
      </c>
      <c r="W2979" s="25">
        <f ca="1">f_return_1w(A2979,"0",参数!$B$2)</f>
        <v>0</v>
      </c>
      <c r="X2979" s="25">
        <f>f_return_1m(A2979,"0",参数!$B$1)</f>
        <v>6.22166489823478</v>
      </c>
      <c r="Y2979" s="25">
        <f>f_return_3m(A2979,0,参数!$B$1)</f>
        <v>0</v>
      </c>
      <c r="Z2979" s="25">
        <f>f_return_6m(A2979,0,参数!B2978)</f>
        <v>0</v>
      </c>
      <c r="AA2979" t="str">
        <f>f_dq_status(A2979,参数!$B$1)</f>
        <v>开放申购|开放赎回</v>
      </c>
      <c r="AB2979" s="17">
        <f ca="1">f_risk_maxdownside(A2979,参数!$B$6,参数!$B$1)</f>
        <v>-4.70010197459905</v>
      </c>
      <c r="AC2979" s="17">
        <f ca="1">f_risk_maxdownside(A2979,参数!$B$4,参数!$B$1)</f>
        <v>-4.70010197459905</v>
      </c>
      <c r="AD2979" t="str">
        <f ca="1">f_risk_maxdownside_date(A2979,参数!$B$6,参数!$B$1)</f>
        <v>20210113-20210119</v>
      </c>
    </row>
    <row r="2980" spans="1:30">
      <c r="A2980" s="15" t="s">
        <v>3008</v>
      </c>
      <c r="B2980" t="str">
        <f>f_info_name(A2980)</f>
        <v>广发睿选三年持有</v>
      </c>
      <c r="C2980" t="str">
        <f>f_info_setupdate(A2980)</f>
        <v>2020-12-22</v>
      </c>
      <c r="D2980" s="16">
        <f t="shared" si="46"/>
        <v>34</v>
      </c>
      <c r="F2980" s="17">
        <f>f_netasset_total(A2980,参数!$B$1,100000000)</f>
        <v>8.6715878687</v>
      </c>
      <c r="G2980" s="17">
        <f ca="1">f_nav_adjustedreturn(A2980,参数!$B$2,参数!$B$1)</f>
        <v>0</v>
      </c>
      <c r="H2980" s="17">
        <f ca="1">f_nav_periodreturnrankingper(A2980,参数!$B$2,参数!$B$1,3)</f>
        <v>0</v>
      </c>
      <c r="I2980" s="17">
        <f ca="1">f_nav_adjustedreturn(A2980,参数!$B$3,参数!$B$2)</f>
        <v>0</v>
      </c>
      <c r="J2980" s="17">
        <f ca="1">f_nav_periodreturnrankingper(A2980,参数!$B$3,参数!$B$2,3)</f>
        <v>0</v>
      </c>
      <c r="K2980" s="17">
        <f ca="1">f_nav_adjustedreturn(A2980,参数!$B$4,参数!$B$3)</f>
        <v>0</v>
      </c>
      <c r="L2980" s="17">
        <f ca="1">f_nav_periodreturnrankingper(A2980,参数!$B$4,参数!$B$3,3)</f>
        <v>0</v>
      </c>
      <c r="M2980" s="17">
        <f ca="1">f_nav_adjustedreturn(A2980,参数!$B$5,参数!$B$4)</f>
        <v>0</v>
      </c>
      <c r="N2980" s="17">
        <f ca="1">f_nav_periodreturnrankingper(A2980,参数!$B$5,参数!$B$4,3)</f>
        <v>0</v>
      </c>
      <c r="O2980" s="17">
        <f ca="1">f_nav_adjustedreturn(A2980,参数!$B$6,参数!$B$5)</f>
        <v>0</v>
      </c>
      <c r="P2980" s="17">
        <f ca="1">f_nav_periodreturnrankingper(A2980,参数!$B$6,参数!$B$5,3)</f>
        <v>0</v>
      </c>
      <c r="Q2980" s="25">
        <f>f_return(A2980,1,参数!$B$1-365/2,参数!$B$1)</f>
        <v>0</v>
      </c>
      <c r="R2980" s="25">
        <f ca="1">f_return(A2980,1,参数!$B$4,参数!$B$1)</f>
        <v>0</v>
      </c>
      <c r="S2980" s="25">
        <f ca="1">f_return(A2980,1,参数!$B$6,参数!$B$1)</f>
        <v>0</v>
      </c>
      <c r="T2980" t="str">
        <f>f_info_investtype(A2980)</f>
        <v>偏股混合型基金</v>
      </c>
      <c r="U2980" t="str">
        <f>f_info_fundmanager(A2980)</f>
        <v>苗宇</v>
      </c>
      <c r="V2980">
        <f>f_info_manager_onthepostdays(A2980,1)</f>
        <v>51</v>
      </c>
      <c r="W2980" s="25">
        <f ca="1">f_return_1w(A2980,"0",参数!$B$2)</f>
        <v>0</v>
      </c>
      <c r="X2980" s="25">
        <f>f_return_1m(A2980,"0",参数!$B$1)</f>
        <v>12.9697936397169</v>
      </c>
      <c r="Y2980" s="25">
        <f>f_return_3m(A2980,0,参数!$B$1)</f>
        <v>0</v>
      </c>
      <c r="Z2980" s="25">
        <f>f_return_6m(A2980,0,参数!B2979)</f>
        <v>0</v>
      </c>
      <c r="AA2980" t="str">
        <f>f_dq_status(A2980,参数!$B$1)</f>
        <v>开放申购|暂停赎回</v>
      </c>
      <c r="AB2980" s="17">
        <f ca="1">f_risk_maxdownside(A2980,参数!$B$6,参数!$B$1)</f>
        <v>-2.41927802647872</v>
      </c>
      <c r="AC2980" s="17">
        <f ca="1">f_risk_maxdownside(A2980,参数!$B$4,参数!$B$1)</f>
        <v>-2.41927802647872</v>
      </c>
      <c r="AD2980" t="str">
        <f ca="1">f_risk_maxdownside_date(A2980,参数!$B$6,参数!$B$1)</f>
        <v>20210109-20210115</v>
      </c>
    </row>
    <row r="2981" spans="1:30">
      <c r="A2981" s="15" t="s">
        <v>3009</v>
      </c>
      <c r="B2981" t="str">
        <f>f_info_name(A2981)</f>
        <v>广发成长精选A</v>
      </c>
      <c r="C2981" t="str">
        <f>f_info_setupdate(A2981)</f>
        <v>2021-01-20</v>
      </c>
      <c r="D2981" s="16">
        <f t="shared" si="46"/>
        <v>5</v>
      </c>
      <c r="F2981" s="17">
        <f>f_netasset_total(A2981,参数!$B$1,100000000)</f>
        <v>118.7869281143</v>
      </c>
      <c r="G2981" s="17">
        <f ca="1">f_nav_adjustedreturn(A2981,参数!$B$2,参数!$B$1)</f>
        <v>0</v>
      </c>
      <c r="H2981" s="17">
        <f ca="1">f_nav_periodreturnrankingper(A2981,参数!$B$2,参数!$B$1,3)</f>
        <v>0</v>
      </c>
      <c r="I2981" s="17">
        <f ca="1">f_nav_adjustedreturn(A2981,参数!$B$3,参数!$B$2)</f>
        <v>0</v>
      </c>
      <c r="J2981" s="17">
        <f ca="1">f_nav_periodreturnrankingper(A2981,参数!$B$3,参数!$B$2,3)</f>
        <v>0</v>
      </c>
      <c r="K2981" s="17">
        <f ca="1">f_nav_adjustedreturn(A2981,参数!$B$4,参数!$B$3)</f>
        <v>0</v>
      </c>
      <c r="L2981" s="17">
        <f ca="1">f_nav_periodreturnrankingper(A2981,参数!$B$4,参数!$B$3,3)</f>
        <v>0</v>
      </c>
      <c r="M2981" s="17">
        <f ca="1">f_nav_adjustedreturn(A2981,参数!$B$5,参数!$B$4)</f>
        <v>0</v>
      </c>
      <c r="N2981" s="17">
        <f ca="1">f_nav_periodreturnrankingper(A2981,参数!$B$5,参数!$B$4,3)</f>
        <v>0</v>
      </c>
      <c r="O2981" s="17">
        <f ca="1">f_nav_adjustedreturn(A2981,参数!$B$6,参数!$B$5)</f>
        <v>0</v>
      </c>
      <c r="P2981" s="17">
        <f ca="1">f_nav_periodreturnrankingper(A2981,参数!$B$6,参数!$B$5,3)</f>
        <v>0</v>
      </c>
      <c r="Q2981" s="25">
        <f>f_return(A2981,1,参数!$B$1-365/2,参数!$B$1)</f>
        <v>0</v>
      </c>
      <c r="R2981" s="25">
        <f ca="1">f_return(A2981,1,参数!$B$4,参数!$B$1)</f>
        <v>0</v>
      </c>
      <c r="S2981" s="25">
        <f ca="1">f_return(A2981,1,参数!$B$6,参数!$B$1)</f>
        <v>0</v>
      </c>
      <c r="T2981" t="str">
        <f>f_info_investtype(A2981)</f>
        <v>偏股混合型基金</v>
      </c>
      <c r="U2981" t="str">
        <f>f_info_fundmanager(A2981)</f>
        <v>邱璟旻</v>
      </c>
      <c r="V2981">
        <f>f_info_manager_onthepostdays(A2981,1)</f>
        <v>22</v>
      </c>
      <c r="W2981" s="25">
        <f ca="1">f_return_1w(A2981,"0",参数!$B$2)</f>
        <v>0</v>
      </c>
      <c r="X2981" s="25">
        <f>f_return_1m(A2981,"0",参数!$B$1)</f>
        <v>0</v>
      </c>
      <c r="Y2981" s="25">
        <f>f_return_3m(A2981,0,参数!$B$1)</f>
        <v>0</v>
      </c>
      <c r="Z2981" s="25">
        <f>f_return_6m(A2981,0,参数!B2980)</f>
        <v>0</v>
      </c>
      <c r="AA2981" t="str">
        <f>f_dq_status(A2981,参数!$B$1)</f>
        <v>封闭期</v>
      </c>
      <c r="AB2981" s="17">
        <f ca="1">f_risk_maxdownside(A2981,参数!$B$6,参数!$B$1)</f>
        <v>0</v>
      </c>
      <c r="AC2981" s="17">
        <f ca="1">f_risk_maxdownside(A2981,参数!$B$4,参数!$B$1)</f>
        <v>0</v>
      </c>
      <c r="AD2981" t="str">
        <f ca="1">f_risk_maxdownside_date(A2981,参数!$B$6,参数!$B$1)</f>
        <v>20210121-20210122</v>
      </c>
    </row>
    <row r="2982" spans="1:30">
      <c r="A2982" s="15" t="s">
        <v>3010</v>
      </c>
      <c r="B2982" t="str">
        <f>f_info_name(A2982)</f>
        <v>光大保德信安瑞一年持有A</v>
      </c>
      <c r="C2982" t="str">
        <f>f_info_setupdate(A2982)</f>
        <v>2020-12-22</v>
      </c>
      <c r="D2982" s="16">
        <f t="shared" si="46"/>
        <v>34</v>
      </c>
      <c r="F2982" s="17">
        <f>f_netasset_total(A2982,参数!$B$1,100000000)</f>
        <v>21.871645214</v>
      </c>
      <c r="G2982" s="17">
        <f ca="1">f_nav_adjustedreturn(A2982,参数!$B$2,参数!$B$1)</f>
        <v>0</v>
      </c>
      <c r="H2982" s="17">
        <f ca="1">f_nav_periodreturnrankingper(A2982,参数!$B$2,参数!$B$1,3)</f>
        <v>0</v>
      </c>
      <c r="I2982" s="17">
        <f ca="1">f_nav_adjustedreturn(A2982,参数!$B$3,参数!$B$2)</f>
        <v>0</v>
      </c>
      <c r="J2982" s="17">
        <f ca="1">f_nav_periodreturnrankingper(A2982,参数!$B$3,参数!$B$2,3)</f>
        <v>0</v>
      </c>
      <c r="K2982" s="17">
        <f ca="1">f_nav_adjustedreturn(A2982,参数!$B$4,参数!$B$3)</f>
        <v>0</v>
      </c>
      <c r="L2982" s="17">
        <f ca="1">f_nav_periodreturnrankingper(A2982,参数!$B$4,参数!$B$3,3)</f>
        <v>0</v>
      </c>
      <c r="M2982" s="17">
        <f ca="1">f_nav_adjustedreturn(A2982,参数!$B$5,参数!$B$4)</f>
        <v>0</v>
      </c>
      <c r="N2982" s="17">
        <f ca="1">f_nav_periodreturnrankingper(A2982,参数!$B$5,参数!$B$4,3)</f>
        <v>0</v>
      </c>
      <c r="O2982" s="17">
        <f ca="1">f_nav_adjustedreturn(A2982,参数!$B$6,参数!$B$5)</f>
        <v>0</v>
      </c>
      <c r="P2982" s="17">
        <f ca="1">f_nav_periodreturnrankingper(A2982,参数!$B$6,参数!$B$5,3)</f>
        <v>0</v>
      </c>
      <c r="Q2982" s="25">
        <f>f_return(A2982,1,参数!$B$1-365/2,参数!$B$1)</f>
        <v>0</v>
      </c>
      <c r="R2982" s="25">
        <f ca="1">f_return(A2982,1,参数!$B$4,参数!$B$1)</f>
        <v>0</v>
      </c>
      <c r="S2982" s="25">
        <f ca="1">f_return(A2982,1,参数!$B$6,参数!$B$1)</f>
        <v>0</v>
      </c>
      <c r="T2982" t="str">
        <f>f_info_investtype(A2982)</f>
        <v>混合债券型二级基金</v>
      </c>
      <c r="U2982" t="str">
        <f>f_info_fundmanager(A2982)</f>
        <v>沈荣,黄波</v>
      </c>
      <c r="V2982">
        <f>f_info_manager_onthepostdays(A2982,1)</f>
        <v>51</v>
      </c>
      <c r="W2982" s="25">
        <f ca="1">f_return_1w(A2982,"0",参数!$B$2)</f>
        <v>0</v>
      </c>
      <c r="X2982" s="25">
        <f>f_return_1m(A2982,"0",参数!$B$1)</f>
        <v>0.540000000000007</v>
      </c>
      <c r="Y2982" s="25">
        <f>f_return_3m(A2982,0,参数!$B$1)</f>
        <v>0</v>
      </c>
      <c r="Z2982" s="25">
        <f>f_return_6m(A2982,0,参数!B2981)</f>
        <v>0</v>
      </c>
      <c r="AA2982" t="str">
        <f>f_dq_status(A2982,参数!$B$1)</f>
        <v>开放申购|暂停赎回</v>
      </c>
      <c r="AB2982" s="17">
        <f ca="1">f_risk_maxdownside(A2982,参数!$B$6,参数!$B$1)</f>
        <v>-0.267830572363845</v>
      </c>
      <c r="AC2982" s="17">
        <f ca="1">f_risk_maxdownside(A2982,参数!$B$4,参数!$B$1)</f>
        <v>-0.267830572363845</v>
      </c>
      <c r="AD2982" t="str">
        <f ca="1">f_risk_maxdownside_date(A2982,参数!$B$6,参数!$B$1)</f>
        <v>20210122-20210125</v>
      </c>
    </row>
    <row r="2983" spans="1:30">
      <c r="A2983" s="15" t="s">
        <v>3011</v>
      </c>
      <c r="B2983" t="str">
        <f>f_info_name(A2983)</f>
        <v>长城均衡优选</v>
      </c>
      <c r="C2983" t="str">
        <f>f_info_setupdate(A2983)</f>
        <v>2020-12-01</v>
      </c>
      <c r="D2983" s="16">
        <f t="shared" si="46"/>
        <v>55</v>
      </c>
      <c r="F2983" s="17">
        <f>f_netasset_total(A2983,参数!$B$1,100000000)</f>
        <v>7.6114568586</v>
      </c>
      <c r="G2983" s="17">
        <f ca="1">f_nav_adjustedreturn(A2983,参数!$B$2,参数!$B$1)</f>
        <v>0</v>
      </c>
      <c r="H2983" s="17">
        <f ca="1">f_nav_periodreturnrankingper(A2983,参数!$B$2,参数!$B$1,3)</f>
        <v>0</v>
      </c>
      <c r="I2983" s="17">
        <f ca="1">f_nav_adjustedreturn(A2983,参数!$B$3,参数!$B$2)</f>
        <v>0</v>
      </c>
      <c r="J2983" s="17">
        <f ca="1">f_nav_periodreturnrankingper(A2983,参数!$B$3,参数!$B$2,3)</f>
        <v>0</v>
      </c>
      <c r="K2983" s="17">
        <f ca="1">f_nav_adjustedreturn(A2983,参数!$B$4,参数!$B$3)</f>
        <v>0</v>
      </c>
      <c r="L2983" s="17">
        <f ca="1">f_nav_periodreturnrankingper(A2983,参数!$B$4,参数!$B$3,3)</f>
        <v>0</v>
      </c>
      <c r="M2983" s="17">
        <f ca="1">f_nav_adjustedreturn(A2983,参数!$B$5,参数!$B$4)</f>
        <v>0</v>
      </c>
      <c r="N2983" s="17">
        <f ca="1">f_nav_periodreturnrankingper(A2983,参数!$B$5,参数!$B$4,3)</f>
        <v>0</v>
      </c>
      <c r="O2983" s="17">
        <f ca="1">f_nav_adjustedreturn(A2983,参数!$B$6,参数!$B$5)</f>
        <v>0</v>
      </c>
      <c r="P2983" s="17">
        <f ca="1">f_nav_periodreturnrankingper(A2983,参数!$B$6,参数!$B$5,3)</f>
        <v>0</v>
      </c>
      <c r="Q2983" s="25">
        <f>f_return(A2983,1,参数!$B$1-365/2,参数!$B$1)</f>
        <v>0</v>
      </c>
      <c r="R2983" s="25">
        <f ca="1">f_return(A2983,1,参数!$B$4,参数!$B$1)</f>
        <v>0</v>
      </c>
      <c r="S2983" s="25">
        <f ca="1">f_return(A2983,1,参数!$B$6,参数!$B$1)</f>
        <v>0</v>
      </c>
      <c r="T2983" t="str">
        <f>f_info_investtype(A2983)</f>
        <v>偏股混合型基金</v>
      </c>
      <c r="U2983" t="str">
        <f>f_info_fundmanager(A2983)</f>
        <v>何以广</v>
      </c>
      <c r="V2983">
        <f>f_info_manager_onthepostdays(A2983,1)</f>
        <v>72</v>
      </c>
      <c r="W2983" s="25">
        <f ca="1">f_return_1w(A2983,"0",参数!$B$2)</f>
        <v>0</v>
      </c>
      <c r="X2983" s="25">
        <f>f_return_1m(A2983,"0",参数!$B$1)</f>
        <v>2.80019930244146</v>
      </c>
      <c r="Y2983" s="25">
        <f>f_return_3m(A2983,0,参数!$B$1)</f>
        <v>0</v>
      </c>
      <c r="Z2983" s="25">
        <f>f_return_6m(A2983,0,参数!B2982)</f>
        <v>0</v>
      </c>
      <c r="AA2983" t="str">
        <f>f_dq_status(A2983,参数!$B$1)</f>
        <v>封闭期</v>
      </c>
      <c r="AB2983" s="17">
        <f ca="1">f_risk_maxdownside(A2983,参数!$B$6,参数!$B$1)</f>
        <v>-0.683660513722055</v>
      </c>
      <c r="AC2983" s="17">
        <f ca="1">f_risk_maxdownside(A2983,参数!$B$4,参数!$B$1)</f>
        <v>-0.683660513722055</v>
      </c>
      <c r="AD2983" t="str">
        <f ca="1">f_risk_maxdownside_date(A2983,参数!$B$6,参数!$B$1)</f>
        <v>20210109-20210115</v>
      </c>
    </row>
    <row r="2984" spans="1:30">
      <c r="A2984" s="15" t="s">
        <v>3012</v>
      </c>
      <c r="B2984" t="str">
        <f>f_info_name(A2984)</f>
        <v>华泰柏瑞质量领先A</v>
      </c>
      <c r="C2984" t="str">
        <f>f_info_setupdate(A2984)</f>
        <v>2021-01-20</v>
      </c>
      <c r="D2984" s="16">
        <f t="shared" si="46"/>
        <v>5</v>
      </c>
      <c r="F2984" s="17">
        <f>f_netasset_total(A2984,参数!$B$1,100000000)</f>
        <v>79.2097902147</v>
      </c>
      <c r="G2984" s="17">
        <f ca="1">f_nav_adjustedreturn(A2984,参数!$B$2,参数!$B$1)</f>
        <v>0</v>
      </c>
      <c r="H2984" s="17">
        <f ca="1">f_nav_periodreturnrankingper(A2984,参数!$B$2,参数!$B$1,3)</f>
        <v>0</v>
      </c>
      <c r="I2984" s="17">
        <f ca="1">f_nav_adjustedreturn(A2984,参数!$B$3,参数!$B$2)</f>
        <v>0</v>
      </c>
      <c r="J2984" s="17">
        <f ca="1">f_nav_periodreturnrankingper(A2984,参数!$B$3,参数!$B$2,3)</f>
        <v>0</v>
      </c>
      <c r="K2984" s="17">
        <f ca="1">f_nav_adjustedreturn(A2984,参数!$B$4,参数!$B$3)</f>
        <v>0</v>
      </c>
      <c r="L2984" s="17">
        <f ca="1">f_nav_periodreturnrankingper(A2984,参数!$B$4,参数!$B$3,3)</f>
        <v>0</v>
      </c>
      <c r="M2984" s="17">
        <f ca="1">f_nav_adjustedreturn(A2984,参数!$B$5,参数!$B$4)</f>
        <v>0</v>
      </c>
      <c r="N2984" s="17">
        <f ca="1">f_nav_periodreturnrankingper(A2984,参数!$B$5,参数!$B$4,3)</f>
        <v>0</v>
      </c>
      <c r="O2984" s="17">
        <f ca="1">f_nav_adjustedreturn(A2984,参数!$B$6,参数!$B$5)</f>
        <v>0</v>
      </c>
      <c r="P2984" s="17">
        <f ca="1">f_nav_periodreturnrankingper(A2984,参数!$B$6,参数!$B$5,3)</f>
        <v>0</v>
      </c>
      <c r="Q2984" s="25">
        <f>f_return(A2984,1,参数!$B$1-365/2,参数!$B$1)</f>
        <v>0</v>
      </c>
      <c r="R2984" s="25">
        <f ca="1">f_return(A2984,1,参数!$B$4,参数!$B$1)</f>
        <v>0</v>
      </c>
      <c r="S2984" s="25">
        <f ca="1">f_return(A2984,1,参数!$B$6,参数!$B$1)</f>
        <v>0</v>
      </c>
      <c r="T2984" t="str">
        <f>f_info_investtype(A2984)</f>
        <v>偏股混合型基金</v>
      </c>
      <c r="U2984" t="str">
        <f>f_info_fundmanager(A2984)</f>
        <v>李晓西</v>
      </c>
      <c r="V2984">
        <f>f_info_manager_onthepostdays(A2984,1)</f>
        <v>22</v>
      </c>
      <c r="W2984" s="25">
        <f ca="1">f_return_1w(A2984,"0",参数!$B$2)</f>
        <v>0</v>
      </c>
      <c r="X2984" s="25">
        <f>f_return_1m(A2984,"0",参数!$B$1)</f>
        <v>0</v>
      </c>
      <c r="Y2984" s="25">
        <f>f_return_3m(A2984,0,参数!$B$1)</f>
        <v>0</v>
      </c>
      <c r="Z2984" s="25">
        <f>f_return_6m(A2984,0,参数!B2983)</f>
        <v>0</v>
      </c>
      <c r="AA2984" t="str">
        <f>f_dq_status(A2984,参数!$B$1)</f>
        <v>封闭期</v>
      </c>
      <c r="AB2984" s="17">
        <f ca="1">f_risk_maxdownside(A2984,参数!$B$6,参数!$B$1)</f>
        <v>-0.139999999999996</v>
      </c>
      <c r="AC2984" s="17">
        <f ca="1">f_risk_maxdownside(A2984,参数!$B$4,参数!$B$1)</f>
        <v>-0.139999999999996</v>
      </c>
      <c r="AD2984" t="str">
        <f ca="1">f_risk_maxdownside_date(A2984,参数!$B$6,参数!$B$1)</f>
        <v>20210121-20210122</v>
      </c>
    </row>
    <row r="2985" spans="1:30">
      <c r="A2985" s="15" t="s">
        <v>3013</v>
      </c>
      <c r="B2985" t="str">
        <f>f_info_name(A2985)</f>
        <v>上投摩根远见两年持有期</v>
      </c>
      <c r="C2985" t="str">
        <f>f_info_setupdate(A2985)</f>
        <v>2021-01-11</v>
      </c>
      <c r="D2985" s="16">
        <f t="shared" si="46"/>
        <v>14</v>
      </c>
      <c r="F2985" s="17">
        <f>f_netasset_total(A2985,参数!$B$1,100000000)</f>
        <v>59.3868717584</v>
      </c>
      <c r="G2985" s="17">
        <f ca="1">f_nav_adjustedreturn(A2985,参数!$B$2,参数!$B$1)</f>
        <v>0</v>
      </c>
      <c r="H2985" s="17">
        <f ca="1">f_nav_periodreturnrankingper(A2985,参数!$B$2,参数!$B$1,3)</f>
        <v>0</v>
      </c>
      <c r="I2985" s="17">
        <f ca="1">f_nav_adjustedreturn(A2985,参数!$B$3,参数!$B$2)</f>
        <v>0</v>
      </c>
      <c r="J2985" s="17">
        <f ca="1">f_nav_periodreturnrankingper(A2985,参数!$B$3,参数!$B$2,3)</f>
        <v>0</v>
      </c>
      <c r="K2985" s="17">
        <f ca="1">f_nav_adjustedreturn(A2985,参数!$B$4,参数!$B$3)</f>
        <v>0</v>
      </c>
      <c r="L2985" s="17">
        <f ca="1">f_nav_periodreturnrankingper(A2985,参数!$B$4,参数!$B$3,3)</f>
        <v>0</v>
      </c>
      <c r="M2985" s="17">
        <f ca="1">f_nav_adjustedreturn(A2985,参数!$B$5,参数!$B$4)</f>
        <v>0</v>
      </c>
      <c r="N2985" s="17">
        <f ca="1">f_nav_periodreturnrankingper(A2985,参数!$B$5,参数!$B$4,3)</f>
        <v>0</v>
      </c>
      <c r="O2985" s="17">
        <f ca="1">f_nav_adjustedreturn(A2985,参数!$B$6,参数!$B$5)</f>
        <v>0</v>
      </c>
      <c r="P2985" s="17">
        <f ca="1">f_nav_periodreturnrankingper(A2985,参数!$B$6,参数!$B$5,3)</f>
        <v>0</v>
      </c>
      <c r="Q2985" s="25">
        <f>f_return(A2985,1,参数!$B$1-365/2,参数!$B$1)</f>
        <v>0</v>
      </c>
      <c r="R2985" s="25">
        <f ca="1">f_return(A2985,1,参数!$B$4,参数!$B$1)</f>
        <v>0</v>
      </c>
      <c r="S2985" s="25">
        <f ca="1">f_return(A2985,1,参数!$B$6,参数!$B$1)</f>
        <v>0</v>
      </c>
      <c r="T2985" t="str">
        <f>f_info_investtype(A2985)</f>
        <v>偏股混合型基金</v>
      </c>
      <c r="U2985" t="str">
        <f>f_info_fundmanager(A2985)</f>
        <v>杜猛</v>
      </c>
      <c r="V2985">
        <f>f_info_manager_onthepostdays(A2985,1)</f>
        <v>31</v>
      </c>
      <c r="W2985" s="25">
        <f ca="1">f_return_1w(A2985,"0",参数!$B$2)</f>
        <v>0</v>
      </c>
      <c r="X2985" s="25">
        <f>f_return_1m(A2985,"0",参数!$B$1)</f>
        <v>0</v>
      </c>
      <c r="Y2985" s="25">
        <f>f_return_3m(A2985,0,参数!$B$1)</f>
        <v>0</v>
      </c>
      <c r="Z2985" s="25">
        <f>f_return_6m(A2985,0,参数!B2984)</f>
        <v>0</v>
      </c>
      <c r="AA2985" t="str">
        <f>f_dq_status(A2985,参数!$B$1)</f>
        <v>封闭期</v>
      </c>
      <c r="AB2985" s="17">
        <f ca="1">f_risk_maxdownside(A2985,参数!$B$6,参数!$B$1)</f>
        <v>-0.360000000000005</v>
      </c>
      <c r="AC2985" s="17">
        <f ca="1">f_risk_maxdownside(A2985,参数!$B$4,参数!$B$1)</f>
        <v>-0.360000000000005</v>
      </c>
      <c r="AD2985" t="str">
        <f ca="1">f_risk_maxdownside_date(A2985,参数!$B$6,参数!$B$1)</f>
        <v>20210112-20210115</v>
      </c>
    </row>
    <row r="2986" spans="1:30">
      <c r="A2986" s="15" t="s">
        <v>3014</v>
      </c>
      <c r="B2986" t="str">
        <f>f_info_name(A2986)</f>
        <v>万家战略发展产业A</v>
      </c>
      <c r="C2986" t="str">
        <f>f_info_setupdate(A2986)</f>
        <v>2021-01-13</v>
      </c>
      <c r="D2986" s="16">
        <f t="shared" si="46"/>
        <v>12</v>
      </c>
      <c r="F2986" s="17">
        <f>f_netasset_total(A2986,参数!$B$1,100000000)</f>
        <v>34.2784871408</v>
      </c>
      <c r="G2986" s="17">
        <f ca="1">f_nav_adjustedreturn(A2986,参数!$B$2,参数!$B$1)</f>
        <v>0</v>
      </c>
      <c r="H2986" s="17">
        <f ca="1">f_nav_periodreturnrankingper(A2986,参数!$B$2,参数!$B$1,3)</f>
        <v>0</v>
      </c>
      <c r="I2986" s="17">
        <f ca="1">f_nav_adjustedreturn(A2986,参数!$B$3,参数!$B$2)</f>
        <v>0</v>
      </c>
      <c r="J2986" s="17">
        <f ca="1">f_nav_periodreturnrankingper(A2986,参数!$B$3,参数!$B$2,3)</f>
        <v>0</v>
      </c>
      <c r="K2986" s="17">
        <f ca="1">f_nav_adjustedreturn(A2986,参数!$B$4,参数!$B$3)</f>
        <v>0</v>
      </c>
      <c r="L2986" s="17">
        <f ca="1">f_nav_periodreturnrankingper(A2986,参数!$B$4,参数!$B$3,3)</f>
        <v>0</v>
      </c>
      <c r="M2986" s="17">
        <f ca="1">f_nav_adjustedreturn(A2986,参数!$B$5,参数!$B$4)</f>
        <v>0</v>
      </c>
      <c r="N2986" s="17">
        <f ca="1">f_nav_periodreturnrankingper(A2986,参数!$B$5,参数!$B$4,3)</f>
        <v>0</v>
      </c>
      <c r="O2986" s="17">
        <f ca="1">f_nav_adjustedreturn(A2986,参数!$B$6,参数!$B$5)</f>
        <v>0</v>
      </c>
      <c r="P2986" s="17">
        <f ca="1">f_nav_periodreturnrankingper(A2986,参数!$B$6,参数!$B$5,3)</f>
        <v>0</v>
      </c>
      <c r="Q2986" s="25">
        <f>f_return(A2986,1,参数!$B$1-365/2,参数!$B$1)</f>
        <v>0</v>
      </c>
      <c r="R2986" s="25">
        <f ca="1">f_return(A2986,1,参数!$B$4,参数!$B$1)</f>
        <v>0</v>
      </c>
      <c r="S2986" s="25">
        <f ca="1">f_return(A2986,1,参数!$B$6,参数!$B$1)</f>
        <v>0</v>
      </c>
      <c r="T2986" t="str">
        <f>f_info_investtype(A2986)</f>
        <v>偏股混合型基金</v>
      </c>
      <c r="U2986" t="str">
        <f>f_info_fundmanager(A2986)</f>
        <v>李文宾</v>
      </c>
      <c r="V2986">
        <f>f_info_manager_onthepostdays(A2986,1)</f>
        <v>29</v>
      </c>
      <c r="W2986" s="25">
        <f ca="1">f_return_1w(A2986,"0",参数!$B$2)</f>
        <v>0</v>
      </c>
      <c r="X2986" s="25">
        <f>f_return_1m(A2986,"0",参数!$B$1)</f>
        <v>0</v>
      </c>
      <c r="Y2986" s="25">
        <f>f_return_3m(A2986,0,参数!$B$1)</f>
        <v>0</v>
      </c>
      <c r="Z2986" s="25">
        <f>f_return_6m(A2986,0,参数!B2985)</f>
        <v>0</v>
      </c>
      <c r="AA2986" t="str">
        <f>f_dq_status(A2986,参数!$B$1)</f>
        <v>封闭期</v>
      </c>
      <c r="AB2986" s="17">
        <f ca="1">f_risk_maxdownside(A2986,参数!$B$6,参数!$B$1)</f>
        <v>-0.260000000000005</v>
      </c>
      <c r="AC2986" s="17">
        <f ca="1">f_risk_maxdownside(A2986,参数!$B$4,参数!$B$1)</f>
        <v>-0.260000000000005</v>
      </c>
      <c r="AD2986" t="str">
        <f ca="1">f_risk_maxdownside_date(A2986,参数!$B$6,参数!$B$1)</f>
        <v>20210114-20210122</v>
      </c>
    </row>
    <row r="2987" spans="1:30">
      <c r="A2987" s="15" t="s">
        <v>3015</v>
      </c>
      <c r="B2987" t="str">
        <f>f_info_name(A2987)</f>
        <v>中融产业趋势一年定开A</v>
      </c>
      <c r="C2987" t="str">
        <f>f_info_setupdate(A2987)</f>
        <v>2020-12-23</v>
      </c>
      <c r="D2987" s="16">
        <f t="shared" si="46"/>
        <v>33</v>
      </c>
      <c r="F2987" s="17">
        <f>f_netasset_total(A2987,参数!$B$1,100000000)</f>
        <v>3.5454038385</v>
      </c>
      <c r="G2987" s="17">
        <f ca="1">f_nav_adjustedreturn(A2987,参数!$B$2,参数!$B$1)</f>
        <v>0</v>
      </c>
      <c r="H2987" s="17">
        <f ca="1">f_nav_periodreturnrankingper(A2987,参数!$B$2,参数!$B$1,3)</f>
        <v>0</v>
      </c>
      <c r="I2987" s="17">
        <f ca="1">f_nav_adjustedreturn(A2987,参数!$B$3,参数!$B$2)</f>
        <v>0</v>
      </c>
      <c r="J2987" s="17">
        <f ca="1">f_nav_periodreturnrankingper(A2987,参数!$B$3,参数!$B$2,3)</f>
        <v>0</v>
      </c>
      <c r="K2987" s="17">
        <f ca="1">f_nav_adjustedreturn(A2987,参数!$B$4,参数!$B$3)</f>
        <v>0</v>
      </c>
      <c r="L2987" s="17">
        <f ca="1">f_nav_periodreturnrankingper(A2987,参数!$B$4,参数!$B$3,3)</f>
        <v>0</v>
      </c>
      <c r="M2987" s="17">
        <f ca="1">f_nav_adjustedreturn(A2987,参数!$B$5,参数!$B$4)</f>
        <v>0</v>
      </c>
      <c r="N2987" s="17">
        <f ca="1">f_nav_periodreturnrankingper(A2987,参数!$B$5,参数!$B$4,3)</f>
        <v>0</v>
      </c>
      <c r="O2987" s="17">
        <f ca="1">f_nav_adjustedreturn(A2987,参数!$B$6,参数!$B$5)</f>
        <v>0</v>
      </c>
      <c r="P2987" s="17">
        <f ca="1">f_nav_periodreturnrankingper(A2987,参数!$B$6,参数!$B$5,3)</f>
        <v>0</v>
      </c>
      <c r="Q2987" s="25">
        <f>f_return(A2987,1,参数!$B$1-365/2,参数!$B$1)</f>
        <v>0</v>
      </c>
      <c r="R2987" s="25">
        <f ca="1">f_return(A2987,1,参数!$B$4,参数!$B$1)</f>
        <v>0</v>
      </c>
      <c r="S2987" s="25">
        <f ca="1">f_return(A2987,1,参数!$B$6,参数!$B$1)</f>
        <v>0</v>
      </c>
      <c r="T2987" t="str">
        <f>f_info_investtype(A2987)</f>
        <v>偏股混合型基金</v>
      </c>
      <c r="U2987" t="str">
        <f>f_info_fundmanager(A2987)</f>
        <v>甘传琦</v>
      </c>
      <c r="V2987">
        <f>f_info_manager_onthepostdays(A2987,1)</f>
        <v>50</v>
      </c>
      <c r="W2987" s="25">
        <f ca="1">f_return_1w(A2987,"0",参数!$B$2)</f>
        <v>0</v>
      </c>
      <c r="X2987" s="25">
        <f>f_return_1m(A2987,"0",参数!$B$1)</f>
        <v>6.72268907563025</v>
      </c>
      <c r="Y2987" s="25">
        <f>f_return_3m(A2987,0,参数!$B$1)</f>
        <v>0</v>
      </c>
      <c r="Z2987" s="25">
        <f>f_return_6m(A2987,0,参数!B2986)</f>
        <v>0</v>
      </c>
      <c r="AA2987" t="str">
        <f>f_dq_status(A2987,参数!$B$1)</f>
        <v>封闭期</v>
      </c>
      <c r="AB2987" s="17">
        <f ca="1">f_risk_maxdownside(A2987,参数!$B$6,参数!$B$1)</f>
        <v>-0.0399999999999956</v>
      </c>
      <c r="AC2987" s="17">
        <f ca="1">f_risk_maxdownside(A2987,参数!$B$4,参数!$B$1)</f>
        <v>-0.0399999999999956</v>
      </c>
      <c r="AD2987" t="str">
        <f ca="1">f_risk_maxdownside_date(A2987,参数!$B$6,参数!$B$1)</f>
        <v>20201224-20201225</v>
      </c>
    </row>
    <row r="2988" spans="1:30">
      <c r="A2988" s="15" t="s">
        <v>3016</v>
      </c>
      <c r="B2988" t="str">
        <f>f_info_name(A2988)</f>
        <v>国金自主创新A</v>
      </c>
      <c r="C2988" t="str">
        <f>f_info_setupdate(A2988)</f>
        <v>2021-01-20</v>
      </c>
      <c r="D2988" s="16">
        <f t="shared" si="46"/>
        <v>5</v>
      </c>
      <c r="F2988" s="17">
        <f>f_netasset_total(A2988,参数!$B$1,100000000)</f>
        <v>16.8274816113</v>
      </c>
      <c r="G2988" s="17">
        <f ca="1">f_nav_adjustedreturn(A2988,参数!$B$2,参数!$B$1)</f>
        <v>0</v>
      </c>
      <c r="H2988" s="17">
        <f ca="1">f_nav_periodreturnrankingper(A2988,参数!$B$2,参数!$B$1,3)</f>
        <v>0</v>
      </c>
      <c r="I2988" s="17">
        <f ca="1">f_nav_adjustedreturn(A2988,参数!$B$3,参数!$B$2)</f>
        <v>0</v>
      </c>
      <c r="J2988" s="17">
        <f ca="1">f_nav_periodreturnrankingper(A2988,参数!$B$3,参数!$B$2,3)</f>
        <v>0</v>
      </c>
      <c r="K2988" s="17">
        <f ca="1">f_nav_adjustedreturn(A2988,参数!$B$4,参数!$B$3)</f>
        <v>0</v>
      </c>
      <c r="L2988" s="17">
        <f ca="1">f_nav_periodreturnrankingper(A2988,参数!$B$4,参数!$B$3,3)</f>
        <v>0</v>
      </c>
      <c r="M2988" s="17">
        <f ca="1">f_nav_adjustedreturn(A2988,参数!$B$5,参数!$B$4)</f>
        <v>0</v>
      </c>
      <c r="N2988" s="17">
        <f ca="1">f_nav_periodreturnrankingper(A2988,参数!$B$5,参数!$B$4,3)</f>
        <v>0</v>
      </c>
      <c r="O2988" s="17">
        <f ca="1">f_nav_adjustedreturn(A2988,参数!$B$6,参数!$B$5)</f>
        <v>0</v>
      </c>
      <c r="P2988" s="17">
        <f ca="1">f_nav_periodreturnrankingper(A2988,参数!$B$6,参数!$B$5,3)</f>
        <v>0</v>
      </c>
      <c r="Q2988" s="25">
        <f>f_return(A2988,1,参数!$B$1-365/2,参数!$B$1)</f>
        <v>0</v>
      </c>
      <c r="R2988" s="25">
        <f ca="1">f_return(A2988,1,参数!$B$4,参数!$B$1)</f>
        <v>0</v>
      </c>
      <c r="S2988" s="25">
        <f ca="1">f_return(A2988,1,参数!$B$6,参数!$B$1)</f>
        <v>0</v>
      </c>
      <c r="T2988" t="str">
        <f>f_info_investtype(A2988)</f>
        <v>偏股混合型基金</v>
      </c>
      <c r="U2988" t="str">
        <f>f_info_fundmanager(A2988)</f>
        <v>张航</v>
      </c>
      <c r="V2988">
        <f>f_info_manager_onthepostdays(A2988,1)</f>
        <v>22</v>
      </c>
      <c r="W2988" s="25">
        <f ca="1">f_return_1w(A2988,"0",参数!$B$2)</f>
        <v>0</v>
      </c>
      <c r="X2988" s="25">
        <f>f_return_1m(A2988,"0",参数!$B$1)</f>
        <v>0</v>
      </c>
      <c r="Y2988" s="25">
        <f>f_return_3m(A2988,0,参数!$B$1)</f>
        <v>0</v>
      </c>
      <c r="Z2988" s="25">
        <f>f_return_6m(A2988,0,参数!B2987)</f>
        <v>0</v>
      </c>
      <c r="AA2988" t="str">
        <f>f_dq_status(A2988,参数!$B$1)</f>
        <v>封闭期</v>
      </c>
      <c r="AB2988" s="17">
        <f ca="1">f_risk_maxdownside(A2988,参数!$B$6,参数!$B$1)</f>
        <v>-0.0099999999999989</v>
      </c>
      <c r="AC2988" s="17">
        <f ca="1">f_risk_maxdownside(A2988,参数!$B$4,参数!$B$1)</f>
        <v>-0.0099999999999989</v>
      </c>
      <c r="AD2988" t="str">
        <f ca="1">f_risk_maxdownside_date(A2988,参数!$B$6,参数!$B$1)</f>
        <v>20210121-20210122</v>
      </c>
    </row>
    <row r="2989" spans="1:30">
      <c r="A2989" s="15" t="s">
        <v>3017</v>
      </c>
      <c r="B2989" t="str">
        <f>f_info_name(A2989)</f>
        <v>兴业消费精选A</v>
      </c>
      <c r="C2989" t="str">
        <f>f_info_setupdate(A2989)</f>
        <v>2020-12-16</v>
      </c>
      <c r="D2989" s="16">
        <f t="shared" si="46"/>
        <v>40</v>
      </c>
      <c r="F2989" s="17">
        <f>f_netasset_total(A2989,参数!$B$1,100000000)</f>
        <v>4.6776826637</v>
      </c>
      <c r="G2989" s="17">
        <f ca="1">f_nav_adjustedreturn(A2989,参数!$B$2,参数!$B$1)</f>
        <v>0</v>
      </c>
      <c r="H2989" s="17">
        <f ca="1">f_nav_periodreturnrankingper(A2989,参数!$B$2,参数!$B$1,3)</f>
        <v>0</v>
      </c>
      <c r="I2989" s="17">
        <f ca="1">f_nav_adjustedreturn(A2989,参数!$B$3,参数!$B$2)</f>
        <v>0</v>
      </c>
      <c r="J2989" s="17">
        <f ca="1">f_nav_periodreturnrankingper(A2989,参数!$B$3,参数!$B$2,3)</f>
        <v>0</v>
      </c>
      <c r="K2989" s="17">
        <f ca="1">f_nav_adjustedreturn(A2989,参数!$B$4,参数!$B$3)</f>
        <v>0</v>
      </c>
      <c r="L2989" s="17">
        <f ca="1">f_nav_periodreturnrankingper(A2989,参数!$B$4,参数!$B$3,3)</f>
        <v>0</v>
      </c>
      <c r="M2989" s="17">
        <f ca="1">f_nav_adjustedreturn(A2989,参数!$B$5,参数!$B$4)</f>
        <v>0</v>
      </c>
      <c r="N2989" s="17">
        <f ca="1">f_nav_periodreturnrankingper(A2989,参数!$B$5,参数!$B$4,3)</f>
        <v>0</v>
      </c>
      <c r="O2989" s="17">
        <f ca="1">f_nav_adjustedreturn(A2989,参数!$B$6,参数!$B$5)</f>
        <v>0</v>
      </c>
      <c r="P2989" s="17">
        <f ca="1">f_nav_periodreturnrankingper(A2989,参数!$B$6,参数!$B$5,3)</f>
        <v>0</v>
      </c>
      <c r="Q2989" s="25">
        <f>f_return(A2989,1,参数!$B$1-365/2,参数!$B$1)</f>
        <v>0</v>
      </c>
      <c r="R2989" s="25">
        <f ca="1">f_return(A2989,1,参数!$B$4,参数!$B$1)</f>
        <v>0</v>
      </c>
      <c r="S2989" s="25">
        <f ca="1">f_return(A2989,1,参数!$B$6,参数!$B$1)</f>
        <v>0</v>
      </c>
      <c r="T2989" t="str">
        <f>f_info_investtype(A2989)</f>
        <v>偏股混合型基金</v>
      </c>
      <c r="U2989" t="str">
        <f>f_info_fundmanager(A2989)</f>
        <v>冯烜,蒋丽丝</v>
      </c>
      <c r="V2989">
        <f>f_info_manager_onthepostdays(A2989,1)</f>
        <v>57</v>
      </c>
      <c r="W2989" s="25">
        <f ca="1">f_return_1w(A2989,"0",参数!$B$2)</f>
        <v>0</v>
      </c>
      <c r="X2989" s="25">
        <f>f_return_1m(A2989,"0",参数!$B$1)</f>
        <v>9.69065972569826</v>
      </c>
      <c r="Y2989" s="25">
        <f>f_return_3m(A2989,0,参数!$B$1)</f>
        <v>0</v>
      </c>
      <c r="Z2989" s="25">
        <f>f_return_6m(A2989,0,参数!B2988)</f>
        <v>0</v>
      </c>
      <c r="AA2989" t="str">
        <f>f_dq_status(A2989,参数!$B$1)</f>
        <v>封闭期</v>
      </c>
      <c r="AB2989" s="17">
        <f ca="1">f_risk_maxdownside(A2989,参数!$B$6,参数!$B$1)</f>
        <v>-0.862715678919739</v>
      </c>
      <c r="AC2989" s="17">
        <f ca="1">f_risk_maxdownside(A2989,参数!$B$4,参数!$B$1)</f>
        <v>-0.862715678919739</v>
      </c>
      <c r="AD2989" t="str">
        <f ca="1">f_risk_maxdownside_date(A2989,参数!$B$6,参数!$B$1)</f>
        <v>20210109-20210115</v>
      </c>
    </row>
    <row r="2990" spans="1:30">
      <c r="A2990" s="15" t="s">
        <v>3018</v>
      </c>
      <c r="B2990" t="str">
        <f>f_info_name(A2990)</f>
        <v>财通安盈A</v>
      </c>
      <c r="C2990" t="str">
        <f>f_info_setupdate(A2990)</f>
        <v>2020-11-25</v>
      </c>
      <c r="D2990" s="16">
        <f t="shared" si="46"/>
        <v>61</v>
      </c>
      <c r="F2990" s="17">
        <f>f_netasset_total(A2990,参数!$B$1,100000000)</f>
        <v>2.0799773592</v>
      </c>
      <c r="G2990" s="17">
        <f ca="1">f_nav_adjustedreturn(A2990,参数!$B$2,参数!$B$1)</f>
        <v>0</v>
      </c>
      <c r="H2990" s="17">
        <f ca="1">f_nav_periodreturnrankingper(A2990,参数!$B$2,参数!$B$1,3)</f>
        <v>0</v>
      </c>
      <c r="I2990" s="17">
        <f ca="1">f_nav_adjustedreturn(A2990,参数!$B$3,参数!$B$2)</f>
        <v>0</v>
      </c>
      <c r="J2990" s="17">
        <f ca="1">f_nav_periodreturnrankingper(A2990,参数!$B$3,参数!$B$2,3)</f>
        <v>0</v>
      </c>
      <c r="K2990" s="17">
        <f ca="1">f_nav_adjustedreturn(A2990,参数!$B$4,参数!$B$3)</f>
        <v>0</v>
      </c>
      <c r="L2990" s="17">
        <f ca="1">f_nav_periodreturnrankingper(A2990,参数!$B$4,参数!$B$3,3)</f>
        <v>0</v>
      </c>
      <c r="M2990" s="17">
        <f ca="1">f_nav_adjustedreturn(A2990,参数!$B$5,参数!$B$4)</f>
        <v>0</v>
      </c>
      <c r="N2990" s="17">
        <f ca="1">f_nav_periodreturnrankingper(A2990,参数!$B$5,参数!$B$4,3)</f>
        <v>0</v>
      </c>
      <c r="O2990" s="17">
        <f ca="1">f_nav_adjustedreturn(A2990,参数!$B$6,参数!$B$5)</f>
        <v>0</v>
      </c>
      <c r="P2990" s="17">
        <f ca="1">f_nav_periodreturnrankingper(A2990,参数!$B$6,参数!$B$5,3)</f>
        <v>0</v>
      </c>
      <c r="Q2990" s="25">
        <f>f_return(A2990,1,参数!$B$1-365/2,参数!$B$1)</f>
        <v>0</v>
      </c>
      <c r="R2990" s="25">
        <f ca="1">f_return(A2990,1,参数!$B$4,参数!$B$1)</f>
        <v>0</v>
      </c>
      <c r="S2990" s="25">
        <f ca="1">f_return(A2990,1,参数!$B$6,参数!$B$1)</f>
        <v>0</v>
      </c>
      <c r="T2990" t="str">
        <f>f_info_investtype(A2990)</f>
        <v>偏债混合型基金</v>
      </c>
      <c r="U2990" t="str">
        <f>f_info_fundmanager(A2990)</f>
        <v>杨烨超</v>
      </c>
      <c r="V2990">
        <f>f_info_manager_onthepostdays(A2990,1)</f>
        <v>78</v>
      </c>
      <c r="W2990" s="25">
        <f ca="1">f_return_1w(A2990,"0",参数!$B$2)</f>
        <v>0</v>
      </c>
      <c r="X2990" s="25">
        <f>f_return_1m(A2990,"0",参数!$B$1)</f>
        <v>4.39549284336616</v>
      </c>
      <c r="Y2990" s="25">
        <f>f_return_3m(A2990,0,参数!$B$1)</f>
        <v>0</v>
      </c>
      <c r="Z2990" s="25">
        <f>f_return_6m(A2990,0,参数!B2989)</f>
        <v>0</v>
      </c>
      <c r="AA2990" t="str">
        <f>f_dq_status(A2990,参数!$B$1)</f>
        <v>开放申购|开放赎回</v>
      </c>
      <c r="AB2990" s="17">
        <f ca="1">f_risk_maxdownside(A2990,参数!$B$6,参数!$B$1)</f>
        <v>-1.75</v>
      </c>
      <c r="AC2990" s="17">
        <f ca="1">f_risk_maxdownside(A2990,参数!$B$4,参数!$B$1)</f>
        <v>-1.75</v>
      </c>
      <c r="AD2990" t="str">
        <f ca="1">f_risk_maxdownside_date(A2990,参数!$B$6,参数!$B$1)</f>
        <v>20201126-20201222</v>
      </c>
    </row>
    <row r="2991" spans="1:30">
      <c r="A2991" s="15" t="s">
        <v>3019</v>
      </c>
      <c r="B2991" t="str">
        <f>f_info_name(A2991)</f>
        <v>农银汇理秀山一年持有</v>
      </c>
      <c r="C2991" t="str">
        <f>f_info_setupdate(A2991)</f>
        <v>2020-12-25</v>
      </c>
      <c r="D2991" s="16">
        <f t="shared" si="46"/>
        <v>31</v>
      </c>
      <c r="F2991" s="17">
        <f>f_netasset_total(A2991,参数!$B$1,100000000)</f>
        <v>11.2393532069</v>
      </c>
      <c r="G2991" s="17">
        <f ca="1">f_nav_adjustedreturn(A2991,参数!$B$2,参数!$B$1)</f>
        <v>0</v>
      </c>
      <c r="H2991" s="17">
        <f ca="1">f_nav_periodreturnrankingper(A2991,参数!$B$2,参数!$B$1,3)</f>
        <v>0</v>
      </c>
      <c r="I2991" s="17">
        <f ca="1">f_nav_adjustedreturn(A2991,参数!$B$3,参数!$B$2)</f>
        <v>0</v>
      </c>
      <c r="J2991" s="17">
        <f ca="1">f_nav_periodreturnrankingper(A2991,参数!$B$3,参数!$B$2,3)</f>
        <v>0</v>
      </c>
      <c r="K2991" s="17">
        <f ca="1">f_nav_adjustedreturn(A2991,参数!$B$4,参数!$B$3)</f>
        <v>0</v>
      </c>
      <c r="L2991" s="17">
        <f ca="1">f_nav_periodreturnrankingper(A2991,参数!$B$4,参数!$B$3,3)</f>
        <v>0</v>
      </c>
      <c r="M2991" s="17">
        <f ca="1">f_nav_adjustedreturn(A2991,参数!$B$5,参数!$B$4)</f>
        <v>0</v>
      </c>
      <c r="N2991" s="17">
        <f ca="1">f_nav_periodreturnrankingper(A2991,参数!$B$5,参数!$B$4,3)</f>
        <v>0</v>
      </c>
      <c r="O2991" s="17">
        <f ca="1">f_nav_adjustedreturn(A2991,参数!$B$6,参数!$B$5)</f>
        <v>0</v>
      </c>
      <c r="P2991" s="17">
        <f ca="1">f_nav_periodreturnrankingper(A2991,参数!$B$6,参数!$B$5,3)</f>
        <v>0</v>
      </c>
      <c r="Q2991" s="25">
        <f>f_return(A2991,1,参数!$B$1-365/2,参数!$B$1)</f>
        <v>0</v>
      </c>
      <c r="R2991" s="25">
        <f ca="1">f_return(A2991,1,参数!$B$4,参数!$B$1)</f>
        <v>0</v>
      </c>
      <c r="S2991" s="25">
        <f ca="1">f_return(A2991,1,参数!$B$6,参数!$B$1)</f>
        <v>0</v>
      </c>
      <c r="T2991" t="str">
        <f>f_info_investtype(A2991)</f>
        <v>偏债混合型基金</v>
      </c>
      <c r="U2991" t="str">
        <f>f_info_fundmanager(A2991)</f>
        <v>周宇</v>
      </c>
      <c r="V2991">
        <f>f_info_manager_onthepostdays(A2991,1)</f>
        <v>48</v>
      </c>
      <c r="W2991" s="25">
        <f ca="1">f_return_1w(A2991,"0",参数!$B$2)</f>
        <v>0</v>
      </c>
      <c r="X2991" s="25">
        <f>f_return_1m(A2991,"0",参数!$B$1)</f>
        <v>0.550000000000006</v>
      </c>
      <c r="Y2991" s="25">
        <f>f_return_3m(A2991,0,参数!$B$1)</f>
        <v>0</v>
      </c>
      <c r="Z2991" s="25">
        <f>f_return_6m(A2991,0,参数!B2990)</f>
        <v>0</v>
      </c>
      <c r="AA2991" t="str">
        <f>f_dq_status(A2991,参数!$B$1)</f>
        <v>开放申购|暂停赎回</v>
      </c>
      <c r="AB2991" s="17">
        <f ca="1">f_risk_maxdownside(A2991,参数!$B$6,参数!$B$1)</f>
        <v>-1.16820116820117</v>
      </c>
      <c r="AC2991" s="17">
        <f ca="1">f_risk_maxdownside(A2991,参数!$B$4,参数!$B$1)</f>
        <v>-1.16820116820117</v>
      </c>
      <c r="AD2991" t="str">
        <f ca="1">f_risk_maxdownside_date(A2991,参数!$B$6,参数!$B$1)</f>
        <v>20210109-20210119</v>
      </c>
    </row>
    <row r="2992" spans="1:30">
      <c r="A2992" s="15" t="s">
        <v>3020</v>
      </c>
      <c r="B2992" t="str">
        <f>f_info_name(A2992)</f>
        <v>平安养老2025一年持有</v>
      </c>
      <c r="C2992" t="str">
        <f>f_info_setupdate(A2992)</f>
        <v>2020-12-30</v>
      </c>
      <c r="D2992" s="16">
        <f t="shared" si="46"/>
        <v>26</v>
      </c>
      <c r="F2992" s="17">
        <f>f_netasset_total(A2992,参数!$B$1,100000000)</f>
        <v>6.2760889958</v>
      </c>
      <c r="G2992" s="17">
        <f ca="1">f_nav_adjustedreturn(A2992,参数!$B$2,参数!$B$1)</f>
        <v>0</v>
      </c>
      <c r="H2992" s="17">
        <f ca="1">f_nav_periodreturnrankingper(A2992,参数!$B$2,参数!$B$1,3)</f>
        <v>0</v>
      </c>
      <c r="I2992" s="17">
        <f ca="1">f_nav_adjustedreturn(A2992,参数!$B$3,参数!$B$2)</f>
        <v>0</v>
      </c>
      <c r="J2992" s="17">
        <f ca="1">f_nav_periodreturnrankingper(A2992,参数!$B$3,参数!$B$2,3)</f>
        <v>0</v>
      </c>
      <c r="K2992" s="17">
        <f ca="1">f_nav_adjustedreturn(A2992,参数!$B$4,参数!$B$3)</f>
        <v>0</v>
      </c>
      <c r="L2992" s="17">
        <f ca="1">f_nav_periodreturnrankingper(A2992,参数!$B$4,参数!$B$3,3)</f>
        <v>0</v>
      </c>
      <c r="M2992" s="17">
        <f ca="1">f_nav_adjustedreturn(A2992,参数!$B$5,参数!$B$4)</f>
        <v>0</v>
      </c>
      <c r="N2992" s="17">
        <f ca="1">f_nav_periodreturnrankingper(A2992,参数!$B$5,参数!$B$4,3)</f>
        <v>0</v>
      </c>
      <c r="O2992" s="17">
        <f ca="1">f_nav_adjustedreturn(A2992,参数!$B$6,参数!$B$5)</f>
        <v>0</v>
      </c>
      <c r="P2992" s="17">
        <f ca="1">f_nav_periodreturnrankingper(A2992,参数!$B$6,参数!$B$5,3)</f>
        <v>0</v>
      </c>
      <c r="Q2992" s="25">
        <f>f_return(A2992,1,参数!$B$1-365/2,参数!$B$1)</f>
        <v>0</v>
      </c>
      <c r="R2992" s="25">
        <f ca="1">f_return(A2992,1,参数!$B$4,参数!$B$1)</f>
        <v>0</v>
      </c>
      <c r="S2992" s="25">
        <f ca="1">f_return(A2992,1,参数!$B$6,参数!$B$1)</f>
        <v>0</v>
      </c>
      <c r="T2992" t="str">
        <f>f_info_investtype(A2992)</f>
        <v>偏债混合型基金</v>
      </c>
      <c r="U2992" t="str">
        <f>f_info_fundmanager(A2992)</f>
        <v>高莺,张文君</v>
      </c>
      <c r="V2992">
        <f>f_info_manager_onthepostdays(A2992,1)</f>
        <v>43</v>
      </c>
      <c r="W2992" s="25">
        <f ca="1">f_return_1w(A2992,"0",参数!$B$2)</f>
        <v>0</v>
      </c>
      <c r="X2992" s="25">
        <f>f_return_1m(A2992,"0",参数!$B$1)</f>
        <v>0</v>
      </c>
      <c r="Y2992" s="25">
        <f>f_return_3m(A2992,0,参数!$B$1)</f>
        <v>0</v>
      </c>
      <c r="Z2992" s="25">
        <f>f_return_6m(A2992,0,参数!B2991)</f>
        <v>0</v>
      </c>
      <c r="AA2992" t="str">
        <f>f_dq_status(A2992,参数!$B$1)</f>
        <v>开放申购|暂停赎回</v>
      </c>
      <c r="AB2992" s="17">
        <f ca="1">f_risk_maxdownside(A2992,参数!$B$6,参数!$B$1)</f>
        <v>-0.516077808654237</v>
      </c>
      <c r="AC2992" s="17">
        <f ca="1">f_risk_maxdownside(A2992,参数!$B$4,参数!$B$1)</f>
        <v>-0.516077808654237</v>
      </c>
      <c r="AD2992" t="str">
        <f ca="1">f_risk_maxdownside_date(A2992,参数!$B$6,参数!$B$1)</f>
        <v>20210113-20210119</v>
      </c>
    </row>
    <row r="2993" spans="1:30">
      <c r="A2993" s="15" t="s">
        <v>3021</v>
      </c>
      <c r="B2993" t="str">
        <f>f_info_name(A2993)</f>
        <v>平安双季增享6个月持有A</v>
      </c>
      <c r="C2993" t="str">
        <f>f_info_setupdate(A2993)</f>
        <v>2021-01-05</v>
      </c>
      <c r="D2993" s="16">
        <f t="shared" si="46"/>
        <v>20</v>
      </c>
      <c r="F2993" s="17">
        <f>f_netasset_total(A2993,参数!$B$1,100000000)</f>
        <v>8.7976947303</v>
      </c>
      <c r="G2993" s="17">
        <f ca="1">f_nav_adjustedreturn(A2993,参数!$B$2,参数!$B$1)</f>
        <v>0</v>
      </c>
      <c r="H2993" s="17">
        <f ca="1">f_nav_periodreturnrankingper(A2993,参数!$B$2,参数!$B$1,3)</f>
        <v>0</v>
      </c>
      <c r="I2993" s="17">
        <f ca="1">f_nav_adjustedreturn(A2993,参数!$B$3,参数!$B$2)</f>
        <v>0</v>
      </c>
      <c r="J2993" s="17">
        <f ca="1">f_nav_periodreturnrankingper(A2993,参数!$B$3,参数!$B$2,3)</f>
        <v>0</v>
      </c>
      <c r="K2993" s="17">
        <f ca="1">f_nav_adjustedreturn(A2993,参数!$B$4,参数!$B$3)</f>
        <v>0</v>
      </c>
      <c r="L2993" s="17">
        <f ca="1">f_nav_periodreturnrankingper(A2993,参数!$B$4,参数!$B$3,3)</f>
        <v>0</v>
      </c>
      <c r="M2993" s="17">
        <f ca="1">f_nav_adjustedreturn(A2993,参数!$B$5,参数!$B$4)</f>
        <v>0</v>
      </c>
      <c r="N2993" s="17">
        <f ca="1">f_nav_periodreturnrankingper(A2993,参数!$B$5,参数!$B$4,3)</f>
        <v>0</v>
      </c>
      <c r="O2993" s="17">
        <f ca="1">f_nav_adjustedreturn(A2993,参数!$B$6,参数!$B$5)</f>
        <v>0</v>
      </c>
      <c r="P2993" s="17">
        <f ca="1">f_nav_periodreturnrankingper(A2993,参数!$B$6,参数!$B$5,3)</f>
        <v>0</v>
      </c>
      <c r="Q2993" s="25">
        <f>f_return(A2993,1,参数!$B$1-365/2,参数!$B$1)</f>
        <v>0</v>
      </c>
      <c r="R2993" s="25">
        <f ca="1">f_return(A2993,1,参数!$B$4,参数!$B$1)</f>
        <v>0</v>
      </c>
      <c r="S2993" s="25">
        <f ca="1">f_return(A2993,1,参数!$B$6,参数!$B$1)</f>
        <v>0</v>
      </c>
      <c r="T2993" t="str">
        <f>f_info_investtype(A2993)</f>
        <v>混合债券型二级基金</v>
      </c>
      <c r="U2993" t="str">
        <f>f_info_fundmanager(A2993)</f>
        <v>张恒</v>
      </c>
      <c r="V2993">
        <f>f_info_manager_onthepostdays(A2993,1)</f>
        <v>37</v>
      </c>
      <c r="W2993" s="25">
        <f ca="1">f_return_1w(A2993,"0",参数!$B$2)</f>
        <v>0</v>
      </c>
      <c r="X2993" s="25">
        <f>f_return_1m(A2993,"0",参数!$B$1)</f>
        <v>0</v>
      </c>
      <c r="Y2993" s="25">
        <f>f_return_3m(A2993,0,参数!$B$1)</f>
        <v>0</v>
      </c>
      <c r="Z2993" s="25">
        <f>f_return_6m(A2993,0,参数!B2992)</f>
        <v>0</v>
      </c>
      <c r="AA2993" t="str">
        <f>f_dq_status(A2993,参数!$B$1)</f>
        <v>封闭期</v>
      </c>
      <c r="AB2993" s="17">
        <f ca="1">f_risk_maxdownside(A2993,参数!$B$6,参数!$B$1)</f>
        <v>-0.0599820053983739</v>
      </c>
      <c r="AC2993" s="17">
        <f ca="1">f_risk_maxdownside(A2993,参数!$B$4,参数!$B$1)</f>
        <v>-0.0599820053983739</v>
      </c>
      <c r="AD2993" t="str">
        <f ca="1">f_risk_maxdownside_date(A2993,参数!$B$6,参数!$B$1)</f>
        <v>20210109-20210115</v>
      </c>
    </row>
    <row r="2994" spans="1:30">
      <c r="A2994" s="15" t="s">
        <v>3022</v>
      </c>
      <c r="B2994" t="str">
        <f>f_info_name(A2994)</f>
        <v>天弘医药创新A</v>
      </c>
      <c r="C2994" t="str">
        <f>f_info_setupdate(A2994)</f>
        <v>2020-12-02</v>
      </c>
      <c r="D2994" s="16">
        <f t="shared" si="46"/>
        <v>54</v>
      </c>
      <c r="F2994" s="17">
        <f>f_netasset_total(A2994,参数!$B$1,100000000)</f>
        <v>6.994336632</v>
      </c>
      <c r="G2994" s="17">
        <f ca="1">f_nav_adjustedreturn(A2994,参数!$B$2,参数!$B$1)</f>
        <v>0</v>
      </c>
      <c r="H2994" s="17">
        <f ca="1">f_nav_periodreturnrankingper(A2994,参数!$B$2,参数!$B$1,3)</f>
        <v>0</v>
      </c>
      <c r="I2994" s="17">
        <f ca="1">f_nav_adjustedreturn(A2994,参数!$B$3,参数!$B$2)</f>
        <v>0</v>
      </c>
      <c r="J2994" s="17">
        <f ca="1">f_nav_periodreturnrankingper(A2994,参数!$B$3,参数!$B$2,3)</f>
        <v>0</v>
      </c>
      <c r="K2994" s="17">
        <f ca="1">f_nav_adjustedreturn(A2994,参数!$B$4,参数!$B$3)</f>
        <v>0</v>
      </c>
      <c r="L2994" s="17">
        <f ca="1">f_nav_periodreturnrankingper(A2994,参数!$B$4,参数!$B$3,3)</f>
        <v>0</v>
      </c>
      <c r="M2994" s="17">
        <f ca="1">f_nav_adjustedreturn(A2994,参数!$B$5,参数!$B$4)</f>
        <v>0</v>
      </c>
      <c r="N2994" s="17">
        <f ca="1">f_nav_periodreturnrankingper(A2994,参数!$B$5,参数!$B$4,3)</f>
        <v>0</v>
      </c>
      <c r="O2994" s="17">
        <f ca="1">f_nav_adjustedreturn(A2994,参数!$B$6,参数!$B$5)</f>
        <v>0</v>
      </c>
      <c r="P2994" s="17">
        <f ca="1">f_nav_periodreturnrankingper(A2994,参数!$B$6,参数!$B$5,3)</f>
        <v>0</v>
      </c>
      <c r="Q2994" s="25">
        <f>f_return(A2994,1,参数!$B$1-365/2,参数!$B$1)</f>
        <v>0</v>
      </c>
      <c r="R2994" s="25">
        <f ca="1">f_return(A2994,1,参数!$B$4,参数!$B$1)</f>
        <v>0</v>
      </c>
      <c r="S2994" s="25">
        <f ca="1">f_return(A2994,1,参数!$B$6,参数!$B$1)</f>
        <v>0</v>
      </c>
      <c r="T2994" t="str">
        <f>f_info_investtype(A2994)</f>
        <v>偏股混合型基金</v>
      </c>
      <c r="U2994" t="str">
        <f>f_info_fundmanager(A2994)</f>
        <v>郭相博</v>
      </c>
      <c r="V2994">
        <f>f_info_manager_onthepostdays(A2994,1)</f>
        <v>71</v>
      </c>
      <c r="W2994" s="25">
        <f ca="1">f_return_1w(A2994,"0",参数!$B$2)</f>
        <v>0</v>
      </c>
      <c r="X2994" s="25">
        <f>f_return_1m(A2994,"0",参数!$B$1)</f>
        <v>17.4718275355218</v>
      </c>
      <c r="Y2994" s="25">
        <f>f_return_3m(A2994,0,参数!$B$1)</f>
        <v>0</v>
      </c>
      <c r="Z2994" s="25">
        <f>f_return_6m(A2994,0,参数!B2993)</f>
        <v>0</v>
      </c>
      <c r="AA2994" t="str">
        <f>f_dq_status(A2994,参数!$B$1)</f>
        <v>开放申购|开放赎回</v>
      </c>
      <c r="AB2994" s="17">
        <f ca="1">f_risk_maxdownside(A2994,参数!$B$6,参数!$B$1)</f>
        <v>-1.49703417757274</v>
      </c>
      <c r="AC2994" s="17">
        <f ca="1">f_risk_maxdownside(A2994,参数!$B$4,参数!$B$1)</f>
        <v>-1.49703417757274</v>
      </c>
      <c r="AD2994" t="str">
        <f ca="1">f_risk_maxdownside_date(A2994,参数!$B$6,参数!$B$1)</f>
        <v>20210113-20210115</v>
      </c>
    </row>
    <row r="2995" spans="1:30">
      <c r="A2995" s="15" t="s">
        <v>3023</v>
      </c>
      <c r="B2995" t="str">
        <f>f_info_name(A2995)</f>
        <v>民生加银质量领先A</v>
      </c>
      <c r="C2995" t="str">
        <f>f_info_setupdate(A2995)</f>
        <v>2020-12-17</v>
      </c>
      <c r="D2995" s="16">
        <f t="shared" si="46"/>
        <v>39</v>
      </c>
      <c r="F2995" s="17">
        <f>f_netasset_total(A2995,参数!$B$1,100000000)</f>
        <v>47.706298263</v>
      </c>
      <c r="G2995" s="17">
        <f ca="1">f_nav_adjustedreturn(A2995,参数!$B$2,参数!$B$1)</f>
        <v>0</v>
      </c>
      <c r="H2995" s="17">
        <f ca="1">f_nav_periodreturnrankingper(A2995,参数!$B$2,参数!$B$1,3)</f>
        <v>0</v>
      </c>
      <c r="I2995" s="17">
        <f ca="1">f_nav_adjustedreturn(A2995,参数!$B$3,参数!$B$2)</f>
        <v>0</v>
      </c>
      <c r="J2995" s="17">
        <f ca="1">f_nav_periodreturnrankingper(A2995,参数!$B$3,参数!$B$2,3)</f>
        <v>0</v>
      </c>
      <c r="K2995" s="17">
        <f ca="1">f_nav_adjustedreturn(A2995,参数!$B$4,参数!$B$3)</f>
        <v>0</v>
      </c>
      <c r="L2995" s="17">
        <f ca="1">f_nav_periodreturnrankingper(A2995,参数!$B$4,参数!$B$3,3)</f>
        <v>0</v>
      </c>
      <c r="M2995" s="17">
        <f ca="1">f_nav_adjustedreturn(A2995,参数!$B$5,参数!$B$4)</f>
        <v>0</v>
      </c>
      <c r="N2995" s="17">
        <f ca="1">f_nav_periodreturnrankingper(A2995,参数!$B$5,参数!$B$4,3)</f>
        <v>0</v>
      </c>
      <c r="O2995" s="17">
        <f ca="1">f_nav_adjustedreturn(A2995,参数!$B$6,参数!$B$5)</f>
        <v>0</v>
      </c>
      <c r="P2995" s="17">
        <f ca="1">f_nav_periodreturnrankingper(A2995,参数!$B$6,参数!$B$5,3)</f>
        <v>0</v>
      </c>
      <c r="Q2995" s="25">
        <f>f_return(A2995,1,参数!$B$1-365/2,参数!$B$1)</f>
        <v>0</v>
      </c>
      <c r="R2995" s="25">
        <f ca="1">f_return(A2995,1,参数!$B$4,参数!$B$1)</f>
        <v>0</v>
      </c>
      <c r="S2995" s="25">
        <f ca="1">f_return(A2995,1,参数!$B$6,参数!$B$1)</f>
        <v>0</v>
      </c>
      <c r="T2995" t="str">
        <f>f_info_investtype(A2995)</f>
        <v>偏股混合型基金</v>
      </c>
      <c r="U2995" t="str">
        <f>f_info_fundmanager(A2995)</f>
        <v>柳世庆</v>
      </c>
      <c r="V2995">
        <f>f_info_manager_onthepostdays(A2995,1)</f>
        <v>56</v>
      </c>
      <c r="W2995" s="25">
        <f ca="1">f_return_1w(A2995,"0",参数!$B$2)</f>
        <v>0</v>
      </c>
      <c r="X2995" s="25">
        <f>f_return_1m(A2995,"0",参数!$B$1)</f>
        <v>3.68970661362505</v>
      </c>
      <c r="Y2995" s="25">
        <f>f_return_3m(A2995,0,参数!$B$1)</f>
        <v>0</v>
      </c>
      <c r="Z2995" s="25">
        <f>f_return_6m(A2995,0,参数!B2994)</f>
        <v>0</v>
      </c>
      <c r="AA2995" t="str">
        <f>f_dq_status(A2995,参数!$B$1)</f>
        <v>封闭期</v>
      </c>
      <c r="AB2995" s="17">
        <f ca="1">f_risk_maxdownside(A2995,参数!$B$6,参数!$B$1)</f>
        <v>-0.0099999999999989</v>
      </c>
      <c r="AC2995" s="17">
        <f ca="1">f_risk_maxdownside(A2995,参数!$B$4,参数!$B$1)</f>
        <v>-0.0099999999999989</v>
      </c>
      <c r="AD2995" t="str">
        <f ca="1">f_risk_maxdownside_date(A2995,参数!$B$6,参数!$B$1)</f>
        <v>20201218-20201218</v>
      </c>
    </row>
    <row r="2996" spans="1:30">
      <c r="A2996" s="15" t="s">
        <v>3024</v>
      </c>
      <c r="B2996" t="str">
        <f>f_info_name(A2996)</f>
        <v>富国均衡优选</v>
      </c>
      <c r="C2996" t="str">
        <f>f_info_setupdate(A2996)</f>
        <v>2021-01-06</v>
      </c>
      <c r="D2996" s="16">
        <f t="shared" si="46"/>
        <v>19</v>
      </c>
      <c r="F2996" s="17">
        <f>f_netasset_total(A2996,参数!$B$1,100000000)</f>
        <v>99.9999921142</v>
      </c>
      <c r="G2996" s="17">
        <f ca="1">f_nav_adjustedreturn(A2996,参数!$B$2,参数!$B$1)</f>
        <v>0</v>
      </c>
      <c r="H2996" s="17">
        <f ca="1">f_nav_periodreturnrankingper(A2996,参数!$B$2,参数!$B$1,3)</f>
        <v>0</v>
      </c>
      <c r="I2996" s="17">
        <f ca="1">f_nav_adjustedreturn(A2996,参数!$B$3,参数!$B$2)</f>
        <v>0</v>
      </c>
      <c r="J2996" s="17">
        <f ca="1">f_nav_periodreturnrankingper(A2996,参数!$B$3,参数!$B$2,3)</f>
        <v>0</v>
      </c>
      <c r="K2996" s="17">
        <f ca="1">f_nav_adjustedreturn(A2996,参数!$B$4,参数!$B$3)</f>
        <v>0</v>
      </c>
      <c r="L2996" s="17">
        <f ca="1">f_nav_periodreturnrankingper(A2996,参数!$B$4,参数!$B$3,3)</f>
        <v>0</v>
      </c>
      <c r="M2996" s="17">
        <f ca="1">f_nav_adjustedreturn(A2996,参数!$B$5,参数!$B$4)</f>
        <v>0</v>
      </c>
      <c r="N2996" s="17">
        <f ca="1">f_nav_periodreturnrankingper(A2996,参数!$B$5,参数!$B$4,3)</f>
        <v>0</v>
      </c>
      <c r="O2996" s="17">
        <f ca="1">f_nav_adjustedreturn(A2996,参数!$B$6,参数!$B$5)</f>
        <v>0</v>
      </c>
      <c r="P2996" s="17">
        <f ca="1">f_nav_periodreturnrankingper(A2996,参数!$B$6,参数!$B$5,3)</f>
        <v>0</v>
      </c>
      <c r="Q2996" s="25">
        <f>f_return(A2996,1,参数!$B$1-365/2,参数!$B$1)</f>
        <v>0</v>
      </c>
      <c r="R2996" s="25">
        <f ca="1">f_return(A2996,1,参数!$B$4,参数!$B$1)</f>
        <v>0</v>
      </c>
      <c r="S2996" s="25">
        <f ca="1">f_return(A2996,1,参数!$B$6,参数!$B$1)</f>
        <v>0</v>
      </c>
      <c r="T2996" t="str">
        <f>f_info_investtype(A2996)</f>
        <v>偏股混合型基金</v>
      </c>
      <c r="U2996" t="str">
        <f>f_info_fundmanager(A2996)</f>
        <v>杨栋</v>
      </c>
      <c r="V2996">
        <f>f_info_manager_onthepostdays(A2996,1)</f>
        <v>36</v>
      </c>
      <c r="W2996" s="25">
        <f ca="1">f_return_1w(A2996,"0",参数!$B$2)</f>
        <v>0</v>
      </c>
      <c r="X2996" s="25">
        <f>f_return_1m(A2996,"0",参数!$B$1)</f>
        <v>0</v>
      </c>
      <c r="Y2996" s="25">
        <f>f_return_3m(A2996,0,参数!$B$1)</f>
        <v>0</v>
      </c>
      <c r="Z2996" s="25">
        <f>f_return_6m(A2996,0,参数!B2995)</f>
        <v>0</v>
      </c>
      <c r="AA2996" t="str">
        <f>f_dq_status(A2996,参数!$B$1)</f>
        <v>封闭期</v>
      </c>
      <c r="AB2996" s="17">
        <f ca="1">f_risk_maxdownside(A2996,参数!$B$6,参数!$B$1)</f>
        <v>-0.0299999999999967</v>
      </c>
      <c r="AC2996" s="17">
        <f ca="1">f_risk_maxdownside(A2996,参数!$B$4,参数!$B$1)</f>
        <v>-0.0299999999999967</v>
      </c>
      <c r="AD2996" t="str">
        <f ca="1">f_risk_maxdownside_date(A2996,参数!$B$6,参数!$B$1)</f>
        <v>20210107-20210115</v>
      </c>
    </row>
    <row r="2997" spans="1:30">
      <c r="A2997" s="15" t="s">
        <v>3025</v>
      </c>
      <c r="B2997" t="str">
        <f>f_info_name(A2997)</f>
        <v>长江均衡成长A</v>
      </c>
      <c r="C2997" t="str">
        <f>f_info_setupdate(A2997)</f>
        <v>2020-12-30</v>
      </c>
      <c r="D2997" s="16">
        <f t="shared" si="46"/>
        <v>26</v>
      </c>
      <c r="F2997" s="17">
        <f>f_netasset_total(A2997,参数!$B$1,100000000)</f>
        <v>1.217225701</v>
      </c>
      <c r="G2997" s="17">
        <f ca="1">f_nav_adjustedreturn(A2997,参数!$B$2,参数!$B$1)</f>
        <v>0</v>
      </c>
      <c r="H2997" s="17">
        <f ca="1">f_nav_periodreturnrankingper(A2997,参数!$B$2,参数!$B$1,3)</f>
        <v>0</v>
      </c>
      <c r="I2997" s="17">
        <f ca="1">f_nav_adjustedreturn(A2997,参数!$B$3,参数!$B$2)</f>
        <v>0</v>
      </c>
      <c r="J2997" s="17">
        <f ca="1">f_nav_periodreturnrankingper(A2997,参数!$B$3,参数!$B$2,3)</f>
        <v>0</v>
      </c>
      <c r="K2997" s="17">
        <f ca="1">f_nav_adjustedreturn(A2997,参数!$B$4,参数!$B$3)</f>
        <v>0</v>
      </c>
      <c r="L2997" s="17">
        <f ca="1">f_nav_periodreturnrankingper(A2997,参数!$B$4,参数!$B$3,3)</f>
        <v>0</v>
      </c>
      <c r="M2997" s="17">
        <f ca="1">f_nav_adjustedreturn(A2997,参数!$B$5,参数!$B$4)</f>
        <v>0</v>
      </c>
      <c r="N2997" s="17">
        <f ca="1">f_nav_periodreturnrankingper(A2997,参数!$B$5,参数!$B$4,3)</f>
        <v>0</v>
      </c>
      <c r="O2997" s="17">
        <f ca="1">f_nav_adjustedreturn(A2997,参数!$B$6,参数!$B$5)</f>
        <v>0</v>
      </c>
      <c r="P2997" s="17">
        <f ca="1">f_nav_periodreturnrankingper(A2997,参数!$B$6,参数!$B$5,3)</f>
        <v>0</v>
      </c>
      <c r="Q2997" s="25">
        <f>f_return(A2997,1,参数!$B$1-365/2,参数!$B$1)</f>
        <v>0</v>
      </c>
      <c r="R2997" s="25">
        <f ca="1">f_return(A2997,1,参数!$B$4,参数!$B$1)</f>
        <v>0</v>
      </c>
      <c r="S2997" s="25">
        <f ca="1">f_return(A2997,1,参数!$B$6,参数!$B$1)</f>
        <v>0</v>
      </c>
      <c r="T2997" t="str">
        <f>f_info_investtype(A2997)</f>
        <v>偏股混合型基金</v>
      </c>
      <c r="U2997" t="str">
        <f>f_info_fundmanager(A2997)</f>
        <v>徐婕</v>
      </c>
      <c r="V2997">
        <f>f_info_manager_onthepostdays(A2997,1)</f>
        <v>43</v>
      </c>
      <c r="W2997" s="25">
        <f ca="1">f_return_1w(A2997,"0",参数!$B$2)</f>
        <v>0</v>
      </c>
      <c r="X2997" s="25">
        <f>f_return_1m(A2997,"0",参数!$B$1)</f>
        <v>0</v>
      </c>
      <c r="Y2997" s="25">
        <f>f_return_3m(A2997,0,参数!$B$1)</f>
        <v>0</v>
      </c>
      <c r="Z2997" s="25">
        <f>f_return_6m(A2997,0,参数!B2996)</f>
        <v>0</v>
      </c>
      <c r="AA2997" t="str">
        <f>f_dq_status(A2997,参数!$B$1)</f>
        <v>封闭期</v>
      </c>
      <c r="AB2997" s="17">
        <f ca="1">f_risk_maxdownside(A2997,参数!$B$6,参数!$B$1)</f>
        <v>0</v>
      </c>
      <c r="AC2997" s="17">
        <f ca="1">f_risk_maxdownside(A2997,参数!$B$4,参数!$B$1)</f>
        <v>0</v>
      </c>
      <c r="AD2997" t="str">
        <f ca="1">f_risk_maxdownside_date(A2997,参数!$B$6,参数!$B$1)</f>
        <v>20210116-20210122</v>
      </c>
    </row>
    <row r="2998" spans="1:30">
      <c r="A2998" s="15" t="s">
        <v>3026</v>
      </c>
      <c r="B2998" t="str">
        <f>f_info_name(A2998)</f>
        <v>博时高端装备A</v>
      </c>
      <c r="C2998" t="str">
        <f>f_info_setupdate(A2998)</f>
        <v>2020-12-08</v>
      </c>
      <c r="D2998" s="16">
        <f t="shared" si="46"/>
        <v>48</v>
      </c>
      <c r="F2998" s="17">
        <f>f_netasset_total(A2998,参数!$B$1,100000000)</f>
        <v>2.4592182442</v>
      </c>
      <c r="G2998" s="17">
        <f ca="1">f_nav_adjustedreturn(A2998,参数!$B$2,参数!$B$1)</f>
        <v>0</v>
      </c>
      <c r="H2998" s="17">
        <f ca="1">f_nav_periodreturnrankingper(A2998,参数!$B$2,参数!$B$1,3)</f>
        <v>0</v>
      </c>
      <c r="I2998" s="17">
        <f ca="1">f_nav_adjustedreturn(A2998,参数!$B$3,参数!$B$2)</f>
        <v>0</v>
      </c>
      <c r="J2998" s="17">
        <f ca="1">f_nav_periodreturnrankingper(A2998,参数!$B$3,参数!$B$2,3)</f>
        <v>0</v>
      </c>
      <c r="K2998" s="17">
        <f ca="1">f_nav_adjustedreturn(A2998,参数!$B$4,参数!$B$3)</f>
        <v>0</v>
      </c>
      <c r="L2998" s="17">
        <f ca="1">f_nav_periodreturnrankingper(A2998,参数!$B$4,参数!$B$3,3)</f>
        <v>0</v>
      </c>
      <c r="M2998" s="17">
        <f ca="1">f_nav_adjustedreturn(A2998,参数!$B$5,参数!$B$4)</f>
        <v>0</v>
      </c>
      <c r="N2998" s="17">
        <f ca="1">f_nav_periodreturnrankingper(A2998,参数!$B$5,参数!$B$4,3)</f>
        <v>0</v>
      </c>
      <c r="O2998" s="17">
        <f ca="1">f_nav_adjustedreturn(A2998,参数!$B$6,参数!$B$5)</f>
        <v>0</v>
      </c>
      <c r="P2998" s="17">
        <f ca="1">f_nav_periodreturnrankingper(A2998,参数!$B$6,参数!$B$5,3)</f>
        <v>0</v>
      </c>
      <c r="Q2998" s="25">
        <f>f_return(A2998,1,参数!$B$1-365/2,参数!$B$1)</f>
        <v>0</v>
      </c>
      <c r="R2998" s="25">
        <f ca="1">f_return(A2998,1,参数!$B$4,参数!$B$1)</f>
        <v>0</v>
      </c>
      <c r="S2998" s="25">
        <f ca="1">f_return(A2998,1,参数!$B$6,参数!$B$1)</f>
        <v>0</v>
      </c>
      <c r="T2998" t="str">
        <f>f_info_investtype(A2998)</f>
        <v>偏股混合型基金</v>
      </c>
      <c r="U2998" t="str">
        <f>f_info_fundmanager(A2998)</f>
        <v>兰乔</v>
      </c>
      <c r="V2998">
        <f>f_info_manager_onthepostdays(A2998,1)</f>
        <v>65</v>
      </c>
      <c r="W2998" s="25">
        <f ca="1">f_return_1w(A2998,"0",参数!$B$2)</f>
        <v>0</v>
      </c>
      <c r="X2998" s="25">
        <f>f_return_1m(A2998,"0",参数!$B$1)</f>
        <v>9.96706702828361</v>
      </c>
      <c r="Y2998" s="25">
        <f>f_return_3m(A2998,0,参数!$B$1)</f>
        <v>0</v>
      </c>
      <c r="Z2998" s="25">
        <f>f_return_6m(A2998,0,参数!B2997)</f>
        <v>0</v>
      </c>
      <c r="AA2998" t="str">
        <f>f_dq_status(A2998,参数!$B$1)</f>
        <v>封闭期</v>
      </c>
      <c r="AB2998" s="17">
        <f ca="1">f_risk_maxdownside(A2998,参数!$B$6,参数!$B$1)</f>
        <v>-2.43074173369079</v>
      </c>
      <c r="AC2998" s="17">
        <f ca="1">f_risk_maxdownside(A2998,参数!$B$4,参数!$B$1)</f>
        <v>-2.43074173369079</v>
      </c>
      <c r="AD2998" t="str">
        <f ca="1">f_risk_maxdownside_date(A2998,参数!$B$6,参数!$B$1)</f>
        <v>20210109-20210115</v>
      </c>
    </row>
    <row r="2999" spans="1:30">
      <c r="A2999" s="15" t="s">
        <v>3027</v>
      </c>
      <c r="B2999" t="str">
        <f>f_info_name(A2999)</f>
        <v>中欧均衡成长A</v>
      </c>
      <c r="C2999" t="str">
        <f>f_info_setupdate(A2999)</f>
        <v>2020-12-11</v>
      </c>
      <c r="D2999" s="16">
        <f t="shared" si="46"/>
        <v>45</v>
      </c>
      <c r="F2999" s="17">
        <f>f_netasset_total(A2999,参数!$B$1,100000000)</f>
        <v>34.4208899719</v>
      </c>
      <c r="G2999" s="17">
        <f ca="1">f_nav_adjustedreturn(A2999,参数!$B$2,参数!$B$1)</f>
        <v>0</v>
      </c>
      <c r="H2999" s="17">
        <f ca="1">f_nav_periodreturnrankingper(A2999,参数!$B$2,参数!$B$1,3)</f>
        <v>0</v>
      </c>
      <c r="I2999" s="17">
        <f ca="1">f_nav_adjustedreturn(A2999,参数!$B$3,参数!$B$2)</f>
        <v>0</v>
      </c>
      <c r="J2999" s="17">
        <f ca="1">f_nav_periodreturnrankingper(A2999,参数!$B$3,参数!$B$2,3)</f>
        <v>0</v>
      </c>
      <c r="K2999" s="17">
        <f ca="1">f_nav_adjustedreturn(A2999,参数!$B$4,参数!$B$3)</f>
        <v>0</v>
      </c>
      <c r="L2999" s="17">
        <f ca="1">f_nav_periodreturnrankingper(A2999,参数!$B$4,参数!$B$3,3)</f>
        <v>0</v>
      </c>
      <c r="M2999" s="17">
        <f ca="1">f_nav_adjustedreturn(A2999,参数!$B$5,参数!$B$4)</f>
        <v>0</v>
      </c>
      <c r="N2999" s="17">
        <f ca="1">f_nav_periodreturnrankingper(A2999,参数!$B$5,参数!$B$4,3)</f>
        <v>0</v>
      </c>
      <c r="O2999" s="17">
        <f ca="1">f_nav_adjustedreturn(A2999,参数!$B$6,参数!$B$5)</f>
        <v>0</v>
      </c>
      <c r="P2999" s="17">
        <f ca="1">f_nav_periodreturnrankingper(A2999,参数!$B$6,参数!$B$5,3)</f>
        <v>0</v>
      </c>
      <c r="Q2999" s="25">
        <f>f_return(A2999,1,参数!$B$1-365/2,参数!$B$1)</f>
        <v>0</v>
      </c>
      <c r="R2999" s="25">
        <f ca="1">f_return(A2999,1,参数!$B$4,参数!$B$1)</f>
        <v>0</v>
      </c>
      <c r="S2999" s="25">
        <f ca="1">f_return(A2999,1,参数!$B$6,参数!$B$1)</f>
        <v>0</v>
      </c>
      <c r="T2999" t="str">
        <f>f_info_investtype(A2999)</f>
        <v>偏股混合型基金</v>
      </c>
      <c r="U2999" t="str">
        <f>f_info_fundmanager(A2999)</f>
        <v>王健</v>
      </c>
      <c r="V2999">
        <f>f_info_manager_onthepostdays(A2999,1)</f>
        <v>62</v>
      </c>
      <c r="W2999" s="25">
        <f ca="1">f_return_1w(A2999,"0",参数!$B$2)</f>
        <v>0</v>
      </c>
      <c r="X2999" s="25">
        <f>f_return_1m(A2999,"0",参数!$B$1)</f>
        <v>5.04735039290751</v>
      </c>
      <c r="Y2999" s="25">
        <f>f_return_3m(A2999,0,参数!$B$1)</f>
        <v>0</v>
      </c>
      <c r="Z2999" s="25">
        <f>f_return_6m(A2999,0,参数!B2998)</f>
        <v>0</v>
      </c>
      <c r="AA2999" t="str">
        <f>f_dq_status(A2999,参数!$B$1)</f>
        <v>封闭期</v>
      </c>
      <c r="AB2999" s="17">
        <f ca="1">f_risk_maxdownside(A2999,参数!$B$6,参数!$B$1)</f>
        <v>-0.739999999999996</v>
      </c>
      <c r="AC2999" s="17">
        <f ca="1">f_risk_maxdownside(A2999,参数!$B$4,参数!$B$1)</f>
        <v>-0.739999999999996</v>
      </c>
      <c r="AD2999" t="str">
        <f ca="1">f_risk_maxdownside_date(A2999,参数!$B$6,参数!$B$1)</f>
        <v>20201212-20201225</v>
      </c>
    </row>
    <row r="3000" spans="1:30">
      <c r="A3000" s="15" t="s">
        <v>3028</v>
      </c>
      <c r="B3000" t="str">
        <f>f_info_name(A3000)</f>
        <v>华夏新兴成长A</v>
      </c>
      <c r="C3000" t="str">
        <f>f_info_setupdate(A3000)</f>
        <v>2021-01-15</v>
      </c>
      <c r="D3000" s="16">
        <f t="shared" si="46"/>
        <v>10</v>
      </c>
      <c r="F3000" s="17">
        <f>f_netasset_total(A3000,参数!$B$1,100000000)</f>
        <v>89.103191384</v>
      </c>
      <c r="G3000" s="17">
        <f ca="1">f_nav_adjustedreturn(A3000,参数!$B$2,参数!$B$1)</f>
        <v>0</v>
      </c>
      <c r="H3000" s="17">
        <f ca="1">f_nav_periodreturnrankingper(A3000,参数!$B$2,参数!$B$1,3)</f>
        <v>0</v>
      </c>
      <c r="I3000" s="17">
        <f ca="1">f_nav_adjustedreturn(A3000,参数!$B$3,参数!$B$2)</f>
        <v>0</v>
      </c>
      <c r="J3000" s="17">
        <f ca="1">f_nav_periodreturnrankingper(A3000,参数!$B$3,参数!$B$2,3)</f>
        <v>0</v>
      </c>
      <c r="K3000" s="17">
        <f ca="1">f_nav_adjustedreturn(A3000,参数!$B$4,参数!$B$3)</f>
        <v>0</v>
      </c>
      <c r="L3000" s="17">
        <f ca="1">f_nav_periodreturnrankingper(A3000,参数!$B$4,参数!$B$3,3)</f>
        <v>0</v>
      </c>
      <c r="M3000" s="17">
        <f ca="1">f_nav_adjustedreturn(A3000,参数!$B$5,参数!$B$4)</f>
        <v>0</v>
      </c>
      <c r="N3000" s="17">
        <f ca="1">f_nav_periodreturnrankingper(A3000,参数!$B$5,参数!$B$4,3)</f>
        <v>0</v>
      </c>
      <c r="O3000" s="17">
        <f ca="1">f_nav_adjustedreturn(A3000,参数!$B$6,参数!$B$5)</f>
        <v>0</v>
      </c>
      <c r="P3000" s="17">
        <f ca="1">f_nav_periodreturnrankingper(A3000,参数!$B$6,参数!$B$5,3)</f>
        <v>0</v>
      </c>
      <c r="Q3000" s="25">
        <f>f_return(A3000,1,参数!$B$1-365/2,参数!$B$1)</f>
        <v>0</v>
      </c>
      <c r="R3000" s="25">
        <f ca="1">f_return(A3000,1,参数!$B$4,参数!$B$1)</f>
        <v>0</v>
      </c>
      <c r="S3000" s="25">
        <f ca="1">f_return(A3000,1,参数!$B$6,参数!$B$1)</f>
        <v>0</v>
      </c>
      <c r="T3000" t="str">
        <f>f_info_investtype(A3000)</f>
        <v>普通股票型基金</v>
      </c>
      <c r="U3000" t="str">
        <f>f_info_fundmanager(A3000)</f>
        <v>张帆</v>
      </c>
      <c r="V3000">
        <f>f_info_manager_onthepostdays(A3000,1)</f>
        <v>27</v>
      </c>
      <c r="W3000" s="25">
        <f ca="1">f_return_1w(A3000,"0",参数!$B$2)</f>
        <v>0</v>
      </c>
      <c r="X3000" s="25">
        <f>f_return_1m(A3000,"0",参数!$B$1)</f>
        <v>0</v>
      </c>
      <c r="Y3000" s="25">
        <f>f_return_3m(A3000,0,参数!$B$1)</f>
        <v>0</v>
      </c>
      <c r="Z3000" s="25">
        <f>f_return_6m(A3000,0,参数!B2999)</f>
        <v>0</v>
      </c>
      <c r="AA3000" t="str">
        <f>f_dq_status(A3000,参数!$B$1)</f>
        <v>封闭期</v>
      </c>
      <c r="AB3000" s="17">
        <f ca="1">f_risk_maxdownside(A3000,参数!$B$6,参数!$B$1)</f>
        <v>0</v>
      </c>
      <c r="AC3000" s="17">
        <f ca="1">f_risk_maxdownside(A3000,参数!$B$4,参数!$B$1)</f>
        <v>0</v>
      </c>
      <c r="AD3000" t="str">
        <f ca="1">f_risk_maxdownside_date(A3000,参数!$B$6,参数!$B$1)</f>
        <v>20210116-20210122</v>
      </c>
    </row>
    <row r="3001" spans="1:30">
      <c r="A3001" s="15" t="s">
        <v>3029</v>
      </c>
      <c r="B3001" t="str">
        <f>f_info_name(A3001)</f>
        <v>东方红锦丰优选两年定开</v>
      </c>
      <c r="C3001" t="str">
        <f>f_info_setupdate(A3001)</f>
        <v>2021-01-22</v>
      </c>
      <c r="D3001" s="16">
        <f t="shared" si="46"/>
        <v>3</v>
      </c>
      <c r="F3001" s="17">
        <f>f_netasset_total(A3001,参数!$B$1,100000000)</f>
        <v>15.0882326301</v>
      </c>
      <c r="G3001" s="17">
        <f ca="1">f_nav_adjustedreturn(A3001,参数!$B$2,参数!$B$1)</f>
        <v>0</v>
      </c>
      <c r="H3001" s="17">
        <f ca="1">f_nav_periodreturnrankingper(A3001,参数!$B$2,参数!$B$1,3)</f>
        <v>0</v>
      </c>
      <c r="I3001" s="17">
        <f ca="1">f_nav_adjustedreturn(A3001,参数!$B$3,参数!$B$2)</f>
        <v>0</v>
      </c>
      <c r="J3001" s="17">
        <f ca="1">f_nav_periodreturnrankingper(A3001,参数!$B$3,参数!$B$2,3)</f>
        <v>0</v>
      </c>
      <c r="K3001" s="17">
        <f ca="1">f_nav_adjustedreturn(A3001,参数!$B$4,参数!$B$3)</f>
        <v>0</v>
      </c>
      <c r="L3001" s="17">
        <f ca="1">f_nav_periodreturnrankingper(A3001,参数!$B$4,参数!$B$3,3)</f>
        <v>0</v>
      </c>
      <c r="M3001" s="17">
        <f ca="1">f_nav_adjustedreturn(A3001,参数!$B$5,参数!$B$4)</f>
        <v>0</v>
      </c>
      <c r="N3001" s="17">
        <f ca="1">f_nav_periodreturnrankingper(A3001,参数!$B$5,参数!$B$4,3)</f>
        <v>0</v>
      </c>
      <c r="O3001" s="17">
        <f ca="1">f_nav_adjustedreturn(A3001,参数!$B$6,参数!$B$5)</f>
        <v>0</v>
      </c>
      <c r="P3001" s="17">
        <f ca="1">f_nav_periodreturnrankingper(A3001,参数!$B$6,参数!$B$5,3)</f>
        <v>0</v>
      </c>
      <c r="Q3001" s="25">
        <f>f_return(A3001,1,参数!$B$1-365/2,参数!$B$1)</f>
        <v>0</v>
      </c>
      <c r="R3001" s="25">
        <f ca="1">f_return(A3001,1,参数!$B$4,参数!$B$1)</f>
        <v>0</v>
      </c>
      <c r="S3001" s="25">
        <f ca="1">f_return(A3001,1,参数!$B$6,参数!$B$1)</f>
        <v>0</v>
      </c>
      <c r="T3001" t="str">
        <f>f_info_investtype(A3001)</f>
        <v>偏债混合型基金</v>
      </c>
      <c r="U3001" t="str">
        <f>f_info_fundmanager(A3001)</f>
        <v>胡伟,高德勇</v>
      </c>
      <c r="V3001">
        <f>f_info_manager_onthepostdays(A3001,1)</f>
        <v>20</v>
      </c>
      <c r="W3001" s="25">
        <f ca="1">f_return_1w(A3001,"0",参数!$B$2)</f>
        <v>0</v>
      </c>
      <c r="X3001" s="25">
        <f>f_return_1m(A3001,"0",参数!$B$1)</f>
        <v>0</v>
      </c>
      <c r="Y3001" s="25">
        <f>f_return_3m(A3001,0,参数!$B$1)</f>
        <v>0</v>
      </c>
      <c r="Z3001" s="25">
        <f>f_return_6m(A3001,0,参数!B3000)</f>
        <v>0</v>
      </c>
      <c r="AA3001" t="str">
        <f>f_dq_status(A3001,参数!$B$1)</f>
        <v>封闭期</v>
      </c>
      <c r="AB3001" s="17">
        <f ca="1">f_risk_maxdownside(A3001,参数!$B$6,参数!$B$1)</f>
        <v>0</v>
      </c>
      <c r="AC3001" s="17">
        <f ca="1">f_risk_maxdownside(A3001,参数!$B$4,参数!$B$1)</f>
        <v>0</v>
      </c>
      <c r="AD3001">
        <f ca="1">f_risk_maxdownside_date(A3001,参数!$B$6,参数!$B$1)</f>
        <v>0</v>
      </c>
    </row>
    <row r="3002" spans="1:30">
      <c r="A3002" s="15" t="s">
        <v>3030</v>
      </c>
      <c r="B3002" t="str">
        <f>f_info_name(A3002)</f>
        <v>恒越内需驱动A</v>
      </c>
      <c r="C3002" t="str">
        <f>f_info_setupdate(A3002)</f>
        <v>2021-01-04</v>
      </c>
      <c r="D3002" s="16">
        <f t="shared" si="46"/>
        <v>21</v>
      </c>
      <c r="F3002" s="17">
        <f>f_netasset_total(A3002,参数!$B$1,100000000)</f>
        <v>9.1649844352</v>
      </c>
      <c r="G3002" s="17">
        <f ca="1">f_nav_adjustedreturn(A3002,参数!$B$2,参数!$B$1)</f>
        <v>0</v>
      </c>
      <c r="H3002" s="17">
        <f ca="1">f_nav_periodreturnrankingper(A3002,参数!$B$2,参数!$B$1,3)</f>
        <v>0</v>
      </c>
      <c r="I3002" s="17">
        <f ca="1">f_nav_adjustedreturn(A3002,参数!$B$3,参数!$B$2)</f>
        <v>0</v>
      </c>
      <c r="J3002" s="17">
        <f ca="1">f_nav_periodreturnrankingper(A3002,参数!$B$3,参数!$B$2,3)</f>
        <v>0</v>
      </c>
      <c r="K3002" s="17">
        <f ca="1">f_nav_adjustedreturn(A3002,参数!$B$4,参数!$B$3)</f>
        <v>0</v>
      </c>
      <c r="L3002" s="17">
        <f ca="1">f_nav_periodreturnrankingper(A3002,参数!$B$4,参数!$B$3,3)</f>
        <v>0</v>
      </c>
      <c r="M3002" s="17">
        <f ca="1">f_nav_adjustedreturn(A3002,参数!$B$5,参数!$B$4)</f>
        <v>0</v>
      </c>
      <c r="N3002" s="17">
        <f ca="1">f_nav_periodreturnrankingper(A3002,参数!$B$5,参数!$B$4,3)</f>
        <v>0</v>
      </c>
      <c r="O3002" s="17">
        <f ca="1">f_nav_adjustedreturn(A3002,参数!$B$6,参数!$B$5)</f>
        <v>0</v>
      </c>
      <c r="P3002" s="17">
        <f ca="1">f_nav_periodreturnrankingper(A3002,参数!$B$6,参数!$B$5,3)</f>
        <v>0</v>
      </c>
      <c r="Q3002" s="25">
        <f>f_return(A3002,1,参数!$B$1-365/2,参数!$B$1)</f>
        <v>0</v>
      </c>
      <c r="R3002" s="25">
        <f ca="1">f_return(A3002,1,参数!$B$4,参数!$B$1)</f>
        <v>0</v>
      </c>
      <c r="S3002" s="25">
        <f ca="1">f_return(A3002,1,参数!$B$6,参数!$B$1)</f>
        <v>0</v>
      </c>
      <c r="T3002" t="str">
        <f>f_info_investtype(A3002)</f>
        <v>偏股混合型基金</v>
      </c>
      <c r="U3002" t="str">
        <f>f_info_fundmanager(A3002)</f>
        <v>高楠</v>
      </c>
      <c r="V3002">
        <f>f_info_manager_onthepostdays(A3002,1)</f>
        <v>38</v>
      </c>
      <c r="W3002" s="25">
        <f ca="1">f_return_1w(A3002,"0",参数!$B$2)</f>
        <v>0</v>
      </c>
      <c r="X3002" s="25">
        <f>f_return_1m(A3002,"0",参数!$B$1)</f>
        <v>0</v>
      </c>
      <c r="Y3002" s="25">
        <f>f_return_3m(A3002,0,参数!$B$1)</f>
        <v>0</v>
      </c>
      <c r="Z3002" s="25">
        <f>f_return_6m(A3002,0,参数!B3001)</f>
        <v>0</v>
      </c>
      <c r="AA3002" t="str">
        <f>f_dq_status(A3002,参数!$B$1)</f>
        <v>封闭期</v>
      </c>
      <c r="AB3002" s="17">
        <f ca="1">f_risk_maxdownside(A3002,参数!$B$6,参数!$B$1)</f>
        <v>-0.478468899521545</v>
      </c>
      <c r="AC3002" s="17">
        <f ca="1">f_risk_maxdownside(A3002,参数!$B$4,参数!$B$1)</f>
        <v>-0.478468899521545</v>
      </c>
      <c r="AD3002" t="str">
        <f ca="1">f_risk_maxdownside_date(A3002,参数!$B$6,参数!$B$1)</f>
        <v>20210109-20210115</v>
      </c>
    </row>
    <row r="3003" spans="1:30">
      <c r="A3003" s="15" t="s">
        <v>3031</v>
      </c>
      <c r="B3003" t="str">
        <f>f_info_name(A3003)</f>
        <v>安信医药健康A</v>
      </c>
      <c r="C3003" t="str">
        <f>f_info_setupdate(A3003)</f>
        <v>2021-01-12</v>
      </c>
      <c r="D3003" s="16">
        <f t="shared" si="46"/>
        <v>13</v>
      </c>
      <c r="F3003" s="17">
        <f>f_netasset_total(A3003,参数!$B$1,100000000)</f>
        <v>2.6876888461</v>
      </c>
      <c r="G3003" s="17">
        <f ca="1">f_nav_adjustedreturn(A3003,参数!$B$2,参数!$B$1)</f>
        <v>0</v>
      </c>
      <c r="H3003" s="17">
        <f ca="1">f_nav_periodreturnrankingper(A3003,参数!$B$2,参数!$B$1,3)</f>
        <v>0</v>
      </c>
      <c r="I3003" s="17">
        <f ca="1">f_nav_adjustedreturn(A3003,参数!$B$3,参数!$B$2)</f>
        <v>0</v>
      </c>
      <c r="J3003" s="17">
        <f ca="1">f_nav_periodreturnrankingper(A3003,参数!$B$3,参数!$B$2,3)</f>
        <v>0</v>
      </c>
      <c r="K3003" s="17">
        <f ca="1">f_nav_adjustedreturn(A3003,参数!$B$4,参数!$B$3)</f>
        <v>0</v>
      </c>
      <c r="L3003" s="17">
        <f ca="1">f_nav_periodreturnrankingper(A3003,参数!$B$4,参数!$B$3,3)</f>
        <v>0</v>
      </c>
      <c r="M3003" s="17">
        <f ca="1">f_nav_adjustedreturn(A3003,参数!$B$5,参数!$B$4)</f>
        <v>0</v>
      </c>
      <c r="N3003" s="17">
        <f ca="1">f_nav_periodreturnrankingper(A3003,参数!$B$5,参数!$B$4,3)</f>
        <v>0</v>
      </c>
      <c r="O3003" s="17">
        <f ca="1">f_nav_adjustedreturn(A3003,参数!$B$6,参数!$B$5)</f>
        <v>0</v>
      </c>
      <c r="P3003" s="17">
        <f ca="1">f_nav_periodreturnrankingper(A3003,参数!$B$6,参数!$B$5,3)</f>
        <v>0</v>
      </c>
      <c r="Q3003" s="25">
        <f>f_return(A3003,1,参数!$B$1-365/2,参数!$B$1)</f>
        <v>0</v>
      </c>
      <c r="R3003" s="25">
        <f ca="1">f_return(A3003,1,参数!$B$4,参数!$B$1)</f>
        <v>0</v>
      </c>
      <c r="S3003" s="25">
        <f ca="1">f_return(A3003,1,参数!$B$6,参数!$B$1)</f>
        <v>0</v>
      </c>
      <c r="T3003" t="str">
        <f>f_info_investtype(A3003)</f>
        <v>普通股票型基金</v>
      </c>
      <c r="U3003" t="str">
        <f>f_info_fundmanager(A3003)</f>
        <v>池陈森</v>
      </c>
      <c r="V3003">
        <f>f_info_manager_onthepostdays(A3003,1)</f>
        <v>30</v>
      </c>
      <c r="W3003" s="25">
        <f ca="1">f_return_1w(A3003,"0",参数!$B$2)</f>
        <v>0</v>
      </c>
      <c r="X3003" s="25">
        <f>f_return_1m(A3003,"0",参数!$B$1)</f>
        <v>0</v>
      </c>
      <c r="Y3003" s="25">
        <f>f_return_3m(A3003,0,参数!$B$1)</f>
        <v>0</v>
      </c>
      <c r="Z3003" s="25">
        <f>f_return_6m(A3003,0,参数!B3002)</f>
        <v>0</v>
      </c>
      <c r="AA3003" t="str">
        <f>f_dq_status(A3003,参数!$B$1)</f>
        <v>封闭期</v>
      </c>
      <c r="AB3003" s="17">
        <f ca="1">f_risk_maxdownside(A3003,参数!$B$6,参数!$B$1)</f>
        <v>0</v>
      </c>
      <c r="AC3003" s="17">
        <f ca="1">f_risk_maxdownside(A3003,参数!$B$4,参数!$B$1)</f>
        <v>0</v>
      </c>
      <c r="AD3003" t="str">
        <f ca="1">f_risk_maxdownside_date(A3003,参数!$B$6,参数!$B$1)</f>
        <v>20210113-20210115</v>
      </c>
    </row>
    <row r="3004" spans="1:30">
      <c r="A3004" s="15" t="s">
        <v>3032</v>
      </c>
      <c r="B3004" t="str">
        <f>f_info_name(A3004)</f>
        <v>中欧瑾利A</v>
      </c>
      <c r="C3004" t="str">
        <f>f_info_setupdate(A3004)</f>
        <v>2020-12-30</v>
      </c>
      <c r="D3004" s="16">
        <f t="shared" si="46"/>
        <v>26</v>
      </c>
      <c r="F3004" s="17">
        <f>f_netasset_total(A3004,参数!$B$1,100000000)</f>
        <v>4.2006164276</v>
      </c>
      <c r="G3004" s="17">
        <f ca="1">f_nav_adjustedreturn(A3004,参数!$B$2,参数!$B$1)</f>
        <v>0</v>
      </c>
      <c r="H3004" s="17">
        <f ca="1">f_nav_periodreturnrankingper(A3004,参数!$B$2,参数!$B$1,3)</f>
        <v>0</v>
      </c>
      <c r="I3004" s="17">
        <f ca="1">f_nav_adjustedreturn(A3004,参数!$B$3,参数!$B$2)</f>
        <v>0</v>
      </c>
      <c r="J3004" s="17">
        <f ca="1">f_nav_periodreturnrankingper(A3004,参数!$B$3,参数!$B$2,3)</f>
        <v>0</v>
      </c>
      <c r="K3004" s="17">
        <f ca="1">f_nav_adjustedreturn(A3004,参数!$B$4,参数!$B$3)</f>
        <v>0</v>
      </c>
      <c r="L3004" s="17">
        <f ca="1">f_nav_periodreturnrankingper(A3004,参数!$B$4,参数!$B$3,3)</f>
        <v>0</v>
      </c>
      <c r="M3004" s="17">
        <f ca="1">f_nav_adjustedreturn(A3004,参数!$B$5,参数!$B$4)</f>
        <v>0</v>
      </c>
      <c r="N3004" s="17">
        <f ca="1">f_nav_periodreturnrankingper(A3004,参数!$B$5,参数!$B$4,3)</f>
        <v>0</v>
      </c>
      <c r="O3004" s="17">
        <f ca="1">f_nav_adjustedreturn(A3004,参数!$B$6,参数!$B$5)</f>
        <v>0</v>
      </c>
      <c r="P3004" s="17">
        <f ca="1">f_nav_periodreturnrankingper(A3004,参数!$B$6,参数!$B$5,3)</f>
        <v>0</v>
      </c>
      <c r="Q3004" s="25">
        <f>f_return(A3004,1,参数!$B$1-365/2,参数!$B$1)</f>
        <v>0</v>
      </c>
      <c r="R3004" s="25">
        <f ca="1">f_return(A3004,1,参数!$B$4,参数!$B$1)</f>
        <v>0</v>
      </c>
      <c r="S3004" s="25">
        <f ca="1">f_return(A3004,1,参数!$B$6,参数!$B$1)</f>
        <v>0</v>
      </c>
      <c r="T3004" t="str">
        <f>f_info_investtype(A3004)</f>
        <v>偏债混合型基金</v>
      </c>
      <c r="U3004" t="str">
        <f>f_info_fundmanager(A3004)</f>
        <v>华李成</v>
      </c>
      <c r="V3004">
        <f>f_info_manager_onthepostdays(A3004,1)</f>
        <v>43</v>
      </c>
      <c r="W3004" s="25">
        <f ca="1">f_return_1w(A3004,"0",参数!$B$2)</f>
        <v>0</v>
      </c>
      <c r="X3004" s="25">
        <f>f_return_1m(A3004,"0",参数!$B$1)</f>
        <v>0</v>
      </c>
      <c r="Y3004" s="25">
        <f>f_return_3m(A3004,0,参数!$B$1)</f>
        <v>0</v>
      </c>
      <c r="Z3004" s="25">
        <f>f_return_6m(A3004,0,参数!B3003)</f>
        <v>0</v>
      </c>
      <c r="AA3004" t="str">
        <f>f_dq_status(A3004,参数!$B$1)</f>
        <v>开放申购|开放赎回</v>
      </c>
      <c r="AB3004" s="17">
        <f ca="1">f_risk_maxdownside(A3004,参数!$B$6,参数!$B$1)</f>
        <v>-0.267088732812338</v>
      </c>
      <c r="AC3004" s="17">
        <f ca="1">f_risk_maxdownside(A3004,参数!$B$4,参数!$B$1)</f>
        <v>-0.267088732812338</v>
      </c>
      <c r="AD3004" t="str">
        <f ca="1">f_risk_maxdownside_date(A3004,参数!$B$6,参数!$B$1)</f>
        <v>20210119-20210119</v>
      </c>
    </row>
    <row r="3005" spans="1:30">
      <c r="A3005" s="15" t="s">
        <v>3033</v>
      </c>
      <c r="B3005" t="str">
        <f>f_info_name(A3005)</f>
        <v>前海开源优质企业6个月持有A</v>
      </c>
      <c r="C3005" t="str">
        <f>f_info_setupdate(A3005)</f>
        <v>2021-01-08</v>
      </c>
      <c r="D3005" s="16">
        <f t="shared" si="46"/>
        <v>17</v>
      </c>
      <c r="F3005" s="17">
        <f>f_netasset_total(A3005,参数!$B$1,100000000)</f>
        <v>99.999997795</v>
      </c>
      <c r="G3005" s="17">
        <f ca="1">f_nav_adjustedreturn(A3005,参数!$B$2,参数!$B$1)</f>
        <v>0</v>
      </c>
      <c r="H3005" s="17">
        <f ca="1">f_nav_periodreturnrankingper(A3005,参数!$B$2,参数!$B$1,3)</f>
        <v>0</v>
      </c>
      <c r="I3005" s="17">
        <f ca="1">f_nav_adjustedreturn(A3005,参数!$B$3,参数!$B$2)</f>
        <v>0</v>
      </c>
      <c r="J3005" s="17">
        <f ca="1">f_nav_periodreturnrankingper(A3005,参数!$B$3,参数!$B$2,3)</f>
        <v>0</v>
      </c>
      <c r="K3005" s="17">
        <f ca="1">f_nav_adjustedreturn(A3005,参数!$B$4,参数!$B$3)</f>
        <v>0</v>
      </c>
      <c r="L3005" s="17">
        <f ca="1">f_nav_periodreturnrankingper(A3005,参数!$B$4,参数!$B$3,3)</f>
        <v>0</v>
      </c>
      <c r="M3005" s="17">
        <f ca="1">f_nav_adjustedreturn(A3005,参数!$B$5,参数!$B$4)</f>
        <v>0</v>
      </c>
      <c r="N3005" s="17">
        <f ca="1">f_nav_periodreturnrankingper(A3005,参数!$B$5,参数!$B$4,3)</f>
        <v>0</v>
      </c>
      <c r="O3005" s="17">
        <f ca="1">f_nav_adjustedreturn(A3005,参数!$B$6,参数!$B$5)</f>
        <v>0</v>
      </c>
      <c r="P3005" s="17">
        <f ca="1">f_nav_periodreturnrankingper(A3005,参数!$B$6,参数!$B$5,3)</f>
        <v>0</v>
      </c>
      <c r="Q3005" s="25">
        <f>f_return(A3005,1,参数!$B$1-365/2,参数!$B$1)</f>
        <v>0</v>
      </c>
      <c r="R3005" s="25">
        <f ca="1">f_return(A3005,1,参数!$B$4,参数!$B$1)</f>
        <v>0</v>
      </c>
      <c r="S3005" s="25">
        <f ca="1">f_return(A3005,1,参数!$B$6,参数!$B$1)</f>
        <v>0</v>
      </c>
      <c r="T3005" t="str">
        <f>f_info_investtype(A3005)</f>
        <v>偏股混合型基金</v>
      </c>
      <c r="U3005" t="str">
        <f>f_info_fundmanager(A3005)</f>
        <v>曲扬</v>
      </c>
      <c r="V3005">
        <f>f_info_manager_onthepostdays(A3005,1)</f>
        <v>34</v>
      </c>
      <c r="W3005" s="25">
        <f ca="1">f_return_1w(A3005,"0",参数!$B$2)</f>
        <v>0</v>
      </c>
      <c r="X3005" s="25">
        <f>f_return_1m(A3005,"0",参数!$B$1)</f>
        <v>0</v>
      </c>
      <c r="Y3005" s="25">
        <f>f_return_3m(A3005,0,参数!$B$1)</f>
        <v>0</v>
      </c>
      <c r="Z3005" s="25">
        <f>f_return_6m(A3005,0,参数!B3004)</f>
        <v>0</v>
      </c>
      <c r="AA3005" t="str">
        <f>f_dq_status(A3005,参数!$B$1)</f>
        <v>封闭期</v>
      </c>
      <c r="AB3005" s="17">
        <f ca="1">f_risk_maxdownside(A3005,参数!$B$6,参数!$B$1)</f>
        <v>0</v>
      </c>
      <c r="AC3005" s="17">
        <f ca="1">f_risk_maxdownside(A3005,参数!$B$4,参数!$B$1)</f>
        <v>0</v>
      </c>
      <c r="AD3005" t="str">
        <f ca="1">f_risk_maxdownside_date(A3005,参数!$B$6,参数!$B$1)</f>
        <v>20210109-20210115</v>
      </c>
    </row>
    <row r="3006" spans="1:30">
      <c r="A3006" s="15" t="s">
        <v>3034</v>
      </c>
      <c r="B3006" t="str">
        <f>f_info_name(A3006)</f>
        <v>中欧价值成长A</v>
      </c>
      <c r="C3006" t="str">
        <f>f_info_setupdate(A3006)</f>
        <v>2020-12-16</v>
      </c>
      <c r="D3006" s="16">
        <f t="shared" si="46"/>
        <v>40</v>
      </c>
      <c r="F3006" s="17">
        <f>f_netasset_total(A3006,参数!$B$1,100000000)</f>
        <v>50.7124153024</v>
      </c>
      <c r="G3006" s="17">
        <f ca="1">f_nav_adjustedreturn(A3006,参数!$B$2,参数!$B$1)</f>
        <v>0</v>
      </c>
      <c r="H3006" s="17">
        <f ca="1">f_nav_periodreturnrankingper(A3006,参数!$B$2,参数!$B$1,3)</f>
        <v>0</v>
      </c>
      <c r="I3006" s="17">
        <f ca="1">f_nav_adjustedreturn(A3006,参数!$B$3,参数!$B$2)</f>
        <v>0</v>
      </c>
      <c r="J3006" s="17">
        <f ca="1">f_nav_periodreturnrankingper(A3006,参数!$B$3,参数!$B$2,3)</f>
        <v>0</v>
      </c>
      <c r="K3006" s="17">
        <f ca="1">f_nav_adjustedreturn(A3006,参数!$B$4,参数!$B$3)</f>
        <v>0</v>
      </c>
      <c r="L3006" s="17">
        <f ca="1">f_nav_periodreturnrankingper(A3006,参数!$B$4,参数!$B$3,3)</f>
        <v>0</v>
      </c>
      <c r="M3006" s="17">
        <f ca="1">f_nav_adjustedreturn(A3006,参数!$B$5,参数!$B$4)</f>
        <v>0</v>
      </c>
      <c r="N3006" s="17">
        <f ca="1">f_nav_periodreturnrankingper(A3006,参数!$B$5,参数!$B$4,3)</f>
        <v>0</v>
      </c>
      <c r="O3006" s="17">
        <f ca="1">f_nav_adjustedreturn(A3006,参数!$B$6,参数!$B$5)</f>
        <v>0</v>
      </c>
      <c r="P3006" s="17">
        <f ca="1">f_nav_periodreturnrankingper(A3006,参数!$B$6,参数!$B$5,3)</f>
        <v>0</v>
      </c>
      <c r="Q3006" s="25">
        <f>f_return(A3006,1,参数!$B$1-365/2,参数!$B$1)</f>
        <v>0</v>
      </c>
      <c r="R3006" s="25">
        <f ca="1">f_return(A3006,1,参数!$B$4,参数!$B$1)</f>
        <v>0</v>
      </c>
      <c r="S3006" s="25">
        <f ca="1">f_return(A3006,1,参数!$B$6,参数!$B$1)</f>
        <v>0</v>
      </c>
      <c r="T3006" t="str">
        <f>f_info_investtype(A3006)</f>
        <v>偏股混合型基金</v>
      </c>
      <c r="U3006" t="str">
        <f>f_info_fundmanager(A3006)</f>
        <v>王健</v>
      </c>
      <c r="V3006">
        <f>f_info_manager_onthepostdays(A3006,1)</f>
        <v>57</v>
      </c>
      <c r="W3006" s="25">
        <f ca="1">f_return_1w(A3006,"0",参数!$B$2)</f>
        <v>0</v>
      </c>
      <c r="X3006" s="25">
        <f>f_return_1m(A3006,"0",参数!$B$1)</f>
        <v>4.7958262265476</v>
      </c>
      <c r="Y3006" s="25">
        <f>f_return_3m(A3006,0,参数!$B$1)</f>
        <v>0</v>
      </c>
      <c r="Z3006" s="25">
        <f>f_return_6m(A3006,0,参数!B3005)</f>
        <v>0</v>
      </c>
      <c r="AA3006" t="str">
        <f>f_dq_status(A3006,参数!$B$1)</f>
        <v>封闭期</v>
      </c>
      <c r="AB3006" s="17">
        <f ca="1">f_risk_maxdownside(A3006,参数!$B$6,参数!$B$1)</f>
        <v>-0.329999999999997</v>
      </c>
      <c r="AC3006" s="17">
        <f ca="1">f_risk_maxdownside(A3006,参数!$B$4,参数!$B$1)</f>
        <v>-0.329999999999997</v>
      </c>
      <c r="AD3006" t="str">
        <f ca="1">f_risk_maxdownside_date(A3006,参数!$B$6,参数!$B$1)</f>
        <v>20201217-20201225</v>
      </c>
    </row>
    <row r="3007" spans="1:30">
      <c r="A3007" s="15" t="s">
        <v>3035</v>
      </c>
      <c r="B3007" t="str">
        <f>f_info_name(A3007)</f>
        <v>鹏华安享一年持有A</v>
      </c>
      <c r="C3007" t="str">
        <f>f_info_setupdate(A3007)</f>
        <v>2021-01-06</v>
      </c>
      <c r="D3007" s="16">
        <f t="shared" si="46"/>
        <v>19</v>
      </c>
      <c r="F3007" s="17">
        <f>f_netasset_total(A3007,参数!$B$1,100000000)</f>
        <v>18.0333915771</v>
      </c>
      <c r="G3007" s="17">
        <f ca="1">f_nav_adjustedreturn(A3007,参数!$B$2,参数!$B$1)</f>
        <v>0</v>
      </c>
      <c r="H3007" s="17">
        <f ca="1">f_nav_periodreturnrankingper(A3007,参数!$B$2,参数!$B$1,3)</f>
        <v>0</v>
      </c>
      <c r="I3007" s="17">
        <f ca="1">f_nav_adjustedreturn(A3007,参数!$B$3,参数!$B$2)</f>
        <v>0</v>
      </c>
      <c r="J3007" s="17">
        <f ca="1">f_nav_periodreturnrankingper(A3007,参数!$B$3,参数!$B$2,3)</f>
        <v>0</v>
      </c>
      <c r="K3007" s="17">
        <f ca="1">f_nav_adjustedreturn(A3007,参数!$B$4,参数!$B$3)</f>
        <v>0</v>
      </c>
      <c r="L3007" s="17">
        <f ca="1">f_nav_periodreturnrankingper(A3007,参数!$B$4,参数!$B$3,3)</f>
        <v>0</v>
      </c>
      <c r="M3007" s="17">
        <f ca="1">f_nav_adjustedreturn(A3007,参数!$B$5,参数!$B$4)</f>
        <v>0</v>
      </c>
      <c r="N3007" s="17">
        <f ca="1">f_nav_periodreturnrankingper(A3007,参数!$B$5,参数!$B$4,3)</f>
        <v>0</v>
      </c>
      <c r="O3007" s="17">
        <f ca="1">f_nav_adjustedreturn(A3007,参数!$B$6,参数!$B$5)</f>
        <v>0</v>
      </c>
      <c r="P3007" s="17">
        <f ca="1">f_nav_periodreturnrankingper(A3007,参数!$B$6,参数!$B$5,3)</f>
        <v>0</v>
      </c>
      <c r="Q3007" s="25">
        <f>f_return(A3007,1,参数!$B$1-365/2,参数!$B$1)</f>
        <v>0</v>
      </c>
      <c r="R3007" s="25">
        <f ca="1">f_return(A3007,1,参数!$B$4,参数!$B$1)</f>
        <v>0</v>
      </c>
      <c r="S3007" s="25">
        <f ca="1">f_return(A3007,1,参数!$B$6,参数!$B$1)</f>
        <v>0</v>
      </c>
      <c r="T3007" t="str">
        <f>f_info_investtype(A3007)</f>
        <v>偏债混合型基金</v>
      </c>
      <c r="U3007" t="str">
        <f>f_info_fundmanager(A3007)</f>
        <v>汪坤</v>
      </c>
      <c r="V3007">
        <f>f_info_manager_onthepostdays(A3007,1)</f>
        <v>36</v>
      </c>
      <c r="W3007" s="25">
        <f ca="1">f_return_1w(A3007,"0",参数!$B$2)</f>
        <v>0</v>
      </c>
      <c r="X3007" s="25">
        <f>f_return_1m(A3007,"0",参数!$B$1)</f>
        <v>0</v>
      </c>
      <c r="Y3007" s="25">
        <f>f_return_3m(A3007,0,参数!$B$1)</f>
        <v>0</v>
      </c>
      <c r="Z3007" s="25">
        <f>f_return_6m(A3007,0,参数!B3006)</f>
        <v>0</v>
      </c>
      <c r="AA3007" t="str">
        <f>f_dq_status(A3007,参数!$B$1)</f>
        <v>封闭期</v>
      </c>
      <c r="AB3007" s="17">
        <f ca="1">f_risk_maxdownside(A3007,参数!$B$6,参数!$B$1)</f>
        <v>0</v>
      </c>
      <c r="AC3007" s="17">
        <f ca="1">f_risk_maxdownside(A3007,参数!$B$4,参数!$B$1)</f>
        <v>0</v>
      </c>
      <c r="AD3007" t="str">
        <f ca="1">f_risk_maxdownside_date(A3007,参数!$B$6,参数!$B$1)</f>
        <v>20210107-20210108,20210116-20210122</v>
      </c>
    </row>
    <row r="3008" spans="1:30">
      <c r="A3008" s="15" t="s">
        <v>3036</v>
      </c>
      <c r="B3008" t="str">
        <f>f_info_name(A3008)</f>
        <v>银华心佳两年持有期</v>
      </c>
      <c r="C3008" t="str">
        <f>f_info_setupdate(A3008)</f>
        <v>2021-01-08</v>
      </c>
      <c r="D3008" s="16">
        <f t="shared" si="46"/>
        <v>17</v>
      </c>
      <c r="F3008" s="17">
        <f>f_netasset_total(A3008,参数!$B$1,100000000)</f>
        <v>135.083245477</v>
      </c>
      <c r="G3008" s="17">
        <f ca="1">f_nav_adjustedreturn(A3008,参数!$B$2,参数!$B$1)</f>
        <v>0</v>
      </c>
      <c r="H3008" s="17">
        <f ca="1">f_nav_periodreturnrankingper(A3008,参数!$B$2,参数!$B$1,3)</f>
        <v>0</v>
      </c>
      <c r="I3008" s="17">
        <f ca="1">f_nav_adjustedreturn(A3008,参数!$B$3,参数!$B$2)</f>
        <v>0</v>
      </c>
      <c r="J3008" s="17">
        <f ca="1">f_nav_periodreturnrankingper(A3008,参数!$B$3,参数!$B$2,3)</f>
        <v>0</v>
      </c>
      <c r="K3008" s="17">
        <f ca="1">f_nav_adjustedreturn(A3008,参数!$B$4,参数!$B$3)</f>
        <v>0</v>
      </c>
      <c r="L3008" s="17">
        <f ca="1">f_nav_periodreturnrankingper(A3008,参数!$B$4,参数!$B$3,3)</f>
        <v>0</v>
      </c>
      <c r="M3008" s="17">
        <f ca="1">f_nav_adjustedreturn(A3008,参数!$B$5,参数!$B$4)</f>
        <v>0</v>
      </c>
      <c r="N3008" s="17">
        <f ca="1">f_nav_periodreturnrankingper(A3008,参数!$B$5,参数!$B$4,3)</f>
        <v>0</v>
      </c>
      <c r="O3008" s="17">
        <f ca="1">f_nav_adjustedreturn(A3008,参数!$B$6,参数!$B$5)</f>
        <v>0</v>
      </c>
      <c r="P3008" s="17">
        <f ca="1">f_nav_periodreturnrankingper(A3008,参数!$B$6,参数!$B$5,3)</f>
        <v>0</v>
      </c>
      <c r="Q3008" s="25">
        <f>f_return(A3008,1,参数!$B$1-365/2,参数!$B$1)</f>
        <v>0</v>
      </c>
      <c r="R3008" s="25">
        <f ca="1">f_return(A3008,1,参数!$B$4,参数!$B$1)</f>
        <v>0</v>
      </c>
      <c r="S3008" s="25">
        <f ca="1">f_return(A3008,1,参数!$B$6,参数!$B$1)</f>
        <v>0</v>
      </c>
      <c r="T3008" t="str">
        <f>f_info_investtype(A3008)</f>
        <v>偏股混合型基金</v>
      </c>
      <c r="U3008" t="str">
        <f>f_info_fundmanager(A3008)</f>
        <v>李晓星</v>
      </c>
      <c r="V3008">
        <f>f_info_manager_onthepostdays(A3008,1)</f>
        <v>34</v>
      </c>
      <c r="W3008" s="25">
        <f ca="1">f_return_1w(A3008,"0",参数!$B$2)</f>
        <v>0</v>
      </c>
      <c r="X3008" s="25">
        <f>f_return_1m(A3008,"0",参数!$B$1)</f>
        <v>0</v>
      </c>
      <c r="Y3008" s="25">
        <f>f_return_3m(A3008,0,参数!$B$1)</f>
        <v>0</v>
      </c>
      <c r="Z3008" s="25">
        <f>f_return_6m(A3008,0,参数!B3007)</f>
        <v>0</v>
      </c>
      <c r="AA3008" t="str">
        <f>f_dq_status(A3008,参数!$B$1)</f>
        <v>封闭期</v>
      </c>
      <c r="AB3008" s="17">
        <f ca="1">f_risk_maxdownside(A3008,参数!$B$6,参数!$B$1)</f>
        <v>0</v>
      </c>
      <c r="AC3008" s="17">
        <f ca="1">f_risk_maxdownside(A3008,参数!$B$4,参数!$B$1)</f>
        <v>0</v>
      </c>
      <c r="AD3008" t="str">
        <f ca="1">f_risk_maxdownside_date(A3008,参数!$B$6,参数!$B$1)</f>
        <v>20210109-20210115</v>
      </c>
    </row>
    <row r="3009" spans="1:30">
      <c r="A3009" s="15" t="s">
        <v>3037</v>
      </c>
      <c r="B3009" t="str">
        <f>f_info_name(A3009)</f>
        <v>申万菱信稳健养老</v>
      </c>
      <c r="C3009" t="str">
        <f>f_info_setupdate(A3009)</f>
        <v>2020-12-30</v>
      </c>
      <c r="D3009" s="16">
        <f t="shared" si="46"/>
        <v>26</v>
      </c>
      <c r="F3009" s="17">
        <f>f_netasset_total(A3009,参数!$B$1,100000000)</f>
        <v>3.0144270535</v>
      </c>
      <c r="G3009" s="17">
        <f ca="1">f_nav_adjustedreturn(A3009,参数!$B$2,参数!$B$1)</f>
        <v>0</v>
      </c>
      <c r="H3009" s="17">
        <f ca="1">f_nav_periodreturnrankingper(A3009,参数!$B$2,参数!$B$1,3)</f>
        <v>0</v>
      </c>
      <c r="I3009" s="17">
        <f ca="1">f_nav_adjustedreturn(A3009,参数!$B$3,参数!$B$2)</f>
        <v>0</v>
      </c>
      <c r="J3009" s="17">
        <f ca="1">f_nav_periodreturnrankingper(A3009,参数!$B$3,参数!$B$2,3)</f>
        <v>0</v>
      </c>
      <c r="K3009" s="17">
        <f ca="1">f_nav_adjustedreturn(A3009,参数!$B$4,参数!$B$3)</f>
        <v>0</v>
      </c>
      <c r="L3009" s="17">
        <f ca="1">f_nav_periodreturnrankingper(A3009,参数!$B$4,参数!$B$3,3)</f>
        <v>0</v>
      </c>
      <c r="M3009" s="17">
        <f ca="1">f_nav_adjustedreturn(A3009,参数!$B$5,参数!$B$4)</f>
        <v>0</v>
      </c>
      <c r="N3009" s="17">
        <f ca="1">f_nav_periodreturnrankingper(A3009,参数!$B$5,参数!$B$4,3)</f>
        <v>0</v>
      </c>
      <c r="O3009" s="17">
        <f ca="1">f_nav_adjustedreturn(A3009,参数!$B$6,参数!$B$5)</f>
        <v>0</v>
      </c>
      <c r="P3009" s="17">
        <f ca="1">f_nav_periodreturnrankingper(A3009,参数!$B$6,参数!$B$5,3)</f>
        <v>0</v>
      </c>
      <c r="Q3009" s="25">
        <f>f_return(A3009,1,参数!$B$1-365/2,参数!$B$1)</f>
        <v>0</v>
      </c>
      <c r="R3009" s="25">
        <f ca="1">f_return(A3009,1,参数!$B$4,参数!$B$1)</f>
        <v>0</v>
      </c>
      <c r="S3009" s="25">
        <f ca="1">f_return(A3009,1,参数!$B$6,参数!$B$1)</f>
        <v>0</v>
      </c>
      <c r="T3009" t="str">
        <f>f_info_investtype(A3009)</f>
        <v>偏债混合型基金</v>
      </c>
      <c r="U3009" t="str">
        <f>f_info_fundmanager(A3009)</f>
        <v>张文洁</v>
      </c>
      <c r="V3009">
        <f>f_info_manager_onthepostdays(A3009,1)</f>
        <v>43</v>
      </c>
      <c r="W3009" s="25">
        <f ca="1">f_return_1w(A3009,"0",参数!$B$2)</f>
        <v>0</v>
      </c>
      <c r="X3009" s="25">
        <f>f_return_1m(A3009,"0",参数!$B$1)</f>
        <v>0</v>
      </c>
      <c r="Y3009" s="25">
        <f>f_return_3m(A3009,0,参数!$B$1)</f>
        <v>0</v>
      </c>
      <c r="Z3009" s="25">
        <f>f_return_6m(A3009,0,参数!B3008)</f>
        <v>0</v>
      </c>
      <c r="AA3009" t="str">
        <f>f_dq_status(A3009,参数!$B$1)</f>
        <v>封闭期</v>
      </c>
      <c r="AB3009" s="17">
        <f ca="1">f_risk_maxdownside(A3009,参数!$B$6,参数!$B$1)</f>
        <v>-0.23909145248057</v>
      </c>
      <c r="AC3009" s="17">
        <f ca="1">f_risk_maxdownside(A3009,参数!$B$4,参数!$B$1)</f>
        <v>-0.23909145248057</v>
      </c>
      <c r="AD3009" t="str">
        <f ca="1">f_risk_maxdownside_date(A3009,参数!$B$6,参数!$B$1)</f>
        <v>20210109-20210115</v>
      </c>
    </row>
    <row r="3010" spans="1:30">
      <c r="A3010" s="15" t="s">
        <v>3038</v>
      </c>
      <c r="B3010" t="str">
        <f>f_info_name(A3010)</f>
        <v>大成优选升级一年持有期A</v>
      </c>
      <c r="C3010" t="str">
        <f>f_info_setupdate(A3010)</f>
        <v>2020-12-23</v>
      </c>
      <c r="D3010" s="16">
        <f t="shared" si="46"/>
        <v>33</v>
      </c>
      <c r="F3010" s="17">
        <f>f_netasset_total(A3010,参数!$B$1,100000000)</f>
        <v>5.5778590527</v>
      </c>
      <c r="G3010" s="17">
        <f ca="1">f_nav_adjustedreturn(A3010,参数!$B$2,参数!$B$1)</f>
        <v>0</v>
      </c>
      <c r="H3010" s="17">
        <f ca="1">f_nav_periodreturnrankingper(A3010,参数!$B$2,参数!$B$1,3)</f>
        <v>0</v>
      </c>
      <c r="I3010" s="17">
        <f ca="1">f_nav_adjustedreturn(A3010,参数!$B$3,参数!$B$2)</f>
        <v>0</v>
      </c>
      <c r="J3010" s="17">
        <f ca="1">f_nav_periodreturnrankingper(A3010,参数!$B$3,参数!$B$2,3)</f>
        <v>0</v>
      </c>
      <c r="K3010" s="17">
        <f ca="1">f_nav_adjustedreturn(A3010,参数!$B$4,参数!$B$3)</f>
        <v>0</v>
      </c>
      <c r="L3010" s="17">
        <f ca="1">f_nav_periodreturnrankingper(A3010,参数!$B$4,参数!$B$3,3)</f>
        <v>0</v>
      </c>
      <c r="M3010" s="17">
        <f ca="1">f_nav_adjustedreturn(A3010,参数!$B$5,参数!$B$4)</f>
        <v>0</v>
      </c>
      <c r="N3010" s="17">
        <f ca="1">f_nav_periodreturnrankingper(A3010,参数!$B$5,参数!$B$4,3)</f>
        <v>0</v>
      </c>
      <c r="O3010" s="17">
        <f ca="1">f_nav_adjustedreturn(A3010,参数!$B$6,参数!$B$5)</f>
        <v>0</v>
      </c>
      <c r="P3010" s="17">
        <f ca="1">f_nav_periodreturnrankingper(A3010,参数!$B$6,参数!$B$5,3)</f>
        <v>0</v>
      </c>
      <c r="Q3010" s="25">
        <f>f_return(A3010,1,参数!$B$1-365/2,参数!$B$1)</f>
        <v>0</v>
      </c>
      <c r="R3010" s="25">
        <f ca="1">f_return(A3010,1,参数!$B$4,参数!$B$1)</f>
        <v>0</v>
      </c>
      <c r="S3010" s="25">
        <f ca="1">f_return(A3010,1,参数!$B$6,参数!$B$1)</f>
        <v>0</v>
      </c>
      <c r="T3010" t="str">
        <f>f_info_investtype(A3010)</f>
        <v>偏股混合型基金</v>
      </c>
      <c r="U3010" t="str">
        <f>f_info_fundmanager(A3010)</f>
        <v>戴军</v>
      </c>
      <c r="V3010">
        <f>f_info_manager_onthepostdays(A3010,1)</f>
        <v>50</v>
      </c>
      <c r="W3010" s="25">
        <f ca="1">f_return_1w(A3010,"0",参数!$B$2)</f>
        <v>0</v>
      </c>
      <c r="X3010" s="25">
        <f>f_return_1m(A3010,"0",参数!$B$1)</f>
        <v>7.849795266154</v>
      </c>
      <c r="Y3010" s="25">
        <f>f_return_3m(A3010,0,参数!$B$1)</f>
        <v>0</v>
      </c>
      <c r="Z3010" s="25">
        <f>f_return_6m(A3010,0,参数!B3009)</f>
        <v>0</v>
      </c>
      <c r="AA3010" t="str">
        <f>f_dq_status(A3010,参数!$B$1)</f>
        <v>封闭期</v>
      </c>
      <c r="AB3010" s="17">
        <f ca="1">f_risk_maxdownside(A3010,参数!$B$6,参数!$B$1)</f>
        <v>-0.523610976437513</v>
      </c>
      <c r="AC3010" s="17">
        <f ca="1">f_risk_maxdownside(A3010,参数!$B$4,参数!$B$1)</f>
        <v>-0.523610976437513</v>
      </c>
      <c r="AD3010" t="str">
        <f ca="1">f_risk_maxdownside_date(A3010,参数!$B$6,参数!$B$1)</f>
        <v>20210108-20210111</v>
      </c>
    </row>
    <row r="3011" spans="1:30">
      <c r="A3011" s="15" t="s">
        <v>3039</v>
      </c>
      <c r="B3011" t="str">
        <f>f_info_name(A3011)</f>
        <v>南方宁悦一年持有A</v>
      </c>
      <c r="C3011" t="str">
        <f>f_info_setupdate(A3011)</f>
        <v>2021-01-06</v>
      </c>
      <c r="D3011" s="16">
        <f t="shared" ref="D3011:D3074" si="47">DATEDIF(C3011,"2021-1-25","d")</f>
        <v>19</v>
      </c>
      <c r="F3011" s="17">
        <f>f_netasset_total(A3011,参数!$B$1,100000000)</f>
        <v>53.5217469384</v>
      </c>
      <c r="G3011" s="17">
        <f ca="1">f_nav_adjustedreturn(A3011,参数!$B$2,参数!$B$1)</f>
        <v>0</v>
      </c>
      <c r="H3011" s="17">
        <f ca="1">f_nav_periodreturnrankingper(A3011,参数!$B$2,参数!$B$1,3)</f>
        <v>0</v>
      </c>
      <c r="I3011" s="17">
        <f ca="1">f_nav_adjustedreturn(A3011,参数!$B$3,参数!$B$2)</f>
        <v>0</v>
      </c>
      <c r="J3011" s="17">
        <f ca="1">f_nav_periodreturnrankingper(A3011,参数!$B$3,参数!$B$2,3)</f>
        <v>0</v>
      </c>
      <c r="K3011" s="17">
        <f ca="1">f_nav_adjustedreturn(A3011,参数!$B$4,参数!$B$3)</f>
        <v>0</v>
      </c>
      <c r="L3011" s="17">
        <f ca="1">f_nav_periodreturnrankingper(A3011,参数!$B$4,参数!$B$3,3)</f>
        <v>0</v>
      </c>
      <c r="M3011" s="17">
        <f ca="1">f_nav_adjustedreturn(A3011,参数!$B$5,参数!$B$4)</f>
        <v>0</v>
      </c>
      <c r="N3011" s="17">
        <f ca="1">f_nav_periodreturnrankingper(A3011,参数!$B$5,参数!$B$4,3)</f>
        <v>0</v>
      </c>
      <c r="O3011" s="17">
        <f ca="1">f_nav_adjustedreturn(A3011,参数!$B$6,参数!$B$5)</f>
        <v>0</v>
      </c>
      <c r="P3011" s="17">
        <f ca="1">f_nav_periodreturnrankingper(A3011,参数!$B$6,参数!$B$5,3)</f>
        <v>0</v>
      </c>
      <c r="Q3011" s="25">
        <f>f_return(A3011,1,参数!$B$1-365/2,参数!$B$1)</f>
        <v>0</v>
      </c>
      <c r="R3011" s="25">
        <f ca="1">f_return(A3011,1,参数!$B$4,参数!$B$1)</f>
        <v>0</v>
      </c>
      <c r="S3011" s="25">
        <f ca="1">f_return(A3011,1,参数!$B$6,参数!$B$1)</f>
        <v>0</v>
      </c>
      <c r="T3011" t="str">
        <f>f_info_investtype(A3011)</f>
        <v>偏债混合型基金</v>
      </c>
      <c r="U3011" t="str">
        <f>f_info_fundmanager(A3011)</f>
        <v>孙鲁闽</v>
      </c>
      <c r="V3011">
        <f>f_info_manager_onthepostdays(A3011,1)</f>
        <v>36</v>
      </c>
      <c r="W3011" s="25">
        <f ca="1">f_return_1w(A3011,"0",参数!$B$2)</f>
        <v>0</v>
      </c>
      <c r="X3011" s="25">
        <f>f_return_1m(A3011,"0",参数!$B$1)</f>
        <v>0</v>
      </c>
      <c r="Y3011" s="25">
        <f>f_return_3m(A3011,0,参数!$B$1)</f>
        <v>0</v>
      </c>
      <c r="Z3011" s="25">
        <f>f_return_6m(A3011,0,参数!B3010)</f>
        <v>0</v>
      </c>
      <c r="AA3011" t="str">
        <f>f_dq_status(A3011,参数!$B$1)</f>
        <v>封闭期</v>
      </c>
      <c r="AB3011" s="17">
        <f ca="1">f_risk_maxdownside(A3011,参数!$B$6,参数!$B$1)</f>
        <v>0</v>
      </c>
      <c r="AC3011" s="17">
        <f ca="1">f_risk_maxdownside(A3011,参数!$B$4,参数!$B$1)</f>
        <v>0</v>
      </c>
      <c r="AD3011" t="str">
        <f ca="1">f_risk_maxdownside_date(A3011,参数!$B$6,参数!$B$1)</f>
        <v>20210109-20210115</v>
      </c>
    </row>
    <row r="3012" spans="1:30">
      <c r="A3012" s="15" t="s">
        <v>3040</v>
      </c>
      <c r="B3012" t="str">
        <f>f_info_name(A3012)</f>
        <v>工银瑞信灵动价值A</v>
      </c>
      <c r="C3012" t="str">
        <f>f_info_setupdate(A3012)</f>
        <v>2020-12-25</v>
      </c>
      <c r="D3012" s="16">
        <f t="shared" si="47"/>
        <v>31</v>
      </c>
      <c r="F3012" s="17">
        <f>f_netasset_total(A3012,参数!$B$1,100000000)</f>
        <v>41.4510343171</v>
      </c>
      <c r="G3012" s="17">
        <f ca="1">f_nav_adjustedreturn(A3012,参数!$B$2,参数!$B$1)</f>
        <v>0</v>
      </c>
      <c r="H3012" s="17">
        <f ca="1">f_nav_periodreturnrankingper(A3012,参数!$B$2,参数!$B$1,3)</f>
        <v>0</v>
      </c>
      <c r="I3012" s="17">
        <f ca="1">f_nav_adjustedreturn(A3012,参数!$B$3,参数!$B$2)</f>
        <v>0</v>
      </c>
      <c r="J3012" s="17">
        <f ca="1">f_nav_periodreturnrankingper(A3012,参数!$B$3,参数!$B$2,3)</f>
        <v>0</v>
      </c>
      <c r="K3012" s="17">
        <f ca="1">f_nav_adjustedreturn(A3012,参数!$B$4,参数!$B$3)</f>
        <v>0</v>
      </c>
      <c r="L3012" s="17">
        <f ca="1">f_nav_periodreturnrankingper(A3012,参数!$B$4,参数!$B$3,3)</f>
        <v>0</v>
      </c>
      <c r="M3012" s="17">
        <f ca="1">f_nav_adjustedreturn(A3012,参数!$B$5,参数!$B$4)</f>
        <v>0</v>
      </c>
      <c r="N3012" s="17">
        <f ca="1">f_nav_periodreturnrankingper(A3012,参数!$B$5,参数!$B$4,3)</f>
        <v>0</v>
      </c>
      <c r="O3012" s="17">
        <f ca="1">f_nav_adjustedreturn(A3012,参数!$B$6,参数!$B$5)</f>
        <v>0</v>
      </c>
      <c r="P3012" s="17">
        <f ca="1">f_nav_periodreturnrankingper(A3012,参数!$B$6,参数!$B$5,3)</f>
        <v>0</v>
      </c>
      <c r="Q3012" s="25">
        <f>f_return(A3012,1,参数!$B$1-365/2,参数!$B$1)</f>
        <v>0</v>
      </c>
      <c r="R3012" s="25">
        <f ca="1">f_return(A3012,1,参数!$B$4,参数!$B$1)</f>
        <v>0</v>
      </c>
      <c r="S3012" s="25">
        <f ca="1">f_return(A3012,1,参数!$B$6,参数!$B$1)</f>
        <v>0</v>
      </c>
      <c r="T3012" t="str">
        <f>f_info_investtype(A3012)</f>
        <v>偏股混合型基金</v>
      </c>
      <c r="U3012" t="str">
        <f>f_info_fundmanager(A3012)</f>
        <v>王筱苓</v>
      </c>
      <c r="V3012">
        <f>f_info_manager_onthepostdays(A3012,1)</f>
        <v>48</v>
      </c>
      <c r="W3012" s="25">
        <f ca="1">f_return_1w(A3012,"0",参数!$B$2)</f>
        <v>0</v>
      </c>
      <c r="X3012" s="25">
        <f>f_return_1m(A3012,"0",参数!$B$1)</f>
        <v>0.71992800719929</v>
      </c>
      <c r="Y3012" s="25">
        <f>f_return_3m(A3012,0,参数!$B$1)</f>
        <v>0</v>
      </c>
      <c r="Z3012" s="25">
        <f>f_return_6m(A3012,0,参数!B3011)</f>
        <v>0</v>
      </c>
      <c r="AA3012" t="str">
        <f>f_dq_status(A3012,参数!$B$1)</f>
        <v>封闭期</v>
      </c>
      <c r="AB3012" s="17">
        <f ca="1">f_risk_maxdownside(A3012,参数!$B$6,参数!$B$1)</f>
        <v>-0.188267934998019</v>
      </c>
      <c r="AC3012" s="17">
        <f ca="1">f_risk_maxdownside(A3012,参数!$B$4,参数!$B$1)</f>
        <v>-0.188267934998019</v>
      </c>
      <c r="AD3012" t="str">
        <f ca="1">f_risk_maxdownside_date(A3012,参数!$B$6,参数!$B$1)</f>
        <v>20210116-20210122</v>
      </c>
    </row>
    <row r="3013" spans="1:30">
      <c r="A3013" s="15" t="s">
        <v>3041</v>
      </c>
      <c r="B3013" t="str">
        <f>f_info_name(A3013)</f>
        <v>富安达长三角区域主题</v>
      </c>
      <c r="C3013" t="str">
        <f>f_info_setupdate(A3013)</f>
        <v>2020-12-22</v>
      </c>
      <c r="D3013" s="16">
        <f t="shared" si="47"/>
        <v>34</v>
      </c>
      <c r="F3013" s="17">
        <f>f_netasset_total(A3013,参数!$B$1,100000000)</f>
        <v>4.9912088493</v>
      </c>
      <c r="G3013" s="17">
        <f ca="1">f_nav_adjustedreturn(A3013,参数!$B$2,参数!$B$1)</f>
        <v>0</v>
      </c>
      <c r="H3013" s="17">
        <f ca="1">f_nav_periodreturnrankingper(A3013,参数!$B$2,参数!$B$1,3)</f>
        <v>0</v>
      </c>
      <c r="I3013" s="17">
        <f ca="1">f_nav_adjustedreturn(A3013,参数!$B$3,参数!$B$2)</f>
        <v>0</v>
      </c>
      <c r="J3013" s="17">
        <f ca="1">f_nav_periodreturnrankingper(A3013,参数!$B$3,参数!$B$2,3)</f>
        <v>0</v>
      </c>
      <c r="K3013" s="17">
        <f ca="1">f_nav_adjustedreturn(A3013,参数!$B$4,参数!$B$3)</f>
        <v>0</v>
      </c>
      <c r="L3013" s="17">
        <f ca="1">f_nav_periodreturnrankingper(A3013,参数!$B$4,参数!$B$3,3)</f>
        <v>0</v>
      </c>
      <c r="M3013" s="17">
        <f ca="1">f_nav_adjustedreturn(A3013,参数!$B$5,参数!$B$4)</f>
        <v>0</v>
      </c>
      <c r="N3013" s="17">
        <f ca="1">f_nav_periodreturnrankingper(A3013,参数!$B$5,参数!$B$4,3)</f>
        <v>0</v>
      </c>
      <c r="O3013" s="17">
        <f ca="1">f_nav_adjustedreturn(A3013,参数!$B$6,参数!$B$5)</f>
        <v>0</v>
      </c>
      <c r="P3013" s="17">
        <f ca="1">f_nav_periodreturnrankingper(A3013,参数!$B$6,参数!$B$5,3)</f>
        <v>0</v>
      </c>
      <c r="Q3013" s="25">
        <f>f_return(A3013,1,参数!$B$1-365/2,参数!$B$1)</f>
        <v>0</v>
      </c>
      <c r="R3013" s="25">
        <f ca="1">f_return(A3013,1,参数!$B$4,参数!$B$1)</f>
        <v>0</v>
      </c>
      <c r="S3013" s="25">
        <f ca="1">f_return(A3013,1,参数!$B$6,参数!$B$1)</f>
        <v>0</v>
      </c>
      <c r="T3013" t="str">
        <f>f_info_investtype(A3013)</f>
        <v>偏股混合型基金</v>
      </c>
      <c r="U3013" t="str">
        <f>f_info_fundmanager(A3013)</f>
        <v>吴战峰</v>
      </c>
      <c r="V3013">
        <f>f_info_manager_onthepostdays(A3013,1)</f>
        <v>51</v>
      </c>
      <c r="W3013" s="25">
        <f ca="1">f_return_1w(A3013,"0",参数!$B$2)</f>
        <v>0</v>
      </c>
      <c r="X3013" s="25">
        <f>f_return_1m(A3013,"0",参数!$B$1)</f>
        <v>5.58055805580559</v>
      </c>
      <c r="Y3013" s="25">
        <f>f_return_3m(A3013,0,参数!$B$1)</f>
        <v>0</v>
      </c>
      <c r="Z3013" s="25">
        <f>f_return_6m(A3013,0,参数!B3012)</f>
        <v>0</v>
      </c>
      <c r="AA3013" t="str">
        <f>f_dq_status(A3013,参数!$B$1)</f>
        <v>封闭期</v>
      </c>
      <c r="AB3013" s="17">
        <f ca="1">f_risk_maxdownside(A3013,参数!$B$6,参数!$B$1)</f>
        <v>-0.869990224828926</v>
      </c>
      <c r="AC3013" s="17">
        <f ca="1">f_risk_maxdownside(A3013,参数!$B$4,参数!$B$1)</f>
        <v>-0.869990224828926</v>
      </c>
      <c r="AD3013" t="str">
        <f ca="1">f_risk_maxdownside_date(A3013,参数!$B$6,参数!$B$1)</f>
        <v>20210109-20210115</v>
      </c>
    </row>
    <row r="3014" spans="1:30">
      <c r="A3014" s="15" t="s">
        <v>3042</v>
      </c>
      <c r="B3014" t="str">
        <f>f_info_name(A3014)</f>
        <v>博道睿见一年持有</v>
      </c>
      <c r="C3014" t="str">
        <f>f_info_setupdate(A3014)</f>
        <v>2020-12-08</v>
      </c>
      <c r="D3014" s="16">
        <f t="shared" si="47"/>
        <v>48</v>
      </c>
      <c r="F3014" s="17">
        <f>f_netasset_total(A3014,参数!$B$1,100000000)</f>
        <v>11.7090399904</v>
      </c>
      <c r="G3014" s="17">
        <f ca="1">f_nav_adjustedreturn(A3014,参数!$B$2,参数!$B$1)</f>
        <v>0</v>
      </c>
      <c r="H3014" s="17">
        <f ca="1">f_nav_periodreturnrankingper(A3014,参数!$B$2,参数!$B$1,3)</f>
        <v>0</v>
      </c>
      <c r="I3014" s="17">
        <f ca="1">f_nav_adjustedreturn(A3014,参数!$B$3,参数!$B$2)</f>
        <v>0</v>
      </c>
      <c r="J3014" s="17">
        <f ca="1">f_nav_periodreturnrankingper(A3014,参数!$B$3,参数!$B$2,3)</f>
        <v>0</v>
      </c>
      <c r="K3014" s="17">
        <f ca="1">f_nav_adjustedreturn(A3014,参数!$B$4,参数!$B$3)</f>
        <v>0</v>
      </c>
      <c r="L3014" s="17">
        <f ca="1">f_nav_periodreturnrankingper(A3014,参数!$B$4,参数!$B$3,3)</f>
        <v>0</v>
      </c>
      <c r="M3014" s="17">
        <f ca="1">f_nav_adjustedreturn(A3014,参数!$B$5,参数!$B$4)</f>
        <v>0</v>
      </c>
      <c r="N3014" s="17">
        <f ca="1">f_nav_periodreturnrankingper(A3014,参数!$B$5,参数!$B$4,3)</f>
        <v>0</v>
      </c>
      <c r="O3014" s="17">
        <f ca="1">f_nav_adjustedreturn(A3014,参数!$B$6,参数!$B$5)</f>
        <v>0</v>
      </c>
      <c r="P3014" s="17">
        <f ca="1">f_nav_periodreturnrankingper(A3014,参数!$B$6,参数!$B$5,3)</f>
        <v>0</v>
      </c>
      <c r="Q3014" s="25">
        <f>f_return(A3014,1,参数!$B$1-365/2,参数!$B$1)</f>
        <v>0</v>
      </c>
      <c r="R3014" s="25">
        <f ca="1">f_return(A3014,1,参数!$B$4,参数!$B$1)</f>
        <v>0</v>
      </c>
      <c r="S3014" s="25">
        <f ca="1">f_return(A3014,1,参数!$B$6,参数!$B$1)</f>
        <v>0</v>
      </c>
      <c r="T3014" t="str">
        <f>f_info_investtype(A3014)</f>
        <v>偏股混合型基金</v>
      </c>
      <c r="U3014" t="str">
        <f>f_info_fundmanager(A3014)</f>
        <v>史伟</v>
      </c>
      <c r="V3014">
        <f>f_info_manager_onthepostdays(A3014,1)</f>
        <v>65</v>
      </c>
      <c r="W3014" s="25">
        <f ca="1">f_return_1w(A3014,"0",参数!$B$2)</f>
        <v>0</v>
      </c>
      <c r="X3014" s="25">
        <f>f_return_1m(A3014,"0",参数!$B$1)</f>
        <v>9.33453778982234</v>
      </c>
      <c r="Y3014" s="25">
        <f>f_return_3m(A3014,0,参数!$B$1)</f>
        <v>0</v>
      </c>
      <c r="Z3014" s="25">
        <f>f_return_6m(A3014,0,参数!B3013)</f>
        <v>0</v>
      </c>
      <c r="AA3014" t="str">
        <f>f_dq_status(A3014,参数!$B$1)</f>
        <v>封闭期</v>
      </c>
      <c r="AB3014" s="17">
        <f ca="1">f_risk_maxdownside(A3014,参数!$B$6,参数!$B$1)</f>
        <v>-1.08872123006397</v>
      </c>
      <c r="AC3014" s="17">
        <f ca="1">f_risk_maxdownside(A3014,参数!$B$4,参数!$B$1)</f>
        <v>-1.08872123006397</v>
      </c>
      <c r="AD3014" t="str">
        <f ca="1">f_risk_maxdownside_date(A3014,参数!$B$6,参数!$B$1)</f>
        <v>20210109-20210115</v>
      </c>
    </row>
    <row r="3015" spans="1:30">
      <c r="A3015" s="15" t="s">
        <v>3043</v>
      </c>
      <c r="B3015" t="str">
        <f>f_info_name(A3015)</f>
        <v>兴华永兴A</v>
      </c>
      <c r="C3015" t="str">
        <f>f_info_setupdate(A3015)</f>
        <v>2020-12-16</v>
      </c>
      <c r="D3015" s="16">
        <f t="shared" si="47"/>
        <v>40</v>
      </c>
      <c r="F3015" s="17">
        <f>f_netasset_total(A3015,参数!$B$1,100000000)</f>
        <v>0.1226643669</v>
      </c>
      <c r="G3015" s="17">
        <f ca="1">f_nav_adjustedreturn(A3015,参数!$B$2,参数!$B$1)</f>
        <v>0</v>
      </c>
      <c r="H3015" s="17">
        <f ca="1">f_nav_periodreturnrankingper(A3015,参数!$B$2,参数!$B$1,3)</f>
        <v>0</v>
      </c>
      <c r="I3015" s="17">
        <f ca="1">f_nav_adjustedreturn(A3015,参数!$B$3,参数!$B$2)</f>
        <v>0</v>
      </c>
      <c r="J3015" s="17">
        <f ca="1">f_nav_periodreturnrankingper(A3015,参数!$B$3,参数!$B$2,3)</f>
        <v>0</v>
      </c>
      <c r="K3015" s="17">
        <f ca="1">f_nav_adjustedreturn(A3015,参数!$B$4,参数!$B$3)</f>
        <v>0</v>
      </c>
      <c r="L3015" s="17">
        <f ca="1">f_nav_periodreturnrankingper(A3015,参数!$B$4,参数!$B$3,3)</f>
        <v>0</v>
      </c>
      <c r="M3015" s="17">
        <f ca="1">f_nav_adjustedreturn(A3015,参数!$B$5,参数!$B$4)</f>
        <v>0</v>
      </c>
      <c r="N3015" s="17">
        <f ca="1">f_nav_periodreturnrankingper(A3015,参数!$B$5,参数!$B$4,3)</f>
        <v>0</v>
      </c>
      <c r="O3015" s="17">
        <f ca="1">f_nav_adjustedreturn(A3015,参数!$B$6,参数!$B$5)</f>
        <v>0</v>
      </c>
      <c r="P3015" s="17">
        <f ca="1">f_nav_periodreturnrankingper(A3015,参数!$B$6,参数!$B$5,3)</f>
        <v>0</v>
      </c>
      <c r="Q3015" s="25">
        <f>f_return(A3015,1,参数!$B$1-365/2,参数!$B$1)</f>
        <v>0</v>
      </c>
      <c r="R3015" s="25">
        <f ca="1">f_return(A3015,1,参数!$B$4,参数!$B$1)</f>
        <v>0</v>
      </c>
      <c r="S3015" s="25">
        <f ca="1">f_return(A3015,1,参数!$B$6,参数!$B$1)</f>
        <v>0</v>
      </c>
      <c r="T3015" t="str">
        <f>f_info_investtype(A3015)</f>
        <v>偏股混合型基金</v>
      </c>
      <c r="U3015" t="str">
        <f>f_info_fundmanager(A3015)</f>
        <v>冷文鹏</v>
      </c>
      <c r="V3015">
        <f>f_info_manager_onthepostdays(A3015,1)</f>
        <v>57</v>
      </c>
      <c r="W3015" s="25">
        <f ca="1">f_return_1w(A3015,"0",参数!$B$2)</f>
        <v>0</v>
      </c>
      <c r="X3015" s="25">
        <f>f_return_1m(A3015,"0",参数!$B$1)</f>
        <v>6.05358581788879</v>
      </c>
      <c r="Y3015" s="25">
        <f>f_return_3m(A3015,0,参数!$B$1)</f>
        <v>0</v>
      </c>
      <c r="Z3015" s="25">
        <f>f_return_6m(A3015,0,参数!B3014)</f>
        <v>0</v>
      </c>
      <c r="AA3015" t="str">
        <f>f_dq_status(A3015,参数!$B$1)</f>
        <v>开放申购|开放赎回</v>
      </c>
      <c r="AB3015" s="17">
        <f ca="1">f_risk_maxdownside(A3015,参数!$B$6,参数!$B$1)</f>
        <v>-1.58893354519115</v>
      </c>
      <c r="AC3015" s="17">
        <f ca="1">f_risk_maxdownside(A3015,参数!$B$4,参数!$B$1)</f>
        <v>-1.58893354519115</v>
      </c>
      <c r="AD3015" t="str">
        <f ca="1">f_risk_maxdownside_date(A3015,参数!$B$6,参数!$B$1)</f>
        <v>20210122-20210125</v>
      </c>
    </row>
    <row r="3016" spans="1:30">
      <c r="A3016" s="15" t="s">
        <v>3044</v>
      </c>
      <c r="B3016" t="str">
        <f>f_info_name(A3016)</f>
        <v>华商甄选回报</v>
      </c>
      <c r="C3016" t="str">
        <f>f_info_setupdate(A3016)</f>
        <v>2021-01-19</v>
      </c>
      <c r="D3016" s="16">
        <f t="shared" si="47"/>
        <v>6</v>
      </c>
      <c r="F3016" s="17">
        <f>f_netasset_total(A3016,参数!$B$1,100000000)</f>
        <v>56.977224938</v>
      </c>
      <c r="G3016" s="17">
        <f ca="1">f_nav_adjustedreturn(A3016,参数!$B$2,参数!$B$1)</f>
        <v>0</v>
      </c>
      <c r="H3016" s="17">
        <f ca="1">f_nav_periodreturnrankingper(A3016,参数!$B$2,参数!$B$1,3)</f>
        <v>0</v>
      </c>
      <c r="I3016" s="17">
        <f ca="1">f_nav_adjustedreturn(A3016,参数!$B$3,参数!$B$2)</f>
        <v>0</v>
      </c>
      <c r="J3016" s="17">
        <f ca="1">f_nav_periodreturnrankingper(A3016,参数!$B$3,参数!$B$2,3)</f>
        <v>0</v>
      </c>
      <c r="K3016" s="17">
        <f ca="1">f_nav_adjustedreturn(A3016,参数!$B$4,参数!$B$3)</f>
        <v>0</v>
      </c>
      <c r="L3016" s="17">
        <f ca="1">f_nav_periodreturnrankingper(A3016,参数!$B$4,参数!$B$3,3)</f>
        <v>0</v>
      </c>
      <c r="M3016" s="17">
        <f ca="1">f_nav_adjustedreturn(A3016,参数!$B$5,参数!$B$4)</f>
        <v>0</v>
      </c>
      <c r="N3016" s="17">
        <f ca="1">f_nav_periodreturnrankingper(A3016,参数!$B$5,参数!$B$4,3)</f>
        <v>0</v>
      </c>
      <c r="O3016" s="17">
        <f ca="1">f_nav_adjustedreturn(A3016,参数!$B$6,参数!$B$5)</f>
        <v>0</v>
      </c>
      <c r="P3016" s="17">
        <f ca="1">f_nav_periodreturnrankingper(A3016,参数!$B$6,参数!$B$5,3)</f>
        <v>0</v>
      </c>
      <c r="Q3016" s="25">
        <f>f_return(A3016,1,参数!$B$1-365/2,参数!$B$1)</f>
        <v>0</v>
      </c>
      <c r="R3016" s="25">
        <f ca="1">f_return(A3016,1,参数!$B$4,参数!$B$1)</f>
        <v>0</v>
      </c>
      <c r="S3016" s="25">
        <f ca="1">f_return(A3016,1,参数!$B$6,参数!$B$1)</f>
        <v>0</v>
      </c>
      <c r="T3016" t="str">
        <f>f_info_investtype(A3016)</f>
        <v>偏股混合型基金</v>
      </c>
      <c r="U3016" t="str">
        <f>f_info_fundmanager(A3016)</f>
        <v>周海栋</v>
      </c>
      <c r="V3016">
        <f>f_info_manager_onthepostdays(A3016,1)</f>
        <v>23</v>
      </c>
      <c r="W3016" s="25">
        <f ca="1">f_return_1w(A3016,"0",参数!$B$2)</f>
        <v>0</v>
      </c>
      <c r="X3016" s="25">
        <f>f_return_1m(A3016,"0",参数!$B$1)</f>
        <v>0</v>
      </c>
      <c r="Y3016" s="25">
        <f>f_return_3m(A3016,0,参数!$B$1)</f>
        <v>0</v>
      </c>
      <c r="Z3016" s="25">
        <f>f_return_6m(A3016,0,参数!B3015)</f>
        <v>0</v>
      </c>
      <c r="AA3016" t="str">
        <f>f_dq_status(A3016,参数!$B$1)</f>
        <v>封闭期</v>
      </c>
      <c r="AB3016" s="17">
        <f ca="1">f_risk_maxdownside(A3016,参数!$B$6,参数!$B$1)</f>
        <v>0</v>
      </c>
      <c r="AC3016" s="17">
        <f ca="1">f_risk_maxdownside(A3016,参数!$B$4,参数!$B$1)</f>
        <v>0</v>
      </c>
      <c r="AD3016" t="str">
        <f ca="1">f_risk_maxdownside_date(A3016,参数!$B$6,参数!$B$1)</f>
        <v>20210120-20210122</v>
      </c>
    </row>
    <row r="3017" spans="1:30">
      <c r="A3017" s="15" t="s">
        <v>3045</v>
      </c>
      <c r="B3017" t="str">
        <f>f_info_name(A3017)</f>
        <v>博时恒康一年持有A</v>
      </c>
      <c r="C3017" t="str">
        <f>f_info_setupdate(A3017)</f>
        <v>2020-12-30</v>
      </c>
      <c r="D3017" s="16">
        <f t="shared" si="47"/>
        <v>26</v>
      </c>
      <c r="F3017" s="17">
        <f>f_netasset_total(A3017,参数!$B$1,100000000)</f>
        <v>2.3208008535</v>
      </c>
      <c r="G3017" s="17">
        <f ca="1">f_nav_adjustedreturn(A3017,参数!$B$2,参数!$B$1)</f>
        <v>0</v>
      </c>
      <c r="H3017" s="17">
        <f ca="1">f_nav_periodreturnrankingper(A3017,参数!$B$2,参数!$B$1,3)</f>
        <v>0</v>
      </c>
      <c r="I3017" s="17">
        <f ca="1">f_nav_adjustedreturn(A3017,参数!$B$3,参数!$B$2)</f>
        <v>0</v>
      </c>
      <c r="J3017" s="17">
        <f ca="1">f_nav_periodreturnrankingper(A3017,参数!$B$3,参数!$B$2,3)</f>
        <v>0</v>
      </c>
      <c r="K3017" s="17">
        <f ca="1">f_nav_adjustedreturn(A3017,参数!$B$4,参数!$B$3)</f>
        <v>0</v>
      </c>
      <c r="L3017" s="17">
        <f ca="1">f_nav_periodreturnrankingper(A3017,参数!$B$4,参数!$B$3,3)</f>
        <v>0</v>
      </c>
      <c r="M3017" s="17">
        <f ca="1">f_nav_adjustedreturn(A3017,参数!$B$5,参数!$B$4)</f>
        <v>0</v>
      </c>
      <c r="N3017" s="17">
        <f ca="1">f_nav_periodreturnrankingper(A3017,参数!$B$5,参数!$B$4,3)</f>
        <v>0</v>
      </c>
      <c r="O3017" s="17">
        <f ca="1">f_nav_adjustedreturn(A3017,参数!$B$6,参数!$B$5)</f>
        <v>0</v>
      </c>
      <c r="P3017" s="17">
        <f ca="1">f_nav_periodreturnrankingper(A3017,参数!$B$6,参数!$B$5,3)</f>
        <v>0</v>
      </c>
      <c r="Q3017" s="25">
        <f>f_return(A3017,1,参数!$B$1-365/2,参数!$B$1)</f>
        <v>0</v>
      </c>
      <c r="R3017" s="25">
        <f ca="1">f_return(A3017,1,参数!$B$4,参数!$B$1)</f>
        <v>0</v>
      </c>
      <c r="S3017" s="25">
        <f ca="1">f_return(A3017,1,参数!$B$6,参数!$B$1)</f>
        <v>0</v>
      </c>
      <c r="T3017" t="str">
        <f>f_info_investtype(A3017)</f>
        <v>偏债混合型基金</v>
      </c>
      <c r="U3017" t="str">
        <f>f_info_fundmanager(A3017)</f>
        <v>倪玉娟,陈伟</v>
      </c>
      <c r="V3017">
        <f>f_info_manager_onthepostdays(A3017,1)</f>
        <v>43</v>
      </c>
      <c r="W3017" s="25">
        <f ca="1">f_return_1w(A3017,"0",参数!$B$2)</f>
        <v>0</v>
      </c>
      <c r="X3017" s="25">
        <f>f_return_1m(A3017,"0",参数!$B$1)</f>
        <v>0</v>
      </c>
      <c r="Y3017" s="25">
        <f>f_return_3m(A3017,0,参数!$B$1)</f>
        <v>0</v>
      </c>
      <c r="Z3017" s="25">
        <f>f_return_6m(A3017,0,参数!B3016)</f>
        <v>0</v>
      </c>
      <c r="AA3017" t="str">
        <f>f_dq_status(A3017,参数!$B$1)</f>
        <v>封闭期</v>
      </c>
      <c r="AB3017" s="17">
        <f ca="1">f_risk_maxdownside(A3017,参数!$B$6,参数!$B$1)</f>
        <v>-0.0899550224887457</v>
      </c>
      <c r="AC3017" s="17">
        <f ca="1">f_risk_maxdownside(A3017,参数!$B$4,参数!$B$1)</f>
        <v>-0.0899550224887457</v>
      </c>
      <c r="AD3017" t="str">
        <f ca="1">f_risk_maxdownside_date(A3017,参数!$B$6,参数!$B$1)</f>
        <v>20210109-20210115</v>
      </c>
    </row>
    <row r="3018" spans="1:30">
      <c r="A3018" s="15" t="s">
        <v>3046</v>
      </c>
      <c r="B3018" t="str">
        <f>f_info_name(A3018)</f>
        <v>博时恒旭一年持有A</v>
      </c>
      <c r="C3018" t="str">
        <f>f_info_setupdate(A3018)</f>
        <v>2020-12-16</v>
      </c>
      <c r="D3018" s="16">
        <f t="shared" si="47"/>
        <v>40</v>
      </c>
      <c r="F3018" s="17">
        <f>f_netasset_total(A3018,参数!$B$1,100000000)</f>
        <v>35.2273314605</v>
      </c>
      <c r="G3018" s="17">
        <f ca="1">f_nav_adjustedreturn(A3018,参数!$B$2,参数!$B$1)</f>
        <v>0</v>
      </c>
      <c r="H3018" s="17">
        <f ca="1">f_nav_periodreturnrankingper(A3018,参数!$B$2,参数!$B$1,3)</f>
        <v>0</v>
      </c>
      <c r="I3018" s="17">
        <f ca="1">f_nav_adjustedreturn(A3018,参数!$B$3,参数!$B$2)</f>
        <v>0</v>
      </c>
      <c r="J3018" s="17">
        <f ca="1">f_nav_periodreturnrankingper(A3018,参数!$B$3,参数!$B$2,3)</f>
        <v>0</v>
      </c>
      <c r="K3018" s="17">
        <f ca="1">f_nav_adjustedreturn(A3018,参数!$B$4,参数!$B$3)</f>
        <v>0</v>
      </c>
      <c r="L3018" s="17">
        <f ca="1">f_nav_periodreturnrankingper(A3018,参数!$B$4,参数!$B$3,3)</f>
        <v>0</v>
      </c>
      <c r="M3018" s="17">
        <f ca="1">f_nav_adjustedreturn(A3018,参数!$B$5,参数!$B$4)</f>
        <v>0</v>
      </c>
      <c r="N3018" s="17">
        <f ca="1">f_nav_periodreturnrankingper(A3018,参数!$B$5,参数!$B$4,3)</f>
        <v>0</v>
      </c>
      <c r="O3018" s="17">
        <f ca="1">f_nav_adjustedreturn(A3018,参数!$B$6,参数!$B$5)</f>
        <v>0</v>
      </c>
      <c r="P3018" s="17">
        <f ca="1">f_nav_periodreturnrankingper(A3018,参数!$B$6,参数!$B$5,3)</f>
        <v>0</v>
      </c>
      <c r="Q3018" s="25">
        <f>f_return(A3018,1,参数!$B$1-365/2,参数!$B$1)</f>
        <v>0</v>
      </c>
      <c r="R3018" s="25">
        <f ca="1">f_return(A3018,1,参数!$B$4,参数!$B$1)</f>
        <v>0</v>
      </c>
      <c r="S3018" s="25">
        <f ca="1">f_return(A3018,1,参数!$B$6,参数!$B$1)</f>
        <v>0</v>
      </c>
      <c r="T3018" t="str">
        <f>f_info_investtype(A3018)</f>
        <v>偏债混合型基金</v>
      </c>
      <c r="U3018" t="str">
        <f>f_info_fundmanager(A3018)</f>
        <v>王申</v>
      </c>
      <c r="V3018">
        <f>f_info_manager_onthepostdays(A3018,1)</f>
        <v>57</v>
      </c>
      <c r="W3018" s="25">
        <f ca="1">f_return_1w(A3018,"0",参数!$B$2)</f>
        <v>0</v>
      </c>
      <c r="X3018" s="25">
        <f>f_return_1m(A3018,"0",参数!$B$1)</f>
        <v>0.529841047685703</v>
      </c>
      <c r="Y3018" s="25">
        <f>f_return_3m(A3018,0,参数!$B$1)</f>
        <v>0</v>
      </c>
      <c r="Z3018" s="25">
        <f>f_return_6m(A3018,0,参数!B3017)</f>
        <v>0</v>
      </c>
      <c r="AA3018" t="str">
        <f>f_dq_status(A3018,参数!$B$1)</f>
        <v>封闭期</v>
      </c>
      <c r="AB3018" s="17">
        <f ca="1">f_risk_maxdownside(A3018,参数!$B$6,参数!$B$1)</f>
        <v>-0.0899190728344391</v>
      </c>
      <c r="AC3018" s="17">
        <f ca="1">f_risk_maxdownside(A3018,参数!$B$4,参数!$B$1)</f>
        <v>-0.0899190728344391</v>
      </c>
      <c r="AD3018" t="str">
        <f ca="1">f_risk_maxdownside_date(A3018,参数!$B$6,参数!$B$1)</f>
        <v>20210101-20210108</v>
      </c>
    </row>
    <row r="3019" spans="1:30">
      <c r="A3019" s="15" t="s">
        <v>3047</v>
      </c>
      <c r="B3019" t="str">
        <f>f_info_name(A3019)</f>
        <v>西部利得量化优选一年持有A</v>
      </c>
      <c r="C3019" t="str">
        <f>f_info_setupdate(A3019)</f>
        <v>2021-01-19</v>
      </c>
      <c r="D3019" s="16">
        <f t="shared" si="47"/>
        <v>6</v>
      </c>
      <c r="F3019" s="17">
        <f>f_netasset_total(A3019,参数!$B$1,100000000)</f>
        <v>4.026674133</v>
      </c>
      <c r="G3019" s="17">
        <f ca="1">f_nav_adjustedreturn(A3019,参数!$B$2,参数!$B$1)</f>
        <v>0</v>
      </c>
      <c r="H3019" s="17">
        <f ca="1">f_nav_periodreturnrankingper(A3019,参数!$B$2,参数!$B$1,3)</f>
        <v>0</v>
      </c>
      <c r="I3019" s="17">
        <f ca="1">f_nav_adjustedreturn(A3019,参数!$B$3,参数!$B$2)</f>
        <v>0</v>
      </c>
      <c r="J3019" s="17">
        <f ca="1">f_nav_periodreturnrankingper(A3019,参数!$B$3,参数!$B$2,3)</f>
        <v>0</v>
      </c>
      <c r="K3019" s="17">
        <f ca="1">f_nav_adjustedreturn(A3019,参数!$B$4,参数!$B$3)</f>
        <v>0</v>
      </c>
      <c r="L3019" s="17">
        <f ca="1">f_nav_periodreturnrankingper(A3019,参数!$B$4,参数!$B$3,3)</f>
        <v>0</v>
      </c>
      <c r="M3019" s="17">
        <f ca="1">f_nav_adjustedreturn(A3019,参数!$B$5,参数!$B$4)</f>
        <v>0</v>
      </c>
      <c r="N3019" s="17">
        <f ca="1">f_nav_periodreturnrankingper(A3019,参数!$B$5,参数!$B$4,3)</f>
        <v>0</v>
      </c>
      <c r="O3019" s="17">
        <f ca="1">f_nav_adjustedreturn(A3019,参数!$B$6,参数!$B$5)</f>
        <v>0</v>
      </c>
      <c r="P3019" s="17">
        <f ca="1">f_nav_periodreturnrankingper(A3019,参数!$B$6,参数!$B$5,3)</f>
        <v>0</v>
      </c>
      <c r="Q3019" s="25">
        <f>f_return(A3019,1,参数!$B$1-365/2,参数!$B$1)</f>
        <v>0</v>
      </c>
      <c r="R3019" s="25">
        <f ca="1">f_return(A3019,1,参数!$B$4,参数!$B$1)</f>
        <v>0</v>
      </c>
      <c r="S3019" s="25">
        <f ca="1">f_return(A3019,1,参数!$B$6,参数!$B$1)</f>
        <v>0</v>
      </c>
      <c r="T3019" t="str">
        <f>f_info_investtype(A3019)</f>
        <v>偏股混合型基金</v>
      </c>
      <c r="U3019" t="str">
        <f>f_info_fundmanager(A3019)</f>
        <v>盛丰衍</v>
      </c>
      <c r="V3019">
        <f>f_info_manager_onthepostdays(A3019,1)</f>
        <v>23</v>
      </c>
      <c r="W3019" s="25">
        <f ca="1">f_return_1w(A3019,"0",参数!$B$2)</f>
        <v>0</v>
      </c>
      <c r="X3019" s="25">
        <f>f_return_1m(A3019,"0",参数!$B$1)</f>
        <v>0</v>
      </c>
      <c r="Y3019" s="25">
        <f>f_return_3m(A3019,0,参数!$B$1)</f>
        <v>0</v>
      </c>
      <c r="Z3019" s="25">
        <f>f_return_6m(A3019,0,参数!B3018)</f>
        <v>0</v>
      </c>
      <c r="AA3019" t="str">
        <f>f_dq_status(A3019,参数!$B$1)</f>
        <v>封闭期</v>
      </c>
      <c r="AB3019" s="17">
        <f ca="1">f_risk_maxdownside(A3019,参数!$B$6,参数!$B$1)</f>
        <v>0</v>
      </c>
      <c r="AC3019" s="17">
        <f ca="1">f_risk_maxdownside(A3019,参数!$B$4,参数!$B$1)</f>
        <v>0</v>
      </c>
      <c r="AD3019" t="str">
        <f ca="1">f_risk_maxdownside_date(A3019,参数!$B$6,参数!$B$1)</f>
        <v>20210123-20210125</v>
      </c>
    </row>
    <row r="3020" spans="1:30">
      <c r="A3020" s="15" t="s">
        <v>3048</v>
      </c>
      <c r="B3020" t="str">
        <f>f_info_name(A3020)</f>
        <v>兴业聚申一年持有A</v>
      </c>
      <c r="C3020" t="str">
        <f>f_info_setupdate(A3020)</f>
        <v>2020-12-23</v>
      </c>
      <c r="D3020" s="16">
        <f t="shared" si="47"/>
        <v>33</v>
      </c>
      <c r="F3020" s="17">
        <f>f_netasset_total(A3020,参数!$B$1,100000000)</f>
        <v>4.6861981143</v>
      </c>
      <c r="G3020" s="17">
        <f ca="1">f_nav_adjustedreturn(A3020,参数!$B$2,参数!$B$1)</f>
        <v>0</v>
      </c>
      <c r="H3020" s="17">
        <f ca="1">f_nav_periodreturnrankingper(A3020,参数!$B$2,参数!$B$1,3)</f>
        <v>0</v>
      </c>
      <c r="I3020" s="17">
        <f ca="1">f_nav_adjustedreturn(A3020,参数!$B$3,参数!$B$2)</f>
        <v>0</v>
      </c>
      <c r="J3020" s="17">
        <f ca="1">f_nav_periodreturnrankingper(A3020,参数!$B$3,参数!$B$2,3)</f>
        <v>0</v>
      </c>
      <c r="K3020" s="17">
        <f ca="1">f_nav_adjustedreturn(A3020,参数!$B$4,参数!$B$3)</f>
        <v>0</v>
      </c>
      <c r="L3020" s="17">
        <f ca="1">f_nav_periodreturnrankingper(A3020,参数!$B$4,参数!$B$3,3)</f>
        <v>0</v>
      </c>
      <c r="M3020" s="17">
        <f ca="1">f_nav_adjustedreturn(A3020,参数!$B$5,参数!$B$4)</f>
        <v>0</v>
      </c>
      <c r="N3020" s="17">
        <f ca="1">f_nav_periodreturnrankingper(A3020,参数!$B$5,参数!$B$4,3)</f>
        <v>0</v>
      </c>
      <c r="O3020" s="17">
        <f ca="1">f_nav_adjustedreturn(A3020,参数!$B$6,参数!$B$5)</f>
        <v>0</v>
      </c>
      <c r="P3020" s="17">
        <f ca="1">f_nav_periodreturnrankingper(A3020,参数!$B$6,参数!$B$5,3)</f>
        <v>0</v>
      </c>
      <c r="Q3020" s="25">
        <f>f_return(A3020,1,参数!$B$1-365/2,参数!$B$1)</f>
        <v>0</v>
      </c>
      <c r="R3020" s="25">
        <f ca="1">f_return(A3020,1,参数!$B$4,参数!$B$1)</f>
        <v>0</v>
      </c>
      <c r="S3020" s="25">
        <f ca="1">f_return(A3020,1,参数!$B$6,参数!$B$1)</f>
        <v>0</v>
      </c>
      <c r="T3020" t="str">
        <f>f_info_investtype(A3020)</f>
        <v>偏债混合型基金</v>
      </c>
      <c r="U3020" t="str">
        <f>f_info_fundmanager(A3020)</f>
        <v>腊博</v>
      </c>
      <c r="V3020">
        <f>f_info_manager_onthepostdays(A3020,1)</f>
        <v>50</v>
      </c>
      <c r="W3020" s="25">
        <f ca="1">f_return_1w(A3020,"0",参数!$B$2)</f>
        <v>0</v>
      </c>
      <c r="X3020" s="25">
        <f>f_return_1m(A3020,"0",参数!$B$1)</f>
        <v>1.43971205758848</v>
      </c>
      <c r="Y3020" s="25">
        <f>f_return_3m(A3020,0,参数!$B$1)</f>
        <v>0</v>
      </c>
      <c r="Z3020" s="25">
        <f>f_return_6m(A3020,0,参数!B3019)</f>
        <v>0</v>
      </c>
      <c r="AA3020" t="str">
        <f>f_dq_status(A3020,参数!$B$1)</f>
        <v>封闭期</v>
      </c>
      <c r="AB3020" s="17">
        <f ca="1">f_risk_maxdownside(A3020,参数!$B$6,参数!$B$1)</f>
        <v>-0.108299694791779</v>
      </c>
      <c r="AC3020" s="17">
        <f ca="1">f_risk_maxdownside(A3020,参数!$B$4,参数!$B$1)</f>
        <v>-0.108299694791779</v>
      </c>
      <c r="AD3020" t="str">
        <f ca="1">f_risk_maxdownside_date(A3020,参数!$B$6,参数!$B$1)</f>
        <v>20210116-20210122</v>
      </c>
    </row>
    <row r="3021" spans="1:30">
      <c r="A3021" s="15" t="s">
        <v>3049</v>
      </c>
      <c r="B3021" t="str">
        <f>f_info_name(A3021)</f>
        <v>德邦沪港深龙头A</v>
      </c>
      <c r="C3021" t="str">
        <f>f_info_setupdate(A3021)</f>
        <v>2020-12-14</v>
      </c>
      <c r="D3021" s="16">
        <f t="shared" si="47"/>
        <v>42</v>
      </c>
      <c r="F3021" s="17">
        <f>f_netasset_total(A3021,参数!$B$1,100000000)</f>
        <v>4.7615465421</v>
      </c>
      <c r="G3021" s="17">
        <f ca="1">f_nav_adjustedreturn(A3021,参数!$B$2,参数!$B$1)</f>
        <v>0</v>
      </c>
      <c r="H3021" s="17">
        <f ca="1">f_nav_periodreturnrankingper(A3021,参数!$B$2,参数!$B$1,3)</f>
        <v>0</v>
      </c>
      <c r="I3021" s="17">
        <f ca="1">f_nav_adjustedreturn(A3021,参数!$B$3,参数!$B$2)</f>
        <v>0</v>
      </c>
      <c r="J3021" s="17">
        <f ca="1">f_nav_periodreturnrankingper(A3021,参数!$B$3,参数!$B$2,3)</f>
        <v>0</v>
      </c>
      <c r="K3021" s="17">
        <f ca="1">f_nav_adjustedreturn(A3021,参数!$B$4,参数!$B$3)</f>
        <v>0</v>
      </c>
      <c r="L3021" s="17">
        <f ca="1">f_nav_periodreturnrankingper(A3021,参数!$B$4,参数!$B$3,3)</f>
        <v>0</v>
      </c>
      <c r="M3021" s="17">
        <f ca="1">f_nav_adjustedreturn(A3021,参数!$B$5,参数!$B$4)</f>
        <v>0</v>
      </c>
      <c r="N3021" s="17">
        <f ca="1">f_nav_periodreturnrankingper(A3021,参数!$B$5,参数!$B$4,3)</f>
        <v>0</v>
      </c>
      <c r="O3021" s="17">
        <f ca="1">f_nav_adjustedreturn(A3021,参数!$B$6,参数!$B$5)</f>
        <v>0</v>
      </c>
      <c r="P3021" s="17">
        <f ca="1">f_nav_periodreturnrankingper(A3021,参数!$B$6,参数!$B$5,3)</f>
        <v>0</v>
      </c>
      <c r="Q3021" s="25">
        <f>f_return(A3021,1,参数!$B$1-365/2,参数!$B$1)</f>
        <v>0</v>
      </c>
      <c r="R3021" s="25">
        <f ca="1">f_return(A3021,1,参数!$B$4,参数!$B$1)</f>
        <v>0</v>
      </c>
      <c r="S3021" s="25">
        <f ca="1">f_return(A3021,1,参数!$B$6,参数!$B$1)</f>
        <v>0</v>
      </c>
      <c r="T3021" t="str">
        <f>f_info_investtype(A3021)</f>
        <v>偏股混合型基金</v>
      </c>
      <c r="U3021" t="str">
        <f>f_info_fundmanager(A3021)</f>
        <v>郭成东</v>
      </c>
      <c r="V3021">
        <f>f_info_manager_onthepostdays(A3021,1)</f>
        <v>59</v>
      </c>
      <c r="W3021" s="25">
        <f ca="1">f_return_1w(A3021,"0",参数!$B$2)</f>
        <v>0</v>
      </c>
      <c r="X3021" s="25">
        <f>f_return_1m(A3021,"0",参数!$B$1)</f>
        <v>11.6638420895225</v>
      </c>
      <c r="Y3021" s="25">
        <f>f_return_3m(A3021,0,参数!$B$1)</f>
        <v>0</v>
      </c>
      <c r="Z3021" s="25">
        <f>f_return_6m(A3021,0,参数!B3020)</f>
        <v>0</v>
      </c>
      <c r="AA3021" t="str">
        <f>f_dq_status(A3021,参数!$B$1)</f>
        <v>开放申购|暂停赎回</v>
      </c>
      <c r="AB3021" s="17">
        <f ca="1">f_risk_maxdownside(A3021,参数!$B$6,参数!$B$1)</f>
        <v>0</v>
      </c>
      <c r="AC3021" s="17">
        <f ca="1">f_risk_maxdownside(A3021,参数!$B$4,参数!$B$1)</f>
        <v>0</v>
      </c>
      <c r="AD3021" t="str">
        <f ca="1">f_risk_maxdownside_date(A3021,参数!$B$6,参数!$B$1)</f>
        <v>20201215-20201218</v>
      </c>
    </row>
    <row r="3022" spans="1:30">
      <c r="A3022" s="15" t="s">
        <v>3050</v>
      </c>
      <c r="B3022" t="str">
        <f>f_info_name(A3022)</f>
        <v>华安优势企业A</v>
      </c>
      <c r="C3022" t="str">
        <f>f_info_setupdate(A3022)</f>
        <v>2020-12-30</v>
      </c>
      <c r="D3022" s="16">
        <f t="shared" si="47"/>
        <v>26</v>
      </c>
      <c r="F3022" s="17">
        <f>f_netasset_total(A3022,参数!$B$1,100000000)</f>
        <v>67.3393458128</v>
      </c>
      <c r="G3022" s="17">
        <f ca="1">f_nav_adjustedreturn(A3022,参数!$B$2,参数!$B$1)</f>
        <v>0</v>
      </c>
      <c r="H3022" s="17">
        <f ca="1">f_nav_periodreturnrankingper(A3022,参数!$B$2,参数!$B$1,3)</f>
        <v>0</v>
      </c>
      <c r="I3022" s="17">
        <f ca="1">f_nav_adjustedreturn(A3022,参数!$B$3,参数!$B$2)</f>
        <v>0</v>
      </c>
      <c r="J3022" s="17">
        <f ca="1">f_nav_periodreturnrankingper(A3022,参数!$B$3,参数!$B$2,3)</f>
        <v>0</v>
      </c>
      <c r="K3022" s="17">
        <f ca="1">f_nav_adjustedreturn(A3022,参数!$B$4,参数!$B$3)</f>
        <v>0</v>
      </c>
      <c r="L3022" s="17">
        <f ca="1">f_nav_periodreturnrankingper(A3022,参数!$B$4,参数!$B$3,3)</f>
        <v>0</v>
      </c>
      <c r="M3022" s="17">
        <f ca="1">f_nav_adjustedreturn(A3022,参数!$B$5,参数!$B$4)</f>
        <v>0</v>
      </c>
      <c r="N3022" s="17">
        <f ca="1">f_nav_periodreturnrankingper(A3022,参数!$B$5,参数!$B$4,3)</f>
        <v>0</v>
      </c>
      <c r="O3022" s="17">
        <f ca="1">f_nav_adjustedreturn(A3022,参数!$B$6,参数!$B$5)</f>
        <v>0</v>
      </c>
      <c r="P3022" s="17">
        <f ca="1">f_nav_periodreturnrankingper(A3022,参数!$B$6,参数!$B$5,3)</f>
        <v>0</v>
      </c>
      <c r="Q3022" s="25">
        <f>f_return(A3022,1,参数!$B$1-365/2,参数!$B$1)</f>
        <v>0</v>
      </c>
      <c r="R3022" s="25">
        <f ca="1">f_return(A3022,1,参数!$B$4,参数!$B$1)</f>
        <v>0</v>
      </c>
      <c r="S3022" s="25">
        <f ca="1">f_return(A3022,1,参数!$B$6,参数!$B$1)</f>
        <v>0</v>
      </c>
      <c r="T3022" t="str">
        <f>f_info_investtype(A3022)</f>
        <v>偏股混合型基金</v>
      </c>
      <c r="U3022" t="str">
        <f>f_info_fundmanager(A3022)</f>
        <v>杨明</v>
      </c>
      <c r="V3022">
        <f>f_info_manager_onthepostdays(A3022,1)</f>
        <v>43</v>
      </c>
      <c r="W3022" s="25">
        <f ca="1">f_return_1w(A3022,"0",参数!$B$2)</f>
        <v>0</v>
      </c>
      <c r="X3022" s="25">
        <f>f_return_1m(A3022,"0",参数!$B$1)</f>
        <v>0</v>
      </c>
      <c r="Y3022" s="25">
        <f>f_return_3m(A3022,0,参数!$B$1)</f>
        <v>0</v>
      </c>
      <c r="Z3022" s="25">
        <f>f_return_6m(A3022,0,参数!B3021)</f>
        <v>0</v>
      </c>
      <c r="AA3022" t="str">
        <f>f_dq_status(A3022,参数!$B$1)</f>
        <v>封闭期</v>
      </c>
      <c r="AB3022" s="17">
        <f ca="1">f_risk_maxdownside(A3022,参数!$B$6,参数!$B$1)</f>
        <v>0</v>
      </c>
      <c r="AC3022" s="17">
        <f ca="1">f_risk_maxdownside(A3022,参数!$B$4,参数!$B$1)</f>
        <v>0</v>
      </c>
      <c r="AD3022" t="str">
        <f ca="1">f_risk_maxdownside_date(A3022,参数!$B$6,参数!$B$1)</f>
        <v>20201231-20201231</v>
      </c>
    </row>
    <row r="3023" spans="1:30">
      <c r="A3023" s="15" t="s">
        <v>3051</v>
      </c>
      <c r="B3023" t="str">
        <f>f_info_name(A3023)</f>
        <v>长城优选回报六个月持有A</v>
      </c>
      <c r="C3023" t="str">
        <f>f_info_setupdate(A3023)</f>
        <v>2021-01-20</v>
      </c>
      <c r="D3023" s="16">
        <f t="shared" si="47"/>
        <v>5</v>
      </c>
      <c r="F3023" s="17">
        <f>f_netasset_total(A3023,参数!$B$1,100000000)</f>
        <v>13.5200362919</v>
      </c>
      <c r="G3023" s="17">
        <f ca="1">f_nav_adjustedreturn(A3023,参数!$B$2,参数!$B$1)</f>
        <v>0</v>
      </c>
      <c r="H3023" s="17">
        <f ca="1">f_nav_periodreturnrankingper(A3023,参数!$B$2,参数!$B$1,3)</f>
        <v>0</v>
      </c>
      <c r="I3023" s="17">
        <f ca="1">f_nav_adjustedreturn(A3023,参数!$B$3,参数!$B$2)</f>
        <v>0</v>
      </c>
      <c r="J3023" s="17">
        <f ca="1">f_nav_periodreturnrankingper(A3023,参数!$B$3,参数!$B$2,3)</f>
        <v>0</v>
      </c>
      <c r="K3023" s="17">
        <f ca="1">f_nav_adjustedreturn(A3023,参数!$B$4,参数!$B$3)</f>
        <v>0</v>
      </c>
      <c r="L3023" s="17">
        <f ca="1">f_nav_periodreturnrankingper(A3023,参数!$B$4,参数!$B$3,3)</f>
        <v>0</v>
      </c>
      <c r="M3023" s="17">
        <f ca="1">f_nav_adjustedreturn(A3023,参数!$B$5,参数!$B$4)</f>
        <v>0</v>
      </c>
      <c r="N3023" s="17">
        <f ca="1">f_nav_periodreturnrankingper(A3023,参数!$B$5,参数!$B$4,3)</f>
        <v>0</v>
      </c>
      <c r="O3023" s="17">
        <f ca="1">f_nav_adjustedreturn(A3023,参数!$B$6,参数!$B$5)</f>
        <v>0</v>
      </c>
      <c r="P3023" s="17">
        <f ca="1">f_nav_periodreturnrankingper(A3023,参数!$B$6,参数!$B$5,3)</f>
        <v>0</v>
      </c>
      <c r="Q3023" s="25">
        <f>f_return(A3023,1,参数!$B$1-365/2,参数!$B$1)</f>
        <v>0</v>
      </c>
      <c r="R3023" s="25">
        <f ca="1">f_return(A3023,1,参数!$B$4,参数!$B$1)</f>
        <v>0</v>
      </c>
      <c r="S3023" s="25">
        <f ca="1">f_return(A3023,1,参数!$B$6,参数!$B$1)</f>
        <v>0</v>
      </c>
      <c r="T3023" t="str">
        <f>f_info_investtype(A3023)</f>
        <v>偏债混合型基金</v>
      </c>
      <c r="U3023" t="str">
        <f>f_info_fundmanager(A3023)</f>
        <v>马强</v>
      </c>
      <c r="V3023">
        <f>f_info_manager_onthepostdays(A3023,1)</f>
        <v>22</v>
      </c>
      <c r="W3023" s="25">
        <f ca="1">f_return_1w(A3023,"0",参数!$B$2)</f>
        <v>0</v>
      </c>
      <c r="X3023" s="25">
        <f>f_return_1m(A3023,"0",参数!$B$1)</f>
        <v>0</v>
      </c>
      <c r="Y3023" s="25">
        <f>f_return_3m(A3023,0,参数!$B$1)</f>
        <v>0</v>
      </c>
      <c r="Z3023" s="25">
        <f>f_return_6m(A3023,0,参数!B3022)</f>
        <v>0</v>
      </c>
      <c r="AA3023" t="str">
        <f>f_dq_status(A3023,参数!$B$1)</f>
        <v>封闭期</v>
      </c>
      <c r="AB3023" s="17">
        <f ca="1">f_risk_maxdownside(A3023,参数!$B$6,参数!$B$1)</f>
        <v>0</v>
      </c>
      <c r="AC3023" s="17">
        <f ca="1">f_risk_maxdownside(A3023,参数!$B$4,参数!$B$1)</f>
        <v>0</v>
      </c>
      <c r="AD3023" t="str">
        <f ca="1">f_risk_maxdownside_date(A3023,参数!$B$6,参数!$B$1)</f>
        <v>20210121-20210122</v>
      </c>
    </row>
    <row r="3024" spans="1:30">
      <c r="A3024" s="15" t="s">
        <v>3052</v>
      </c>
      <c r="B3024" t="str">
        <f>f_info_name(A3024)</f>
        <v>天弘庆享A</v>
      </c>
      <c r="C3024" t="str">
        <f>f_info_setupdate(A3024)</f>
        <v>2020-12-30</v>
      </c>
      <c r="D3024" s="16">
        <f t="shared" si="47"/>
        <v>26</v>
      </c>
      <c r="F3024" s="17">
        <f>f_netasset_total(A3024,参数!$B$1,100000000)</f>
        <v>0.1</v>
      </c>
      <c r="G3024" s="17">
        <f ca="1">f_nav_adjustedreturn(A3024,参数!$B$2,参数!$B$1)</f>
        <v>0</v>
      </c>
      <c r="H3024" s="17">
        <f ca="1">f_nav_periodreturnrankingper(A3024,参数!$B$2,参数!$B$1,3)</f>
        <v>0</v>
      </c>
      <c r="I3024" s="17">
        <f ca="1">f_nav_adjustedreturn(A3024,参数!$B$3,参数!$B$2)</f>
        <v>0</v>
      </c>
      <c r="J3024" s="17">
        <f ca="1">f_nav_periodreturnrankingper(A3024,参数!$B$3,参数!$B$2,3)</f>
        <v>0</v>
      </c>
      <c r="K3024" s="17">
        <f ca="1">f_nav_adjustedreturn(A3024,参数!$B$4,参数!$B$3)</f>
        <v>0</v>
      </c>
      <c r="L3024" s="17">
        <f ca="1">f_nav_periodreturnrankingper(A3024,参数!$B$4,参数!$B$3,3)</f>
        <v>0</v>
      </c>
      <c r="M3024" s="17">
        <f ca="1">f_nav_adjustedreturn(A3024,参数!$B$5,参数!$B$4)</f>
        <v>0</v>
      </c>
      <c r="N3024" s="17">
        <f ca="1">f_nav_periodreturnrankingper(A3024,参数!$B$5,参数!$B$4,3)</f>
        <v>0</v>
      </c>
      <c r="O3024" s="17">
        <f ca="1">f_nav_adjustedreturn(A3024,参数!$B$6,参数!$B$5)</f>
        <v>0</v>
      </c>
      <c r="P3024" s="17">
        <f ca="1">f_nav_periodreturnrankingper(A3024,参数!$B$6,参数!$B$5,3)</f>
        <v>0</v>
      </c>
      <c r="Q3024" s="25">
        <f>f_return(A3024,1,参数!$B$1-365/2,参数!$B$1)</f>
        <v>0</v>
      </c>
      <c r="R3024" s="25">
        <f ca="1">f_return(A3024,1,参数!$B$4,参数!$B$1)</f>
        <v>0</v>
      </c>
      <c r="S3024" s="25">
        <f ca="1">f_return(A3024,1,参数!$B$6,参数!$B$1)</f>
        <v>0</v>
      </c>
      <c r="T3024" t="str">
        <f>f_info_investtype(A3024)</f>
        <v>混合债券型二级基金</v>
      </c>
      <c r="U3024" t="str">
        <f>f_info_fundmanager(A3024)</f>
        <v>赵鼎龙</v>
      </c>
      <c r="V3024">
        <f>f_info_manager_onthepostdays(A3024,1)</f>
        <v>43</v>
      </c>
      <c r="W3024" s="25">
        <f ca="1">f_return_1w(A3024,"0",参数!$B$2)</f>
        <v>0</v>
      </c>
      <c r="X3024" s="25">
        <f>f_return_1m(A3024,"0",参数!$B$1)</f>
        <v>0</v>
      </c>
      <c r="Y3024" s="25">
        <f>f_return_3m(A3024,0,参数!$B$1)</f>
        <v>0</v>
      </c>
      <c r="Z3024" s="25">
        <f>f_return_6m(A3024,0,参数!B3023)</f>
        <v>0</v>
      </c>
      <c r="AA3024" t="str">
        <f>f_dq_status(A3024,参数!$B$1)</f>
        <v>封闭期</v>
      </c>
      <c r="AB3024" s="17">
        <f ca="1">f_risk_maxdownside(A3024,参数!$B$6,参数!$B$1)</f>
        <v>-0.0199980001999778</v>
      </c>
      <c r="AC3024" s="17">
        <f ca="1">f_risk_maxdownside(A3024,参数!$B$4,参数!$B$1)</f>
        <v>-0.0199980001999778</v>
      </c>
      <c r="AD3024" t="str">
        <f ca="1">f_risk_maxdownside_date(A3024,参数!$B$6,参数!$B$1)</f>
        <v>20210116-20210122</v>
      </c>
    </row>
    <row r="3025" spans="1:30">
      <c r="A3025" s="15" t="s">
        <v>3053</v>
      </c>
      <c r="B3025" t="str">
        <f>f_info_name(A3025)</f>
        <v>达诚策略先锋A</v>
      </c>
      <c r="C3025" t="str">
        <f>f_info_setupdate(A3025)</f>
        <v>2020-12-25</v>
      </c>
      <c r="D3025" s="16">
        <f t="shared" si="47"/>
        <v>31</v>
      </c>
      <c r="F3025" s="17">
        <f>f_netasset_total(A3025,参数!$B$1,100000000)</f>
        <v>2.090756256</v>
      </c>
      <c r="G3025" s="17">
        <f ca="1">f_nav_adjustedreturn(A3025,参数!$B$2,参数!$B$1)</f>
        <v>0</v>
      </c>
      <c r="H3025" s="17">
        <f ca="1">f_nav_periodreturnrankingper(A3025,参数!$B$2,参数!$B$1,3)</f>
        <v>0</v>
      </c>
      <c r="I3025" s="17">
        <f ca="1">f_nav_adjustedreturn(A3025,参数!$B$3,参数!$B$2)</f>
        <v>0</v>
      </c>
      <c r="J3025" s="17">
        <f ca="1">f_nav_periodreturnrankingper(A3025,参数!$B$3,参数!$B$2,3)</f>
        <v>0</v>
      </c>
      <c r="K3025" s="17">
        <f ca="1">f_nav_adjustedreturn(A3025,参数!$B$4,参数!$B$3)</f>
        <v>0</v>
      </c>
      <c r="L3025" s="17">
        <f ca="1">f_nav_periodreturnrankingper(A3025,参数!$B$4,参数!$B$3,3)</f>
        <v>0</v>
      </c>
      <c r="M3025" s="17">
        <f ca="1">f_nav_adjustedreturn(A3025,参数!$B$5,参数!$B$4)</f>
        <v>0</v>
      </c>
      <c r="N3025" s="17">
        <f ca="1">f_nav_periodreturnrankingper(A3025,参数!$B$5,参数!$B$4,3)</f>
        <v>0</v>
      </c>
      <c r="O3025" s="17">
        <f ca="1">f_nav_adjustedreturn(A3025,参数!$B$6,参数!$B$5)</f>
        <v>0</v>
      </c>
      <c r="P3025" s="17">
        <f ca="1">f_nav_periodreturnrankingper(A3025,参数!$B$6,参数!$B$5,3)</f>
        <v>0</v>
      </c>
      <c r="Q3025" s="25">
        <f>f_return(A3025,1,参数!$B$1-365/2,参数!$B$1)</f>
        <v>0</v>
      </c>
      <c r="R3025" s="25">
        <f ca="1">f_return(A3025,1,参数!$B$4,参数!$B$1)</f>
        <v>0</v>
      </c>
      <c r="S3025" s="25">
        <f ca="1">f_return(A3025,1,参数!$B$6,参数!$B$1)</f>
        <v>0</v>
      </c>
      <c r="T3025" t="str">
        <f>f_info_investtype(A3025)</f>
        <v>偏股混合型基金</v>
      </c>
      <c r="U3025" t="str">
        <f>f_info_fundmanager(A3025)</f>
        <v>王超伟</v>
      </c>
      <c r="V3025">
        <f>f_info_manager_onthepostdays(A3025,1)</f>
        <v>48</v>
      </c>
      <c r="W3025" s="25">
        <f ca="1">f_return_1w(A3025,"0",参数!$B$2)</f>
        <v>0</v>
      </c>
      <c r="X3025" s="25">
        <f>f_return_1m(A3025,"0",参数!$B$1)</f>
        <v>9.24</v>
      </c>
      <c r="Y3025" s="25">
        <f>f_return_3m(A3025,0,参数!$B$1)</f>
        <v>0</v>
      </c>
      <c r="Z3025" s="25">
        <f>f_return_6m(A3025,0,参数!B3024)</f>
        <v>0</v>
      </c>
      <c r="AA3025" t="str">
        <f>f_dq_status(A3025,参数!$B$1)</f>
        <v>封闭期</v>
      </c>
      <c r="AB3025" s="17">
        <f ca="1">f_risk_maxdownside(A3025,参数!$B$6,参数!$B$1)</f>
        <v>-3.31816458096321</v>
      </c>
      <c r="AC3025" s="17">
        <f ca="1">f_risk_maxdownside(A3025,参数!$B$4,参数!$B$1)</f>
        <v>-3.31816458096321</v>
      </c>
      <c r="AD3025" t="str">
        <f ca="1">f_risk_maxdownside_date(A3025,参数!$B$6,参数!$B$1)</f>
        <v>20210109-20210115</v>
      </c>
    </row>
    <row r="3026" spans="1:30">
      <c r="A3026" s="15" t="s">
        <v>3054</v>
      </c>
      <c r="B3026" t="str">
        <f>f_info_name(A3026)</f>
        <v>安信稳健回报6个月持有A</v>
      </c>
      <c r="C3026" t="str">
        <f>f_info_setupdate(A3026)</f>
        <v>2020-12-22</v>
      </c>
      <c r="D3026" s="16">
        <f t="shared" si="47"/>
        <v>34</v>
      </c>
      <c r="F3026" s="17">
        <f>f_netasset_total(A3026,参数!$B$1,100000000)</f>
        <v>5.3410364662</v>
      </c>
      <c r="G3026" s="17">
        <f ca="1">f_nav_adjustedreturn(A3026,参数!$B$2,参数!$B$1)</f>
        <v>0</v>
      </c>
      <c r="H3026" s="17">
        <f ca="1">f_nav_periodreturnrankingper(A3026,参数!$B$2,参数!$B$1,3)</f>
        <v>0</v>
      </c>
      <c r="I3026" s="17">
        <f ca="1">f_nav_adjustedreturn(A3026,参数!$B$3,参数!$B$2)</f>
        <v>0</v>
      </c>
      <c r="J3026" s="17">
        <f ca="1">f_nav_periodreturnrankingper(A3026,参数!$B$3,参数!$B$2,3)</f>
        <v>0</v>
      </c>
      <c r="K3026" s="17">
        <f ca="1">f_nav_adjustedreturn(A3026,参数!$B$4,参数!$B$3)</f>
        <v>0</v>
      </c>
      <c r="L3026" s="17">
        <f ca="1">f_nav_periodreturnrankingper(A3026,参数!$B$4,参数!$B$3,3)</f>
        <v>0</v>
      </c>
      <c r="M3026" s="17">
        <f ca="1">f_nav_adjustedreturn(A3026,参数!$B$5,参数!$B$4)</f>
        <v>0</v>
      </c>
      <c r="N3026" s="17">
        <f ca="1">f_nav_periodreturnrankingper(A3026,参数!$B$5,参数!$B$4,3)</f>
        <v>0</v>
      </c>
      <c r="O3026" s="17">
        <f ca="1">f_nav_adjustedreturn(A3026,参数!$B$6,参数!$B$5)</f>
        <v>0</v>
      </c>
      <c r="P3026" s="17">
        <f ca="1">f_nav_periodreturnrankingper(A3026,参数!$B$6,参数!$B$5,3)</f>
        <v>0</v>
      </c>
      <c r="Q3026" s="25">
        <f>f_return(A3026,1,参数!$B$1-365/2,参数!$B$1)</f>
        <v>0</v>
      </c>
      <c r="R3026" s="25">
        <f ca="1">f_return(A3026,1,参数!$B$4,参数!$B$1)</f>
        <v>0</v>
      </c>
      <c r="S3026" s="25">
        <f ca="1">f_return(A3026,1,参数!$B$6,参数!$B$1)</f>
        <v>0</v>
      </c>
      <c r="T3026" t="str">
        <f>f_info_investtype(A3026)</f>
        <v>偏债混合型基金</v>
      </c>
      <c r="U3026" t="str">
        <f>f_info_fundmanager(A3026)</f>
        <v>钟光正,潘巍</v>
      </c>
      <c r="V3026">
        <f>f_info_manager_onthepostdays(A3026,1)</f>
        <v>51</v>
      </c>
      <c r="W3026" s="25">
        <f ca="1">f_return_1w(A3026,"0",参数!$B$2)</f>
        <v>0</v>
      </c>
      <c r="X3026" s="25">
        <f>f_return_1m(A3026,"0",参数!$B$1)</f>
        <v>1.35000000000001</v>
      </c>
      <c r="Y3026" s="25">
        <f>f_return_3m(A3026,0,参数!$B$1)</f>
        <v>0</v>
      </c>
      <c r="Z3026" s="25">
        <f>f_return_6m(A3026,0,参数!B3025)</f>
        <v>0</v>
      </c>
      <c r="AA3026" t="str">
        <f>f_dq_status(A3026,参数!$B$1)</f>
        <v>开放申购|暂停赎回</v>
      </c>
      <c r="AB3026" s="17">
        <f ca="1">f_risk_maxdownside(A3026,参数!$B$6,参数!$B$1)</f>
        <v>-0.295130349237569</v>
      </c>
      <c r="AC3026" s="17">
        <f ca="1">f_risk_maxdownside(A3026,参数!$B$4,参数!$B$1)</f>
        <v>-0.295130349237569</v>
      </c>
      <c r="AD3026" t="str">
        <f ca="1">f_risk_maxdownside_date(A3026,参数!$B$6,参数!$B$1)</f>
        <v>20210119-20210125</v>
      </c>
    </row>
    <row r="3027" spans="1:30">
      <c r="A3027" s="15" t="s">
        <v>3055</v>
      </c>
      <c r="B3027" t="str">
        <f>f_info_name(A3027)</f>
        <v>易方达瑞安A</v>
      </c>
      <c r="C3027" t="str">
        <f>f_info_setupdate(A3027)</f>
        <v>2021-01-08</v>
      </c>
      <c r="D3027" s="16">
        <f t="shared" si="47"/>
        <v>17</v>
      </c>
      <c r="F3027" s="17">
        <f>f_netasset_total(A3027,参数!$B$1,100000000)</f>
        <v>0.1617742639</v>
      </c>
      <c r="G3027" s="17">
        <f ca="1">f_nav_adjustedreturn(A3027,参数!$B$2,参数!$B$1)</f>
        <v>0</v>
      </c>
      <c r="H3027" s="17">
        <f ca="1">f_nav_periodreturnrankingper(A3027,参数!$B$2,参数!$B$1,3)</f>
        <v>0</v>
      </c>
      <c r="I3027" s="17">
        <f ca="1">f_nav_adjustedreturn(A3027,参数!$B$3,参数!$B$2)</f>
        <v>0</v>
      </c>
      <c r="J3027" s="17">
        <f ca="1">f_nav_periodreturnrankingper(A3027,参数!$B$3,参数!$B$2,3)</f>
        <v>0</v>
      </c>
      <c r="K3027" s="17">
        <f ca="1">f_nav_adjustedreturn(A3027,参数!$B$4,参数!$B$3)</f>
        <v>0</v>
      </c>
      <c r="L3027" s="17">
        <f ca="1">f_nav_periodreturnrankingper(A3027,参数!$B$4,参数!$B$3,3)</f>
        <v>0</v>
      </c>
      <c r="M3027" s="17">
        <f ca="1">f_nav_adjustedreturn(A3027,参数!$B$5,参数!$B$4)</f>
        <v>0</v>
      </c>
      <c r="N3027" s="17">
        <f ca="1">f_nav_periodreturnrankingper(A3027,参数!$B$5,参数!$B$4,3)</f>
        <v>0</v>
      </c>
      <c r="O3027" s="17">
        <f ca="1">f_nav_adjustedreturn(A3027,参数!$B$6,参数!$B$5)</f>
        <v>0</v>
      </c>
      <c r="P3027" s="17">
        <f ca="1">f_nav_periodreturnrankingper(A3027,参数!$B$6,参数!$B$5,3)</f>
        <v>0</v>
      </c>
      <c r="Q3027" s="25">
        <f>f_return(A3027,1,参数!$B$1-365/2,参数!$B$1)</f>
        <v>0</v>
      </c>
      <c r="R3027" s="25">
        <f ca="1">f_return(A3027,1,参数!$B$4,参数!$B$1)</f>
        <v>0</v>
      </c>
      <c r="S3027" s="25">
        <f ca="1">f_return(A3027,1,参数!$B$6,参数!$B$1)</f>
        <v>0</v>
      </c>
      <c r="T3027" t="str">
        <f>f_info_investtype(A3027)</f>
        <v>灵活配置型基金</v>
      </c>
      <c r="U3027" t="str">
        <f>f_info_fundmanager(A3027)</f>
        <v>杨康</v>
      </c>
      <c r="V3027">
        <f>f_info_manager_onthepostdays(A3027,1)</f>
        <v>34</v>
      </c>
      <c r="W3027" s="25">
        <f ca="1">f_return_1w(A3027,"0",参数!$B$2)</f>
        <v>0</v>
      </c>
      <c r="X3027" s="25">
        <f>f_return_1m(A3027,"0",参数!$B$1)</f>
        <v>0</v>
      </c>
      <c r="Y3027" s="25">
        <f>f_return_3m(A3027,0,参数!$B$1)</f>
        <v>0</v>
      </c>
      <c r="Z3027" s="25">
        <f>f_return_6m(A3027,0,参数!B3026)</f>
        <v>0</v>
      </c>
      <c r="AA3027" t="str">
        <f>f_dq_status(A3027,参数!$B$1)</f>
        <v>开放申购|开放赎回</v>
      </c>
      <c r="AB3027" s="17">
        <f ca="1">f_risk_maxdownside(A3027,参数!$B$6,参数!$B$1)</f>
        <v>-0.449775112443773</v>
      </c>
      <c r="AC3027" s="17">
        <f ca="1">f_risk_maxdownside(A3027,参数!$B$4,参数!$B$1)</f>
        <v>-0.449775112443773</v>
      </c>
      <c r="AD3027" t="str">
        <f ca="1">f_risk_maxdownside_date(A3027,参数!$B$6,参数!$B$1)</f>
        <v>20210114-20210119</v>
      </c>
    </row>
    <row r="3028" spans="1:30">
      <c r="A3028" s="15" t="s">
        <v>3056</v>
      </c>
      <c r="B3028" t="str">
        <f>f_info_name(A3028)</f>
        <v>泰达宏利波控回报12个月持有</v>
      </c>
      <c r="C3028" t="str">
        <f>f_info_setupdate(A3028)</f>
        <v>2021-01-19</v>
      </c>
      <c r="D3028" s="16">
        <f t="shared" si="47"/>
        <v>6</v>
      </c>
      <c r="F3028" s="17">
        <f>f_netasset_total(A3028,参数!$B$1,100000000)</f>
        <v>20.1022844739</v>
      </c>
      <c r="G3028" s="17">
        <f ca="1">f_nav_adjustedreturn(A3028,参数!$B$2,参数!$B$1)</f>
        <v>0</v>
      </c>
      <c r="H3028" s="17">
        <f ca="1">f_nav_periodreturnrankingper(A3028,参数!$B$2,参数!$B$1,3)</f>
        <v>0</v>
      </c>
      <c r="I3028" s="17">
        <f ca="1">f_nav_adjustedreturn(A3028,参数!$B$3,参数!$B$2)</f>
        <v>0</v>
      </c>
      <c r="J3028" s="17">
        <f ca="1">f_nav_periodreturnrankingper(A3028,参数!$B$3,参数!$B$2,3)</f>
        <v>0</v>
      </c>
      <c r="K3028" s="17">
        <f ca="1">f_nav_adjustedreturn(A3028,参数!$B$4,参数!$B$3)</f>
        <v>0</v>
      </c>
      <c r="L3028" s="17">
        <f ca="1">f_nav_periodreturnrankingper(A3028,参数!$B$4,参数!$B$3,3)</f>
        <v>0</v>
      </c>
      <c r="M3028" s="17">
        <f ca="1">f_nav_adjustedreturn(A3028,参数!$B$5,参数!$B$4)</f>
        <v>0</v>
      </c>
      <c r="N3028" s="17">
        <f ca="1">f_nav_periodreturnrankingper(A3028,参数!$B$5,参数!$B$4,3)</f>
        <v>0</v>
      </c>
      <c r="O3028" s="17">
        <f ca="1">f_nav_adjustedreturn(A3028,参数!$B$6,参数!$B$5)</f>
        <v>0</v>
      </c>
      <c r="P3028" s="17">
        <f ca="1">f_nav_periodreturnrankingper(A3028,参数!$B$6,参数!$B$5,3)</f>
        <v>0</v>
      </c>
      <c r="Q3028" s="25">
        <f>f_return(A3028,1,参数!$B$1-365/2,参数!$B$1)</f>
        <v>0</v>
      </c>
      <c r="R3028" s="25">
        <f ca="1">f_return(A3028,1,参数!$B$4,参数!$B$1)</f>
        <v>0</v>
      </c>
      <c r="S3028" s="25">
        <f ca="1">f_return(A3028,1,参数!$B$6,参数!$B$1)</f>
        <v>0</v>
      </c>
      <c r="T3028" t="str">
        <f>f_info_investtype(A3028)</f>
        <v>偏债混合型基金</v>
      </c>
      <c r="U3028" t="str">
        <f>f_info_fundmanager(A3028)</f>
        <v>刘欣,傅浩</v>
      </c>
      <c r="V3028">
        <f>f_info_manager_onthepostdays(A3028,1)</f>
        <v>23</v>
      </c>
      <c r="W3028" s="25">
        <f ca="1">f_return_1w(A3028,"0",参数!$B$2)</f>
        <v>0</v>
      </c>
      <c r="X3028" s="25">
        <f>f_return_1m(A3028,"0",参数!$B$1)</f>
        <v>0</v>
      </c>
      <c r="Y3028" s="25">
        <f>f_return_3m(A3028,0,参数!$B$1)</f>
        <v>0</v>
      </c>
      <c r="Z3028" s="25">
        <f>f_return_6m(A3028,0,参数!B3027)</f>
        <v>0</v>
      </c>
      <c r="AA3028" t="str">
        <f>f_dq_status(A3028,参数!$B$1)</f>
        <v>封闭期</v>
      </c>
      <c r="AB3028" s="17">
        <f ca="1">f_risk_maxdownside(A3028,参数!$B$6,参数!$B$1)</f>
        <v>0</v>
      </c>
      <c r="AC3028" s="17">
        <f ca="1">f_risk_maxdownside(A3028,参数!$B$4,参数!$B$1)</f>
        <v>0</v>
      </c>
      <c r="AD3028" t="str">
        <f ca="1">f_risk_maxdownside_date(A3028,参数!$B$6,参数!$B$1)</f>
        <v>20210120-20210122</v>
      </c>
    </row>
    <row r="3029" spans="1:30">
      <c r="A3029" s="15" t="s">
        <v>3057</v>
      </c>
      <c r="B3029" t="str">
        <f>f_info_name(A3029)</f>
        <v>泓德卓远A</v>
      </c>
      <c r="C3029" t="str">
        <f>f_info_setupdate(A3029)</f>
        <v>2020-12-22</v>
      </c>
      <c r="D3029" s="16">
        <f t="shared" si="47"/>
        <v>34</v>
      </c>
      <c r="F3029" s="17">
        <f>f_netasset_total(A3029,参数!$B$1,100000000)</f>
        <v>49.5987405805</v>
      </c>
      <c r="G3029" s="17">
        <f ca="1">f_nav_adjustedreturn(A3029,参数!$B$2,参数!$B$1)</f>
        <v>0</v>
      </c>
      <c r="H3029" s="17">
        <f ca="1">f_nav_periodreturnrankingper(A3029,参数!$B$2,参数!$B$1,3)</f>
        <v>0</v>
      </c>
      <c r="I3029" s="17">
        <f ca="1">f_nav_adjustedreturn(A3029,参数!$B$3,参数!$B$2)</f>
        <v>0</v>
      </c>
      <c r="J3029" s="17">
        <f ca="1">f_nav_periodreturnrankingper(A3029,参数!$B$3,参数!$B$2,3)</f>
        <v>0</v>
      </c>
      <c r="K3029" s="17">
        <f ca="1">f_nav_adjustedreturn(A3029,参数!$B$4,参数!$B$3)</f>
        <v>0</v>
      </c>
      <c r="L3029" s="17">
        <f ca="1">f_nav_periodreturnrankingper(A3029,参数!$B$4,参数!$B$3,3)</f>
        <v>0</v>
      </c>
      <c r="M3029" s="17">
        <f ca="1">f_nav_adjustedreturn(A3029,参数!$B$5,参数!$B$4)</f>
        <v>0</v>
      </c>
      <c r="N3029" s="17">
        <f ca="1">f_nav_periodreturnrankingper(A3029,参数!$B$5,参数!$B$4,3)</f>
        <v>0</v>
      </c>
      <c r="O3029" s="17">
        <f ca="1">f_nav_adjustedreturn(A3029,参数!$B$6,参数!$B$5)</f>
        <v>0</v>
      </c>
      <c r="P3029" s="17">
        <f ca="1">f_nav_periodreturnrankingper(A3029,参数!$B$6,参数!$B$5,3)</f>
        <v>0</v>
      </c>
      <c r="Q3029" s="25">
        <f>f_return(A3029,1,参数!$B$1-365/2,参数!$B$1)</f>
        <v>0</v>
      </c>
      <c r="R3029" s="25">
        <f ca="1">f_return(A3029,1,参数!$B$4,参数!$B$1)</f>
        <v>0</v>
      </c>
      <c r="S3029" s="25">
        <f ca="1">f_return(A3029,1,参数!$B$6,参数!$B$1)</f>
        <v>0</v>
      </c>
      <c r="T3029" t="str">
        <f>f_info_investtype(A3029)</f>
        <v>偏股混合型基金</v>
      </c>
      <c r="U3029" t="str">
        <f>f_info_fundmanager(A3029)</f>
        <v>邬传雁</v>
      </c>
      <c r="V3029">
        <f>f_info_manager_onthepostdays(A3029,1)</f>
        <v>51</v>
      </c>
      <c r="W3029" s="25">
        <f ca="1">f_return_1w(A3029,"0",参数!$B$2)</f>
        <v>0</v>
      </c>
      <c r="X3029" s="25">
        <f>f_return_1m(A3029,"0",参数!$B$1)</f>
        <v>7.72975658221561</v>
      </c>
      <c r="Y3029" s="25">
        <f>f_return_3m(A3029,0,参数!$B$1)</f>
        <v>0</v>
      </c>
      <c r="Z3029" s="25">
        <f>f_return_6m(A3029,0,参数!B3028)</f>
        <v>0</v>
      </c>
      <c r="AA3029" t="str">
        <f>f_dq_status(A3029,参数!$B$1)</f>
        <v>封闭期</v>
      </c>
      <c r="AB3029" s="17">
        <f ca="1">f_risk_maxdownside(A3029,参数!$B$6,参数!$B$1)</f>
        <v>-3.32127902550437</v>
      </c>
      <c r="AC3029" s="17">
        <f ca="1">f_risk_maxdownside(A3029,参数!$B$4,参数!$B$1)</f>
        <v>-3.32127902550437</v>
      </c>
      <c r="AD3029" t="str">
        <f ca="1">f_risk_maxdownside_date(A3029,参数!$B$6,参数!$B$1)</f>
        <v>20210109-20210115</v>
      </c>
    </row>
    <row r="3030" spans="1:30">
      <c r="A3030" s="15" t="s">
        <v>3058</v>
      </c>
      <c r="B3030" t="str">
        <f>f_info_name(A3030)</f>
        <v>泰康品质生活A</v>
      </c>
      <c r="C3030" t="str">
        <f>f_info_setupdate(A3030)</f>
        <v>2020-12-30</v>
      </c>
      <c r="D3030" s="16">
        <f t="shared" si="47"/>
        <v>26</v>
      </c>
      <c r="F3030" s="17">
        <f>f_netasset_total(A3030,参数!$B$1,100000000)</f>
        <v>3.677069345</v>
      </c>
      <c r="G3030" s="17">
        <f ca="1">f_nav_adjustedreturn(A3030,参数!$B$2,参数!$B$1)</f>
        <v>0</v>
      </c>
      <c r="H3030" s="17">
        <f ca="1">f_nav_periodreturnrankingper(A3030,参数!$B$2,参数!$B$1,3)</f>
        <v>0</v>
      </c>
      <c r="I3030" s="17">
        <f ca="1">f_nav_adjustedreturn(A3030,参数!$B$3,参数!$B$2)</f>
        <v>0</v>
      </c>
      <c r="J3030" s="17">
        <f ca="1">f_nav_periodreturnrankingper(A3030,参数!$B$3,参数!$B$2,3)</f>
        <v>0</v>
      </c>
      <c r="K3030" s="17">
        <f ca="1">f_nav_adjustedreturn(A3030,参数!$B$4,参数!$B$3)</f>
        <v>0</v>
      </c>
      <c r="L3030" s="17">
        <f ca="1">f_nav_periodreturnrankingper(A3030,参数!$B$4,参数!$B$3,3)</f>
        <v>0</v>
      </c>
      <c r="M3030" s="17">
        <f ca="1">f_nav_adjustedreturn(A3030,参数!$B$5,参数!$B$4)</f>
        <v>0</v>
      </c>
      <c r="N3030" s="17">
        <f ca="1">f_nav_periodreturnrankingper(A3030,参数!$B$5,参数!$B$4,3)</f>
        <v>0</v>
      </c>
      <c r="O3030" s="17">
        <f ca="1">f_nav_adjustedreturn(A3030,参数!$B$6,参数!$B$5)</f>
        <v>0</v>
      </c>
      <c r="P3030" s="17">
        <f ca="1">f_nav_periodreturnrankingper(A3030,参数!$B$6,参数!$B$5,3)</f>
        <v>0</v>
      </c>
      <c r="Q3030" s="25">
        <f>f_return(A3030,1,参数!$B$1-365/2,参数!$B$1)</f>
        <v>0</v>
      </c>
      <c r="R3030" s="25">
        <f ca="1">f_return(A3030,1,参数!$B$4,参数!$B$1)</f>
        <v>0</v>
      </c>
      <c r="S3030" s="25">
        <f ca="1">f_return(A3030,1,参数!$B$6,参数!$B$1)</f>
        <v>0</v>
      </c>
      <c r="T3030" t="str">
        <f>f_info_investtype(A3030)</f>
        <v>偏股混合型基金</v>
      </c>
      <c r="U3030" t="str">
        <f>f_info_fundmanager(A3030)</f>
        <v>宋仁杰</v>
      </c>
      <c r="V3030">
        <f>f_info_manager_onthepostdays(A3030,1)</f>
        <v>43</v>
      </c>
      <c r="W3030" s="25">
        <f ca="1">f_return_1w(A3030,"0",参数!$B$2)</f>
        <v>0</v>
      </c>
      <c r="X3030" s="25">
        <f>f_return_1m(A3030,"0",参数!$B$1)</f>
        <v>0</v>
      </c>
      <c r="Y3030" s="25">
        <f>f_return_3m(A3030,0,参数!$B$1)</f>
        <v>0</v>
      </c>
      <c r="Z3030" s="25">
        <f>f_return_6m(A3030,0,参数!B3029)</f>
        <v>0</v>
      </c>
      <c r="AA3030" t="str">
        <f>f_dq_status(A3030,参数!$B$1)</f>
        <v>封闭期</v>
      </c>
      <c r="AB3030" s="17">
        <f ca="1">f_risk_maxdownside(A3030,参数!$B$6,参数!$B$1)</f>
        <v>0</v>
      </c>
      <c r="AC3030" s="17">
        <f ca="1">f_risk_maxdownside(A3030,参数!$B$4,参数!$B$1)</f>
        <v>0</v>
      </c>
      <c r="AD3030" t="str">
        <f ca="1">f_risk_maxdownside_date(A3030,参数!$B$6,参数!$B$1)</f>
        <v>20201231-20201231</v>
      </c>
    </row>
    <row r="3031" spans="1:30">
      <c r="A3031" s="15" t="s">
        <v>3059</v>
      </c>
      <c r="B3031" t="str">
        <f>f_info_name(A3031)</f>
        <v>南方宝升A</v>
      </c>
      <c r="C3031" t="str">
        <f>f_info_setupdate(A3031)</f>
        <v>2021-01-12</v>
      </c>
      <c r="D3031" s="16">
        <f t="shared" si="47"/>
        <v>13</v>
      </c>
      <c r="F3031" s="17">
        <f>f_netasset_total(A3031,参数!$B$1,100000000)</f>
        <v>50.4680578788</v>
      </c>
      <c r="G3031" s="17">
        <f ca="1">f_nav_adjustedreturn(A3031,参数!$B$2,参数!$B$1)</f>
        <v>0</v>
      </c>
      <c r="H3031" s="17">
        <f ca="1">f_nav_periodreturnrankingper(A3031,参数!$B$2,参数!$B$1,3)</f>
        <v>0</v>
      </c>
      <c r="I3031" s="17">
        <f ca="1">f_nav_adjustedreturn(A3031,参数!$B$3,参数!$B$2)</f>
        <v>0</v>
      </c>
      <c r="J3031" s="17">
        <f ca="1">f_nav_periodreturnrankingper(A3031,参数!$B$3,参数!$B$2,3)</f>
        <v>0</v>
      </c>
      <c r="K3031" s="17">
        <f ca="1">f_nav_adjustedreturn(A3031,参数!$B$4,参数!$B$3)</f>
        <v>0</v>
      </c>
      <c r="L3031" s="17">
        <f ca="1">f_nav_periodreturnrankingper(A3031,参数!$B$4,参数!$B$3,3)</f>
        <v>0</v>
      </c>
      <c r="M3031" s="17">
        <f ca="1">f_nav_adjustedreturn(A3031,参数!$B$5,参数!$B$4)</f>
        <v>0</v>
      </c>
      <c r="N3031" s="17">
        <f ca="1">f_nav_periodreturnrankingper(A3031,参数!$B$5,参数!$B$4,3)</f>
        <v>0</v>
      </c>
      <c r="O3031" s="17">
        <f ca="1">f_nav_adjustedreturn(A3031,参数!$B$6,参数!$B$5)</f>
        <v>0</v>
      </c>
      <c r="P3031" s="17">
        <f ca="1">f_nav_periodreturnrankingper(A3031,参数!$B$6,参数!$B$5,3)</f>
        <v>0</v>
      </c>
      <c r="Q3031" s="25">
        <f>f_return(A3031,1,参数!$B$1-365/2,参数!$B$1)</f>
        <v>0</v>
      </c>
      <c r="R3031" s="25">
        <f ca="1">f_return(A3031,1,参数!$B$4,参数!$B$1)</f>
        <v>0</v>
      </c>
      <c r="S3031" s="25">
        <f ca="1">f_return(A3031,1,参数!$B$6,参数!$B$1)</f>
        <v>0</v>
      </c>
      <c r="T3031" t="str">
        <f>f_info_investtype(A3031)</f>
        <v>偏债混合型基金</v>
      </c>
      <c r="U3031" t="str">
        <f>f_info_fundmanager(A3031)</f>
        <v>黄春逢</v>
      </c>
      <c r="V3031">
        <f>f_info_manager_onthepostdays(A3031,1)</f>
        <v>30</v>
      </c>
      <c r="W3031" s="25">
        <f ca="1">f_return_1w(A3031,"0",参数!$B$2)</f>
        <v>0</v>
      </c>
      <c r="X3031" s="25">
        <f>f_return_1m(A3031,"0",参数!$B$1)</f>
        <v>0</v>
      </c>
      <c r="Y3031" s="25">
        <f>f_return_3m(A3031,0,参数!$B$1)</f>
        <v>0</v>
      </c>
      <c r="Z3031" s="25">
        <f>f_return_6m(A3031,0,参数!B3030)</f>
        <v>0</v>
      </c>
      <c r="AA3031" t="str">
        <f>f_dq_status(A3031,参数!$B$1)</f>
        <v>封闭期</v>
      </c>
      <c r="AB3031" s="17">
        <f ca="1">f_risk_maxdownside(A3031,参数!$B$6,参数!$B$1)</f>
        <v>-0.0099999999999989</v>
      </c>
      <c r="AC3031" s="17">
        <f ca="1">f_risk_maxdownside(A3031,参数!$B$4,参数!$B$1)</f>
        <v>-0.0099999999999989</v>
      </c>
      <c r="AD3031" t="str">
        <f ca="1">f_risk_maxdownside_date(A3031,参数!$B$6,参数!$B$1)</f>
        <v>20210113-20210115</v>
      </c>
    </row>
    <row r="3032" spans="1:30">
      <c r="A3032" s="15" t="s">
        <v>3060</v>
      </c>
      <c r="B3032" t="str">
        <f>f_info_name(A3032)</f>
        <v>南方消费升级A</v>
      </c>
      <c r="C3032" t="str">
        <f>f_info_setupdate(A3032)</f>
        <v>2021-01-14</v>
      </c>
      <c r="D3032" s="16">
        <f t="shared" si="47"/>
        <v>11</v>
      </c>
      <c r="F3032" s="17">
        <f>f_netasset_total(A3032,参数!$B$1,100000000)</f>
        <v>43.6085523491</v>
      </c>
      <c r="G3032" s="17">
        <f ca="1">f_nav_adjustedreturn(A3032,参数!$B$2,参数!$B$1)</f>
        <v>0</v>
      </c>
      <c r="H3032" s="17">
        <f ca="1">f_nav_periodreturnrankingper(A3032,参数!$B$2,参数!$B$1,3)</f>
        <v>0</v>
      </c>
      <c r="I3032" s="17">
        <f ca="1">f_nav_adjustedreturn(A3032,参数!$B$3,参数!$B$2)</f>
        <v>0</v>
      </c>
      <c r="J3032" s="17">
        <f ca="1">f_nav_periodreturnrankingper(A3032,参数!$B$3,参数!$B$2,3)</f>
        <v>0</v>
      </c>
      <c r="K3032" s="17">
        <f ca="1">f_nav_adjustedreturn(A3032,参数!$B$4,参数!$B$3)</f>
        <v>0</v>
      </c>
      <c r="L3032" s="17">
        <f ca="1">f_nav_periodreturnrankingper(A3032,参数!$B$4,参数!$B$3,3)</f>
        <v>0</v>
      </c>
      <c r="M3032" s="17">
        <f ca="1">f_nav_adjustedreturn(A3032,参数!$B$5,参数!$B$4)</f>
        <v>0</v>
      </c>
      <c r="N3032" s="17">
        <f ca="1">f_nav_periodreturnrankingper(A3032,参数!$B$5,参数!$B$4,3)</f>
        <v>0</v>
      </c>
      <c r="O3032" s="17">
        <f ca="1">f_nav_adjustedreturn(A3032,参数!$B$6,参数!$B$5)</f>
        <v>0</v>
      </c>
      <c r="P3032" s="17">
        <f ca="1">f_nav_periodreturnrankingper(A3032,参数!$B$6,参数!$B$5,3)</f>
        <v>0</v>
      </c>
      <c r="Q3032" s="25">
        <f>f_return(A3032,1,参数!$B$1-365/2,参数!$B$1)</f>
        <v>0</v>
      </c>
      <c r="R3032" s="25">
        <f ca="1">f_return(A3032,1,参数!$B$4,参数!$B$1)</f>
        <v>0</v>
      </c>
      <c r="S3032" s="25">
        <f ca="1">f_return(A3032,1,参数!$B$6,参数!$B$1)</f>
        <v>0</v>
      </c>
      <c r="T3032" t="str">
        <f>f_info_investtype(A3032)</f>
        <v>偏股混合型基金</v>
      </c>
      <c r="U3032" t="str">
        <f>f_info_fundmanager(A3032)</f>
        <v>萧嘉倩</v>
      </c>
      <c r="V3032">
        <f>f_info_manager_onthepostdays(A3032,1)</f>
        <v>28</v>
      </c>
      <c r="W3032" s="25">
        <f ca="1">f_return_1w(A3032,"0",参数!$B$2)</f>
        <v>0</v>
      </c>
      <c r="X3032" s="25">
        <f>f_return_1m(A3032,"0",参数!$B$1)</f>
        <v>0</v>
      </c>
      <c r="Y3032" s="25">
        <f>f_return_3m(A3032,0,参数!$B$1)</f>
        <v>0</v>
      </c>
      <c r="Z3032" s="25">
        <f>f_return_6m(A3032,0,参数!B3031)</f>
        <v>0</v>
      </c>
      <c r="AA3032" t="str">
        <f>f_dq_status(A3032,参数!$B$1)</f>
        <v>封闭期</v>
      </c>
      <c r="AB3032" s="17">
        <f ca="1">f_risk_maxdownside(A3032,参数!$B$6,参数!$B$1)</f>
        <v>-0.0700000000000034</v>
      </c>
      <c r="AC3032" s="17">
        <f ca="1">f_risk_maxdownside(A3032,参数!$B$4,参数!$B$1)</f>
        <v>-0.0700000000000034</v>
      </c>
      <c r="AD3032" t="str">
        <f ca="1">f_risk_maxdownside_date(A3032,参数!$B$6,参数!$B$1)</f>
        <v>20210115-20210115</v>
      </c>
    </row>
    <row r="3033" spans="1:30">
      <c r="A3033" s="15" t="s">
        <v>3061</v>
      </c>
      <c r="B3033" t="str">
        <f>f_info_name(A3033)</f>
        <v>中银证券精选行业A</v>
      </c>
      <c r="C3033" t="str">
        <f>f_info_setupdate(A3033)</f>
        <v>2021-01-20</v>
      </c>
      <c r="D3033" s="16">
        <f t="shared" si="47"/>
        <v>5</v>
      </c>
      <c r="F3033" s="17">
        <f>f_netasset_total(A3033,参数!$B$1,100000000)</f>
        <v>22.2385856503</v>
      </c>
      <c r="G3033" s="17">
        <f ca="1">f_nav_adjustedreturn(A3033,参数!$B$2,参数!$B$1)</f>
        <v>0</v>
      </c>
      <c r="H3033" s="17">
        <f ca="1">f_nav_periodreturnrankingper(A3033,参数!$B$2,参数!$B$1,3)</f>
        <v>0</v>
      </c>
      <c r="I3033" s="17">
        <f ca="1">f_nav_adjustedreturn(A3033,参数!$B$3,参数!$B$2)</f>
        <v>0</v>
      </c>
      <c r="J3033" s="17">
        <f ca="1">f_nav_periodreturnrankingper(A3033,参数!$B$3,参数!$B$2,3)</f>
        <v>0</v>
      </c>
      <c r="K3033" s="17">
        <f ca="1">f_nav_adjustedreturn(A3033,参数!$B$4,参数!$B$3)</f>
        <v>0</v>
      </c>
      <c r="L3033" s="17">
        <f ca="1">f_nav_periodreturnrankingper(A3033,参数!$B$4,参数!$B$3,3)</f>
        <v>0</v>
      </c>
      <c r="M3033" s="17">
        <f ca="1">f_nav_adjustedreturn(A3033,参数!$B$5,参数!$B$4)</f>
        <v>0</v>
      </c>
      <c r="N3033" s="17">
        <f ca="1">f_nav_periodreturnrankingper(A3033,参数!$B$5,参数!$B$4,3)</f>
        <v>0</v>
      </c>
      <c r="O3033" s="17">
        <f ca="1">f_nav_adjustedreturn(A3033,参数!$B$6,参数!$B$5)</f>
        <v>0</v>
      </c>
      <c r="P3033" s="17">
        <f ca="1">f_nav_periodreturnrankingper(A3033,参数!$B$6,参数!$B$5,3)</f>
        <v>0</v>
      </c>
      <c r="Q3033" s="25">
        <f>f_return(A3033,1,参数!$B$1-365/2,参数!$B$1)</f>
        <v>0</v>
      </c>
      <c r="R3033" s="25">
        <f ca="1">f_return(A3033,1,参数!$B$4,参数!$B$1)</f>
        <v>0</v>
      </c>
      <c r="S3033" s="25">
        <f ca="1">f_return(A3033,1,参数!$B$6,参数!$B$1)</f>
        <v>0</v>
      </c>
      <c r="T3033" t="str">
        <f>f_info_investtype(A3033)</f>
        <v>普通股票型基金</v>
      </c>
      <c r="U3033" t="str">
        <f>f_info_fundmanager(A3033)</f>
        <v>张少华</v>
      </c>
      <c r="V3033">
        <f>f_info_manager_onthepostdays(A3033,1)</f>
        <v>22</v>
      </c>
      <c r="W3033" s="25">
        <f ca="1">f_return_1w(A3033,"0",参数!$B$2)</f>
        <v>0</v>
      </c>
      <c r="X3033" s="25">
        <f>f_return_1m(A3033,"0",参数!$B$1)</f>
        <v>0</v>
      </c>
      <c r="Y3033" s="25">
        <f>f_return_3m(A3033,0,参数!$B$1)</f>
        <v>0</v>
      </c>
      <c r="Z3033" s="25">
        <f>f_return_6m(A3033,0,参数!B3032)</f>
        <v>0</v>
      </c>
      <c r="AA3033" t="str">
        <f>f_dq_status(A3033,参数!$B$1)</f>
        <v>封闭期</v>
      </c>
      <c r="AB3033" s="17">
        <f ca="1">f_risk_maxdownside(A3033,参数!$B$6,参数!$B$1)</f>
        <v>0</v>
      </c>
      <c r="AC3033" s="17">
        <f ca="1">f_risk_maxdownside(A3033,参数!$B$4,参数!$B$1)</f>
        <v>0</v>
      </c>
      <c r="AD3033" t="str">
        <f ca="1">f_risk_maxdownside_date(A3033,参数!$B$6,参数!$B$1)</f>
        <v>20210121-20210121</v>
      </c>
    </row>
    <row r="3034" spans="1:30">
      <c r="A3034" s="15" t="s">
        <v>3062</v>
      </c>
      <c r="B3034" t="str">
        <f>f_info_name(A3034)</f>
        <v>鹏华汇智优选A</v>
      </c>
      <c r="C3034" t="str">
        <f>f_info_setupdate(A3034)</f>
        <v>2021-01-08</v>
      </c>
      <c r="D3034" s="16">
        <f t="shared" si="47"/>
        <v>17</v>
      </c>
      <c r="F3034" s="17">
        <f>f_netasset_total(A3034,参数!$B$1,100000000)</f>
        <v>118.8650971041</v>
      </c>
      <c r="G3034" s="17">
        <f ca="1">f_nav_adjustedreturn(A3034,参数!$B$2,参数!$B$1)</f>
        <v>0</v>
      </c>
      <c r="H3034" s="17">
        <f ca="1">f_nav_periodreturnrankingper(A3034,参数!$B$2,参数!$B$1,3)</f>
        <v>0</v>
      </c>
      <c r="I3034" s="17">
        <f ca="1">f_nav_adjustedreturn(A3034,参数!$B$3,参数!$B$2)</f>
        <v>0</v>
      </c>
      <c r="J3034" s="17">
        <f ca="1">f_nav_periodreturnrankingper(A3034,参数!$B$3,参数!$B$2,3)</f>
        <v>0</v>
      </c>
      <c r="K3034" s="17">
        <f ca="1">f_nav_adjustedreturn(A3034,参数!$B$4,参数!$B$3)</f>
        <v>0</v>
      </c>
      <c r="L3034" s="17">
        <f ca="1">f_nav_periodreturnrankingper(A3034,参数!$B$4,参数!$B$3,3)</f>
        <v>0</v>
      </c>
      <c r="M3034" s="17">
        <f ca="1">f_nav_adjustedreturn(A3034,参数!$B$5,参数!$B$4)</f>
        <v>0</v>
      </c>
      <c r="N3034" s="17">
        <f ca="1">f_nav_periodreturnrankingper(A3034,参数!$B$5,参数!$B$4,3)</f>
        <v>0</v>
      </c>
      <c r="O3034" s="17">
        <f ca="1">f_nav_adjustedreturn(A3034,参数!$B$6,参数!$B$5)</f>
        <v>0</v>
      </c>
      <c r="P3034" s="17">
        <f ca="1">f_nav_periodreturnrankingper(A3034,参数!$B$6,参数!$B$5,3)</f>
        <v>0</v>
      </c>
      <c r="Q3034" s="25">
        <f>f_return(A3034,1,参数!$B$1-365/2,参数!$B$1)</f>
        <v>0</v>
      </c>
      <c r="R3034" s="25">
        <f ca="1">f_return(A3034,1,参数!$B$4,参数!$B$1)</f>
        <v>0</v>
      </c>
      <c r="S3034" s="25">
        <f ca="1">f_return(A3034,1,参数!$B$6,参数!$B$1)</f>
        <v>0</v>
      </c>
      <c r="T3034" t="str">
        <f>f_info_investtype(A3034)</f>
        <v>偏股混合型基金</v>
      </c>
      <c r="U3034" t="str">
        <f>f_info_fundmanager(A3034)</f>
        <v>梁浩,聂毅翔</v>
      </c>
      <c r="V3034">
        <f>f_info_manager_onthepostdays(A3034,1)</f>
        <v>34</v>
      </c>
      <c r="W3034" s="25">
        <f ca="1">f_return_1w(A3034,"0",参数!$B$2)</f>
        <v>0</v>
      </c>
      <c r="X3034" s="25">
        <f>f_return_1m(A3034,"0",参数!$B$1)</f>
        <v>0</v>
      </c>
      <c r="Y3034" s="25">
        <f>f_return_3m(A3034,0,参数!$B$1)</f>
        <v>0</v>
      </c>
      <c r="Z3034" s="25">
        <f>f_return_6m(A3034,0,参数!B3033)</f>
        <v>0</v>
      </c>
      <c r="AA3034" t="str">
        <f>f_dq_status(A3034,参数!$B$1)</f>
        <v>封闭期</v>
      </c>
      <c r="AB3034" s="17">
        <f ca="1">f_risk_maxdownside(A3034,参数!$B$6,参数!$B$1)</f>
        <v>-0.119999999999998</v>
      </c>
      <c r="AC3034" s="17">
        <f ca="1">f_risk_maxdownside(A3034,参数!$B$4,参数!$B$1)</f>
        <v>-0.119999999999998</v>
      </c>
      <c r="AD3034" t="str">
        <f ca="1">f_risk_maxdownside_date(A3034,参数!$B$6,参数!$B$1)</f>
        <v>20210109-20210115</v>
      </c>
    </row>
    <row r="3035" spans="1:30">
      <c r="A3035" s="15" t="s">
        <v>3063</v>
      </c>
      <c r="B3035" t="str">
        <f>f_info_name(A3035)</f>
        <v>上银慧恒收益增强</v>
      </c>
      <c r="C3035" t="str">
        <f>f_info_setupdate(A3035)</f>
        <v>2021-01-20</v>
      </c>
      <c r="D3035" s="16">
        <f t="shared" si="47"/>
        <v>5</v>
      </c>
      <c r="F3035" s="17">
        <f>f_netasset_total(A3035,参数!$B$1,100000000)</f>
        <v>5.2214647153</v>
      </c>
      <c r="G3035" s="17">
        <f ca="1">f_nav_adjustedreturn(A3035,参数!$B$2,参数!$B$1)</f>
        <v>0</v>
      </c>
      <c r="H3035" s="17">
        <f ca="1">f_nav_periodreturnrankingper(A3035,参数!$B$2,参数!$B$1,3)</f>
        <v>0</v>
      </c>
      <c r="I3035" s="17">
        <f ca="1">f_nav_adjustedreturn(A3035,参数!$B$3,参数!$B$2)</f>
        <v>0</v>
      </c>
      <c r="J3035" s="17">
        <f ca="1">f_nav_periodreturnrankingper(A3035,参数!$B$3,参数!$B$2,3)</f>
        <v>0</v>
      </c>
      <c r="K3035" s="17">
        <f ca="1">f_nav_adjustedreturn(A3035,参数!$B$4,参数!$B$3)</f>
        <v>0</v>
      </c>
      <c r="L3035" s="17">
        <f ca="1">f_nav_periodreturnrankingper(A3035,参数!$B$4,参数!$B$3,3)</f>
        <v>0</v>
      </c>
      <c r="M3035" s="17">
        <f ca="1">f_nav_adjustedreturn(A3035,参数!$B$5,参数!$B$4)</f>
        <v>0</v>
      </c>
      <c r="N3035" s="17">
        <f ca="1">f_nav_periodreturnrankingper(A3035,参数!$B$5,参数!$B$4,3)</f>
        <v>0</v>
      </c>
      <c r="O3035" s="17">
        <f ca="1">f_nav_adjustedreturn(A3035,参数!$B$6,参数!$B$5)</f>
        <v>0</v>
      </c>
      <c r="P3035" s="17">
        <f ca="1">f_nav_periodreturnrankingper(A3035,参数!$B$6,参数!$B$5,3)</f>
        <v>0</v>
      </c>
      <c r="Q3035" s="25">
        <f>f_return(A3035,1,参数!$B$1-365/2,参数!$B$1)</f>
        <v>0</v>
      </c>
      <c r="R3035" s="25">
        <f ca="1">f_return(A3035,1,参数!$B$4,参数!$B$1)</f>
        <v>0</v>
      </c>
      <c r="S3035" s="25">
        <f ca="1">f_return(A3035,1,参数!$B$6,参数!$B$1)</f>
        <v>0</v>
      </c>
      <c r="T3035" t="str">
        <f>f_info_investtype(A3035)</f>
        <v>混合债券型二级基金</v>
      </c>
      <c r="U3035" t="str">
        <f>f_info_fundmanager(A3035)</f>
        <v>高永,陈芳菲</v>
      </c>
      <c r="V3035">
        <f>f_info_manager_onthepostdays(A3035,1)</f>
        <v>22</v>
      </c>
      <c r="W3035" s="25">
        <f ca="1">f_return_1w(A3035,"0",参数!$B$2)</f>
        <v>0</v>
      </c>
      <c r="X3035" s="25">
        <f>f_return_1m(A3035,"0",参数!$B$1)</f>
        <v>0</v>
      </c>
      <c r="Y3035" s="25">
        <f>f_return_3m(A3035,0,参数!$B$1)</f>
        <v>0</v>
      </c>
      <c r="Z3035" s="25">
        <f>f_return_6m(A3035,0,参数!B3034)</f>
        <v>0</v>
      </c>
      <c r="AA3035" t="str">
        <f>f_dq_status(A3035,参数!$B$1)</f>
        <v>封闭期</v>
      </c>
      <c r="AB3035" s="17">
        <f ca="1">f_risk_maxdownside(A3035,参数!$B$6,参数!$B$1)</f>
        <v>-0.0399999999999956</v>
      </c>
      <c r="AC3035" s="17">
        <f ca="1">f_risk_maxdownside(A3035,参数!$B$4,参数!$B$1)</f>
        <v>-0.0399999999999956</v>
      </c>
      <c r="AD3035" t="str">
        <f ca="1">f_risk_maxdownside_date(A3035,参数!$B$6,参数!$B$1)</f>
        <v>20210121-20210122</v>
      </c>
    </row>
    <row r="3036" spans="1:30">
      <c r="A3036" s="15" t="s">
        <v>3064</v>
      </c>
      <c r="B3036" t="str">
        <f>f_info_name(A3036)</f>
        <v>中欧生益稳健一年持有A</v>
      </c>
      <c r="C3036" t="str">
        <f>f_info_setupdate(A3036)</f>
        <v>2021-01-12</v>
      </c>
      <c r="D3036" s="16">
        <f t="shared" si="47"/>
        <v>13</v>
      </c>
      <c r="F3036" s="17">
        <f>f_netasset_total(A3036,参数!$B$1,100000000)</f>
        <v>21.3826396771</v>
      </c>
      <c r="G3036" s="17">
        <f ca="1">f_nav_adjustedreturn(A3036,参数!$B$2,参数!$B$1)</f>
        <v>0</v>
      </c>
      <c r="H3036" s="17">
        <f ca="1">f_nav_periodreturnrankingper(A3036,参数!$B$2,参数!$B$1,3)</f>
        <v>0</v>
      </c>
      <c r="I3036" s="17">
        <f ca="1">f_nav_adjustedreturn(A3036,参数!$B$3,参数!$B$2)</f>
        <v>0</v>
      </c>
      <c r="J3036" s="17">
        <f ca="1">f_nav_periodreturnrankingper(A3036,参数!$B$3,参数!$B$2,3)</f>
        <v>0</v>
      </c>
      <c r="K3036" s="17">
        <f ca="1">f_nav_adjustedreturn(A3036,参数!$B$4,参数!$B$3)</f>
        <v>0</v>
      </c>
      <c r="L3036" s="17">
        <f ca="1">f_nav_periodreturnrankingper(A3036,参数!$B$4,参数!$B$3,3)</f>
        <v>0</v>
      </c>
      <c r="M3036" s="17">
        <f ca="1">f_nav_adjustedreturn(A3036,参数!$B$5,参数!$B$4)</f>
        <v>0</v>
      </c>
      <c r="N3036" s="17">
        <f ca="1">f_nav_periodreturnrankingper(A3036,参数!$B$5,参数!$B$4,3)</f>
        <v>0</v>
      </c>
      <c r="O3036" s="17">
        <f ca="1">f_nav_adjustedreturn(A3036,参数!$B$6,参数!$B$5)</f>
        <v>0</v>
      </c>
      <c r="P3036" s="17">
        <f ca="1">f_nav_periodreturnrankingper(A3036,参数!$B$6,参数!$B$5,3)</f>
        <v>0</v>
      </c>
      <c r="Q3036" s="25">
        <f>f_return(A3036,1,参数!$B$1-365/2,参数!$B$1)</f>
        <v>0</v>
      </c>
      <c r="R3036" s="25">
        <f ca="1">f_return(A3036,1,参数!$B$4,参数!$B$1)</f>
        <v>0</v>
      </c>
      <c r="S3036" s="25">
        <f ca="1">f_return(A3036,1,参数!$B$6,参数!$B$1)</f>
        <v>0</v>
      </c>
      <c r="T3036" t="str">
        <f>f_info_investtype(A3036)</f>
        <v>偏债混合型基金</v>
      </c>
      <c r="U3036" t="str">
        <f>f_info_fundmanager(A3036)</f>
        <v>黄华</v>
      </c>
      <c r="V3036">
        <f>f_info_manager_onthepostdays(A3036,1)</f>
        <v>30</v>
      </c>
      <c r="W3036" s="25">
        <f ca="1">f_return_1w(A3036,"0",参数!$B$2)</f>
        <v>0</v>
      </c>
      <c r="X3036" s="25">
        <f>f_return_1m(A3036,"0",参数!$B$1)</f>
        <v>0</v>
      </c>
      <c r="Y3036" s="25">
        <f>f_return_3m(A3036,0,参数!$B$1)</f>
        <v>0</v>
      </c>
      <c r="Z3036" s="25">
        <f>f_return_6m(A3036,0,参数!B3035)</f>
        <v>0</v>
      </c>
      <c r="AA3036" t="str">
        <f>f_dq_status(A3036,参数!$B$1)</f>
        <v>封闭期</v>
      </c>
      <c r="AB3036" s="17">
        <f ca="1">f_risk_maxdownside(A3036,参数!$B$6,参数!$B$1)</f>
        <v>-0.0199999999999978</v>
      </c>
      <c r="AC3036" s="17">
        <f ca="1">f_risk_maxdownside(A3036,参数!$B$4,参数!$B$1)</f>
        <v>-0.0199999999999978</v>
      </c>
      <c r="AD3036" t="str">
        <f ca="1">f_risk_maxdownside_date(A3036,参数!$B$6,参数!$B$1)</f>
        <v>20210113-20210115</v>
      </c>
    </row>
    <row r="3037" spans="1:30">
      <c r="A3037" s="15" t="s">
        <v>3065</v>
      </c>
      <c r="B3037" t="str">
        <f>f_info_name(A3037)</f>
        <v>博时成长领航A</v>
      </c>
      <c r="C3037" t="str">
        <f>f_info_setupdate(A3037)</f>
        <v>2021-01-21</v>
      </c>
      <c r="D3037" s="16">
        <f t="shared" si="47"/>
        <v>4</v>
      </c>
      <c r="F3037" s="17">
        <f>f_netasset_total(A3037,参数!$B$1,100000000)</f>
        <v>118.9374862159</v>
      </c>
      <c r="G3037" s="17">
        <f ca="1">f_nav_adjustedreturn(A3037,参数!$B$2,参数!$B$1)</f>
        <v>0</v>
      </c>
      <c r="H3037" s="17">
        <f ca="1">f_nav_periodreturnrankingper(A3037,参数!$B$2,参数!$B$1,3)</f>
        <v>0</v>
      </c>
      <c r="I3037" s="17">
        <f ca="1">f_nav_adjustedreturn(A3037,参数!$B$3,参数!$B$2)</f>
        <v>0</v>
      </c>
      <c r="J3037" s="17">
        <f ca="1">f_nav_periodreturnrankingper(A3037,参数!$B$3,参数!$B$2,3)</f>
        <v>0</v>
      </c>
      <c r="K3037" s="17">
        <f ca="1">f_nav_adjustedreturn(A3037,参数!$B$4,参数!$B$3)</f>
        <v>0</v>
      </c>
      <c r="L3037" s="17">
        <f ca="1">f_nav_periodreturnrankingper(A3037,参数!$B$4,参数!$B$3,3)</f>
        <v>0</v>
      </c>
      <c r="M3037" s="17">
        <f ca="1">f_nav_adjustedreturn(A3037,参数!$B$5,参数!$B$4)</f>
        <v>0</v>
      </c>
      <c r="N3037" s="17">
        <f ca="1">f_nav_periodreturnrankingper(A3037,参数!$B$5,参数!$B$4,3)</f>
        <v>0</v>
      </c>
      <c r="O3037" s="17">
        <f ca="1">f_nav_adjustedreturn(A3037,参数!$B$6,参数!$B$5)</f>
        <v>0</v>
      </c>
      <c r="P3037" s="17">
        <f ca="1">f_nav_periodreturnrankingper(A3037,参数!$B$6,参数!$B$5,3)</f>
        <v>0</v>
      </c>
      <c r="Q3037" s="25">
        <f>f_return(A3037,1,参数!$B$1-365/2,参数!$B$1)</f>
        <v>0</v>
      </c>
      <c r="R3037" s="25">
        <f ca="1">f_return(A3037,1,参数!$B$4,参数!$B$1)</f>
        <v>0</v>
      </c>
      <c r="S3037" s="25">
        <f ca="1">f_return(A3037,1,参数!$B$6,参数!$B$1)</f>
        <v>0</v>
      </c>
      <c r="T3037" t="str">
        <f>f_info_investtype(A3037)</f>
        <v>灵活配置型基金</v>
      </c>
      <c r="U3037" t="str">
        <f>f_info_fundmanager(A3037)</f>
        <v>陈鹏扬</v>
      </c>
      <c r="V3037">
        <f>f_info_manager_onthepostdays(A3037,1)</f>
        <v>21</v>
      </c>
      <c r="W3037" s="25">
        <f ca="1">f_return_1w(A3037,"0",参数!$B$2)</f>
        <v>0</v>
      </c>
      <c r="X3037" s="25">
        <f>f_return_1m(A3037,"0",参数!$B$1)</f>
        <v>0</v>
      </c>
      <c r="Y3037" s="25">
        <f>f_return_3m(A3037,0,参数!$B$1)</f>
        <v>0</v>
      </c>
      <c r="Z3037" s="25">
        <f>f_return_6m(A3037,0,参数!B3036)</f>
        <v>0</v>
      </c>
      <c r="AA3037" t="str">
        <f>f_dq_status(A3037,参数!$B$1)</f>
        <v>封闭期</v>
      </c>
      <c r="AB3037" s="17">
        <f ca="1">f_risk_maxdownside(A3037,参数!$B$6,参数!$B$1)</f>
        <v>0</v>
      </c>
      <c r="AC3037" s="17">
        <f ca="1">f_risk_maxdownside(A3037,参数!$B$4,参数!$B$1)</f>
        <v>0</v>
      </c>
      <c r="AD3037" t="str">
        <f ca="1">f_risk_maxdownside_date(A3037,参数!$B$6,参数!$B$1)</f>
        <v>20210122-20210122</v>
      </c>
    </row>
    <row r="3038" spans="1:30">
      <c r="A3038" s="15" t="s">
        <v>3066</v>
      </c>
      <c r="B3038" t="str">
        <f>f_info_name(A3038)</f>
        <v>博时双季鑫6个月持有A</v>
      </c>
      <c r="C3038" t="str">
        <f>f_info_setupdate(A3038)</f>
        <v>2021-01-20</v>
      </c>
      <c r="D3038" s="16">
        <f t="shared" si="47"/>
        <v>5</v>
      </c>
      <c r="F3038" s="17">
        <f>f_netasset_total(A3038,参数!$B$1,100000000)</f>
        <v>3.5003557874</v>
      </c>
      <c r="G3038" s="17">
        <f ca="1">f_nav_adjustedreturn(A3038,参数!$B$2,参数!$B$1)</f>
        <v>0</v>
      </c>
      <c r="H3038" s="17">
        <f ca="1">f_nav_periodreturnrankingper(A3038,参数!$B$2,参数!$B$1,3)</f>
        <v>0</v>
      </c>
      <c r="I3038" s="17">
        <f ca="1">f_nav_adjustedreturn(A3038,参数!$B$3,参数!$B$2)</f>
        <v>0</v>
      </c>
      <c r="J3038" s="17">
        <f ca="1">f_nav_periodreturnrankingper(A3038,参数!$B$3,参数!$B$2,3)</f>
        <v>0</v>
      </c>
      <c r="K3038" s="17">
        <f ca="1">f_nav_adjustedreturn(A3038,参数!$B$4,参数!$B$3)</f>
        <v>0</v>
      </c>
      <c r="L3038" s="17">
        <f ca="1">f_nav_periodreturnrankingper(A3038,参数!$B$4,参数!$B$3,3)</f>
        <v>0</v>
      </c>
      <c r="M3038" s="17">
        <f ca="1">f_nav_adjustedreturn(A3038,参数!$B$5,参数!$B$4)</f>
        <v>0</v>
      </c>
      <c r="N3038" s="17">
        <f ca="1">f_nav_periodreturnrankingper(A3038,参数!$B$5,参数!$B$4,3)</f>
        <v>0</v>
      </c>
      <c r="O3038" s="17">
        <f ca="1">f_nav_adjustedreturn(A3038,参数!$B$6,参数!$B$5)</f>
        <v>0</v>
      </c>
      <c r="P3038" s="17">
        <f ca="1">f_nav_periodreturnrankingper(A3038,参数!$B$6,参数!$B$5,3)</f>
        <v>0</v>
      </c>
      <c r="Q3038" s="25">
        <f>f_return(A3038,1,参数!$B$1-365/2,参数!$B$1)</f>
        <v>0</v>
      </c>
      <c r="R3038" s="25">
        <f ca="1">f_return(A3038,1,参数!$B$4,参数!$B$1)</f>
        <v>0</v>
      </c>
      <c r="S3038" s="25">
        <f ca="1">f_return(A3038,1,参数!$B$6,参数!$B$1)</f>
        <v>0</v>
      </c>
      <c r="T3038" t="str">
        <f>f_info_investtype(A3038)</f>
        <v>偏债混合型基金</v>
      </c>
      <c r="U3038" t="str">
        <f>f_info_fundmanager(A3038)</f>
        <v>过钧,张鹿</v>
      </c>
      <c r="V3038">
        <f>f_info_manager_onthepostdays(A3038,1)</f>
        <v>22</v>
      </c>
      <c r="W3038" s="25">
        <f ca="1">f_return_1w(A3038,"0",参数!$B$2)</f>
        <v>0</v>
      </c>
      <c r="X3038" s="25">
        <f>f_return_1m(A3038,"0",参数!$B$1)</f>
        <v>0</v>
      </c>
      <c r="Y3038" s="25">
        <f>f_return_3m(A3038,0,参数!$B$1)</f>
        <v>0</v>
      </c>
      <c r="Z3038" s="25">
        <f>f_return_6m(A3038,0,参数!B3037)</f>
        <v>0</v>
      </c>
      <c r="AA3038" t="str">
        <f>f_dq_status(A3038,参数!$B$1)</f>
        <v>封闭期</v>
      </c>
      <c r="AB3038" s="17">
        <f ca="1">f_risk_maxdownside(A3038,参数!$B$6,参数!$B$1)</f>
        <v>-0.0099999999999989</v>
      </c>
      <c r="AC3038" s="17">
        <f ca="1">f_risk_maxdownside(A3038,参数!$B$4,参数!$B$1)</f>
        <v>-0.0099999999999989</v>
      </c>
      <c r="AD3038" t="str">
        <f ca="1">f_risk_maxdownside_date(A3038,参数!$B$6,参数!$B$1)</f>
        <v>20210121-20210122</v>
      </c>
    </row>
    <row r="3039" spans="1:30">
      <c r="A3039" s="15" t="s">
        <v>3067</v>
      </c>
      <c r="B3039" t="str">
        <f>f_info_name(A3039)</f>
        <v>交银施罗德臻选回报</v>
      </c>
      <c r="C3039" t="str">
        <f>f_info_setupdate(A3039)</f>
        <v>2020-12-23</v>
      </c>
      <c r="D3039" s="16">
        <f t="shared" si="47"/>
        <v>33</v>
      </c>
      <c r="F3039" s="17">
        <f>f_netasset_total(A3039,参数!$B$1,100000000)</f>
        <v>6.8902474543</v>
      </c>
      <c r="G3039" s="17">
        <f ca="1">f_nav_adjustedreturn(A3039,参数!$B$2,参数!$B$1)</f>
        <v>0</v>
      </c>
      <c r="H3039" s="17">
        <f ca="1">f_nav_periodreturnrankingper(A3039,参数!$B$2,参数!$B$1,3)</f>
        <v>0</v>
      </c>
      <c r="I3039" s="17">
        <f ca="1">f_nav_adjustedreturn(A3039,参数!$B$3,参数!$B$2)</f>
        <v>0</v>
      </c>
      <c r="J3039" s="17">
        <f ca="1">f_nav_periodreturnrankingper(A3039,参数!$B$3,参数!$B$2,3)</f>
        <v>0</v>
      </c>
      <c r="K3039" s="17">
        <f ca="1">f_nav_adjustedreturn(A3039,参数!$B$4,参数!$B$3)</f>
        <v>0</v>
      </c>
      <c r="L3039" s="17">
        <f ca="1">f_nav_periodreturnrankingper(A3039,参数!$B$4,参数!$B$3,3)</f>
        <v>0</v>
      </c>
      <c r="M3039" s="17">
        <f ca="1">f_nav_adjustedreturn(A3039,参数!$B$5,参数!$B$4)</f>
        <v>0</v>
      </c>
      <c r="N3039" s="17">
        <f ca="1">f_nav_periodreturnrankingper(A3039,参数!$B$5,参数!$B$4,3)</f>
        <v>0</v>
      </c>
      <c r="O3039" s="17">
        <f ca="1">f_nav_adjustedreturn(A3039,参数!$B$6,参数!$B$5)</f>
        <v>0</v>
      </c>
      <c r="P3039" s="17">
        <f ca="1">f_nav_periodreturnrankingper(A3039,参数!$B$6,参数!$B$5,3)</f>
        <v>0</v>
      </c>
      <c r="Q3039" s="25">
        <f>f_return(A3039,1,参数!$B$1-365/2,参数!$B$1)</f>
        <v>0</v>
      </c>
      <c r="R3039" s="25">
        <f ca="1">f_return(A3039,1,参数!$B$4,参数!$B$1)</f>
        <v>0</v>
      </c>
      <c r="S3039" s="25">
        <f ca="1">f_return(A3039,1,参数!$B$6,参数!$B$1)</f>
        <v>0</v>
      </c>
      <c r="T3039" t="str">
        <f>f_info_investtype(A3039)</f>
        <v>偏债混合型基金</v>
      </c>
      <c r="U3039" t="str">
        <f>f_info_fundmanager(A3039)</f>
        <v>王艺伟</v>
      </c>
      <c r="V3039">
        <f>f_info_manager_onthepostdays(A3039,1)</f>
        <v>50</v>
      </c>
      <c r="W3039" s="25">
        <f ca="1">f_return_1w(A3039,"0",参数!$B$2)</f>
        <v>0</v>
      </c>
      <c r="X3039" s="25">
        <f>f_return_1m(A3039,"0",参数!$B$1)</f>
        <v>1.40971805638872</v>
      </c>
      <c r="Y3039" s="25">
        <f>f_return_3m(A3039,0,参数!$B$1)</f>
        <v>0</v>
      </c>
      <c r="Z3039" s="25">
        <f>f_return_6m(A3039,0,参数!B3038)</f>
        <v>0</v>
      </c>
      <c r="AA3039" t="str">
        <f>f_dq_status(A3039,参数!$B$1)</f>
        <v>封闭期</v>
      </c>
      <c r="AB3039" s="17">
        <f ca="1">f_risk_maxdownside(A3039,参数!$B$6,参数!$B$1)</f>
        <v>0</v>
      </c>
      <c r="AC3039" s="17">
        <f ca="1">f_risk_maxdownside(A3039,参数!$B$4,参数!$B$1)</f>
        <v>0</v>
      </c>
      <c r="AD3039" t="str">
        <f ca="1">f_risk_maxdownside_date(A3039,参数!$B$6,参数!$B$1)</f>
        <v>20201224-20201225</v>
      </c>
    </row>
    <row r="3040" spans="1:30">
      <c r="A3040" s="15" t="s">
        <v>3068</v>
      </c>
      <c r="B3040" t="str">
        <f>f_info_name(A3040)</f>
        <v>朱雀匠心一年持有</v>
      </c>
      <c r="C3040" t="str">
        <f>f_info_setupdate(A3040)</f>
        <v>2020-12-21</v>
      </c>
      <c r="D3040" s="16">
        <f t="shared" si="47"/>
        <v>35</v>
      </c>
      <c r="F3040" s="17">
        <f>f_netasset_total(A3040,参数!$B$1,100000000)</f>
        <v>24.8149546365</v>
      </c>
      <c r="G3040" s="17">
        <f ca="1">f_nav_adjustedreturn(A3040,参数!$B$2,参数!$B$1)</f>
        <v>0</v>
      </c>
      <c r="H3040" s="17">
        <f ca="1">f_nav_periodreturnrankingper(A3040,参数!$B$2,参数!$B$1,3)</f>
        <v>0</v>
      </c>
      <c r="I3040" s="17">
        <f ca="1">f_nav_adjustedreturn(A3040,参数!$B$3,参数!$B$2)</f>
        <v>0</v>
      </c>
      <c r="J3040" s="17">
        <f ca="1">f_nav_periodreturnrankingper(A3040,参数!$B$3,参数!$B$2,3)</f>
        <v>0</v>
      </c>
      <c r="K3040" s="17">
        <f ca="1">f_nav_adjustedreturn(A3040,参数!$B$4,参数!$B$3)</f>
        <v>0</v>
      </c>
      <c r="L3040" s="17">
        <f ca="1">f_nav_periodreturnrankingper(A3040,参数!$B$4,参数!$B$3,3)</f>
        <v>0</v>
      </c>
      <c r="M3040" s="17">
        <f ca="1">f_nav_adjustedreturn(A3040,参数!$B$5,参数!$B$4)</f>
        <v>0</v>
      </c>
      <c r="N3040" s="17">
        <f ca="1">f_nav_periodreturnrankingper(A3040,参数!$B$5,参数!$B$4,3)</f>
        <v>0</v>
      </c>
      <c r="O3040" s="17">
        <f ca="1">f_nav_adjustedreturn(A3040,参数!$B$6,参数!$B$5)</f>
        <v>0</v>
      </c>
      <c r="P3040" s="17">
        <f ca="1">f_nav_periodreturnrankingper(A3040,参数!$B$6,参数!$B$5,3)</f>
        <v>0</v>
      </c>
      <c r="Q3040" s="25">
        <f>f_return(A3040,1,参数!$B$1-365/2,参数!$B$1)</f>
        <v>0</v>
      </c>
      <c r="R3040" s="25">
        <f ca="1">f_return(A3040,1,参数!$B$4,参数!$B$1)</f>
        <v>0</v>
      </c>
      <c r="S3040" s="25">
        <f ca="1">f_return(A3040,1,参数!$B$6,参数!$B$1)</f>
        <v>0</v>
      </c>
      <c r="T3040" t="str">
        <f>f_info_investtype(A3040)</f>
        <v>偏股混合型基金</v>
      </c>
      <c r="U3040" t="str">
        <f>f_info_fundmanager(A3040)</f>
        <v>梁跃军</v>
      </c>
      <c r="V3040">
        <f>f_info_manager_onthepostdays(A3040,1)</f>
        <v>52</v>
      </c>
      <c r="W3040" s="25">
        <f ca="1">f_return_1w(A3040,"0",参数!$B$2)</f>
        <v>0</v>
      </c>
      <c r="X3040" s="25">
        <f>f_return_1m(A3040,"0",参数!$B$1)</f>
        <v>3.44793124125524</v>
      </c>
      <c r="Y3040" s="25">
        <f>f_return_3m(A3040,0,参数!$B$1)</f>
        <v>0</v>
      </c>
      <c r="Z3040" s="25">
        <f>f_return_6m(A3040,0,参数!B3039)</f>
        <v>0</v>
      </c>
      <c r="AA3040" t="str">
        <f>f_dq_status(A3040,参数!$B$1)</f>
        <v>封闭期</v>
      </c>
      <c r="AB3040" s="17">
        <f ca="1">f_risk_maxdownside(A3040,参数!$B$6,参数!$B$1)</f>
        <v>0</v>
      </c>
      <c r="AC3040" s="17">
        <f ca="1">f_risk_maxdownside(A3040,参数!$B$4,参数!$B$1)</f>
        <v>0</v>
      </c>
      <c r="AD3040" t="str">
        <f ca="1">f_risk_maxdownside_date(A3040,参数!$B$6,参数!$B$1)</f>
        <v>20201222-20201225</v>
      </c>
    </row>
    <row r="3041" spans="1:30">
      <c r="A3041" s="15" t="s">
        <v>3069</v>
      </c>
      <c r="B3041" t="str">
        <f>f_info_name(A3041)</f>
        <v>永赢鑫欣</v>
      </c>
      <c r="C3041" t="str">
        <f>f_info_setupdate(A3041)</f>
        <v>2021-01-14</v>
      </c>
      <c r="D3041" s="16">
        <f t="shared" si="47"/>
        <v>11</v>
      </c>
      <c r="F3041" s="17">
        <f>f_netasset_total(A3041,参数!$B$1,100000000)</f>
        <v>2.5104960162</v>
      </c>
      <c r="G3041" s="17">
        <f ca="1">f_nav_adjustedreturn(A3041,参数!$B$2,参数!$B$1)</f>
        <v>0</v>
      </c>
      <c r="H3041" s="17">
        <f ca="1">f_nav_periodreturnrankingper(A3041,参数!$B$2,参数!$B$1,3)</f>
        <v>0</v>
      </c>
      <c r="I3041" s="17">
        <f ca="1">f_nav_adjustedreturn(A3041,参数!$B$3,参数!$B$2)</f>
        <v>0</v>
      </c>
      <c r="J3041" s="17">
        <f ca="1">f_nav_periodreturnrankingper(A3041,参数!$B$3,参数!$B$2,3)</f>
        <v>0</v>
      </c>
      <c r="K3041" s="17">
        <f ca="1">f_nav_adjustedreturn(A3041,参数!$B$4,参数!$B$3)</f>
        <v>0</v>
      </c>
      <c r="L3041" s="17">
        <f ca="1">f_nav_periodreturnrankingper(A3041,参数!$B$4,参数!$B$3,3)</f>
        <v>0</v>
      </c>
      <c r="M3041" s="17">
        <f ca="1">f_nav_adjustedreturn(A3041,参数!$B$5,参数!$B$4)</f>
        <v>0</v>
      </c>
      <c r="N3041" s="17">
        <f ca="1">f_nav_periodreturnrankingper(A3041,参数!$B$5,参数!$B$4,3)</f>
        <v>0</v>
      </c>
      <c r="O3041" s="17">
        <f ca="1">f_nav_adjustedreturn(A3041,参数!$B$6,参数!$B$5)</f>
        <v>0</v>
      </c>
      <c r="P3041" s="17">
        <f ca="1">f_nav_periodreturnrankingper(A3041,参数!$B$6,参数!$B$5,3)</f>
        <v>0</v>
      </c>
      <c r="Q3041" s="25">
        <f>f_return(A3041,1,参数!$B$1-365/2,参数!$B$1)</f>
        <v>0</v>
      </c>
      <c r="R3041" s="25">
        <f ca="1">f_return(A3041,1,参数!$B$4,参数!$B$1)</f>
        <v>0</v>
      </c>
      <c r="S3041" s="25">
        <f ca="1">f_return(A3041,1,参数!$B$6,参数!$B$1)</f>
        <v>0</v>
      </c>
      <c r="T3041" t="str">
        <f>f_info_investtype(A3041)</f>
        <v>偏债混合型基金</v>
      </c>
      <c r="U3041" t="str">
        <f>f_info_fundmanager(A3041)</f>
        <v>万纯,陶毅</v>
      </c>
      <c r="V3041">
        <f>f_info_manager_onthepostdays(A3041,1)</f>
        <v>28</v>
      </c>
      <c r="W3041" s="25">
        <f ca="1">f_return_1w(A3041,"0",参数!$B$2)</f>
        <v>0</v>
      </c>
      <c r="X3041" s="25">
        <f>f_return_1m(A3041,"0",参数!$B$1)</f>
        <v>0</v>
      </c>
      <c r="Y3041" s="25">
        <f>f_return_3m(A3041,0,参数!$B$1)</f>
        <v>0</v>
      </c>
      <c r="Z3041" s="25">
        <f>f_return_6m(A3041,0,参数!B3040)</f>
        <v>0</v>
      </c>
      <c r="AA3041" t="str">
        <f>f_dq_status(A3041,参数!$B$1)</f>
        <v>开放申购|开放赎回</v>
      </c>
      <c r="AB3041" s="17">
        <f ca="1">f_risk_maxdownside(A3041,参数!$B$6,参数!$B$1)</f>
        <v>0</v>
      </c>
      <c r="AC3041" s="17">
        <f ca="1">f_risk_maxdownside(A3041,参数!$B$4,参数!$B$1)</f>
        <v>0</v>
      </c>
      <c r="AD3041" t="str">
        <f ca="1">f_risk_maxdownside_date(A3041,参数!$B$6,参数!$B$1)</f>
        <v>20210115-20210115,20210115-20210118,20210123-20210125</v>
      </c>
    </row>
    <row r="3042" spans="1:30">
      <c r="A3042" s="15" t="s">
        <v>3070</v>
      </c>
      <c r="B3042" t="str">
        <f>f_info_name(A3042)</f>
        <v>信达澳银周期动力</v>
      </c>
      <c r="C3042" t="str">
        <f>f_info_setupdate(A3042)</f>
        <v>2020-12-30</v>
      </c>
      <c r="D3042" s="16">
        <f t="shared" si="47"/>
        <v>26</v>
      </c>
      <c r="F3042" s="17">
        <f>f_netasset_total(A3042,参数!$B$1,100000000)</f>
        <v>5.6457958994</v>
      </c>
      <c r="G3042" s="17">
        <f ca="1">f_nav_adjustedreturn(A3042,参数!$B$2,参数!$B$1)</f>
        <v>0</v>
      </c>
      <c r="H3042" s="17">
        <f ca="1">f_nav_periodreturnrankingper(A3042,参数!$B$2,参数!$B$1,3)</f>
        <v>0</v>
      </c>
      <c r="I3042" s="17">
        <f ca="1">f_nav_adjustedreturn(A3042,参数!$B$3,参数!$B$2)</f>
        <v>0</v>
      </c>
      <c r="J3042" s="17">
        <f ca="1">f_nav_periodreturnrankingper(A3042,参数!$B$3,参数!$B$2,3)</f>
        <v>0</v>
      </c>
      <c r="K3042" s="17">
        <f ca="1">f_nav_adjustedreturn(A3042,参数!$B$4,参数!$B$3)</f>
        <v>0</v>
      </c>
      <c r="L3042" s="17">
        <f ca="1">f_nav_periodreturnrankingper(A3042,参数!$B$4,参数!$B$3,3)</f>
        <v>0</v>
      </c>
      <c r="M3042" s="17">
        <f ca="1">f_nav_adjustedreturn(A3042,参数!$B$5,参数!$B$4)</f>
        <v>0</v>
      </c>
      <c r="N3042" s="17">
        <f ca="1">f_nav_periodreturnrankingper(A3042,参数!$B$5,参数!$B$4,3)</f>
        <v>0</v>
      </c>
      <c r="O3042" s="17">
        <f ca="1">f_nav_adjustedreturn(A3042,参数!$B$6,参数!$B$5)</f>
        <v>0</v>
      </c>
      <c r="P3042" s="17">
        <f ca="1">f_nav_periodreturnrankingper(A3042,参数!$B$6,参数!$B$5,3)</f>
        <v>0</v>
      </c>
      <c r="Q3042" s="25">
        <f>f_return(A3042,1,参数!$B$1-365/2,参数!$B$1)</f>
        <v>0</v>
      </c>
      <c r="R3042" s="25">
        <f ca="1">f_return(A3042,1,参数!$B$4,参数!$B$1)</f>
        <v>0</v>
      </c>
      <c r="S3042" s="25">
        <f ca="1">f_return(A3042,1,参数!$B$6,参数!$B$1)</f>
        <v>0</v>
      </c>
      <c r="T3042" t="str">
        <f>f_info_investtype(A3042)</f>
        <v>偏股混合型基金</v>
      </c>
      <c r="U3042" t="str">
        <f>f_info_fundmanager(A3042)</f>
        <v>曾国富,李淑彦</v>
      </c>
      <c r="V3042">
        <f>f_info_manager_onthepostdays(A3042,1)</f>
        <v>43</v>
      </c>
      <c r="W3042" s="25">
        <f ca="1">f_return_1w(A3042,"0",参数!$B$2)</f>
        <v>0</v>
      </c>
      <c r="X3042" s="25">
        <f>f_return_1m(A3042,"0",参数!$B$1)</f>
        <v>0</v>
      </c>
      <c r="Y3042" s="25">
        <f>f_return_3m(A3042,0,参数!$B$1)</f>
        <v>0</v>
      </c>
      <c r="Z3042" s="25">
        <f>f_return_6m(A3042,0,参数!B3041)</f>
        <v>0</v>
      </c>
      <c r="AA3042" t="str">
        <f>f_dq_status(A3042,参数!$B$1)</f>
        <v>封闭期</v>
      </c>
      <c r="AB3042" s="17">
        <f ca="1">f_risk_maxdownside(A3042,参数!$B$6,参数!$B$1)</f>
        <v>-0.449999999999995</v>
      </c>
      <c r="AC3042" s="17">
        <f ca="1">f_risk_maxdownside(A3042,参数!$B$4,参数!$B$1)</f>
        <v>-0.449999999999995</v>
      </c>
      <c r="AD3042" t="str">
        <f ca="1">f_risk_maxdownside_date(A3042,参数!$B$6,参数!$B$1)</f>
        <v>20201231-20210115</v>
      </c>
    </row>
    <row r="3043" spans="1:30">
      <c r="A3043" s="15" t="s">
        <v>3071</v>
      </c>
      <c r="B3043" t="str">
        <f>f_info_name(A3043)</f>
        <v>博时创新经济A</v>
      </c>
      <c r="C3043" t="str">
        <f>f_info_setupdate(A3043)</f>
        <v>2021-01-12</v>
      </c>
      <c r="D3043" s="16">
        <f t="shared" si="47"/>
        <v>13</v>
      </c>
      <c r="F3043" s="17">
        <f>f_netasset_total(A3043,参数!$B$1,100000000)</f>
        <v>8.696636516</v>
      </c>
      <c r="G3043" s="17">
        <f ca="1">f_nav_adjustedreturn(A3043,参数!$B$2,参数!$B$1)</f>
        <v>0</v>
      </c>
      <c r="H3043" s="17">
        <f ca="1">f_nav_periodreturnrankingper(A3043,参数!$B$2,参数!$B$1,3)</f>
        <v>0</v>
      </c>
      <c r="I3043" s="17">
        <f ca="1">f_nav_adjustedreturn(A3043,参数!$B$3,参数!$B$2)</f>
        <v>0</v>
      </c>
      <c r="J3043" s="17">
        <f ca="1">f_nav_periodreturnrankingper(A3043,参数!$B$3,参数!$B$2,3)</f>
        <v>0</v>
      </c>
      <c r="K3043" s="17">
        <f ca="1">f_nav_adjustedreturn(A3043,参数!$B$4,参数!$B$3)</f>
        <v>0</v>
      </c>
      <c r="L3043" s="17">
        <f ca="1">f_nav_periodreturnrankingper(A3043,参数!$B$4,参数!$B$3,3)</f>
        <v>0</v>
      </c>
      <c r="M3043" s="17">
        <f ca="1">f_nav_adjustedreturn(A3043,参数!$B$5,参数!$B$4)</f>
        <v>0</v>
      </c>
      <c r="N3043" s="17">
        <f ca="1">f_nav_periodreturnrankingper(A3043,参数!$B$5,参数!$B$4,3)</f>
        <v>0</v>
      </c>
      <c r="O3043" s="17">
        <f ca="1">f_nav_adjustedreturn(A3043,参数!$B$6,参数!$B$5)</f>
        <v>0</v>
      </c>
      <c r="P3043" s="17">
        <f ca="1">f_nav_periodreturnrankingper(A3043,参数!$B$6,参数!$B$5,3)</f>
        <v>0</v>
      </c>
      <c r="Q3043" s="25">
        <f>f_return(A3043,1,参数!$B$1-365/2,参数!$B$1)</f>
        <v>0</v>
      </c>
      <c r="R3043" s="25">
        <f ca="1">f_return(A3043,1,参数!$B$4,参数!$B$1)</f>
        <v>0</v>
      </c>
      <c r="S3043" s="25">
        <f ca="1">f_return(A3043,1,参数!$B$6,参数!$B$1)</f>
        <v>0</v>
      </c>
      <c r="T3043" t="str">
        <f>f_info_investtype(A3043)</f>
        <v>偏股混合型基金</v>
      </c>
      <c r="U3043" t="str">
        <f>f_info_fundmanager(A3043)</f>
        <v>葛晨</v>
      </c>
      <c r="V3043">
        <f>f_info_manager_onthepostdays(A3043,1)</f>
        <v>30</v>
      </c>
      <c r="W3043" s="25">
        <f ca="1">f_return_1w(A3043,"0",参数!$B$2)</f>
        <v>0</v>
      </c>
      <c r="X3043" s="25">
        <f>f_return_1m(A3043,"0",参数!$B$1)</f>
        <v>0</v>
      </c>
      <c r="Y3043" s="25">
        <f>f_return_3m(A3043,0,参数!$B$1)</f>
        <v>0</v>
      </c>
      <c r="Z3043" s="25">
        <f>f_return_6m(A3043,0,参数!B3042)</f>
        <v>0</v>
      </c>
      <c r="AA3043" t="str">
        <f>f_dq_status(A3043,参数!$B$1)</f>
        <v>封闭期</v>
      </c>
      <c r="AB3043" s="17">
        <f ca="1">f_risk_maxdownside(A3043,参数!$B$6,参数!$B$1)</f>
        <v>-0.309999999999999</v>
      </c>
      <c r="AC3043" s="17">
        <f ca="1">f_risk_maxdownside(A3043,参数!$B$4,参数!$B$1)</f>
        <v>-0.309999999999999</v>
      </c>
      <c r="AD3043" t="str">
        <f ca="1">f_risk_maxdownside_date(A3043,参数!$B$6,参数!$B$1)</f>
        <v>20210113-20210115</v>
      </c>
    </row>
    <row r="3044" spans="1:30">
      <c r="A3044" s="15" t="s">
        <v>3072</v>
      </c>
      <c r="B3044" t="str">
        <f>f_info_name(A3044)</f>
        <v>兴华瑞丰A</v>
      </c>
      <c r="C3044" t="str">
        <f>f_info_setupdate(A3044)</f>
        <v>2020-12-30</v>
      </c>
      <c r="D3044" s="16">
        <f t="shared" si="47"/>
        <v>26</v>
      </c>
      <c r="F3044" s="17">
        <f>f_netasset_total(A3044,参数!$B$1,100000000)</f>
        <v>2.0321605333</v>
      </c>
      <c r="G3044" s="17">
        <f ca="1">f_nav_adjustedreturn(A3044,参数!$B$2,参数!$B$1)</f>
        <v>0</v>
      </c>
      <c r="H3044" s="17">
        <f ca="1">f_nav_periodreturnrankingper(A3044,参数!$B$2,参数!$B$1,3)</f>
        <v>0</v>
      </c>
      <c r="I3044" s="17">
        <f ca="1">f_nav_adjustedreturn(A3044,参数!$B$3,参数!$B$2)</f>
        <v>0</v>
      </c>
      <c r="J3044" s="17">
        <f ca="1">f_nav_periodreturnrankingper(A3044,参数!$B$3,参数!$B$2,3)</f>
        <v>0</v>
      </c>
      <c r="K3044" s="17">
        <f ca="1">f_nav_adjustedreturn(A3044,参数!$B$4,参数!$B$3)</f>
        <v>0</v>
      </c>
      <c r="L3044" s="17">
        <f ca="1">f_nav_periodreturnrankingper(A3044,参数!$B$4,参数!$B$3,3)</f>
        <v>0</v>
      </c>
      <c r="M3044" s="17">
        <f ca="1">f_nav_adjustedreturn(A3044,参数!$B$5,参数!$B$4)</f>
        <v>0</v>
      </c>
      <c r="N3044" s="17">
        <f ca="1">f_nav_periodreturnrankingper(A3044,参数!$B$5,参数!$B$4,3)</f>
        <v>0</v>
      </c>
      <c r="O3044" s="17">
        <f ca="1">f_nav_adjustedreturn(A3044,参数!$B$6,参数!$B$5)</f>
        <v>0</v>
      </c>
      <c r="P3044" s="17">
        <f ca="1">f_nav_periodreturnrankingper(A3044,参数!$B$6,参数!$B$5,3)</f>
        <v>0</v>
      </c>
      <c r="Q3044" s="25">
        <f>f_return(A3044,1,参数!$B$1-365/2,参数!$B$1)</f>
        <v>0</v>
      </c>
      <c r="R3044" s="25">
        <f ca="1">f_return(A3044,1,参数!$B$4,参数!$B$1)</f>
        <v>0</v>
      </c>
      <c r="S3044" s="25">
        <f ca="1">f_return(A3044,1,参数!$B$6,参数!$B$1)</f>
        <v>0</v>
      </c>
      <c r="T3044" t="str">
        <f>f_info_investtype(A3044)</f>
        <v>偏债混合型基金</v>
      </c>
      <c r="U3044" t="str">
        <f>f_info_fundmanager(A3044)</f>
        <v>吕智卓,冷文鹏</v>
      </c>
      <c r="V3044">
        <f>f_info_manager_onthepostdays(A3044,1)</f>
        <v>43</v>
      </c>
      <c r="W3044" s="25">
        <f ca="1">f_return_1w(A3044,"0",参数!$B$2)</f>
        <v>0</v>
      </c>
      <c r="X3044" s="25">
        <f>f_return_1m(A3044,"0",参数!$B$1)</f>
        <v>0</v>
      </c>
      <c r="Y3044" s="25">
        <f>f_return_3m(A3044,0,参数!$B$1)</f>
        <v>0</v>
      </c>
      <c r="Z3044" s="25">
        <f>f_return_6m(A3044,0,参数!B3043)</f>
        <v>0</v>
      </c>
      <c r="AA3044" t="str">
        <f>f_dq_status(A3044,参数!$B$1)</f>
        <v>封闭期</v>
      </c>
      <c r="AB3044" s="17">
        <f ca="1">f_risk_maxdownside(A3044,参数!$B$6,参数!$B$1)</f>
        <v>0</v>
      </c>
      <c r="AC3044" s="17">
        <f ca="1">f_risk_maxdownside(A3044,参数!$B$4,参数!$B$1)</f>
        <v>0</v>
      </c>
      <c r="AD3044" t="str">
        <f ca="1">f_risk_maxdownside_date(A3044,参数!$B$6,参数!$B$1)</f>
        <v>20201231-20201231</v>
      </c>
    </row>
    <row r="3045" spans="1:30">
      <c r="A3045" s="15" t="s">
        <v>3073</v>
      </c>
      <c r="B3045" t="str">
        <f>f_info_name(A3045)</f>
        <v>工银瑞信圆丰三年持有</v>
      </c>
      <c r="C3045" t="str">
        <f>f_info_setupdate(A3045)</f>
        <v>2021-01-13</v>
      </c>
      <c r="D3045" s="16">
        <f t="shared" si="47"/>
        <v>12</v>
      </c>
      <c r="F3045" s="17">
        <f>f_netasset_total(A3045,参数!$B$1,100000000)</f>
        <v>79.1555289732</v>
      </c>
      <c r="G3045" s="17">
        <f ca="1">f_nav_adjustedreturn(A3045,参数!$B$2,参数!$B$1)</f>
        <v>0</v>
      </c>
      <c r="H3045" s="17">
        <f ca="1">f_nav_periodreturnrankingper(A3045,参数!$B$2,参数!$B$1,3)</f>
        <v>0</v>
      </c>
      <c r="I3045" s="17">
        <f ca="1">f_nav_adjustedreturn(A3045,参数!$B$3,参数!$B$2)</f>
        <v>0</v>
      </c>
      <c r="J3045" s="17">
        <f ca="1">f_nav_periodreturnrankingper(A3045,参数!$B$3,参数!$B$2,3)</f>
        <v>0</v>
      </c>
      <c r="K3045" s="17">
        <f ca="1">f_nav_adjustedreturn(A3045,参数!$B$4,参数!$B$3)</f>
        <v>0</v>
      </c>
      <c r="L3045" s="17">
        <f ca="1">f_nav_periodreturnrankingper(A3045,参数!$B$4,参数!$B$3,3)</f>
        <v>0</v>
      </c>
      <c r="M3045" s="17">
        <f ca="1">f_nav_adjustedreturn(A3045,参数!$B$5,参数!$B$4)</f>
        <v>0</v>
      </c>
      <c r="N3045" s="17">
        <f ca="1">f_nav_periodreturnrankingper(A3045,参数!$B$5,参数!$B$4,3)</f>
        <v>0</v>
      </c>
      <c r="O3045" s="17">
        <f ca="1">f_nav_adjustedreturn(A3045,参数!$B$6,参数!$B$5)</f>
        <v>0</v>
      </c>
      <c r="P3045" s="17">
        <f ca="1">f_nav_periodreturnrankingper(A3045,参数!$B$6,参数!$B$5,3)</f>
        <v>0</v>
      </c>
      <c r="Q3045" s="25">
        <f>f_return(A3045,1,参数!$B$1-365/2,参数!$B$1)</f>
        <v>0</v>
      </c>
      <c r="R3045" s="25">
        <f ca="1">f_return(A3045,1,参数!$B$4,参数!$B$1)</f>
        <v>0</v>
      </c>
      <c r="S3045" s="25">
        <f ca="1">f_return(A3045,1,参数!$B$6,参数!$B$1)</f>
        <v>0</v>
      </c>
      <c r="T3045" t="str">
        <f>f_info_investtype(A3045)</f>
        <v>偏股混合型基金</v>
      </c>
      <c r="U3045" t="str">
        <f>f_info_fundmanager(A3045)</f>
        <v>袁芳</v>
      </c>
      <c r="V3045">
        <f>f_info_manager_onthepostdays(A3045,1)</f>
        <v>29</v>
      </c>
      <c r="W3045" s="25">
        <f ca="1">f_return_1w(A3045,"0",参数!$B$2)</f>
        <v>0</v>
      </c>
      <c r="X3045" s="25">
        <f>f_return_1m(A3045,"0",参数!$B$1)</f>
        <v>0</v>
      </c>
      <c r="Y3045" s="25">
        <f>f_return_3m(A3045,0,参数!$B$1)</f>
        <v>0</v>
      </c>
      <c r="Z3045" s="25">
        <f>f_return_6m(A3045,0,参数!B3044)</f>
        <v>0</v>
      </c>
      <c r="AA3045" t="str">
        <f>f_dq_status(A3045,参数!$B$1)</f>
        <v>封闭期</v>
      </c>
      <c r="AB3045" s="17">
        <f ca="1">f_risk_maxdownside(A3045,参数!$B$6,参数!$B$1)</f>
        <v>0</v>
      </c>
      <c r="AC3045" s="17">
        <f ca="1">f_risk_maxdownside(A3045,参数!$B$4,参数!$B$1)</f>
        <v>0</v>
      </c>
      <c r="AD3045" t="str">
        <f ca="1">f_risk_maxdownside_date(A3045,参数!$B$6,参数!$B$1)</f>
        <v>20210114-20210115</v>
      </c>
    </row>
    <row r="3046" spans="1:30">
      <c r="A3046" s="15" t="s">
        <v>3074</v>
      </c>
      <c r="B3046" t="str">
        <f>f_info_name(A3046)</f>
        <v>鹏扬景明一年持有</v>
      </c>
      <c r="C3046" t="str">
        <f>f_info_setupdate(A3046)</f>
        <v>2021-01-12</v>
      </c>
      <c r="D3046" s="16">
        <f t="shared" si="47"/>
        <v>13</v>
      </c>
      <c r="F3046" s="17">
        <f>f_netasset_total(A3046,参数!$B$1,100000000)</f>
        <v>50.2571759271</v>
      </c>
      <c r="G3046" s="17">
        <f ca="1">f_nav_adjustedreturn(A3046,参数!$B$2,参数!$B$1)</f>
        <v>0</v>
      </c>
      <c r="H3046" s="17">
        <f ca="1">f_nav_periodreturnrankingper(A3046,参数!$B$2,参数!$B$1,3)</f>
        <v>0</v>
      </c>
      <c r="I3046" s="17">
        <f ca="1">f_nav_adjustedreturn(A3046,参数!$B$3,参数!$B$2)</f>
        <v>0</v>
      </c>
      <c r="J3046" s="17">
        <f ca="1">f_nav_periodreturnrankingper(A3046,参数!$B$3,参数!$B$2,3)</f>
        <v>0</v>
      </c>
      <c r="K3046" s="17">
        <f ca="1">f_nav_adjustedreturn(A3046,参数!$B$4,参数!$B$3)</f>
        <v>0</v>
      </c>
      <c r="L3046" s="17">
        <f ca="1">f_nav_periodreturnrankingper(A3046,参数!$B$4,参数!$B$3,3)</f>
        <v>0</v>
      </c>
      <c r="M3046" s="17">
        <f ca="1">f_nav_adjustedreturn(A3046,参数!$B$5,参数!$B$4)</f>
        <v>0</v>
      </c>
      <c r="N3046" s="17">
        <f ca="1">f_nav_periodreturnrankingper(A3046,参数!$B$5,参数!$B$4,3)</f>
        <v>0</v>
      </c>
      <c r="O3046" s="17">
        <f ca="1">f_nav_adjustedreturn(A3046,参数!$B$6,参数!$B$5)</f>
        <v>0</v>
      </c>
      <c r="P3046" s="17">
        <f ca="1">f_nav_periodreturnrankingper(A3046,参数!$B$6,参数!$B$5,3)</f>
        <v>0</v>
      </c>
      <c r="Q3046" s="25">
        <f>f_return(A3046,1,参数!$B$1-365/2,参数!$B$1)</f>
        <v>0</v>
      </c>
      <c r="R3046" s="25">
        <f ca="1">f_return(A3046,1,参数!$B$4,参数!$B$1)</f>
        <v>0</v>
      </c>
      <c r="S3046" s="25">
        <f ca="1">f_return(A3046,1,参数!$B$6,参数!$B$1)</f>
        <v>0</v>
      </c>
      <c r="T3046" t="str">
        <f>f_info_investtype(A3046)</f>
        <v>偏债混合型基金</v>
      </c>
      <c r="U3046" t="str">
        <f>f_info_fundmanager(A3046)</f>
        <v>李刚,吴西燕</v>
      </c>
      <c r="V3046">
        <f>f_info_manager_onthepostdays(A3046,1)</f>
        <v>30</v>
      </c>
      <c r="W3046" s="25">
        <f ca="1">f_return_1w(A3046,"0",参数!$B$2)</f>
        <v>0</v>
      </c>
      <c r="X3046" s="25">
        <f>f_return_1m(A3046,"0",参数!$B$1)</f>
        <v>0</v>
      </c>
      <c r="Y3046" s="25">
        <f>f_return_3m(A3046,0,参数!$B$1)</f>
        <v>0</v>
      </c>
      <c r="Z3046" s="25">
        <f>f_return_6m(A3046,0,参数!B3045)</f>
        <v>0</v>
      </c>
      <c r="AA3046" t="str">
        <f>f_dq_status(A3046,参数!$B$1)</f>
        <v>封闭期</v>
      </c>
      <c r="AB3046" s="17">
        <f ca="1">f_risk_maxdownside(A3046,参数!$B$6,参数!$B$1)</f>
        <v>-0.0099999999999989</v>
      </c>
      <c r="AC3046" s="17">
        <f ca="1">f_risk_maxdownside(A3046,参数!$B$4,参数!$B$1)</f>
        <v>-0.0099999999999989</v>
      </c>
      <c r="AD3046" t="str">
        <f ca="1">f_risk_maxdownside_date(A3046,参数!$B$6,参数!$B$1)</f>
        <v>20210113-20210115</v>
      </c>
    </row>
    <row r="3047" spans="1:30">
      <c r="A3047" s="15" t="s">
        <v>3075</v>
      </c>
      <c r="B3047" t="str">
        <f>f_info_name(A3047)</f>
        <v>中银顺泽回报一年持有A</v>
      </c>
      <c r="C3047" t="str">
        <f>f_info_setupdate(A3047)</f>
        <v>2021-01-12</v>
      </c>
      <c r="D3047" s="16">
        <f t="shared" si="47"/>
        <v>13</v>
      </c>
      <c r="F3047" s="17">
        <f>f_netasset_total(A3047,参数!$B$1,100000000)</f>
        <v>73.4447562466</v>
      </c>
      <c r="G3047" s="17">
        <f ca="1">f_nav_adjustedreturn(A3047,参数!$B$2,参数!$B$1)</f>
        <v>0</v>
      </c>
      <c r="H3047" s="17">
        <f ca="1">f_nav_periodreturnrankingper(A3047,参数!$B$2,参数!$B$1,3)</f>
        <v>0</v>
      </c>
      <c r="I3047" s="17">
        <f ca="1">f_nav_adjustedreturn(A3047,参数!$B$3,参数!$B$2)</f>
        <v>0</v>
      </c>
      <c r="J3047" s="17">
        <f ca="1">f_nav_periodreturnrankingper(A3047,参数!$B$3,参数!$B$2,3)</f>
        <v>0</v>
      </c>
      <c r="K3047" s="17">
        <f ca="1">f_nav_adjustedreturn(A3047,参数!$B$4,参数!$B$3)</f>
        <v>0</v>
      </c>
      <c r="L3047" s="17">
        <f ca="1">f_nav_periodreturnrankingper(A3047,参数!$B$4,参数!$B$3,3)</f>
        <v>0</v>
      </c>
      <c r="M3047" s="17">
        <f ca="1">f_nav_adjustedreturn(A3047,参数!$B$5,参数!$B$4)</f>
        <v>0</v>
      </c>
      <c r="N3047" s="17">
        <f ca="1">f_nav_periodreturnrankingper(A3047,参数!$B$5,参数!$B$4,3)</f>
        <v>0</v>
      </c>
      <c r="O3047" s="17">
        <f ca="1">f_nav_adjustedreturn(A3047,参数!$B$6,参数!$B$5)</f>
        <v>0</v>
      </c>
      <c r="P3047" s="17">
        <f ca="1">f_nav_periodreturnrankingper(A3047,参数!$B$6,参数!$B$5,3)</f>
        <v>0</v>
      </c>
      <c r="Q3047" s="25">
        <f>f_return(A3047,1,参数!$B$1-365/2,参数!$B$1)</f>
        <v>0</v>
      </c>
      <c r="R3047" s="25">
        <f ca="1">f_return(A3047,1,参数!$B$4,参数!$B$1)</f>
        <v>0</v>
      </c>
      <c r="S3047" s="25">
        <f ca="1">f_return(A3047,1,参数!$B$6,参数!$B$1)</f>
        <v>0</v>
      </c>
      <c r="T3047" t="str">
        <f>f_info_investtype(A3047)</f>
        <v>偏债混合型基金</v>
      </c>
      <c r="U3047" t="str">
        <f>f_info_fundmanager(A3047)</f>
        <v>李建,刘腾</v>
      </c>
      <c r="V3047">
        <f>f_info_manager_onthepostdays(A3047,1)</f>
        <v>30</v>
      </c>
      <c r="W3047" s="25">
        <f ca="1">f_return_1w(A3047,"0",参数!$B$2)</f>
        <v>0</v>
      </c>
      <c r="X3047" s="25">
        <f>f_return_1m(A3047,"0",参数!$B$1)</f>
        <v>0</v>
      </c>
      <c r="Y3047" s="25">
        <f>f_return_3m(A3047,0,参数!$B$1)</f>
        <v>0</v>
      </c>
      <c r="Z3047" s="25">
        <f>f_return_6m(A3047,0,参数!B3046)</f>
        <v>0</v>
      </c>
      <c r="AA3047" t="str">
        <f>f_dq_status(A3047,参数!$B$1)</f>
        <v>封闭期</v>
      </c>
      <c r="AB3047" s="17">
        <f ca="1">f_risk_maxdownside(A3047,参数!$B$6,参数!$B$1)</f>
        <v>-0.460000000000005</v>
      </c>
      <c r="AC3047" s="17">
        <f ca="1">f_risk_maxdownside(A3047,参数!$B$4,参数!$B$1)</f>
        <v>-0.460000000000005</v>
      </c>
      <c r="AD3047" t="str">
        <f ca="1">f_risk_maxdownside_date(A3047,参数!$B$6,参数!$B$1)</f>
        <v>20210113-20210115</v>
      </c>
    </row>
    <row r="3048" spans="1:30">
      <c r="A3048" s="15" t="s">
        <v>3076</v>
      </c>
      <c r="B3048" t="str">
        <f>f_info_name(A3048)</f>
        <v>博时汇兴回报一年持有</v>
      </c>
      <c r="C3048" t="str">
        <f>f_info_setupdate(A3048)</f>
        <v>2021-01-14</v>
      </c>
      <c r="D3048" s="16">
        <f t="shared" si="47"/>
        <v>11</v>
      </c>
      <c r="F3048" s="17">
        <f>f_netasset_total(A3048,参数!$B$1,100000000)</f>
        <v>147.1914799059</v>
      </c>
      <c r="G3048" s="17">
        <f ca="1">f_nav_adjustedreturn(A3048,参数!$B$2,参数!$B$1)</f>
        <v>0</v>
      </c>
      <c r="H3048" s="17">
        <f ca="1">f_nav_periodreturnrankingper(A3048,参数!$B$2,参数!$B$1,3)</f>
        <v>0</v>
      </c>
      <c r="I3048" s="17">
        <f ca="1">f_nav_adjustedreturn(A3048,参数!$B$3,参数!$B$2)</f>
        <v>0</v>
      </c>
      <c r="J3048" s="17">
        <f ca="1">f_nav_periodreturnrankingper(A3048,参数!$B$3,参数!$B$2,3)</f>
        <v>0</v>
      </c>
      <c r="K3048" s="17">
        <f ca="1">f_nav_adjustedreturn(A3048,参数!$B$4,参数!$B$3)</f>
        <v>0</v>
      </c>
      <c r="L3048" s="17">
        <f ca="1">f_nav_periodreturnrankingper(A3048,参数!$B$4,参数!$B$3,3)</f>
        <v>0</v>
      </c>
      <c r="M3048" s="17">
        <f ca="1">f_nav_adjustedreturn(A3048,参数!$B$5,参数!$B$4)</f>
        <v>0</v>
      </c>
      <c r="N3048" s="17">
        <f ca="1">f_nav_periodreturnrankingper(A3048,参数!$B$5,参数!$B$4,3)</f>
        <v>0</v>
      </c>
      <c r="O3048" s="17">
        <f ca="1">f_nav_adjustedreturn(A3048,参数!$B$6,参数!$B$5)</f>
        <v>0</v>
      </c>
      <c r="P3048" s="17">
        <f ca="1">f_nav_periodreturnrankingper(A3048,参数!$B$6,参数!$B$5,3)</f>
        <v>0</v>
      </c>
      <c r="Q3048" s="25">
        <f>f_return(A3048,1,参数!$B$1-365/2,参数!$B$1)</f>
        <v>0</v>
      </c>
      <c r="R3048" s="25">
        <f ca="1">f_return(A3048,1,参数!$B$4,参数!$B$1)</f>
        <v>0</v>
      </c>
      <c r="S3048" s="25">
        <f ca="1">f_return(A3048,1,参数!$B$6,参数!$B$1)</f>
        <v>0</v>
      </c>
      <c r="T3048" t="str">
        <f>f_info_investtype(A3048)</f>
        <v>灵活配置型基金</v>
      </c>
      <c r="U3048" t="str">
        <f>f_info_fundmanager(A3048)</f>
        <v>吴渭</v>
      </c>
      <c r="V3048">
        <f>f_info_manager_onthepostdays(A3048,1)</f>
        <v>28</v>
      </c>
      <c r="W3048" s="25">
        <f ca="1">f_return_1w(A3048,"0",参数!$B$2)</f>
        <v>0</v>
      </c>
      <c r="X3048" s="25">
        <f>f_return_1m(A3048,"0",参数!$B$1)</f>
        <v>0</v>
      </c>
      <c r="Y3048" s="25">
        <f>f_return_3m(A3048,0,参数!$B$1)</f>
        <v>0</v>
      </c>
      <c r="Z3048" s="25">
        <f>f_return_6m(A3048,0,参数!B3047)</f>
        <v>0</v>
      </c>
      <c r="AA3048" t="str">
        <f>f_dq_status(A3048,参数!$B$1)</f>
        <v>封闭期</v>
      </c>
      <c r="AB3048" s="17">
        <f ca="1">f_risk_maxdownside(A3048,参数!$B$6,参数!$B$1)</f>
        <v>0</v>
      </c>
      <c r="AC3048" s="17">
        <f ca="1">f_risk_maxdownside(A3048,参数!$B$4,参数!$B$1)</f>
        <v>0</v>
      </c>
      <c r="AD3048" t="str">
        <f ca="1">f_risk_maxdownside_date(A3048,参数!$B$6,参数!$B$1)</f>
        <v>20210115-20210115</v>
      </c>
    </row>
    <row r="3049" spans="1:30">
      <c r="A3049" s="15" t="s">
        <v>3077</v>
      </c>
      <c r="B3049" t="str">
        <f>f_info_name(A3049)</f>
        <v>鹏华安润A</v>
      </c>
      <c r="C3049" t="str">
        <f>f_info_setupdate(A3049)</f>
        <v>2020-12-30</v>
      </c>
      <c r="D3049" s="16">
        <f t="shared" si="47"/>
        <v>26</v>
      </c>
      <c r="F3049" s="17">
        <f>f_netasset_total(A3049,参数!$B$1,100000000)</f>
        <v>3.240961308</v>
      </c>
      <c r="G3049" s="17">
        <f ca="1">f_nav_adjustedreturn(A3049,参数!$B$2,参数!$B$1)</f>
        <v>0</v>
      </c>
      <c r="H3049" s="17">
        <f ca="1">f_nav_periodreturnrankingper(A3049,参数!$B$2,参数!$B$1,3)</f>
        <v>0</v>
      </c>
      <c r="I3049" s="17">
        <f ca="1">f_nav_adjustedreturn(A3049,参数!$B$3,参数!$B$2)</f>
        <v>0</v>
      </c>
      <c r="J3049" s="17">
        <f ca="1">f_nav_periodreturnrankingper(A3049,参数!$B$3,参数!$B$2,3)</f>
        <v>0</v>
      </c>
      <c r="K3049" s="17">
        <f ca="1">f_nav_adjustedreturn(A3049,参数!$B$4,参数!$B$3)</f>
        <v>0</v>
      </c>
      <c r="L3049" s="17">
        <f ca="1">f_nav_periodreturnrankingper(A3049,参数!$B$4,参数!$B$3,3)</f>
        <v>0</v>
      </c>
      <c r="M3049" s="17">
        <f ca="1">f_nav_adjustedreturn(A3049,参数!$B$5,参数!$B$4)</f>
        <v>0</v>
      </c>
      <c r="N3049" s="17">
        <f ca="1">f_nav_periodreturnrankingper(A3049,参数!$B$5,参数!$B$4,3)</f>
        <v>0</v>
      </c>
      <c r="O3049" s="17">
        <f ca="1">f_nav_adjustedreturn(A3049,参数!$B$6,参数!$B$5)</f>
        <v>0</v>
      </c>
      <c r="P3049" s="17">
        <f ca="1">f_nav_periodreturnrankingper(A3049,参数!$B$6,参数!$B$5,3)</f>
        <v>0</v>
      </c>
      <c r="Q3049" s="25">
        <f>f_return(A3049,1,参数!$B$1-365/2,参数!$B$1)</f>
        <v>0</v>
      </c>
      <c r="R3049" s="25">
        <f ca="1">f_return(A3049,1,参数!$B$4,参数!$B$1)</f>
        <v>0</v>
      </c>
      <c r="S3049" s="25">
        <f ca="1">f_return(A3049,1,参数!$B$6,参数!$B$1)</f>
        <v>0</v>
      </c>
      <c r="T3049" t="str">
        <f>f_info_investtype(A3049)</f>
        <v>偏债混合型基金</v>
      </c>
      <c r="U3049" t="str">
        <f>f_info_fundmanager(A3049)</f>
        <v>方昶</v>
      </c>
      <c r="V3049">
        <f>f_info_manager_onthepostdays(A3049,1)</f>
        <v>43</v>
      </c>
      <c r="W3049" s="25">
        <f ca="1">f_return_1w(A3049,"0",参数!$B$2)</f>
        <v>0</v>
      </c>
      <c r="X3049" s="25">
        <f>f_return_1m(A3049,"0",参数!$B$1)</f>
        <v>0</v>
      </c>
      <c r="Y3049" s="25">
        <f>f_return_3m(A3049,0,参数!$B$1)</f>
        <v>0</v>
      </c>
      <c r="Z3049" s="25">
        <f>f_return_6m(A3049,0,参数!B3048)</f>
        <v>0</v>
      </c>
      <c r="AA3049" t="str">
        <f>f_dq_status(A3049,参数!$B$1)</f>
        <v>开放申购|开放赎回</v>
      </c>
      <c r="AB3049" s="17">
        <f ca="1">f_risk_maxdownside(A3049,参数!$B$6,参数!$B$1)</f>
        <v>-0.645930636986977</v>
      </c>
      <c r="AC3049" s="17">
        <f ca="1">f_risk_maxdownside(A3049,参数!$B$4,参数!$B$1)</f>
        <v>-0.645930636986977</v>
      </c>
      <c r="AD3049" t="str">
        <f ca="1">f_risk_maxdownside_date(A3049,参数!$B$6,参数!$B$1)</f>
        <v>20210113-20210119</v>
      </c>
    </row>
    <row r="3050" spans="1:30">
      <c r="A3050" s="15" t="s">
        <v>3078</v>
      </c>
      <c r="B3050" t="str">
        <f>f_info_name(A3050)</f>
        <v>财通资管新添益6个月持有A</v>
      </c>
      <c r="C3050" t="str">
        <f>f_info_setupdate(A3050)</f>
        <v>2020-12-28</v>
      </c>
      <c r="D3050" s="16">
        <f t="shared" si="47"/>
        <v>28</v>
      </c>
      <c r="F3050" s="17">
        <f>f_netasset_total(A3050,参数!$B$1,100000000)</f>
        <v>0.1000006997</v>
      </c>
      <c r="G3050" s="17">
        <f ca="1">f_nav_adjustedreturn(A3050,参数!$B$2,参数!$B$1)</f>
        <v>0</v>
      </c>
      <c r="H3050" s="17">
        <f ca="1">f_nav_periodreturnrankingper(A3050,参数!$B$2,参数!$B$1,3)</f>
        <v>0</v>
      </c>
      <c r="I3050" s="17">
        <f ca="1">f_nav_adjustedreturn(A3050,参数!$B$3,参数!$B$2)</f>
        <v>0</v>
      </c>
      <c r="J3050" s="17">
        <f ca="1">f_nav_periodreturnrankingper(A3050,参数!$B$3,参数!$B$2,3)</f>
        <v>0</v>
      </c>
      <c r="K3050" s="17">
        <f ca="1">f_nav_adjustedreturn(A3050,参数!$B$4,参数!$B$3)</f>
        <v>0</v>
      </c>
      <c r="L3050" s="17">
        <f ca="1">f_nav_periodreturnrankingper(A3050,参数!$B$4,参数!$B$3,3)</f>
        <v>0</v>
      </c>
      <c r="M3050" s="17">
        <f ca="1">f_nav_adjustedreturn(A3050,参数!$B$5,参数!$B$4)</f>
        <v>0</v>
      </c>
      <c r="N3050" s="17">
        <f ca="1">f_nav_periodreturnrankingper(A3050,参数!$B$5,参数!$B$4,3)</f>
        <v>0</v>
      </c>
      <c r="O3050" s="17">
        <f ca="1">f_nav_adjustedreturn(A3050,参数!$B$6,参数!$B$5)</f>
        <v>0</v>
      </c>
      <c r="P3050" s="17">
        <f ca="1">f_nav_periodreturnrankingper(A3050,参数!$B$6,参数!$B$5,3)</f>
        <v>0</v>
      </c>
      <c r="Q3050" s="25">
        <f>f_return(A3050,1,参数!$B$1-365/2,参数!$B$1)</f>
        <v>0</v>
      </c>
      <c r="R3050" s="25">
        <f ca="1">f_return(A3050,1,参数!$B$4,参数!$B$1)</f>
        <v>0</v>
      </c>
      <c r="S3050" s="25">
        <f ca="1">f_return(A3050,1,参数!$B$6,参数!$B$1)</f>
        <v>0</v>
      </c>
      <c r="T3050" t="str">
        <f>f_info_investtype(A3050)</f>
        <v>偏债混合型基金</v>
      </c>
      <c r="U3050" t="str">
        <f>f_info_fundmanager(A3050)</f>
        <v>辛晨晨,顾宇笛,邹舟</v>
      </c>
      <c r="V3050">
        <f>f_info_manager_onthepostdays(A3050,1)</f>
        <v>45</v>
      </c>
      <c r="W3050" s="25">
        <f ca="1">f_return_1w(A3050,"0",参数!$B$2)</f>
        <v>0</v>
      </c>
      <c r="X3050" s="25">
        <f>f_return_1m(A3050,"0",参数!$B$1)</f>
        <v>0</v>
      </c>
      <c r="Y3050" s="25">
        <f>f_return_3m(A3050,0,参数!$B$1)</f>
        <v>0</v>
      </c>
      <c r="Z3050" s="25">
        <f>f_return_6m(A3050,0,参数!B3049)</f>
        <v>0</v>
      </c>
      <c r="AA3050" t="str">
        <f>f_dq_status(A3050,参数!$B$1)</f>
        <v>开放申购|暂停赎回</v>
      </c>
      <c r="AB3050" s="17">
        <f ca="1">f_risk_maxdownside(A3050,参数!$B$6,参数!$B$1)</f>
        <v>-0.0800000000000023</v>
      </c>
      <c r="AC3050" s="17">
        <f ca="1">f_risk_maxdownside(A3050,参数!$B$4,参数!$B$1)</f>
        <v>-0.0800000000000023</v>
      </c>
      <c r="AD3050" t="str">
        <f ca="1">f_risk_maxdownside_date(A3050,参数!$B$6,参数!$B$1)</f>
        <v>20201229-20210122</v>
      </c>
    </row>
    <row r="3051" spans="1:30">
      <c r="A3051" s="15" t="s">
        <v>3079</v>
      </c>
      <c r="B3051" t="str">
        <f>f_info_name(A3051)</f>
        <v>富国价值创造A</v>
      </c>
      <c r="C3051" t="str">
        <f>f_info_setupdate(A3051)</f>
        <v>2021-01-13</v>
      </c>
      <c r="D3051" s="16">
        <f t="shared" si="47"/>
        <v>12</v>
      </c>
      <c r="F3051" s="17">
        <f>f_netasset_total(A3051,参数!$B$1,100000000)</f>
        <v>89.9999986923</v>
      </c>
      <c r="G3051" s="17">
        <f ca="1">f_nav_adjustedreturn(A3051,参数!$B$2,参数!$B$1)</f>
        <v>0</v>
      </c>
      <c r="H3051" s="17">
        <f ca="1">f_nav_periodreturnrankingper(A3051,参数!$B$2,参数!$B$1,3)</f>
        <v>0</v>
      </c>
      <c r="I3051" s="17">
        <f ca="1">f_nav_adjustedreturn(A3051,参数!$B$3,参数!$B$2)</f>
        <v>0</v>
      </c>
      <c r="J3051" s="17">
        <f ca="1">f_nav_periodreturnrankingper(A3051,参数!$B$3,参数!$B$2,3)</f>
        <v>0</v>
      </c>
      <c r="K3051" s="17">
        <f ca="1">f_nav_adjustedreturn(A3051,参数!$B$4,参数!$B$3)</f>
        <v>0</v>
      </c>
      <c r="L3051" s="17">
        <f ca="1">f_nav_periodreturnrankingper(A3051,参数!$B$4,参数!$B$3,3)</f>
        <v>0</v>
      </c>
      <c r="M3051" s="17">
        <f ca="1">f_nav_adjustedreturn(A3051,参数!$B$5,参数!$B$4)</f>
        <v>0</v>
      </c>
      <c r="N3051" s="17">
        <f ca="1">f_nav_periodreturnrankingper(A3051,参数!$B$5,参数!$B$4,3)</f>
        <v>0</v>
      </c>
      <c r="O3051" s="17">
        <f ca="1">f_nav_adjustedreturn(A3051,参数!$B$6,参数!$B$5)</f>
        <v>0</v>
      </c>
      <c r="P3051" s="17">
        <f ca="1">f_nav_periodreturnrankingper(A3051,参数!$B$6,参数!$B$5,3)</f>
        <v>0</v>
      </c>
      <c r="Q3051" s="25">
        <f>f_return(A3051,1,参数!$B$1-365/2,参数!$B$1)</f>
        <v>0</v>
      </c>
      <c r="R3051" s="25">
        <f ca="1">f_return(A3051,1,参数!$B$4,参数!$B$1)</f>
        <v>0</v>
      </c>
      <c r="S3051" s="25">
        <f ca="1">f_return(A3051,1,参数!$B$6,参数!$B$1)</f>
        <v>0</v>
      </c>
      <c r="T3051" t="str">
        <f>f_info_investtype(A3051)</f>
        <v>偏股混合型基金</v>
      </c>
      <c r="U3051" t="str">
        <f>f_info_fundmanager(A3051)</f>
        <v>王园园</v>
      </c>
      <c r="V3051">
        <f>f_info_manager_onthepostdays(A3051,1)</f>
        <v>29</v>
      </c>
      <c r="W3051" s="25">
        <f ca="1">f_return_1w(A3051,"0",参数!$B$2)</f>
        <v>0</v>
      </c>
      <c r="X3051" s="25">
        <f>f_return_1m(A3051,"0",参数!$B$1)</f>
        <v>0</v>
      </c>
      <c r="Y3051" s="25">
        <f>f_return_3m(A3051,0,参数!$B$1)</f>
        <v>0</v>
      </c>
      <c r="Z3051" s="25">
        <f>f_return_6m(A3051,0,参数!B3050)</f>
        <v>0</v>
      </c>
      <c r="AA3051" t="str">
        <f>f_dq_status(A3051,参数!$B$1)</f>
        <v>封闭期</v>
      </c>
      <c r="AB3051" s="17">
        <f ca="1">f_risk_maxdownside(A3051,参数!$B$6,参数!$B$1)</f>
        <v>-0.0099999999999989</v>
      </c>
      <c r="AC3051" s="17">
        <f ca="1">f_risk_maxdownside(A3051,参数!$B$4,参数!$B$1)</f>
        <v>-0.0099999999999989</v>
      </c>
      <c r="AD3051" t="str">
        <f ca="1">f_risk_maxdownside_date(A3051,参数!$B$6,参数!$B$1)</f>
        <v>20210114-20210115</v>
      </c>
    </row>
    <row r="3052" spans="1:30">
      <c r="A3052" s="15" t="s">
        <v>3080</v>
      </c>
      <c r="B3052" t="str">
        <f>f_info_name(A3052)</f>
        <v>广发兴诚A</v>
      </c>
      <c r="C3052" t="str">
        <f>f_info_setupdate(A3052)</f>
        <v>2021-01-06</v>
      </c>
      <c r="D3052" s="16">
        <f t="shared" si="47"/>
        <v>19</v>
      </c>
      <c r="F3052" s="17">
        <f>f_netasset_total(A3052,参数!$B$1,100000000)</f>
        <v>119.5392903112</v>
      </c>
      <c r="G3052" s="17">
        <f ca="1">f_nav_adjustedreturn(A3052,参数!$B$2,参数!$B$1)</f>
        <v>0</v>
      </c>
      <c r="H3052" s="17">
        <f ca="1">f_nav_periodreturnrankingper(A3052,参数!$B$2,参数!$B$1,3)</f>
        <v>0</v>
      </c>
      <c r="I3052" s="17">
        <f ca="1">f_nav_adjustedreturn(A3052,参数!$B$3,参数!$B$2)</f>
        <v>0</v>
      </c>
      <c r="J3052" s="17">
        <f ca="1">f_nav_periodreturnrankingper(A3052,参数!$B$3,参数!$B$2,3)</f>
        <v>0</v>
      </c>
      <c r="K3052" s="17">
        <f ca="1">f_nav_adjustedreturn(A3052,参数!$B$4,参数!$B$3)</f>
        <v>0</v>
      </c>
      <c r="L3052" s="17">
        <f ca="1">f_nav_periodreturnrankingper(A3052,参数!$B$4,参数!$B$3,3)</f>
        <v>0</v>
      </c>
      <c r="M3052" s="17">
        <f ca="1">f_nav_adjustedreturn(A3052,参数!$B$5,参数!$B$4)</f>
        <v>0</v>
      </c>
      <c r="N3052" s="17">
        <f ca="1">f_nav_periodreturnrankingper(A3052,参数!$B$5,参数!$B$4,3)</f>
        <v>0</v>
      </c>
      <c r="O3052" s="17">
        <f ca="1">f_nav_adjustedreturn(A3052,参数!$B$6,参数!$B$5)</f>
        <v>0</v>
      </c>
      <c r="P3052" s="17">
        <f ca="1">f_nav_periodreturnrankingper(A3052,参数!$B$6,参数!$B$5,3)</f>
        <v>0</v>
      </c>
      <c r="Q3052" s="25">
        <f>f_return(A3052,1,参数!$B$1-365/2,参数!$B$1)</f>
        <v>0</v>
      </c>
      <c r="R3052" s="25">
        <f ca="1">f_return(A3052,1,参数!$B$4,参数!$B$1)</f>
        <v>0</v>
      </c>
      <c r="S3052" s="25">
        <f ca="1">f_return(A3052,1,参数!$B$6,参数!$B$1)</f>
        <v>0</v>
      </c>
      <c r="T3052" t="str">
        <f>f_info_investtype(A3052)</f>
        <v>偏股混合型基金</v>
      </c>
      <c r="U3052" t="str">
        <f>f_info_fundmanager(A3052)</f>
        <v>郑澄然,孙迪</v>
      </c>
      <c r="V3052">
        <f>f_info_manager_onthepostdays(A3052,1)</f>
        <v>36</v>
      </c>
      <c r="W3052" s="25">
        <f ca="1">f_return_1w(A3052,"0",参数!$B$2)</f>
        <v>0</v>
      </c>
      <c r="X3052" s="25">
        <f>f_return_1m(A3052,"0",参数!$B$1)</f>
        <v>0</v>
      </c>
      <c r="Y3052" s="25">
        <f>f_return_3m(A3052,0,参数!$B$1)</f>
        <v>0</v>
      </c>
      <c r="Z3052" s="25">
        <f>f_return_6m(A3052,0,参数!B3051)</f>
        <v>0</v>
      </c>
      <c r="AA3052" t="str">
        <f>f_dq_status(A3052,参数!$B$1)</f>
        <v>封闭期</v>
      </c>
      <c r="AB3052" s="17">
        <f ca="1">f_risk_maxdownside(A3052,参数!$B$6,参数!$B$1)</f>
        <v>0</v>
      </c>
      <c r="AC3052" s="17">
        <f ca="1">f_risk_maxdownside(A3052,参数!$B$4,参数!$B$1)</f>
        <v>0</v>
      </c>
      <c r="AD3052" t="str">
        <f ca="1">f_risk_maxdownside_date(A3052,参数!$B$6,参数!$B$1)</f>
        <v>20210107-20210108</v>
      </c>
    </row>
    <row r="3053" spans="1:30">
      <c r="A3053" s="15" t="s">
        <v>3081</v>
      </c>
      <c r="B3053" t="str">
        <f>f_info_name(A3053)</f>
        <v>创金合信新材料新能源A</v>
      </c>
      <c r="C3053" t="str">
        <f>f_info_setupdate(A3053)</f>
        <v>2020-12-30</v>
      </c>
      <c r="D3053" s="16">
        <f t="shared" si="47"/>
        <v>26</v>
      </c>
      <c r="F3053" s="17">
        <f>f_netasset_total(A3053,参数!$B$1,100000000)</f>
        <v>0.7450451919</v>
      </c>
      <c r="G3053" s="17">
        <f ca="1">f_nav_adjustedreturn(A3053,参数!$B$2,参数!$B$1)</f>
        <v>0</v>
      </c>
      <c r="H3053" s="17">
        <f ca="1">f_nav_periodreturnrankingper(A3053,参数!$B$2,参数!$B$1,3)</f>
        <v>0</v>
      </c>
      <c r="I3053" s="17">
        <f ca="1">f_nav_adjustedreturn(A3053,参数!$B$3,参数!$B$2)</f>
        <v>0</v>
      </c>
      <c r="J3053" s="17">
        <f ca="1">f_nav_periodreturnrankingper(A3053,参数!$B$3,参数!$B$2,3)</f>
        <v>0</v>
      </c>
      <c r="K3053" s="17">
        <f ca="1">f_nav_adjustedreturn(A3053,参数!$B$4,参数!$B$3)</f>
        <v>0</v>
      </c>
      <c r="L3053" s="17">
        <f ca="1">f_nav_periodreturnrankingper(A3053,参数!$B$4,参数!$B$3,3)</f>
        <v>0</v>
      </c>
      <c r="M3053" s="17">
        <f ca="1">f_nav_adjustedreturn(A3053,参数!$B$5,参数!$B$4)</f>
        <v>0</v>
      </c>
      <c r="N3053" s="17">
        <f ca="1">f_nav_periodreturnrankingper(A3053,参数!$B$5,参数!$B$4,3)</f>
        <v>0</v>
      </c>
      <c r="O3053" s="17">
        <f ca="1">f_nav_adjustedreturn(A3053,参数!$B$6,参数!$B$5)</f>
        <v>0</v>
      </c>
      <c r="P3053" s="17">
        <f ca="1">f_nav_periodreturnrankingper(A3053,参数!$B$6,参数!$B$5,3)</f>
        <v>0</v>
      </c>
      <c r="Q3053" s="25">
        <f>f_return(A3053,1,参数!$B$1-365/2,参数!$B$1)</f>
        <v>0</v>
      </c>
      <c r="R3053" s="25">
        <f ca="1">f_return(A3053,1,参数!$B$4,参数!$B$1)</f>
        <v>0</v>
      </c>
      <c r="S3053" s="25">
        <f ca="1">f_return(A3053,1,参数!$B$6,参数!$B$1)</f>
        <v>0</v>
      </c>
      <c r="T3053" t="str">
        <f>f_info_investtype(A3053)</f>
        <v>普通股票型基金</v>
      </c>
      <c r="U3053" t="str">
        <f>f_info_fundmanager(A3053)</f>
        <v>李游</v>
      </c>
      <c r="V3053">
        <f>f_info_manager_onthepostdays(A3053,1)</f>
        <v>43</v>
      </c>
      <c r="W3053" s="25">
        <f ca="1">f_return_1w(A3053,"0",参数!$B$2)</f>
        <v>0</v>
      </c>
      <c r="X3053" s="25">
        <f>f_return_1m(A3053,"0",参数!$B$1)</f>
        <v>0</v>
      </c>
      <c r="Y3053" s="25">
        <f>f_return_3m(A3053,0,参数!$B$1)</f>
        <v>0</v>
      </c>
      <c r="Z3053" s="25">
        <f>f_return_6m(A3053,0,参数!B3052)</f>
        <v>0</v>
      </c>
      <c r="AA3053" t="str">
        <f>f_dq_status(A3053,参数!$B$1)</f>
        <v>开放申购|开放赎回</v>
      </c>
      <c r="AB3053" s="17">
        <f ca="1">f_risk_maxdownside(A3053,参数!$B$6,参数!$B$1)</f>
        <v>-2.89827618867211</v>
      </c>
      <c r="AC3053" s="17">
        <f ca="1">f_risk_maxdownside(A3053,参数!$B$4,参数!$B$1)</f>
        <v>-2.89827618867211</v>
      </c>
      <c r="AD3053" t="str">
        <f ca="1">f_risk_maxdownside_date(A3053,参数!$B$6,参数!$B$1)</f>
        <v>20210113-20210114</v>
      </c>
    </row>
    <row r="3054" spans="1:30">
      <c r="A3054" s="15" t="s">
        <v>3082</v>
      </c>
      <c r="B3054" t="str">
        <f>f_info_name(A3054)</f>
        <v>创金合信气候变化A</v>
      </c>
      <c r="C3054" t="str">
        <f>f_info_setupdate(A3054)</f>
        <v>2020-12-30</v>
      </c>
      <c r="D3054" s="16">
        <f t="shared" si="47"/>
        <v>26</v>
      </c>
      <c r="F3054" s="17">
        <f>f_netasset_total(A3054,参数!$B$1,100000000)</f>
        <v>0.1010817702</v>
      </c>
      <c r="G3054" s="17">
        <f ca="1">f_nav_adjustedreturn(A3054,参数!$B$2,参数!$B$1)</f>
        <v>0</v>
      </c>
      <c r="H3054" s="17">
        <f ca="1">f_nav_periodreturnrankingper(A3054,参数!$B$2,参数!$B$1,3)</f>
        <v>0</v>
      </c>
      <c r="I3054" s="17">
        <f ca="1">f_nav_adjustedreturn(A3054,参数!$B$3,参数!$B$2)</f>
        <v>0</v>
      </c>
      <c r="J3054" s="17">
        <f ca="1">f_nav_periodreturnrankingper(A3054,参数!$B$3,参数!$B$2,3)</f>
        <v>0</v>
      </c>
      <c r="K3054" s="17">
        <f ca="1">f_nav_adjustedreturn(A3054,参数!$B$4,参数!$B$3)</f>
        <v>0</v>
      </c>
      <c r="L3054" s="17">
        <f ca="1">f_nav_periodreturnrankingper(A3054,参数!$B$4,参数!$B$3,3)</f>
        <v>0</v>
      </c>
      <c r="M3054" s="17">
        <f ca="1">f_nav_adjustedreturn(A3054,参数!$B$5,参数!$B$4)</f>
        <v>0</v>
      </c>
      <c r="N3054" s="17">
        <f ca="1">f_nav_periodreturnrankingper(A3054,参数!$B$5,参数!$B$4,3)</f>
        <v>0</v>
      </c>
      <c r="O3054" s="17">
        <f ca="1">f_nav_adjustedreturn(A3054,参数!$B$6,参数!$B$5)</f>
        <v>0</v>
      </c>
      <c r="P3054" s="17">
        <f ca="1">f_nav_periodreturnrankingper(A3054,参数!$B$6,参数!$B$5,3)</f>
        <v>0</v>
      </c>
      <c r="Q3054" s="25">
        <f>f_return(A3054,1,参数!$B$1-365/2,参数!$B$1)</f>
        <v>0</v>
      </c>
      <c r="R3054" s="25">
        <f ca="1">f_return(A3054,1,参数!$B$4,参数!$B$1)</f>
        <v>0</v>
      </c>
      <c r="S3054" s="25">
        <f ca="1">f_return(A3054,1,参数!$B$6,参数!$B$1)</f>
        <v>0</v>
      </c>
      <c r="T3054" t="str">
        <f>f_info_investtype(A3054)</f>
        <v>普通股票型基金</v>
      </c>
      <c r="U3054" t="str">
        <f>f_info_fundmanager(A3054)</f>
        <v>曹春林</v>
      </c>
      <c r="V3054">
        <f>f_info_manager_onthepostdays(A3054,1)</f>
        <v>43</v>
      </c>
      <c r="W3054" s="25">
        <f ca="1">f_return_1w(A3054,"0",参数!$B$2)</f>
        <v>0</v>
      </c>
      <c r="X3054" s="25">
        <f>f_return_1m(A3054,"0",参数!$B$1)</f>
        <v>0</v>
      </c>
      <c r="Y3054" s="25">
        <f>f_return_3m(A3054,0,参数!$B$1)</f>
        <v>0</v>
      </c>
      <c r="Z3054" s="25">
        <f>f_return_6m(A3054,0,参数!B3053)</f>
        <v>0</v>
      </c>
      <c r="AA3054" t="str">
        <f>f_dq_status(A3054,参数!$B$1)</f>
        <v>开放申购|开放赎回</v>
      </c>
      <c r="AB3054" s="17">
        <f ca="1">f_risk_maxdownside(A3054,参数!$B$6,参数!$B$1)</f>
        <v>-9.90506895934086</v>
      </c>
      <c r="AC3054" s="17">
        <f ca="1">f_risk_maxdownside(A3054,参数!$B$4,参数!$B$1)</f>
        <v>-9.90506895934086</v>
      </c>
      <c r="AD3054" t="str">
        <f ca="1">f_risk_maxdownside_date(A3054,参数!$B$6,参数!$B$1)</f>
        <v>20210108-20210114</v>
      </c>
    </row>
    <row r="3055" spans="1:30">
      <c r="A3055" s="15" t="s">
        <v>3083</v>
      </c>
      <c r="B3055" t="str">
        <f>f_info_name(A3055)</f>
        <v>创金合信ESG责任投资A</v>
      </c>
      <c r="C3055" t="str">
        <f>f_info_setupdate(A3055)</f>
        <v>2020-12-30</v>
      </c>
      <c r="D3055" s="16">
        <f t="shared" si="47"/>
        <v>26</v>
      </c>
      <c r="F3055" s="17">
        <f>f_netasset_total(A3055,参数!$B$1,100000000)</f>
        <v>0.1050111747</v>
      </c>
      <c r="G3055" s="17">
        <f ca="1">f_nav_adjustedreturn(A3055,参数!$B$2,参数!$B$1)</f>
        <v>0</v>
      </c>
      <c r="H3055" s="17">
        <f ca="1">f_nav_periodreturnrankingper(A3055,参数!$B$2,参数!$B$1,3)</f>
        <v>0</v>
      </c>
      <c r="I3055" s="17">
        <f ca="1">f_nav_adjustedreturn(A3055,参数!$B$3,参数!$B$2)</f>
        <v>0</v>
      </c>
      <c r="J3055" s="17">
        <f ca="1">f_nav_periodreturnrankingper(A3055,参数!$B$3,参数!$B$2,3)</f>
        <v>0</v>
      </c>
      <c r="K3055" s="17">
        <f ca="1">f_nav_adjustedreturn(A3055,参数!$B$4,参数!$B$3)</f>
        <v>0</v>
      </c>
      <c r="L3055" s="17">
        <f ca="1">f_nav_periodreturnrankingper(A3055,参数!$B$4,参数!$B$3,3)</f>
        <v>0</v>
      </c>
      <c r="M3055" s="17">
        <f ca="1">f_nav_adjustedreturn(A3055,参数!$B$5,参数!$B$4)</f>
        <v>0</v>
      </c>
      <c r="N3055" s="17">
        <f ca="1">f_nav_periodreturnrankingper(A3055,参数!$B$5,参数!$B$4,3)</f>
        <v>0</v>
      </c>
      <c r="O3055" s="17">
        <f ca="1">f_nav_adjustedreturn(A3055,参数!$B$6,参数!$B$5)</f>
        <v>0</v>
      </c>
      <c r="P3055" s="17">
        <f ca="1">f_nav_periodreturnrankingper(A3055,参数!$B$6,参数!$B$5,3)</f>
        <v>0</v>
      </c>
      <c r="Q3055" s="25">
        <f>f_return(A3055,1,参数!$B$1-365/2,参数!$B$1)</f>
        <v>0</v>
      </c>
      <c r="R3055" s="25">
        <f ca="1">f_return(A3055,1,参数!$B$4,参数!$B$1)</f>
        <v>0</v>
      </c>
      <c r="S3055" s="25">
        <f ca="1">f_return(A3055,1,参数!$B$6,参数!$B$1)</f>
        <v>0</v>
      </c>
      <c r="T3055" t="str">
        <f>f_info_investtype(A3055)</f>
        <v>普通股票型基金</v>
      </c>
      <c r="U3055" t="str">
        <f>f_info_fundmanager(A3055)</f>
        <v>李龑,王鑫</v>
      </c>
      <c r="V3055">
        <f>f_info_manager_onthepostdays(A3055,1)</f>
        <v>43</v>
      </c>
      <c r="W3055" s="25">
        <f ca="1">f_return_1w(A3055,"0",参数!$B$2)</f>
        <v>0</v>
      </c>
      <c r="X3055" s="25">
        <f>f_return_1m(A3055,"0",参数!$B$1)</f>
        <v>0</v>
      </c>
      <c r="Y3055" s="25">
        <f>f_return_3m(A3055,0,参数!$B$1)</f>
        <v>0</v>
      </c>
      <c r="Z3055" s="25">
        <f>f_return_6m(A3055,0,参数!B3054)</f>
        <v>0</v>
      </c>
      <c r="AA3055" t="str">
        <f>f_dq_status(A3055,参数!$B$1)</f>
        <v>开放申购|开放赎回</v>
      </c>
      <c r="AB3055" s="17">
        <f ca="1">f_risk_maxdownside(A3055,参数!$B$6,参数!$B$1)</f>
        <v>-2.56215600683243</v>
      </c>
      <c r="AC3055" s="17">
        <f ca="1">f_risk_maxdownside(A3055,参数!$B$4,参数!$B$1)</f>
        <v>-2.56215600683243</v>
      </c>
      <c r="AD3055" t="str">
        <f ca="1">f_risk_maxdownside_date(A3055,参数!$B$6,参数!$B$1)</f>
        <v>20210113-20210115</v>
      </c>
    </row>
    <row r="3056" spans="1:30">
      <c r="A3056" s="15" t="s">
        <v>3084</v>
      </c>
      <c r="B3056" t="str">
        <f>f_info_name(A3056)</f>
        <v>嘉实睿享安久双利18个月持有</v>
      </c>
      <c r="C3056" t="str">
        <f>f_info_setupdate(A3056)</f>
        <v>2021-01-20</v>
      </c>
      <c r="D3056" s="16">
        <f t="shared" si="47"/>
        <v>5</v>
      </c>
      <c r="F3056" s="17">
        <f>f_netasset_total(A3056,参数!$B$1,100000000)</f>
        <v>3.0459825186</v>
      </c>
      <c r="G3056" s="17">
        <f ca="1">f_nav_adjustedreturn(A3056,参数!$B$2,参数!$B$1)</f>
        <v>0</v>
      </c>
      <c r="H3056" s="17">
        <f ca="1">f_nav_periodreturnrankingper(A3056,参数!$B$2,参数!$B$1,3)</f>
        <v>0</v>
      </c>
      <c r="I3056" s="17">
        <f ca="1">f_nav_adjustedreturn(A3056,参数!$B$3,参数!$B$2)</f>
        <v>0</v>
      </c>
      <c r="J3056" s="17">
        <f ca="1">f_nav_periodreturnrankingper(A3056,参数!$B$3,参数!$B$2,3)</f>
        <v>0</v>
      </c>
      <c r="K3056" s="17">
        <f ca="1">f_nav_adjustedreturn(A3056,参数!$B$4,参数!$B$3)</f>
        <v>0</v>
      </c>
      <c r="L3056" s="17">
        <f ca="1">f_nav_periodreturnrankingper(A3056,参数!$B$4,参数!$B$3,3)</f>
        <v>0</v>
      </c>
      <c r="M3056" s="17">
        <f ca="1">f_nav_adjustedreturn(A3056,参数!$B$5,参数!$B$4)</f>
        <v>0</v>
      </c>
      <c r="N3056" s="17">
        <f ca="1">f_nav_periodreturnrankingper(A3056,参数!$B$5,参数!$B$4,3)</f>
        <v>0</v>
      </c>
      <c r="O3056" s="17">
        <f ca="1">f_nav_adjustedreturn(A3056,参数!$B$6,参数!$B$5)</f>
        <v>0</v>
      </c>
      <c r="P3056" s="17">
        <f ca="1">f_nav_periodreturnrankingper(A3056,参数!$B$6,参数!$B$5,3)</f>
        <v>0</v>
      </c>
      <c r="Q3056" s="25">
        <f>f_return(A3056,1,参数!$B$1-365/2,参数!$B$1)</f>
        <v>0</v>
      </c>
      <c r="R3056" s="25">
        <f ca="1">f_return(A3056,1,参数!$B$4,参数!$B$1)</f>
        <v>0</v>
      </c>
      <c r="S3056" s="25">
        <f ca="1">f_return(A3056,1,参数!$B$6,参数!$B$1)</f>
        <v>0</v>
      </c>
      <c r="T3056" t="str">
        <f>f_info_investtype(A3056)</f>
        <v>混合债券型二级基金</v>
      </c>
      <c r="U3056" t="str">
        <f>f_info_fundmanager(A3056)</f>
        <v>余红</v>
      </c>
      <c r="V3056">
        <f>f_info_manager_onthepostdays(A3056,1)</f>
        <v>22</v>
      </c>
      <c r="W3056" s="25">
        <f ca="1">f_return_1w(A3056,"0",参数!$B$2)</f>
        <v>0</v>
      </c>
      <c r="X3056" s="25">
        <f>f_return_1m(A3056,"0",参数!$B$1)</f>
        <v>0</v>
      </c>
      <c r="Y3056" s="25">
        <f>f_return_3m(A3056,0,参数!$B$1)</f>
        <v>0</v>
      </c>
      <c r="Z3056" s="25">
        <f>f_return_6m(A3056,0,参数!B3055)</f>
        <v>0</v>
      </c>
      <c r="AA3056" t="str">
        <f>f_dq_status(A3056,参数!$B$1)</f>
        <v>封闭期</v>
      </c>
      <c r="AB3056" s="17">
        <f ca="1">f_risk_maxdownside(A3056,参数!$B$6,参数!$B$1)</f>
        <v>0</v>
      </c>
      <c r="AC3056" s="17">
        <f ca="1">f_risk_maxdownside(A3056,参数!$B$4,参数!$B$1)</f>
        <v>0</v>
      </c>
      <c r="AD3056" t="str">
        <f ca="1">f_risk_maxdownside_date(A3056,参数!$B$6,参数!$B$1)</f>
        <v>20210121-20210122</v>
      </c>
    </row>
    <row r="3057" spans="1:30">
      <c r="A3057" s="15" t="s">
        <v>3085</v>
      </c>
      <c r="B3057" t="str">
        <f>f_info_name(A3057)</f>
        <v>中庚价值品质一年持有</v>
      </c>
      <c r="C3057" t="str">
        <f>f_info_setupdate(A3057)</f>
        <v>2021-01-19</v>
      </c>
      <c r="D3057" s="16">
        <f t="shared" si="47"/>
        <v>6</v>
      </c>
      <c r="F3057" s="17">
        <f>f_netasset_total(A3057,参数!$B$1,100000000)</f>
        <v>27.9510865056</v>
      </c>
      <c r="G3057" s="17">
        <f ca="1">f_nav_adjustedreturn(A3057,参数!$B$2,参数!$B$1)</f>
        <v>0</v>
      </c>
      <c r="H3057" s="17">
        <f ca="1">f_nav_periodreturnrankingper(A3057,参数!$B$2,参数!$B$1,3)</f>
        <v>0</v>
      </c>
      <c r="I3057" s="17">
        <f ca="1">f_nav_adjustedreturn(A3057,参数!$B$3,参数!$B$2)</f>
        <v>0</v>
      </c>
      <c r="J3057" s="17">
        <f ca="1">f_nav_periodreturnrankingper(A3057,参数!$B$3,参数!$B$2,3)</f>
        <v>0</v>
      </c>
      <c r="K3057" s="17">
        <f ca="1">f_nav_adjustedreturn(A3057,参数!$B$4,参数!$B$3)</f>
        <v>0</v>
      </c>
      <c r="L3057" s="17">
        <f ca="1">f_nav_periodreturnrankingper(A3057,参数!$B$4,参数!$B$3,3)</f>
        <v>0</v>
      </c>
      <c r="M3057" s="17">
        <f ca="1">f_nav_adjustedreturn(A3057,参数!$B$5,参数!$B$4)</f>
        <v>0</v>
      </c>
      <c r="N3057" s="17">
        <f ca="1">f_nav_periodreturnrankingper(A3057,参数!$B$5,参数!$B$4,3)</f>
        <v>0</v>
      </c>
      <c r="O3057" s="17">
        <f ca="1">f_nav_adjustedreturn(A3057,参数!$B$6,参数!$B$5)</f>
        <v>0</v>
      </c>
      <c r="P3057" s="17">
        <f ca="1">f_nav_periodreturnrankingper(A3057,参数!$B$6,参数!$B$5,3)</f>
        <v>0</v>
      </c>
      <c r="Q3057" s="25">
        <f>f_return(A3057,1,参数!$B$1-365/2,参数!$B$1)</f>
        <v>0</v>
      </c>
      <c r="R3057" s="25">
        <f ca="1">f_return(A3057,1,参数!$B$4,参数!$B$1)</f>
        <v>0</v>
      </c>
      <c r="S3057" s="25">
        <f ca="1">f_return(A3057,1,参数!$B$6,参数!$B$1)</f>
        <v>0</v>
      </c>
      <c r="T3057" t="str">
        <f>f_info_investtype(A3057)</f>
        <v>偏股混合型基金</v>
      </c>
      <c r="U3057" t="str">
        <f>f_info_fundmanager(A3057)</f>
        <v>丘栋荣</v>
      </c>
      <c r="V3057">
        <f>f_info_manager_onthepostdays(A3057,1)</f>
        <v>23</v>
      </c>
      <c r="W3057" s="25">
        <f ca="1">f_return_1w(A3057,"0",参数!$B$2)</f>
        <v>0</v>
      </c>
      <c r="X3057" s="25">
        <f>f_return_1m(A3057,"0",参数!$B$1)</f>
        <v>0</v>
      </c>
      <c r="Y3057" s="25">
        <f>f_return_3m(A3057,0,参数!$B$1)</f>
        <v>0</v>
      </c>
      <c r="Z3057" s="25">
        <f>f_return_6m(A3057,0,参数!B3056)</f>
        <v>0</v>
      </c>
      <c r="AA3057" t="str">
        <f>f_dq_status(A3057,参数!$B$1)</f>
        <v>封闭期</v>
      </c>
      <c r="AB3057" s="17">
        <f ca="1">f_risk_maxdownside(A3057,参数!$B$6,参数!$B$1)</f>
        <v>-0.0800000000000023</v>
      </c>
      <c r="AC3057" s="17">
        <f ca="1">f_risk_maxdownside(A3057,参数!$B$4,参数!$B$1)</f>
        <v>-0.0800000000000023</v>
      </c>
      <c r="AD3057" t="str">
        <f ca="1">f_risk_maxdownside_date(A3057,参数!$B$6,参数!$B$1)</f>
        <v>20210120-20210122</v>
      </c>
    </row>
    <row r="3058" spans="1:30">
      <c r="A3058" s="15" t="s">
        <v>3086</v>
      </c>
      <c r="B3058" t="str">
        <f>f_info_name(A3058)</f>
        <v>博时汇融回报一年持有A</v>
      </c>
      <c r="C3058" t="str">
        <f>f_info_setupdate(A3058)</f>
        <v>2021-01-20</v>
      </c>
      <c r="D3058" s="16">
        <f t="shared" si="47"/>
        <v>5</v>
      </c>
      <c r="F3058" s="17">
        <f>f_netasset_total(A3058,参数!$B$1,100000000)</f>
        <v>41.4086113108</v>
      </c>
      <c r="G3058" s="17">
        <f ca="1">f_nav_adjustedreturn(A3058,参数!$B$2,参数!$B$1)</f>
        <v>0</v>
      </c>
      <c r="H3058" s="17">
        <f ca="1">f_nav_periodreturnrankingper(A3058,参数!$B$2,参数!$B$1,3)</f>
        <v>0</v>
      </c>
      <c r="I3058" s="17">
        <f ca="1">f_nav_adjustedreturn(A3058,参数!$B$3,参数!$B$2)</f>
        <v>0</v>
      </c>
      <c r="J3058" s="17">
        <f ca="1">f_nav_periodreturnrankingper(A3058,参数!$B$3,参数!$B$2,3)</f>
        <v>0</v>
      </c>
      <c r="K3058" s="17">
        <f ca="1">f_nav_adjustedreturn(A3058,参数!$B$4,参数!$B$3)</f>
        <v>0</v>
      </c>
      <c r="L3058" s="17">
        <f ca="1">f_nav_periodreturnrankingper(A3058,参数!$B$4,参数!$B$3,3)</f>
        <v>0</v>
      </c>
      <c r="M3058" s="17">
        <f ca="1">f_nav_adjustedreturn(A3058,参数!$B$5,参数!$B$4)</f>
        <v>0</v>
      </c>
      <c r="N3058" s="17">
        <f ca="1">f_nav_periodreturnrankingper(A3058,参数!$B$5,参数!$B$4,3)</f>
        <v>0</v>
      </c>
      <c r="O3058" s="17">
        <f ca="1">f_nav_adjustedreturn(A3058,参数!$B$6,参数!$B$5)</f>
        <v>0</v>
      </c>
      <c r="P3058" s="17">
        <f ca="1">f_nav_periodreturnrankingper(A3058,参数!$B$6,参数!$B$5,3)</f>
        <v>0</v>
      </c>
      <c r="Q3058" s="25">
        <f>f_return(A3058,1,参数!$B$1-365/2,参数!$B$1)</f>
        <v>0</v>
      </c>
      <c r="R3058" s="25">
        <f ca="1">f_return(A3058,1,参数!$B$4,参数!$B$1)</f>
        <v>0</v>
      </c>
      <c r="S3058" s="25">
        <f ca="1">f_return(A3058,1,参数!$B$6,参数!$B$1)</f>
        <v>0</v>
      </c>
      <c r="T3058" t="str">
        <f>f_info_investtype(A3058)</f>
        <v>偏股混合型基金</v>
      </c>
      <c r="U3058" t="str">
        <f>f_info_fundmanager(A3058)</f>
        <v>吴渭</v>
      </c>
      <c r="V3058">
        <f>f_info_manager_onthepostdays(A3058,1)</f>
        <v>22</v>
      </c>
      <c r="W3058" s="25">
        <f ca="1">f_return_1w(A3058,"0",参数!$B$2)</f>
        <v>0</v>
      </c>
      <c r="X3058" s="25">
        <f>f_return_1m(A3058,"0",参数!$B$1)</f>
        <v>0</v>
      </c>
      <c r="Y3058" s="25">
        <f>f_return_3m(A3058,0,参数!$B$1)</f>
        <v>0</v>
      </c>
      <c r="Z3058" s="25">
        <f>f_return_6m(A3058,0,参数!B3057)</f>
        <v>0</v>
      </c>
      <c r="AA3058" t="str">
        <f>f_dq_status(A3058,参数!$B$1)</f>
        <v>封闭期</v>
      </c>
      <c r="AB3058" s="17">
        <f ca="1">f_risk_maxdownside(A3058,参数!$B$6,参数!$B$1)</f>
        <v>0</v>
      </c>
      <c r="AC3058" s="17">
        <f ca="1">f_risk_maxdownside(A3058,参数!$B$4,参数!$B$1)</f>
        <v>0</v>
      </c>
      <c r="AD3058" t="str">
        <f ca="1">f_risk_maxdownside_date(A3058,参数!$B$6,参数!$B$1)</f>
        <v>20210121-20210122</v>
      </c>
    </row>
    <row r="3059" spans="1:30">
      <c r="A3059" s="15" t="s">
        <v>3087</v>
      </c>
      <c r="B3059" t="str">
        <f>f_info_name(A3059)</f>
        <v>信达澳银星奕A</v>
      </c>
      <c r="C3059" t="str">
        <f>f_info_setupdate(A3059)</f>
        <v>2021-01-22</v>
      </c>
      <c r="D3059" s="16">
        <f t="shared" si="47"/>
        <v>3</v>
      </c>
      <c r="F3059" s="17">
        <f>f_netasset_total(A3059,参数!$B$1,100000000)</f>
        <v>49.5050872405</v>
      </c>
      <c r="G3059" s="17">
        <f ca="1">f_nav_adjustedreturn(A3059,参数!$B$2,参数!$B$1)</f>
        <v>0</v>
      </c>
      <c r="H3059" s="17">
        <f ca="1">f_nav_periodreturnrankingper(A3059,参数!$B$2,参数!$B$1,3)</f>
        <v>0</v>
      </c>
      <c r="I3059" s="17">
        <f ca="1">f_nav_adjustedreturn(A3059,参数!$B$3,参数!$B$2)</f>
        <v>0</v>
      </c>
      <c r="J3059" s="17">
        <f ca="1">f_nav_periodreturnrankingper(A3059,参数!$B$3,参数!$B$2,3)</f>
        <v>0</v>
      </c>
      <c r="K3059" s="17">
        <f ca="1">f_nav_adjustedreturn(A3059,参数!$B$4,参数!$B$3)</f>
        <v>0</v>
      </c>
      <c r="L3059" s="17">
        <f ca="1">f_nav_periodreturnrankingper(A3059,参数!$B$4,参数!$B$3,3)</f>
        <v>0</v>
      </c>
      <c r="M3059" s="17">
        <f ca="1">f_nav_adjustedreturn(A3059,参数!$B$5,参数!$B$4)</f>
        <v>0</v>
      </c>
      <c r="N3059" s="17">
        <f ca="1">f_nav_periodreturnrankingper(A3059,参数!$B$5,参数!$B$4,3)</f>
        <v>0</v>
      </c>
      <c r="O3059" s="17">
        <f ca="1">f_nav_adjustedreturn(A3059,参数!$B$6,参数!$B$5)</f>
        <v>0</v>
      </c>
      <c r="P3059" s="17">
        <f ca="1">f_nav_periodreturnrankingper(A3059,参数!$B$6,参数!$B$5,3)</f>
        <v>0</v>
      </c>
      <c r="Q3059" s="25">
        <f>f_return(A3059,1,参数!$B$1-365/2,参数!$B$1)</f>
        <v>0</v>
      </c>
      <c r="R3059" s="25">
        <f ca="1">f_return(A3059,1,参数!$B$4,参数!$B$1)</f>
        <v>0</v>
      </c>
      <c r="S3059" s="25">
        <f ca="1">f_return(A3059,1,参数!$B$6,参数!$B$1)</f>
        <v>0</v>
      </c>
      <c r="T3059" t="str">
        <f>f_info_investtype(A3059)</f>
        <v>偏股混合型基金</v>
      </c>
      <c r="U3059" t="str">
        <f>f_info_fundmanager(A3059)</f>
        <v>冯明远</v>
      </c>
      <c r="V3059">
        <f>f_info_manager_onthepostdays(A3059,1)</f>
        <v>20</v>
      </c>
      <c r="W3059" s="25">
        <f ca="1">f_return_1w(A3059,"0",参数!$B$2)</f>
        <v>0</v>
      </c>
      <c r="X3059" s="25">
        <f>f_return_1m(A3059,"0",参数!$B$1)</f>
        <v>0</v>
      </c>
      <c r="Y3059" s="25">
        <f>f_return_3m(A3059,0,参数!$B$1)</f>
        <v>0</v>
      </c>
      <c r="Z3059" s="25">
        <f>f_return_6m(A3059,0,参数!B3058)</f>
        <v>0</v>
      </c>
      <c r="AA3059" t="str">
        <f>f_dq_status(A3059,参数!$B$1)</f>
        <v>封闭期</v>
      </c>
      <c r="AB3059" s="17">
        <f ca="1">f_risk_maxdownside(A3059,参数!$B$6,参数!$B$1)</f>
        <v>0</v>
      </c>
      <c r="AC3059" s="17">
        <f ca="1">f_risk_maxdownside(A3059,参数!$B$4,参数!$B$1)</f>
        <v>0</v>
      </c>
      <c r="AD3059">
        <f ca="1">f_risk_maxdownside_date(A3059,参数!$B$6,参数!$B$1)</f>
        <v>0</v>
      </c>
    </row>
    <row r="3060" spans="1:30">
      <c r="A3060" s="15" t="s">
        <v>3088</v>
      </c>
      <c r="B3060" t="str">
        <f>f_info_name(A3060)</f>
        <v>创金合信数字经济主题A</v>
      </c>
      <c r="C3060" t="str">
        <f>f_info_setupdate(A3060)</f>
        <v>2021-01-20</v>
      </c>
      <c r="D3060" s="16">
        <f t="shared" si="47"/>
        <v>5</v>
      </c>
      <c r="F3060" s="17">
        <f>f_netasset_total(A3060,参数!$B$1,100000000)</f>
        <v>0.2558555141</v>
      </c>
      <c r="G3060" s="17">
        <f ca="1">f_nav_adjustedreturn(A3060,参数!$B$2,参数!$B$1)</f>
        <v>0</v>
      </c>
      <c r="H3060" s="17">
        <f ca="1">f_nav_periodreturnrankingper(A3060,参数!$B$2,参数!$B$1,3)</f>
        <v>0</v>
      </c>
      <c r="I3060" s="17">
        <f ca="1">f_nav_adjustedreturn(A3060,参数!$B$3,参数!$B$2)</f>
        <v>0</v>
      </c>
      <c r="J3060" s="17">
        <f ca="1">f_nav_periodreturnrankingper(A3060,参数!$B$3,参数!$B$2,3)</f>
        <v>0</v>
      </c>
      <c r="K3060" s="17">
        <f ca="1">f_nav_adjustedreturn(A3060,参数!$B$4,参数!$B$3)</f>
        <v>0</v>
      </c>
      <c r="L3060" s="17">
        <f ca="1">f_nav_periodreturnrankingper(A3060,参数!$B$4,参数!$B$3,3)</f>
        <v>0</v>
      </c>
      <c r="M3060" s="17">
        <f ca="1">f_nav_adjustedreturn(A3060,参数!$B$5,参数!$B$4)</f>
        <v>0</v>
      </c>
      <c r="N3060" s="17">
        <f ca="1">f_nav_periodreturnrankingper(A3060,参数!$B$5,参数!$B$4,3)</f>
        <v>0</v>
      </c>
      <c r="O3060" s="17">
        <f ca="1">f_nav_adjustedreturn(A3060,参数!$B$6,参数!$B$5)</f>
        <v>0</v>
      </c>
      <c r="P3060" s="17">
        <f ca="1">f_nav_periodreturnrankingper(A3060,参数!$B$6,参数!$B$5,3)</f>
        <v>0</v>
      </c>
      <c r="Q3060" s="25">
        <f>f_return(A3060,1,参数!$B$1-365/2,参数!$B$1)</f>
        <v>0</v>
      </c>
      <c r="R3060" s="25">
        <f ca="1">f_return(A3060,1,参数!$B$4,参数!$B$1)</f>
        <v>0</v>
      </c>
      <c r="S3060" s="25">
        <f ca="1">f_return(A3060,1,参数!$B$6,参数!$B$1)</f>
        <v>0</v>
      </c>
      <c r="T3060" t="str">
        <f>f_info_investtype(A3060)</f>
        <v>普通股票型基金</v>
      </c>
      <c r="U3060" t="str">
        <f>f_info_fundmanager(A3060)</f>
        <v>曹春林,王浩冰</v>
      </c>
      <c r="V3060">
        <f>f_info_manager_onthepostdays(A3060,1)</f>
        <v>22</v>
      </c>
      <c r="W3060" s="25">
        <f ca="1">f_return_1w(A3060,"0",参数!$B$2)</f>
        <v>0</v>
      </c>
      <c r="X3060" s="25">
        <f>f_return_1m(A3060,"0",参数!$B$1)</f>
        <v>0</v>
      </c>
      <c r="Y3060" s="25">
        <f>f_return_3m(A3060,0,参数!$B$1)</f>
        <v>0</v>
      </c>
      <c r="Z3060" s="25">
        <f>f_return_6m(A3060,0,参数!B3059)</f>
        <v>0</v>
      </c>
      <c r="AA3060" t="str">
        <f>f_dq_status(A3060,参数!$B$1)</f>
        <v>封闭期</v>
      </c>
      <c r="AB3060" s="17">
        <f ca="1">f_risk_maxdownside(A3060,参数!$B$6,参数!$B$1)</f>
        <v>-0.0099999999999989</v>
      </c>
      <c r="AC3060" s="17">
        <f ca="1">f_risk_maxdownside(A3060,参数!$B$4,参数!$B$1)</f>
        <v>-0.0099999999999989</v>
      </c>
      <c r="AD3060" t="str">
        <f ca="1">f_risk_maxdownside_date(A3060,参数!$B$6,参数!$B$1)</f>
        <v>20210121-20210122</v>
      </c>
    </row>
    <row r="3061" spans="1:30">
      <c r="A3061" s="15" t="s">
        <v>3089</v>
      </c>
      <c r="B3061" t="str">
        <f>f_info_name(A3061)</f>
        <v>国泰金鹰增长</v>
      </c>
      <c r="C3061" t="str">
        <f>f_info_setupdate(A3061)</f>
        <v>2002-05-08</v>
      </c>
      <c r="D3061" s="16">
        <f t="shared" si="47"/>
        <v>6837</v>
      </c>
      <c r="F3061" s="17">
        <f>f_netasset_total(A3061,参数!$B$1,100000000)</f>
        <v>18.3381691024</v>
      </c>
      <c r="G3061" s="17">
        <f ca="1">f_nav_adjustedreturn(A3061,参数!$B$2,参数!$B$1)</f>
        <v>24.3516100957354</v>
      </c>
      <c r="H3061" s="17">
        <f ca="1">f_nav_periodreturnrankingper(A3061,参数!$B$2,参数!$B$1,3)</f>
        <v>69.2429857067231</v>
      </c>
      <c r="I3061" s="17">
        <f ca="1">f_nav_adjustedreturn(A3061,参数!$B$3,参数!$B$2)</f>
        <v>42.7506522549385</v>
      </c>
      <c r="J3061" s="17">
        <f ca="1">f_nav_periodreturnrankingper(A3061,参数!$B$3,参数!$B$2,3)</f>
        <v>25.8639910813824</v>
      </c>
      <c r="K3061" s="17">
        <f ca="1">f_nav_adjustedreturn(A3061,参数!$B$4,参数!$B$3)</f>
        <v>-21.7119465972301</v>
      </c>
      <c r="L3061" s="17">
        <f ca="1">f_nav_periodreturnrankingper(A3061,参数!$B$4,参数!$B$3,3)</f>
        <v>72.0795892169448</v>
      </c>
      <c r="M3061" s="17">
        <f ca="1">f_nav_adjustedreturn(A3061,参数!$B$5,参数!$B$4)</f>
        <v>28.2830049650194</v>
      </c>
      <c r="N3061" s="17">
        <f ca="1">f_nav_periodreturnrankingper(A3061,参数!$B$5,参数!$B$4,3)</f>
        <v>12.214342001576</v>
      </c>
      <c r="O3061" s="17">
        <f ca="1">f_nav_adjustedreturn(A3061,参数!$B$6,参数!$B$5)</f>
        <v>16.5902017807709</v>
      </c>
      <c r="P3061" s="17">
        <f ca="1">f_nav_periodreturnrankingper(A3061,参数!$B$6,参数!$B$5,3)</f>
        <v>6.53061224489796</v>
      </c>
      <c r="Q3061" s="25">
        <f>f_return(A3061,1,参数!$B$1-365/2,参数!$B$1)</f>
        <v>16.9251470254971</v>
      </c>
      <c r="R3061" s="25">
        <f ca="1">f_return(A3061,1,参数!$B$4,参数!$B$1)</f>
        <v>11.58304299341</v>
      </c>
      <c r="S3061" s="25">
        <f ca="1">f_return(A3061,1,参数!$B$6,参数!$B$1)</f>
        <v>15.8295031786091</v>
      </c>
      <c r="T3061" t="str">
        <f>f_info_investtype(A3061)</f>
        <v>灵活配置型基金</v>
      </c>
      <c r="U3061" t="str">
        <f>f_info_fundmanager(A3061)</f>
        <v>徐治彪</v>
      </c>
      <c r="V3061">
        <f>f_info_manager_onthepostdays(A3061,1)</f>
        <v>202</v>
      </c>
      <c r="W3061" s="25">
        <f ca="1">f_return_1w(A3061,"0",参数!$B$2)</f>
        <v>-0.398751733703182</v>
      </c>
      <c r="X3061" s="25">
        <f>f_return_1m(A3061,"0",参数!$B$1)</f>
        <v>7.85024154589372</v>
      </c>
      <c r="Y3061" s="25">
        <f>f_return_3m(A3061,0,参数!$B$1)</f>
        <v>7.1867966991748</v>
      </c>
      <c r="Z3061" s="25">
        <f>f_return_6m(A3061,0,参数!B3060)</f>
        <v>3.93616259929865</v>
      </c>
      <c r="AA3061" t="str">
        <f>f_dq_status(A3061,参数!$B$1)</f>
        <v>开放申购|开放赎回</v>
      </c>
      <c r="AB3061" s="17">
        <f ca="1">f_risk_maxdownside(A3061,参数!$B$6,参数!$B$1)</f>
        <v>-31.9860885156146</v>
      </c>
      <c r="AC3061" s="17">
        <f ca="1">f_risk_maxdownside(A3061,参数!$B$4,参数!$B$1)</f>
        <v>-31.8254959830323</v>
      </c>
      <c r="AD3061" t="str">
        <f ca="1">f_risk_maxdownside_date(A3061,参数!$B$6,参数!$B$1)</f>
        <v>20171111-20190103</v>
      </c>
    </row>
    <row r="3062" spans="1:30">
      <c r="A3062" s="15" t="s">
        <v>3090</v>
      </c>
      <c r="B3062" t="str">
        <f>f_info_name(A3062)</f>
        <v>国泰金龙行业精选</v>
      </c>
      <c r="C3062" t="str">
        <f>f_info_setupdate(A3062)</f>
        <v>2003-12-05</v>
      </c>
      <c r="D3062" s="16">
        <f t="shared" si="47"/>
        <v>6261</v>
      </c>
      <c r="F3062" s="17">
        <f>f_netasset_total(A3062,参数!$B$1,100000000)</f>
        <v>14.2482523505</v>
      </c>
      <c r="G3062" s="17">
        <f ca="1">f_nav_adjustedreturn(A3062,参数!$B$2,参数!$B$1)</f>
        <v>58.6186683636925</v>
      </c>
      <c r="H3062" s="17">
        <f ca="1">f_nav_periodreturnrankingper(A3062,参数!$B$2,参数!$B$1,3)</f>
        <v>63.8861629048086</v>
      </c>
      <c r="I3062" s="17">
        <f ca="1">f_nav_adjustedreturn(A3062,参数!$B$3,参数!$B$2)</f>
        <v>56.9343065693431</v>
      </c>
      <c r="J3062" s="17">
        <f ca="1">f_nav_periodreturnrankingper(A3062,参数!$B$3,参数!$B$2,3)</f>
        <v>24.5179063360882</v>
      </c>
      <c r="K3062" s="17">
        <f ca="1">f_nav_adjustedreturn(A3062,参数!$B$4,参数!$B$3)</f>
        <v>-36.7692307692308</v>
      </c>
      <c r="L3062" s="17">
        <f ca="1">f_nav_periodreturnrankingper(A3062,参数!$B$4,参数!$B$3,3)</f>
        <v>96.5635738831615</v>
      </c>
      <c r="M3062" s="17">
        <f ca="1">f_nav_adjustedreturn(A3062,参数!$B$5,参数!$B$4)</f>
        <v>22.0259554675248</v>
      </c>
      <c r="N3062" s="17">
        <f ca="1">f_nav_periodreturnrankingper(A3062,参数!$B$5,参数!$B$4,3)</f>
        <v>47.6653696498054</v>
      </c>
      <c r="O3062" s="17">
        <f ca="1">f_nav_adjustedreturn(A3062,参数!$B$6,参数!$B$5)</f>
        <v>19.9107000207958</v>
      </c>
      <c r="P3062" s="17">
        <f ca="1">f_nav_periodreturnrankingper(A3062,参数!$B$6,参数!$B$5,3)</f>
        <v>5.8455114822547</v>
      </c>
      <c r="Q3062" s="25">
        <f>f_return(A3062,1,参数!$B$1-365/2,参数!$B$1)</f>
        <v>67.8521387511282</v>
      </c>
      <c r="R3062" s="25">
        <f ca="1">f_return(A3062,1,参数!$B$4,参数!$B$1)</f>
        <v>16.3072991529561</v>
      </c>
      <c r="S3062" s="25">
        <f ca="1">f_return(A3062,1,参数!$B$6,参数!$B$1)</f>
        <v>18.0593234907387</v>
      </c>
      <c r="T3062" t="str">
        <f>f_info_investtype(A3062)</f>
        <v>偏股混合型基金</v>
      </c>
      <c r="U3062" t="str">
        <f>f_info_fundmanager(A3062)</f>
        <v>杨飞</v>
      </c>
      <c r="V3062">
        <f>f_info_manager_onthepostdays(A3062,1)</f>
        <v>2305</v>
      </c>
      <c r="W3062" s="25">
        <f ca="1">f_return_1w(A3062,"0",参数!$B$2)</f>
        <v>3.36538461538463</v>
      </c>
      <c r="X3062" s="25">
        <f>f_return_1m(A3062,"0",参数!$B$1)</f>
        <v>13.9298898603359</v>
      </c>
      <c r="Y3062" s="25">
        <f>f_return_3m(A3062,0,参数!$B$1)</f>
        <v>28.8526965926721</v>
      </c>
      <c r="Z3062" s="25">
        <f>f_return_6m(A3062,0,参数!B3061)</f>
        <v>29.5070600518327</v>
      </c>
      <c r="AA3062" t="str">
        <f>f_dq_status(A3062,参数!$B$1)</f>
        <v>暂停大额申购|开放赎回</v>
      </c>
      <c r="AB3062" s="17">
        <f ca="1">f_risk_maxdownside(A3062,参数!$B$6,参数!$B$1)</f>
        <v>-45.1063829787234</v>
      </c>
      <c r="AC3062" s="17">
        <f ca="1">f_risk_maxdownside(A3062,参数!$B$4,参数!$B$1)</f>
        <v>-40.3697996918336</v>
      </c>
      <c r="AD3062" t="str">
        <f ca="1">f_risk_maxdownside_date(A3062,参数!$B$6,参数!$B$1)</f>
        <v>20171101-20190103</v>
      </c>
    </row>
    <row r="3063" spans="1:30">
      <c r="A3063" s="15" t="s">
        <v>3091</v>
      </c>
      <c r="B3063" t="str">
        <f>f_info_name(A3063)</f>
        <v>国泰金马稳健回报</v>
      </c>
      <c r="C3063" t="str">
        <f>f_info_setupdate(A3063)</f>
        <v>2004-06-18</v>
      </c>
      <c r="D3063" s="16">
        <f t="shared" si="47"/>
        <v>6065</v>
      </c>
      <c r="F3063" s="17">
        <f>f_netasset_total(A3063,参数!$B$1,100000000)</f>
        <v>15.6523643469</v>
      </c>
      <c r="G3063" s="17">
        <f ca="1">f_nav_adjustedreturn(A3063,参数!$B$2,参数!$B$1)</f>
        <v>95.7038610353772</v>
      </c>
      <c r="H3063" s="17">
        <f ca="1">f_nav_periodreturnrankingper(A3063,参数!$B$2,参数!$B$1,3)</f>
        <v>12.7576054955839</v>
      </c>
      <c r="I3063" s="17">
        <f ca="1">f_nav_adjustedreturn(A3063,参数!$B$3,参数!$B$2)</f>
        <v>40.3813774536</v>
      </c>
      <c r="J3063" s="17">
        <f ca="1">f_nav_periodreturnrankingper(A3063,参数!$B$3,参数!$B$2,3)</f>
        <v>54.8209366391185</v>
      </c>
      <c r="K3063" s="17">
        <f ca="1">f_nav_adjustedreturn(A3063,参数!$B$4,参数!$B$3)</f>
        <v>-24.0177229207622</v>
      </c>
      <c r="L3063" s="17">
        <f ca="1">f_nav_periodreturnrankingper(A3063,参数!$B$4,参数!$B$3,3)</f>
        <v>49.1408934707904</v>
      </c>
      <c r="M3063" s="17">
        <f ca="1">f_nav_adjustedreturn(A3063,参数!$B$5,参数!$B$4)</f>
        <v>49.3729772700514</v>
      </c>
      <c r="N3063" s="17">
        <f ca="1">f_nav_periodreturnrankingper(A3063,参数!$B$5,参数!$B$4,3)</f>
        <v>3.89105058365759</v>
      </c>
      <c r="O3063" s="17">
        <f ca="1">f_nav_adjustedreturn(A3063,参数!$B$6,参数!$B$5)</f>
        <v>16.6666666666667</v>
      </c>
      <c r="P3063" s="17">
        <f ca="1">f_nav_periodreturnrankingper(A3063,参数!$B$6,参数!$B$5,3)</f>
        <v>10.0208768267223</v>
      </c>
      <c r="Q3063" s="25">
        <f>f_return(A3063,1,参数!$B$1-365/2,参数!$B$1)</f>
        <v>135.349717958831</v>
      </c>
      <c r="R3063" s="25">
        <f ca="1">f_return(A3063,1,参数!$B$4,参数!$B$1)</f>
        <v>27.7742060149938</v>
      </c>
      <c r="S3063" s="25">
        <f ca="1">f_return(A3063,1,参数!$B$6,参数!$B$1)</f>
        <v>29.1041880261279</v>
      </c>
      <c r="T3063" t="str">
        <f>f_info_investtype(A3063)</f>
        <v>偏股混合型基金</v>
      </c>
      <c r="U3063" t="str">
        <f>f_info_fundmanager(A3063)</f>
        <v>李恒</v>
      </c>
      <c r="V3063">
        <f>f_info_manager_onthepostdays(A3063,1)</f>
        <v>1477</v>
      </c>
      <c r="W3063" s="25">
        <f ca="1">f_return_1w(A3063,"0",参数!$B$2)</f>
        <v>-5.76208178438662</v>
      </c>
      <c r="X3063" s="25">
        <f>f_return_1m(A3063,"0",参数!$B$1)</f>
        <v>15.4413700348298</v>
      </c>
      <c r="Y3063" s="25">
        <f>f_return_3m(A3063,0,参数!$B$1)</f>
        <v>38.0958351356106</v>
      </c>
      <c r="Z3063" s="25">
        <f>f_return_6m(A3063,0,参数!B3062)</f>
        <v>55.3722903815409</v>
      </c>
      <c r="AA3063" t="str">
        <f>f_dq_status(A3063,参数!$B$1)</f>
        <v>开放申购|开放赎回</v>
      </c>
      <c r="AB3063" s="17">
        <f ca="1">f_risk_maxdownside(A3063,参数!$B$6,参数!$B$1)</f>
        <v>-32.1428571149566</v>
      </c>
      <c r="AC3063" s="17">
        <f ca="1">f_risk_maxdownside(A3063,参数!$B$4,参数!$B$1)</f>
        <v>-31.1264946224053</v>
      </c>
      <c r="AD3063" t="str">
        <f ca="1">f_risk_maxdownside_date(A3063,参数!$B$6,参数!$B$1)</f>
        <v>20180117-20190103</v>
      </c>
    </row>
    <row r="3064" spans="1:30">
      <c r="A3064" s="15" t="s">
        <v>3092</v>
      </c>
      <c r="B3064" t="str">
        <f>f_info_name(A3064)</f>
        <v>国泰金鹏蓝筹价值</v>
      </c>
      <c r="C3064" t="str">
        <f>f_info_setupdate(A3064)</f>
        <v>2006-09-29</v>
      </c>
      <c r="D3064" s="16">
        <f t="shared" si="47"/>
        <v>5232</v>
      </c>
      <c r="F3064" s="17">
        <f>f_netasset_total(A3064,参数!$B$1,100000000)</f>
        <v>6.2706869827</v>
      </c>
      <c r="G3064" s="17">
        <f ca="1">f_nav_adjustedreturn(A3064,参数!$B$2,参数!$B$1)</f>
        <v>71.5609901334195</v>
      </c>
      <c r="H3064" s="17">
        <f ca="1">f_nav_periodreturnrankingper(A3064,参数!$B$2,参数!$B$1,3)</f>
        <v>45.1422963689892</v>
      </c>
      <c r="I3064" s="17">
        <f ca="1">f_nav_adjustedreturn(A3064,参数!$B$3,参数!$B$2)</f>
        <v>41.4438502673797</v>
      </c>
      <c r="J3064" s="17">
        <f ca="1">f_nav_periodreturnrankingper(A3064,参数!$B$3,参数!$B$2,3)</f>
        <v>52.7548209366391</v>
      </c>
      <c r="K3064" s="17">
        <f ca="1">f_nav_adjustedreturn(A3064,参数!$B$4,参数!$B$3)</f>
        <v>-33.3926981300089</v>
      </c>
      <c r="L3064" s="17">
        <f ca="1">f_nav_periodreturnrankingper(A3064,参数!$B$4,参数!$B$3,3)</f>
        <v>92.6116838487973</v>
      </c>
      <c r="M3064" s="17">
        <f ca="1">f_nav_adjustedreturn(A3064,参数!$B$5,参数!$B$4)</f>
        <v>36.8712594613039</v>
      </c>
      <c r="N3064" s="17">
        <f ca="1">f_nav_periodreturnrankingper(A3064,参数!$B$5,参数!$B$4,3)</f>
        <v>15.7587548638132</v>
      </c>
      <c r="O3064" s="17">
        <f ca="1">f_nav_adjustedreturn(A3064,参数!$B$6,参数!$B$5)</f>
        <v>12.0405576679341</v>
      </c>
      <c r="P3064" s="17">
        <f ca="1">f_nav_periodreturnrankingper(A3064,参数!$B$6,参数!$B$5,3)</f>
        <v>20.6680584551148</v>
      </c>
      <c r="Q3064" s="25">
        <f>f_return(A3064,1,参数!$B$1-365/2,参数!$B$1)</f>
        <v>93.3008875060245</v>
      </c>
      <c r="R3064" s="25">
        <f ca="1">f_return(A3064,1,参数!$B$4,参数!$B$1)</f>
        <v>17.3396347355668</v>
      </c>
      <c r="S3064" s="25">
        <f ca="1">f_return(A3064,1,参数!$B$6,参数!$B$1)</f>
        <v>19.7008507403619</v>
      </c>
      <c r="T3064" t="str">
        <f>f_info_investtype(A3064)</f>
        <v>偏股混合型基金</v>
      </c>
      <c r="U3064" t="str">
        <f>f_info_fundmanager(A3064)</f>
        <v>胡松</v>
      </c>
      <c r="V3064">
        <f>f_info_manager_onthepostdays(A3064,1)</f>
        <v>139</v>
      </c>
      <c r="W3064" s="25">
        <f ca="1">f_return_1w(A3064,"0",参数!$B$2)</f>
        <v>-0.56390977443609</v>
      </c>
      <c r="X3064" s="25">
        <f>f_return_1m(A3064,"0",参数!$B$1)</f>
        <v>17.6354682833168</v>
      </c>
      <c r="Y3064" s="25">
        <f>f_return_3m(A3064,0,参数!$B$1)</f>
        <v>27.5555358827532</v>
      </c>
      <c r="Z3064" s="25">
        <f>f_return_6m(A3064,0,参数!B3063)</f>
        <v>35.324931916298</v>
      </c>
      <c r="AA3064" t="str">
        <f>f_dq_status(A3064,参数!$B$1)</f>
        <v>开放申购|开放赎回</v>
      </c>
      <c r="AB3064" s="17">
        <f ca="1">f_risk_maxdownside(A3064,参数!$B$6,参数!$B$1)</f>
        <v>-37.2896368467671</v>
      </c>
      <c r="AC3064" s="17">
        <f ca="1">f_risk_maxdownside(A3064,参数!$B$4,参数!$B$1)</f>
        <v>-37.2896368467671</v>
      </c>
      <c r="AD3064" t="str">
        <f ca="1">f_risk_maxdownside_date(A3064,参数!$B$6,参数!$B$1)</f>
        <v>20180127-20190103</v>
      </c>
    </row>
    <row r="3065" spans="1:30">
      <c r="A3065" s="15" t="s">
        <v>3093</v>
      </c>
      <c r="B3065" t="str">
        <f>f_info_name(A3065)</f>
        <v>国泰金牛创新成长</v>
      </c>
      <c r="C3065" t="str">
        <f>f_info_setupdate(A3065)</f>
        <v>2007-05-18</v>
      </c>
      <c r="D3065" s="16">
        <f t="shared" si="47"/>
        <v>5001</v>
      </c>
      <c r="F3065" s="17">
        <f>f_netasset_total(A3065,参数!$B$1,100000000)</f>
        <v>20.7597008989</v>
      </c>
      <c r="G3065" s="17">
        <f ca="1">f_nav_adjustedreturn(A3065,参数!$B$2,参数!$B$1)</f>
        <v>57.7023696861648</v>
      </c>
      <c r="H3065" s="17">
        <f ca="1">f_nav_periodreturnrankingper(A3065,参数!$B$2,参数!$B$1,3)</f>
        <v>65.3581943081452</v>
      </c>
      <c r="I3065" s="17">
        <f ca="1">f_nav_adjustedreturn(A3065,参数!$B$3,参数!$B$2)</f>
        <v>56.4345732000215</v>
      </c>
      <c r="J3065" s="17">
        <f ca="1">f_nav_periodreturnrankingper(A3065,参数!$B$3,参数!$B$2,3)</f>
        <v>24.7933884297521</v>
      </c>
      <c r="K3065" s="17">
        <f ca="1">f_nav_adjustedreturn(A3065,参数!$B$4,参数!$B$3)</f>
        <v>-24.3034055727554</v>
      </c>
      <c r="L3065" s="17">
        <f ca="1">f_nav_periodreturnrankingper(A3065,参数!$B$4,参数!$B$3,3)</f>
        <v>50.3436426116838</v>
      </c>
      <c r="M3065" s="17">
        <f ca="1">f_nav_adjustedreturn(A3065,参数!$B$5,参数!$B$4)</f>
        <v>16.4940512130953</v>
      </c>
      <c r="N3065" s="17">
        <f ca="1">f_nav_periodreturnrankingper(A3065,参数!$B$5,参数!$B$4,3)</f>
        <v>61.284046692607</v>
      </c>
      <c r="O3065" s="17">
        <f ca="1">f_nav_adjustedreturn(A3065,参数!$B$6,参数!$B$5)</f>
        <v>15.6742556917688</v>
      </c>
      <c r="P3065" s="17">
        <f ca="1">f_nav_periodreturnrankingper(A3065,参数!$B$6,参数!$B$5,3)</f>
        <v>11.482254697286</v>
      </c>
      <c r="Q3065" s="25">
        <f>f_return(A3065,1,参数!$B$1-365/2,参数!$B$1)</f>
        <v>17.0499607508243</v>
      </c>
      <c r="R3065" s="25">
        <f ca="1">f_return(A3065,1,参数!$B$4,参数!$B$1)</f>
        <v>23.1213223283946</v>
      </c>
      <c r="S3065" s="25">
        <f ca="1">f_return(A3065,1,参数!$B$6,参数!$B$1)</f>
        <v>20.0802434506683</v>
      </c>
      <c r="T3065" t="str">
        <f>f_info_investtype(A3065)</f>
        <v>偏股混合型基金</v>
      </c>
      <c r="U3065" t="str">
        <f>f_info_fundmanager(A3065)</f>
        <v>程洲,姜英</v>
      </c>
      <c r="V3065">
        <f>f_info_manager_onthepostdays(A3065,1)</f>
        <v>2208</v>
      </c>
      <c r="W3065" s="25">
        <f ca="1">f_return_1w(A3065,"0",参数!$B$2)</f>
        <v>0.153491941673064</v>
      </c>
      <c r="X3065" s="25">
        <f>f_return_1m(A3065,"0",参数!$B$1)</f>
        <v>5.00081246961479</v>
      </c>
      <c r="Y3065" s="25">
        <f>f_return_3m(A3065,0,参数!$B$1)</f>
        <v>7.02110891338793</v>
      </c>
      <c r="Z3065" s="25">
        <f>f_return_6m(A3065,0,参数!B3064)</f>
        <v>-2.3826055653616</v>
      </c>
      <c r="AA3065" t="str">
        <f>f_dq_status(A3065,参数!$B$1)</f>
        <v>开放申购|开放赎回</v>
      </c>
      <c r="AB3065" s="17">
        <f ca="1">f_risk_maxdownside(A3065,参数!$B$6,参数!$B$1)</f>
        <v>-30.7156153392058</v>
      </c>
      <c r="AC3065" s="17">
        <f ca="1">f_risk_maxdownside(A3065,参数!$B$4,参数!$B$1)</f>
        <v>-30.4548959136469</v>
      </c>
      <c r="AD3065" t="str">
        <f ca="1">f_risk_maxdownside_date(A3065,参数!$B$6,参数!$B$1)</f>
        <v>20180110-20190103</v>
      </c>
    </row>
    <row r="3066" spans="1:30">
      <c r="A3066" s="15" t="s">
        <v>3094</v>
      </c>
      <c r="B3066" t="str">
        <f>f_info_name(A3066)</f>
        <v>国泰区位优势</v>
      </c>
      <c r="C3066" t="str">
        <f>f_info_setupdate(A3066)</f>
        <v>2009-05-27</v>
      </c>
      <c r="D3066" s="16">
        <f t="shared" si="47"/>
        <v>4261</v>
      </c>
      <c r="F3066" s="17">
        <f>f_netasset_total(A3066,参数!$B$1,100000000)</f>
        <v>3.4551391367</v>
      </c>
      <c r="G3066" s="17">
        <f ca="1">f_nav_adjustedreturn(A3066,参数!$B$2,参数!$B$1)</f>
        <v>68.9053923151437</v>
      </c>
      <c r="H3066" s="17">
        <f ca="1">f_nav_periodreturnrankingper(A3066,参数!$B$2,参数!$B$1,3)</f>
        <v>48.7733071638862</v>
      </c>
      <c r="I3066" s="17">
        <f ca="1">f_nav_adjustedreturn(A3066,参数!$B$3,参数!$B$2)</f>
        <v>56.2563067608476</v>
      </c>
      <c r="J3066" s="17">
        <f ca="1">f_nav_periodreturnrankingper(A3066,参数!$B$3,参数!$B$2,3)</f>
        <v>25.068870523416</v>
      </c>
      <c r="K3066" s="17">
        <f ca="1">f_nav_adjustedreturn(A3066,参数!$B$4,参数!$B$3)</f>
        <v>-27.1323529411765</v>
      </c>
      <c r="L3066" s="17">
        <f ca="1">f_nav_periodreturnrankingper(A3066,参数!$B$4,参数!$B$3,3)</f>
        <v>67.3539518900344</v>
      </c>
      <c r="M3066" s="17">
        <f ca="1">f_nav_adjustedreturn(A3066,参数!$B$5,参数!$B$4)</f>
        <v>25.9481961147086</v>
      </c>
      <c r="N3066" s="17">
        <f ca="1">f_nav_periodreturnrankingper(A3066,参数!$B$5,参数!$B$4,3)</f>
        <v>37.9377431906615</v>
      </c>
      <c r="O3066" s="17">
        <f ca="1">f_nav_adjustedreturn(A3066,参数!$B$6,参数!$B$5)</f>
        <v>11.8740320082602</v>
      </c>
      <c r="P3066" s="17">
        <f ca="1">f_nav_periodreturnrankingper(A3066,参数!$B$6,参数!$B$5,3)</f>
        <v>20.8768267223382</v>
      </c>
      <c r="Q3066" s="25">
        <f>f_return(A3066,1,参数!$B$1-365/2,参数!$B$1)</f>
        <v>83.4030009630879</v>
      </c>
      <c r="R3066" s="25">
        <f ca="1">f_return(A3066,1,参数!$B$4,参数!$B$1)</f>
        <v>24.3327556251719</v>
      </c>
      <c r="S3066" s="25">
        <f ca="1">f_return(A3066,1,参数!$B$6,参数!$B$1)</f>
        <v>21.9541427812591</v>
      </c>
      <c r="T3066" t="str">
        <f>f_info_investtype(A3066)</f>
        <v>偏股混合型基金</v>
      </c>
      <c r="U3066" t="str">
        <f>f_info_fundmanager(A3066)</f>
        <v>饶玉涵</v>
      </c>
      <c r="V3066">
        <f>f_info_manager_onthepostdays(A3066,1)</f>
        <v>1982</v>
      </c>
      <c r="W3066" s="25">
        <f ca="1">f_return_1w(A3066,"0",参数!$B$2)</f>
        <v>-0.513973658849994</v>
      </c>
      <c r="X3066" s="25">
        <f>f_return_1m(A3066,"0",参数!$B$1)</f>
        <v>12.2532188841201</v>
      </c>
      <c r="Y3066" s="25">
        <f>f_return_3m(A3066,0,参数!$B$1)</f>
        <v>26.3221444095629</v>
      </c>
      <c r="Z3066" s="25">
        <f>f_return_6m(A3066,0,参数!B3065)</f>
        <v>31.1856932876041</v>
      </c>
      <c r="AA3066" t="str">
        <f>f_dq_status(A3066,参数!$B$1)</f>
        <v>开放申购|开放赎回</v>
      </c>
      <c r="AB3066" s="17">
        <f ca="1">f_risk_maxdownside(A3066,参数!$B$6,参数!$B$1)</f>
        <v>-33.4168157423971</v>
      </c>
      <c r="AC3066" s="17">
        <f ca="1">f_risk_maxdownside(A3066,参数!$B$4,参数!$B$1)</f>
        <v>-31.6562614763129</v>
      </c>
      <c r="AD3066" t="str">
        <f ca="1">f_risk_maxdownside_date(A3066,参数!$B$6,参数!$B$1)</f>
        <v>20171122-20190103</v>
      </c>
    </row>
    <row r="3067" spans="1:30">
      <c r="A3067" s="15" t="s">
        <v>3095</v>
      </c>
      <c r="B3067" t="str">
        <f>f_info_name(A3067)</f>
        <v>国泰金鹿</v>
      </c>
      <c r="C3067" t="str">
        <f>f_info_setupdate(A3067)</f>
        <v>2014-08-26</v>
      </c>
      <c r="D3067" s="16">
        <f t="shared" si="47"/>
        <v>2344</v>
      </c>
      <c r="F3067" s="17">
        <f>f_netasset_total(A3067,参数!$B$1,100000000)</f>
        <v>2.1188805064</v>
      </c>
      <c r="G3067" s="17">
        <f ca="1">f_nav_adjustedreturn(A3067,参数!$B$2,参数!$B$1)</f>
        <v>63.0678509027373</v>
      </c>
      <c r="H3067" s="17">
        <f ca="1">f_nav_periodreturnrankingper(A3067,参数!$B$2,参数!$B$1,3)</f>
        <v>57.0166830225711</v>
      </c>
      <c r="I3067" s="17">
        <f ca="1">f_nav_adjustedreturn(A3067,参数!$B$3,参数!$B$2)</f>
        <v>34.2323854197205</v>
      </c>
      <c r="J3067" s="17">
        <f ca="1">f_nav_periodreturnrankingper(A3067,参数!$B$3,参数!$B$2,3)</f>
        <v>66.6666666666667</v>
      </c>
      <c r="K3067" s="17">
        <f ca="1">f_nav_adjustedreturn(A3067,参数!$B$4,参数!$B$3)</f>
        <v>5.28543234313495</v>
      </c>
      <c r="L3067" s="17">
        <f ca="1">f_nav_periodreturnrankingper(A3067,参数!$B$4,参数!$B$3,3)</f>
        <v>0.171821305841924</v>
      </c>
      <c r="M3067" s="17">
        <f ca="1">f_nav_adjustedreturn(A3067,参数!$B$5,参数!$B$4)</f>
        <v>0.199800199800199</v>
      </c>
      <c r="N3067" s="17">
        <f ca="1">f_nav_periodreturnrankingper(A3067,参数!$B$5,参数!$B$4,3)</f>
        <v>92.4124513618677</v>
      </c>
      <c r="O3067" s="17">
        <f ca="1">f_nav_adjustedreturn(A3067,参数!$B$6,参数!$B$5)</f>
        <v>1.61584800705853</v>
      </c>
      <c r="P3067" s="17">
        <f ca="1">f_nav_periodreturnrankingper(A3067,参数!$B$6,参数!$B$5,3)</f>
        <v>56.7849686847599</v>
      </c>
      <c r="Q3067" s="25">
        <f>f_return(A3067,1,参数!$B$1-365/2,参数!$B$1)</f>
        <v>106.022088118658</v>
      </c>
      <c r="R3067" s="25">
        <f ca="1">f_return(A3067,1,参数!$B$4,参数!$B$1)</f>
        <v>32.0548538388223</v>
      </c>
      <c r="S3067" s="25">
        <f ca="1">f_return(A3067,1,参数!$B$6,参数!$B$1)</f>
        <v>18.5777891552201</v>
      </c>
      <c r="T3067" t="str">
        <f>f_info_investtype(A3067)</f>
        <v>偏股混合型基金</v>
      </c>
      <c r="U3067" t="str">
        <f>f_info_fundmanager(A3067)</f>
        <v>李海</v>
      </c>
      <c r="V3067">
        <f>f_info_manager_onthepostdays(A3067,1)</f>
        <v>1709</v>
      </c>
      <c r="W3067" s="25">
        <f ca="1">f_return_1w(A3067,"0",参数!$B$2)</f>
        <v>-3.41044933548976</v>
      </c>
      <c r="X3067" s="25">
        <f>f_return_1m(A3067,"0",参数!$B$1)</f>
        <v>9.9607265586647</v>
      </c>
      <c r="Y3067" s="25">
        <f>f_return_3m(A3067,0,参数!$B$1)</f>
        <v>23.0241116054265</v>
      </c>
      <c r="Z3067" s="25">
        <f>f_return_6m(A3067,0,参数!B3066)</f>
        <v>31.1655307843364</v>
      </c>
      <c r="AA3067" t="str">
        <f>f_dq_status(A3067,参数!$B$1)</f>
        <v>开放申购|开放赎回</v>
      </c>
      <c r="AB3067" s="17">
        <f ca="1">f_risk_maxdownside(A3067,参数!$B$6,参数!$B$1)</f>
        <v>-17.8149743019864</v>
      </c>
      <c r="AC3067" s="17">
        <f ca="1">f_risk_maxdownside(A3067,参数!$B$4,参数!$B$1)</f>
        <v>-17.8149743019864</v>
      </c>
      <c r="AD3067" t="str">
        <f ca="1">f_risk_maxdownside_date(A3067,参数!$B$6,参数!$B$1)</f>
        <v>20200115-20200323</v>
      </c>
    </row>
    <row r="3068" spans="1:30">
      <c r="A3068" s="15" t="s">
        <v>3096</v>
      </c>
      <c r="B3068" t="str">
        <f>f_info_name(A3068)</f>
        <v>国泰双利债券A</v>
      </c>
      <c r="C3068" t="str">
        <f>f_info_setupdate(A3068)</f>
        <v>2009-03-11</v>
      </c>
      <c r="D3068" s="16">
        <f t="shared" si="47"/>
        <v>4338</v>
      </c>
      <c r="F3068" s="17">
        <f>f_netasset_total(A3068,参数!$B$1,100000000)</f>
        <v>3.9636722875</v>
      </c>
      <c r="G3068" s="17">
        <f ca="1">f_nav_adjustedreturn(A3068,参数!$B$2,参数!$B$1)</f>
        <v>4.49061662198392</v>
      </c>
      <c r="H3068" s="17">
        <f ca="1">f_nav_periodreturnrankingper(A3068,参数!$B$2,参数!$B$1,3)</f>
        <v>79.4339622641509</v>
      </c>
      <c r="I3068" s="17">
        <f ca="1">f_nav_adjustedreturn(A3068,参数!$B$3,参数!$B$2)</f>
        <v>6.11664295874823</v>
      </c>
      <c r="J3068" s="17">
        <f ca="1">f_nav_periodreturnrankingper(A3068,参数!$B$3,参数!$B$2,3)</f>
        <v>69.5744680851064</v>
      </c>
      <c r="K3068" s="17">
        <f ca="1">f_nav_adjustedreturn(A3068,参数!$B$4,参数!$B$3)</f>
        <v>2.32896652110625</v>
      </c>
      <c r="L3068" s="17">
        <f ca="1">f_nav_periodreturnrankingper(A3068,参数!$B$4,参数!$B$3,3)</f>
        <v>34.6062052505967</v>
      </c>
      <c r="M3068" s="17">
        <f ca="1">f_nav_adjustedreturn(A3068,参数!$B$5,参数!$B$4)</f>
        <v>3.77928949357521</v>
      </c>
      <c r="N3068" s="17">
        <f ca="1">f_nav_periodreturnrankingper(A3068,参数!$B$5,参数!$B$4,3)</f>
        <v>52.4861878453039</v>
      </c>
      <c r="O3068" s="17">
        <f ca="1">f_nav_adjustedreturn(A3068,参数!$B$6,参数!$B$5)</f>
        <v>6.09462710505211</v>
      </c>
      <c r="P3068" s="17">
        <f ca="1">f_nav_periodreturnrankingper(A3068,参数!$B$6,参数!$B$5,3)</f>
        <v>4.66101694915254</v>
      </c>
      <c r="Q3068" s="25">
        <f>f_return(A3068,1,参数!$B$1-365/2,参数!$B$1)</f>
        <v>3.92969988749339</v>
      </c>
      <c r="R3068" s="25">
        <f ca="1">f_return(A3068,1,参数!$B$4,参数!$B$1)</f>
        <v>4.29650997903626</v>
      </c>
      <c r="S3068" s="25">
        <f ca="1">f_return(A3068,1,参数!$B$6,参数!$B$1)</f>
        <v>4.56219699595692</v>
      </c>
      <c r="T3068" t="str">
        <f>f_info_investtype(A3068)</f>
        <v>混合债券型二级基金</v>
      </c>
      <c r="U3068" t="str">
        <f>f_info_fundmanager(A3068)</f>
        <v>王琳,王维,陈志华</v>
      </c>
      <c r="V3068">
        <f>f_info_manager_onthepostdays(A3068,1)</f>
        <v>335</v>
      </c>
      <c r="W3068" s="25">
        <f ca="1">f_return_1w(A3068,"0",参数!$B$2)</f>
        <v>0</v>
      </c>
      <c r="X3068" s="25">
        <f>f_return_1m(A3068,"0",参数!$B$1)</f>
        <v>-0.637348629700451</v>
      </c>
      <c r="Y3068" s="25">
        <f>f_return_3m(A3068,0,参数!$B$1)</f>
        <v>-0.446998722860791</v>
      </c>
      <c r="Z3068" s="25">
        <f>f_return_6m(A3068,0,参数!B3067)</f>
        <v>-1.6170763260026</v>
      </c>
      <c r="AA3068" t="str">
        <f>f_dq_status(A3068,参数!$B$1)</f>
        <v>开放申购|开放赎回</v>
      </c>
      <c r="AB3068" s="17">
        <f ca="1">f_risk_maxdownside(A3068,参数!$B$6,参数!$B$1)</f>
        <v>-2.43727598566309</v>
      </c>
      <c r="AC3068" s="17">
        <f ca="1">f_risk_maxdownside(A3068,参数!$B$4,参数!$B$1)</f>
        <v>-2.43727598566309</v>
      </c>
      <c r="AD3068" t="str">
        <f ca="1">f_risk_maxdownside_date(A3068,参数!$B$6,参数!$B$1)</f>
        <v>20180420-20180705</v>
      </c>
    </row>
    <row r="3069" spans="1:30">
      <c r="A3069" s="15" t="s">
        <v>3097</v>
      </c>
      <c r="B3069" t="str">
        <f>f_info_name(A3069)</f>
        <v>国泰策略价值</v>
      </c>
      <c r="C3069" t="str">
        <f>f_info_setupdate(A3069)</f>
        <v>2017-05-16</v>
      </c>
      <c r="D3069" s="16">
        <f t="shared" si="47"/>
        <v>1350</v>
      </c>
      <c r="F3069" s="17">
        <f>f_netasset_total(A3069,参数!$B$1,100000000)</f>
        <v>5.033658073</v>
      </c>
      <c r="G3069" s="17">
        <f ca="1">f_nav_adjustedreturn(A3069,参数!$B$2,参数!$B$1)</f>
        <v>29.1860465116279</v>
      </c>
      <c r="H3069" s="17">
        <f ca="1">f_nav_periodreturnrankingper(A3069,参数!$B$2,参数!$B$1,3)</f>
        <v>64.1609317098994</v>
      </c>
      <c r="I3069" s="17">
        <f ca="1">f_nav_adjustedreturn(A3069,参数!$B$3,参数!$B$2)</f>
        <v>39.0460792239288</v>
      </c>
      <c r="J3069" s="17">
        <f ca="1">f_nav_periodreturnrankingper(A3069,参数!$B$3,参数!$B$2,3)</f>
        <v>30.9364548494983</v>
      </c>
      <c r="K3069" s="17">
        <f ca="1">f_nav_adjustedreturn(A3069,参数!$B$4,参数!$B$3)</f>
        <v>-19.1503267973856</v>
      </c>
      <c r="L3069" s="17">
        <f ca="1">f_nav_periodreturnrankingper(A3069,参数!$B$4,参数!$B$3,3)</f>
        <v>62.3234916559692</v>
      </c>
      <c r="M3069" s="17">
        <f ca="1">f_nav_adjustedreturn(A3069,参数!$B$5,参数!$B$4)</f>
        <v>0</v>
      </c>
      <c r="N3069" s="17">
        <f ca="1">f_nav_periodreturnrankingper(A3069,参数!$B$5,参数!$B$4,3)</f>
        <v>0</v>
      </c>
      <c r="O3069" s="17">
        <f ca="1">f_nav_adjustedreturn(A3069,参数!$B$6,参数!$B$5)</f>
        <v>0</v>
      </c>
      <c r="P3069" s="17">
        <f ca="1">f_nav_periodreturnrankingper(A3069,参数!$B$6,参数!$B$5,3)</f>
        <v>0</v>
      </c>
      <c r="Q3069" s="25">
        <f>f_return(A3069,1,参数!$B$1-365/2,参数!$B$1)</f>
        <v>26.8428811582415</v>
      </c>
      <c r="R3069" s="25">
        <f ca="1">f_return(A3069,1,参数!$B$4,参数!$B$1)</f>
        <v>13.2317593299055</v>
      </c>
      <c r="S3069" s="25">
        <f ca="1">f_return(A3069,1,参数!$B$6,参数!$B$1)</f>
        <v>0</v>
      </c>
      <c r="T3069" t="str">
        <f>f_info_investtype(A3069)</f>
        <v>灵活配置型基金</v>
      </c>
      <c r="U3069" t="str">
        <f>f_info_fundmanager(A3069)</f>
        <v>艾小军</v>
      </c>
      <c r="V3069">
        <f>f_info_manager_onthepostdays(A3069,1)</f>
        <v>1367</v>
      </c>
      <c r="W3069" s="25">
        <f ca="1">f_return_1w(A3069,"0",参数!$B$2)</f>
        <v>-2.21716884593519</v>
      </c>
      <c r="X3069" s="25">
        <f>f_return_1m(A3069,"0",参数!$B$1)</f>
        <v>4.86078338839074</v>
      </c>
      <c r="Y3069" s="25">
        <f>f_return_3m(A3069,0,参数!$B$1)</f>
        <v>8.60215053763442</v>
      </c>
      <c r="Z3069" s="25">
        <f>f_return_6m(A3069,0,参数!B3068)</f>
        <v>8.2843137254902</v>
      </c>
      <c r="AA3069" t="str">
        <f>f_dq_status(A3069,参数!$B$1)</f>
        <v>暂停大额申购|开放赎回</v>
      </c>
      <c r="AB3069" s="17">
        <f ca="1">f_risk_maxdownside(A3069,参数!$B$6,参数!$B$1)</f>
        <v>-24.9186727391021</v>
      </c>
      <c r="AC3069" s="17">
        <f ca="1">f_risk_maxdownside(A3069,参数!$B$4,参数!$B$1)</f>
        <v>-24.7227658186562</v>
      </c>
      <c r="AD3069" t="str">
        <f ca="1">f_risk_maxdownside_date(A3069,参数!$B$6,参数!$B$1)</f>
        <v>20180124-20190102</v>
      </c>
    </row>
    <row r="3070" spans="1:30">
      <c r="A3070" s="15" t="s">
        <v>3098</v>
      </c>
      <c r="B3070" t="str">
        <f>f_info_name(A3070)</f>
        <v>国泰事件驱动</v>
      </c>
      <c r="C3070" t="str">
        <f>f_info_setupdate(A3070)</f>
        <v>2011-08-17</v>
      </c>
      <c r="D3070" s="16">
        <f t="shared" si="47"/>
        <v>3449</v>
      </c>
      <c r="F3070" s="17">
        <f>f_netasset_total(A3070,参数!$B$1,100000000)</f>
        <v>3.9249771186</v>
      </c>
      <c r="G3070" s="17">
        <f ca="1">f_nav_adjustedreturn(A3070,参数!$B$2,参数!$B$1)</f>
        <v>100.252365930599</v>
      </c>
      <c r="H3070" s="17">
        <f ca="1">f_nav_periodreturnrankingper(A3070,参数!$B$2,参数!$B$1,3)</f>
        <v>9.8135426889107</v>
      </c>
      <c r="I3070" s="17">
        <f ca="1">f_nav_adjustedreturn(A3070,参数!$B$3,参数!$B$2)</f>
        <v>70.9816612729234</v>
      </c>
      <c r="J3070" s="17">
        <f ca="1">f_nav_periodreturnrankingper(A3070,参数!$B$3,参数!$B$2,3)</f>
        <v>7.85123966942149</v>
      </c>
      <c r="K3070" s="17">
        <f ca="1">f_nav_adjustedreturn(A3070,参数!$B$4,参数!$B$3)</f>
        <v>-37.0030581039755</v>
      </c>
      <c r="L3070" s="17">
        <f ca="1">f_nav_periodreturnrankingper(A3070,参数!$B$4,参数!$B$3,3)</f>
        <v>96.7353951890034</v>
      </c>
      <c r="M3070" s="17">
        <f ca="1">f_nav_adjustedreturn(A3070,参数!$B$5,参数!$B$4)</f>
        <v>45.8661417322835</v>
      </c>
      <c r="N3070" s="17">
        <f ca="1">f_nav_periodreturnrankingper(A3070,参数!$B$5,参数!$B$4,3)</f>
        <v>5.25291828793774</v>
      </c>
      <c r="O3070" s="17">
        <f ca="1">f_nav_adjustedreturn(A3070,参数!$B$6,参数!$B$5)</f>
        <v>19.4736842105263</v>
      </c>
      <c r="P3070" s="17">
        <f ca="1">f_nav_periodreturnrankingper(A3070,参数!$B$6,参数!$B$5,3)</f>
        <v>6.68058455114822</v>
      </c>
      <c r="Q3070" s="25">
        <f>f_return(A3070,1,参数!$B$1-365/2,参数!$B$1)</f>
        <v>104.593583565672</v>
      </c>
      <c r="R3070" s="25">
        <f ca="1">f_return(A3070,1,参数!$B$4,参数!$B$1)</f>
        <v>29.1756583987268</v>
      </c>
      <c r="S3070" s="25">
        <f ca="1">f_return(A3070,1,参数!$B$6,参数!$B$1)</f>
        <v>29.9581275724008</v>
      </c>
      <c r="T3070" t="str">
        <f>f_info_investtype(A3070)</f>
        <v>偏股混合型基金</v>
      </c>
      <c r="U3070" t="str">
        <f>f_info_fundmanager(A3070)</f>
        <v>林小聪</v>
      </c>
      <c r="V3070">
        <f>f_info_manager_onthepostdays(A3070,1)</f>
        <v>1333</v>
      </c>
      <c r="W3070" s="25">
        <f ca="1">f_return_1w(A3070,"0",参数!$B$2)</f>
        <v>-0.564617314930999</v>
      </c>
      <c r="X3070" s="25">
        <f>f_return_1m(A3070,"0",参数!$B$1)</f>
        <v>12.4534986713906</v>
      </c>
      <c r="Y3070" s="25">
        <f>f_return_3m(A3070,0,参数!$B$1)</f>
        <v>31.1028500619579</v>
      </c>
      <c r="Z3070" s="25">
        <f>f_return_6m(A3070,0,参数!B3069)</f>
        <v>28.9666736533222</v>
      </c>
      <c r="AA3070" t="str">
        <f>f_dq_status(A3070,参数!$B$1)</f>
        <v>开放申购|开放赎回</v>
      </c>
      <c r="AB3070" s="17">
        <f ca="1">f_risk_maxdownside(A3070,参数!$B$6,参数!$B$1)</f>
        <v>-40.9863378873709</v>
      </c>
      <c r="AC3070" s="17">
        <f ca="1">f_risk_maxdownside(A3070,参数!$B$4,参数!$B$1)</f>
        <v>-40.2496626180837</v>
      </c>
      <c r="AD3070" t="str">
        <f ca="1">f_risk_maxdownside_date(A3070,参数!$B$6,参数!$B$1)</f>
        <v>20180124-20190103</v>
      </c>
    </row>
    <row r="3071" spans="1:30">
      <c r="A3071" s="15" t="s">
        <v>3099</v>
      </c>
      <c r="B3071" t="str">
        <f>f_info_name(A3071)</f>
        <v>国泰成长优选</v>
      </c>
      <c r="C3071" t="str">
        <f>f_info_setupdate(A3071)</f>
        <v>2012-03-20</v>
      </c>
      <c r="D3071" s="16">
        <f t="shared" si="47"/>
        <v>3233</v>
      </c>
      <c r="F3071" s="17">
        <f>f_netasset_total(A3071,参数!$B$1,100000000)</f>
        <v>13.7997061635</v>
      </c>
      <c r="G3071" s="17">
        <f ca="1">f_nav_adjustedreturn(A3071,参数!$B$2,参数!$B$1)</f>
        <v>59.77377165076</v>
      </c>
      <c r="H3071" s="17">
        <f ca="1">f_nav_periodreturnrankingper(A3071,参数!$B$2,参数!$B$1,3)</f>
        <v>62.1197252208047</v>
      </c>
      <c r="I3071" s="17">
        <f ca="1">f_nav_adjustedreturn(A3071,参数!$B$3,参数!$B$2)</f>
        <v>48.1927710843374</v>
      </c>
      <c r="J3071" s="17">
        <f ca="1">f_nav_periodreturnrankingper(A3071,参数!$B$3,参数!$B$2,3)</f>
        <v>37.8787878787879</v>
      </c>
      <c r="K3071" s="17">
        <f ca="1">f_nav_adjustedreturn(A3071,参数!$B$4,参数!$B$3)</f>
        <v>-40.8062015503876</v>
      </c>
      <c r="L3071" s="17">
        <f ca="1">f_nav_periodreturnrankingper(A3071,参数!$B$4,参数!$B$3,3)</f>
        <v>99.1408934707904</v>
      </c>
      <c r="M3071" s="17">
        <f ca="1">f_nav_adjustedreturn(A3071,参数!$B$5,参数!$B$4)</f>
        <v>48.5164571582976</v>
      </c>
      <c r="N3071" s="17">
        <f ca="1">f_nav_periodreturnrankingper(A3071,参数!$B$5,参数!$B$4,3)</f>
        <v>4.28015564202335</v>
      </c>
      <c r="O3071" s="17">
        <f ca="1">f_nav_adjustedreturn(A3071,参数!$B$6,参数!$B$5)</f>
        <v>26.8870251603355</v>
      </c>
      <c r="P3071" s="17">
        <f ca="1">f_nav_periodreturnrankingper(A3071,参数!$B$6,参数!$B$5,3)</f>
        <v>2.08768267223382</v>
      </c>
      <c r="Q3071" s="25">
        <f>f_return(A3071,1,参数!$B$1-365/2,参数!$B$1)</f>
        <v>45.2249978117642</v>
      </c>
      <c r="R3071" s="25">
        <f ca="1">f_return(A3071,1,参数!$B$4,参数!$B$1)</f>
        <v>11.8986850160241</v>
      </c>
      <c r="S3071" s="25">
        <f ca="1">f_return(A3071,1,参数!$B$6,参数!$B$1)</f>
        <v>21.3422767861596</v>
      </c>
      <c r="T3071" t="str">
        <f>f_info_investtype(A3071)</f>
        <v>偏股混合型基金</v>
      </c>
      <c r="U3071" t="str">
        <f>f_info_fundmanager(A3071)</f>
        <v>申坤</v>
      </c>
      <c r="V3071">
        <f>f_info_manager_onthepostdays(A3071,1)</f>
        <v>2079</v>
      </c>
      <c r="W3071" s="25">
        <f ca="1">f_return_1w(A3071,"0",参数!$B$2)</f>
        <v>0.319148936170219</v>
      </c>
      <c r="X3071" s="25">
        <f>f_return_1m(A3071,"0",参数!$B$1)</f>
        <v>11.0292311471383</v>
      </c>
      <c r="Y3071" s="25">
        <f>f_return_3m(A3071,0,参数!$B$1)</f>
        <v>16.5849883930874</v>
      </c>
      <c r="Z3071" s="25">
        <f>f_return_6m(A3071,0,参数!B3070)</f>
        <v>14.133468662776</v>
      </c>
      <c r="AA3071" t="str">
        <f>f_dq_status(A3071,参数!$B$1)</f>
        <v>开放申购|开放赎回</v>
      </c>
      <c r="AB3071" s="17">
        <f ca="1">f_risk_maxdownside(A3071,参数!$B$6,参数!$B$1)</f>
        <v>-49.4232987312572</v>
      </c>
      <c r="AC3071" s="17">
        <f ca="1">f_risk_maxdownside(A3071,参数!$B$4,参数!$B$1)</f>
        <v>-47.1368294153104</v>
      </c>
      <c r="AD3071" t="str">
        <f ca="1">f_risk_maxdownside_date(A3071,参数!$B$6,参数!$B$1)</f>
        <v>20171114-20190103</v>
      </c>
    </row>
    <row r="3072" spans="1:30">
      <c r="A3072" s="15" t="s">
        <v>3100</v>
      </c>
      <c r="B3072" t="str">
        <f>f_info_name(A3072)</f>
        <v>国泰民安增利A</v>
      </c>
      <c r="C3072" t="str">
        <f>f_info_setupdate(A3072)</f>
        <v>2012-12-26</v>
      </c>
      <c r="D3072" s="16">
        <f t="shared" si="47"/>
        <v>2952</v>
      </c>
      <c r="F3072" s="17">
        <f>f_netasset_total(A3072,参数!$B$1,100000000)</f>
        <v>1.4073166369</v>
      </c>
      <c r="G3072" s="17">
        <f ca="1">f_nav_adjustedreturn(A3072,参数!$B$2,参数!$B$1)</f>
        <v>5.34797398626678</v>
      </c>
      <c r="H3072" s="17">
        <f ca="1">f_nav_periodreturnrankingper(A3072,参数!$B$2,参数!$B$1,3)</f>
        <v>75.8490566037736</v>
      </c>
      <c r="I3072" s="17">
        <f ca="1">f_nav_adjustedreturn(A3072,参数!$B$3,参数!$B$2)</f>
        <v>3.46782601587289</v>
      </c>
      <c r="J3072" s="17">
        <f ca="1">f_nav_periodreturnrankingper(A3072,参数!$B$3,参数!$B$2,3)</f>
        <v>92.3404255319149</v>
      </c>
      <c r="K3072" s="17">
        <f ca="1">f_nav_adjustedreturn(A3072,参数!$B$4,参数!$B$3)</f>
        <v>3.52158766690515</v>
      </c>
      <c r="L3072" s="17">
        <f ca="1">f_nav_periodreturnrankingper(A3072,参数!$B$4,参数!$B$3,3)</f>
        <v>26.2529832935561</v>
      </c>
      <c r="M3072" s="17">
        <f ca="1">f_nav_adjustedreturn(A3072,参数!$B$5,参数!$B$4)</f>
        <v>2.86415173404825</v>
      </c>
      <c r="N3072" s="17">
        <f ca="1">f_nav_periodreturnrankingper(A3072,参数!$B$5,参数!$B$4,3)</f>
        <v>62.9834254143646</v>
      </c>
      <c r="O3072" s="17">
        <f ca="1">f_nav_adjustedreturn(A3072,参数!$B$6,参数!$B$5)</f>
        <v>3.44304923207674</v>
      </c>
      <c r="P3072" s="17">
        <f ca="1">f_nav_periodreturnrankingper(A3072,参数!$B$6,参数!$B$5,3)</f>
        <v>20.7627118644068</v>
      </c>
      <c r="Q3072" s="25">
        <f>f_return(A3072,1,参数!$B$1-365/2,参数!$B$1)</f>
        <v>6.03355628514317</v>
      </c>
      <c r="R3072" s="25">
        <f ca="1">f_return(A3072,1,参数!$B$4,参数!$B$1)</f>
        <v>4.10498427968651</v>
      </c>
      <c r="S3072" s="25">
        <f ca="1">f_return(A3072,1,参数!$B$6,参数!$B$1)</f>
        <v>3.72724057972129</v>
      </c>
      <c r="T3072" t="str">
        <f>f_info_investtype(A3072)</f>
        <v>混合债券型二级基金</v>
      </c>
      <c r="U3072" t="str">
        <f>f_info_fundmanager(A3072)</f>
        <v>王维</v>
      </c>
      <c r="V3072">
        <f>f_info_manager_onthepostdays(A3072,1)</f>
        <v>275</v>
      </c>
      <c r="W3072" s="25">
        <f ca="1">f_return_1w(A3072,"0",参数!$B$2)</f>
        <v>0.027726432532331</v>
      </c>
      <c r="X3072" s="25">
        <f>f_return_1m(A3072,"0",参数!$B$1)</f>
        <v>1.25043268389709</v>
      </c>
      <c r="Y3072" s="25">
        <f>f_return_3m(A3072,0,参数!$B$1)</f>
        <v>0.43878809490534</v>
      </c>
      <c r="Z3072" s="25">
        <f>f_return_6m(A3072,0,参数!B3071)</f>
        <v>2.81539321030697</v>
      </c>
      <c r="AA3072" t="str">
        <f>f_dq_status(A3072,参数!$B$1)</f>
        <v>开放申购|开放赎回</v>
      </c>
      <c r="AB3072" s="17">
        <f ca="1">f_risk_maxdownside(A3072,参数!$B$6,参数!$B$1)</f>
        <v>-1.72955974842768</v>
      </c>
      <c r="AC3072" s="17">
        <f ca="1">f_risk_maxdownside(A3072,参数!$B$4,参数!$B$1)</f>
        <v>-1.72955974842768</v>
      </c>
      <c r="AD3072" t="str">
        <f ca="1">f_risk_maxdownside_date(A3072,参数!$B$6,参数!$B$1)</f>
        <v>20201110-20201224</v>
      </c>
    </row>
    <row r="3073" spans="1:30">
      <c r="A3073" s="15" t="s">
        <v>3101</v>
      </c>
      <c r="B3073" t="str">
        <f>f_info_name(A3073)</f>
        <v>华安创新</v>
      </c>
      <c r="C3073" t="str">
        <f>f_info_setupdate(A3073)</f>
        <v>2001-09-21</v>
      </c>
      <c r="D3073" s="16">
        <f t="shared" si="47"/>
        <v>7066</v>
      </c>
      <c r="F3073" s="17">
        <f>f_netasset_total(A3073,参数!$B$1,100000000)</f>
        <v>20.8199544201</v>
      </c>
      <c r="G3073" s="17">
        <f ca="1">f_nav_adjustedreturn(A3073,参数!$B$2,参数!$B$1)</f>
        <v>56.1103810775295</v>
      </c>
      <c r="H3073" s="17">
        <f ca="1">f_nav_periodreturnrankingper(A3073,参数!$B$2,参数!$B$1,3)</f>
        <v>26.6666666666667</v>
      </c>
      <c r="I3073" s="17">
        <f ca="1">f_nav_adjustedreturn(A3073,参数!$B$3,参数!$B$2)</f>
        <v>30.9227943274179</v>
      </c>
      <c r="J3073" s="17">
        <f ca="1">f_nav_periodreturnrankingper(A3073,参数!$B$3,参数!$B$2,3)</f>
        <v>38.0952380952381</v>
      </c>
      <c r="K3073" s="17">
        <f ca="1">f_nav_adjustedreturn(A3073,参数!$B$4,参数!$B$3)</f>
        <v>-24.8062015503876</v>
      </c>
      <c r="L3073" s="17">
        <f ca="1">f_nav_periodreturnrankingper(A3073,参数!$B$4,参数!$B$3,3)</f>
        <v>81.8181818181818</v>
      </c>
      <c r="M3073" s="17">
        <f ca="1">f_nav_adjustedreturn(A3073,参数!$B$5,参数!$B$4)</f>
        <v>9.28270042194093</v>
      </c>
      <c r="N3073" s="17">
        <f ca="1">f_nav_periodreturnrankingper(A3073,参数!$B$5,参数!$B$4,3)</f>
        <v>76.6666666666667</v>
      </c>
      <c r="O3073" s="17">
        <f ca="1">f_nav_adjustedreturn(A3073,参数!$B$6,参数!$B$5)</f>
        <v>-4.43548387096773</v>
      </c>
      <c r="P3073" s="17">
        <f ca="1">f_nav_periodreturnrankingper(A3073,参数!$B$6,参数!$B$5,3)</f>
        <v>92.8571428571429</v>
      </c>
      <c r="Q3073" s="25">
        <f>f_return(A3073,1,参数!$B$1-365/2,参数!$B$1)</f>
        <v>83.8385410603432</v>
      </c>
      <c r="R3073" s="25">
        <f ca="1">f_return(A3073,1,参数!$B$4,参数!$B$1)</f>
        <v>15.3859501491434</v>
      </c>
      <c r="S3073" s="25">
        <f ca="1">f_return(A3073,1,参数!$B$6,参数!$B$1)</f>
        <v>9.8284364346714</v>
      </c>
      <c r="T3073" t="str">
        <f>f_info_investtype(A3073)</f>
        <v>平衡混合型基金</v>
      </c>
      <c r="U3073" t="str">
        <f>f_info_fundmanager(A3073)</f>
        <v>杨明,崔莹</v>
      </c>
      <c r="V3073">
        <f>f_info_manager_onthepostdays(A3073,1)</f>
        <v>801</v>
      </c>
      <c r="W3073" s="25">
        <f ca="1">f_return_1w(A3073,"0",参数!$B$2)</f>
        <v>-2.43653482899209</v>
      </c>
      <c r="X3073" s="25">
        <f>f_return_1m(A3073,"0",参数!$B$1)</f>
        <v>11.5492957746479</v>
      </c>
      <c r="Y3073" s="25">
        <f>f_return_3m(A3073,0,参数!$B$1)</f>
        <v>25.9809119830329</v>
      </c>
      <c r="Z3073" s="25">
        <f>f_return_6m(A3073,0,参数!B3072)</f>
        <v>27.0988310308183</v>
      </c>
      <c r="AA3073" t="str">
        <f>f_dq_status(A3073,参数!$B$1)</f>
        <v>开放申购|开放赎回</v>
      </c>
      <c r="AB3073" s="17">
        <f ca="1">f_risk_maxdownside(A3073,参数!$B$6,参数!$B$1)</f>
        <v>-32.5953259532595</v>
      </c>
      <c r="AC3073" s="17">
        <f ca="1">f_risk_maxdownside(A3073,参数!$B$4,参数!$B$1)</f>
        <v>-29.4723294723295</v>
      </c>
      <c r="AD3073" t="str">
        <f ca="1">f_risk_maxdownside_date(A3073,参数!$B$6,参数!$B$1)</f>
        <v>20171122-20190103</v>
      </c>
    </row>
    <row r="3074" spans="1:30">
      <c r="A3074" s="15" t="s">
        <v>3102</v>
      </c>
      <c r="B3074" t="str">
        <f>f_info_name(A3074)</f>
        <v>华安宝利配置</v>
      </c>
      <c r="C3074" t="str">
        <f>f_info_setupdate(A3074)</f>
        <v>2004-08-24</v>
      </c>
      <c r="D3074" s="16">
        <f t="shared" si="47"/>
        <v>5998</v>
      </c>
      <c r="F3074" s="17">
        <f>f_netasset_total(A3074,参数!$B$1,100000000)</f>
        <v>44.8080259972</v>
      </c>
      <c r="G3074" s="17">
        <f ca="1">f_nav_adjustedreturn(A3074,参数!$B$2,参数!$B$1)</f>
        <v>68.6607451025547</v>
      </c>
      <c r="H3074" s="17">
        <f ca="1">f_nav_periodreturnrankingper(A3074,参数!$B$2,参数!$B$1,3)</f>
        <v>9.33333333333333</v>
      </c>
      <c r="I3074" s="17">
        <f ca="1">f_nav_adjustedreturn(A3074,参数!$B$3,参数!$B$2)</f>
        <v>43.7529634950464</v>
      </c>
      <c r="J3074" s="17">
        <f ca="1">f_nav_periodreturnrankingper(A3074,参数!$B$3,参数!$B$2,3)</f>
        <v>16.6666666666667</v>
      </c>
      <c r="K3074" s="17">
        <f ca="1">f_nav_adjustedreturn(A3074,参数!$B$4,参数!$B$3)</f>
        <v>-14.571190674438</v>
      </c>
      <c r="L3074" s="17">
        <f ca="1">f_nav_periodreturnrankingper(A3074,参数!$B$4,参数!$B$3,3)</f>
        <v>33.3333333333333</v>
      </c>
      <c r="M3074" s="17">
        <f ca="1">f_nav_adjustedreturn(A3074,参数!$B$5,参数!$B$4)</f>
        <v>9.16515426497277</v>
      </c>
      <c r="N3074" s="17">
        <f ca="1">f_nav_periodreturnrankingper(A3074,参数!$B$5,参数!$B$4,3)</f>
        <v>80</v>
      </c>
      <c r="O3074" s="17">
        <f ca="1">f_nav_adjustedreturn(A3074,参数!$B$6,参数!$B$5)</f>
        <v>9.70394189424801</v>
      </c>
      <c r="P3074" s="17">
        <f ca="1">f_nav_periodreturnrankingper(A3074,参数!$B$6,参数!$B$5,3)</f>
        <v>14.2857142857143</v>
      </c>
      <c r="Q3074" s="25">
        <f>f_return(A3074,1,参数!$B$1-365/2,参数!$B$1)</f>
        <v>44.9604097894702</v>
      </c>
      <c r="R3074" s="25">
        <f ca="1">f_return(A3074,1,参数!$B$4,参数!$B$1)</f>
        <v>27.4428709042514</v>
      </c>
      <c r="S3074" s="25">
        <f ca="1">f_return(A3074,1,参数!$B$6,参数!$B$1)</f>
        <v>19.7741727898882</v>
      </c>
      <c r="T3074" t="str">
        <f>f_info_investtype(A3074)</f>
        <v>平衡混合型基金</v>
      </c>
      <c r="U3074" t="str">
        <f>f_info_fundmanager(A3074)</f>
        <v>陈媛</v>
      </c>
      <c r="V3074">
        <f>f_info_manager_onthepostdays(A3074,1)</f>
        <v>822</v>
      </c>
      <c r="W3074" s="25">
        <f ca="1">f_return_1w(A3074,"0",参数!$B$2)</f>
        <v>-3.46666666666666</v>
      </c>
      <c r="X3074" s="25">
        <f>f_return_1m(A3074,"0",参数!$B$1)</f>
        <v>11.3559322033898</v>
      </c>
      <c r="Y3074" s="25">
        <f>f_return_3m(A3074,0,参数!$B$1)</f>
        <v>18.8315413630715</v>
      </c>
      <c r="Z3074" s="25">
        <f>f_return_6m(A3074,0,参数!B3073)</f>
        <v>22.7244460807561</v>
      </c>
      <c r="AA3074" t="str">
        <f>f_dq_status(A3074,参数!$B$1)</f>
        <v>开放申购|开放赎回</v>
      </c>
      <c r="AB3074" s="17">
        <f ca="1">f_risk_maxdownside(A3074,参数!$B$6,参数!$B$1)</f>
        <v>-22.5649350649351</v>
      </c>
      <c r="AC3074" s="17">
        <f ca="1">f_risk_maxdownside(A3074,参数!$B$4,参数!$B$1)</f>
        <v>-20.8298755186722</v>
      </c>
      <c r="AD3074" t="str">
        <f ca="1">f_risk_maxdownside_date(A3074,参数!$B$6,参数!$B$1)</f>
        <v>20180105-20181018</v>
      </c>
    </row>
    <row r="3075" spans="1:30">
      <c r="A3075" s="15" t="s">
        <v>3103</v>
      </c>
      <c r="B3075" t="str">
        <f>f_info_name(A3075)</f>
        <v>华安宏利</v>
      </c>
      <c r="C3075" t="str">
        <f>f_info_setupdate(A3075)</f>
        <v>2006-09-06</v>
      </c>
      <c r="D3075" s="16">
        <f t="shared" ref="D3075:D3138" si="48">DATEDIF(C3075,"2021-1-25","d")</f>
        <v>5255</v>
      </c>
      <c r="F3075" s="17">
        <f>f_netasset_total(A3075,参数!$B$1,100000000)</f>
        <v>28.8691126759</v>
      </c>
      <c r="G3075" s="17">
        <f ca="1">f_nav_adjustedreturn(A3075,参数!$B$2,参数!$B$1)</f>
        <v>58.1412216733318</v>
      </c>
      <c r="H3075" s="17">
        <f ca="1">f_nav_periodreturnrankingper(A3075,参数!$B$2,参数!$B$1,3)</f>
        <v>64.5731108930324</v>
      </c>
      <c r="I3075" s="17">
        <f ca="1">f_nav_adjustedreturn(A3075,参数!$B$3,参数!$B$2)</f>
        <v>43.7403139000817</v>
      </c>
      <c r="J3075" s="17">
        <f ca="1">f_nav_periodreturnrankingper(A3075,参数!$B$3,参数!$B$2,3)</f>
        <v>47.5206611570248</v>
      </c>
      <c r="K3075" s="17">
        <f ca="1">f_nav_adjustedreturn(A3075,参数!$B$4,参数!$B$3)</f>
        <v>-16.55733465002</v>
      </c>
      <c r="L3075" s="17">
        <f ca="1">f_nav_periodreturnrankingper(A3075,参数!$B$4,参数!$B$3,3)</f>
        <v>16.6666666666667</v>
      </c>
      <c r="M3075" s="17">
        <f ca="1">f_nav_adjustedreturn(A3075,参数!$B$5,参数!$B$4)</f>
        <v>32.5605182407091</v>
      </c>
      <c r="N3075" s="17">
        <f ca="1">f_nav_periodreturnrankingper(A3075,参数!$B$5,参数!$B$4,3)</f>
        <v>23.5408560311284</v>
      </c>
      <c r="O3075" s="17">
        <f ca="1">f_nav_adjustedreturn(A3075,参数!$B$6,参数!$B$5)</f>
        <v>-12.8429230395727</v>
      </c>
      <c r="P3075" s="17">
        <f ca="1">f_nav_periodreturnrankingper(A3075,参数!$B$6,参数!$B$5,3)</f>
        <v>92.6931106471816</v>
      </c>
      <c r="Q3075" s="25">
        <f>f_return(A3075,1,参数!$B$1-365/2,参数!$B$1)</f>
        <v>65.7818412560118</v>
      </c>
      <c r="R3075" s="25">
        <f ca="1">f_return(A3075,1,参数!$B$4,参数!$B$1)</f>
        <v>23.7616417971743</v>
      </c>
      <c r="S3075" s="25">
        <f ca="1">f_return(A3075,1,参数!$B$6,参数!$B$1)</f>
        <v>16.8053395133115</v>
      </c>
      <c r="T3075" t="str">
        <f>f_info_investtype(A3075)</f>
        <v>偏股混合型基金</v>
      </c>
      <c r="U3075" t="str">
        <f>f_info_fundmanager(A3075)</f>
        <v>王春</v>
      </c>
      <c r="V3075">
        <f>f_info_manager_onthepostdays(A3075,1)</f>
        <v>1933</v>
      </c>
      <c r="W3075" s="25">
        <f ca="1">f_return_1w(A3075,"0",参数!$B$2)</f>
        <v>-4.22799639531389</v>
      </c>
      <c r="X3075" s="25">
        <f>f_return_1m(A3075,"0",参数!$B$1)</f>
        <v>13.5715391871155</v>
      </c>
      <c r="Y3075" s="25">
        <f>f_return_3m(A3075,0,参数!$B$1)</f>
        <v>25.8655391384395</v>
      </c>
      <c r="Z3075" s="25">
        <f>f_return_6m(A3075,0,参数!B3074)</f>
        <v>33.2119677061896</v>
      </c>
      <c r="AA3075" t="str">
        <f>f_dq_status(A3075,参数!$B$1)</f>
        <v>开放申购|开放赎回</v>
      </c>
      <c r="AB3075" s="17">
        <f ca="1">f_risk_maxdownside(A3075,参数!$B$6,参数!$B$1)</f>
        <v>-27.4648049584111</v>
      </c>
      <c r="AC3075" s="17">
        <f ca="1">f_risk_maxdownside(A3075,参数!$B$4,参数!$B$1)</f>
        <v>-26.3912270856715</v>
      </c>
      <c r="AD3075" t="str">
        <f ca="1">f_risk_maxdownside_date(A3075,参数!$B$6,参数!$B$1)</f>
        <v>20171122-20181018</v>
      </c>
    </row>
    <row r="3076" spans="1:30">
      <c r="A3076" s="15" t="s">
        <v>3104</v>
      </c>
      <c r="B3076" t="str">
        <f>f_info_name(A3076)</f>
        <v>华安中小盘成长</v>
      </c>
      <c r="C3076" t="str">
        <f>f_info_setupdate(A3076)</f>
        <v>2007-04-10</v>
      </c>
      <c r="D3076" s="16">
        <f t="shared" si="48"/>
        <v>5039</v>
      </c>
      <c r="F3076" s="17">
        <f>f_netasset_total(A3076,参数!$B$1,100000000)</f>
        <v>24.2037096408</v>
      </c>
      <c r="G3076" s="17">
        <f ca="1">f_nav_adjustedreturn(A3076,参数!$B$2,参数!$B$1)</f>
        <v>56.5578334598836</v>
      </c>
      <c r="H3076" s="17">
        <f ca="1">f_nav_periodreturnrankingper(A3076,参数!$B$2,参数!$B$1,3)</f>
        <v>68.2041216879293</v>
      </c>
      <c r="I3076" s="17">
        <f ca="1">f_nav_adjustedreturn(A3076,参数!$B$3,参数!$B$2)</f>
        <v>65.8690176322418</v>
      </c>
      <c r="J3076" s="17">
        <f ca="1">f_nav_periodreturnrankingper(A3076,参数!$B$3,参数!$B$2,3)</f>
        <v>12.534435261708</v>
      </c>
      <c r="K3076" s="17">
        <f ca="1">f_nav_adjustedreturn(A3076,参数!$B$4,参数!$B$3)</f>
        <v>-24.8817407757805</v>
      </c>
      <c r="L3076" s="17">
        <f ca="1">f_nav_periodreturnrankingper(A3076,参数!$B$4,参数!$B$3,3)</f>
        <v>53.9518900343643</v>
      </c>
      <c r="M3076" s="17">
        <f ca="1">f_nav_adjustedreturn(A3076,参数!$B$5,参数!$B$4)</f>
        <v>4.36153441933788</v>
      </c>
      <c r="N3076" s="17">
        <f ca="1">f_nav_periodreturnrankingper(A3076,参数!$B$5,参数!$B$4,3)</f>
        <v>86.5758754863813</v>
      </c>
      <c r="O3076" s="17">
        <f ca="1">f_nav_adjustedreturn(A3076,参数!$B$6,参数!$B$5)</f>
        <v>7.05114712692064</v>
      </c>
      <c r="P3076" s="17">
        <f ca="1">f_nav_periodreturnrankingper(A3076,参数!$B$6,参数!$B$5,3)</f>
        <v>35.4906054279749</v>
      </c>
      <c r="Q3076" s="25">
        <f>f_return(A3076,1,参数!$B$1-365/2,参数!$B$1)</f>
        <v>56.4517845338987</v>
      </c>
      <c r="R3076" s="25">
        <f ca="1">f_return(A3076,1,参数!$B$4,参数!$B$1)</f>
        <v>24.9223870205927</v>
      </c>
      <c r="S3076" s="25">
        <f ca="1">f_return(A3076,1,参数!$B$6,参数!$B$1)</f>
        <v>16.738860430296</v>
      </c>
      <c r="T3076" t="str">
        <f>f_info_investtype(A3076)</f>
        <v>偏股混合型基金</v>
      </c>
      <c r="U3076" t="str">
        <f>f_info_fundmanager(A3076)</f>
        <v>李欣</v>
      </c>
      <c r="V3076">
        <f>f_info_manager_onthepostdays(A3076,1)</f>
        <v>976</v>
      </c>
      <c r="W3076" s="25">
        <f ca="1">f_return_1w(A3076,"0",参数!$B$2)</f>
        <v>0.0506457330970031</v>
      </c>
      <c r="X3076" s="25">
        <f>f_return_1m(A3076,"0",参数!$B$1)</f>
        <v>12.3510607381575</v>
      </c>
      <c r="Y3076" s="25">
        <f>f_return_3m(A3076,0,参数!$B$1)</f>
        <v>27.5486638073243</v>
      </c>
      <c r="Z3076" s="25">
        <f>f_return_6m(A3076,0,参数!B3075)</f>
        <v>18.4374155177075</v>
      </c>
      <c r="AA3076" t="str">
        <f>f_dq_status(A3076,参数!$B$1)</f>
        <v>开放申购|开放赎回</v>
      </c>
      <c r="AB3076" s="17">
        <f ca="1">f_risk_maxdownside(A3076,参数!$B$6,参数!$B$1)</f>
        <v>-30.0378602833415</v>
      </c>
      <c r="AC3076" s="17">
        <f ca="1">f_risk_maxdownside(A3076,参数!$B$4,参数!$B$1)</f>
        <v>-27.8889728096677</v>
      </c>
      <c r="AD3076" t="str">
        <f ca="1">f_risk_maxdownside_date(A3076,参数!$B$6,参数!$B$1)</f>
        <v>20170325-20190103</v>
      </c>
    </row>
    <row r="3077" spans="1:30">
      <c r="A3077" s="15" t="s">
        <v>3105</v>
      </c>
      <c r="B3077" t="str">
        <f>f_info_name(A3077)</f>
        <v>华安策略优选</v>
      </c>
      <c r="C3077" t="str">
        <f>f_info_setupdate(A3077)</f>
        <v>2007-08-02</v>
      </c>
      <c r="D3077" s="16">
        <f t="shared" si="48"/>
        <v>4925</v>
      </c>
      <c r="F3077" s="17">
        <f>f_netasset_total(A3077,参数!$B$1,100000000)</f>
        <v>61.4741636402</v>
      </c>
      <c r="G3077" s="17">
        <f ca="1">f_nav_adjustedreturn(A3077,参数!$B$2,参数!$B$1)</f>
        <v>64.2140468227425</v>
      </c>
      <c r="H3077" s="17">
        <f ca="1">f_nav_periodreturnrankingper(A3077,参数!$B$2,参数!$B$1,3)</f>
        <v>55.053974484789</v>
      </c>
      <c r="I3077" s="17">
        <f ca="1">f_nav_adjustedreturn(A3077,参数!$B$3,参数!$B$2)</f>
        <v>28.4708036909206</v>
      </c>
      <c r="J3077" s="17">
        <f ca="1">f_nav_periodreturnrankingper(A3077,参数!$B$3,参数!$B$2,3)</f>
        <v>78.6501377410468</v>
      </c>
      <c r="K3077" s="17">
        <f ca="1">f_nav_adjustedreturn(A3077,参数!$B$4,参数!$B$3)</f>
        <v>-18.4923642209209</v>
      </c>
      <c r="L3077" s="17">
        <f ca="1">f_nav_periodreturnrankingper(A3077,参数!$B$4,参数!$B$3,3)</f>
        <v>23.1958762886598</v>
      </c>
      <c r="M3077" s="17">
        <f ca="1">f_nav_adjustedreturn(A3077,参数!$B$5,参数!$B$4)</f>
        <v>63.1382780469623</v>
      </c>
      <c r="N3077" s="17">
        <f ca="1">f_nav_periodreturnrankingper(A3077,参数!$B$5,参数!$B$4,3)</f>
        <v>1.16731517509728</v>
      </c>
      <c r="O3077" s="17">
        <f ca="1">f_nav_adjustedreturn(A3077,参数!$B$6,参数!$B$5)</f>
        <v>8.37199919306032</v>
      </c>
      <c r="P3077" s="17">
        <f ca="1">f_nav_periodreturnrankingper(A3077,参数!$B$6,参数!$B$5,3)</f>
        <v>30.2713987473904</v>
      </c>
      <c r="Q3077" s="25">
        <f>f_return(A3077,1,参数!$B$1-365/2,参数!$B$1)</f>
        <v>71.2326693442828</v>
      </c>
      <c r="R3077" s="25">
        <f ca="1">f_return(A3077,1,参数!$B$4,参数!$B$1)</f>
        <v>19.7841667073514</v>
      </c>
      <c r="S3077" s="25">
        <f ca="1">f_return(A3077,1,参数!$B$6,参数!$B$1)</f>
        <v>24.7174884955204</v>
      </c>
      <c r="T3077" t="str">
        <f>f_info_investtype(A3077)</f>
        <v>偏股混合型基金</v>
      </c>
      <c r="U3077" t="str">
        <f>f_info_fundmanager(A3077)</f>
        <v>杨明</v>
      </c>
      <c r="V3077">
        <f>f_info_manager_onthepostdays(A3077,1)</f>
        <v>2808</v>
      </c>
      <c r="W3077" s="25">
        <f ca="1">f_return_1w(A3077,"0",参数!$B$2)</f>
        <v>-3.26190728757824</v>
      </c>
      <c r="X3077" s="25">
        <f>f_return_1m(A3077,"0",参数!$B$1)</f>
        <v>15.7705539020525</v>
      </c>
      <c r="Y3077" s="25">
        <f>f_return_3m(A3077,0,参数!$B$1)</f>
        <v>28.9379654741917</v>
      </c>
      <c r="Z3077" s="25">
        <f>f_return_6m(A3077,0,参数!B3076)</f>
        <v>30.7420197085825</v>
      </c>
      <c r="AA3077" t="str">
        <f>f_dq_status(A3077,参数!$B$1)</f>
        <v>开放申购|开放赎回</v>
      </c>
      <c r="AB3077" s="17">
        <f ca="1">f_risk_maxdownside(A3077,参数!$B$6,参数!$B$1)</f>
        <v>-26.2305260781215</v>
      </c>
      <c r="AC3077" s="17">
        <f ca="1">f_risk_maxdownside(A3077,参数!$B$4,参数!$B$1)</f>
        <v>-26.0384833050368</v>
      </c>
      <c r="AD3077" t="str">
        <f ca="1">f_risk_maxdownside_date(A3077,参数!$B$6,参数!$B$1)</f>
        <v>20180124-20190103</v>
      </c>
    </row>
    <row r="3078" spans="1:30">
      <c r="A3078" s="15" t="s">
        <v>3106</v>
      </c>
      <c r="B3078" t="str">
        <f>f_info_name(A3078)</f>
        <v>华安核心优选</v>
      </c>
      <c r="C3078" t="str">
        <f>f_info_setupdate(A3078)</f>
        <v>2008-10-22</v>
      </c>
      <c r="D3078" s="16">
        <f t="shared" si="48"/>
        <v>4478</v>
      </c>
      <c r="F3078" s="17">
        <f>f_netasset_total(A3078,参数!$B$1,100000000)</f>
        <v>7.9689829145</v>
      </c>
      <c r="G3078" s="17">
        <f ca="1">f_nav_adjustedreturn(A3078,参数!$B$2,参数!$B$1)</f>
        <v>95.1727847250235</v>
      </c>
      <c r="H3078" s="17">
        <f ca="1">f_nav_periodreturnrankingper(A3078,参数!$B$2,参数!$B$1,3)</f>
        <v>13.4445534838077</v>
      </c>
      <c r="I3078" s="17">
        <f ca="1">f_nav_adjustedreturn(A3078,参数!$B$3,参数!$B$2)</f>
        <v>33.2251739850476</v>
      </c>
      <c r="J3078" s="17">
        <f ca="1">f_nav_periodreturnrankingper(A3078,参数!$B$3,参数!$B$2,3)</f>
        <v>68.870523415978</v>
      </c>
      <c r="K3078" s="17">
        <f ca="1">f_nav_adjustedreturn(A3078,参数!$B$4,参数!$B$3)</f>
        <v>-11.106745284993</v>
      </c>
      <c r="L3078" s="17">
        <f ca="1">f_nav_periodreturnrankingper(A3078,参数!$B$4,参数!$B$3,3)</f>
        <v>3.26460481099656</v>
      </c>
      <c r="M3078" s="17">
        <f ca="1">f_nav_adjustedreturn(A3078,参数!$B$5,参数!$B$4)</f>
        <v>22.6269552174845</v>
      </c>
      <c r="N3078" s="17">
        <f ca="1">f_nav_periodreturnrankingper(A3078,参数!$B$5,参数!$B$4,3)</f>
        <v>45.9143968871595</v>
      </c>
      <c r="O3078" s="17">
        <f ca="1">f_nav_adjustedreturn(A3078,参数!$B$6,参数!$B$5)</f>
        <v>21.8124959280735</v>
      </c>
      <c r="P3078" s="17">
        <f ca="1">f_nav_periodreturnrankingper(A3078,参数!$B$6,参数!$B$5,3)</f>
        <v>4.5929018789144</v>
      </c>
      <c r="Q3078" s="25">
        <f>f_return(A3078,1,参数!$B$1-365/2,参数!$B$1)</f>
        <v>138.691900207604</v>
      </c>
      <c r="R3078" s="25">
        <f ca="1">f_return(A3078,1,参数!$B$4,参数!$B$1)</f>
        <v>32.1845773494145</v>
      </c>
      <c r="S3078" s="25">
        <f ca="1">f_return(A3078,1,参数!$B$6,参数!$B$1)</f>
        <v>27.9667098167086</v>
      </c>
      <c r="T3078" t="str">
        <f>f_info_investtype(A3078)</f>
        <v>偏股混合型基金</v>
      </c>
      <c r="U3078" t="str">
        <f>f_info_fundmanager(A3078)</f>
        <v>陆秋渊,盛骅</v>
      </c>
      <c r="V3078">
        <f>f_info_manager_onthepostdays(A3078,1)</f>
        <v>834</v>
      </c>
      <c r="W3078" s="25">
        <f ca="1">f_return_1w(A3078,"0",参数!$B$2)</f>
        <v>-4.21791486895484</v>
      </c>
      <c r="X3078" s="25">
        <f>f_return_1m(A3078,"0",参数!$B$1)</f>
        <v>16.3713621422272</v>
      </c>
      <c r="Y3078" s="25">
        <f>f_return_3m(A3078,0,参数!$B$1)</f>
        <v>35.9273306175961</v>
      </c>
      <c r="Z3078" s="25">
        <f>f_return_6m(A3078,0,参数!B3077)</f>
        <v>38.2909863781277</v>
      </c>
      <c r="AA3078" t="str">
        <f>f_dq_status(A3078,参数!$B$1)</f>
        <v>开放申购|开放赎回</v>
      </c>
      <c r="AB3078" s="17">
        <f ca="1">f_risk_maxdownside(A3078,参数!$B$6,参数!$B$1)</f>
        <v>-18.9372359343059</v>
      </c>
      <c r="AC3078" s="17">
        <f ca="1">f_risk_maxdownside(A3078,参数!$B$4,参数!$B$1)</f>
        <v>-18.9372359343059</v>
      </c>
      <c r="AD3078" t="str">
        <f ca="1">f_risk_maxdownside_date(A3078,参数!$B$6,参数!$B$1)</f>
        <v>20180127-20181018</v>
      </c>
    </row>
    <row r="3079" spans="1:30">
      <c r="A3079" s="15" t="s">
        <v>3107</v>
      </c>
      <c r="B3079" t="str">
        <f>f_info_name(A3079)</f>
        <v>华安强化收益A</v>
      </c>
      <c r="C3079" t="str">
        <f>f_info_setupdate(A3079)</f>
        <v>2009-04-13</v>
      </c>
      <c r="D3079" s="16">
        <f t="shared" si="48"/>
        <v>4305</v>
      </c>
      <c r="F3079" s="17">
        <f>f_netasset_total(A3079,参数!$B$1,100000000)</f>
        <v>1.1265682723</v>
      </c>
      <c r="G3079" s="17">
        <f ca="1">f_nav_adjustedreturn(A3079,参数!$B$2,参数!$B$1)</f>
        <v>8.71236570043226</v>
      </c>
      <c r="H3079" s="17">
        <f ca="1">f_nav_periodreturnrankingper(A3079,参数!$B$2,参数!$B$1,3)</f>
        <v>54.7169811320755</v>
      </c>
      <c r="I3079" s="17">
        <f ca="1">f_nav_adjustedreturn(A3079,参数!$B$3,参数!$B$2)</f>
        <v>8.85001951529431</v>
      </c>
      <c r="J3079" s="17">
        <f ca="1">f_nav_periodreturnrankingper(A3079,参数!$B$3,参数!$B$2,3)</f>
        <v>44.8936170212766</v>
      </c>
      <c r="K3079" s="17">
        <f ca="1">f_nav_adjustedreturn(A3079,参数!$B$4,参数!$B$3)</f>
        <v>5.22560156096231</v>
      </c>
      <c r="L3079" s="17">
        <f ca="1">f_nav_periodreturnrankingper(A3079,参数!$B$4,参数!$B$3,3)</f>
        <v>12.1718377088305</v>
      </c>
      <c r="M3079" s="17">
        <f ca="1">f_nav_adjustedreturn(A3079,参数!$B$5,参数!$B$4)</f>
        <v>3.11254748165931</v>
      </c>
      <c r="N3079" s="17">
        <f ca="1">f_nav_periodreturnrankingper(A3079,参数!$B$5,参数!$B$4,3)</f>
        <v>60.2209944751381</v>
      </c>
      <c r="O3079" s="17">
        <f ca="1">f_nav_adjustedreturn(A3079,参数!$B$6,参数!$B$5)</f>
        <v>1.03338632750396</v>
      </c>
      <c r="P3079" s="17">
        <f ca="1">f_nav_periodreturnrankingper(A3079,参数!$B$6,参数!$B$5,3)</f>
        <v>58.4745762711864</v>
      </c>
      <c r="Q3079" s="25">
        <f>f_return(A3079,1,参数!$B$1-365/2,参数!$B$1)</f>
        <v>4.69094910275614</v>
      </c>
      <c r="R3079" s="25">
        <f ca="1">f_return(A3079,1,参数!$B$4,参数!$B$1)</f>
        <v>7.57565418905308</v>
      </c>
      <c r="S3079" s="25">
        <f ca="1">f_return(A3079,1,参数!$B$6,参数!$B$1)</f>
        <v>5.30104238182865</v>
      </c>
      <c r="T3079" t="str">
        <f>f_info_investtype(A3079)</f>
        <v>混合债券型二级基金</v>
      </c>
      <c r="U3079" t="str">
        <f>f_info_fundmanager(A3079)</f>
        <v>苏玉平</v>
      </c>
      <c r="V3079">
        <f>f_info_manager_onthepostdays(A3079,1)</f>
        <v>3495</v>
      </c>
      <c r="W3079" s="25">
        <f ca="1">f_return_1w(A3079,"0",参数!$B$2)</f>
        <v>0.490998363338786</v>
      </c>
      <c r="X3079" s="25">
        <f>f_return_1m(A3079,"0",参数!$B$1)</f>
        <v>2.7963688603656</v>
      </c>
      <c r="Y3079" s="25">
        <f>f_return_3m(A3079,0,参数!$B$1)</f>
        <v>4.18785933828525</v>
      </c>
      <c r="Z3079" s="25">
        <f>f_return_6m(A3079,0,参数!B3078)</f>
        <v>-0.753204664695564</v>
      </c>
      <c r="AA3079" t="str">
        <f>f_dq_status(A3079,参数!$B$1)</f>
        <v>开放申购|开放赎回</v>
      </c>
      <c r="AB3079" s="17">
        <f ca="1">f_risk_maxdownside(A3079,参数!$B$6,参数!$B$1)</f>
        <v>-6.19458292817955</v>
      </c>
      <c r="AC3079" s="17">
        <f ca="1">f_risk_maxdownside(A3079,参数!$B$4,参数!$B$1)</f>
        <v>-6.19458292817955</v>
      </c>
      <c r="AD3079" t="str">
        <f ca="1">f_risk_maxdownside_date(A3079,参数!$B$6,参数!$B$1)</f>
        <v>20200806-20201211</v>
      </c>
    </row>
    <row r="3080" spans="1:30">
      <c r="A3080" s="15" t="s">
        <v>3108</v>
      </c>
      <c r="B3080" t="str">
        <f>f_info_name(A3080)</f>
        <v>华安动态灵活配置</v>
      </c>
      <c r="C3080" t="str">
        <f>f_info_setupdate(A3080)</f>
        <v>2009-12-22</v>
      </c>
      <c r="D3080" s="16">
        <f t="shared" si="48"/>
        <v>4052</v>
      </c>
      <c r="F3080" s="17">
        <f>f_netasset_total(A3080,参数!$B$1,100000000)</f>
        <v>3.0168465831</v>
      </c>
      <c r="G3080" s="17">
        <f ca="1">f_nav_adjustedreturn(A3080,参数!$B$2,参数!$B$1)</f>
        <v>48.8415199258573</v>
      </c>
      <c r="H3080" s="17">
        <f ca="1">f_nav_periodreturnrankingper(A3080,参数!$B$2,参数!$B$1,3)</f>
        <v>44.8914769719428</v>
      </c>
      <c r="I3080" s="17">
        <f ca="1">f_nav_adjustedreturn(A3080,参数!$B$3,参数!$B$2)</f>
        <v>76.7403767403767</v>
      </c>
      <c r="J3080" s="17">
        <f ca="1">f_nav_periodreturnrankingper(A3080,参数!$B$3,参数!$B$2,3)</f>
        <v>3.28874024526198</v>
      </c>
      <c r="K3080" s="17">
        <f ca="1">f_nav_adjustedreturn(A3080,参数!$B$4,参数!$B$3)</f>
        <v>-25.2753977968176</v>
      </c>
      <c r="L3080" s="17">
        <f ca="1">f_nav_periodreturnrankingper(A3080,参数!$B$4,参数!$B$3,3)</f>
        <v>83.7612323491656</v>
      </c>
      <c r="M3080" s="17">
        <f ca="1">f_nav_adjustedreturn(A3080,参数!$B$5,参数!$B$4)</f>
        <v>21.037037037037</v>
      </c>
      <c r="N3080" s="17">
        <f ca="1">f_nav_periodreturnrankingper(A3080,参数!$B$5,参数!$B$4,3)</f>
        <v>20.8037825059102</v>
      </c>
      <c r="O3080" s="17">
        <f ca="1">f_nav_adjustedreturn(A3080,参数!$B$6,参数!$B$5)</f>
        <v>10.0672366946239</v>
      </c>
      <c r="P3080" s="17">
        <f ca="1">f_nav_periodreturnrankingper(A3080,参数!$B$6,参数!$B$5,3)</f>
        <v>15.9183673469388</v>
      </c>
      <c r="Q3080" s="25">
        <f>f_return(A3080,1,参数!$B$1-365/2,参数!$B$1)</f>
        <v>49.9114684696334</v>
      </c>
      <c r="R3080" s="25">
        <f ca="1">f_return(A3080,1,参数!$B$4,参数!$B$1)</f>
        <v>25.2425467853856</v>
      </c>
      <c r="S3080" s="25">
        <f ca="1">f_return(A3080,1,参数!$B$6,参数!$B$1)</f>
        <v>21.0820329853995</v>
      </c>
      <c r="T3080" t="str">
        <f>f_info_investtype(A3080)</f>
        <v>灵活配置型基金</v>
      </c>
      <c r="U3080" t="str">
        <f>f_info_fundmanager(A3080)</f>
        <v>蒋璆</v>
      </c>
      <c r="V3080">
        <f>f_info_manager_onthepostdays(A3080,1)</f>
        <v>2067</v>
      </c>
      <c r="W3080" s="25">
        <f ca="1">f_return_1w(A3080,"0",参数!$B$2)</f>
        <v>-1.14521300961978</v>
      </c>
      <c r="X3080" s="25">
        <f>f_return_1m(A3080,"0",参数!$B$1)</f>
        <v>7.60469011725296</v>
      </c>
      <c r="Y3080" s="25">
        <f>f_return_3m(A3080,0,参数!$B$1)</f>
        <v>24.5927075252134</v>
      </c>
      <c r="Z3080" s="25">
        <f>f_return_6m(A3080,0,参数!B3079)</f>
        <v>12.1606545184083</v>
      </c>
      <c r="AA3080" t="str">
        <f>f_dq_status(A3080,参数!$B$1)</f>
        <v>开放申购|开放赎回</v>
      </c>
      <c r="AB3080" s="17">
        <f ca="1">f_risk_maxdownside(A3080,参数!$B$6,参数!$B$1)</f>
        <v>-31.4705882352941</v>
      </c>
      <c r="AC3080" s="17">
        <f ca="1">f_risk_maxdownside(A3080,参数!$B$4,参数!$B$1)</f>
        <v>-30.1977231875374</v>
      </c>
      <c r="AD3080" t="str">
        <f ca="1">f_risk_maxdownside_date(A3080,参数!$B$6,参数!$B$1)</f>
        <v>20171202-20190103</v>
      </c>
    </row>
    <row r="3081" spans="1:30">
      <c r="A3081" s="15" t="s">
        <v>3109</v>
      </c>
      <c r="B3081" t="str">
        <f>f_info_name(A3081)</f>
        <v>华安行业轮动</v>
      </c>
      <c r="C3081" t="str">
        <f>f_info_setupdate(A3081)</f>
        <v>2010-05-11</v>
      </c>
      <c r="D3081" s="16">
        <f t="shared" si="48"/>
        <v>3912</v>
      </c>
      <c r="F3081" s="17">
        <f>f_netasset_total(A3081,参数!$B$1,100000000)</f>
        <v>5.9572957037</v>
      </c>
      <c r="G3081" s="17">
        <f ca="1">f_nav_adjustedreturn(A3081,参数!$B$2,参数!$B$1)</f>
        <v>90.6245084159195</v>
      </c>
      <c r="H3081" s="17">
        <f ca="1">f_nav_periodreturnrankingper(A3081,参数!$B$2,参数!$B$1,3)</f>
        <v>17.8606476938175</v>
      </c>
      <c r="I3081" s="17">
        <f ca="1">f_nav_adjustedreturn(A3081,参数!$B$3,参数!$B$2)</f>
        <v>57.0793180133432</v>
      </c>
      <c r="J3081" s="17">
        <f ca="1">f_nav_periodreturnrankingper(A3081,参数!$B$3,参数!$B$2,3)</f>
        <v>24.3801652892562</v>
      </c>
      <c r="K3081" s="17">
        <f ca="1">f_nav_adjustedreturn(A3081,参数!$B$4,参数!$B$3)</f>
        <v>-14.31293669278</v>
      </c>
      <c r="L3081" s="17">
        <f ca="1">f_nav_periodreturnrankingper(A3081,参数!$B$4,参数!$B$3,3)</f>
        <v>9.96563573883162</v>
      </c>
      <c r="M3081" s="17">
        <f ca="1">f_nav_adjustedreturn(A3081,参数!$B$5,参数!$B$4)</f>
        <v>10.6943193203145</v>
      </c>
      <c r="N3081" s="17">
        <f ca="1">f_nav_periodreturnrankingper(A3081,参数!$B$5,参数!$B$4,3)</f>
        <v>73.3463035019455</v>
      </c>
      <c r="O3081" s="17">
        <f ca="1">f_nav_adjustedreturn(A3081,参数!$B$6,参数!$B$5)</f>
        <v>14.0163745387454</v>
      </c>
      <c r="P3081" s="17">
        <f ca="1">f_nav_periodreturnrankingper(A3081,参数!$B$6,参数!$B$5,3)</f>
        <v>14.19624217119</v>
      </c>
      <c r="Q3081" s="25">
        <f>f_return(A3081,1,参数!$B$1-365/2,参数!$B$1)</f>
        <v>85.4068108796762</v>
      </c>
      <c r="R3081" s="25">
        <f ca="1">f_return(A3081,1,参数!$B$4,参数!$B$1)</f>
        <v>36.8610531823953</v>
      </c>
      <c r="S3081" s="25">
        <f ca="1">f_return(A3081,1,参数!$B$6,参数!$B$1)</f>
        <v>26.3163186589217</v>
      </c>
      <c r="T3081" t="str">
        <f>f_info_investtype(A3081)</f>
        <v>偏股混合型基金</v>
      </c>
      <c r="U3081" t="str">
        <f>f_info_fundmanager(A3081)</f>
        <v>饶晓鹏</v>
      </c>
      <c r="V3081">
        <f>f_info_manager_onthepostdays(A3081,1)</f>
        <v>822</v>
      </c>
      <c r="W3081" s="25">
        <f ca="1">f_return_1w(A3081,"0",参数!$B$2)</f>
        <v>-2.89714867617108</v>
      </c>
      <c r="X3081" s="25">
        <f>f_return_1m(A3081,"0",参数!$B$1)</f>
        <v>11.8309339239572</v>
      </c>
      <c r="Y3081" s="25">
        <f>f_return_3m(A3081,0,参数!$B$1)</f>
        <v>23.0087297827705</v>
      </c>
      <c r="Z3081" s="25">
        <f>f_return_6m(A3081,0,参数!B3080)</f>
        <v>32.8619625296102</v>
      </c>
      <c r="AA3081" t="str">
        <f>f_dq_status(A3081,参数!$B$1)</f>
        <v>开放申购|开放赎回</v>
      </c>
      <c r="AB3081" s="17">
        <f ca="1">f_risk_maxdownside(A3081,参数!$B$6,参数!$B$1)</f>
        <v>-23.3499833499834</v>
      </c>
      <c r="AC3081" s="17">
        <f ca="1">f_risk_maxdownside(A3081,参数!$B$4,参数!$B$1)</f>
        <v>-23.3499833499834</v>
      </c>
      <c r="AD3081" t="str">
        <f ca="1">f_risk_maxdownside_date(A3081,参数!$B$6,参数!$B$1)</f>
        <v>20180601-20190103</v>
      </c>
    </row>
    <row r="3082" spans="1:30">
      <c r="A3082" s="15" t="s">
        <v>3110</v>
      </c>
      <c r="B3082" t="str">
        <f>f_info_name(A3082)</f>
        <v>华安升级主题</v>
      </c>
      <c r="C3082" t="str">
        <f>f_info_setupdate(A3082)</f>
        <v>2011-04-22</v>
      </c>
      <c r="D3082" s="16">
        <f t="shared" si="48"/>
        <v>3566</v>
      </c>
      <c r="F3082" s="17">
        <f>f_netasset_total(A3082,参数!$B$1,100000000)</f>
        <v>7.1173337485</v>
      </c>
      <c r="G3082" s="17">
        <f ca="1">f_nav_adjustedreturn(A3082,参数!$B$2,参数!$B$1)</f>
        <v>92.8943937418514</v>
      </c>
      <c r="H3082" s="17">
        <f ca="1">f_nav_periodreturnrankingper(A3082,参数!$B$2,参数!$B$1,3)</f>
        <v>15.4072620215898</v>
      </c>
      <c r="I3082" s="17">
        <f ca="1">f_nav_adjustedreturn(A3082,参数!$B$3,参数!$B$2)</f>
        <v>54.4813695871098</v>
      </c>
      <c r="J3082" s="17">
        <f ca="1">f_nav_periodreturnrankingper(A3082,参数!$B$3,参数!$B$2,3)</f>
        <v>28.236914600551</v>
      </c>
      <c r="K3082" s="17">
        <f ca="1">f_nav_adjustedreturn(A3082,参数!$B$4,参数!$B$3)</f>
        <v>-23.497688751926</v>
      </c>
      <c r="L3082" s="17">
        <f ca="1">f_nav_periodreturnrankingper(A3082,参数!$B$4,参数!$B$3,3)</f>
        <v>46.7353951890034</v>
      </c>
      <c r="M3082" s="17">
        <f ca="1">f_nav_adjustedreturn(A3082,参数!$B$5,参数!$B$4)</f>
        <v>21.4620431115277</v>
      </c>
      <c r="N3082" s="17">
        <f ca="1">f_nav_periodreturnrankingper(A3082,参数!$B$5,参数!$B$4,3)</f>
        <v>49.0272373540856</v>
      </c>
      <c r="O3082" s="17">
        <f ca="1">f_nav_adjustedreturn(A3082,参数!$B$6,参数!$B$5)</f>
        <v>12.530395021645</v>
      </c>
      <c r="P3082" s="17">
        <f ca="1">f_nav_periodreturnrankingper(A3082,参数!$B$6,参数!$B$5,3)</f>
        <v>18.7891440501044</v>
      </c>
      <c r="Q3082" s="25">
        <f>f_return(A3082,1,参数!$B$1-365/2,参数!$B$1)</f>
        <v>80.3554959891366</v>
      </c>
      <c r="R3082" s="25">
        <f ca="1">f_return(A3082,1,参数!$B$4,参数!$B$1)</f>
        <v>31.5773846058487</v>
      </c>
      <c r="S3082" s="25">
        <f ca="1">f_return(A3082,1,参数!$B$6,参数!$B$1)</f>
        <v>25.341177078634</v>
      </c>
      <c r="T3082" t="str">
        <f>f_info_investtype(A3082)</f>
        <v>偏股混合型基金</v>
      </c>
      <c r="U3082" t="str">
        <f>f_info_fundmanager(A3082)</f>
        <v>饶晓鹏</v>
      </c>
      <c r="V3082">
        <f>f_info_manager_onthepostdays(A3082,1)</f>
        <v>1984</v>
      </c>
      <c r="W3082" s="25">
        <f ca="1">f_return_1w(A3082,"0",参数!$B$2)</f>
        <v>-2.84990500316656</v>
      </c>
      <c r="X3082" s="25">
        <f>f_return_1m(A3082,"0",参数!$B$1)</f>
        <v>11.4920874152223</v>
      </c>
      <c r="Y3082" s="25">
        <f>f_return_3m(A3082,0,参数!$B$1)</f>
        <v>22.7291580257155</v>
      </c>
      <c r="Z3082" s="25">
        <f>f_return_6m(A3082,0,参数!B3081)</f>
        <v>31.9456617002629</v>
      </c>
      <c r="AA3082" t="str">
        <f>f_dq_status(A3082,参数!$B$1)</f>
        <v>开放申购|开放赎回</v>
      </c>
      <c r="AB3082" s="17">
        <f ca="1">f_risk_maxdownside(A3082,参数!$B$6,参数!$B$1)</f>
        <v>-30.4545454545455</v>
      </c>
      <c r="AC3082" s="17">
        <f ca="1">f_risk_maxdownside(A3082,参数!$B$4,参数!$B$1)</f>
        <v>-30.4545454545455</v>
      </c>
      <c r="AD3082" t="str">
        <f ca="1">f_risk_maxdownside_date(A3082,参数!$B$6,参数!$B$1)</f>
        <v>20180206-20181018</v>
      </c>
    </row>
    <row r="3083" spans="1:30">
      <c r="A3083" s="15" t="s">
        <v>3111</v>
      </c>
      <c r="B3083" t="str">
        <f>f_info_name(A3083)</f>
        <v>华安可转债A</v>
      </c>
      <c r="C3083" t="str">
        <f>f_info_setupdate(A3083)</f>
        <v>2011-06-22</v>
      </c>
      <c r="D3083" s="16">
        <f t="shared" si="48"/>
        <v>3505</v>
      </c>
      <c r="F3083" s="17">
        <f>f_netasset_total(A3083,参数!$B$1,100000000)</f>
        <v>4.0172291984</v>
      </c>
      <c r="G3083" s="17">
        <f ca="1">f_nav_adjustedreturn(A3083,参数!$B$2,参数!$B$1)</f>
        <v>21.1523881728582</v>
      </c>
      <c r="H3083" s="17">
        <f ca="1">f_nav_periodreturnrankingper(A3083,参数!$B$2,参数!$B$1,3)</f>
        <v>11.3207547169811</v>
      </c>
      <c r="I3083" s="17">
        <f ca="1">f_nav_adjustedreturn(A3083,参数!$B$3,参数!$B$2)</f>
        <v>25.6190476190476</v>
      </c>
      <c r="J3083" s="17">
        <f ca="1">f_nav_periodreturnrankingper(A3083,参数!$B$3,参数!$B$2,3)</f>
        <v>3.19148936170213</v>
      </c>
      <c r="K3083" s="17">
        <f ca="1">f_nav_adjustedreturn(A3083,参数!$B$4,参数!$B$3)</f>
        <v>-12.8630705394191</v>
      </c>
      <c r="L3083" s="17">
        <f ca="1">f_nav_periodreturnrankingper(A3083,参数!$B$4,参数!$B$3,3)</f>
        <v>95.9427207637232</v>
      </c>
      <c r="M3083" s="17">
        <f ca="1">f_nav_adjustedreturn(A3083,参数!$B$5,参数!$B$4)</f>
        <v>3.80293863439931</v>
      </c>
      <c r="N3083" s="17">
        <f ca="1">f_nav_periodreturnrankingper(A3083,参数!$B$5,参数!$B$4,3)</f>
        <v>51.9337016574586</v>
      </c>
      <c r="O3083" s="17">
        <f ca="1">f_nav_adjustedreturn(A3083,参数!$B$6,参数!$B$5)</f>
        <v>-7.13712910986369</v>
      </c>
      <c r="P3083" s="17">
        <f ca="1">f_nav_periodreturnrankingper(A3083,参数!$B$6,参数!$B$5,3)</f>
        <v>96.6101694915254</v>
      </c>
      <c r="Q3083" s="25">
        <f>f_return(A3083,1,参数!$B$1-365/2,参数!$B$1)</f>
        <v>16.5921297914898</v>
      </c>
      <c r="R3083" s="25">
        <f ca="1">f_return(A3083,1,参数!$B$4,参数!$B$1)</f>
        <v>9.85655067019395</v>
      </c>
      <c r="S3083" s="25">
        <f ca="1">f_return(A3083,1,参数!$B$6,参数!$B$1)</f>
        <v>5.07961729639337</v>
      </c>
      <c r="T3083" t="str">
        <f>f_info_investtype(A3083)</f>
        <v>混合债券型二级基金</v>
      </c>
      <c r="U3083" t="str">
        <f>f_info_fundmanager(A3083)</f>
        <v>贺涛</v>
      </c>
      <c r="V3083">
        <f>f_info_manager_onthepostdays(A3083,1)</f>
        <v>3522</v>
      </c>
      <c r="W3083" s="25">
        <f ca="1">f_return_1w(A3083,"0",参数!$B$2)</f>
        <v>-0.752445447705042</v>
      </c>
      <c r="X3083" s="25">
        <f>f_return_1m(A3083,"0",参数!$B$1)</f>
        <v>6.25000000000001</v>
      </c>
      <c r="Y3083" s="25">
        <f>f_return_3m(A3083,0,参数!$B$1)</f>
        <v>11.9047619047619</v>
      </c>
      <c r="Z3083" s="25">
        <f>f_return_6m(A3083,0,参数!B3082)</f>
        <v>1.32890365448505</v>
      </c>
      <c r="AA3083" t="str">
        <f>f_dq_status(A3083,参数!$B$1)</f>
        <v>开放申购|开放赎回</v>
      </c>
      <c r="AB3083" s="17">
        <f ca="1">f_risk_maxdownside(A3083,参数!$B$6,参数!$B$1)</f>
        <v>-22.6604795050271</v>
      </c>
      <c r="AC3083" s="17">
        <f ca="1">f_risk_maxdownside(A3083,参数!$B$4,参数!$B$1)</f>
        <v>-16.7360532889259</v>
      </c>
      <c r="AD3083" t="str">
        <f ca="1">f_risk_maxdownside_date(A3083,参数!$B$6,参数!$B$1)</f>
        <v>20160223-20190102</v>
      </c>
    </row>
    <row r="3084" spans="1:30">
      <c r="A3084" s="15" t="s">
        <v>3112</v>
      </c>
      <c r="B3084" t="str">
        <f>f_info_name(A3084)</f>
        <v>华安科技动力</v>
      </c>
      <c r="C3084" t="str">
        <f>f_info_setupdate(A3084)</f>
        <v>2011-12-20</v>
      </c>
      <c r="D3084" s="16">
        <f t="shared" si="48"/>
        <v>3324</v>
      </c>
      <c r="F3084" s="17">
        <f>f_netasset_total(A3084,参数!$B$1,100000000)</f>
        <v>11.2816707868</v>
      </c>
      <c r="G3084" s="17">
        <f ca="1">f_nav_adjustedreturn(A3084,参数!$B$2,参数!$B$1)</f>
        <v>58.5841215247922</v>
      </c>
      <c r="H3084" s="17">
        <f ca="1">f_nav_periodreturnrankingper(A3084,参数!$B$2,参数!$B$1,3)</f>
        <v>63.9842983316977</v>
      </c>
      <c r="I3084" s="17">
        <f ca="1">f_nav_adjustedreturn(A3084,参数!$B$3,参数!$B$2)</f>
        <v>33.1679389312977</v>
      </c>
      <c r="J3084" s="17">
        <f ca="1">f_nav_periodreturnrankingper(A3084,参数!$B$3,参数!$B$2,3)</f>
        <v>69.1460055096419</v>
      </c>
      <c r="K3084" s="17">
        <f ca="1">f_nav_adjustedreturn(A3084,参数!$B$4,参数!$B$3)</f>
        <v>-18.217745740988</v>
      </c>
      <c r="L3084" s="17">
        <f ca="1">f_nav_periodreturnrankingper(A3084,参数!$B$4,参数!$B$3,3)</f>
        <v>21.8213058419244</v>
      </c>
      <c r="M3084" s="17">
        <f ca="1">f_nav_adjustedreturn(A3084,参数!$B$5,参数!$B$4)</f>
        <v>24.3366361401352</v>
      </c>
      <c r="N3084" s="17">
        <f ca="1">f_nav_periodreturnrankingper(A3084,参数!$B$5,参数!$B$4,3)</f>
        <v>41.6342412451362</v>
      </c>
      <c r="O3084" s="17">
        <f ca="1">f_nav_adjustedreturn(A3084,参数!$B$6,参数!$B$5)</f>
        <v>27.2549785240141</v>
      </c>
      <c r="P3084" s="17">
        <f ca="1">f_nav_periodreturnrankingper(A3084,参数!$B$6,参数!$B$5,3)</f>
        <v>1.87891440501044</v>
      </c>
      <c r="Q3084" s="25">
        <f>f_return(A3084,1,参数!$B$1-365/2,参数!$B$1)</f>
        <v>65.2728691559513</v>
      </c>
      <c r="R3084" s="25">
        <f ca="1">f_return(A3084,1,参数!$B$4,参数!$B$1)</f>
        <v>19.9593143861673</v>
      </c>
      <c r="S3084" s="25">
        <f ca="1">f_return(A3084,1,参数!$B$6,参数!$B$1)</f>
        <v>22.1768422469636</v>
      </c>
      <c r="T3084" t="str">
        <f>f_info_investtype(A3084)</f>
        <v>偏股混合型基金</v>
      </c>
      <c r="U3084" t="str">
        <f>f_info_fundmanager(A3084)</f>
        <v>李欣</v>
      </c>
      <c r="V3084">
        <f>f_info_manager_onthepostdays(A3084,1)</f>
        <v>461</v>
      </c>
      <c r="W3084" s="25">
        <f ca="1">f_return_1w(A3084,"0",参数!$B$2)</f>
        <v>-0.399657436483019</v>
      </c>
      <c r="X3084" s="25">
        <f>f_return_1m(A3084,"0",参数!$B$1)</f>
        <v>12.5737538148525</v>
      </c>
      <c r="Y3084" s="25">
        <f>f_return_3m(A3084,0,参数!$B$1)</f>
        <v>27.020202020202</v>
      </c>
      <c r="Z3084" s="25">
        <f>f_return_6m(A3084,0,参数!B3083)</f>
        <v>17.2791747259833</v>
      </c>
      <c r="AA3084" t="str">
        <f>f_dq_status(A3084,参数!$B$1)</f>
        <v>开放申购|开放赎回</v>
      </c>
      <c r="AB3084" s="17">
        <f ca="1">f_risk_maxdownside(A3084,参数!$B$6,参数!$B$1)</f>
        <v>-24.3214491529944</v>
      </c>
      <c r="AC3084" s="17">
        <f ca="1">f_risk_maxdownside(A3084,参数!$B$4,参数!$B$1)</f>
        <v>-23.7065334757697</v>
      </c>
      <c r="AD3084" t="str">
        <f ca="1">f_risk_maxdownside_date(A3084,参数!$B$6,参数!$B$1)</f>
        <v>20180124-20181018</v>
      </c>
    </row>
    <row r="3085" spans="1:30">
      <c r="A3085" s="15" t="s">
        <v>3113</v>
      </c>
      <c r="B3085" t="str">
        <f>f_info_name(A3085)</f>
        <v>华安逆向策略</v>
      </c>
      <c r="C3085" t="str">
        <f>f_info_setupdate(A3085)</f>
        <v>2012-08-16</v>
      </c>
      <c r="D3085" s="16">
        <f t="shared" si="48"/>
        <v>3084</v>
      </c>
      <c r="F3085" s="17">
        <f>f_netasset_total(A3085,参数!$B$1,100000000)</f>
        <v>33.5739236585</v>
      </c>
      <c r="G3085" s="17">
        <f ca="1">f_nav_adjustedreturn(A3085,参数!$B$2,参数!$B$1)</f>
        <v>87.5</v>
      </c>
      <c r="H3085" s="17">
        <f ca="1">f_nav_periodreturnrankingper(A3085,参数!$B$2,参数!$B$1,3)</f>
        <v>21.7860647693817</v>
      </c>
      <c r="I3085" s="17">
        <f ca="1">f_nav_adjustedreturn(A3085,参数!$B$3,参数!$B$2)</f>
        <v>68.3223992502343</v>
      </c>
      <c r="J3085" s="17">
        <f ca="1">f_nav_periodreturnrankingper(A3085,参数!$B$3,参数!$B$2,3)</f>
        <v>10.1928374655647</v>
      </c>
      <c r="K3085" s="17">
        <f ca="1">f_nav_adjustedreturn(A3085,参数!$B$4,参数!$B$3)</f>
        <v>-21.6305545354388</v>
      </c>
      <c r="L3085" s="17">
        <f ca="1">f_nav_periodreturnrankingper(A3085,参数!$B$4,参数!$B$3,3)</f>
        <v>36.9415807560137</v>
      </c>
      <c r="M3085" s="17">
        <f ca="1">f_nav_adjustedreturn(A3085,参数!$B$5,参数!$B$4)</f>
        <v>7.7136075949367</v>
      </c>
      <c r="N3085" s="17">
        <f ca="1">f_nav_periodreturnrankingper(A3085,参数!$B$5,参数!$B$4,3)</f>
        <v>79.9610894941634</v>
      </c>
      <c r="O3085" s="17">
        <f ca="1">f_nav_adjustedreturn(A3085,参数!$B$6,参数!$B$5)</f>
        <v>14.7896879240163</v>
      </c>
      <c r="P3085" s="17">
        <f ca="1">f_nav_periodreturnrankingper(A3085,参数!$B$6,参数!$B$5,3)</f>
        <v>12.7348643006263</v>
      </c>
      <c r="Q3085" s="25">
        <f>f_return(A3085,1,参数!$B$1-365/2,参数!$B$1)</f>
        <v>100.403099000802</v>
      </c>
      <c r="R3085" s="25">
        <f ca="1">f_return(A3085,1,参数!$B$4,参数!$B$1)</f>
        <v>35.200108200744</v>
      </c>
      <c r="S3085" s="25">
        <f ca="1">f_return(A3085,1,参数!$B$6,参数!$B$1)</f>
        <v>24.9234185946092</v>
      </c>
      <c r="T3085" t="str">
        <f>f_info_investtype(A3085)</f>
        <v>偏股混合型基金</v>
      </c>
      <c r="U3085" t="str">
        <f>f_info_fundmanager(A3085)</f>
        <v>崔莹</v>
      </c>
      <c r="V3085">
        <f>f_info_manager_onthepostdays(A3085,1)</f>
        <v>2065</v>
      </c>
      <c r="W3085" s="25">
        <f ca="1">f_return_1w(A3085,"0",参数!$B$2)</f>
        <v>-1.34578412524032</v>
      </c>
      <c r="X3085" s="25">
        <f>f_return_1m(A3085,"0",参数!$B$1)</f>
        <v>13.3838383838384</v>
      </c>
      <c r="Y3085" s="25">
        <f>f_return_3m(A3085,0,参数!$B$1)</f>
        <v>28.8009179575445</v>
      </c>
      <c r="Z3085" s="25">
        <f>f_return_6m(A3085,0,参数!B3084)</f>
        <v>29.4844968613278</v>
      </c>
      <c r="AA3085" t="str">
        <f>f_dq_status(A3085,参数!$B$1)</f>
        <v>开放申购|开放赎回</v>
      </c>
      <c r="AB3085" s="17">
        <f ca="1">f_risk_maxdownside(A3085,参数!$B$6,参数!$B$1)</f>
        <v>-31.326139923425</v>
      </c>
      <c r="AC3085" s="17">
        <f ca="1">f_risk_maxdownside(A3085,参数!$B$4,参数!$B$1)</f>
        <v>-27.5963302752294</v>
      </c>
      <c r="AD3085" t="str">
        <f ca="1">f_risk_maxdownside_date(A3085,参数!$B$6,参数!$B$1)</f>
        <v>20171114-20181018</v>
      </c>
    </row>
    <row r="3086" spans="1:30">
      <c r="A3086" s="15" t="s">
        <v>3114</v>
      </c>
      <c r="B3086" t="str">
        <f>f_info_name(A3086)</f>
        <v>华安安心收益A</v>
      </c>
      <c r="C3086" t="str">
        <f>f_info_setupdate(A3086)</f>
        <v>2012-09-07</v>
      </c>
      <c r="D3086" s="16">
        <f t="shared" si="48"/>
        <v>3062</v>
      </c>
      <c r="F3086" s="17">
        <f>f_netasset_total(A3086,参数!$B$1,100000000)</f>
        <v>1.4707116512</v>
      </c>
      <c r="G3086" s="17">
        <f ca="1">f_nav_adjustedreturn(A3086,参数!$B$2,参数!$B$1)</f>
        <v>12.1976455396859</v>
      </c>
      <c r="H3086" s="17">
        <f ca="1">f_nav_periodreturnrankingper(A3086,参数!$B$2,参数!$B$1,3)</f>
        <v>35.8490566037736</v>
      </c>
      <c r="I3086" s="17">
        <f ca="1">f_nav_adjustedreturn(A3086,参数!$B$3,参数!$B$2)</f>
        <v>12.9900749665257</v>
      </c>
      <c r="J3086" s="17">
        <f ca="1">f_nav_periodreturnrankingper(A3086,参数!$B$3,参数!$B$2,3)</f>
        <v>22.9787234042553</v>
      </c>
      <c r="K3086" s="17">
        <f ca="1">f_nav_adjustedreturn(A3086,参数!$B$4,参数!$B$3)</f>
        <v>-1.51433018882057</v>
      </c>
      <c r="L3086" s="17">
        <f ca="1">f_nav_periodreturnrankingper(A3086,参数!$B$4,参数!$B$3,3)</f>
        <v>61.3365155131265</v>
      </c>
      <c r="M3086" s="17">
        <f ca="1">f_nav_adjustedreturn(A3086,参数!$B$5,参数!$B$4)</f>
        <v>8.06972821946851</v>
      </c>
      <c r="N3086" s="17">
        <f ca="1">f_nav_periodreturnrankingper(A3086,参数!$B$5,参数!$B$4,3)</f>
        <v>14.3646408839779</v>
      </c>
      <c r="O3086" s="17">
        <f ca="1">f_nav_adjustedreturn(A3086,参数!$B$6,参数!$B$5)</f>
        <v>-1.99619771863119</v>
      </c>
      <c r="P3086" s="17">
        <f ca="1">f_nav_periodreturnrankingper(A3086,参数!$B$6,参数!$B$5,3)</f>
        <v>83.0508474576271</v>
      </c>
      <c r="Q3086" s="25">
        <f>f_return(A3086,1,参数!$B$1-365/2,参数!$B$1)</f>
        <v>8.33532166786954</v>
      </c>
      <c r="R3086" s="25">
        <f ca="1">f_return(A3086,1,参数!$B$4,参数!$B$1)</f>
        <v>7.67206522077017</v>
      </c>
      <c r="S3086" s="25">
        <f ca="1">f_return(A3086,1,参数!$B$6,参数!$B$1)</f>
        <v>5.70192603706303</v>
      </c>
      <c r="T3086" t="str">
        <f>f_info_investtype(A3086)</f>
        <v>混合债券型二级基金</v>
      </c>
      <c r="U3086" t="str">
        <f>f_info_fundmanager(A3086)</f>
        <v>郑可成</v>
      </c>
      <c r="V3086">
        <f>f_info_manager_onthepostdays(A3086,1)</f>
        <v>3079</v>
      </c>
      <c r="W3086" s="25">
        <f ca="1">f_return_1w(A3086,"0",参数!$B$2)</f>
        <v>-0.452079566003616</v>
      </c>
      <c r="X3086" s="25">
        <f>f_return_1m(A3086,"0",参数!$B$1)</f>
        <v>2.39978210997948</v>
      </c>
      <c r="Y3086" s="25">
        <f>f_return_3m(A3086,0,参数!$B$1)</f>
        <v>5.14018662674967</v>
      </c>
      <c r="Z3086" s="25">
        <f>f_return_6m(A3086,0,参数!B3085)</f>
        <v>-1.10845495571866</v>
      </c>
      <c r="AA3086" t="str">
        <f>f_dq_status(A3086,参数!$B$1)</f>
        <v>开放申购|开放赎回</v>
      </c>
      <c r="AB3086" s="17">
        <f ca="1">f_risk_maxdownside(A3086,参数!$B$6,参数!$B$1)</f>
        <v>-8.12003530450133</v>
      </c>
      <c r="AC3086" s="17">
        <f ca="1">f_risk_maxdownside(A3086,参数!$B$4,参数!$B$1)</f>
        <v>-8.12003530450133</v>
      </c>
      <c r="AD3086" t="str">
        <f ca="1">f_risk_maxdownside_date(A3086,参数!$B$6,参数!$B$1)</f>
        <v>20180419-20181016</v>
      </c>
    </row>
    <row r="3087" spans="1:30">
      <c r="A3087" s="15" t="s">
        <v>3115</v>
      </c>
      <c r="B3087" t="str">
        <f>f_info_name(A3087)</f>
        <v>博时价值增长</v>
      </c>
      <c r="C3087" t="str">
        <f>f_info_setupdate(A3087)</f>
        <v>2002-10-09</v>
      </c>
      <c r="D3087" s="16">
        <f t="shared" si="48"/>
        <v>6683</v>
      </c>
      <c r="F3087" s="17">
        <f>f_netasset_total(A3087,参数!$B$1,100000000)</f>
        <v>34.5772529119</v>
      </c>
      <c r="G3087" s="17">
        <f ca="1">f_nav_adjustedreturn(A3087,参数!$B$2,参数!$B$1)</f>
        <v>55.8249569621046</v>
      </c>
      <c r="H3087" s="17">
        <f ca="1">f_nav_periodreturnrankingper(A3087,参数!$B$2,参数!$B$1,3)</f>
        <v>28</v>
      </c>
      <c r="I3087" s="17">
        <f ca="1">f_nav_adjustedreturn(A3087,参数!$B$3,参数!$B$2)</f>
        <v>43.8650306748466</v>
      </c>
      <c r="J3087" s="17">
        <f ca="1">f_nav_periodreturnrankingper(A3087,参数!$B$3,参数!$B$2,3)</f>
        <v>11.9047619047619</v>
      </c>
      <c r="K3087" s="17">
        <f ca="1">f_nav_adjustedreturn(A3087,参数!$B$4,参数!$B$3)</f>
        <v>-19.8031980319803</v>
      </c>
      <c r="L3087" s="17">
        <f ca="1">f_nav_periodreturnrankingper(A3087,参数!$B$4,参数!$B$3,3)</f>
        <v>60.6060606060606</v>
      </c>
      <c r="M3087" s="17">
        <f ca="1">f_nav_adjustedreturn(A3087,参数!$B$5,参数!$B$4)</f>
        <v>4.89060489060488</v>
      </c>
      <c r="N3087" s="17">
        <f ca="1">f_nav_periodreturnrankingper(A3087,参数!$B$5,参数!$B$4,3)</f>
        <v>86.6666666666667</v>
      </c>
      <c r="O3087" s="17">
        <f ca="1">f_nav_adjustedreturn(A3087,参数!$B$6,参数!$B$5)</f>
        <v>0.909090909090914</v>
      </c>
      <c r="P3087" s="17">
        <f ca="1">f_nav_periodreturnrankingper(A3087,参数!$B$6,参数!$B$5,3)</f>
        <v>46.4285714285714</v>
      </c>
      <c r="Q3087" s="25">
        <f>f_return(A3087,1,参数!$B$1-365/2,参数!$B$1)</f>
        <v>66.902698394642</v>
      </c>
      <c r="R3087" s="25">
        <f ca="1">f_return(A3087,1,参数!$B$4,参数!$B$1)</f>
        <v>21.5735105754782</v>
      </c>
      <c r="S3087" s="25">
        <f ca="1">f_return(A3087,1,参数!$B$6,参数!$B$1)</f>
        <v>13.6603226419876</v>
      </c>
      <c r="T3087" t="str">
        <f>f_info_investtype(A3087)</f>
        <v>平衡混合型基金</v>
      </c>
      <c r="U3087" t="str">
        <f>f_info_fundmanager(A3087)</f>
        <v>金晟哲,李洋</v>
      </c>
      <c r="V3087">
        <f>f_info_manager_onthepostdays(A3087,1)</f>
        <v>1186</v>
      </c>
      <c r="W3087" s="25">
        <f ca="1">f_return_1w(A3087,"0",参数!$B$2)</f>
        <v>-0.424628450106157</v>
      </c>
      <c r="X3087" s="25">
        <f>f_return_1m(A3087,"0",参数!$B$1)</f>
        <v>17.2123573620322</v>
      </c>
      <c r="Y3087" s="25">
        <f>f_return_3m(A3087,0,参数!$B$1)</f>
        <v>29.9233863381814</v>
      </c>
      <c r="Z3087" s="25">
        <f>f_return_6m(A3087,0,参数!B3086)</f>
        <v>29.8666114707991</v>
      </c>
      <c r="AA3087" t="str">
        <f>f_dq_status(A3087,参数!$B$1)</f>
        <v>开放申购|开放赎回</v>
      </c>
      <c r="AB3087" s="17">
        <f ca="1">f_risk_maxdownside(A3087,参数!$B$6,参数!$B$1)</f>
        <v>-27.503015681544</v>
      </c>
      <c r="AC3087" s="17">
        <f ca="1">f_risk_maxdownside(A3087,参数!$B$4,参数!$B$1)</f>
        <v>-26.2576687116564</v>
      </c>
      <c r="AD3087" t="str">
        <f ca="1">f_risk_maxdownside_date(A3087,参数!$B$6,参数!$B$1)</f>
        <v>20160816-20181018</v>
      </c>
    </row>
    <row r="3088" spans="1:30">
      <c r="A3088" s="15" t="s">
        <v>3116</v>
      </c>
      <c r="B3088" t="str">
        <f>f_info_name(A3088)</f>
        <v>博时精选A</v>
      </c>
      <c r="C3088" t="str">
        <f>f_info_setupdate(A3088)</f>
        <v>2004-06-22</v>
      </c>
      <c r="D3088" s="16">
        <f t="shared" si="48"/>
        <v>6061</v>
      </c>
      <c r="F3088" s="17">
        <f>f_netasset_total(A3088,参数!$B$1,100000000)</f>
        <v>31.0352332067</v>
      </c>
      <c r="G3088" s="17">
        <f ca="1">f_nav_adjustedreturn(A3088,参数!$B$2,参数!$B$1)</f>
        <v>22.0481315736358</v>
      </c>
      <c r="H3088" s="17">
        <f ca="1">f_nav_periodreturnrankingper(A3088,参数!$B$2,参数!$B$1,3)</f>
        <v>96.6633954857704</v>
      </c>
      <c r="I3088" s="17">
        <f ca="1">f_nav_adjustedreturn(A3088,参数!$B$3,参数!$B$2)</f>
        <v>38.6791696855222</v>
      </c>
      <c r="J3088" s="17">
        <f ca="1">f_nav_periodreturnrankingper(A3088,参数!$B$3,参数!$B$2,3)</f>
        <v>58.8154269972452</v>
      </c>
      <c r="K3088" s="17">
        <f ca="1">f_nav_adjustedreturn(A3088,参数!$B$4,参数!$B$3)</f>
        <v>-21.987110462795</v>
      </c>
      <c r="L3088" s="17">
        <f ca="1">f_nav_periodreturnrankingper(A3088,参数!$B$4,参数!$B$3,3)</f>
        <v>39.1752577319588</v>
      </c>
      <c r="M3088" s="17">
        <f ca="1">f_nav_adjustedreturn(A3088,参数!$B$5,参数!$B$4)</f>
        <v>12.8227145228691</v>
      </c>
      <c r="N3088" s="17">
        <f ca="1">f_nav_periodreturnrankingper(A3088,参数!$B$5,参数!$B$4,3)</f>
        <v>68.8715953307393</v>
      </c>
      <c r="O3088" s="17">
        <f ca="1">f_nav_adjustedreturn(A3088,参数!$B$6,参数!$B$5)</f>
        <v>11.1803612312389</v>
      </c>
      <c r="P3088" s="17">
        <f ca="1">f_nav_periodreturnrankingper(A3088,参数!$B$6,参数!$B$5,3)</f>
        <v>22.3382045929019</v>
      </c>
      <c r="Q3088" s="25">
        <f>f_return(A3088,1,参数!$B$1-365/2,参数!$B$1)</f>
        <v>6.86315648765772</v>
      </c>
      <c r="R3088" s="25">
        <f ca="1">f_return(A3088,1,参数!$B$4,参数!$B$1)</f>
        <v>9.69820775047812</v>
      </c>
      <c r="S3088" s="25">
        <f ca="1">f_return(A3088,1,参数!$B$6,参数!$B$1)</f>
        <v>10.4479572827272</v>
      </c>
      <c r="T3088" t="str">
        <f>f_info_investtype(A3088)</f>
        <v>偏股混合型基金</v>
      </c>
      <c r="U3088" t="str">
        <f>f_info_fundmanager(A3088)</f>
        <v>杨鹏</v>
      </c>
      <c r="V3088">
        <f>f_info_manager_onthepostdays(A3088,1)</f>
        <v>603</v>
      </c>
      <c r="W3088" s="25">
        <f ca="1">f_return_1w(A3088,"0",参数!$B$2)</f>
        <v>-1.02401129943502</v>
      </c>
      <c r="X3088" s="25">
        <f>f_return_1m(A3088,"0",参数!$B$1)</f>
        <v>5.32663571456312</v>
      </c>
      <c r="Y3088" s="25">
        <f>f_return_3m(A3088,0,参数!$B$1)</f>
        <v>5.67056701113349</v>
      </c>
      <c r="Z3088" s="25">
        <f>f_return_6m(A3088,0,参数!B3087)</f>
        <v>1.49232440141389</v>
      </c>
      <c r="AA3088" t="str">
        <f>f_dq_status(A3088,参数!$B$1)</f>
        <v>开放申购|开放赎回</v>
      </c>
      <c r="AB3088" s="17">
        <f ca="1">f_risk_maxdownside(A3088,参数!$B$6,参数!$B$1)</f>
        <v>-28.104666547409</v>
      </c>
      <c r="AC3088" s="17">
        <f ca="1">f_risk_maxdownside(A3088,参数!$B$4,参数!$B$1)</f>
        <v>-28.104666547409</v>
      </c>
      <c r="AD3088" t="str">
        <f ca="1">f_risk_maxdownside_date(A3088,参数!$B$6,参数!$B$1)</f>
        <v>20180127-20181018</v>
      </c>
    </row>
    <row r="3089" spans="1:30">
      <c r="A3089" s="15" t="s">
        <v>3117</v>
      </c>
      <c r="B3089" t="str">
        <f>f_info_name(A3089)</f>
        <v>博时平衡配置</v>
      </c>
      <c r="C3089" t="str">
        <f>f_info_setupdate(A3089)</f>
        <v>2006-05-31</v>
      </c>
      <c r="D3089" s="16">
        <f t="shared" si="48"/>
        <v>5353</v>
      </c>
      <c r="F3089" s="17">
        <f>f_netasset_total(A3089,参数!$B$1,100000000)</f>
        <v>5.2366647493</v>
      </c>
      <c r="G3089" s="17">
        <f ca="1">f_nav_adjustedreturn(A3089,参数!$B$2,参数!$B$1)</f>
        <v>37.8443164378147</v>
      </c>
      <c r="H3089" s="17">
        <f ca="1">f_nav_periodreturnrankingper(A3089,参数!$B$2,参数!$B$1,3)</f>
        <v>46.6666666666667</v>
      </c>
      <c r="I3089" s="17">
        <f ca="1">f_nav_adjustedreturn(A3089,参数!$B$3,参数!$B$2)</f>
        <v>35.487551529613</v>
      </c>
      <c r="J3089" s="17">
        <f ca="1">f_nav_periodreturnrankingper(A3089,参数!$B$3,参数!$B$2,3)</f>
        <v>33.3333333333333</v>
      </c>
      <c r="K3089" s="17">
        <f ca="1">f_nav_adjustedreturn(A3089,参数!$B$4,参数!$B$3)</f>
        <v>-18.8235294117647</v>
      </c>
      <c r="L3089" s="17">
        <f ca="1">f_nav_periodreturnrankingper(A3089,参数!$B$4,参数!$B$3,3)</f>
        <v>57.5757575757576</v>
      </c>
      <c r="M3089" s="17">
        <f ca="1">f_nav_adjustedreturn(A3089,参数!$B$5,参数!$B$4)</f>
        <v>18.3507549361208</v>
      </c>
      <c r="N3089" s="17">
        <f ca="1">f_nav_periodreturnrankingper(A3089,参数!$B$5,参数!$B$4,3)</f>
        <v>40</v>
      </c>
      <c r="O3089" s="17">
        <f ca="1">f_nav_adjustedreturn(A3089,参数!$B$6,参数!$B$5)</f>
        <v>-3.58744394618835</v>
      </c>
      <c r="P3089" s="17">
        <f ca="1">f_nav_periodreturnrankingper(A3089,参数!$B$6,参数!$B$5,3)</f>
        <v>82.1428571428571</v>
      </c>
      <c r="Q3089" s="25">
        <f>f_return(A3089,1,参数!$B$1-365/2,参数!$B$1)</f>
        <v>45.7453702469667</v>
      </c>
      <c r="R3089" s="25">
        <f ca="1">f_return(A3089,1,参数!$B$4,参数!$B$1)</f>
        <v>14.8641522145278</v>
      </c>
      <c r="S3089" s="25">
        <f ca="1">f_return(A3089,1,参数!$B$6,参数!$B$1)</f>
        <v>11.6190783298755</v>
      </c>
      <c r="T3089" t="str">
        <f>f_info_investtype(A3089)</f>
        <v>平衡混合型基金</v>
      </c>
      <c r="U3089" t="str">
        <f>f_info_fundmanager(A3089)</f>
        <v>王申,孙少锋</v>
      </c>
      <c r="V3089">
        <f>f_info_manager_onthepostdays(A3089,1)</f>
        <v>353</v>
      </c>
      <c r="W3089" s="25">
        <f ca="1">f_return_1w(A3089,"0",参数!$B$2)</f>
        <v>-1.29870129870129</v>
      </c>
      <c r="X3089" s="25">
        <f>f_return_1m(A3089,"0",参数!$B$1)</f>
        <v>7.44787742845047</v>
      </c>
      <c r="Y3089" s="25">
        <f>f_return_3m(A3089,0,参数!$B$1)</f>
        <v>16.1253782183966</v>
      </c>
      <c r="Z3089" s="25">
        <f>f_return_6m(A3089,0,参数!B3088)</f>
        <v>18.8564663558095</v>
      </c>
      <c r="AA3089" t="str">
        <f>f_dq_status(A3089,参数!$B$1)</f>
        <v>开放申购|开放赎回</v>
      </c>
      <c r="AB3089" s="17">
        <f ca="1">f_risk_maxdownside(A3089,参数!$B$6,参数!$B$1)</f>
        <v>-24.3503368623676</v>
      </c>
      <c r="AC3089" s="17">
        <f ca="1">f_risk_maxdownside(A3089,参数!$B$4,参数!$B$1)</f>
        <v>-23.6151603498542</v>
      </c>
      <c r="AD3089" t="str">
        <f ca="1">f_risk_maxdownside_date(A3089,参数!$B$6,参数!$B$1)</f>
        <v>20171027-20181018</v>
      </c>
    </row>
    <row r="3090" spans="1:30">
      <c r="A3090" s="15" t="s">
        <v>3118</v>
      </c>
      <c r="B3090" t="str">
        <f>f_info_name(A3090)</f>
        <v>博时第三产业成长</v>
      </c>
      <c r="C3090" t="str">
        <f>f_info_setupdate(A3090)</f>
        <v>2007-04-12</v>
      </c>
      <c r="D3090" s="16">
        <f t="shared" si="48"/>
        <v>5037</v>
      </c>
      <c r="F3090" s="17">
        <f>f_netasset_total(A3090,参数!$B$1,100000000)</f>
        <v>16.4642626354</v>
      </c>
      <c r="G3090" s="17">
        <f ca="1">f_nav_adjustedreturn(A3090,参数!$B$2,参数!$B$1)</f>
        <v>52.6381909547739</v>
      </c>
      <c r="H3090" s="17">
        <f ca="1">f_nav_periodreturnrankingper(A3090,参数!$B$2,参数!$B$1,3)</f>
        <v>75.0736015701668</v>
      </c>
      <c r="I3090" s="17">
        <f ca="1">f_nav_adjustedreturn(A3090,参数!$B$3,参数!$B$2)</f>
        <v>31.7880794701987</v>
      </c>
      <c r="J3090" s="17">
        <f ca="1">f_nav_periodreturnrankingper(A3090,参数!$B$3,参数!$B$2,3)</f>
        <v>72.0385674931129</v>
      </c>
      <c r="K3090" s="17">
        <f ca="1">f_nav_adjustedreturn(A3090,参数!$B$4,参数!$B$3)</f>
        <v>-28.8574793875147</v>
      </c>
      <c r="L3090" s="17">
        <f ca="1">f_nav_periodreturnrankingper(A3090,参数!$B$4,参数!$B$3,3)</f>
        <v>75.2577319587629</v>
      </c>
      <c r="M3090" s="17">
        <f ca="1">f_nav_adjustedreturn(A3090,参数!$B$5,参数!$B$4)</f>
        <v>6.12499999999998</v>
      </c>
      <c r="N3090" s="17">
        <f ca="1">f_nav_periodreturnrankingper(A3090,参数!$B$5,参数!$B$4,3)</f>
        <v>83.2684824902724</v>
      </c>
      <c r="O3090" s="17">
        <f ca="1">f_nav_adjustedreturn(A3090,参数!$B$6,参数!$B$5)</f>
        <v>-1.95360195360194</v>
      </c>
      <c r="P3090" s="17">
        <f ca="1">f_nav_periodreturnrankingper(A3090,参数!$B$6,参数!$B$5,3)</f>
        <v>68.2672233820459</v>
      </c>
      <c r="Q3090" s="25">
        <f>f_return(A3090,1,参数!$B$1-365/2,参数!$B$1)</f>
        <v>35.6217919649047</v>
      </c>
      <c r="R3090" s="25">
        <f ca="1">f_return(A3090,1,参数!$B$4,参数!$B$1)</f>
        <v>12.6787926197166</v>
      </c>
      <c r="S3090" s="25">
        <f ca="1">f_return(A3090,1,参数!$B$6,参数!$B$1)</f>
        <v>8.19843342791056</v>
      </c>
      <c r="T3090" t="str">
        <f>f_info_investtype(A3090)</f>
        <v>偏股混合型基金</v>
      </c>
      <c r="U3090" t="str">
        <f>f_info_fundmanager(A3090)</f>
        <v>李佳</v>
      </c>
      <c r="V3090">
        <f>f_info_manager_onthepostdays(A3090,1)</f>
        <v>953</v>
      </c>
      <c r="W3090" s="25">
        <f ca="1">f_return_1w(A3090,"0",参数!$B$2)</f>
        <v>-3.0450669914738</v>
      </c>
      <c r="X3090" s="25">
        <f>f_return_1m(A3090,"0",参数!$B$1)</f>
        <v>12.6042632066729</v>
      </c>
      <c r="Y3090" s="25">
        <f>f_return_3m(A3090,0,参数!$B$1)</f>
        <v>16.4908916586769</v>
      </c>
      <c r="Z3090" s="25">
        <f>f_return_6m(A3090,0,参数!B3089)</f>
        <v>12.8298453139217</v>
      </c>
      <c r="AA3090" t="str">
        <f>f_dq_status(A3090,参数!$B$1)</f>
        <v>开放申购|开放赎回</v>
      </c>
      <c r="AB3090" s="17">
        <f ca="1">f_risk_maxdownside(A3090,参数!$B$6,参数!$B$1)</f>
        <v>-35.2941176470588</v>
      </c>
      <c r="AC3090" s="17">
        <f ca="1">f_risk_maxdownside(A3090,参数!$B$4,参数!$B$1)</f>
        <v>-34.9330357142857</v>
      </c>
      <c r="AD3090" t="str">
        <f ca="1">f_risk_maxdownside_date(A3090,参数!$B$6,参数!$B$1)</f>
        <v>20160715-20190103</v>
      </c>
    </row>
    <row r="3091" spans="1:30">
      <c r="A3091" s="15" t="s">
        <v>3119</v>
      </c>
      <c r="B3091" t="str">
        <f>f_info_name(A3091)</f>
        <v>博时新兴成长</v>
      </c>
      <c r="C3091" t="str">
        <f>f_info_setupdate(A3091)</f>
        <v>2007-07-06</v>
      </c>
      <c r="D3091" s="16">
        <f t="shared" si="48"/>
        <v>4952</v>
      </c>
      <c r="F3091" s="17">
        <f>f_netasset_total(A3091,参数!$B$1,100000000)</f>
        <v>39.7013715692</v>
      </c>
      <c r="G3091" s="17">
        <f ca="1">f_nav_adjustedreturn(A3091,参数!$B$2,参数!$B$1)</f>
        <v>80.2746566791511</v>
      </c>
      <c r="H3091" s="17">
        <f ca="1">f_nav_periodreturnrankingper(A3091,参数!$B$2,参数!$B$1,3)</f>
        <v>31.0107948969578</v>
      </c>
      <c r="I3091" s="17">
        <f ca="1">f_nav_adjustedreturn(A3091,参数!$B$3,参数!$B$2)</f>
        <v>64.1393442622951</v>
      </c>
      <c r="J3091" s="17">
        <f ca="1">f_nav_periodreturnrankingper(A3091,参数!$B$3,参数!$B$2,3)</f>
        <v>15.2892561983471</v>
      </c>
      <c r="K3091" s="17">
        <f ca="1">f_nav_adjustedreturn(A3091,参数!$B$4,参数!$B$3)</f>
        <v>-28.8629737609329</v>
      </c>
      <c r="L3091" s="17">
        <f ca="1">f_nav_periodreturnrankingper(A3091,参数!$B$4,参数!$B$3,3)</f>
        <v>75.4295532646048</v>
      </c>
      <c r="M3091" s="17">
        <f ca="1">f_nav_adjustedreturn(A3091,参数!$B$5,参数!$B$4)</f>
        <v>11.8421052631579</v>
      </c>
      <c r="N3091" s="17">
        <f ca="1">f_nav_periodreturnrankingper(A3091,参数!$B$5,参数!$B$4,3)</f>
        <v>70.2334630350195</v>
      </c>
      <c r="O3091" s="17">
        <f ca="1">f_nav_adjustedreturn(A3091,参数!$B$6,参数!$B$5)</f>
        <v>-9.09090909090911</v>
      </c>
      <c r="P3091" s="17">
        <f ca="1">f_nav_periodreturnrankingper(A3091,参数!$B$6,参数!$B$5,3)</f>
        <v>86.6388308977035</v>
      </c>
      <c r="Q3091" s="25">
        <f>f_return(A3091,1,参数!$B$1-365/2,参数!$B$1)</f>
        <v>83.2688932590289</v>
      </c>
      <c r="R3091" s="25">
        <f ca="1">f_return(A3091,1,参数!$B$4,参数!$B$1)</f>
        <v>28.129574102166</v>
      </c>
      <c r="S3091" s="25">
        <f ca="1">f_return(A3091,1,参数!$B$6,参数!$B$1)</f>
        <v>16.5456483498864</v>
      </c>
      <c r="T3091" t="str">
        <f>f_info_investtype(A3091)</f>
        <v>偏股混合型基金</v>
      </c>
      <c r="U3091" t="str">
        <f>f_info_fundmanager(A3091)</f>
        <v>曾鹏</v>
      </c>
      <c r="V3091">
        <f>f_info_manager_onthepostdays(A3091,1)</f>
        <v>2946</v>
      </c>
      <c r="W3091" s="25">
        <f ca="1">f_return_1w(A3091,"0",参数!$B$2)</f>
        <v>0.501882057716442</v>
      </c>
      <c r="X3091" s="25">
        <f>f_return_1m(A3091,"0",参数!$B$1)</f>
        <v>17.1127331711273</v>
      </c>
      <c r="Y3091" s="25">
        <f>f_return_3m(A3091,0,参数!$B$1)</f>
        <v>39.7870280735721</v>
      </c>
      <c r="Z3091" s="25">
        <f>f_return_6m(A3091,0,参数!B3090)</f>
        <v>19.349164467898</v>
      </c>
      <c r="AA3091" t="str">
        <f>f_dq_status(A3091,参数!$B$1)</f>
        <v>开放申购|开放赎回</v>
      </c>
      <c r="AB3091" s="17">
        <f ca="1">f_risk_maxdownside(A3091,参数!$B$6,参数!$B$1)</f>
        <v>-40.3693931398417</v>
      </c>
      <c r="AC3091" s="17">
        <f ca="1">f_risk_maxdownside(A3091,参数!$B$4,参数!$B$1)</f>
        <v>-36.4275668073136</v>
      </c>
      <c r="AD3091" t="str">
        <f ca="1">f_risk_maxdownside_date(A3091,参数!$B$6,参数!$B$1)</f>
        <v>20171114-20181018</v>
      </c>
    </row>
    <row r="3092" spans="1:30">
      <c r="A3092" s="15" t="s">
        <v>3120</v>
      </c>
      <c r="B3092" t="str">
        <f>f_info_name(A3092)</f>
        <v>博时特许价值A</v>
      </c>
      <c r="C3092" t="str">
        <f>f_info_setupdate(A3092)</f>
        <v>2008-05-28</v>
      </c>
      <c r="D3092" s="16">
        <f t="shared" si="48"/>
        <v>4625</v>
      </c>
      <c r="F3092" s="17">
        <f>f_netasset_total(A3092,参数!$B$1,100000000)</f>
        <v>7.2671352025</v>
      </c>
      <c r="G3092" s="17">
        <f ca="1">f_nav_adjustedreturn(A3092,参数!$B$2,参数!$B$1)</f>
        <v>77.6334106728539</v>
      </c>
      <c r="H3092" s="17">
        <f ca="1">f_nav_periodreturnrankingper(A3092,参数!$B$2,参数!$B$1,3)</f>
        <v>35.1324828263003</v>
      </c>
      <c r="I3092" s="17">
        <f ca="1">f_nav_adjustedreturn(A3092,参数!$B$3,参数!$B$2)</f>
        <v>85.7758620689655</v>
      </c>
      <c r="J3092" s="17">
        <f ca="1">f_nav_periodreturnrankingper(A3092,参数!$B$3,参数!$B$2,3)</f>
        <v>3.4435261707989</v>
      </c>
      <c r="K3092" s="17">
        <f ca="1">f_nav_adjustedreturn(A3092,参数!$B$4,参数!$B$3)</f>
        <v>-32.3615160349854</v>
      </c>
      <c r="L3092" s="17">
        <f ca="1">f_nav_periodreturnrankingper(A3092,参数!$B$4,参数!$B$3,3)</f>
        <v>88.4879725085911</v>
      </c>
      <c r="M3092" s="17">
        <f ca="1">f_nav_adjustedreturn(A3092,参数!$B$5,参数!$B$4)</f>
        <v>17.2671651937457</v>
      </c>
      <c r="N3092" s="17">
        <f ca="1">f_nav_periodreturnrankingper(A3092,参数!$B$5,参数!$B$4,3)</f>
        <v>59.727626459144</v>
      </c>
      <c r="O3092" s="17">
        <f ca="1">f_nav_adjustedreturn(A3092,参数!$B$6,参数!$B$5)</f>
        <v>5.206847360913</v>
      </c>
      <c r="P3092" s="17">
        <f ca="1">f_nav_periodreturnrankingper(A3092,参数!$B$6,参数!$B$5,3)</f>
        <v>42.7974947807933</v>
      </c>
      <c r="Q3092" s="25">
        <f>f_return(A3092,1,参数!$B$1-365/2,参数!$B$1)</f>
        <v>79.1672947175953</v>
      </c>
      <c r="R3092" s="25">
        <f ca="1">f_return(A3092,1,参数!$B$4,参数!$B$1)</f>
        <v>30.6561570361712</v>
      </c>
      <c r="S3092" s="25">
        <f ca="1">f_return(A3092,1,参数!$B$6,参数!$B$1)</f>
        <v>22.2219693092993</v>
      </c>
      <c r="T3092" t="str">
        <f>f_info_investtype(A3092)</f>
        <v>偏股混合型基金</v>
      </c>
      <c r="U3092" t="str">
        <f>f_info_fundmanager(A3092)</f>
        <v>曾鹏,肖瑞瑾</v>
      </c>
      <c r="V3092">
        <f>f_info_manager_onthepostdays(A3092,1)</f>
        <v>966</v>
      </c>
      <c r="W3092" s="25">
        <f ca="1">f_return_1w(A3092,"0",参数!$B$2)</f>
        <v>-3.62254025044724</v>
      </c>
      <c r="X3092" s="25">
        <f>f_return_1m(A3092,"0",参数!$B$1)</f>
        <v>12.3899001761597</v>
      </c>
      <c r="Y3092" s="25">
        <f>f_return_3m(A3092,0,参数!$B$1)</f>
        <v>37.7473911478949</v>
      </c>
      <c r="Z3092" s="25">
        <f>f_return_6m(A3092,0,参数!B3091)</f>
        <v>19.31330472103</v>
      </c>
      <c r="AA3092" t="str">
        <f>f_dq_status(A3092,参数!$B$1)</f>
        <v>开放申购|开放赎回</v>
      </c>
      <c r="AB3092" s="17">
        <f ca="1">f_risk_maxdownside(A3092,参数!$B$6,参数!$B$1)</f>
        <v>-35.8260869565217</v>
      </c>
      <c r="AC3092" s="17">
        <f ca="1">f_risk_maxdownside(A3092,参数!$B$4,参数!$B$1)</f>
        <v>-35.8260869565217</v>
      </c>
      <c r="AD3092" t="str">
        <f ca="1">f_risk_maxdownside_date(A3092,参数!$B$6,参数!$B$1)</f>
        <v>20180124-20190103</v>
      </c>
    </row>
    <row r="3093" spans="1:30">
      <c r="A3093" s="15" t="s">
        <v>3121</v>
      </c>
      <c r="B3093" t="str">
        <f>f_info_name(A3093)</f>
        <v>博时信用债券A</v>
      </c>
      <c r="C3093" t="str">
        <f>f_info_setupdate(A3093)</f>
        <v>2009-06-10</v>
      </c>
      <c r="D3093" s="16">
        <f t="shared" si="48"/>
        <v>4247</v>
      </c>
      <c r="F3093" s="17">
        <f>f_netasset_total(A3093,参数!$B$1,100000000)</f>
        <v>39.0699380904</v>
      </c>
      <c r="G3093" s="17">
        <f ca="1">f_nav_adjustedreturn(A3093,参数!$B$2,参数!$B$1)</f>
        <v>24.5318352059925</v>
      </c>
      <c r="H3093" s="17">
        <f ca="1">f_nav_periodreturnrankingper(A3093,参数!$B$2,参数!$B$1,3)</f>
        <v>8.67924528301887</v>
      </c>
      <c r="I3093" s="17">
        <f ca="1">f_nav_adjustedreturn(A3093,参数!$B$3,参数!$B$2)</f>
        <v>16.3905841325196</v>
      </c>
      <c r="J3093" s="17">
        <f ca="1">f_nav_periodreturnrankingper(A3093,参数!$B$3,参数!$B$2,3)</f>
        <v>12.9787234042553</v>
      </c>
      <c r="K3093" s="17">
        <f ca="1">f_nav_adjustedreturn(A3093,参数!$B$4,参数!$B$3)</f>
        <v>3.98912058023572</v>
      </c>
      <c r="L3093" s="17">
        <f ca="1">f_nav_periodreturnrankingper(A3093,参数!$B$4,参数!$B$3,3)</f>
        <v>22.1957040572792</v>
      </c>
      <c r="M3093" s="17">
        <f ca="1">f_nav_adjustedreturn(A3093,参数!$B$5,参数!$B$4)</f>
        <v>1.55963302752293</v>
      </c>
      <c r="N3093" s="17">
        <f ca="1">f_nav_periodreturnrankingper(A3093,参数!$B$5,参数!$B$4,3)</f>
        <v>81.4917127071823</v>
      </c>
      <c r="O3093" s="17">
        <f ca="1">f_nav_adjustedreturn(A3093,参数!$B$6,参数!$B$5)</f>
        <v>4.97825036249397</v>
      </c>
      <c r="P3093" s="17">
        <f ca="1">f_nav_periodreturnrankingper(A3093,参数!$B$6,参数!$B$5,3)</f>
        <v>9.32203389830508</v>
      </c>
      <c r="Q3093" s="25">
        <f>f_return(A3093,1,参数!$B$1-365/2,参数!$B$1)</f>
        <v>40.7207433305155</v>
      </c>
      <c r="R3093" s="25">
        <f ca="1">f_return(A3093,1,参数!$B$4,参数!$B$1)</f>
        <v>14.6413225569097</v>
      </c>
      <c r="S3093" s="25">
        <f ca="1">f_return(A3093,1,参数!$B$6,参数!$B$1)</f>
        <v>9.94136474097314</v>
      </c>
      <c r="T3093" t="str">
        <f>f_info_investtype(A3093)</f>
        <v>混合债券型二级基金</v>
      </c>
      <c r="U3093" t="str">
        <f>f_info_fundmanager(A3093)</f>
        <v>过钧</v>
      </c>
      <c r="V3093">
        <f>f_info_manager_onthepostdays(A3093,1)</f>
        <v>4264</v>
      </c>
      <c r="W3093" s="25">
        <f ca="1">f_return_1w(A3093,"0",参数!$B$2)</f>
        <v>-1.33037694013304</v>
      </c>
      <c r="X3093" s="25">
        <f>f_return_1m(A3093,"0",参数!$B$1)</f>
        <v>6.33194755356573</v>
      </c>
      <c r="Y3093" s="25">
        <f>f_return_3m(A3093,0,参数!$B$1)</f>
        <v>13.210759278175</v>
      </c>
      <c r="Z3093" s="25">
        <f>f_return_6m(A3093,0,参数!B3092)</f>
        <v>13.3949982870846</v>
      </c>
      <c r="AA3093" t="str">
        <f>f_dq_status(A3093,参数!$B$1)</f>
        <v>开放申购|开放赎回</v>
      </c>
      <c r="AB3093" s="17">
        <f ca="1">f_risk_maxdownside(A3093,参数!$B$6,参数!$B$1)</f>
        <v>-12.350457424349</v>
      </c>
      <c r="AC3093" s="17">
        <f ca="1">f_risk_maxdownside(A3093,参数!$B$4,参数!$B$1)</f>
        <v>-12.350457424349</v>
      </c>
      <c r="AD3093" t="str">
        <f ca="1">f_risk_maxdownside_date(A3093,参数!$B$6,参数!$B$1)</f>
        <v>20200222-20200525</v>
      </c>
    </row>
    <row r="3094" spans="1:30">
      <c r="A3094" s="15" t="s">
        <v>3122</v>
      </c>
      <c r="B3094" t="str">
        <f>f_info_name(A3094)</f>
        <v>博时策略灵活配置</v>
      </c>
      <c r="C3094" t="str">
        <f>f_info_setupdate(A3094)</f>
        <v>2009-08-11</v>
      </c>
      <c r="D3094" s="16">
        <f t="shared" si="48"/>
        <v>4185</v>
      </c>
      <c r="F3094" s="17">
        <f>f_netasset_total(A3094,参数!$B$1,100000000)</f>
        <v>4.3347397926</v>
      </c>
      <c r="G3094" s="17">
        <f ca="1">f_nav_adjustedreturn(A3094,参数!$B$2,参数!$B$1)</f>
        <v>52.9588870370266</v>
      </c>
      <c r="H3094" s="17">
        <f ca="1">f_nav_periodreturnrankingper(A3094,参数!$B$2,参数!$B$1,3)</f>
        <v>41.2387506617258</v>
      </c>
      <c r="I3094" s="17">
        <f ca="1">f_nav_adjustedreturn(A3094,参数!$B$3,参数!$B$2)</f>
        <v>45.4140694568121</v>
      </c>
      <c r="J3094" s="17">
        <f ca="1">f_nav_periodreturnrankingper(A3094,参数!$B$3,参数!$B$2,3)</f>
        <v>22.9654403567447</v>
      </c>
      <c r="K3094" s="17">
        <f ca="1">f_nav_adjustedreturn(A3094,参数!$B$4,参数!$B$3)</f>
        <v>-22.2837370242215</v>
      </c>
      <c r="L3094" s="17">
        <f ca="1">f_nav_periodreturnrankingper(A3094,参数!$B$4,参数!$B$3,3)</f>
        <v>74.6469833119384</v>
      </c>
      <c r="M3094" s="17">
        <f ca="1">f_nav_adjustedreturn(A3094,参数!$B$5,参数!$B$4)</f>
        <v>14.5800316957211</v>
      </c>
      <c r="N3094" s="17">
        <f ca="1">f_nav_periodreturnrankingper(A3094,参数!$B$5,参数!$B$4,3)</f>
        <v>34.4365642237983</v>
      </c>
      <c r="O3094" s="17">
        <f ca="1">f_nav_adjustedreturn(A3094,参数!$B$6,参数!$B$5)</f>
        <v>8.31191088260497</v>
      </c>
      <c r="P3094" s="17">
        <f ca="1">f_nav_periodreturnrankingper(A3094,参数!$B$6,参数!$B$5,3)</f>
        <v>18.6394557823129</v>
      </c>
      <c r="Q3094" s="25">
        <f>f_return(A3094,1,参数!$B$1-365/2,参数!$B$1)</f>
        <v>50.5958194773701</v>
      </c>
      <c r="R3094" s="25">
        <f ca="1">f_return(A3094,1,参数!$B$4,参数!$B$1)</f>
        <v>19.9937777657172</v>
      </c>
      <c r="S3094" s="25">
        <f ca="1">f_return(A3094,1,参数!$B$6,参数!$B$1)</f>
        <v>16.419479118833</v>
      </c>
      <c r="T3094" t="str">
        <f>f_info_investtype(A3094)</f>
        <v>灵活配置型基金</v>
      </c>
      <c r="U3094" t="str">
        <f>f_info_fundmanager(A3094)</f>
        <v>孙少锋</v>
      </c>
      <c r="V3094">
        <f>f_info_manager_onthepostdays(A3094,1)</f>
        <v>1968</v>
      </c>
      <c r="W3094" s="25">
        <f ca="1">f_return_1w(A3094,"0",参数!$B$2)</f>
        <v>-0.183374083129588</v>
      </c>
      <c r="X3094" s="25">
        <f>f_return_1m(A3094,"0",参数!$B$1)</f>
        <v>9.89083261393069</v>
      </c>
      <c r="Y3094" s="25">
        <f>f_return_3m(A3094,0,参数!$B$1)</f>
        <v>19.5700634425392</v>
      </c>
      <c r="Z3094" s="25">
        <f>f_return_6m(A3094,0,参数!B3093)</f>
        <v>19.1037580680675</v>
      </c>
      <c r="AA3094" t="str">
        <f>f_dq_status(A3094,参数!$B$1)</f>
        <v>开放申购|开放赎回</v>
      </c>
      <c r="AB3094" s="17">
        <f ca="1">f_risk_maxdownside(A3094,参数!$B$6,参数!$B$1)</f>
        <v>-28.2068965517241</v>
      </c>
      <c r="AC3094" s="17">
        <f ca="1">f_risk_maxdownside(A3094,参数!$B$4,参数!$B$1)</f>
        <v>-28.0082987551867</v>
      </c>
      <c r="AD3094" t="str">
        <f ca="1">f_risk_maxdownside_date(A3094,参数!$B$6,参数!$B$1)</f>
        <v>20180125-20181018</v>
      </c>
    </row>
    <row r="3095" spans="1:30">
      <c r="A3095" s="15" t="s">
        <v>3123</v>
      </c>
      <c r="B3095" t="str">
        <f>f_info_name(A3095)</f>
        <v>博时创业成长A</v>
      </c>
      <c r="C3095" t="str">
        <f>f_info_setupdate(A3095)</f>
        <v>2010-06-01</v>
      </c>
      <c r="D3095" s="16">
        <f t="shared" si="48"/>
        <v>3891</v>
      </c>
      <c r="F3095" s="17">
        <f>f_netasset_total(A3095,参数!$B$1,100000000)</f>
        <v>3.0511261729</v>
      </c>
      <c r="G3095" s="17">
        <f ca="1">f_nav_adjustedreturn(A3095,参数!$B$2,参数!$B$1)</f>
        <v>34.0366972477064</v>
      </c>
      <c r="H3095" s="17">
        <f ca="1">f_nav_periodreturnrankingper(A3095,参数!$B$2,参数!$B$1,3)</f>
        <v>91.6584887144259</v>
      </c>
      <c r="I3095" s="17">
        <f ca="1">f_nav_adjustedreturn(A3095,参数!$B$3,参数!$B$2)</f>
        <v>38.8535031847134</v>
      </c>
      <c r="J3095" s="17">
        <f ca="1">f_nav_periodreturnrankingper(A3095,参数!$B$3,参数!$B$2,3)</f>
        <v>58.4022038567493</v>
      </c>
      <c r="K3095" s="17">
        <f ca="1">f_nav_adjustedreturn(A3095,参数!$B$4,参数!$B$3)</f>
        <v>-21.3820731096645</v>
      </c>
      <c r="L3095" s="17">
        <f ca="1">f_nav_periodreturnrankingper(A3095,参数!$B$4,参数!$B$3,3)</f>
        <v>35.3951890034364</v>
      </c>
      <c r="M3095" s="17">
        <f ca="1">f_nav_adjustedreturn(A3095,参数!$B$5,参数!$B$4)</f>
        <v>11.092530657748</v>
      </c>
      <c r="N3095" s="17">
        <f ca="1">f_nav_periodreturnrankingper(A3095,参数!$B$5,参数!$B$4,3)</f>
        <v>72.3735408560311</v>
      </c>
      <c r="O3095" s="17">
        <f ca="1">f_nav_adjustedreturn(A3095,参数!$B$6,参数!$B$5)</f>
        <v>15.0571791613723</v>
      </c>
      <c r="P3095" s="17">
        <f ca="1">f_nav_periodreturnrankingper(A3095,参数!$B$6,参数!$B$5,3)</f>
        <v>12.3173277661795</v>
      </c>
      <c r="Q3095" s="25">
        <f>f_return(A3095,1,参数!$B$1-365/2,参数!$B$1)</f>
        <v>-0.876724421806341</v>
      </c>
      <c r="R3095" s="25">
        <f ca="1">f_return(A3095,1,参数!$B$4,参数!$B$1)</f>
        <v>13.514264933629</v>
      </c>
      <c r="S3095" s="25">
        <f ca="1">f_return(A3095,1,参数!$B$6,参数!$B$1)</f>
        <v>13.1556577422435</v>
      </c>
      <c r="T3095" t="str">
        <f>f_info_investtype(A3095)</f>
        <v>偏股混合型基金</v>
      </c>
      <c r="U3095" t="str">
        <f>f_info_fundmanager(A3095)</f>
        <v>林博鸿</v>
      </c>
      <c r="V3095">
        <f>f_info_manager_onthepostdays(A3095,1)</f>
        <v>13</v>
      </c>
      <c r="W3095" s="25">
        <f ca="1">f_return_1w(A3095,"0",参数!$B$2)</f>
        <v>-2.67857142857142</v>
      </c>
      <c r="X3095" s="25">
        <f>f_return_1m(A3095,"0",参数!$B$1)</f>
        <v>-0.713557594291544</v>
      </c>
      <c r="Y3095" s="25">
        <f>f_return_3m(A3095,0,参数!$B$1)</f>
        <v>-4.94469746258945</v>
      </c>
      <c r="Z3095" s="25">
        <f>f_return_6m(A3095,0,参数!B3094)</f>
        <v>-10.1467374336559</v>
      </c>
      <c r="AA3095" t="str">
        <f>f_dq_status(A3095,参数!$B$1)</f>
        <v>开放申购|开放赎回</v>
      </c>
      <c r="AB3095" s="17">
        <f ca="1">f_risk_maxdownside(A3095,参数!$B$6,参数!$B$1)</f>
        <v>-33.3030440708769</v>
      </c>
      <c r="AC3095" s="17">
        <f ca="1">f_risk_maxdownside(A3095,参数!$B$4,参数!$B$1)</f>
        <v>-33.3030440708769</v>
      </c>
      <c r="AD3095" t="str">
        <f ca="1">f_risk_maxdownside_date(A3095,参数!$B$6,参数!$B$1)</f>
        <v>20180511-20181018</v>
      </c>
    </row>
    <row r="3096" spans="1:30">
      <c r="A3096" s="15" t="s">
        <v>3124</v>
      </c>
      <c r="B3096" t="str">
        <f>f_info_name(A3096)</f>
        <v>博时宏观回报AB</v>
      </c>
      <c r="C3096" t="str">
        <f>f_info_setupdate(A3096)</f>
        <v>2010-07-27</v>
      </c>
      <c r="D3096" s="16">
        <f t="shared" si="48"/>
        <v>3835</v>
      </c>
      <c r="F3096" s="17">
        <f>f_netasset_total(A3096,参数!$B$1,100000000)</f>
        <v>65.7649692065</v>
      </c>
      <c r="G3096" s="17">
        <f ca="1">f_nav_adjustedreturn(A3096,参数!$B$2,参数!$B$1)</f>
        <v>7.66402147516536</v>
      </c>
      <c r="H3096" s="17">
        <f ca="1">f_nav_periodreturnrankingper(A3096,参数!$B$2,参数!$B$1,3)</f>
        <v>63.9622641509434</v>
      </c>
      <c r="I3096" s="17">
        <f ca="1">f_nav_adjustedreturn(A3096,参数!$B$3,参数!$B$2)</f>
        <v>15.0617283950617</v>
      </c>
      <c r="J3096" s="17">
        <f ca="1">f_nav_periodreturnrankingper(A3096,参数!$B$3,参数!$B$2,3)</f>
        <v>15.3191489361702</v>
      </c>
      <c r="K3096" s="17">
        <f ca="1">f_nav_adjustedreturn(A3096,参数!$B$4,参数!$B$3)</f>
        <v>7.83465781452438</v>
      </c>
      <c r="L3096" s="17">
        <f ca="1">f_nav_periodreturnrankingper(A3096,参数!$B$4,参数!$B$3,3)</f>
        <v>2.86396181384248</v>
      </c>
      <c r="M3096" s="17">
        <f ca="1">f_nav_adjustedreturn(A3096,参数!$B$5,参数!$B$4)</f>
        <v>2.44541484716158</v>
      </c>
      <c r="N3096" s="17">
        <f ca="1">f_nav_periodreturnrankingper(A3096,参数!$B$5,参数!$B$4,3)</f>
        <v>69.3370165745856</v>
      </c>
      <c r="O3096" s="17">
        <f ca="1">f_nav_adjustedreturn(A3096,参数!$B$6,参数!$B$5)</f>
        <v>-2.22222222222222</v>
      </c>
      <c r="P3096" s="17">
        <f ca="1">f_nav_periodreturnrankingper(A3096,参数!$B$6,参数!$B$5,3)</f>
        <v>84.3220338983051</v>
      </c>
      <c r="Q3096" s="25">
        <f>f_return(A3096,1,参数!$B$1-365/2,参数!$B$1)</f>
        <v>3.52647592508697</v>
      </c>
      <c r="R3096" s="25">
        <f ca="1">f_return(A3096,1,参数!$B$4,参数!$B$1)</f>
        <v>10.1239305183633</v>
      </c>
      <c r="S3096" s="25">
        <f ca="1">f_return(A3096,1,参数!$B$6,参数!$B$1)</f>
        <v>6.02799770359106</v>
      </c>
      <c r="T3096" t="str">
        <f>f_info_investtype(A3096)</f>
        <v>混合债券型二级基金</v>
      </c>
      <c r="U3096" t="str">
        <f>f_info_fundmanager(A3096)</f>
        <v>王申,王衍胜</v>
      </c>
      <c r="V3096">
        <f>f_info_manager_onthepostdays(A3096,1)</f>
        <v>2092</v>
      </c>
      <c r="W3096" s="25">
        <f ca="1">f_return_1w(A3096,"0",参数!$B$2)</f>
        <v>0.647948164146855</v>
      </c>
      <c r="X3096" s="25">
        <f>f_return_1m(A3096,"0",参数!$B$1)</f>
        <v>2.28245363766049</v>
      </c>
      <c r="Y3096" s="25">
        <f>f_return_3m(A3096,0,参数!$B$1)</f>
        <v>1.90369245469582</v>
      </c>
      <c r="Z3096" s="25">
        <f>f_return_6m(A3096,0,参数!B3095)</f>
        <v>-2.05109277185232</v>
      </c>
      <c r="AA3096" t="str">
        <f>f_dq_status(A3096,参数!$B$1)</f>
        <v>开放申购|开放赎回</v>
      </c>
      <c r="AB3096" s="17">
        <f ca="1">f_risk_maxdownside(A3096,参数!$B$6,参数!$B$1)</f>
        <v>-5.01543209876543</v>
      </c>
      <c r="AC3096" s="17">
        <f ca="1">f_risk_maxdownside(A3096,参数!$B$4,参数!$B$1)</f>
        <v>-5.01543209876543</v>
      </c>
      <c r="AD3096" t="str">
        <f ca="1">f_risk_maxdownside_date(A3096,参数!$B$6,参数!$B$1)</f>
        <v>20190313-20190606</v>
      </c>
    </row>
    <row r="3097" spans="1:30">
      <c r="A3097" s="15" t="s">
        <v>3125</v>
      </c>
      <c r="B3097" t="str">
        <f>f_info_name(A3097)</f>
        <v>博时行业轮动</v>
      </c>
      <c r="C3097" t="str">
        <f>f_info_setupdate(A3097)</f>
        <v>2010-12-10</v>
      </c>
      <c r="D3097" s="16">
        <f t="shared" si="48"/>
        <v>3699</v>
      </c>
      <c r="F3097" s="17">
        <f>f_netasset_total(A3097,参数!$B$1,100000000)</f>
        <v>2.3413515591</v>
      </c>
      <c r="G3097" s="17">
        <f ca="1">f_nav_adjustedreturn(A3097,参数!$B$2,参数!$B$1)</f>
        <v>72.0064724919094</v>
      </c>
      <c r="H3097" s="17">
        <f ca="1">f_nav_periodreturnrankingper(A3097,参数!$B$2,参数!$B$1,3)</f>
        <v>44.1609421000981</v>
      </c>
      <c r="I3097" s="17">
        <f ca="1">f_nav_adjustedreturn(A3097,参数!$B$3,参数!$B$2)</f>
        <v>19.0751445086705</v>
      </c>
      <c r="J3097" s="17">
        <f ca="1">f_nav_periodreturnrankingper(A3097,参数!$B$3,参数!$B$2,3)</f>
        <v>93.5261707988981</v>
      </c>
      <c r="K3097" s="17">
        <f ca="1">f_nav_adjustedreturn(A3097,参数!$B$4,参数!$B$3)</f>
        <v>-20.4597701149425</v>
      </c>
      <c r="L3097" s="17">
        <f ca="1">f_nav_periodreturnrankingper(A3097,参数!$B$4,参数!$B$3,3)</f>
        <v>31.6151202749141</v>
      </c>
      <c r="M3097" s="17">
        <f ca="1">f_nav_adjustedreturn(A3097,参数!$B$5,参数!$B$4)</f>
        <v>30.2579365079365</v>
      </c>
      <c r="N3097" s="17">
        <f ca="1">f_nav_periodreturnrankingper(A3097,参数!$B$5,参数!$B$4,3)</f>
        <v>28.0155642023346</v>
      </c>
      <c r="O3097" s="17">
        <f ca="1">f_nav_adjustedreturn(A3097,参数!$B$6,参数!$B$5)</f>
        <v>18.5830429732869</v>
      </c>
      <c r="P3097" s="17">
        <f ca="1">f_nav_periodreturnrankingper(A3097,参数!$B$6,参数!$B$5,3)</f>
        <v>7.51565762004175</v>
      </c>
      <c r="Q3097" s="25">
        <f>f_return(A3097,1,参数!$B$1-365/2,参数!$B$1)</f>
        <v>117.190186730764</v>
      </c>
      <c r="R3097" s="25">
        <f ca="1">f_return(A3097,1,参数!$B$4,参数!$B$1)</f>
        <v>17.6485160629537</v>
      </c>
      <c r="S3097" s="25">
        <f ca="1">f_return(A3097,1,参数!$B$6,参数!$B$1)</f>
        <v>19.7915199383664</v>
      </c>
      <c r="T3097" t="str">
        <f>f_info_investtype(A3097)</f>
        <v>偏股混合型基金</v>
      </c>
      <c r="U3097" t="str">
        <f>f_info_fundmanager(A3097)</f>
        <v>陈雷</v>
      </c>
      <c r="V3097">
        <f>f_info_manager_onthepostdays(A3097,1)</f>
        <v>2358</v>
      </c>
      <c r="W3097" s="25">
        <f ca="1">f_return_1w(A3097,"0",参数!$B$2)</f>
        <v>-5.28735632183908</v>
      </c>
      <c r="X3097" s="25">
        <f>f_return_1m(A3097,"0",参数!$B$1)</f>
        <v>17.0704845814978</v>
      </c>
      <c r="Y3097" s="25">
        <f>f_return_3m(A3097,0,参数!$B$1)</f>
        <v>38.6823222439661</v>
      </c>
      <c r="Z3097" s="25">
        <f>f_return_6m(A3097,0,参数!B3096)</f>
        <v>37.468671679198</v>
      </c>
      <c r="AA3097" t="str">
        <f>f_dq_status(A3097,参数!$B$1)</f>
        <v>开放申购|开放赎回</v>
      </c>
      <c r="AB3097" s="17">
        <f ca="1">f_risk_maxdownside(A3097,参数!$B$6,参数!$B$1)</f>
        <v>-34.8973607038123</v>
      </c>
      <c r="AC3097" s="17">
        <f ca="1">f_risk_maxdownside(A3097,参数!$B$4,参数!$B$1)</f>
        <v>-33.4831460674157</v>
      </c>
      <c r="AD3097" t="str">
        <f ca="1">f_risk_maxdownside_date(A3097,参数!$B$6,参数!$B$1)</f>
        <v>20171123-20181018</v>
      </c>
    </row>
    <row r="3098" spans="1:30">
      <c r="A3098" s="15" t="s">
        <v>3126</v>
      </c>
      <c r="B3098" t="str">
        <f>f_info_name(A3098)</f>
        <v>博时转债增强A</v>
      </c>
      <c r="C3098" t="str">
        <f>f_info_setupdate(A3098)</f>
        <v>2010-11-24</v>
      </c>
      <c r="D3098" s="16">
        <f t="shared" si="48"/>
        <v>3715</v>
      </c>
      <c r="F3098" s="17">
        <f>f_netasset_total(A3098,参数!$B$1,100000000)</f>
        <v>14.3232057549</v>
      </c>
      <c r="G3098" s="17">
        <f ca="1">f_nav_adjustedreturn(A3098,参数!$B$2,参数!$B$1)</f>
        <v>31.6644993498049</v>
      </c>
      <c r="H3098" s="17">
        <f ca="1">f_nav_periodreturnrankingper(A3098,参数!$B$2,参数!$B$1,3)</f>
        <v>3.9622641509434</v>
      </c>
      <c r="I3098" s="17">
        <f ca="1">f_nav_adjustedreturn(A3098,参数!$B$3,参数!$B$2)</f>
        <v>29.135180520571</v>
      </c>
      <c r="J3098" s="17">
        <f ca="1">f_nav_periodreturnrankingper(A3098,参数!$B$3,参数!$B$2,3)</f>
        <v>1.27659574468085</v>
      </c>
      <c r="K3098" s="17">
        <f ca="1">f_nav_adjustedreturn(A3098,参数!$B$4,参数!$B$3)</f>
        <v>-13.9450867052023</v>
      </c>
      <c r="L3098" s="17">
        <f ca="1">f_nav_periodreturnrankingper(A3098,参数!$B$4,参数!$B$3,3)</f>
        <v>97.1360381861575</v>
      </c>
      <c r="M3098" s="17">
        <f ca="1">f_nav_adjustedreturn(A3098,参数!$B$5,参数!$B$4)</f>
        <v>3.90097524381097</v>
      </c>
      <c r="N3098" s="17">
        <f ca="1">f_nav_periodreturnrankingper(A3098,参数!$B$5,参数!$B$4,3)</f>
        <v>50.5524861878453</v>
      </c>
      <c r="O3098" s="17">
        <f ca="1">f_nav_adjustedreturn(A3098,参数!$B$6,参数!$B$5)</f>
        <v>-4.7142857142857</v>
      </c>
      <c r="P3098" s="17">
        <f ca="1">f_nav_periodreturnrankingper(A3098,参数!$B$6,参数!$B$5,3)</f>
        <v>92.7966101694915</v>
      </c>
      <c r="Q3098" s="25">
        <f>f_return(A3098,1,参数!$B$1-365/2,参数!$B$1)</f>
        <v>36.5039244490871</v>
      </c>
      <c r="R3098" s="25">
        <f ca="1">f_return(A3098,1,参数!$B$4,参数!$B$1)</f>
        <v>13.5131151239337</v>
      </c>
      <c r="S3098" s="25">
        <f ca="1">f_return(A3098,1,参数!$B$6,参数!$B$1)</f>
        <v>7.65254546270737</v>
      </c>
      <c r="T3098" t="str">
        <f>f_info_investtype(A3098)</f>
        <v>混合债券型二级基金</v>
      </c>
      <c r="U3098" t="str">
        <f>f_info_fundmanager(A3098)</f>
        <v>邓欣雨</v>
      </c>
      <c r="V3098">
        <f>f_info_manager_onthepostdays(A3098,1)</f>
        <v>658</v>
      </c>
      <c r="W3098" s="25">
        <f ca="1">f_return_1w(A3098,"0",参数!$B$2)</f>
        <v>-0.453074433656954</v>
      </c>
      <c r="X3098" s="25">
        <f>f_return_1m(A3098,"0",参数!$B$1)</f>
        <v>9.93485342019544</v>
      </c>
      <c r="Y3098" s="25">
        <f>f_return_3m(A3098,0,参数!$B$1)</f>
        <v>16.580310880829</v>
      </c>
      <c r="Z3098" s="25">
        <f>f_return_6m(A3098,0,参数!B3097)</f>
        <v>7.55750273822563</v>
      </c>
      <c r="AA3098" t="str">
        <f>f_dq_status(A3098,参数!$B$1)</f>
        <v>开放申购|开放赎回</v>
      </c>
      <c r="AB3098" s="17">
        <f ca="1">f_risk_maxdownside(A3098,参数!$B$6,参数!$B$1)</f>
        <v>-24.2055442866802</v>
      </c>
      <c r="AC3098" s="17">
        <f ca="1">f_risk_maxdownside(A3098,参数!$B$4,参数!$B$1)</f>
        <v>-19.0613718411552</v>
      </c>
      <c r="AD3098" t="str">
        <f ca="1">f_risk_maxdownside_date(A3098,参数!$B$6,参数!$B$1)</f>
        <v>20170829-20190102</v>
      </c>
    </row>
    <row r="3099" spans="1:30">
      <c r="A3099" s="15" t="s">
        <v>3127</v>
      </c>
      <c r="B3099" t="str">
        <f>f_info_name(A3099)</f>
        <v>博时回报灵活配置</v>
      </c>
      <c r="C3099" t="str">
        <f>f_info_setupdate(A3099)</f>
        <v>2011-11-08</v>
      </c>
      <c r="D3099" s="16">
        <f t="shared" si="48"/>
        <v>3366</v>
      </c>
      <c r="F3099" s="17">
        <f>f_netasset_total(A3099,参数!$B$1,100000000)</f>
        <v>10.2191691069</v>
      </c>
      <c r="G3099" s="17">
        <f ca="1">f_nav_adjustedreturn(A3099,参数!$B$2,参数!$B$1)</f>
        <v>49.8850295344781</v>
      </c>
      <c r="H3099" s="17">
        <f ca="1">f_nav_periodreturnrankingper(A3099,参数!$B$2,参数!$B$1,3)</f>
        <v>44.150344097406</v>
      </c>
      <c r="I3099" s="17">
        <f ca="1">f_nav_adjustedreturn(A3099,参数!$B$3,参数!$B$2)</f>
        <v>90.7711757269279</v>
      </c>
      <c r="J3099" s="17">
        <f ca="1">f_nav_periodreturnrankingper(A3099,参数!$B$3,参数!$B$2,3)</f>
        <v>1.00334448160535</v>
      </c>
      <c r="K3099" s="17">
        <f ca="1">f_nav_adjustedreturn(A3099,参数!$B$4,参数!$B$3)</f>
        <v>-18.8717948717949</v>
      </c>
      <c r="L3099" s="17">
        <f ca="1">f_nav_periodreturnrankingper(A3099,参数!$B$4,参数!$B$3,3)</f>
        <v>61.4890885750963</v>
      </c>
      <c r="M3099" s="17">
        <f ca="1">f_nav_adjustedreturn(A3099,参数!$B$5,参数!$B$4)</f>
        <v>2.29885057471265</v>
      </c>
      <c r="N3099" s="17">
        <f ca="1">f_nav_periodreturnrankingper(A3099,参数!$B$5,参数!$B$4,3)</f>
        <v>87.7068557919622</v>
      </c>
      <c r="O3099" s="17">
        <f ca="1">f_nav_adjustedreturn(A3099,参数!$B$6,参数!$B$5)</f>
        <v>3.82954121241209</v>
      </c>
      <c r="P3099" s="17">
        <f ca="1">f_nav_periodreturnrankingper(A3099,参数!$B$6,参数!$B$5,3)</f>
        <v>39.8639455782313</v>
      </c>
      <c r="Q3099" s="25">
        <f>f_return(A3099,1,参数!$B$1-365/2,参数!$B$1)</f>
        <v>46.7903081632685</v>
      </c>
      <c r="R3099" s="25">
        <f ca="1">f_return(A3099,1,参数!$B$4,参数!$B$1)</f>
        <v>32.3436626006608</v>
      </c>
      <c r="S3099" s="25">
        <f ca="1">f_return(A3099,1,参数!$B$6,参数!$B$1)</f>
        <v>19.5429726458917</v>
      </c>
      <c r="T3099" t="str">
        <f>f_info_investtype(A3099)</f>
        <v>灵活配置型基金</v>
      </c>
      <c r="U3099" t="str">
        <f>f_info_fundmanager(A3099)</f>
        <v>肖瑞瑾</v>
      </c>
      <c r="V3099">
        <f>f_info_manager_onthepostdays(A3099,1)</f>
        <v>1277</v>
      </c>
      <c r="W3099" s="25">
        <f ca="1">f_return_1w(A3099,"0",参数!$B$2)</f>
        <v>-3.20718409236691</v>
      </c>
      <c r="X3099" s="25">
        <f>f_return_1m(A3099,"0",参数!$B$1)</f>
        <v>12.558624283481</v>
      </c>
      <c r="Y3099" s="25">
        <f>f_return_3m(A3099,0,参数!$B$1)</f>
        <v>26.1682242990654</v>
      </c>
      <c r="Z3099" s="25">
        <f>f_return_6m(A3099,0,参数!B3098)</f>
        <v>11.2519809825673</v>
      </c>
      <c r="AA3099" t="str">
        <f>f_dq_status(A3099,参数!$B$1)</f>
        <v>开放申购|开放赎回</v>
      </c>
      <c r="AB3099" s="17">
        <f ca="1">f_risk_maxdownside(A3099,参数!$B$6,参数!$B$1)</f>
        <v>-35.4690256655143</v>
      </c>
      <c r="AC3099" s="17">
        <f ca="1">f_risk_maxdownside(A3099,参数!$B$4,参数!$B$1)</f>
        <v>-27.1739130434783</v>
      </c>
      <c r="AD3099" t="str">
        <f ca="1">f_risk_maxdownside_date(A3099,参数!$B$6,参数!$B$1)</f>
        <v>20160819-20181109</v>
      </c>
    </row>
    <row r="3100" spans="1:30">
      <c r="A3100" s="15" t="s">
        <v>3128</v>
      </c>
      <c r="B3100" t="str">
        <f>f_info_name(A3100)</f>
        <v>博时天颐A</v>
      </c>
      <c r="C3100" t="str">
        <f>f_info_setupdate(A3100)</f>
        <v>2012-02-29</v>
      </c>
      <c r="D3100" s="16">
        <f t="shared" si="48"/>
        <v>3253</v>
      </c>
      <c r="F3100" s="17">
        <f>f_netasset_total(A3100,参数!$B$1,100000000)</f>
        <v>37.5112581646</v>
      </c>
      <c r="G3100" s="17">
        <f ca="1">f_nav_adjustedreturn(A3100,参数!$B$2,参数!$B$1)</f>
        <v>6.98478561549101</v>
      </c>
      <c r="H3100" s="17">
        <f ca="1">f_nav_periodreturnrankingper(A3100,参数!$B$2,参数!$B$1,3)</f>
        <v>68.1132075471698</v>
      </c>
      <c r="I3100" s="17">
        <f ca="1">f_nav_adjustedreturn(A3100,参数!$B$3,参数!$B$2)</f>
        <v>15.035799522673</v>
      </c>
      <c r="J3100" s="17">
        <f ca="1">f_nav_periodreturnrankingper(A3100,参数!$B$3,参数!$B$2,3)</f>
        <v>15.7446808510638</v>
      </c>
      <c r="K3100" s="17">
        <f ca="1">f_nav_adjustedreturn(A3100,参数!$B$4,参数!$B$3)</f>
        <v>5.54156171284633</v>
      </c>
      <c r="L3100" s="17">
        <f ca="1">f_nav_periodreturnrankingper(A3100,参数!$B$4,参数!$B$3,3)</f>
        <v>10.9785202863962</v>
      </c>
      <c r="M3100" s="17">
        <f ca="1">f_nav_adjustedreturn(A3100,参数!$B$5,参数!$B$4)</f>
        <v>6.68449197860961</v>
      </c>
      <c r="N3100" s="17">
        <f ca="1">f_nav_periodreturnrankingper(A3100,参数!$B$5,参数!$B$4,3)</f>
        <v>21.8232044198895</v>
      </c>
      <c r="O3100" s="17">
        <f ca="1">f_nav_adjustedreturn(A3100,参数!$B$6,参数!$B$5)</f>
        <v>3.03030303030305</v>
      </c>
      <c r="P3100" s="17">
        <f ca="1">f_nav_periodreturnrankingper(A3100,参数!$B$6,参数!$B$5,3)</f>
        <v>23.728813559322</v>
      </c>
      <c r="Q3100" s="25">
        <f>f_return(A3100,1,参数!$B$1-365/2,参数!$B$1)</f>
        <v>3.55445244542951</v>
      </c>
      <c r="R3100" s="25">
        <f ca="1">f_return(A3100,1,参数!$B$4,参数!$B$1)</f>
        <v>9.10005613633056</v>
      </c>
      <c r="S3100" s="25">
        <f ca="1">f_return(A3100,1,参数!$B$6,参数!$B$1)</f>
        <v>7.26526423888088</v>
      </c>
      <c r="T3100" t="str">
        <f>f_info_investtype(A3100)</f>
        <v>混合债券型二级基金</v>
      </c>
      <c r="U3100" t="str">
        <f>f_info_fundmanager(A3100)</f>
        <v>王衍胜,王申</v>
      </c>
      <c r="V3100">
        <f>f_info_manager_onthepostdays(A3100,1)</f>
        <v>1060</v>
      </c>
      <c r="W3100" s="25">
        <f ca="1">f_return_1w(A3100,"0",参数!$B$2)</f>
        <v>1.18964310706787</v>
      </c>
      <c r="X3100" s="25">
        <f>f_return_1m(A3100,"0",参数!$B$1)</f>
        <v>2.17965653896961</v>
      </c>
      <c r="Y3100" s="25">
        <f>f_return_3m(A3100,0,参数!$B$1)</f>
        <v>2.3148148148148</v>
      </c>
      <c r="Z3100" s="25">
        <f>f_return_6m(A3100,0,参数!B3099)</f>
        <v>-1.48867313915857</v>
      </c>
      <c r="AA3100" t="str">
        <f>f_dq_status(A3100,参数!$B$1)</f>
        <v>暂停大额申购|开放赎回</v>
      </c>
      <c r="AB3100" s="17">
        <f ca="1">f_risk_maxdownside(A3100,参数!$B$6,参数!$B$1)</f>
        <v>-5.90868397493287</v>
      </c>
      <c r="AC3100" s="17">
        <f ca="1">f_risk_maxdownside(A3100,参数!$B$4,参数!$B$1)</f>
        <v>-3.72272143774069</v>
      </c>
      <c r="AD3100" t="str">
        <f ca="1">f_risk_maxdownside_date(A3100,参数!$B$6,参数!$B$1)</f>
        <v>20160223-20160229</v>
      </c>
    </row>
    <row r="3101" spans="1:30">
      <c r="A3101" s="15" t="s">
        <v>3129</v>
      </c>
      <c r="B3101" t="str">
        <f>f_info_name(A3101)</f>
        <v>博时医疗保健行业A</v>
      </c>
      <c r="C3101" t="str">
        <f>f_info_setupdate(A3101)</f>
        <v>2012-08-28</v>
      </c>
      <c r="D3101" s="16">
        <f t="shared" si="48"/>
        <v>3072</v>
      </c>
      <c r="F3101" s="17">
        <f>f_netasset_total(A3101,参数!$B$1,100000000)</f>
        <v>68.3971878205</v>
      </c>
      <c r="G3101" s="17">
        <f ca="1">f_nav_adjustedreturn(A3101,参数!$B$2,参数!$B$1)</f>
        <v>106.069485140226</v>
      </c>
      <c r="H3101" s="17">
        <f ca="1">f_nav_periodreturnrankingper(A3101,参数!$B$2,参数!$B$1,3)</f>
        <v>7.0657507360157</v>
      </c>
      <c r="I3101" s="17">
        <f ca="1">f_nav_adjustedreturn(A3101,参数!$B$3,参数!$B$2)</f>
        <v>91.8875502008032</v>
      </c>
      <c r="J3101" s="17">
        <f ca="1">f_nav_periodreturnrankingper(A3101,参数!$B$3,参数!$B$2,3)</f>
        <v>2.06611570247934</v>
      </c>
      <c r="K3101" s="17">
        <f ca="1">f_nav_adjustedreturn(A3101,参数!$B$4,参数!$B$3)</f>
        <v>-19.6774193548387</v>
      </c>
      <c r="L3101" s="17">
        <f ca="1">f_nav_periodreturnrankingper(A3101,参数!$B$4,参数!$B$3,3)</f>
        <v>28.3505154639175</v>
      </c>
      <c r="M3101" s="17">
        <f ca="1">f_nav_adjustedreturn(A3101,参数!$B$5,参数!$B$4)</f>
        <v>9.92204110559886</v>
      </c>
      <c r="N3101" s="17">
        <f ca="1">f_nav_periodreturnrankingper(A3101,参数!$B$5,参数!$B$4,3)</f>
        <v>75.2918287937743</v>
      </c>
      <c r="O3101" s="17">
        <f ca="1">f_nav_adjustedreturn(A3101,参数!$B$6,参数!$B$5)</f>
        <v>-2.40219629375431</v>
      </c>
      <c r="P3101" s="17">
        <f ca="1">f_nav_periodreturnrankingper(A3101,参数!$B$6,参数!$B$5,3)</f>
        <v>70.7724425887265</v>
      </c>
      <c r="Q3101" s="25">
        <f>f_return(A3101,1,参数!$B$1-365/2,参数!$B$1)</f>
        <v>46.0692464289372</v>
      </c>
      <c r="R3101" s="25">
        <f ca="1">f_return(A3101,1,参数!$B$4,参数!$B$1)</f>
        <v>46.9422663237436</v>
      </c>
      <c r="S3101" s="25">
        <f ca="1">f_return(A3101,1,参数!$B$6,参数!$B$1)</f>
        <v>27.5376142808508</v>
      </c>
      <c r="T3101" t="str">
        <f>f_info_investtype(A3101)</f>
        <v>偏股混合型基金</v>
      </c>
      <c r="U3101" t="str">
        <f>f_info_fundmanager(A3101)</f>
        <v>葛晨</v>
      </c>
      <c r="V3101">
        <f>f_info_manager_onthepostdays(A3101,1)</f>
        <v>1039</v>
      </c>
      <c r="W3101" s="25">
        <f ca="1">f_return_1w(A3101,"0",参数!$B$2)</f>
        <v>-1.48453608247423</v>
      </c>
      <c r="X3101" s="25">
        <f>f_return_1m(A3101,"0",参数!$B$1)</f>
        <v>19.6936542669584</v>
      </c>
      <c r="Y3101" s="25">
        <f>f_return_3m(A3101,0,参数!$B$1)</f>
        <v>26.6203703703704</v>
      </c>
      <c r="Z3101" s="25">
        <f>f_return_6m(A3101,0,参数!B3100)</f>
        <v>15.1586368977673</v>
      </c>
      <c r="AA3101" t="str">
        <f>f_dq_status(A3101,参数!$B$1)</f>
        <v>开放申购|开放赎回</v>
      </c>
      <c r="AB3101" s="17">
        <f ca="1">f_risk_maxdownside(A3101,参数!$B$6,参数!$B$1)</f>
        <v>-35.4733405875952</v>
      </c>
      <c r="AC3101" s="17">
        <f ca="1">f_risk_maxdownside(A3101,参数!$B$4,参数!$B$1)</f>
        <v>-35.4733405875952</v>
      </c>
      <c r="AD3101" t="str">
        <f ca="1">f_risk_maxdownside_date(A3101,参数!$B$6,参数!$B$1)</f>
        <v>20180529-20190103</v>
      </c>
    </row>
    <row r="3102" spans="1:30">
      <c r="A3102" s="15" t="s">
        <v>3130</v>
      </c>
      <c r="B3102" t="str">
        <f>f_info_name(A3102)</f>
        <v>博时价值增长2号</v>
      </c>
      <c r="C3102" t="str">
        <f>f_info_setupdate(A3102)</f>
        <v>2006-09-27</v>
      </c>
      <c r="D3102" s="16">
        <f t="shared" si="48"/>
        <v>5234</v>
      </c>
      <c r="F3102" s="17">
        <f>f_netasset_total(A3102,参数!$B$1,100000000)</f>
        <v>15.5272359057</v>
      </c>
      <c r="G3102" s="17">
        <f ca="1">f_nav_adjustedreturn(A3102,参数!$B$2,参数!$B$1)</f>
        <v>56.559854131429</v>
      </c>
      <c r="H3102" s="17">
        <f ca="1">f_nav_periodreturnrankingper(A3102,参数!$B$2,参数!$B$1,3)</f>
        <v>25.3333333333333</v>
      </c>
      <c r="I3102" s="17">
        <f ca="1">f_nav_adjustedreturn(A3102,参数!$B$3,参数!$B$2)</f>
        <v>43.8202247191011</v>
      </c>
      <c r="J3102" s="17">
        <f ca="1">f_nav_periodreturnrankingper(A3102,参数!$B$3,参数!$B$2,3)</f>
        <v>14.2857142857143</v>
      </c>
      <c r="K3102" s="17">
        <f ca="1">f_nav_adjustedreturn(A3102,参数!$B$4,参数!$B$3)</f>
        <v>-20.8888888888889</v>
      </c>
      <c r="L3102" s="17">
        <f ca="1">f_nav_periodreturnrankingper(A3102,参数!$B$4,参数!$B$3,3)</f>
        <v>66.6666666666667</v>
      </c>
      <c r="M3102" s="17">
        <f ca="1">f_nav_adjustedreturn(A3102,参数!$B$5,参数!$B$4)</f>
        <v>3.51681957186544</v>
      </c>
      <c r="N3102" s="17">
        <f ca="1">f_nav_periodreturnrankingper(A3102,参数!$B$5,参数!$B$4,3)</f>
        <v>93.3333333333333</v>
      </c>
      <c r="O3102" s="17">
        <f ca="1">f_nav_adjustedreturn(A3102,参数!$B$6,参数!$B$5)</f>
        <v>-0.304414003044148</v>
      </c>
      <c r="P3102" s="17">
        <f ca="1">f_nav_periodreturnrankingper(A3102,参数!$B$6,参数!$B$5,3)</f>
        <v>53.5714285714286</v>
      </c>
      <c r="Q3102" s="25">
        <f>f_return(A3102,1,参数!$B$1-365/2,参数!$B$1)</f>
        <v>67.1680082514895</v>
      </c>
      <c r="R3102" s="25">
        <f ca="1">f_return(A3102,1,参数!$B$4,参数!$B$1)</f>
        <v>21.2001135184667</v>
      </c>
      <c r="S3102" s="25">
        <f ca="1">f_return(A3102,1,参数!$B$6,参数!$B$1)</f>
        <v>12.8334287685209</v>
      </c>
      <c r="T3102" t="str">
        <f>f_info_investtype(A3102)</f>
        <v>平衡混合型基金</v>
      </c>
      <c r="U3102" t="str">
        <f>f_info_fundmanager(A3102)</f>
        <v>蒋娜</v>
      </c>
      <c r="V3102">
        <f>f_info_manager_onthepostdays(A3102,1)</f>
        <v>1186</v>
      </c>
      <c r="W3102" s="25">
        <f ca="1">f_return_1w(A3102,"0",参数!$B$2)</f>
        <v>-0.518134715025921</v>
      </c>
      <c r="X3102" s="25">
        <f>f_return_1m(A3102,"0",参数!$B$1)</f>
        <v>17.191001922941</v>
      </c>
      <c r="Y3102" s="25">
        <f>f_return_3m(A3102,0,参数!$B$1)</f>
        <v>29.8466176813579</v>
      </c>
      <c r="Z3102" s="25">
        <f>f_return_6m(A3102,0,参数!B3101)</f>
        <v>29.8465012170693</v>
      </c>
      <c r="AA3102" t="str">
        <f>f_dq_status(A3102,参数!$B$1)</f>
        <v>开放申购|开放赎回</v>
      </c>
      <c r="AB3102" s="17">
        <f ca="1">f_risk_maxdownside(A3102,参数!$B$6,参数!$B$1)</f>
        <v>-29.6296296296296</v>
      </c>
      <c r="AC3102" s="17">
        <f ca="1">f_risk_maxdownside(A3102,参数!$B$4,参数!$B$1)</f>
        <v>-27.0310192023634</v>
      </c>
      <c r="AD3102" t="str">
        <f ca="1">f_risk_maxdownside_date(A3102,参数!$B$6,参数!$B$1)</f>
        <v>20160816-20181018</v>
      </c>
    </row>
    <row r="3103" spans="1:30">
      <c r="A3103" s="15" t="s">
        <v>3131</v>
      </c>
      <c r="B3103" t="str">
        <f>f_info_name(A3103)</f>
        <v>嘉实成长收益A</v>
      </c>
      <c r="C3103" t="str">
        <f>f_info_setupdate(A3103)</f>
        <v>2002-11-05</v>
      </c>
      <c r="D3103" s="16">
        <f t="shared" si="48"/>
        <v>6656</v>
      </c>
      <c r="F3103" s="17">
        <f>f_netasset_total(A3103,参数!$B$1,100000000)</f>
        <v>35.9948059858</v>
      </c>
      <c r="G3103" s="17">
        <f ca="1">f_nav_adjustedreturn(A3103,参数!$B$2,参数!$B$1)</f>
        <v>76.0040729374094</v>
      </c>
      <c r="H3103" s="17">
        <f ca="1">f_nav_periodreturnrankingper(A3103,参数!$B$2,参数!$B$1,3)</f>
        <v>4</v>
      </c>
      <c r="I3103" s="17">
        <f ca="1">f_nav_adjustedreturn(A3103,参数!$B$3,参数!$B$2)</f>
        <v>17.8344737968551</v>
      </c>
      <c r="J3103" s="17">
        <f ca="1">f_nav_periodreturnrankingper(A3103,参数!$B$3,参数!$B$2,3)</f>
        <v>66.6666666666667</v>
      </c>
      <c r="K3103" s="17">
        <f ca="1">f_nav_adjustedreturn(A3103,参数!$B$4,参数!$B$3)</f>
        <v>-24.8271847485993</v>
      </c>
      <c r="L3103" s="17">
        <f ca="1">f_nav_periodreturnrankingper(A3103,参数!$B$4,参数!$B$3,3)</f>
        <v>84.8484848484848</v>
      </c>
      <c r="M3103" s="17">
        <f ca="1">f_nav_adjustedreturn(A3103,参数!$B$5,参数!$B$4)</f>
        <v>20.5686682541629</v>
      </c>
      <c r="N3103" s="17">
        <f ca="1">f_nav_periodreturnrankingper(A3103,参数!$B$5,参数!$B$4,3)</f>
        <v>33.3333333333333</v>
      </c>
      <c r="O3103" s="17">
        <f ca="1">f_nav_adjustedreturn(A3103,参数!$B$6,参数!$B$5)</f>
        <v>5.35437380279119</v>
      </c>
      <c r="P3103" s="17">
        <f ca="1">f_nav_periodreturnrankingper(A3103,参数!$B$6,参数!$B$5,3)</f>
        <v>35.7142857142857</v>
      </c>
      <c r="Q3103" s="25">
        <f>f_return(A3103,1,参数!$B$1-365/2,参数!$B$1)</f>
        <v>76.0770209570546</v>
      </c>
      <c r="R3103" s="25">
        <f ca="1">f_return(A3103,1,参数!$B$4,参数!$B$1)</f>
        <v>15.9382245669968</v>
      </c>
      <c r="S3103" s="25">
        <f ca="1">f_return(A3103,1,参数!$B$6,参数!$B$1)</f>
        <v>14.4895733836334</v>
      </c>
      <c r="T3103" t="str">
        <f>f_info_investtype(A3103)</f>
        <v>平衡混合型基金</v>
      </c>
      <c r="U3103" t="str">
        <f>f_info_fundmanager(A3103)</f>
        <v>胡涛</v>
      </c>
      <c r="V3103">
        <f>f_info_manager_onthepostdays(A3103,1)</f>
        <v>450</v>
      </c>
      <c r="W3103" s="25">
        <f ca="1">f_return_1w(A3103,"0",参数!$B$2)</f>
        <v>-0.363156157147574</v>
      </c>
      <c r="X3103" s="25">
        <f>f_return_1m(A3103,"0",参数!$B$1)</f>
        <v>12.1047416504198</v>
      </c>
      <c r="Y3103" s="25">
        <f>f_return_3m(A3103,0,参数!$B$1)</f>
        <v>29.6431245652819</v>
      </c>
      <c r="Z3103" s="25">
        <f>f_return_6m(A3103,0,参数!B3102)</f>
        <v>30.0852298475208</v>
      </c>
      <c r="AA3103" t="str">
        <f>f_dq_status(A3103,参数!$B$1)</f>
        <v>开放申购|开放赎回</v>
      </c>
      <c r="AB3103" s="17">
        <f ca="1">f_risk_maxdownside(A3103,参数!$B$6,参数!$B$1)</f>
        <v>-29.0962745376296</v>
      </c>
      <c r="AC3103" s="17">
        <f ca="1">f_risk_maxdownside(A3103,参数!$B$4,参数!$B$1)</f>
        <v>-28.9014003175978</v>
      </c>
      <c r="AD3103" t="str">
        <f ca="1">f_risk_maxdownside_date(A3103,参数!$B$6,参数!$B$1)</f>
        <v>20171114-20181029</v>
      </c>
    </row>
    <row r="3104" spans="1:30">
      <c r="A3104" s="15" t="s">
        <v>3132</v>
      </c>
      <c r="B3104" t="str">
        <f>f_info_name(A3104)</f>
        <v>嘉实增长</v>
      </c>
      <c r="C3104" t="str">
        <f>f_info_setupdate(A3104)</f>
        <v>2003-07-09</v>
      </c>
      <c r="D3104" s="16">
        <f t="shared" si="48"/>
        <v>6410</v>
      </c>
      <c r="F3104" s="17">
        <f>f_netasset_total(A3104,参数!$B$1,100000000)</f>
        <v>35.8131948427</v>
      </c>
      <c r="G3104" s="17">
        <f ca="1">f_nav_adjustedreturn(A3104,参数!$B$2,参数!$B$1)</f>
        <v>72.6083140687235</v>
      </c>
      <c r="H3104" s="17">
        <f ca="1">f_nav_periodreturnrankingper(A3104,参数!$B$2,参数!$B$1,3)</f>
        <v>43.081452404318</v>
      </c>
      <c r="I3104" s="17">
        <f ca="1">f_nav_adjustedreturn(A3104,参数!$B$3,参数!$B$2)</f>
        <v>54.2730603881096</v>
      </c>
      <c r="J3104" s="17">
        <f ca="1">f_nav_periodreturnrankingper(A3104,参数!$B$3,参数!$B$2,3)</f>
        <v>28.5123966942149</v>
      </c>
      <c r="K3104" s="17">
        <f ca="1">f_nav_adjustedreturn(A3104,参数!$B$4,参数!$B$3)</f>
        <v>-11.7307107370982</v>
      </c>
      <c r="L3104" s="17">
        <f ca="1">f_nav_periodreturnrankingper(A3104,参数!$B$4,参数!$B$3,3)</f>
        <v>3.95189003436426</v>
      </c>
      <c r="M3104" s="17">
        <f ca="1">f_nav_adjustedreturn(A3104,参数!$B$5,参数!$B$4)</f>
        <v>9.83013234627112</v>
      </c>
      <c r="N3104" s="17">
        <f ca="1">f_nav_periodreturnrankingper(A3104,参数!$B$5,参数!$B$4,3)</f>
        <v>75.6809338521401</v>
      </c>
      <c r="O3104" s="17">
        <f ca="1">f_nav_adjustedreturn(A3104,参数!$B$6,参数!$B$5)</f>
        <v>4.46862699699003</v>
      </c>
      <c r="P3104" s="17">
        <f ca="1">f_nav_periodreturnrankingper(A3104,参数!$B$6,参数!$B$5,3)</f>
        <v>45.5114822546973</v>
      </c>
      <c r="Q3104" s="25">
        <f>f_return(A3104,1,参数!$B$1-365/2,参数!$B$1)</f>
        <v>59.1836178484905</v>
      </c>
      <c r="R3104" s="25">
        <f ca="1">f_return(A3104,1,参数!$B$4,参数!$B$1)</f>
        <v>32.9252833573897</v>
      </c>
      <c r="S3104" s="25">
        <f ca="1">f_return(A3104,1,参数!$B$6,参数!$B$1)</f>
        <v>21.8279374806325</v>
      </c>
      <c r="T3104" t="str">
        <f>f_info_investtype(A3104)</f>
        <v>偏股混合型基金</v>
      </c>
      <c r="U3104" t="str">
        <f>f_info_fundmanager(A3104)</f>
        <v>归凯</v>
      </c>
      <c r="V3104">
        <f>f_info_manager_onthepostdays(A3104,1)</f>
        <v>800</v>
      </c>
      <c r="W3104" s="25">
        <f ca="1">f_return_1w(A3104,"0",参数!$B$2)</f>
        <v>-1.51893161138832</v>
      </c>
      <c r="X3104" s="25">
        <f>f_return_1m(A3104,"0",参数!$B$1)</f>
        <v>12.2154709899408</v>
      </c>
      <c r="Y3104" s="25">
        <f>f_return_3m(A3104,0,参数!$B$1)</f>
        <v>21.739249730219</v>
      </c>
      <c r="Z3104" s="25">
        <f>f_return_6m(A3104,0,参数!B3103)</f>
        <v>21.8911634542407</v>
      </c>
      <c r="AA3104" t="str">
        <f>f_dq_status(A3104,参数!$B$1)</f>
        <v>暂停申购|开放赎回</v>
      </c>
      <c r="AB3104" s="17">
        <f ca="1">f_risk_maxdownside(A3104,参数!$B$6,参数!$B$1)</f>
        <v>-18.6010364715953</v>
      </c>
      <c r="AC3104" s="17">
        <f ca="1">f_risk_maxdownside(A3104,参数!$B$4,参数!$B$1)</f>
        <v>-18.2987141444115</v>
      </c>
      <c r="AD3104" t="str">
        <f ca="1">f_risk_maxdownside_date(A3104,参数!$B$6,参数!$B$1)</f>
        <v>20160714-20181029</v>
      </c>
    </row>
    <row r="3105" spans="1:30">
      <c r="A3105" s="15" t="s">
        <v>3133</v>
      </c>
      <c r="B3105" t="str">
        <f>f_info_name(A3105)</f>
        <v>嘉实稳健</v>
      </c>
      <c r="C3105" t="str">
        <f>f_info_setupdate(A3105)</f>
        <v>2003-07-09</v>
      </c>
      <c r="D3105" s="16">
        <f t="shared" si="48"/>
        <v>6410</v>
      </c>
      <c r="F3105" s="17">
        <f>f_netasset_total(A3105,参数!$B$1,100000000)</f>
        <v>29.64301071</v>
      </c>
      <c r="G3105" s="17">
        <f ca="1">f_nav_adjustedreturn(A3105,参数!$B$2,参数!$B$1)</f>
        <v>46.2157009083436</v>
      </c>
      <c r="H3105" s="17">
        <f ca="1">f_nav_periodreturnrankingper(A3105,参数!$B$2,参数!$B$1,3)</f>
        <v>82.6300294406281</v>
      </c>
      <c r="I3105" s="17">
        <f ca="1">f_nav_adjustedreturn(A3105,参数!$B$3,参数!$B$2)</f>
        <v>29.4133290410173</v>
      </c>
      <c r="J3105" s="17">
        <f ca="1">f_nav_periodreturnrankingper(A3105,参数!$B$3,参数!$B$2,3)</f>
        <v>76.5840220385675</v>
      </c>
      <c r="K3105" s="17">
        <f ca="1">f_nav_adjustedreturn(A3105,参数!$B$4,参数!$B$3)</f>
        <v>-22.9120473022912</v>
      </c>
      <c r="L3105" s="17">
        <f ca="1">f_nav_periodreturnrankingper(A3105,参数!$B$4,参数!$B$3,3)</f>
        <v>43.6426116838488</v>
      </c>
      <c r="M3105" s="17">
        <f ca="1">f_nav_adjustedreturn(A3105,参数!$B$5,参数!$B$4)</f>
        <v>28.1652618999679</v>
      </c>
      <c r="N3105" s="17">
        <f ca="1">f_nav_periodreturnrankingper(A3105,参数!$B$5,参数!$B$4,3)</f>
        <v>31.9066147859922</v>
      </c>
      <c r="O3105" s="17">
        <f ca="1">f_nav_adjustedreturn(A3105,参数!$B$6,参数!$B$5)</f>
        <v>2.09923664122138</v>
      </c>
      <c r="P3105" s="17">
        <f ca="1">f_nav_periodreturnrankingper(A3105,参数!$B$6,参数!$B$5,3)</f>
        <v>55.1148225469729</v>
      </c>
      <c r="Q3105" s="25">
        <f>f_return(A3105,1,参数!$B$1-365/2,参数!$B$1)</f>
        <v>58.5656643680497</v>
      </c>
      <c r="R3105" s="25">
        <f ca="1">f_return(A3105,1,参数!$B$4,参数!$B$1)</f>
        <v>13.3974558888672</v>
      </c>
      <c r="S3105" s="25">
        <f ca="1">f_return(A3105,1,参数!$B$6,参数!$B$1)</f>
        <v>13.6506377980247</v>
      </c>
      <c r="T3105" t="str">
        <f>f_info_investtype(A3105)</f>
        <v>偏股混合型基金</v>
      </c>
      <c r="U3105" t="str">
        <f>f_info_fundmanager(A3105)</f>
        <v>栾峰</v>
      </c>
      <c r="V3105">
        <f>f_info_manager_onthepostdays(A3105,1)</f>
        <v>187</v>
      </c>
      <c r="W3105" s="25">
        <f ca="1">f_return_1w(A3105,"0",参数!$B$2)</f>
        <v>-2.18978102189782</v>
      </c>
      <c r="X3105" s="25">
        <f>f_return_1m(A3105,"0",参数!$B$1)</f>
        <v>11.1969575579912</v>
      </c>
      <c r="Y3105" s="25">
        <f>f_return_3m(A3105,0,参数!$B$1)</f>
        <v>19.6878675731096</v>
      </c>
      <c r="Z3105" s="25">
        <f>f_return_6m(A3105,0,参数!B3104)</f>
        <v>24.6245783987693</v>
      </c>
      <c r="AA3105" t="str">
        <f>f_dq_status(A3105,参数!$B$1)</f>
        <v>开放申购|开放赎回</v>
      </c>
      <c r="AB3105" s="17">
        <f ca="1">f_risk_maxdownside(A3105,参数!$B$6,参数!$B$1)</f>
        <v>-27.0726338958181</v>
      </c>
      <c r="AC3105" s="17">
        <f ca="1">f_risk_maxdownside(A3105,参数!$B$4,参数!$B$1)</f>
        <v>-26.6961651917404</v>
      </c>
      <c r="AD3105" t="str">
        <f ca="1">f_risk_maxdownside_date(A3105,参数!$B$6,参数!$B$1)</f>
        <v>20180125-20190103</v>
      </c>
    </row>
    <row r="3106" spans="1:30">
      <c r="A3106" s="15" t="s">
        <v>3134</v>
      </c>
      <c r="B3106" t="str">
        <f>f_info_name(A3106)</f>
        <v>嘉实服务增值行业</v>
      </c>
      <c r="C3106" t="str">
        <f>f_info_setupdate(A3106)</f>
        <v>2004-04-01</v>
      </c>
      <c r="D3106" s="16">
        <f t="shared" si="48"/>
        <v>6143</v>
      </c>
      <c r="F3106" s="17">
        <f>f_netasset_total(A3106,参数!$B$1,100000000)</f>
        <v>19.8409709771</v>
      </c>
      <c r="G3106" s="17">
        <f ca="1">f_nav_adjustedreturn(A3106,参数!$B$2,参数!$B$1)</f>
        <v>74.8349311251629</v>
      </c>
      <c r="H3106" s="17">
        <f ca="1">f_nav_periodreturnrankingper(A3106,参数!$B$2,参数!$B$1,3)</f>
        <v>39.3523061825319</v>
      </c>
      <c r="I3106" s="17">
        <f ca="1">f_nav_adjustedreturn(A3106,参数!$B$3,参数!$B$2)</f>
        <v>28.8724204587607</v>
      </c>
      <c r="J3106" s="17">
        <f ca="1">f_nav_periodreturnrankingper(A3106,参数!$B$3,参数!$B$2,3)</f>
        <v>78.236914600551</v>
      </c>
      <c r="K3106" s="17">
        <f ca="1">f_nav_adjustedreturn(A3106,参数!$B$4,参数!$B$3)</f>
        <v>-30.0048473097431</v>
      </c>
      <c r="L3106" s="17">
        <f ca="1">f_nav_periodreturnrankingper(A3106,参数!$B$4,参数!$B$3,3)</f>
        <v>81.0996563573883</v>
      </c>
      <c r="M3106" s="17">
        <f ca="1">f_nav_adjustedreturn(A3106,参数!$B$5,参数!$B$4)</f>
        <v>11.5475538749077</v>
      </c>
      <c r="N3106" s="17">
        <f ca="1">f_nav_periodreturnrankingper(A3106,参数!$B$5,参数!$B$4,3)</f>
        <v>71.4007782101167</v>
      </c>
      <c r="O3106" s="17">
        <f ca="1">f_nav_adjustedreturn(A3106,参数!$B$6,参数!$B$5)</f>
        <v>-1.75039383861368</v>
      </c>
      <c r="P3106" s="17">
        <f ca="1">f_nav_periodreturnrankingper(A3106,参数!$B$6,参数!$B$5,3)</f>
        <v>66.8058455114823</v>
      </c>
      <c r="Q3106" s="25">
        <f>f_return(A3106,1,参数!$B$1-365/2,参数!$B$1)</f>
        <v>72.4079835060093</v>
      </c>
      <c r="R3106" s="25">
        <f ca="1">f_return(A3106,1,参数!$B$4,参数!$B$1)</f>
        <v>16.3836242571022</v>
      </c>
      <c r="S3106" s="25">
        <f ca="1">f_return(A3106,1,参数!$B$6,参数!$B$1)</f>
        <v>11.3299977734691</v>
      </c>
      <c r="T3106" t="str">
        <f>f_info_investtype(A3106)</f>
        <v>偏股混合型基金</v>
      </c>
      <c r="U3106" t="str">
        <f>f_info_fundmanager(A3106)</f>
        <v>常蓁</v>
      </c>
      <c r="V3106">
        <f>f_info_manager_onthepostdays(A3106,1)</f>
        <v>450</v>
      </c>
      <c r="W3106" s="25">
        <f ca="1">f_return_1w(A3106,"0",参数!$B$2)</f>
        <v>-2.92631945654066</v>
      </c>
      <c r="X3106" s="25">
        <f>f_return_1m(A3106,"0",参数!$B$1)</f>
        <v>14.8055933970228</v>
      </c>
      <c r="Y3106" s="25">
        <f>f_return_3m(A3106,0,参数!$B$1)</f>
        <v>28.746706020155</v>
      </c>
      <c r="Z3106" s="25">
        <f>f_return_6m(A3106,0,参数!B3105)</f>
        <v>33.0773645551066</v>
      </c>
      <c r="AA3106" t="str">
        <f>f_dq_status(A3106,参数!$B$1)</f>
        <v>暂停申购|开放赎回</v>
      </c>
      <c r="AB3106" s="17">
        <f ca="1">f_risk_maxdownside(A3106,参数!$B$6,参数!$B$1)</f>
        <v>-40.1505577056968</v>
      </c>
      <c r="AC3106" s="17">
        <f ca="1">f_risk_maxdownside(A3106,参数!$B$4,参数!$B$1)</f>
        <v>-35.0104149975965</v>
      </c>
      <c r="AD3106" t="str">
        <f ca="1">f_risk_maxdownside_date(A3106,参数!$B$6,参数!$B$1)</f>
        <v>20160707-20190103</v>
      </c>
    </row>
    <row r="3107" spans="1:30">
      <c r="A3107" s="15" t="s">
        <v>3135</v>
      </c>
      <c r="B3107" t="str">
        <f>f_info_name(A3107)</f>
        <v>嘉实主题精选</v>
      </c>
      <c r="C3107" t="str">
        <f>f_info_setupdate(A3107)</f>
        <v>2006-07-21</v>
      </c>
      <c r="D3107" s="16">
        <f t="shared" si="48"/>
        <v>5302</v>
      </c>
      <c r="F3107" s="17">
        <f>f_netasset_total(A3107,参数!$B$1,100000000)</f>
        <v>34.7425850293</v>
      </c>
      <c r="G3107" s="17">
        <f ca="1">f_nav_adjustedreturn(A3107,参数!$B$2,参数!$B$1)</f>
        <v>101.517522051815</v>
      </c>
      <c r="H3107" s="17">
        <f ca="1">f_nav_periodreturnrankingper(A3107,参数!$B$2,参数!$B$1,3)</f>
        <v>9.02845927379784</v>
      </c>
      <c r="I3107" s="17">
        <f ca="1">f_nav_adjustedreturn(A3107,参数!$B$3,参数!$B$2)</f>
        <v>19.6943968969238</v>
      </c>
      <c r="J3107" s="17">
        <f ca="1">f_nav_periodreturnrankingper(A3107,参数!$B$3,参数!$B$2,3)</f>
        <v>92.2865013774105</v>
      </c>
      <c r="K3107" s="17">
        <f ca="1">f_nav_adjustedreturn(A3107,参数!$B$4,参数!$B$3)</f>
        <v>-27.2058823529412</v>
      </c>
      <c r="L3107" s="17">
        <f ca="1">f_nav_periodreturnrankingper(A3107,参数!$B$4,参数!$B$3,3)</f>
        <v>68.3848797250859</v>
      </c>
      <c r="M3107" s="17">
        <f ca="1">f_nav_adjustedreturn(A3107,参数!$B$5,参数!$B$4)</f>
        <v>7.25349601742422</v>
      </c>
      <c r="N3107" s="17">
        <f ca="1">f_nav_periodreturnrankingper(A3107,参数!$B$5,参数!$B$4,3)</f>
        <v>80.7392996108949</v>
      </c>
      <c r="O3107" s="17">
        <f ca="1">f_nav_adjustedreturn(A3107,参数!$B$6,参数!$B$5)</f>
        <v>3.11730017777266</v>
      </c>
      <c r="P3107" s="17">
        <f ca="1">f_nav_periodreturnrankingper(A3107,参数!$B$6,参数!$B$5,3)</f>
        <v>51.1482254697286</v>
      </c>
      <c r="Q3107" s="25">
        <f>f_return(A3107,1,参数!$B$1-365/2,参数!$B$1)</f>
        <v>119.527272549128</v>
      </c>
      <c r="R3107" s="25">
        <f ca="1">f_return(A3107,1,参数!$B$4,参数!$B$1)</f>
        <v>20.6201740965521</v>
      </c>
      <c r="S3107" s="25">
        <f ca="1">f_return(A3107,1,参数!$B$6,参数!$B$1)</f>
        <v>13.9864432438071</v>
      </c>
      <c r="T3107" t="str">
        <f>f_info_investtype(A3107)</f>
        <v>偏股混合型基金</v>
      </c>
      <c r="U3107" t="str">
        <f>f_info_fundmanager(A3107)</f>
        <v>王丹</v>
      </c>
      <c r="V3107">
        <f>f_info_manager_onthepostdays(A3107,1)</f>
        <v>450</v>
      </c>
      <c r="W3107" s="25">
        <f ca="1">f_return_1w(A3107,"0",参数!$B$2)</f>
        <v>-1.13717128642502</v>
      </c>
      <c r="X3107" s="25">
        <f>f_return_1m(A3107,"0",参数!$B$1)</f>
        <v>19.8175144840421</v>
      </c>
      <c r="Y3107" s="25">
        <f>f_return_3m(A3107,0,参数!$B$1)</f>
        <v>38.4825544287924</v>
      </c>
      <c r="Z3107" s="25">
        <f>f_return_6m(A3107,0,参数!B3106)</f>
        <v>48.710997248209</v>
      </c>
      <c r="AA3107" t="str">
        <f>f_dq_status(A3107,参数!$B$1)</f>
        <v>开放申购|开放赎回</v>
      </c>
      <c r="AB3107" s="17">
        <f ca="1">f_risk_maxdownside(A3107,参数!$B$6,参数!$B$1)</f>
        <v>-35.1173738419785</v>
      </c>
      <c r="AC3107" s="17">
        <f ca="1">f_risk_maxdownside(A3107,参数!$B$4,参数!$B$1)</f>
        <v>-32.046568627451</v>
      </c>
      <c r="AD3107" t="str">
        <f ca="1">f_risk_maxdownside_date(A3107,参数!$B$6,参数!$B$1)</f>
        <v>20161126-20181018</v>
      </c>
    </row>
    <row r="3108" spans="1:30">
      <c r="A3108" s="15" t="s">
        <v>3136</v>
      </c>
      <c r="B3108" t="str">
        <f>f_info_name(A3108)</f>
        <v>嘉实策略增长</v>
      </c>
      <c r="C3108" t="str">
        <f>f_info_setupdate(A3108)</f>
        <v>2006-12-12</v>
      </c>
      <c r="D3108" s="16">
        <f t="shared" si="48"/>
        <v>5158</v>
      </c>
      <c r="F3108" s="17">
        <f>f_netasset_total(A3108,参数!$B$1,100000000)</f>
        <v>46.5024795419</v>
      </c>
      <c r="G3108" s="17">
        <f ca="1">f_nav_adjustedreturn(A3108,参数!$B$2,参数!$B$1)</f>
        <v>70.782440201366</v>
      </c>
      <c r="H3108" s="17">
        <f ca="1">f_nav_periodreturnrankingper(A3108,参数!$B$2,参数!$B$1,3)</f>
        <v>45.9273797841021</v>
      </c>
      <c r="I3108" s="17">
        <f ca="1">f_nav_adjustedreturn(A3108,参数!$B$3,参数!$B$2)</f>
        <v>35.0386913236356</v>
      </c>
      <c r="J3108" s="17">
        <f ca="1">f_nav_periodreturnrankingper(A3108,参数!$B$3,参数!$B$2,3)</f>
        <v>65.1515151515152</v>
      </c>
      <c r="K3108" s="17">
        <f ca="1">f_nav_adjustedreturn(A3108,参数!$B$4,参数!$B$3)</f>
        <v>-29.5108259823577</v>
      </c>
      <c r="L3108" s="17">
        <f ca="1">f_nav_periodreturnrankingper(A3108,参数!$B$4,参数!$B$3,3)</f>
        <v>77.6632302405498</v>
      </c>
      <c r="M3108" s="17">
        <f ca="1">f_nav_adjustedreturn(A3108,参数!$B$5,参数!$B$4)</f>
        <v>17.1981317046294</v>
      </c>
      <c r="N3108" s="17">
        <f ca="1">f_nav_periodreturnrankingper(A3108,参数!$B$5,参数!$B$4,3)</f>
        <v>59.9221789883268</v>
      </c>
      <c r="O3108" s="17">
        <f ca="1">f_nav_adjustedreturn(A3108,参数!$B$6,参数!$B$5)</f>
        <v>-7.93021411578113</v>
      </c>
      <c r="P3108" s="17">
        <f ca="1">f_nav_periodreturnrankingper(A3108,参数!$B$6,参数!$B$5,3)</f>
        <v>84.9686847599165</v>
      </c>
      <c r="Q3108" s="25">
        <f>f_return(A3108,1,参数!$B$1-365/2,参数!$B$1)</f>
        <v>92.0667969012042</v>
      </c>
      <c r="R3108" s="25">
        <f ca="1">f_return(A3108,1,参数!$B$4,参数!$B$1)</f>
        <v>17.5647448286759</v>
      </c>
      <c r="S3108" s="25">
        <f ca="1">f_return(A3108,1,参数!$B$6,参数!$B$1)</f>
        <v>11.695902076165</v>
      </c>
      <c r="T3108" t="str">
        <f>f_info_investtype(A3108)</f>
        <v>偏股混合型基金</v>
      </c>
      <c r="U3108" t="str">
        <f>f_info_fundmanager(A3108)</f>
        <v>洪流,董福焱</v>
      </c>
      <c r="V3108">
        <f>f_info_manager_onthepostdays(A3108,1)</f>
        <v>538</v>
      </c>
      <c r="W3108" s="25">
        <f ca="1">f_return_1w(A3108,"0",参数!$B$2)</f>
        <v>-2.16262975778546</v>
      </c>
      <c r="X3108" s="25">
        <f>f_return_1m(A3108,"0",参数!$B$1)</f>
        <v>13.4203992177011</v>
      </c>
      <c r="Y3108" s="25">
        <f>f_return_3m(A3108,0,参数!$B$1)</f>
        <v>31.6666256767177</v>
      </c>
      <c r="Z3108" s="25">
        <f>f_return_6m(A3108,0,参数!B3107)</f>
        <v>38.4650472179506</v>
      </c>
      <c r="AA3108" t="str">
        <f>f_dq_status(A3108,参数!$B$1)</f>
        <v>开放申购|开放赎回</v>
      </c>
      <c r="AB3108" s="17">
        <f ca="1">f_risk_maxdownside(A3108,参数!$B$6,参数!$B$1)</f>
        <v>-38.7290983884989</v>
      </c>
      <c r="AC3108" s="17">
        <f ca="1">f_risk_maxdownside(A3108,参数!$B$4,参数!$B$1)</f>
        <v>-37.4703557312253</v>
      </c>
      <c r="AD3108" t="str">
        <f ca="1">f_risk_maxdownside_date(A3108,参数!$B$6,参数!$B$1)</f>
        <v>20160708-20181018</v>
      </c>
    </row>
    <row r="3109" spans="1:30">
      <c r="A3109" s="15" t="s">
        <v>3137</v>
      </c>
      <c r="B3109" t="str">
        <f>f_info_name(A3109)</f>
        <v>嘉实研究精选A</v>
      </c>
      <c r="C3109" t="str">
        <f>f_info_setupdate(A3109)</f>
        <v>2008-05-27</v>
      </c>
      <c r="D3109" s="16">
        <f t="shared" si="48"/>
        <v>4626</v>
      </c>
      <c r="F3109" s="17">
        <f>f_netasset_total(A3109,参数!$B$1,100000000)</f>
        <v>23.552467719</v>
      </c>
      <c r="G3109" s="17">
        <f ca="1">f_nav_adjustedreturn(A3109,参数!$B$2,参数!$B$1)</f>
        <v>63.7224038490525</v>
      </c>
      <c r="H3109" s="17">
        <f ca="1">f_nav_periodreturnrankingper(A3109,参数!$B$2,参数!$B$1,3)</f>
        <v>55.937193326791</v>
      </c>
      <c r="I3109" s="17">
        <f ca="1">f_nav_adjustedreturn(A3109,参数!$B$3,参数!$B$2)</f>
        <v>31.3580682150501</v>
      </c>
      <c r="J3109" s="17">
        <f ca="1">f_nav_periodreturnrankingper(A3109,参数!$B$3,参数!$B$2,3)</f>
        <v>72.8650137741047</v>
      </c>
      <c r="K3109" s="17">
        <f ca="1">f_nav_adjustedreturn(A3109,参数!$B$4,参数!$B$3)</f>
        <v>-38.4646962233169</v>
      </c>
      <c r="L3109" s="17">
        <f ca="1">f_nav_periodreturnrankingper(A3109,参数!$B$4,参数!$B$3,3)</f>
        <v>98.4536082474227</v>
      </c>
      <c r="M3109" s="17">
        <f ca="1">f_nav_adjustedreturn(A3109,参数!$B$5,参数!$B$4)</f>
        <v>38.2273160264372</v>
      </c>
      <c r="N3109" s="17">
        <f ca="1">f_nav_periodreturnrankingper(A3109,参数!$B$5,参数!$B$4,3)</f>
        <v>12.6459143968872</v>
      </c>
      <c r="O3109" s="17">
        <f ca="1">f_nav_adjustedreturn(A3109,参数!$B$6,参数!$B$5)</f>
        <v>3.61653272101032</v>
      </c>
      <c r="P3109" s="17">
        <f ca="1">f_nav_periodreturnrankingper(A3109,参数!$B$6,参数!$B$5,3)</f>
        <v>48.4342379958246</v>
      </c>
      <c r="Q3109" s="25">
        <f>f_return(A3109,1,参数!$B$1-365/2,参数!$B$1)</f>
        <v>71.0817102738405</v>
      </c>
      <c r="R3109" s="25">
        <f ca="1">f_return(A3109,1,参数!$B$4,参数!$B$1)</f>
        <v>9.78071660703714</v>
      </c>
      <c r="S3109" s="25">
        <f ca="1">f_return(A3109,1,参数!$B$6,参数!$B$1)</f>
        <v>13.4744877357379</v>
      </c>
      <c r="T3109" t="str">
        <f>f_info_investtype(A3109)</f>
        <v>偏股混合型基金</v>
      </c>
      <c r="U3109" t="str">
        <f>f_info_fundmanager(A3109)</f>
        <v>张露</v>
      </c>
      <c r="V3109">
        <f>f_info_manager_onthepostdays(A3109,1)</f>
        <v>807</v>
      </c>
      <c r="W3109" s="25">
        <f ca="1">f_return_1w(A3109,"0",参数!$B$2)</f>
        <v>-2.98130368873168</v>
      </c>
      <c r="X3109" s="25">
        <f>f_return_1m(A3109,"0",参数!$B$1)</f>
        <v>13.8938461558626</v>
      </c>
      <c r="Y3109" s="25">
        <f>f_return_3m(A3109,0,参数!$B$1)</f>
        <v>24.4445824980922</v>
      </c>
      <c r="Z3109" s="25">
        <f>f_return_6m(A3109,0,参数!B3108)</f>
        <v>25.4790727622199</v>
      </c>
      <c r="AA3109" t="str">
        <f>f_dq_status(A3109,参数!$B$1)</f>
        <v>开放申购|开放赎回</v>
      </c>
      <c r="AB3109" s="17">
        <f ca="1">f_risk_maxdownside(A3109,参数!$B$6,参数!$B$1)</f>
        <v>-42.8048780487805</v>
      </c>
      <c r="AC3109" s="17">
        <f ca="1">f_risk_maxdownside(A3109,参数!$B$4,参数!$B$1)</f>
        <v>-42.5010216591745</v>
      </c>
      <c r="AD3109" t="str">
        <f ca="1">f_risk_maxdownside_date(A3109,参数!$B$6,参数!$B$1)</f>
        <v>20180124-20190103</v>
      </c>
    </row>
    <row r="3110" spans="1:30">
      <c r="A3110" s="15" t="s">
        <v>3138</v>
      </c>
      <c r="B3110" t="str">
        <f>f_info_name(A3110)</f>
        <v>嘉实多元收益A</v>
      </c>
      <c r="C3110" t="str">
        <f>f_info_setupdate(A3110)</f>
        <v>2008-09-10</v>
      </c>
      <c r="D3110" s="16">
        <f t="shared" si="48"/>
        <v>4520</v>
      </c>
      <c r="F3110" s="17">
        <f>f_netasset_total(A3110,参数!$B$1,100000000)</f>
        <v>16.2201519789</v>
      </c>
      <c r="G3110" s="17">
        <f ca="1">f_nav_adjustedreturn(A3110,参数!$B$2,参数!$B$1)</f>
        <v>20.0110007227469</v>
      </c>
      <c r="H3110" s="17">
        <f ca="1">f_nav_periodreturnrankingper(A3110,参数!$B$2,参数!$B$1,3)</f>
        <v>12.4528301886792</v>
      </c>
      <c r="I3110" s="17">
        <f ca="1">f_nav_adjustedreturn(A3110,参数!$B$3,参数!$B$2)</f>
        <v>8.65242807368289</v>
      </c>
      <c r="J3110" s="17">
        <f ca="1">f_nav_periodreturnrankingper(A3110,参数!$B$3,参数!$B$2,3)</f>
        <v>46.1702127659574</v>
      </c>
      <c r="K3110" s="17">
        <f ca="1">f_nav_adjustedreturn(A3110,参数!$B$4,参数!$B$3)</f>
        <v>-1.71432498528849</v>
      </c>
      <c r="L3110" s="17">
        <f ca="1">f_nav_periodreturnrankingper(A3110,参数!$B$4,参数!$B$3,3)</f>
        <v>63.4844868735084</v>
      </c>
      <c r="M3110" s="17">
        <f ca="1">f_nav_adjustedreturn(A3110,参数!$B$5,参数!$B$4)</f>
        <v>5.17122161460016</v>
      </c>
      <c r="N3110" s="17">
        <f ca="1">f_nav_periodreturnrankingper(A3110,参数!$B$5,参数!$B$4,3)</f>
        <v>33.4254143646409</v>
      </c>
      <c r="O3110" s="17">
        <f ca="1">f_nav_adjustedreturn(A3110,参数!$B$6,参数!$B$5)</f>
        <v>3.56595171294438</v>
      </c>
      <c r="P3110" s="17">
        <f ca="1">f_nav_periodreturnrankingper(A3110,参数!$B$6,参数!$B$5,3)</f>
        <v>18.6440677966102</v>
      </c>
      <c r="Q3110" s="25">
        <f>f_return(A3110,1,参数!$B$1-365/2,参数!$B$1)</f>
        <v>22.3752452420604</v>
      </c>
      <c r="R3110" s="25">
        <f ca="1">f_return(A3110,1,参数!$B$4,参数!$B$1)</f>
        <v>8.61358159958674</v>
      </c>
      <c r="S3110" s="25">
        <f ca="1">f_return(A3110,1,参数!$B$6,参数!$B$1)</f>
        <v>6.8727904097704</v>
      </c>
      <c r="T3110" t="str">
        <f>f_info_investtype(A3110)</f>
        <v>混合债券型二级基金</v>
      </c>
      <c r="U3110" t="str">
        <f>f_info_fundmanager(A3110)</f>
        <v>王茜,洪流</v>
      </c>
      <c r="V3110">
        <f>f_info_manager_onthepostdays(A3110,1)</f>
        <v>4381</v>
      </c>
      <c r="W3110" s="25">
        <f ca="1">f_return_1w(A3110,"0",参数!$B$2)</f>
        <v>-0.421940928270053</v>
      </c>
      <c r="X3110" s="25">
        <f>f_return_1m(A3110,"0",参数!$B$1)</f>
        <v>4.8206343664896</v>
      </c>
      <c r="Y3110" s="25">
        <f>f_return_3m(A3110,0,参数!$B$1)</f>
        <v>8.88476235485106</v>
      </c>
      <c r="Z3110" s="25">
        <f>f_return_6m(A3110,0,参数!B3109)</f>
        <v>8.74610889428632</v>
      </c>
      <c r="AA3110" t="str">
        <f>f_dq_status(A3110,参数!$B$1)</f>
        <v>开放申购|开放赎回</v>
      </c>
      <c r="AB3110" s="17">
        <f ca="1">f_risk_maxdownside(A3110,参数!$B$6,参数!$B$1)</f>
        <v>-6.26525630593981</v>
      </c>
      <c r="AC3110" s="17">
        <f ca="1">f_risk_maxdownside(A3110,参数!$B$4,参数!$B$1)</f>
        <v>-6.26525630593981</v>
      </c>
      <c r="AD3110" t="str">
        <f ca="1">f_risk_maxdownside_date(A3110,参数!$B$6,参数!$B$1)</f>
        <v>20200226-20200323</v>
      </c>
    </row>
    <row r="3111" spans="1:30">
      <c r="A3111" s="15" t="s">
        <v>3139</v>
      </c>
      <c r="B3111" t="str">
        <f>f_info_name(A3111)</f>
        <v>嘉实量化阿尔法</v>
      </c>
      <c r="C3111" t="str">
        <f>f_info_setupdate(A3111)</f>
        <v>2009-03-20</v>
      </c>
      <c r="D3111" s="16">
        <f t="shared" si="48"/>
        <v>4329</v>
      </c>
      <c r="F3111" s="17">
        <f>f_netasset_total(A3111,参数!$B$1,100000000)</f>
        <v>5.3111668909</v>
      </c>
      <c r="G3111" s="17">
        <f ca="1">f_nav_adjustedreturn(A3111,参数!$B$2,参数!$B$1)</f>
        <v>56.0440064786943</v>
      </c>
      <c r="H3111" s="17">
        <f ca="1">f_nav_periodreturnrankingper(A3111,参数!$B$2,参数!$B$1,3)</f>
        <v>69.1854759568204</v>
      </c>
      <c r="I3111" s="17">
        <f ca="1">f_nav_adjustedreturn(A3111,参数!$B$3,参数!$B$2)</f>
        <v>37.9002087648806</v>
      </c>
      <c r="J3111" s="17">
        <f ca="1">f_nav_periodreturnrankingper(A3111,参数!$B$3,参数!$B$2,3)</f>
        <v>60.1928374655647</v>
      </c>
      <c r="K3111" s="17">
        <f ca="1">f_nav_adjustedreturn(A3111,参数!$B$4,参数!$B$3)</f>
        <v>-28.3839779005525</v>
      </c>
      <c r="L3111" s="17">
        <f ca="1">f_nav_periodreturnrankingper(A3111,参数!$B$4,参数!$B$3,3)</f>
        <v>73.3676975945017</v>
      </c>
      <c r="M3111" s="17">
        <f ca="1">f_nav_adjustedreturn(A3111,参数!$B$5,参数!$B$4)</f>
        <v>8.81913303437966</v>
      </c>
      <c r="N3111" s="17">
        <f ca="1">f_nav_periodreturnrankingper(A3111,参数!$B$5,参数!$B$4,3)</f>
        <v>78.0155642023346</v>
      </c>
      <c r="O3111" s="17">
        <f ca="1">f_nav_adjustedreturn(A3111,参数!$B$6,参数!$B$5)</f>
        <v>14.6507666098808</v>
      </c>
      <c r="P3111" s="17">
        <f ca="1">f_nav_periodreturnrankingper(A3111,参数!$B$6,参数!$B$5,3)</f>
        <v>12.9436325678497</v>
      </c>
      <c r="Q3111" s="25">
        <f>f_return(A3111,1,参数!$B$1-365/2,参数!$B$1)</f>
        <v>59.7925940442835</v>
      </c>
      <c r="R3111" s="25">
        <f ca="1">f_return(A3111,1,参数!$B$4,参数!$B$1)</f>
        <v>15.4915686111462</v>
      </c>
      <c r="S3111" s="25">
        <f ca="1">f_return(A3111,1,参数!$B$6,参数!$B$1)</f>
        <v>13.690314612072</v>
      </c>
      <c r="T3111" t="str">
        <f>f_info_investtype(A3111)</f>
        <v>偏股混合型基金</v>
      </c>
      <c r="U3111" t="str">
        <f>f_info_fundmanager(A3111)</f>
        <v>金猛</v>
      </c>
      <c r="V3111">
        <f>f_info_manager_onthepostdays(A3111,1)</f>
        <v>875</v>
      </c>
      <c r="W3111" s="25">
        <f ca="1">f_return_1w(A3111,"0",参数!$B$2)</f>
        <v>-3.10650887573966</v>
      </c>
      <c r="X3111" s="25">
        <f>f_return_1m(A3111,"0",参数!$B$1)</f>
        <v>12.6888911174694</v>
      </c>
      <c r="Y3111" s="25">
        <f>f_return_3m(A3111,0,参数!$B$1)</f>
        <v>19.0551243372682</v>
      </c>
      <c r="Z3111" s="25">
        <f>f_return_6m(A3111,0,参数!B3110)</f>
        <v>20.7315369553856</v>
      </c>
      <c r="AA3111" t="str">
        <f>f_dq_status(A3111,参数!$B$1)</f>
        <v>暂停大额申购|开放赎回</v>
      </c>
      <c r="AB3111" s="17">
        <f ca="1">f_risk_maxdownside(A3111,参数!$B$6,参数!$B$1)</f>
        <v>-35.6</v>
      </c>
      <c r="AC3111" s="17">
        <f ca="1">f_risk_maxdownside(A3111,参数!$B$4,参数!$B$1)</f>
        <v>-33.6538461538462</v>
      </c>
      <c r="AD3111" t="str">
        <f ca="1">f_risk_maxdownside_date(A3111,参数!$B$6,参数!$B$1)</f>
        <v>20161123-20190103</v>
      </c>
    </row>
    <row r="3112" spans="1:30">
      <c r="A3112" s="15" t="s">
        <v>3140</v>
      </c>
      <c r="B3112" t="str">
        <f>f_info_name(A3112)</f>
        <v>嘉实回报灵活配置</v>
      </c>
      <c r="C3112" t="str">
        <f>f_info_setupdate(A3112)</f>
        <v>2009-08-18</v>
      </c>
      <c r="D3112" s="16">
        <f t="shared" si="48"/>
        <v>4178</v>
      </c>
      <c r="F3112" s="17">
        <f>f_netasset_total(A3112,参数!$B$1,100000000)</f>
        <v>7.5576896294</v>
      </c>
      <c r="G3112" s="17">
        <f ca="1">f_nav_adjustedreturn(A3112,参数!$B$2,参数!$B$1)</f>
        <v>92.8107838793103</v>
      </c>
      <c r="H3112" s="17">
        <f ca="1">f_nav_periodreturnrankingper(A3112,参数!$B$2,参数!$B$1,3)</f>
        <v>8.20539968237163</v>
      </c>
      <c r="I3112" s="17">
        <f ca="1">f_nav_adjustedreturn(A3112,参数!$B$3,参数!$B$2)</f>
        <v>46.7156722830365</v>
      </c>
      <c r="J3112" s="17">
        <f ca="1">f_nav_periodreturnrankingper(A3112,参数!$B$3,参数!$B$2,3)</f>
        <v>21.4046822742475</v>
      </c>
      <c r="K3112" s="17">
        <f ca="1">f_nav_adjustedreturn(A3112,参数!$B$4,参数!$B$3)</f>
        <v>-22.9430379746836</v>
      </c>
      <c r="L3112" s="17">
        <f ca="1">f_nav_periodreturnrankingper(A3112,参数!$B$4,参数!$B$3,3)</f>
        <v>76.5083440308087</v>
      </c>
      <c r="M3112" s="17">
        <f ca="1">f_nav_adjustedreturn(A3112,参数!$B$5,参数!$B$4)</f>
        <v>43.8688496959851</v>
      </c>
      <c r="N3112" s="17">
        <f ca="1">f_nav_periodreturnrankingper(A3112,参数!$B$5,参数!$B$4,3)</f>
        <v>3.78250591016548</v>
      </c>
      <c r="O3112" s="17">
        <f ca="1">f_nav_adjustedreturn(A3112,参数!$B$6,参数!$B$5)</f>
        <v>7.81414994720169</v>
      </c>
      <c r="P3112" s="17">
        <f ca="1">f_nav_periodreturnrankingper(A3112,参数!$B$6,参数!$B$5,3)</f>
        <v>19.7278911564626</v>
      </c>
      <c r="Q3112" s="25">
        <f>f_return(A3112,1,参数!$B$1-365/2,参数!$B$1)</f>
        <v>99.1188292353266</v>
      </c>
      <c r="R3112" s="25">
        <f ca="1">f_return(A3112,1,参数!$B$4,参数!$B$1)</f>
        <v>29.6294399457914</v>
      </c>
      <c r="S3112" s="25">
        <f ca="1">f_return(A3112,1,参数!$B$6,参数!$B$1)</f>
        <v>27.4091789901408</v>
      </c>
      <c r="T3112" t="str">
        <f>f_info_investtype(A3112)</f>
        <v>灵活配置型基金</v>
      </c>
      <c r="U3112" t="str">
        <f>f_info_fundmanager(A3112)</f>
        <v>常蓁</v>
      </c>
      <c r="V3112">
        <f>f_info_manager_onthepostdays(A3112,1)</f>
        <v>2163</v>
      </c>
      <c r="W3112" s="25">
        <f ca="1">f_return_1w(A3112,"0",参数!$B$2)</f>
        <v>-2.98393267023717</v>
      </c>
      <c r="X3112" s="25">
        <f>f_return_1m(A3112,"0",参数!$B$1)</f>
        <v>12.8951329653788</v>
      </c>
      <c r="Y3112" s="25">
        <f>f_return_3m(A3112,0,参数!$B$1)</f>
        <v>29.6829971181556</v>
      </c>
      <c r="Z3112" s="25">
        <f>f_return_6m(A3112,0,参数!B3111)</f>
        <v>42.1212121212121</v>
      </c>
      <c r="AA3112" t="str">
        <f>f_dq_status(A3112,参数!$B$1)</f>
        <v>开放申购|开放赎回</v>
      </c>
      <c r="AB3112" s="17">
        <f ca="1">f_risk_maxdownside(A3112,参数!$B$6,参数!$B$1)</f>
        <v>-29.2740046838407</v>
      </c>
      <c r="AC3112" s="17">
        <f ca="1">f_risk_maxdownside(A3112,参数!$B$4,参数!$B$1)</f>
        <v>-28.6614173228346</v>
      </c>
      <c r="AD3112" t="str">
        <f ca="1">f_risk_maxdownside_date(A3112,参数!$B$6,参数!$B$1)</f>
        <v>20180124-20181029</v>
      </c>
    </row>
    <row r="3113" spans="1:30">
      <c r="A3113" s="15" t="s">
        <v>3141</v>
      </c>
      <c r="B3113" t="str">
        <f>f_info_name(A3113)</f>
        <v>嘉实价值优势</v>
      </c>
      <c r="C3113" t="str">
        <f>f_info_setupdate(A3113)</f>
        <v>2010-06-07</v>
      </c>
      <c r="D3113" s="16">
        <f t="shared" si="48"/>
        <v>3885</v>
      </c>
      <c r="F3113" s="17">
        <f>f_netasset_total(A3113,参数!$B$1,100000000)</f>
        <v>19.5584820555</v>
      </c>
      <c r="G3113" s="17">
        <f ca="1">f_nav_adjustedreturn(A3113,参数!$B$2,参数!$B$1)</f>
        <v>80.722891566265</v>
      </c>
      <c r="H3113" s="17">
        <f ca="1">f_nav_periodreturnrankingper(A3113,参数!$B$2,参数!$B$1,3)</f>
        <v>30.5201177625123</v>
      </c>
      <c r="I3113" s="17">
        <f ca="1">f_nav_adjustedreturn(A3113,参数!$B$3,参数!$B$2)</f>
        <v>33.1496497652579</v>
      </c>
      <c r="J3113" s="17">
        <f ca="1">f_nav_periodreturnrankingper(A3113,参数!$B$3,参数!$B$2,3)</f>
        <v>69.4214876033058</v>
      </c>
      <c r="K3113" s="17">
        <f ca="1">f_nav_adjustedreturn(A3113,参数!$B$4,参数!$B$3)</f>
        <v>-15.527950310559</v>
      </c>
      <c r="L3113" s="17">
        <f ca="1">f_nav_periodreturnrankingper(A3113,参数!$B$4,参数!$B$3,3)</f>
        <v>12.1993127147766</v>
      </c>
      <c r="M3113" s="17">
        <f ca="1">f_nav_adjustedreturn(A3113,参数!$B$5,参数!$B$4)</f>
        <v>36.8292902604799</v>
      </c>
      <c r="N3113" s="17">
        <f ca="1">f_nav_periodreturnrankingper(A3113,参数!$B$5,参数!$B$4,3)</f>
        <v>16.147859922179</v>
      </c>
      <c r="O3113" s="17">
        <f ca="1">f_nav_adjustedreturn(A3113,参数!$B$6,参数!$B$5)</f>
        <v>3.78416257883672</v>
      </c>
      <c r="P3113" s="17">
        <f ca="1">f_nav_periodreturnrankingper(A3113,参数!$B$6,参数!$B$5,3)</f>
        <v>48.0167014613779</v>
      </c>
      <c r="Q3113" s="25">
        <f>f_return(A3113,1,参数!$B$1-365/2,参数!$B$1)</f>
        <v>106.567702609808</v>
      </c>
      <c r="R3113" s="25">
        <f ca="1">f_return(A3113,1,参数!$B$4,参数!$B$1)</f>
        <v>26.64704130454</v>
      </c>
      <c r="S3113" s="25">
        <f ca="1">f_return(A3113,1,参数!$B$6,参数!$B$1)</f>
        <v>23.3269202380574</v>
      </c>
      <c r="T3113" t="str">
        <f>f_info_investtype(A3113)</f>
        <v>偏股混合型基金</v>
      </c>
      <c r="U3113" t="str">
        <f>f_info_fundmanager(A3113)</f>
        <v>谭丽</v>
      </c>
      <c r="V3113">
        <f>f_info_manager_onthepostdays(A3113,1)</f>
        <v>1185</v>
      </c>
      <c r="W3113" s="25">
        <f ca="1">f_return_1w(A3113,"0",参数!$B$2)</f>
        <v>-3.92282958199355</v>
      </c>
      <c r="X3113" s="25">
        <f>f_return_1m(A3113,"0",参数!$B$1)</f>
        <v>14.9425287356322</v>
      </c>
      <c r="Y3113" s="25">
        <f>f_return_3m(A3113,0,参数!$B$1)</f>
        <v>28.3880171184023</v>
      </c>
      <c r="Z3113" s="25">
        <f>f_return_6m(A3113,0,参数!B3112)</f>
        <v>44.0601503759398</v>
      </c>
      <c r="AA3113" t="str">
        <f>f_dq_status(A3113,参数!$B$1)</f>
        <v>暂停大额申购|开放赎回</v>
      </c>
      <c r="AB3113" s="17">
        <f ca="1">f_risk_maxdownside(A3113,参数!$B$6,参数!$B$1)</f>
        <v>-21.4022140221402</v>
      </c>
      <c r="AC3113" s="17">
        <f ca="1">f_risk_maxdownside(A3113,参数!$B$4,参数!$B$1)</f>
        <v>-21.4022140221402</v>
      </c>
      <c r="AD3113" t="str">
        <f ca="1">f_risk_maxdownside_date(A3113,参数!$B$6,参数!$B$1)</f>
        <v>20180127-20190103</v>
      </c>
    </row>
    <row r="3114" spans="1:30">
      <c r="A3114" s="15" t="s">
        <v>3142</v>
      </c>
      <c r="B3114" t="str">
        <f>f_info_name(A3114)</f>
        <v>嘉实稳固收益C</v>
      </c>
      <c r="C3114" t="str">
        <f>f_info_setupdate(A3114)</f>
        <v>2010-09-01</v>
      </c>
      <c r="D3114" s="16">
        <f t="shared" si="48"/>
        <v>3799</v>
      </c>
      <c r="F3114" s="17">
        <f>f_netasset_total(A3114,参数!$B$1,100000000)</f>
        <v>48.7044171523</v>
      </c>
      <c r="G3114" s="17">
        <f ca="1">f_nav_adjustedreturn(A3114,参数!$B$2,参数!$B$1)</f>
        <v>14.7917171532071</v>
      </c>
      <c r="H3114" s="17">
        <f ca="1">f_nav_periodreturnrankingper(A3114,参数!$B$2,参数!$B$1,3)</f>
        <v>25.6603773584906</v>
      </c>
      <c r="I3114" s="17">
        <f ca="1">f_nav_adjustedreturn(A3114,参数!$B$3,参数!$B$2)</f>
        <v>10.1492779212462</v>
      </c>
      <c r="J3114" s="17">
        <f ca="1">f_nav_periodreturnrankingper(A3114,参数!$B$3,参数!$B$2,3)</f>
        <v>38.5106382978723</v>
      </c>
      <c r="K3114" s="17">
        <f ca="1">f_nav_adjustedreturn(A3114,参数!$B$4,参数!$B$3)</f>
        <v>-0.736397652265617</v>
      </c>
      <c r="L3114" s="17">
        <f ca="1">f_nav_periodreturnrankingper(A3114,参数!$B$4,参数!$B$3,3)</f>
        <v>56.8019093078759</v>
      </c>
      <c r="M3114" s="17">
        <f ca="1">f_nav_adjustedreturn(A3114,参数!$B$5,参数!$B$4)</f>
        <v>11.1843511492294</v>
      </c>
      <c r="N3114" s="17">
        <f ca="1">f_nav_periodreturnrankingper(A3114,参数!$B$5,参数!$B$4,3)</f>
        <v>3.86740331491713</v>
      </c>
      <c r="O3114" s="17">
        <f ca="1">f_nav_adjustedreturn(A3114,参数!$B$6,参数!$B$5)</f>
        <v>1.06319535802586</v>
      </c>
      <c r="P3114" s="17">
        <f ca="1">f_nav_periodreturnrankingper(A3114,参数!$B$6,参数!$B$5,3)</f>
        <v>57.6271186440678</v>
      </c>
      <c r="Q3114" s="25">
        <f>f_return(A3114,1,参数!$B$1-365/2,参数!$B$1)</f>
        <v>15.3477605835331</v>
      </c>
      <c r="R3114" s="25">
        <f ca="1">f_return(A3114,1,参数!$B$4,参数!$B$1)</f>
        <v>7.86090672086963</v>
      </c>
      <c r="S3114" s="25">
        <f ca="1">f_return(A3114,1,参数!$B$6,参数!$B$1)</f>
        <v>7.09226120422097</v>
      </c>
      <c r="T3114" t="str">
        <f>f_info_investtype(A3114)</f>
        <v>混合债券型二级基金</v>
      </c>
      <c r="U3114" t="str">
        <f>f_info_fundmanager(A3114)</f>
        <v>胡永青</v>
      </c>
      <c r="V3114">
        <f>f_info_manager_onthepostdays(A3114,1)</f>
        <v>2126</v>
      </c>
      <c r="W3114" s="25">
        <f ca="1">f_return_1w(A3114,"0",参数!$B$2)</f>
        <v>-0.265251989389924</v>
      </c>
      <c r="X3114" s="25">
        <f>f_return_1m(A3114,"0",参数!$B$1)</f>
        <v>4.15584415584416</v>
      </c>
      <c r="Y3114" s="25">
        <f>f_return_3m(A3114,0,参数!$B$1)</f>
        <v>7.00786287182739</v>
      </c>
      <c r="Z3114" s="25">
        <f>f_return_6m(A3114,0,参数!B3113)</f>
        <v>4.5944675232807</v>
      </c>
      <c r="AA3114" t="str">
        <f>f_dq_status(A3114,参数!$B$1)</f>
        <v>开放申购|开放赎回</v>
      </c>
      <c r="AB3114" s="17">
        <f ca="1">f_risk_maxdownside(A3114,参数!$B$6,参数!$B$1)</f>
        <v>-4.55353103153389</v>
      </c>
      <c r="AC3114" s="17">
        <f ca="1">f_risk_maxdownside(A3114,参数!$B$4,参数!$B$1)</f>
        <v>-4.55353103153389</v>
      </c>
      <c r="AD3114" t="str">
        <f ca="1">f_risk_maxdownside_date(A3114,参数!$B$6,参数!$B$1)</f>
        <v>20200226-20200323</v>
      </c>
    </row>
    <row r="3115" spans="1:30">
      <c r="A3115" s="15" t="s">
        <v>3143</v>
      </c>
      <c r="B3115" t="str">
        <f>f_info_name(A3115)</f>
        <v>嘉实主题新动力</v>
      </c>
      <c r="C3115" t="str">
        <f>f_info_setupdate(A3115)</f>
        <v>2010-12-07</v>
      </c>
      <c r="D3115" s="16">
        <f t="shared" si="48"/>
        <v>3702</v>
      </c>
      <c r="F3115" s="17">
        <f>f_netasset_total(A3115,参数!$B$1,100000000)</f>
        <v>12.7666456804</v>
      </c>
      <c r="G3115" s="17">
        <f ca="1">f_nav_adjustedreturn(A3115,参数!$B$2,参数!$B$1)</f>
        <v>57.3339277753009</v>
      </c>
      <c r="H3115" s="17">
        <f ca="1">f_nav_periodreturnrankingper(A3115,参数!$B$2,参数!$B$1,3)</f>
        <v>66.1432777232581</v>
      </c>
      <c r="I3115" s="17">
        <f ca="1">f_nav_adjustedreturn(A3115,参数!$B$3,参数!$B$2)</f>
        <v>65.779748706578</v>
      </c>
      <c r="J3115" s="17">
        <f ca="1">f_nav_periodreturnrankingper(A3115,参数!$B$3,参数!$B$2,3)</f>
        <v>12.6721763085399</v>
      </c>
      <c r="K3115" s="17">
        <f ca="1">f_nav_adjustedreturn(A3115,参数!$B$4,参数!$B$3)</f>
        <v>-11.7992177314211</v>
      </c>
      <c r="L3115" s="17">
        <f ca="1">f_nav_periodreturnrankingper(A3115,参数!$B$4,参数!$B$3,3)</f>
        <v>4.12371134020619</v>
      </c>
      <c r="M3115" s="17">
        <f ca="1">f_nav_adjustedreturn(A3115,参数!$B$5,参数!$B$4)</f>
        <v>7.33240223463687</v>
      </c>
      <c r="N3115" s="17">
        <f ca="1">f_nav_periodreturnrankingper(A3115,参数!$B$5,参数!$B$4,3)</f>
        <v>80.3501945525292</v>
      </c>
      <c r="O3115" s="17">
        <f ca="1">f_nav_adjustedreturn(A3115,参数!$B$6,参数!$B$5)</f>
        <v>3.88768898488121</v>
      </c>
      <c r="P3115" s="17">
        <f ca="1">f_nav_periodreturnrankingper(A3115,参数!$B$6,参数!$B$5,3)</f>
        <v>47.8079331941545</v>
      </c>
      <c r="Q3115" s="25">
        <f>f_return(A3115,1,参数!$B$1-365/2,参数!$B$1)</f>
        <v>78.1120252559467</v>
      </c>
      <c r="R3115" s="25">
        <f ca="1">f_return(A3115,1,参数!$B$4,参数!$B$1)</f>
        <v>31.9771427258265</v>
      </c>
      <c r="S3115" s="25">
        <f ca="1">f_return(A3115,1,参数!$B$6,参数!$B$1)</f>
        <v>20.4761897014879</v>
      </c>
      <c r="T3115" t="str">
        <f>f_info_investtype(A3115)</f>
        <v>偏股混合型基金</v>
      </c>
      <c r="U3115" t="str">
        <f>f_info_fundmanager(A3115)</f>
        <v>曲盛伟</v>
      </c>
      <c r="V3115">
        <f>f_info_manager_onthepostdays(A3115,1)</f>
        <v>1157</v>
      </c>
      <c r="W3115" s="25">
        <f ca="1">f_return_1w(A3115,"0",参数!$B$2)</f>
        <v>-1.44991212653778</v>
      </c>
      <c r="X3115" s="25">
        <f>f_return_1m(A3115,"0",参数!$B$1)</f>
        <v>8.48447586842914</v>
      </c>
      <c r="Y3115" s="25">
        <f>f_return_3m(A3115,0,参数!$B$1)</f>
        <v>24.9203539823009</v>
      </c>
      <c r="Z3115" s="25">
        <f>f_return_6m(A3115,0,参数!B3114)</f>
        <v>23.1322823851953</v>
      </c>
      <c r="AA3115" t="str">
        <f>f_dq_status(A3115,参数!$B$1)</f>
        <v>开放申购|开放赎回</v>
      </c>
      <c r="AB3115" s="17">
        <f ca="1">f_risk_maxdownside(A3115,参数!$B$6,参数!$B$1)</f>
        <v>-32.8180737217598</v>
      </c>
      <c r="AC3115" s="17">
        <f ca="1">f_risk_maxdownside(A3115,参数!$B$4,参数!$B$1)</f>
        <v>-28.071292170592</v>
      </c>
      <c r="AD3115" t="str">
        <f ca="1">f_risk_maxdownside_date(A3115,参数!$B$6,参数!$B$1)</f>
        <v>20171114-20181018</v>
      </c>
    </row>
    <row r="3116" spans="1:30">
      <c r="A3116" s="15" t="s">
        <v>3144</v>
      </c>
      <c r="B3116" t="str">
        <f>f_info_name(A3116)</f>
        <v>嘉实领先成长</v>
      </c>
      <c r="C3116" t="str">
        <f>f_info_setupdate(A3116)</f>
        <v>2011-05-31</v>
      </c>
      <c r="D3116" s="16">
        <f t="shared" si="48"/>
        <v>3527</v>
      </c>
      <c r="F3116" s="17">
        <f>f_netasset_total(A3116,参数!$B$1,100000000)</f>
        <v>10.2051584875</v>
      </c>
      <c r="G3116" s="17">
        <f ca="1">f_nav_adjustedreturn(A3116,参数!$B$2,参数!$B$1)</f>
        <v>65.5105031753786</v>
      </c>
      <c r="H3116" s="17">
        <f ca="1">f_nav_periodreturnrankingper(A3116,参数!$B$2,参数!$B$1,3)</f>
        <v>53.5819430814524</v>
      </c>
      <c r="I3116" s="17">
        <f ca="1">f_nav_adjustedreturn(A3116,参数!$B$3,参数!$B$2)</f>
        <v>34.0537000654879</v>
      </c>
      <c r="J3116" s="17">
        <f ca="1">f_nav_periodreturnrankingper(A3116,参数!$B$3,参数!$B$2,3)</f>
        <v>67.4931129476584</v>
      </c>
      <c r="K3116" s="17">
        <f ca="1">f_nav_adjustedreturn(A3116,参数!$B$4,参数!$B$3)</f>
        <v>-31.3090418353576</v>
      </c>
      <c r="L3116" s="17">
        <f ca="1">f_nav_periodreturnrankingper(A3116,参数!$B$4,参数!$B$3,3)</f>
        <v>85.9106529209622</v>
      </c>
      <c r="M3116" s="17">
        <f ca="1">f_nav_adjustedreturn(A3116,参数!$B$5,参数!$B$4)</f>
        <v>26.0623229461756</v>
      </c>
      <c r="N3116" s="17">
        <f ca="1">f_nav_periodreturnrankingper(A3116,参数!$B$5,参数!$B$4,3)</f>
        <v>37.5486381322957</v>
      </c>
      <c r="O3116" s="17">
        <f ca="1">f_nav_adjustedreturn(A3116,参数!$B$6,参数!$B$5)</f>
        <v>4.16232280534351</v>
      </c>
      <c r="P3116" s="17">
        <f ca="1">f_nav_periodreturnrankingper(A3116,参数!$B$6,参数!$B$5,3)</f>
        <v>46.3465553235908</v>
      </c>
      <c r="Q3116" s="25">
        <f>f_return(A3116,1,参数!$B$1-365/2,参数!$B$1)</f>
        <v>65.8904695081409</v>
      </c>
      <c r="R3116" s="25">
        <f ca="1">f_return(A3116,1,参数!$B$4,参数!$B$1)</f>
        <v>15.06563933271</v>
      </c>
      <c r="S3116" s="25">
        <f ca="1">f_return(A3116,1,参数!$B$6,参数!$B$1)</f>
        <v>14.7293918518097</v>
      </c>
      <c r="T3116" t="str">
        <f>f_info_investtype(A3116)</f>
        <v>偏股混合型基金</v>
      </c>
      <c r="U3116" t="str">
        <f>f_info_fundmanager(A3116)</f>
        <v>归凯,王子建</v>
      </c>
      <c r="V3116">
        <f>f_info_manager_onthepostdays(A3116,1)</f>
        <v>253</v>
      </c>
      <c r="W3116" s="25">
        <f ca="1">f_return_1w(A3116,"0",参数!$B$2)</f>
        <v>1.03652517275421</v>
      </c>
      <c r="X3116" s="25">
        <f>f_return_1m(A3116,"0",参数!$B$1)</f>
        <v>14.4594594594595</v>
      </c>
      <c r="Y3116" s="25">
        <f>f_return_3m(A3116,0,参数!$B$1)</f>
        <v>26.7015706806283</v>
      </c>
      <c r="Z3116" s="25">
        <f>f_return_6m(A3116,0,参数!B3115)</f>
        <v>24.4492596605273</v>
      </c>
      <c r="AA3116" t="str">
        <f>f_dq_status(A3116,参数!$B$1)</f>
        <v>开放申购|开放赎回</v>
      </c>
      <c r="AB3116" s="17">
        <f ca="1">f_risk_maxdownside(A3116,参数!$B$6,参数!$B$1)</f>
        <v>-35.907678650688</v>
      </c>
      <c r="AC3116" s="17">
        <f ca="1">f_risk_maxdownside(A3116,参数!$B$4,参数!$B$1)</f>
        <v>-35.1011235955056</v>
      </c>
      <c r="AD3116" t="str">
        <f ca="1">f_risk_maxdownside_date(A3116,参数!$B$6,参数!$B$1)</f>
        <v>20180125-20181029</v>
      </c>
    </row>
    <row r="3117" spans="1:30">
      <c r="A3117" s="15" t="s">
        <v>3145</v>
      </c>
      <c r="B3117" t="str">
        <f>f_info_name(A3117)</f>
        <v>嘉实周期优选</v>
      </c>
      <c r="C3117" t="str">
        <f>f_info_setupdate(A3117)</f>
        <v>2011-12-08</v>
      </c>
      <c r="D3117" s="16">
        <f t="shared" si="48"/>
        <v>3336</v>
      </c>
      <c r="F3117" s="17">
        <f>f_netasset_total(A3117,参数!$B$1,100000000)</f>
        <v>10.4947324019</v>
      </c>
      <c r="G3117" s="17">
        <f ca="1">f_nav_adjustedreturn(A3117,参数!$B$2,参数!$B$1)</f>
        <v>50.7029876977153</v>
      </c>
      <c r="H3117" s="17">
        <f ca="1">f_nav_periodreturnrankingper(A3117,参数!$B$2,参数!$B$1,3)</f>
        <v>78.2139352306182</v>
      </c>
      <c r="I3117" s="17">
        <f ca="1">f_nav_adjustedreturn(A3117,参数!$B$3,参数!$B$2)</f>
        <v>47.2186287192755</v>
      </c>
      <c r="J3117" s="17">
        <f ca="1">f_nav_periodreturnrankingper(A3117,参数!$B$3,参数!$B$2,3)</f>
        <v>41.0468319559229</v>
      </c>
      <c r="K3117" s="17">
        <f ca="1">f_nav_adjustedreturn(A3117,参数!$B$4,参数!$B$3)</f>
        <v>-35.9038142620232</v>
      </c>
      <c r="L3117" s="17">
        <f ca="1">f_nav_periodreturnrankingper(A3117,参数!$B$4,参数!$B$3,3)</f>
        <v>95.53264604811</v>
      </c>
      <c r="M3117" s="17">
        <f ca="1">f_nav_adjustedreturn(A3117,参数!$B$5,参数!$B$4)</f>
        <v>23.2806928171167</v>
      </c>
      <c r="N3117" s="17">
        <f ca="1">f_nav_periodreturnrankingper(A3117,参数!$B$5,参数!$B$4,3)</f>
        <v>43.7743190661479</v>
      </c>
      <c r="O3117" s="17">
        <f ca="1">f_nav_adjustedreturn(A3117,参数!$B$6,参数!$B$5)</f>
        <v>9.9385817978783</v>
      </c>
      <c r="P3117" s="17">
        <f ca="1">f_nav_periodreturnrankingper(A3117,参数!$B$6,参数!$B$5,3)</f>
        <v>26.3048016701461</v>
      </c>
      <c r="Q3117" s="25">
        <f>f_return(A3117,1,参数!$B$1-365/2,参数!$B$1)</f>
        <v>60.6375889594825</v>
      </c>
      <c r="R3117" s="25">
        <f ca="1">f_return(A3117,1,参数!$B$4,参数!$B$1)</f>
        <v>12.4412758041226</v>
      </c>
      <c r="S3117" s="25">
        <f ca="1">f_return(A3117,1,参数!$B$6,参数!$B$1)</f>
        <v>13.8617679304765</v>
      </c>
      <c r="T3117" t="str">
        <f>f_info_investtype(A3117)</f>
        <v>偏股混合型基金</v>
      </c>
      <c r="U3117" t="str">
        <f>f_info_fundmanager(A3117)</f>
        <v>肖觅</v>
      </c>
      <c r="V3117">
        <f>f_info_manager_onthepostdays(A3117,1)</f>
        <v>251</v>
      </c>
      <c r="W3117" s="25">
        <f ca="1">f_return_1w(A3117,"0",参数!$B$2)</f>
        <v>-0.784655623365309</v>
      </c>
      <c r="X3117" s="25">
        <f>f_return_1m(A3117,"0",参数!$B$1)</f>
        <v>12.866074366568</v>
      </c>
      <c r="Y3117" s="25">
        <f>f_return_3m(A3117,0,参数!$B$1)</f>
        <v>17.6672384219554</v>
      </c>
      <c r="Z3117" s="25">
        <f>f_return_6m(A3117,0,参数!B3116)</f>
        <v>26.4951321279555</v>
      </c>
      <c r="AA3117" t="str">
        <f>f_dq_status(A3117,参数!$B$1)</f>
        <v>开放申购|开放赎回</v>
      </c>
      <c r="AB3117" s="17">
        <f ca="1">f_risk_maxdownside(A3117,参数!$B$6,参数!$B$1)</f>
        <v>-42.0709335507542</v>
      </c>
      <c r="AC3117" s="17">
        <f ca="1">f_risk_maxdownside(A3117,参数!$B$4,参数!$B$1)</f>
        <v>-42.0709335507542</v>
      </c>
      <c r="AD3117" t="str">
        <f ca="1">f_risk_maxdownside_date(A3117,参数!$B$6,参数!$B$1)</f>
        <v>20180206-20181018</v>
      </c>
    </row>
    <row r="3118" spans="1:30">
      <c r="A3118" s="15" t="s">
        <v>3146</v>
      </c>
      <c r="B3118" t="str">
        <f>f_info_name(A3118)</f>
        <v>嘉实优化红利</v>
      </c>
      <c r="C3118" t="str">
        <f>f_info_setupdate(A3118)</f>
        <v>2012-06-26</v>
      </c>
      <c r="D3118" s="16">
        <f t="shared" si="48"/>
        <v>3135</v>
      </c>
      <c r="F3118" s="17">
        <f>f_netasset_total(A3118,参数!$B$1,100000000)</f>
        <v>25.8115560844</v>
      </c>
      <c r="G3118" s="17">
        <f ca="1">f_nav_adjustedreturn(A3118,参数!$B$2,参数!$B$1)</f>
        <v>87.224649746314</v>
      </c>
      <c r="H3118" s="17">
        <f ca="1">f_nav_periodreturnrankingper(A3118,参数!$B$2,参数!$B$1,3)</f>
        <v>22.0804710500491</v>
      </c>
      <c r="I3118" s="17">
        <f ca="1">f_nav_adjustedreturn(A3118,参数!$B$3,参数!$B$2)</f>
        <v>41.6464891041162</v>
      </c>
      <c r="J3118" s="17">
        <f ca="1">f_nav_periodreturnrankingper(A3118,参数!$B$3,参数!$B$2,3)</f>
        <v>51.7906336088154</v>
      </c>
      <c r="K3118" s="17">
        <f ca="1">f_nav_adjustedreturn(A3118,参数!$B$4,参数!$B$3)</f>
        <v>-24.3589743589743</v>
      </c>
      <c r="L3118" s="17">
        <f ca="1">f_nav_periodreturnrankingper(A3118,参数!$B$4,参数!$B$3,3)</f>
        <v>50.8591065292096</v>
      </c>
      <c r="M3118" s="17">
        <f ca="1">f_nav_adjustedreturn(A3118,参数!$B$5,参数!$B$4)</f>
        <v>68.9866939611054</v>
      </c>
      <c r="N3118" s="17">
        <f ca="1">f_nav_periodreturnrankingper(A3118,参数!$B$5,参数!$B$4,3)</f>
        <v>0.583657587548638</v>
      </c>
      <c r="O3118" s="17">
        <f ca="1">f_nav_adjustedreturn(A3118,参数!$B$6,参数!$B$5)</f>
        <v>-0.808897876643079</v>
      </c>
      <c r="P3118" s="17">
        <f ca="1">f_nav_periodreturnrankingper(A3118,参数!$B$6,参数!$B$5,3)</f>
        <v>64.7181628392484</v>
      </c>
      <c r="Q3118" s="25">
        <f>f_return(A3118,1,参数!$B$1-365/2,参数!$B$1)</f>
        <v>106.633604746157</v>
      </c>
      <c r="R3118" s="25">
        <f ca="1">f_return(A3118,1,参数!$B$4,参数!$B$1)</f>
        <v>26.0908197944319</v>
      </c>
      <c r="S3118" s="25">
        <f ca="1">f_return(A3118,1,参数!$B$6,参数!$B$1)</f>
        <v>27.1085039745308</v>
      </c>
      <c r="T3118" t="str">
        <f>f_info_investtype(A3118)</f>
        <v>偏股混合型基金</v>
      </c>
      <c r="U3118" t="str">
        <f>f_info_fundmanager(A3118)</f>
        <v>常蓁</v>
      </c>
      <c r="V3118">
        <f>f_info_manager_onthepostdays(A3118,1)</f>
        <v>854</v>
      </c>
      <c r="W3118" s="25">
        <f ca="1">f_return_1w(A3118,"0",参数!$B$2)</f>
        <v>-3.41221794166208</v>
      </c>
      <c r="X3118" s="25">
        <f>f_return_1m(A3118,"0",参数!$B$1)</f>
        <v>14.3080009536383</v>
      </c>
      <c r="Y3118" s="25">
        <f>f_return_3m(A3118,0,参数!$B$1)</f>
        <v>32.5450828175801</v>
      </c>
      <c r="Z3118" s="25">
        <f>f_return_6m(A3118,0,参数!B3117)</f>
        <v>44.3074383558415</v>
      </c>
      <c r="AA3118" t="str">
        <f>f_dq_status(A3118,参数!$B$1)</f>
        <v>开放申购|开放赎回</v>
      </c>
      <c r="AB3118" s="17">
        <f ca="1">f_risk_maxdownside(A3118,参数!$B$6,参数!$B$1)</f>
        <v>-30.5054151624549</v>
      </c>
      <c r="AC3118" s="17">
        <f ca="1">f_risk_maxdownside(A3118,参数!$B$4,参数!$B$1)</f>
        <v>-30.0423985463356</v>
      </c>
      <c r="AD3118" t="str">
        <f ca="1">f_risk_maxdownside_date(A3118,参数!$B$6,参数!$B$1)</f>
        <v>20180124-20181029</v>
      </c>
    </row>
    <row r="3119" spans="1:30">
      <c r="A3119" s="15" t="s">
        <v>3147</v>
      </c>
      <c r="B3119" t="str">
        <f>f_info_name(A3119)</f>
        <v>嘉实优质企业</v>
      </c>
      <c r="C3119" t="str">
        <f>f_info_setupdate(A3119)</f>
        <v>2007-12-08</v>
      </c>
      <c r="D3119" s="16">
        <f t="shared" si="48"/>
        <v>4797</v>
      </c>
      <c r="F3119" s="17">
        <f>f_netasset_total(A3119,参数!$B$1,100000000)</f>
        <v>30.219102776</v>
      </c>
      <c r="G3119" s="17">
        <f ca="1">f_nav_adjustedreturn(A3119,参数!$B$2,参数!$B$1)</f>
        <v>87.697340371925</v>
      </c>
      <c r="H3119" s="17">
        <f ca="1">f_nav_periodreturnrankingper(A3119,参数!$B$2,参数!$B$1,3)</f>
        <v>21.5897939156035</v>
      </c>
      <c r="I3119" s="17">
        <f ca="1">f_nav_adjustedreturn(A3119,参数!$B$3,参数!$B$2)</f>
        <v>52.6793961944753</v>
      </c>
      <c r="J3119" s="17">
        <f ca="1">f_nav_periodreturnrankingper(A3119,参数!$B$3,参数!$B$2,3)</f>
        <v>31.129476584022</v>
      </c>
      <c r="K3119" s="17">
        <f ca="1">f_nav_adjustedreturn(A3119,参数!$B$4,参数!$B$3)</f>
        <v>-21.4333112143331</v>
      </c>
      <c r="L3119" s="17">
        <f ca="1">f_nav_periodreturnrankingper(A3119,参数!$B$4,参数!$B$3,3)</f>
        <v>35.7388316151203</v>
      </c>
      <c r="M3119" s="17">
        <f ca="1">f_nav_adjustedreturn(A3119,参数!$B$5,参数!$B$4)</f>
        <v>21.8246103539417</v>
      </c>
      <c r="N3119" s="17">
        <f ca="1">f_nav_periodreturnrankingper(A3119,参数!$B$5,参数!$B$4,3)</f>
        <v>47.8599221789883</v>
      </c>
      <c r="O3119" s="17">
        <f ca="1">f_nav_adjustedreturn(A3119,参数!$B$6,参数!$B$5)</f>
        <v>2.11002260738508</v>
      </c>
      <c r="P3119" s="17">
        <f ca="1">f_nav_periodreturnrankingper(A3119,参数!$B$6,参数!$B$5,3)</f>
        <v>54.9060542797495</v>
      </c>
      <c r="Q3119" s="25">
        <f>f_return(A3119,1,参数!$B$1-365/2,参数!$B$1)</f>
        <v>75.708840178488</v>
      </c>
      <c r="R3119" s="25">
        <f ca="1">f_return(A3119,1,参数!$B$4,参数!$B$1)</f>
        <v>31.0343422978896</v>
      </c>
      <c r="S3119" s="25">
        <f ca="1">f_return(A3119,1,参数!$B$6,参数!$B$1)</f>
        <v>22.5459466266473</v>
      </c>
      <c r="T3119" t="str">
        <f>f_info_investtype(A3119)</f>
        <v>偏股混合型基金</v>
      </c>
      <c r="U3119" t="str">
        <f>f_info_fundmanager(A3119)</f>
        <v>胡涛</v>
      </c>
      <c r="V3119">
        <f>f_info_manager_onthepostdays(A3119,1)</f>
        <v>2367</v>
      </c>
      <c r="W3119" s="25">
        <f ca="1">f_return_1w(A3119,"0",参数!$B$2)</f>
        <v>-0.299043062200956</v>
      </c>
      <c r="X3119" s="25">
        <f>f_return_1m(A3119,"0",参数!$B$1)</f>
        <v>14.4864494694471</v>
      </c>
      <c r="Y3119" s="25">
        <f>f_return_3m(A3119,0,参数!$B$1)</f>
        <v>34.7508468561581</v>
      </c>
      <c r="Z3119" s="25">
        <f>f_return_6m(A3119,0,参数!B3118)</f>
        <v>27.0764524803789</v>
      </c>
      <c r="AA3119" t="str">
        <f>f_dq_status(A3119,参数!$B$1)</f>
        <v>开放申购|开放赎回</v>
      </c>
      <c r="AB3119" s="17">
        <f ca="1">f_risk_maxdownside(A3119,参数!$B$6,参数!$B$1)</f>
        <v>-32.2695968633733</v>
      </c>
      <c r="AC3119" s="17">
        <f ca="1">f_risk_maxdownside(A3119,参数!$B$4,参数!$B$1)</f>
        <v>-30.8953341740227</v>
      </c>
      <c r="AD3119" t="str">
        <f ca="1">f_risk_maxdownside_date(A3119,参数!$B$6,参数!$B$1)</f>
        <v>20171122-20190103</v>
      </c>
    </row>
    <row r="3120" spans="1:30">
      <c r="A3120" s="15" t="s">
        <v>3148</v>
      </c>
      <c r="B3120" t="str">
        <f>f_info_name(A3120)</f>
        <v>长盛成长价值</v>
      </c>
      <c r="C3120" t="str">
        <f>f_info_setupdate(A3120)</f>
        <v>2002-09-18</v>
      </c>
      <c r="D3120" s="16">
        <f t="shared" si="48"/>
        <v>6704</v>
      </c>
      <c r="F3120" s="17">
        <f>f_netasset_total(A3120,参数!$B$1,100000000)</f>
        <v>2.8839510796</v>
      </c>
      <c r="G3120" s="17">
        <f ca="1">f_nav_adjustedreturn(A3120,参数!$B$2,参数!$B$1)</f>
        <v>40.7552296726793</v>
      </c>
      <c r="H3120" s="17">
        <f ca="1">f_nav_periodreturnrankingper(A3120,参数!$B$2,参数!$B$1,3)</f>
        <v>87.6349362119725</v>
      </c>
      <c r="I3120" s="17">
        <f ca="1">f_nav_adjustedreturn(A3120,参数!$B$3,参数!$B$2)</f>
        <v>36.484688325212</v>
      </c>
      <c r="J3120" s="17">
        <f ca="1">f_nav_periodreturnrankingper(A3120,参数!$B$3,参数!$B$2,3)</f>
        <v>62.8099173553719</v>
      </c>
      <c r="K3120" s="17">
        <f ca="1">f_nav_adjustedreturn(A3120,参数!$B$4,参数!$B$3)</f>
        <v>-20.4626226566189</v>
      </c>
      <c r="L3120" s="17">
        <f ca="1">f_nav_periodreturnrankingper(A3120,参数!$B$4,参数!$B$3,3)</f>
        <v>31.786941580756</v>
      </c>
      <c r="M3120" s="17">
        <f ca="1">f_nav_adjustedreturn(A3120,参数!$B$5,参数!$B$4)</f>
        <v>21.2456870570821</v>
      </c>
      <c r="N3120" s="17">
        <f ca="1">f_nav_periodreturnrankingper(A3120,参数!$B$5,参数!$B$4,3)</f>
        <v>49.4163424124514</v>
      </c>
      <c r="O3120" s="17">
        <f ca="1">f_nav_adjustedreturn(A3120,参数!$B$6,参数!$B$5)</f>
        <v>7.38983056417641</v>
      </c>
      <c r="P3120" s="17">
        <f ca="1">f_nav_periodreturnrankingper(A3120,参数!$B$6,参数!$B$5,3)</f>
        <v>34.8643006263048</v>
      </c>
      <c r="Q3120" s="25">
        <f>f_return(A3120,1,参数!$B$1-365/2,参数!$B$1)</f>
        <v>50.5258271100325</v>
      </c>
      <c r="R3120" s="25">
        <f ca="1">f_return(A3120,1,参数!$B$4,参数!$B$1)</f>
        <v>15.1641346729359</v>
      </c>
      <c r="S3120" s="25">
        <f ca="1">f_return(A3120,1,参数!$B$6,参数!$B$1)</f>
        <v>14.5698631423754</v>
      </c>
      <c r="T3120" t="str">
        <f>f_info_investtype(A3120)</f>
        <v>偏股混合型基金</v>
      </c>
      <c r="U3120" t="str">
        <f>f_info_fundmanager(A3120)</f>
        <v>付海宁</v>
      </c>
      <c r="V3120">
        <f>f_info_manager_onthepostdays(A3120,1)</f>
        <v>111</v>
      </c>
      <c r="W3120" s="25">
        <f ca="1">f_return_1w(A3120,"0",参数!$B$2)</f>
        <v>0.1573564122738</v>
      </c>
      <c r="X3120" s="25">
        <f>f_return_1m(A3120,"0",参数!$B$1)</f>
        <v>12.892880051315</v>
      </c>
      <c r="Y3120" s="25">
        <f>f_return_3m(A3120,0,参数!$B$1)</f>
        <v>18.3496746191022</v>
      </c>
      <c r="Z3120" s="25">
        <f>f_return_6m(A3120,0,参数!B3119)</f>
        <v>20.6410217816661</v>
      </c>
      <c r="AA3120" t="str">
        <f>f_dq_status(A3120,参数!$B$1)</f>
        <v>开放申购|开放赎回</v>
      </c>
      <c r="AB3120" s="17">
        <f ca="1">f_risk_maxdownside(A3120,参数!$B$6,参数!$B$1)</f>
        <v>-25.9052524613</v>
      </c>
      <c r="AC3120" s="17">
        <f ca="1">f_risk_maxdownside(A3120,参数!$B$4,参数!$B$1)</f>
        <v>-25.9052524613</v>
      </c>
      <c r="AD3120" t="str">
        <f ca="1">f_risk_maxdownside_date(A3120,参数!$B$6,参数!$B$1)</f>
        <v>20180127-20181018</v>
      </c>
    </row>
    <row r="3121" spans="1:30">
      <c r="A3121" s="15" t="s">
        <v>3149</v>
      </c>
      <c r="B3121" t="str">
        <f>f_info_name(A3121)</f>
        <v>长盛创新先锋</v>
      </c>
      <c r="C3121" t="str">
        <f>f_info_setupdate(A3121)</f>
        <v>2008-06-04</v>
      </c>
      <c r="D3121" s="16">
        <f t="shared" si="48"/>
        <v>4618</v>
      </c>
      <c r="F3121" s="17">
        <f>f_netasset_total(A3121,参数!$B$1,100000000)</f>
        <v>0.9006795954</v>
      </c>
      <c r="G3121" s="17">
        <f ca="1">f_nav_adjustedreturn(A3121,参数!$B$2,参数!$B$1)</f>
        <v>40.2548603169417</v>
      </c>
      <c r="H3121" s="17">
        <f ca="1">f_nav_periodreturnrankingper(A3121,参数!$B$2,参数!$B$1,3)</f>
        <v>53.3086289041821</v>
      </c>
      <c r="I3121" s="17">
        <f ca="1">f_nav_adjustedreturn(A3121,参数!$B$3,参数!$B$2)</f>
        <v>42.4813780260708</v>
      </c>
      <c r="J3121" s="17">
        <f ca="1">f_nav_periodreturnrankingper(A3121,参数!$B$3,参数!$B$2,3)</f>
        <v>26.5328874024526</v>
      </c>
      <c r="K3121" s="17">
        <f ca="1">f_nav_adjustedreturn(A3121,参数!$B$4,参数!$B$3)</f>
        <v>-21.7842512517069</v>
      </c>
      <c r="L3121" s="17">
        <f ca="1">f_nav_periodreturnrankingper(A3121,参数!$B$4,参数!$B$3,3)</f>
        <v>72.400513478819</v>
      </c>
      <c r="M3121" s="17">
        <f ca="1">f_nav_adjustedreturn(A3121,参数!$B$5,参数!$B$4)</f>
        <v>25.5122950819672</v>
      </c>
      <c r="N3121" s="17">
        <f ca="1">f_nav_periodreturnrankingper(A3121,参数!$B$5,参数!$B$4,3)</f>
        <v>14.5784081954295</v>
      </c>
      <c r="O3121" s="17">
        <f ca="1">f_nav_adjustedreturn(A3121,参数!$B$6,参数!$B$5)</f>
        <v>-9.06872164292782</v>
      </c>
      <c r="P3121" s="17">
        <f ca="1">f_nav_periodreturnrankingper(A3121,参数!$B$6,参数!$B$5,3)</f>
        <v>92.6530612244898</v>
      </c>
      <c r="Q3121" s="25">
        <f>f_return(A3121,1,参数!$B$1-365/2,参数!$B$1)</f>
        <v>66.9144081240745</v>
      </c>
      <c r="R3121" s="25">
        <f ca="1">f_return(A3121,1,参数!$B$4,参数!$B$1)</f>
        <v>16.0373364269188</v>
      </c>
      <c r="S3121" s="25">
        <f ca="1">f_return(A3121,1,参数!$B$6,参数!$B$1)</f>
        <v>12.0320715431931</v>
      </c>
      <c r="T3121" t="str">
        <f>f_info_investtype(A3121)</f>
        <v>灵活配置型基金</v>
      </c>
      <c r="U3121" t="str">
        <f>f_info_fundmanager(A3121)</f>
        <v>付海宁</v>
      </c>
      <c r="V3121">
        <f>f_info_manager_onthepostdays(A3121,1)</f>
        <v>220</v>
      </c>
      <c r="W3121" s="25">
        <f ca="1">f_return_1w(A3121,"0",参数!$B$2)</f>
        <v>1.86387086037609</v>
      </c>
      <c r="X3121" s="25">
        <f>f_return_1m(A3121,"0",参数!$B$1)</f>
        <v>13.6634449887462</v>
      </c>
      <c r="Y3121" s="25">
        <f>f_return_3m(A3121,0,参数!$B$1)</f>
        <v>25.2827435242612</v>
      </c>
      <c r="Z3121" s="25">
        <f>f_return_6m(A3121,0,参数!B3120)</f>
        <v>25.1507199092134</v>
      </c>
      <c r="AA3121" t="str">
        <f>f_dq_status(A3121,参数!$B$1)</f>
        <v>开放申购|开放赎回</v>
      </c>
      <c r="AB3121" s="17">
        <f ca="1">f_risk_maxdownside(A3121,参数!$B$6,参数!$B$1)</f>
        <v>-27.8058007566204</v>
      </c>
      <c r="AC3121" s="17">
        <f ca="1">f_risk_maxdownside(A3121,参数!$B$4,参数!$B$1)</f>
        <v>-27.3015873015873</v>
      </c>
      <c r="AD3121" t="str">
        <f ca="1">f_risk_maxdownside_date(A3121,参数!$B$6,参数!$B$1)</f>
        <v>20171122-20190103</v>
      </c>
    </row>
    <row r="3122" spans="1:30">
      <c r="A3122" s="15" t="s">
        <v>3150</v>
      </c>
      <c r="B3122" t="str">
        <f>f_info_name(A3122)</f>
        <v>长盛积极配置</v>
      </c>
      <c r="C3122" t="str">
        <f>f_info_setupdate(A3122)</f>
        <v>2008-10-08</v>
      </c>
      <c r="D3122" s="16">
        <f t="shared" si="48"/>
        <v>4492</v>
      </c>
      <c r="F3122" s="17">
        <f>f_netasset_total(A3122,参数!$B$1,100000000)</f>
        <v>2.9782866595</v>
      </c>
      <c r="G3122" s="17">
        <f ca="1">f_nav_adjustedreturn(A3122,参数!$B$2,参数!$B$1)</f>
        <v>7.14285714285715</v>
      </c>
      <c r="H3122" s="17">
        <f ca="1">f_nav_periodreturnrankingper(A3122,参数!$B$2,参数!$B$1,3)</f>
        <v>67.3584905660377</v>
      </c>
      <c r="I3122" s="17">
        <f ca="1">f_nav_adjustedreturn(A3122,参数!$B$3,参数!$B$2)</f>
        <v>7.93912724605794</v>
      </c>
      <c r="J3122" s="17">
        <f ca="1">f_nav_periodreturnrankingper(A3122,参数!$B$3,参数!$B$2,3)</f>
        <v>53.1914893617021</v>
      </c>
      <c r="K3122" s="17">
        <f ca="1">f_nav_adjustedreturn(A3122,参数!$B$4,参数!$B$3)</f>
        <v>-1.65885322755139</v>
      </c>
      <c r="L3122" s="17">
        <f ca="1">f_nav_periodreturnrankingper(A3122,参数!$B$4,参数!$B$3,3)</f>
        <v>62.5298329355609</v>
      </c>
      <c r="M3122" s="17">
        <f ca="1">f_nav_adjustedreturn(A3122,参数!$B$5,参数!$B$4)</f>
        <v>6.65064872657377</v>
      </c>
      <c r="N3122" s="17">
        <f ca="1">f_nav_periodreturnrankingper(A3122,参数!$B$5,参数!$B$4,3)</f>
        <v>22.9281767955801</v>
      </c>
      <c r="O3122" s="17">
        <f ca="1">f_nav_adjustedreturn(A3122,参数!$B$6,参数!$B$5)</f>
        <v>2.0375776955137</v>
      </c>
      <c r="P3122" s="17">
        <f ca="1">f_nav_periodreturnrankingper(A3122,参数!$B$6,参数!$B$5,3)</f>
        <v>37.7118644067797</v>
      </c>
      <c r="Q3122" s="25">
        <f>f_return(A3122,1,参数!$B$1-365/2,参数!$B$1)</f>
        <v>8.37083500690257</v>
      </c>
      <c r="R3122" s="25">
        <f ca="1">f_return(A3122,1,参数!$B$4,参数!$B$1)</f>
        <v>4.37795977045319</v>
      </c>
      <c r="S3122" s="25">
        <f ca="1">f_return(A3122,1,参数!$B$6,参数!$B$1)</f>
        <v>4.33639298923862</v>
      </c>
      <c r="T3122" t="str">
        <f>f_info_investtype(A3122)</f>
        <v>混合债券型二级基金</v>
      </c>
      <c r="U3122" t="str">
        <f>f_info_fundmanager(A3122)</f>
        <v>冯雨生,王赛飞</v>
      </c>
      <c r="V3122">
        <f>f_info_manager_onthepostdays(A3122,1)</f>
        <v>1613</v>
      </c>
      <c r="W3122" s="25">
        <f ca="1">f_return_1w(A3122,"0",参数!$B$2)</f>
        <v>-0.917276781957412</v>
      </c>
      <c r="X3122" s="25">
        <f>f_return_1m(A3122,"0",参数!$B$1)</f>
        <v>2.54430173955456</v>
      </c>
      <c r="Y3122" s="25">
        <f>f_return_3m(A3122,0,参数!$B$1)</f>
        <v>3.48646431501231</v>
      </c>
      <c r="Z3122" s="25">
        <f>f_return_6m(A3122,0,参数!B3121)</f>
        <v>1.92464524547382</v>
      </c>
      <c r="AA3122" t="str">
        <f>f_dq_status(A3122,参数!$B$1)</f>
        <v>开放申购|开放赎回</v>
      </c>
      <c r="AB3122" s="17">
        <f ca="1">f_risk_maxdownside(A3122,参数!$B$6,参数!$B$1)</f>
        <v>-5.71405080983309</v>
      </c>
      <c r="AC3122" s="17">
        <f ca="1">f_risk_maxdownside(A3122,参数!$B$4,参数!$B$1)</f>
        <v>-5.71405080983309</v>
      </c>
      <c r="AD3122" t="str">
        <f ca="1">f_risk_maxdownside_date(A3122,参数!$B$6,参数!$B$1)</f>
        <v>20200226-20200323</v>
      </c>
    </row>
    <row r="3123" spans="1:30">
      <c r="A3123" s="15" t="s">
        <v>3151</v>
      </c>
      <c r="B3123" t="str">
        <f>f_info_name(A3123)</f>
        <v>长盛量化红利策略</v>
      </c>
      <c r="C3123" t="str">
        <f>f_info_setupdate(A3123)</f>
        <v>2009-11-25</v>
      </c>
      <c r="D3123" s="16">
        <f t="shared" si="48"/>
        <v>4079</v>
      </c>
      <c r="F3123" s="17">
        <f>f_netasset_total(A3123,参数!$B$1,100000000)</f>
        <v>1.5920331247</v>
      </c>
      <c r="G3123" s="17">
        <f ca="1">f_nav_adjustedreturn(A3123,参数!$B$2,参数!$B$1)</f>
        <v>55.6179775280899</v>
      </c>
      <c r="H3123" s="17">
        <f ca="1">f_nav_periodreturnrankingper(A3123,参数!$B$2,参数!$B$1,3)</f>
        <v>70.0686947988224</v>
      </c>
      <c r="I3123" s="17">
        <f ca="1">f_nav_adjustedreturn(A3123,参数!$B$3,参数!$B$2)</f>
        <v>24.1499564080209</v>
      </c>
      <c r="J3123" s="17">
        <f ca="1">f_nav_periodreturnrankingper(A3123,参数!$B$3,参数!$B$2,3)</f>
        <v>86.3636363636364</v>
      </c>
      <c r="K3123" s="17">
        <f ca="1">f_nav_adjustedreturn(A3123,参数!$B$4,参数!$B$3)</f>
        <v>-15.288035450517</v>
      </c>
      <c r="L3123" s="17">
        <f ca="1">f_nav_periodreturnrankingper(A3123,参数!$B$4,参数!$B$3,3)</f>
        <v>11.5120274914089</v>
      </c>
      <c r="M3123" s="17">
        <f ca="1">f_nav_adjustedreturn(A3123,参数!$B$5,参数!$B$4)</f>
        <v>26.1595547309833</v>
      </c>
      <c r="N3123" s="17">
        <f ca="1">f_nav_periodreturnrankingper(A3123,参数!$B$5,参数!$B$4,3)</f>
        <v>37.3540856031128</v>
      </c>
      <c r="O3123" s="17">
        <f ca="1">f_nav_adjustedreturn(A3123,参数!$B$6,参数!$B$5)</f>
        <v>6.3221217053692</v>
      </c>
      <c r="P3123" s="17">
        <f ca="1">f_nav_periodreturnrankingper(A3123,参数!$B$6,参数!$B$5,3)</f>
        <v>37.7870563674322</v>
      </c>
      <c r="Q3123" s="25">
        <f>f_return(A3123,1,参数!$B$1-365/2,参数!$B$1)</f>
        <v>85.2535933024342</v>
      </c>
      <c r="R3123" s="25">
        <f ca="1">f_return(A3123,1,参数!$B$4,参数!$B$1)</f>
        <v>17.8289371620922</v>
      </c>
      <c r="S3123" s="25">
        <f ca="1">f_return(A3123,1,参数!$B$6,参数!$B$1)</f>
        <v>16.8205461508683</v>
      </c>
      <c r="T3123" t="str">
        <f>f_info_investtype(A3123)</f>
        <v>偏股混合型基金</v>
      </c>
      <c r="U3123" t="str">
        <f>f_info_fundmanager(A3123)</f>
        <v>冯雨生</v>
      </c>
      <c r="V3123">
        <f>f_info_manager_onthepostdays(A3123,1)</f>
        <v>696</v>
      </c>
      <c r="W3123" s="25">
        <f ca="1">f_return_1w(A3123,"0",参数!$B$2)</f>
        <v>-3.19510537049627</v>
      </c>
      <c r="X3123" s="25">
        <f>f_return_1m(A3123,"0",参数!$B$1)</f>
        <v>13.1767109295199</v>
      </c>
      <c r="Y3123" s="25">
        <f>f_return_3m(A3123,0,参数!$B$1)</f>
        <v>26.8460217515741</v>
      </c>
      <c r="Z3123" s="25">
        <f>f_return_6m(A3123,0,参数!B3122)</f>
        <v>30.452203777905</v>
      </c>
      <c r="AA3123" t="str">
        <f>f_dq_status(A3123,参数!$B$1)</f>
        <v>开放申购|开放赎回</v>
      </c>
      <c r="AB3123" s="17">
        <f ca="1">f_risk_maxdownside(A3123,参数!$B$6,参数!$B$1)</f>
        <v>-21.0372534696859</v>
      </c>
      <c r="AC3123" s="17">
        <f ca="1">f_risk_maxdownside(A3123,参数!$B$4,参数!$B$1)</f>
        <v>-21.0372534696859</v>
      </c>
      <c r="AD3123" t="str">
        <f ca="1">f_risk_maxdownside_date(A3123,参数!$B$6,参数!$B$1)</f>
        <v>20180206-20190103</v>
      </c>
    </row>
    <row r="3124" spans="1:30">
      <c r="A3124" s="15" t="s">
        <v>3152</v>
      </c>
      <c r="B3124" t="str">
        <f>f_info_name(A3124)</f>
        <v>长盛同鑫行业配置A</v>
      </c>
      <c r="C3124" t="str">
        <f>f_info_setupdate(A3124)</f>
        <v>2014-05-27</v>
      </c>
      <c r="D3124" s="16">
        <f t="shared" si="48"/>
        <v>2435</v>
      </c>
      <c r="F3124" s="17">
        <f>f_netasset_total(A3124,参数!$B$1,100000000)</f>
        <v>0.3357339744</v>
      </c>
      <c r="G3124" s="17">
        <f ca="1">f_nav_adjustedreturn(A3124,参数!$B$2,参数!$B$1)</f>
        <v>43.6314363143632</v>
      </c>
      <c r="H3124" s="17">
        <f ca="1">f_nav_periodreturnrankingper(A3124,参数!$B$2,参数!$B$1,3)</f>
        <v>85.0834151128557</v>
      </c>
      <c r="I3124" s="17">
        <f ca="1">f_nav_adjustedreturn(A3124,参数!$B$3,参数!$B$2)</f>
        <v>32.258064516129</v>
      </c>
      <c r="J3124" s="17">
        <f ca="1">f_nav_periodreturnrankingper(A3124,参数!$B$3,参数!$B$2,3)</f>
        <v>71.2121212121212</v>
      </c>
      <c r="K3124" s="17">
        <f ca="1">f_nav_adjustedreturn(A3124,参数!$B$4,参数!$B$3)</f>
        <v>-25.7320319432121</v>
      </c>
      <c r="L3124" s="17">
        <f ca="1">f_nav_periodreturnrankingper(A3124,参数!$B$4,参数!$B$3,3)</f>
        <v>59.9656357388316</v>
      </c>
      <c r="M3124" s="17">
        <f ca="1">f_nav_adjustedreturn(A3124,参数!$B$5,参数!$B$4)</f>
        <v>27.0391061452514</v>
      </c>
      <c r="N3124" s="17">
        <f ca="1">f_nav_periodreturnrankingper(A3124,参数!$B$5,参数!$B$4,3)</f>
        <v>34.4357976653696</v>
      </c>
      <c r="O3124" s="17">
        <f ca="1">f_nav_adjustedreturn(A3124,参数!$B$6,参数!$B$5)</f>
        <v>-21.9130434782609</v>
      </c>
      <c r="P3124" s="17">
        <f ca="1">f_nav_periodreturnrankingper(A3124,参数!$B$6,参数!$B$5,3)</f>
        <v>99.5824634655532</v>
      </c>
      <c r="Q3124" s="25">
        <f>f_return(A3124,1,参数!$B$1-365/2,参数!$B$1)</f>
        <v>25.4963573534302</v>
      </c>
      <c r="R3124" s="25">
        <f ca="1">f_return(A3124,1,参数!$B$4,参数!$B$1)</f>
        <v>12.14474881714</v>
      </c>
      <c r="S3124" s="25">
        <f ca="1">f_return(A3124,1,参数!$B$6,参数!$B$1)</f>
        <v>6.68639796204673</v>
      </c>
      <c r="T3124" t="str">
        <f>f_info_investtype(A3124)</f>
        <v>偏股混合型基金</v>
      </c>
      <c r="U3124" t="str">
        <f>f_info_fundmanager(A3124)</f>
        <v>陈亘斯</v>
      </c>
      <c r="V3124">
        <f>f_info_manager_onthepostdays(A3124,1)</f>
        <v>491</v>
      </c>
      <c r="W3124" s="25">
        <f ca="1">f_return_1w(A3124,"0",参数!$B$2)</f>
        <v>1.00364963503649</v>
      </c>
      <c r="X3124" s="25">
        <f>f_return_1m(A3124,"0",参数!$B$1)</f>
        <v>7.86974219810041</v>
      </c>
      <c r="Y3124" s="25">
        <f>f_return_3m(A3124,0,参数!$B$1)</f>
        <v>8.16326530612246</v>
      </c>
      <c r="Z3124" s="25">
        <f>f_return_6m(A3124,0,参数!B3123)</f>
        <v>3.89182058047493</v>
      </c>
      <c r="AA3124" t="str">
        <f>f_dq_status(A3124,参数!$B$1)</f>
        <v>开放申购|开放赎回</v>
      </c>
      <c r="AB3124" s="17">
        <f ca="1">f_risk_maxdownside(A3124,参数!$B$6,参数!$B$1)</f>
        <v>-30.6353350739774</v>
      </c>
      <c r="AC3124" s="17">
        <f ca="1">f_risk_maxdownside(A3124,参数!$B$4,参数!$B$1)</f>
        <v>-30.6353350739774</v>
      </c>
      <c r="AD3124" t="str">
        <f ca="1">f_risk_maxdownside_date(A3124,参数!$B$6,参数!$B$1)</f>
        <v>20180206-20181018</v>
      </c>
    </row>
    <row r="3125" spans="1:30">
      <c r="A3125" s="15" t="s">
        <v>3153</v>
      </c>
      <c r="B3125" t="str">
        <f>f_info_name(A3125)</f>
        <v>长盛战略新兴产业A</v>
      </c>
      <c r="C3125" t="str">
        <f>f_info_setupdate(A3125)</f>
        <v>2011-10-26</v>
      </c>
      <c r="D3125" s="16">
        <f t="shared" si="48"/>
        <v>3379</v>
      </c>
      <c r="F3125" s="17">
        <f>f_netasset_total(A3125,参数!$B$1,100000000)</f>
        <v>1.9184512253</v>
      </c>
      <c r="G3125" s="17">
        <f ca="1">f_nav_adjustedreturn(A3125,参数!$B$2,参数!$B$1)</f>
        <v>47.34375</v>
      </c>
      <c r="H3125" s="17">
        <f ca="1">f_nav_periodreturnrankingper(A3125,参数!$B$2,参数!$B$1,3)</f>
        <v>46.3737427210164</v>
      </c>
      <c r="I3125" s="17">
        <f ca="1">f_nav_adjustedreturn(A3125,参数!$B$3,参数!$B$2)</f>
        <v>15.3153153153153</v>
      </c>
      <c r="J3125" s="17">
        <f ca="1">f_nav_periodreturnrankingper(A3125,参数!$B$3,参数!$B$2,3)</f>
        <v>68.6176142697882</v>
      </c>
      <c r="K3125" s="17">
        <f ca="1">f_nav_adjustedreturn(A3125,参数!$B$4,参数!$B$3)</f>
        <v>-23.8683127572016</v>
      </c>
      <c r="L3125" s="17">
        <f ca="1">f_nav_periodreturnrankingper(A3125,参数!$B$4,参数!$B$3,3)</f>
        <v>79.8459563543004</v>
      </c>
      <c r="M3125" s="17">
        <f ca="1">f_nav_adjustedreturn(A3125,参数!$B$5,参数!$B$4)</f>
        <v>16.5778251599147</v>
      </c>
      <c r="N3125" s="17">
        <f ca="1">f_nav_periodreturnrankingper(A3125,参数!$B$5,参数!$B$4,3)</f>
        <v>29.0780141843972</v>
      </c>
      <c r="O3125" s="17">
        <f ca="1">f_nav_adjustedreturn(A3125,参数!$B$6,参数!$B$5)</f>
        <v>3.41597796143252</v>
      </c>
      <c r="P3125" s="17">
        <f ca="1">f_nav_periodreturnrankingper(A3125,参数!$B$6,参数!$B$5,3)</f>
        <v>45.578231292517</v>
      </c>
      <c r="Q3125" s="25">
        <f>f_return(A3125,1,参数!$B$1-365/2,参数!$B$1)</f>
        <v>47.8332376262901</v>
      </c>
      <c r="R3125" s="25">
        <f ca="1">f_return(A3125,1,参数!$B$4,参数!$B$1)</f>
        <v>8.95003912030088</v>
      </c>
      <c r="S3125" s="25">
        <f ca="1">f_return(A3125,1,参数!$B$6,参数!$B$1)</f>
        <v>9.2720427445723</v>
      </c>
      <c r="T3125" t="str">
        <f>f_info_investtype(A3125)</f>
        <v>灵活配置型基金</v>
      </c>
      <c r="U3125" t="str">
        <f>f_info_fundmanager(A3125)</f>
        <v>杨衡,孟棋</v>
      </c>
      <c r="V3125">
        <f>f_info_manager_onthepostdays(A3125,1)</f>
        <v>549</v>
      </c>
      <c r="W3125" s="25">
        <f ca="1">f_return_1w(A3125,"0",参数!$B$2)</f>
        <v>-2.68626457171821</v>
      </c>
      <c r="X3125" s="25">
        <f>f_return_1m(A3125,"0",参数!$B$1)</f>
        <v>7.36242884250476</v>
      </c>
      <c r="Y3125" s="25">
        <f>f_return_3m(A3125,0,参数!$B$1)</f>
        <v>13.2959551461754</v>
      </c>
      <c r="Z3125" s="25">
        <f>f_return_6m(A3125,0,参数!B3124)</f>
        <v>19.5331695331695</v>
      </c>
      <c r="AA3125" t="str">
        <f>f_dq_status(A3125,参数!$B$1)</f>
        <v>暂停大额定期定额申购|开放赎回</v>
      </c>
      <c r="AB3125" s="17">
        <f ca="1">f_risk_maxdownside(A3125,参数!$B$6,参数!$B$1)</f>
        <v>-25.8605072463768</v>
      </c>
      <c r="AC3125" s="17">
        <f ca="1">f_risk_maxdownside(A3125,参数!$B$4,参数!$B$1)</f>
        <v>-25.8605072463768</v>
      </c>
      <c r="AD3125" t="str">
        <f ca="1">f_risk_maxdownside_date(A3125,参数!$B$6,参数!$B$1)</f>
        <v>20180313-20190103</v>
      </c>
    </row>
    <row r="3126" spans="1:30">
      <c r="A3126" s="15" t="s">
        <v>3154</v>
      </c>
      <c r="B3126" t="str">
        <f>f_info_name(A3126)</f>
        <v>长盛电子信息产业A</v>
      </c>
      <c r="C3126" t="str">
        <f>f_info_setupdate(A3126)</f>
        <v>2012-03-27</v>
      </c>
      <c r="D3126" s="16">
        <f t="shared" si="48"/>
        <v>3226</v>
      </c>
      <c r="F3126" s="17">
        <f>f_netasset_total(A3126,参数!$B$1,100000000)</f>
        <v>12.9043734581</v>
      </c>
      <c r="G3126" s="17">
        <f ca="1">f_nav_adjustedreturn(A3126,参数!$B$2,参数!$B$1)</f>
        <v>57.4920569318733</v>
      </c>
      <c r="H3126" s="17">
        <f ca="1">f_nav_periodreturnrankingper(A3126,参数!$B$2,参数!$B$1,3)</f>
        <v>65.7507360157017</v>
      </c>
      <c r="I3126" s="17">
        <f ca="1">f_nav_adjustedreturn(A3126,参数!$B$3,参数!$B$2)</f>
        <v>57.7028258887876</v>
      </c>
      <c r="J3126" s="17">
        <f ca="1">f_nav_periodreturnrankingper(A3126,参数!$B$3,参数!$B$2,3)</f>
        <v>22.5895316804408</v>
      </c>
      <c r="K3126" s="17">
        <f ca="1">f_nav_adjustedreturn(A3126,参数!$B$4,参数!$B$3)</f>
        <v>-34.1141141141141</v>
      </c>
      <c r="L3126" s="17">
        <f ca="1">f_nav_periodreturnrankingper(A3126,参数!$B$4,参数!$B$3,3)</f>
        <v>93.4707903780069</v>
      </c>
      <c r="M3126" s="17">
        <f ca="1">f_nav_adjustedreturn(A3126,参数!$B$5,参数!$B$4)</f>
        <v>8.40390879478828</v>
      </c>
      <c r="N3126" s="17">
        <f ca="1">f_nav_periodreturnrankingper(A3126,参数!$B$5,参数!$B$4,3)</f>
        <v>78.7937743190661</v>
      </c>
      <c r="O3126" s="17">
        <f ca="1">f_nav_adjustedreturn(A3126,参数!$B$6,参数!$B$5)</f>
        <v>-21.0784114569156</v>
      </c>
      <c r="P3126" s="17">
        <f ca="1">f_nav_periodreturnrankingper(A3126,参数!$B$6,参数!$B$5,3)</f>
        <v>99.1649269311065</v>
      </c>
      <c r="Q3126" s="25">
        <f>f_return(A3126,1,参数!$B$1-365/2,参数!$B$1)</f>
        <v>41.6472093188967</v>
      </c>
      <c r="R3126" s="25">
        <f ca="1">f_return(A3126,1,参数!$B$4,参数!$B$1)</f>
        <v>17.8234644007136</v>
      </c>
      <c r="S3126" s="25">
        <f ca="1">f_return(A3126,1,参数!$B$6,参数!$B$1)</f>
        <v>6.84129936817384</v>
      </c>
      <c r="T3126" t="str">
        <f>f_info_investtype(A3126)</f>
        <v>偏股混合型基金</v>
      </c>
      <c r="U3126" t="str">
        <f>f_info_fundmanager(A3126)</f>
        <v>钱文礼</v>
      </c>
      <c r="V3126">
        <f>f_info_manager_onthepostdays(A3126,1)</f>
        <v>881</v>
      </c>
      <c r="W3126" s="25">
        <f ca="1">f_return_1w(A3126,"0",参数!$B$2)</f>
        <v>0.522951772225441</v>
      </c>
      <c r="X3126" s="25">
        <f>f_return_1m(A3126,"0",参数!$B$1)</f>
        <v>12.1239744758432</v>
      </c>
      <c r="Y3126" s="25">
        <f>f_return_3m(A3126,0,参数!$B$1)</f>
        <v>18.8980183663606</v>
      </c>
      <c r="Z3126" s="25">
        <f>f_return_6m(A3126,0,参数!B3125)</f>
        <v>5.13636363636364</v>
      </c>
      <c r="AA3126" t="str">
        <f>f_dq_status(A3126,参数!$B$1)</f>
        <v>开放申购|开放赎回</v>
      </c>
      <c r="AB3126" s="17">
        <f ca="1">f_risk_maxdownside(A3126,参数!$B$6,参数!$B$1)</f>
        <v>-47.7461156766696</v>
      </c>
      <c r="AC3126" s="17">
        <f ca="1">f_risk_maxdownside(A3126,参数!$B$4,参数!$B$1)</f>
        <v>-37.4560375146542</v>
      </c>
      <c r="AD3126" t="str">
        <f ca="1">f_risk_maxdownside_date(A3126,参数!$B$6,参数!$B$1)</f>
        <v>20160715-20190103</v>
      </c>
    </row>
    <row r="3127" spans="1:30">
      <c r="A3127" s="15" t="s">
        <v>3155</v>
      </c>
      <c r="B3127" t="str">
        <f>f_info_name(A3127)</f>
        <v>长盛中小盘精选</v>
      </c>
      <c r="C3127" t="str">
        <f>f_info_setupdate(A3127)</f>
        <v>2015-07-11</v>
      </c>
      <c r="D3127" s="16">
        <f t="shared" si="48"/>
        <v>2025</v>
      </c>
      <c r="F3127" s="17">
        <f>f_netasset_total(A3127,参数!$B$1,100000000)</f>
        <v>1.9913375072</v>
      </c>
      <c r="G3127" s="17">
        <f ca="1">f_nav_adjustedreturn(A3127,参数!$B$2,参数!$B$1)</f>
        <v>47.1821756225426</v>
      </c>
      <c r="H3127" s="17">
        <f ca="1">f_nav_periodreturnrankingper(A3127,参数!$B$2,参数!$B$1,3)</f>
        <v>81.9430814524043</v>
      </c>
      <c r="I3127" s="17">
        <f ca="1">f_nav_adjustedreturn(A3127,参数!$B$3,参数!$B$2)</f>
        <v>21.4968152866242</v>
      </c>
      <c r="J3127" s="17">
        <f ca="1">f_nav_periodreturnrankingper(A3127,参数!$B$3,参数!$B$2,3)</f>
        <v>89.9449035812672</v>
      </c>
      <c r="K3127" s="17">
        <f ca="1">f_nav_adjustedreturn(A3127,参数!$B$4,参数!$B$3)</f>
        <v>-22.6600985221675</v>
      </c>
      <c r="L3127" s="17">
        <f ca="1">f_nav_periodreturnrankingper(A3127,参数!$B$4,参数!$B$3,3)</f>
        <v>42.6116838487972</v>
      </c>
      <c r="M3127" s="17">
        <f ca="1">f_nav_adjustedreturn(A3127,参数!$B$5,参数!$B$4)</f>
        <v>3.84615384615385</v>
      </c>
      <c r="N3127" s="17">
        <f ca="1">f_nav_periodreturnrankingper(A3127,参数!$B$5,参数!$B$4,3)</f>
        <v>87.3540856031128</v>
      </c>
      <c r="O3127" s="17">
        <f ca="1">f_nav_adjustedreturn(A3127,参数!$B$6,参数!$B$5)</f>
        <v>-15.3763440860215</v>
      </c>
      <c r="P3127" s="17">
        <f ca="1">f_nav_periodreturnrankingper(A3127,参数!$B$6,参数!$B$5,3)</f>
        <v>95.8246346555324</v>
      </c>
      <c r="Q3127" s="25">
        <f>f_return(A3127,1,参数!$B$1-365/2,参数!$B$1)</f>
        <v>51.7705526063188</v>
      </c>
      <c r="R3127" s="25">
        <f ca="1">f_return(A3127,1,参数!$B$4,参数!$B$1)</f>
        <v>11.4033915749179</v>
      </c>
      <c r="S3127" s="25">
        <f ca="1">f_return(A3127,1,参数!$B$6,参数!$B$1)</f>
        <v>3.83922334482751</v>
      </c>
      <c r="T3127" t="str">
        <f>f_info_investtype(A3127)</f>
        <v>偏股混合型基金</v>
      </c>
      <c r="U3127" t="str">
        <f>f_info_fundmanager(A3127)</f>
        <v>陈亘斯</v>
      </c>
      <c r="V3127">
        <f>f_info_manager_onthepostdays(A3127,1)</f>
        <v>623</v>
      </c>
      <c r="W3127" s="25">
        <f ca="1">f_return_1w(A3127,"0",参数!$B$2)</f>
        <v>-2.67857142857143</v>
      </c>
      <c r="X3127" s="25">
        <f>f_return_1m(A3127,"0",参数!$B$1)</f>
        <v>13.7791286727457</v>
      </c>
      <c r="Y3127" s="25">
        <f>f_return_3m(A3127,0,参数!$B$1)</f>
        <v>22.7322404371585</v>
      </c>
      <c r="Z3127" s="25">
        <f>f_return_6m(A3127,0,参数!B3126)</f>
        <v>16.2384378211716</v>
      </c>
      <c r="AA3127" t="str">
        <f>f_dq_status(A3127,参数!$B$1)</f>
        <v>开放申购|开放赎回</v>
      </c>
      <c r="AB3127" s="17">
        <f ca="1">f_risk_maxdownside(A3127,参数!$B$6,参数!$B$1)</f>
        <v>-40.1990049751244</v>
      </c>
      <c r="AC3127" s="17">
        <f ca="1">f_risk_maxdownside(A3127,参数!$B$4,参数!$B$1)</f>
        <v>-26.1670761670762</v>
      </c>
      <c r="AD3127" t="str">
        <f ca="1">f_risk_maxdownside_date(A3127,参数!$B$6,参数!$B$1)</f>
        <v>20160705-20181018</v>
      </c>
    </row>
    <row r="3128" spans="1:30">
      <c r="A3128" s="15" t="s">
        <v>3156</v>
      </c>
      <c r="B3128" t="str">
        <f>f_info_name(A3128)</f>
        <v>大成价值增长</v>
      </c>
      <c r="C3128" t="str">
        <f>f_info_setupdate(A3128)</f>
        <v>2002-11-11</v>
      </c>
      <c r="D3128" s="16">
        <f t="shared" si="48"/>
        <v>6650</v>
      </c>
      <c r="F3128" s="17">
        <f>f_netasset_total(A3128,参数!$B$1,100000000)</f>
        <v>19.0829953647</v>
      </c>
      <c r="G3128" s="17">
        <f ca="1">f_nav_adjustedreturn(A3128,参数!$B$2,参数!$B$1)</f>
        <v>73.1975017917477</v>
      </c>
      <c r="H3128" s="17">
        <f ca="1">f_nav_periodreturnrankingper(A3128,参数!$B$2,参数!$B$1,3)</f>
        <v>5.33333333333333</v>
      </c>
      <c r="I3128" s="17">
        <f ca="1">f_nav_adjustedreturn(A3128,参数!$B$3,参数!$B$2)</f>
        <v>22.1638524077549</v>
      </c>
      <c r="J3128" s="17">
        <f ca="1">f_nav_periodreturnrankingper(A3128,参数!$B$3,参数!$B$2,3)</f>
        <v>57.1428571428571</v>
      </c>
      <c r="K3128" s="17">
        <f ca="1">f_nav_adjustedreturn(A3128,参数!$B$4,参数!$B$3)</f>
        <v>-21.7786909304373</v>
      </c>
      <c r="L3128" s="17">
        <f ca="1">f_nav_periodreturnrankingper(A3128,参数!$B$4,参数!$B$3,3)</f>
        <v>69.6969696969697</v>
      </c>
      <c r="M3128" s="17">
        <f ca="1">f_nav_adjustedreturn(A3128,参数!$B$5,参数!$B$4)</f>
        <v>6.86982457513357</v>
      </c>
      <c r="N3128" s="17">
        <f ca="1">f_nav_periodreturnrankingper(A3128,参数!$B$5,参数!$B$4,3)</f>
        <v>83.3333333333333</v>
      </c>
      <c r="O3128" s="17">
        <f ca="1">f_nav_adjustedreturn(A3128,参数!$B$6,参数!$B$5)</f>
        <v>19.0568319226119</v>
      </c>
      <c r="P3128" s="17">
        <f ca="1">f_nav_periodreturnrankingper(A3128,参数!$B$6,参数!$B$5,3)</f>
        <v>3.57142857142857</v>
      </c>
      <c r="Q3128" s="25">
        <f>f_return(A3128,1,参数!$B$1-365/2,参数!$B$1)</f>
        <v>62.1284425904387</v>
      </c>
      <c r="R3128" s="25">
        <f ca="1">f_return(A3128,1,参数!$B$4,参数!$B$1)</f>
        <v>18.2687281327987</v>
      </c>
      <c r="S3128" s="25">
        <f ca="1">f_return(A3128,1,参数!$B$6,参数!$B$1)</f>
        <v>16.0546733029591</v>
      </c>
      <c r="T3128" t="str">
        <f>f_info_investtype(A3128)</f>
        <v>平衡混合型基金</v>
      </c>
      <c r="U3128" t="str">
        <f>f_info_fundmanager(A3128)</f>
        <v>杨挺,李林益</v>
      </c>
      <c r="V3128">
        <f>f_info_manager_onthepostdays(A3128,1)</f>
        <v>1248</v>
      </c>
      <c r="W3128" s="25">
        <f ca="1">f_return_1w(A3128,"0",参数!$B$2)</f>
        <v>-2.69974098425981</v>
      </c>
      <c r="X3128" s="25">
        <f>f_return_1m(A3128,"0",参数!$B$1)</f>
        <v>14.7405548395849</v>
      </c>
      <c r="Y3128" s="25">
        <f>f_return_3m(A3128,0,参数!$B$1)</f>
        <v>29.2200748605913</v>
      </c>
      <c r="Z3128" s="25">
        <f>f_return_6m(A3128,0,参数!B3127)</f>
        <v>20.0583422269655</v>
      </c>
      <c r="AA3128" t="str">
        <f>f_dq_status(A3128,参数!$B$1)</f>
        <v>暂停大额申购|开放赎回</v>
      </c>
      <c r="AB3128" s="17">
        <f ca="1">f_risk_maxdownside(A3128,参数!$B$6,参数!$B$1)</f>
        <v>-24.6758973553197</v>
      </c>
      <c r="AC3128" s="17">
        <f ca="1">f_risk_maxdownside(A3128,参数!$B$4,参数!$B$1)</f>
        <v>-23.8174517677015</v>
      </c>
      <c r="AD3128" t="str">
        <f ca="1">f_risk_maxdownside_date(A3128,参数!$B$6,参数!$B$1)</f>
        <v>20171114-20190103</v>
      </c>
    </row>
    <row r="3129" spans="1:30">
      <c r="A3129" s="15" t="s">
        <v>3157</v>
      </c>
      <c r="B3129" t="str">
        <f>f_info_name(A3129)</f>
        <v>大成蓝筹稳健</v>
      </c>
      <c r="C3129" t="str">
        <f>f_info_setupdate(A3129)</f>
        <v>2004-06-03</v>
      </c>
      <c r="D3129" s="16">
        <f t="shared" si="48"/>
        <v>6080</v>
      </c>
      <c r="F3129" s="17">
        <f>f_netasset_total(A3129,参数!$B$1,100000000)</f>
        <v>27.1680608845</v>
      </c>
      <c r="G3129" s="17">
        <f ca="1">f_nav_adjustedreturn(A3129,参数!$B$2,参数!$B$1)</f>
        <v>51.7359195491687</v>
      </c>
      <c r="H3129" s="17">
        <f ca="1">f_nav_periodreturnrankingper(A3129,参数!$B$2,参数!$B$1,3)</f>
        <v>76.7419038272816</v>
      </c>
      <c r="I3129" s="17">
        <f ca="1">f_nav_adjustedreturn(A3129,参数!$B$3,参数!$B$2)</f>
        <v>22.3989396951624</v>
      </c>
      <c r="J3129" s="17">
        <f ca="1">f_nav_periodreturnrankingper(A3129,参数!$B$3,参数!$B$2,3)</f>
        <v>88.9807162534435</v>
      </c>
      <c r="K3129" s="17">
        <f ca="1">f_nav_adjustedreturn(A3129,参数!$B$4,参数!$B$3)</f>
        <v>-23.5019770860793</v>
      </c>
      <c r="L3129" s="17">
        <f ca="1">f_nav_periodreturnrankingper(A3129,参数!$B$4,参数!$B$3,3)</f>
        <v>46.9072164948454</v>
      </c>
      <c r="M3129" s="17">
        <f ca="1">f_nav_adjustedreturn(A3129,参数!$B$5,参数!$B$4)</f>
        <v>34.9653202774378</v>
      </c>
      <c r="N3129" s="17">
        <f ca="1">f_nav_periodreturnrankingper(A3129,参数!$B$5,参数!$B$4,3)</f>
        <v>19.0661478599222</v>
      </c>
      <c r="O3129" s="17">
        <f ca="1">f_nav_adjustedreturn(A3129,参数!$B$6,参数!$B$5)</f>
        <v>7.43380855397149</v>
      </c>
      <c r="P3129" s="17">
        <f ca="1">f_nav_periodreturnrankingper(A3129,参数!$B$6,参数!$B$5,3)</f>
        <v>34.446764091858</v>
      </c>
      <c r="Q3129" s="25">
        <f>f_return(A3129,1,参数!$B$1-365/2,参数!$B$1)</f>
        <v>61.9912111009354</v>
      </c>
      <c r="R3129" s="25">
        <f ca="1">f_return(A3129,1,参数!$B$4,参数!$B$1)</f>
        <v>12.406744521233</v>
      </c>
      <c r="S3129" s="25">
        <f ca="1">f_return(A3129,1,参数!$B$6,参数!$B$1)</f>
        <v>15.2910072779059</v>
      </c>
      <c r="T3129" t="str">
        <f>f_info_investtype(A3129)</f>
        <v>偏股混合型基金</v>
      </c>
      <c r="U3129" t="str">
        <f>f_info_fundmanager(A3129)</f>
        <v>侯春燕</v>
      </c>
      <c r="V3129">
        <f>f_info_manager_onthepostdays(A3129,1)</f>
        <v>1891</v>
      </c>
      <c r="W3129" s="25">
        <f ca="1">f_return_1w(A3129,"0",参数!$B$2)</f>
        <v>-3.71181315816912</v>
      </c>
      <c r="X3129" s="25">
        <f>f_return_1m(A3129,"0",参数!$B$1)</f>
        <v>8.59277875360916</v>
      </c>
      <c r="Y3129" s="25">
        <f>f_return_3m(A3129,0,参数!$B$1)</f>
        <v>16.8318506783869</v>
      </c>
      <c r="Z3129" s="25">
        <f>f_return_6m(A3129,0,参数!B3128)</f>
        <v>19.0404521861645</v>
      </c>
      <c r="AA3129" t="str">
        <f>f_dq_status(A3129,参数!$B$1)</f>
        <v>暂停大额申购|开放赎回</v>
      </c>
      <c r="AB3129" s="17">
        <f ca="1">f_risk_maxdownside(A3129,参数!$B$6,参数!$B$1)</f>
        <v>-29.7863764611044</v>
      </c>
      <c r="AC3129" s="17">
        <f ca="1">f_risk_maxdownside(A3129,参数!$B$4,参数!$B$1)</f>
        <v>-29.7863764611044</v>
      </c>
      <c r="AD3129" t="str">
        <f ca="1">f_risk_maxdownside_date(A3129,参数!$B$6,参数!$B$1)</f>
        <v>20180127-20190103</v>
      </c>
    </row>
    <row r="3130" spans="1:30">
      <c r="A3130" s="15" t="s">
        <v>3158</v>
      </c>
      <c r="B3130" t="str">
        <f>f_info_name(A3130)</f>
        <v>大成精选增值</v>
      </c>
      <c r="C3130" t="str">
        <f>f_info_setupdate(A3130)</f>
        <v>2004-12-15</v>
      </c>
      <c r="D3130" s="16">
        <f t="shared" si="48"/>
        <v>5885</v>
      </c>
      <c r="F3130" s="17">
        <f>f_netasset_total(A3130,参数!$B$1,100000000)</f>
        <v>15.472257868</v>
      </c>
      <c r="G3130" s="17">
        <f ca="1">f_nav_adjustedreturn(A3130,参数!$B$2,参数!$B$1)</f>
        <v>58.8598223099704</v>
      </c>
      <c r="H3130" s="17">
        <f ca="1">f_nav_periodreturnrankingper(A3130,参数!$B$2,参数!$B$1,3)</f>
        <v>63.3954857703631</v>
      </c>
      <c r="I3130" s="17">
        <f ca="1">f_nav_adjustedreturn(A3130,参数!$B$3,参数!$B$2)</f>
        <v>35.1117039013004</v>
      </c>
      <c r="J3130" s="17">
        <f ca="1">f_nav_periodreturnrankingper(A3130,参数!$B$3,参数!$B$2,3)</f>
        <v>65.0137741046832</v>
      </c>
      <c r="K3130" s="17">
        <f ca="1">f_nav_adjustedreturn(A3130,参数!$B$4,参数!$B$3)</f>
        <v>-20.3311786062162</v>
      </c>
      <c r="L3130" s="17">
        <f ca="1">f_nav_periodreturnrankingper(A3130,参数!$B$4,参数!$B$3,3)</f>
        <v>31.0996563573883</v>
      </c>
      <c r="M3130" s="17">
        <f ca="1">f_nav_adjustedreturn(A3130,参数!$B$5,参数!$B$4)</f>
        <v>37.1272063298844</v>
      </c>
      <c r="N3130" s="17">
        <f ca="1">f_nav_periodreturnrankingper(A3130,参数!$B$5,参数!$B$4,3)</f>
        <v>15.1750972762646</v>
      </c>
      <c r="O3130" s="17">
        <f ca="1">f_nav_adjustedreturn(A3130,参数!$B$6,参数!$B$5)</f>
        <v>16.4709211829631</v>
      </c>
      <c r="P3130" s="17">
        <f ca="1">f_nav_periodreturnrankingper(A3130,参数!$B$6,参数!$B$5,3)</f>
        <v>10.4384133611691</v>
      </c>
      <c r="Q3130" s="25">
        <f>f_return(A3130,1,参数!$B$1-365/2,参数!$B$1)</f>
        <v>51.7373213615608</v>
      </c>
      <c r="R3130" s="25">
        <f ca="1">f_return(A3130,1,参数!$B$4,参数!$B$1)</f>
        <v>19.5623060509268</v>
      </c>
      <c r="S3130" s="25">
        <f ca="1">f_return(A3130,1,参数!$B$6,参数!$B$1)</f>
        <v>22.241410590301</v>
      </c>
      <c r="T3130" t="str">
        <f>f_info_investtype(A3130)</f>
        <v>偏股混合型基金</v>
      </c>
      <c r="U3130" t="str">
        <f>f_info_fundmanager(A3130)</f>
        <v>李博</v>
      </c>
      <c r="V3130">
        <f>f_info_manager_onthepostdays(A3130,1)</f>
        <v>1560</v>
      </c>
      <c r="W3130" s="25">
        <f ca="1">f_return_1w(A3130,"0",参数!$B$2)</f>
        <v>-2.23580505066752</v>
      </c>
      <c r="X3130" s="25">
        <f>f_return_1m(A3130,"0",参数!$B$1)</f>
        <v>11.1296541405306</v>
      </c>
      <c r="Y3130" s="25">
        <f>f_return_3m(A3130,0,参数!$B$1)</f>
        <v>20.5505961670516</v>
      </c>
      <c r="Z3130" s="25">
        <f>f_return_6m(A3130,0,参数!B3129)</f>
        <v>16.9042769857434</v>
      </c>
      <c r="AA3130" t="str">
        <f>f_dq_status(A3130,参数!$B$1)</f>
        <v>开放申购|开放赎回</v>
      </c>
      <c r="AB3130" s="17">
        <f ca="1">f_risk_maxdownside(A3130,参数!$B$6,参数!$B$1)</f>
        <v>-28.8988408851423</v>
      </c>
      <c r="AC3130" s="17">
        <f ca="1">f_risk_maxdownside(A3130,参数!$B$4,参数!$B$1)</f>
        <v>-28.1225033288948</v>
      </c>
      <c r="AD3130" t="str">
        <f ca="1">f_risk_maxdownside_date(A3130,参数!$B$6,参数!$B$1)</f>
        <v>20180125-20181018</v>
      </c>
    </row>
    <row r="3131" spans="1:30">
      <c r="A3131" s="15" t="s">
        <v>3159</v>
      </c>
      <c r="B3131" t="str">
        <f>f_info_name(A3131)</f>
        <v>大成财富管理2020</v>
      </c>
      <c r="C3131" t="str">
        <f>f_info_setupdate(A3131)</f>
        <v>2006-09-13</v>
      </c>
      <c r="D3131" s="16">
        <f t="shared" si="48"/>
        <v>5248</v>
      </c>
      <c r="F3131" s="17">
        <f>f_netasset_total(A3131,参数!$B$1,100000000)</f>
        <v>16.6956859635</v>
      </c>
      <c r="G3131" s="17">
        <f ca="1">f_nav_adjustedreturn(A3131,参数!$B$2,参数!$B$1)</f>
        <v>17.0698924731183</v>
      </c>
      <c r="H3131" s="17">
        <f ca="1">f_nav_periodreturnrankingper(A3131,参数!$B$2,参数!$B$1,3)</f>
        <v>46.2566844919786</v>
      </c>
      <c r="I3131" s="17">
        <f ca="1">f_nav_adjustedreturn(A3131,参数!$B$3,参数!$B$2)</f>
        <v>9.57290132547864</v>
      </c>
      <c r="J3131" s="17">
        <f ca="1">f_nav_periodreturnrankingper(A3131,参数!$B$3,参数!$B$2,3)</f>
        <v>54.7368421052632</v>
      </c>
      <c r="K3131" s="17">
        <f ca="1">f_nav_adjustedreturn(A3131,参数!$B$4,参数!$B$3)</f>
        <v>-6.85871056241427</v>
      </c>
      <c r="L3131" s="17">
        <f ca="1">f_nav_periodreturnrankingper(A3131,参数!$B$4,参数!$B$3,3)</f>
        <v>91.1111111111111</v>
      </c>
      <c r="M3131" s="17">
        <f ca="1">f_nav_adjustedreturn(A3131,参数!$B$5,参数!$B$4)</f>
        <v>-4.21607378129118</v>
      </c>
      <c r="N3131" s="17">
        <f ca="1">f_nav_periodreturnrankingper(A3131,参数!$B$5,参数!$B$4,3)</f>
        <v>100</v>
      </c>
      <c r="O3131" s="17">
        <f ca="1">f_nav_adjustedreturn(A3131,参数!$B$6,参数!$B$5)</f>
        <v>1.60642570281125</v>
      </c>
      <c r="P3131" s="17">
        <f ca="1">f_nav_periodreturnrankingper(A3131,参数!$B$6,参数!$B$5,3)</f>
        <v>77.7777777777778</v>
      </c>
      <c r="Q3131" s="25">
        <f>f_return(A3131,1,参数!$B$1-365/2,参数!$B$1)</f>
        <v>13.2622453690151</v>
      </c>
      <c r="R3131" s="25">
        <f ca="1">f_return(A3131,1,参数!$B$4,参数!$B$1)</f>
        <v>6.10602262488666</v>
      </c>
      <c r="S3131" s="25">
        <f ca="1">f_return(A3131,1,参数!$B$6,参数!$B$1)</f>
        <v>3.11572698985043</v>
      </c>
      <c r="T3131" t="str">
        <f>f_info_investtype(A3131)</f>
        <v>偏债混合型基金</v>
      </c>
      <c r="U3131" t="str">
        <f>f_info_fundmanager(A3131)</f>
        <v>孙丹</v>
      </c>
      <c r="V3131">
        <f>f_info_manager_onthepostdays(A3131,1)</f>
        <v>1065</v>
      </c>
      <c r="W3131" s="25">
        <f ca="1">f_return_1w(A3131,"0",参数!$B$2)</f>
        <v>-0.534759358288767</v>
      </c>
      <c r="X3131" s="25">
        <f>f_return_1m(A3131,"0",参数!$B$1)</f>
        <v>3.56718192627824</v>
      </c>
      <c r="Y3131" s="25">
        <f>f_return_3m(A3131,0,参数!$B$1)</f>
        <v>6.21951219512197</v>
      </c>
      <c r="Z3131" s="25">
        <f>f_return_6m(A3131,0,参数!B3130)</f>
        <v>6.44768856447689</v>
      </c>
      <c r="AA3131" t="str">
        <f>f_dq_status(A3131,参数!$B$1)</f>
        <v>开放申购|开放赎回</v>
      </c>
      <c r="AB3131" s="17">
        <f ca="1">f_risk_maxdownside(A3131,参数!$B$6,参数!$B$1)</f>
        <v>-17.625</v>
      </c>
      <c r="AC3131" s="17">
        <f ca="1">f_risk_maxdownside(A3131,参数!$B$4,参数!$B$1)</f>
        <v>-9.97267759562842</v>
      </c>
      <c r="AD3131" t="str">
        <f ca="1">f_risk_maxdownside_date(A3131,参数!$B$6,参数!$B$1)</f>
        <v>20161129-20181030</v>
      </c>
    </row>
    <row r="3132" spans="1:30">
      <c r="A3132" s="15" t="s">
        <v>3160</v>
      </c>
      <c r="B3132" t="str">
        <f>f_info_name(A3132)</f>
        <v>大成策略回报</v>
      </c>
      <c r="C3132" t="str">
        <f>f_info_setupdate(A3132)</f>
        <v>2008-11-26</v>
      </c>
      <c r="D3132" s="16">
        <f t="shared" si="48"/>
        <v>4443</v>
      </c>
      <c r="F3132" s="17">
        <f>f_netasset_total(A3132,参数!$B$1,100000000)</f>
        <v>8.1910645833</v>
      </c>
      <c r="G3132" s="17">
        <f ca="1">f_nav_adjustedreturn(A3132,参数!$B$2,参数!$B$1)</f>
        <v>26.7864631829752</v>
      </c>
      <c r="H3132" s="17">
        <f ca="1">f_nav_periodreturnrankingper(A3132,参数!$B$2,参数!$B$1,3)</f>
        <v>94.9950932286555</v>
      </c>
      <c r="I3132" s="17">
        <f ca="1">f_nav_adjustedreturn(A3132,参数!$B$3,参数!$B$2)</f>
        <v>29.152811821989</v>
      </c>
      <c r="J3132" s="17">
        <f ca="1">f_nav_periodreturnrankingper(A3132,参数!$B$3,参数!$B$2,3)</f>
        <v>77.4104683195592</v>
      </c>
      <c r="K3132" s="17">
        <f ca="1">f_nav_adjustedreturn(A3132,参数!$B$4,参数!$B$3)</f>
        <v>-24.9348392701998</v>
      </c>
      <c r="L3132" s="17">
        <f ca="1">f_nav_periodreturnrankingper(A3132,参数!$B$4,参数!$B$3,3)</f>
        <v>54.46735395189</v>
      </c>
      <c r="M3132" s="17">
        <f ca="1">f_nav_adjustedreturn(A3132,参数!$B$5,参数!$B$4)</f>
        <v>33.7105379134953</v>
      </c>
      <c r="N3132" s="17">
        <f ca="1">f_nav_periodreturnrankingper(A3132,参数!$B$5,参数!$B$4,3)</f>
        <v>21.7898832684825</v>
      </c>
      <c r="O3132" s="17">
        <f ca="1">f_nav_adjustedreturn(A3132,参数!$B$6,参数!$B$5)</f>
        <v>20.1199298543767</v>
      </c>
      <c r="P3132" s="17">
        <f ca="1">f_nav_periodreturnrankingper(A3132,参数!$B$6,参数!$B$5,3)</f>
        <v>5.63674321503132</v>
      </c>
      <c r="Q3132" s="25">
        <f>f_return(A3132,1,参数!$B$1-365/2,参数!$B$1)</f>
        <v>24.0722285986556</v>
      </c>
      <c r="R3132" s="25">
        <f ca="1">f_return(A3132,1,参数!$B$4,参数!$B$1)</f>
        <v>7.1135636969615</v>
      </c>
      <c r="S3132" s="25">
        <f ca="1">f_return(A3132,1,参数!$B$6,参数!$B$1)</f>
        <v>14.4918285031262</v>
      </c>
      <c r="T3132" t="str">
        <f>f_info_investtype(A3132)</f>
        <v>偏股混合型基金</v>
      </c>
      <c r="U3132" t="str">
        <f>f_info_fundmanager(A3132)</f>
        <v>徐彦</v>
      </c>
      <c r="V3132">
        <f>f_info_manager_onthepostdays(A3132,1)</f>
        <v>328</v>
      </c>
      <c r="W3132" s="25">
        <f ca="1">f_return_1w(A3132,"0",参数!$B$2)</f>
        <v>-3.87453874538747</v>
      </c>
      <c r="X3132" s="25">
        <f>f_return_1m(A3132,"0",参数!$B$1)</f>
        <v>4.18887589641967</v>
      </c>
      <c r="Y3132" s="25">
        <f>f_return_3m(A3132,0,参数!$B$1)</f>
        <v>3.94295408077118</v>
      </c>
      <c r="Z3132" s="25">
        <f>f_return_6m(A3132,0,参数!B3131)</f>
        <v>8.76296096469512</v>
      </c>
      <c r="AA3132" t="str">
        <f>f_dq_status(A3132,参数!$B$1)</f>
        <v>暂停大额申购|开放赎回</v>
      </c>
      <c r="AB3132" s="17">
        <f ca="1">f_risk_maxdownside(A3132,参数!$B$6,参数!$B$1)</f>
        <v>-31.2766284423188</v>
      </c>
      <c r="AC3132" s="17">
        <f ca="1">f_risk_maxdownside(A3132,参数!$B$4,参数!$B$1)</f>
        <v>-30.8427454387489</v>
      </c>
      <c r="AD3132" t="str">
        <f ca="1">f_risk_maxdownside_date(A3132,参数!$B$6,参数!$B$1)</f>
        <v>20180110-20181018</v>
      </c>
    </row>
    <row r="3133" spans="1:30">
      <c r="A3133" s="15" t="s">
        <v>3161</v>
      </c>
      <c r="B3133" t="str">
        <f>f_info_name(A3133)</f>
        <v>大成行业轮动</v>
      </c>
      <c r="C3133" t="str">
        <f>f_info_setupdate(A3133)</f>
        <v>2009-09-08</v>
      </c>
      <c r="D3133" s="16">
        <f t="shared" si="48"/>
        <v>4157</v>
      </c>
      <c r="F3133" s="17">
        <f>f_netasset_total(A3133,参数!$B$1,100000000)</f>
        <v>1.5420789801</v>
      </c>
      <c r="G3133" s="17">
        <f ca="1">f_nav_adjustedreturn(A3133,参数!$B$2,参数!$B$1)</f>
        <v>78.8144329896907</v>
      </c>
      <c r="H3133" s="17">
        <f ca="1">f_nav_periodreturnrankingper(A3133,参数!$B$2,参数!$B$1,3)</f>
        <v>32.5809617271835</v>
      </c>
      <c r="I3133" s="17">
        <f ca="1">f_nav_adjustedreturn(A3133,参数!$B$3,参数!$B$2)</f>
        <v>54.7049441786284</v>
      </c>
      <c r="J3133" s="17">
        <f ca="1">f_nav_periodreturnrankingper(A3133,参数!$B$3,参数!$B$2,3)</f>
        <v>27.5482093663912</v>
      </c>
      <c r="K3133" s="17">
        <f ca="1">f_nav_adjustedreturn(A3133,参数!$B$4,参数!$B$3)</f>
        <v>-26.6666666666667</v>
      </c>
      <c r="L3133" s="17">
        <f ca="1">f_nav_periodreturnrankingper(A3133,参数!$B$4,参数!$B$3,3)</f>
        <v>64.6048109965636</v>
      </c>
      <c r="M3133" s="17">
        <f ca="1">f_nav_adjustedreturn(A3133,参数!$B$5,参数!$B$4)</f>
        <v>26.8056589724497</v>
      </c>
      <c r="N3133" s="17">
        <f ca="1">f_nav_periodreturnrankingper(A3133,参数!$B$5,参数!$B$4,3)</f>
        <v>35.2140077821012</v>
      </c>
      <c r="O3133" s="17">
        <f ca="1">f_nav_adjustedreturn(A3133,参数!$B$6,参数!$B$5)</f>
        <v>17.1304347826087</v>
      </c>
      <c r="P3133" s="17">
        <f ca="1">f_nav_periodreturnrankingper(A3133,参数!$B$6,参数!$B$5,3)</f>
        <v>9.81210855949896</v>
      </c>
      <c r="Q3133" s="25">
        <f>f_return(A3133,1,参数!$B$1-365/2,参数!$B$1)</f>
        <v>87.7745653917473</v>
      </c>
      <c r="R3133" s="25">
        <f ca="1">f_return(A3133,1,参数!$B$4,参数!$B$1)</f>
        <v>26.5637390620477</v>
      </c>
      <c r="S3133" s="25">
        <f ca="1">f_return(A3133,1,参数!$B$6,参数!$B$1)</f>
        <v>24.6798610605662</v>
      </c>
      <c r="T3133" t="str">
        <f>f_info_investtype(A3133)</f>
        <v>偏股混合型基金</v>
      </c>
      <c r="U3133" t="str">
        <f>f_info_fundmanager(A3133)</f>
        <v>王磊,郭玮羚</v>
      </c>
      <c r="V3133">
        <f>f_info_manager_onthepostdays(A3133,1)</f>
        <v>1886</v>
      </c>
      <c r="W3133" s="25">
        <f ca="1">f_return_1w(A3133,"0",参数!$B$2)</f>
        <v>-0.205761316872428</v>
      </c>
      <c r="X3133" s="25">
        <f>f_return_1m(A3133,"0",参数!$B$1)</f>
        <v>16.4875755540631</v>
      </c>
      <c r="Y3133" s="25">
        <f>f_return_3m(A3133,0,参数!$B$1)</f>
        <v>31.8510072215888</v>
      </c>
      <c r="Z3133" s="25">
        <f>f_return_6m(A3133,0,参数!B3132)</f>
        <v>30.9185959671397</v>
      </c>
      <c r="AA3133" t="str">
        <f>f_dq_status(A3133,参数!$B$1)</f>
        <v>开放申购|开放赎回</v>
      </c>
      <c r="AB3133" s="17">
        <f ca="1">f_risk_maxdownside(A3133,参数!$B$6,参数!$B$1)</f>
        <v>-32.9289428076257</v>
      </c>
      <c r="AC3133" s="17">
        <f ca="1">f_risk_maxdownside(A3133,参数!$B$4,参数!$B$1)</f>
        <v>-32.4214202561118</v>
      </c>
      <c r="AD3133" t="str">
        <f ca="1">f_risk_maxdownside_date(A3133,参数!$B$6,参数!$B$1)</f>
        <v>20171114-20190103</v>
      </c>
    </row>
    <row r="3134" spans="1:30">
      <c r="A3134" s="15" t="s">
        <v>3162</v>
      </c>
      <c r="B3134" t="str">
        <f>f_info_name(A3134)</f>
        <v>大成核心双动力</v>
      </c>
      <c r="C3134" t="str">
        <f>f_info_setupdate(A3134)</f>
        <v>2010-06-22</v>
      </c>
      <c r="D3134" s="16">
        <f t="shared" si="48"/>
        <v>3870</v>
      </c>
      <c r="F3134" s="17">
        <f>f_netasset_total(A3134,参数!$B$1,100000000)</f>
        <v>1.7779075438</v>
      </c>
      <c r="G3134" s="17">
        <f ca="1">f_nav_adjustedreturn(A3134,参数!$B$2,参数!$B$1)</f>
        <v>48.8748874887489</v>
      </c>
      <c r="H3134" s="17">
        <f ca="1">f_nav_periodreturnrankingper(A3134,参数!$B$2,参数!$B$1,3)</f>
        <v>80.1766437684004</v>
      </c>
      <c r="I3134" s="17">
        <f ca="1">f_nav_adjustedreturn(A3134,参数!$B$3,参数!$B$2)</f>
        <v>32.419547079857</v>
      </c>
      <c r="J3134" s="17">
        <f ca="1">f_nav_periodreturnrankingper(A3134,参数!$B$3,参数!$B$2,3)</f>
        <v>71.0743801652893</v>
      </c>
      <c r="K3134" s="17">
        <f ca="1">f_nav_adjustedreturn(A3134,参数!$B$4,参数!$B$3)</f>
        <v>-25.0075364702435</v>
      </c>
      <c r="L3134" s="17">
        <f ca="1">f_nav_periodreturnrankingper(A3134,参数!$B$4,参数!$B$3,3)</f>
        <v>54.8109965635739</v>
      </c>
      <c r="M3134" s="17">
        <f ca="1">f_nav_adjustedreturn(A3134,参数!$B$5,参数!$B$4)</f>
        <v>15.929203539823</v>
      </c>
      <c r="N3134" s="17">
        <f ca="1">f_nav_periodreturnrankingper(A3134,参数!$B$5,参数!$B$4,3)</f>
        <v>63.0350194552529</v>
      </c>
      <c r="O3134" s="17">
        <f ca="1">f_nav_adjustedreturn(A3134,参数!$B$6,参数!$B$5)</f>
        <v>13.5787232207045</v>
      </c>
      <c r="P3134" s="17">
        <f ca="1">f_nav_periodreturnrankingper(A3134,参数!$B$6,参数!$B$5,3)</f>
        <v>15.4488517745303</v>
      </c>
      <c r="Q3134" s="25">
        <f>f_return(A3134,1,参数!$B$1-365/2,参数!$B$1)</f>
        <v>50.273359085843</v>
      </c>
      <c r="R3134" s="25">
        <f ca="1">f_return(A3134,1,参数!$B$4,参数!$B$1)</f>
        <v>13.905688987466</v>
      </c>
      <c r="S3134" s="25">
        <f ca="1">f_return(A3134,1,参数!$B$6,参数!$B$1)</f>
        <v>14.069244198459</v>
      </c>
      <c r="T3134" t="str">
        <f>f_info_investtype(A3134)</f>
        <v>偏股混合型基金</v>
      </c>
      <c r="U3134" t="str">
        <f>f_info_fundmanager(A3134)</f>
        <v>张钟玉,苏秉毅</v>
      </c>
      <c r="V3134">
        <f>f_info_manager_onthepostdays(A3134,1)</f>
        <v>2175</v>
      </c>
      <c r="W3134" s="25">
        <f ca="1">f_return_1w(A3134,"0",参数!$B$2)</f>
        <v>-2.28671943711522</v>
      </c>
      <c r="X3134" s="25">
        <f>f_return_1m(A3134,"0",参数!$B$1)</f>
        <v>9.90033222591362</v>
      </c>
      <c r="Y3134" s="25">
        <f>f_return_3m(A3134,0,参数!$B$1)</f>
        <v>17.4715909090909</v>
      </c>
      <c r="Z3134" s="25">
        <f>f_return_6m(A3134,0,参数!B3133)</f>
        <v>18.1623931623932</v>
      </c>
      <c r="AA3134" t="str">
        <f>f_dq_status(A3134,参数!$B$1)</f>
        <v>开放申购|开放赎回</v>
      </c>
      <c r="AB3134" s="17">
        <f ca="1">f_risk_maxdownside(A3134,参数!$B$6,参数!$B$1)</f>
        <v>-29.7757750370013</v>
      </c>
      <c r="AC3134" s="17">
        <f ca="1">f_risk_maxdownside(A3134,参数!$B$4,参数!$B$1)</f>
        <v>-29.7757750370013</v>
      </c>
      <c r="AD3134" t="str">
        <f ca="1">f_risk_maxdownside_date(A3134,参数!$B$6,参数!$B$1)</f>
        <v>20180127-20181018</v>
      </c>
    </row>
    <row r="3135" spans="1:30">
      <c r="A3135" s="15" t="s">
        <v>3163</v>
      </c>
      <c r="B3135" t="str">
        <f>f_info_name(A3135)</f>
        <v>大成竞争优势</v>
      </c>
      <c r="C3135" t="str">
        <f>f_info_setupdate(A3135)</f>
        <v>2014-04-22</v>
      </c>
      <c r="D3135" s="16">
        <f t="shared" si="48"/>
        <v>2470</v>
      </c>
      <c r="F3135" s="17">
        <f>f_netasset_total(A3135,参数!$B$1,100000000)</f>
        <v>2.5651098141</v>
      </c>
      <c r="G3135" s="17">
        <f ca="1">f_nav_adjustedreturn(A3135,参数!$B$2,参数!$B$1)</f>
        <v>26.953125</v>
      </c>
      <c r="H3135" s="17">
        <f ca="1">f_nav_periodreturnrankingper(A3135,参数!$B$2,参数!$B$1,3)</f>
        <v>94.8969578017664</v>
      </c>
      <c r="I3135" s="17">
        <f ca="1">f_nav_adjustedreturn(A3135,参数!$B$3,参数!$B$2)</f>
        <v>4.70347648261759</v>
      </c>
      <c r="J3135" s="17">
        <f ca="1">f_nav_periodreturnrankingper(A3135,参数!$B$3,参数!$B$2,3)</f>
        <v>99.7245179063361</v>
      </c>
      <c r="K3135" s="17">
        <f ca="1">f_nav_adjustedreturn(A3135,参数!$B$4,参数!$B$3)</f>
        <v>-30.1428571428571</v>
      </c>
      <c r="L3135" s="17">
        <f ca="1">f_nav_periodreturnrankingper(A3135,参数!$B$4,参数!$B$3,3)</f>
        <v>81.9587628865979</v>
      </c>
      <c r="M3135" s="17">
        <f ca="1">f_nav_adjustedreturn(A3135,参数!$B$5,参数!$B$4)</f>
        <v>40.5622489959839</v>
      </c>
      <c r="N3135" s="17">
        <f ca="1">f_nav_periodreturnrankingper(A3135,参数!$B$5,参数!$B$4,3)</f>
        <v>10.1167315175097</v>
      </c>
      <c r="O3135" s="17">
        <f ca="1">f_nav_adjustedreturn(A3135,参数!$B$6,参数!$B$5)</f>
        <v>20.1201201201201</v>
      </c>
      <c r="P3135" s="17">
        <f ca="1">f_nav_periodreturnrankingper(A3135,参数!$B$6,参数!$B$5,3)</f>
        <v>5.42797494780793</v>
      </c>
      <c r="Q3135" s="25">
        <f>f_return(A3135,1,参数!$B$1-365/2,参数!$B$1)</f>
        <v>31.5873102639287</v>
      </c>
      <c r="R3135" s="25">
        <f ca="1">f_return(A3135,1,参数!$B$4,参数!$B$1)</f>
        <v>-2.43780544343212</v>
      </c>
      <c r="S3135" s="25">
        <f ca="1">f_return(A3135,1,参数!$B$6,参数!$B$1)</f>
        <v>9.31240378203844</v>
      </c>
      <c r="T3135" t="str">
        <f>f_info_investtype(A3135)</f>
        <v>偏股混合型基金</v>
      </c>
      <c r="U3135" t="str">
        <f>f_info_fundmanager(A3135)</f>
        <v>徐彦</v>
      </c>
      <c r="V3135">
        <f>f_info_manager_onthepostdays(A3135,1)</f>
        <v>409</v>
      </c>
      <c r="W3135" s="25">
        <f ca="1">f_return_1w(A3135,"0",参数!$B$2)</f>
        <v>-2.56898192197906</v>
      </c>
      <c r="X3135" s="25">
        <f>f_return_1m(A3135,"0",参数!$B$1)</f>
        <v>3.5031847133758</v>
      </c>
      <c r="Y3135" s="25">
        <f>f_return_3m(A3135,0,参数!$B$1)</f>
        <v>4.3338683788122</v>
      </c>
      <c r="Z3135" s="25">
        <f>f_return_6m(A3135,0,参数!B3134)</f>
        <v>8.63369656328583</v>
      </c>
      <c r="AA3135" t="str">
        <f>f_dq_status(A3135,参数!$B$1)</f>
        <v>开放申购|开放赎回</v>
      </c>
      <c r="AB3135" s="17">
        <f ca="1">f_risk_maxdownside(A3135,参数!$B$6,参数!$B$1)</f>
        <v>-35.7954545454545</v>
      </c>
      <c r="AC3135" s="17">
        <f ca="1">f_risk_maxdownside(A3135,参数!$B$4,参数!$B$1)</f>
        <v>-35.4285714285714</v>
      </c>
      <c r="AD3135" t="str">
        <f ca="1">f_risk_maxdownside_date(A3135,参数!$B$6,参数!$B$1)</f>
        <v>20180110-20200323</v>
      </c>
    </row>
    <row r="3136" spans="1:30">
      <c r="A3136" s="15" t="s">
        <v>3164</v>
      </c>
      <c r="B3136" t="str">
        <f>f_info_name(A3136)</f>
        <v>大成内需增长A</v>
      </c>
      <c r="C3136" t="str">
        <f>f_info_setupdate(A3136)</f>
        <v>2011-06-14</v>
      </c>
      <c r="D3136" s="16">
        <f t="shared" si="48"/>
        <v>3513</v>
      </c>
      <c r="F3136" s="17">
        <f>f_netasset_total(A3136,参数!$B$1,100000000)</f>
        <v>3.852059397</v>
      </c>
      <c r="G3136" s="17">
        <f ca="1">f_nav_adjustedreturn(A3136,参数!$B$2,参数!$B$1)</f>
        <v>75.8575628879451</v>
      </c>
      <c r="H3136" s="17">
        <f ca="1">f_nav_periodreturnrankingper(A3136,参数!$B$2,参数!$B$1,3)</f>
        <v>37.585868498528</v>
      </c>
      <c r="I3136" s="17">
        <f ca="1">f_nav_adjustedreturn(A3136,参数!$B$3,参数!$B$2)</f>
        <v>47.5891996142719</v>
      </c>
      <c r="J3136" s="17">
        <f ca="1">f_nav_periodreturnrankingper(A3136,参数!$B$3,参数!$B$2,3)</f>
        <v>39.2561983471074</v>
      </c>
      <c r="K3136" s="17">
        <f ca="1">f_nav_adjustedreturn(A3136,参数!$B$4,参数!$B$3)</f>
        <v>-28.5566655184292</v>
      </c>
      <c r="L3136" s="17">
        <f ca="1">f_nav_periodreturnrankingper(A3136,参数!$B$4,参数!$B$3,3)</f>
        <v>73.8831615120275</v>
      </c>
      <c r="M3136" s="17">
        <f ca="1">f_nav_adjustedreturn(A3136,参数!$B$5,参数!$B$4)</f>
        <v>32.3892188213796</v>
      </c>
      <c r="N3136" s="17">
        <f ca="1">f_nav_periodreturnrankingper(A3136,参数!$B$5,参数!$B$4,3)</f>
        <v>23.9299610894942</v>
      </c>
      <c r="O3136" s="17">
        <f ca="1">f_nav_adjustedreturn(A3136,参数!$B$6,参数!$B$5)</f>
        <v>1.38824618232299</v>
      </c>
      <c r="P3136" s="17">
        <f ca="1">f_nav_periodreturnrankingper(A3136,参数!$B$6,参数!$B$5,3)</f>
        <v>57.6200417536534</v>
      </c>
      <c r="Q3136" s="25">
        <f>f_return(A3136,1,参数!$B$1-365/2,参数!$B$1)</f>
        <v>61.764822331376</v>
      </c>
      <c r="R3136" s="25">
        <f ca="1">f_return(A3136,1,参数!$B$4,参数!$B$1)</f>
        <v>22.8318196328787</v>
      </c>
      <c r="S3136" s="25">
        <f ca="1">f_return(A3136,1,参数!$B$6,参数!$B$1)</f>
        <v>20.0016291662104</v>
      </c>
      <c r="T3136" t="str">
        <f>f_info_investtype(A3136)</f>
        <v>偏股混合型基金</v>
      </c>
      <c r="U3136" t="str">
        <f>f_info_fundmanager(A3136)</f>
        <v>张烨</v>
      </c>
      <c r="V3136">
        <f>f_info_manager_onthepostdays(A3136,1)</f>
        <v>501</v>
      </c>
      <c r="W3136" s="25">
        <f ca="1">f_return_1w(A3136,"0",参数!$B$2)</f>
        <v>-3.19418089816572</v>
      </c>
      <c r="X3136" s="25">
        <f>f_return_1m(A3136,"0",参数!$B$1)</f>
        <v>9.76753670473083</v>
      </c>
      <c r="Y3136" s="25">
        <f>f_return_3m(A3136,0,参数!$B$1)</f>
        <v>21.0478974589611</v>
      </c>
      <c r="Z3136" s="25">
        <f>f_return_6m(A3136,0,参数!B3135)</f>
        <v>27.4274047186933</v>
      </c>
      <c r="AA3136" t="str">
        <f>f_dq_status(A3136,参数!$B$1)</f>
        <v>开放申购|开放赎回</v>
      </c>
      <c r="AB3136" s="17">
        <f ca="1">f_risk_maxdownside(A3136,参数!$B$6,参数!$B$1)</f>
        <v>-34.052757793765</v>
      </c>
      <c r="AC3136" s="17">
        <f ca="1">f_risk_maxdownside(A3136,参数!$B$4,参数!$B$1)</f>
        <v>-33.5748792270531</v>
      </c>
      <c r="AD3136" t="str">
        <f ca="1">f_risk_maxdownside_date(A3136,参数!$B$6,参数!$B$1)</f>
        <v>20180125-20181018</v>
      </c>
    </row>
    <row r="3137" spans="1:30">
      <c r="A3137" s="15" t="s">
        <v>3165</v>
      </c>
      <c r="B3137" t="str">
        <f>f_info_name(A3137)</f>
        <v>大成消费主题</v>
      </c>
      <c r="C3137" t="str">
        <f>f_info_setupdate(A3137)</f>
        <v>2011-11-08</v>
      </c>
      <c r="D3137" s="16">
        <f t="shared" si="48"/>
        <v>3366</v>
      </c>
      <c r="F3137" s="17">
        <f>f_netasset_total(A3137,参数!$B$1,100000000)</f>
        <v>1.5024092037</v>
      </c>
      <c r="G3137" s="17">
        <f ca="1">f_nav_adjustedreturn(A3137,参数!$B$2,参数!$B$1)</f>
        <v>95.706106870229</v>
      </c>
      <c r="H3137" s="17">
        <f ca="1">f_nav_periodreturnrankingper(A3137,参数!$B$2,参数!$B$1,3)</f>
        <v>12.6594700686948</v>
      </c>
      <c r="I3137" s="17">
        <f ca="1">f_nav_adjustedreturn(A3137,参数!$B$3,参数!$B$2)</f>
        <v>42.9740791268758</v>
      </c>
      <c r="J3137" s="17">
        <f ca="1">f_nav_periodreturnrankingper(A3137,参数!$B$3,参数!$B$2,3)</f>
        <v>49.3112947658402</v>
      </c>
      <c r="K3137" s="17">
        <f ca="1">f_nav_adjustedreturn(A3137,参数!$B$4,参数!$B$3)</f>
        <v>-17.9171332586786</v>
      </c>
      <c r="L3137" s="17">
        <f ca="1">f_nav_periodreturnrankingper(A3137,参数!$B$4,参数!$B$3,3)</f>
        <v>20.7903780068729</v>
      </c>
      <c r="M3137" s="17">
        <f ca="1">f_nav_adjustedreturn(A3137,参数!$B$5,参数!$B$4)</f>
        <v>10.6435643564356</v>
      </c>
      <c r="N3137" s="17">
        <f ca="1">f_nav_periodreturnrankingper(A3137,参数!$B$5,参数!$B$4,3)</f>
        <v>73.5408560311284</v>
      </c>
      <c r="O3137" s="17">
        <f ca="1">f_nav_adjustedreturn(A3137,参数!$B$6,参数!$B$5)</f>
        <v>-31.2447078746825</v>
      </c>
      <c r="P3137" s="17">
        <f ca="1">f_nav_periodreturnrankingper(A3137,参数!$B$6,参数!$B$5,3)</f>
        <v>100</v>
      </c>
      <c r="Q3137" s="25">
        <f>f_return(A3137,1,参数!$B$1-365/2,参数!$B$1)</f>
        <v>120.415570687598</v>
      </c>
      <c r="R3137" s="25">
        <f ca="1">f_return(A3137,1,参数!$B$4,参数!$B$1)</f>
        <v>31.9050954655508</v>
      </c>
      <c r="S3137" s="25">
        <f ca="1">f_return(A3137,1,参数!$B$6,参数!$B$1)</f>
        <v>11.6582121231834</v>
      </c>
      <c r="T3137" t="str">
        <f>f_info_investtype(A3137)</f>
        <v>偏股混合型基金</v>
      </c>
      <c r="U3137" t="str">
        <f>f_info_fundmanager(A3137)</f>
        <v>齐炜中</v>
      </c>
      <c r="V3137">
        <f>f_info_manager_onthepostdays(A3137,1)</f>
        <v>374</v>
      </c>
      <c r="W3137" s="25">
        <f ca="1">f_return_1w(A3137,"0",参数!$B$2)</f>
        <v>-1.22525918944391</v>
      </c>
      <c r="X3137" s="25">
        <f>f_return_1m(A3137,"0",参数!$B$1)</f>
        <v>14.5170295924065</v>
      </c>
      <c r="Y3137" s="25">
        <f>f_return_3m(A3137,0,参数!$B$1)</f>
        <v>30.6369426751592</v>
      </c>
      <c r="Z3137" s="25">
        <f>f_return_6m(A3137,0,参数!B3136)</f>
        <v>37.5321336760926</v>
      </c>
      <c r="AA3137" t="str">
        <f>f_dq_status(A3137,参数!$B$1)</f>
        <v>开放申购|开放赎回</v>
      </c>
      <c r="AB3137" s="17">
        <f ca="1">f_risk_maxdownside(A3137,参数!$B$6,参数!$B$1)</f>
        <v>-41.8965517241379</v>
      </c>
      <c r="AC3137" s="17">
        <f ca="1">f_risk_maxdownside(A3137,参数!$B$4,参数!$B$1)</f>
        <v>-27.6824034334764</v>
      </c>
      <c r="AD3137" t="str">
        <f ca="1">f_risk_maxdownside_date(A3137,参数!$B$6,参数!$B$1)</f>
        <v>20160223-20181018</v>
      </c>
    </row>
    <row r="3138" spans="1:30">
      <c r="A3138" s="15" t="s">
        <v>3166</v>
      </c>
      <c r="B3138" t="str">
        <f>f_info_name(A3138)</f>
        <v>大成可转债增强</v>
      </c>
      <c r="C3138" t="str">
        <f>f_info_setupdate(A3138)</f>
        <v>2011-11-30</v>
      </c>
      <c r="D3138" s="16">
        <f t="shared" si="48"/>
        <v>3344</v>
      </c>
      <c r="F3138" s="17">
        <f>f_netasset_total(A3138,参数!$B$1,100000000)</f>
        <v>0.2172471041</v>
      </c>
      <c r="G3138" s="17">
        <f ca="1">f_nav_adjustedreturn(A3138,参数!$B$2,参数!$B$1)</f>
        <v>15.3389830508474</v>
      </c>
      <c r="H3138" s="17">
        <f ca="1">f_nav_periodreturnrankingper(A3138,参数!$B$2,参数!$B$1,3)</f>
        <v>23.7735849056604</v>
      </c>
      <c r="I3138" s="17">
        <f ca="1">f_nav_adjustedreturn(A3138,参数!$B$3,参数!$B$2)</f>
        <v>14.7859922178988</v>
      </c>
      <c r="J3138" s="17">
        <f ca="1">f_nav_periodreturnrankingper(A3138,参数!$B$3,参数!$B$2,3)</f>
        <v>16.1702127659574</v>
      </c>
      <c r="K3138" s="17">
        <f ca="1">f_nav_adjustedreturn(A3138,参数!$B$4,参数!$B$3)</f>
        <v>-14.9006622516556</v>
      </c>
      <c r="L3138" s="17">
        <f ca="1">f_nav_periodreturnrankingper(A3138,参数!$B$4,参数!$B$3,3)</f>
        <v>97.8520286396181</v>
      </c>
      <c r="M3138" s="17">
        <f ca="1">f_nav_adjustedreturn(A3138,参数!$B$5,参数!$B$4)</f>
        <v>5.94925634295714</v>
      </c>
      <c r="N3138" s="17">
        <f ca="1">f_nav_periodreturnrankingper(A3138,参数!$B$5,参数!$B$4,3)</f>
        <v>28.1767955801105</v>
      </c>
      <c r="O3138" s="17">
        <f ca="1">f_nav_adjustedreturn(A3138,参数!$B$6,参数!$B$5)</f>
        <v>-4.2713567839196</v>
      </c>
      <c r="P3138" s="17">
        <f ca="1">f_nav_periodreturnrankingper(A3138,参数!$B$6,参数!$B$5,3)</f>
        <v>91.9491525423729</v>
      </c>
      <c r="Q3138" s="25">
        <f>f_return(A3138,1,参数!$B$1-365/2,参数!$B$1)</f>
        <v>9.189397568569</v>
      </c>
      <c r="R3138" s="25">
        <f ca="1">f_return(A3138,1,参数!$B$4,参数!$B$1)</f>
        <v>4.05141216060345</v>
      </c>
      <c r="S3138" s="25">
        <f ca="1">f_return(A3138,1,参数!$B$6,参数!$B$1)</f>
        <v>2.64984837729141</v>
      </c>
      <c r="T3138" t="str">
        <f>f_info_investtype(A3138)</f>
        <v>混合债券型二级基金</v>
      </c>
      <c r="U3138" t="str">
        <f>f_info_fundmanager(A3138)</f>
        <v>李富强</v>
      </c>
      <c r="V3138">
        <f>f_info_manager_onthepostdays(A3138,1)</f>
        <v>941</v>
      </c>
      <c r="W3138" s="25">
        <f ca="1">f_return_1w(A3138,"0",参数!$B$2)</f>
        <v>-0.505902192242833</v>
      </c>
      <c r="X3138" s="25">
        <f>f_return_1m(A3138,"0",参数!$B$1)</f>
        <v>6.7450980392157</v>
      </c>
      <c r="Y3138" s="25">
        <f>f_return_3m(A3138,0,参数!$B$1)</f>
        <v>7.24980299448386</v>
      </c>
      <c r="Z3138" s="25">
        <f>f_return_6m(A3138,0,参数!B3137)</f>
        <v>-3.52011494252874</v>
      </c>
      <c r="AA3138" t="str">
        <f>f_dq_status(A3138,参数!$B$1)</f>
        <v>开放申购|开放赎回</v>
      </c>
      <c r="AB3138" s="17">
        <f ca="1">f_risk_maxdownside(A3138,参数!$B$6,参数!$B$1)</f>
        <v>-22.7129337539432</v>
      </c>
      <c r="AC3138" s="17">
        <f ca="1">f_risk_maxdownside(A3138,参数!$B$4,参数!$B$1)</f>
        <v>-19.0751445086705</v>
      </c>
      <c r="AD3138" t="str">
        <f ca="1">f_risk_maxdownside_date(A3138,参数!$B$6,参数!$B$1)</f>
        <v>20161115-20181018</v>
      </c>
    </row>
    <row r="3139" spans="1:30">
      <c r="A3139" s="15" t="s">
        <v>3167</v>
      </c>
      <c r="B3139" t="str">
        <f>f_info_name(A3139)</f>
        <v>大成新锐产业</v>
      </c>
      <c r="C3139" t="str">
        <f>f_info_setupdate(A3139)</f>
        <v>2012-03-20</v>
      </c>
      <c r="D3139" s="16">
        <f t="shared" ref="D3139:D3202" si="49">DATEDIF(C3139,"2021-1-25","d")</f>
        <v>3233</v>
      </c>
      <c r="F3139" s="17">
        <f>f_netasset_total(A3139,参数!$B$1,100000000)</f>
        <v>8.9239929123</v>
      </c>
      <c r="G3139" s="17">
        <f ca="1">f_nav_adjustedreturn(A3139,参数!$B$2,参数!$B$1)</f>
        <v>103.578431372549</v>
      </c>
      <c r="H3139" s="17">
        <f ca="1">f_nav_periodreturnrankingper(A3139,参数!$B$2,参数!$B$1,3)</f>
        <v>8.24337585868498</v>
      </c>
      <c r="I3139" s="17">
        <f ca="1">f_nav_adjustedreturn(A3139,参数!$B$3,参数!$B$2)</f>
        <v>44.8863636363636</v>
      </c>
      <c r="J3139" s="17">
        <f ca="1">f_nav_periodreturnrankingper(A3139,参数!$B$3,参数!$B$2,3)</f>
        <v>45.3168044077135</v>
      </c>
      <c r="K3139" s="17">
        <f ca="1">f_nav_adjustedreturn(A3139,参数!$B$4,参数!$B$3)</f>
        <v>-18.8472622478386</v>
      </c>
      <c r="L3139" s="17">
        <f ca="1">f_nav_periodreturnrankingper(A3139,参数!$B$4,参数!$B$3,3)</f>
        <v>24.2268041237113</v>
      </c>
      <c r="M3139" s="17">
        <f ca="1">f_nav_adjustedreturn(A3139,参数!$B$5,参数!$B$4)</f>
        <v>4.64414957780459</v>
      </c>
      <c r="N3139" s="17">
        <f ca="1">f_nav_periodreturnrankingper(A3139,参数!$B$5,参数!$B$4,3)</f>
        <v>86.1867704280156</v>
      </c>
      <c r="O3139" s="17">
        <f ca="1">f_nav_adjustedreturn(A3139,参数!$B$6,参数!$B$5)</f>
        <v>26.4834161388836</v>
      </c>
      <c r="P3139" s="17">
        <f ca="1">f_nav_periodreturnrankingper(A3139,参数!$B$6,参数!$B$5,3)</f>
        <v>2.2964509394572</v>
      </c>
      <c r="Q3139" s="25">
        <f>f_return(A3139,1,参数!$B$1-365/2,参数!$B$1)</f>
        <v>108.134247150262</v>
      </c>
      <c r="R3139" s="25">
        <f ca="1">f_return(A3139,1,参数!$B$4,参数!$B$1)</f>
        <v>33.7330852627648</v>
      </c>
      <c r="S3139" s="25">
        <f ca="1">f_return(A3139,1,参数!$B$6,参数!$B$1)</f>
        <v>25.8018448503368</v>
      </c>
      <c r="T3139" t="str">
        <f>f_info_investtype(A3139)</f>
        <v>偏股混合型基金</v>
      </c>
      <c r="U3139" t="str">
        <f>f_info_fundmanager(A3139)</f>
        <v>韩创</v>
      </c>
      <c r="V3139">
        <f>f_info_manager_onthepostdays(A3139,1)</f>
        <v>763</v>
      </c>
      <c r="W3139" s="25">
        <f ca="1">f_return_1w(A3139,"0",参数!$B$2)</f>
        <v>-2.62529832935563</v>
      </c>
      <c r="X3139" s="25">
        <f>f_return_1m(A3139,"0",参数!$B$1)</f>
        <v>16.8871376301717</v>
      </c>
      <c r="Y3139" s="25">
        <f>f_return_3m(A3139,0,参数!$B$1)</f>
        <v>28.9751552795031</v>
      </c>
      <c r="Z3139" s="25">
        <f>f_return_6m(A3139,0,参数!B3138)</f>
        <v>29.4894366197183</v>
      </c>
      <c r="AA3139" t="str">
        <f>f_dq_status(A3139,参数!$B$1)</f>
        <v>开放申购|开放赎回</v>
      </c>
      <c r="AB3139" s="17">
        <f ca="1">f_risk_maxdownside(A3139,参数!$B$6,参数!$B$1)</f>
        <v>-28.3738938053097</v>
      </c>
      <c r="AC3139" s="17">
        <f ca="1">f_risk_maxdownside(A3139,参数!$B$4,参数!$B$1)</f>
        <v>-28.1354051054384</v>
      </c>
      <c r="AD3139" t="str">
        <f ca="1">f_risk_maxdownside_date(A3139,参数!$B$6,参数!$B$1)</f>
        <v>20161129-20181018</v>
      </c>
    </row>
    <row r="3140" spans="1:30">
      <c r="A3140" s="15" t="s">
        <v>3168</v>
      </c>
      <c r="B3140" t="str">
        <f>f_info_name(A3140)</f>
        <v>大成景恒A</v>
      </c>
      <c r="C3140" t="str">
        <f>f_info_setupdate(A3140)</f>
        <v>2012-06-15</v>
      </c>
      <c r="D3140" s="16">
        <f t="shared" si="49"/>
        <v>3146</v>
      </c>
      <c r="F3140" s="17">
        <f>f_netasset_total(A3140,参数!$B$1,100000000)</f>
        <v>0.4507804918</v>
      </c>
      <c r="G3140" s="17">
        <f ca="1">f_nav_adjustedreturn(A3140,参数!$B$2,参数!$B$1)</f>
        <v>16.3204747774481</v>
      </c>
      <c r="H3140" s="17">
        <f ca="1">f_nav_periodreturnrankingper(A3140,参数!$B$2,参数!$B$1,3)</f>
        <v>98.8223748773307</v>
      </c>
      <c r="I3140" s="17">
        <f ca="1">f_nav_adjustedreturn(A3140,参数!$B$3,参数!$B$2)</f>
        <v>30.4937076476283</v>
      </c>
      <c r="J3140" s="17">
        <f ca="1">f_nav_periodreturnrankingper(A3140,参数!$B$3,参数!$B$2,3)</f>
        <v>73.9669421487603</v>
      </c>
      <c r="K3140" s="17">
        <f ca="1">f_nav_adjustedreturn(A3140,参数!$B$4,参数!$B$3)</f>
        <v>3.0938123752495</v>
      </c>
      <c r="L3140" s="17">
        <f ca="1">f_nav_periodreturnrankingper(A3140,参数!$B$4,参数!$B$3,3)</f>
        <v>0.515463917525773</v>
      </c>
      <c r="M3140" s="17">
        <f ca="1">f_nav_adjustedreturn(A3140,参数!$B$5,参数!$B$4)</f>
        <v>-0.0997008973080687</v>
      </c>
      <c r="N3140" s="17">
        <f ca="1">f_nav_periodreturnrankingper(A3140,参数!$B$5,参数!$B$4,3)</f>
        <v>92.9961089494163</v>
      </c>
      <c r="O3140" s="17">
        <f ca="1">f_nav_adjustedreturn(A3140,参数!$B$6,参数!$B$5)</f>
        <v>-0.791295746785354</v>
      </c>
      <c r="P3140" s="17">
        <f ca="1">f_nav_periodreturnrankingper(A3140,参数!$B$6,参数!$B$5,3)</f>
        <v>64.509394572025</v>
      </c>
      <c r="Q3140" s="25">
        <f>f_return(A3140,1,参数!$B$1-365/2,参数!$B$1)</f>
        <v>-2.48287996545942</v>
      </c>
      <c r="R3140" s="25">
        <f ca="1">f_return(A3140,1,参数!$B$4,参数!$B$1)</f>
        <v>16.0825565816616</v>
      </c>
      <c r="S3140" s="25">
        <f ca="1">f_return(A3140,1,参数!$B$6,参数!$B$1)</f>
        <v>9.16344985048716</v>
      </c>
      <c r="T3140" t="str">
        <f>f_info_investtype(A3140)</f>
        <v>偏股混合型基金</v>
      </c>
      <c r="U3140" t="str">
        <f>f_info_fundmanager(A3140)</f>
        <v>苏秉毅</v>
      </c>
      <c r="V3140">
        <f>f_info_manager_onthepostdays(A3140,1)</f>
        <v>961</v>
      </c>
      <c r="W3140" s="25">
        <f ca="1">f_return_1w(A3140,"0",参数!$B$2)</f>
        <v>-3.16091954022987</v>
      </c>
      <c r="X3140" s="25">
        <f>f_return_1m(A3140,"0",参数!$B$1)</f>
        <v>-5.14216575922565</v>
      </c>
      <c r="Y3140" s="25">
        <f>f_return_3m(A3140,0,参数!$B$1)</f>
        <v>-7.54716981132075</v>
      </c>
      <c r="Z3140" s="25">
        <f>f_return_6m(A3140,0,参数!B3139)</f>
        <v>-11.8266978922717</v>
      </c>
      <c r="AA3140" t="str">
        <f>f_dq_status(A3140,参数!$B$1)</f>
        <v>开放申购|开放赎回</v>
      </c>
      <c r="AB3140" s="17">
        <f ca="1">f_risk_maxdownside(A3140,参数!$B$6,参数!$B$1)</f>
        <v>-17.7949709864604</v>
      </c>
      <c r="AC3140" s="17">
        <f ca="1">f_risk_maxdownside(A3140,参数!$B$4,参数!$B$1)</f>
        <v>-17.7949709864604</v>
      </c>
      <c r="AD3140" t="str">
        <f ca="1">f_risk_maxdownside_date(A3140,参数!$B$6,参数!$B$1)</f>
        <v>20180814-20181018</v>
      </c>
    </row>
    <row r="3141" spans="1:30">
      <c r="A3141" s="15" t="s">
        <v>3169</v>
      </c>
      <c r="B3141" t="str">
        <f>f_info_name(A3141)</f>
        <v>大成健康产业</v>
      </c>
      <c r="C3141" t="str">
        <f>f_info_setupdate(A3141)</f>
        <v>2014-01-24</v>
      </c>
      <c r="D3141" s="16">
        <f t="shared" si="49"/>
        <v>2558</v>
      </c>
      <c r="F3141" s="17">
        <f>f_netasset_total(A3141,参数!$B$1,100000000)</f>
        <v>1.0829979679</v>
      </c>
      <c r="G3141" s="17">
        <f ca="1">f_nav_adjustedreturn(A3141,参数!$B$2,参数!$B$1)</f>
        <v>107.684824902724</v>
      </c>
      <c r="H3141" s="17">
        <f ca="1">f_nav_periodreturnrankingper(A3141,参数!$B$2,参数!$B$1,3)</f>
        <v>6.08439646712463</v>
      </c>
      <c r="I3141" s="17">
        <f ca="1">f_nav_adjustedreturn(A3141,参数!$B$3,参数!$B$2)</f>
        <v>42.382271468144</v>
      </c>
      <c r="J3141" s="17">
        <f ca="1">f_nav_periodreturnrankingper(A3141,参数!$B$3,参数!$B$2,3)</f>
        <v>50.6887052341598</v>
      </c>
      <c r="K3141" s="17">
        <f ca="1">f_nav_adjustedreturn(A3141,参数!$B$4,参数!$B$3)</f>
        <v>-33.2099907493062</v>
      </c>
      <c r="L3141" s="17">
        <f ca="1">f_nav_periodreturnrankingper(A3141,参数!$B$4,参数!$B$3,3)</f>
        <v>92.0962199312715</v>
      </c>
      <c r="M3141" s="17">
        <f ca="1">f_nav_adjustedreturn(A3141,参数!$B$5,参数!$B$4)</f>
        <v>22.6393629124005</v>
      </c>
      <c r="N3141" s="17">
        <f ca="1">f_nav_periodreturnrankingper(A3141,参数!$B$5,参数!$B$4,3)</f>
        <v>45.5252918287938</v>
      </c>
      <c r="O3141" s="17">
        <f ca="1">f_nav_adjustedreturn(A3141,参数!$B$6,参数!$B$5)</f>
        <v>-13.3858267716535</v>
      </c>
      <c r="P3141" s="17">
        <f ca="1">f_nav_periodreturnrankingper(A3141,参数!$B$6,参数!$B$5,3)</f>
        <v>93.5281837160751</v>
      </c>
      <c r="Q3141" s="25">
        <f>f_return(A3141,1,参数!$B$1-365/2,参数!$B$1)</f>
        <v>77.6604581440066</v>
      </c>
      <c r="R3141" s="25">
        <f ca="1">f_return(A3141,1,参数!$B$4,参数!$B$1)</f>
        <v>25.4394576374843</v>
      </c>
      <c r="S3141" s="25">
        <f ca="1">f_return(A3141,1,参数!$B$6,参数!$B$1)</f>
        <v>15.9925846335518</v>
      </c>
      <c r="T3141" t="str">
        <f>f_info_investtype(A3141)</f>
        <v>偏股混合型基金</v>
      </c>
      <c r="U3141" t="str">
        <f>f_info_fundmanager(A3141)</f>
        <v>杨挺</v>
      </c>
      <c r="V3141">
        <f>f_info_manager_onthepostdays(A3141,1)</f>
        <v>2422</v>
      </c>
      <c r="W3141" s="25">
        <f ca="1">f_return_1w(A3141,"0",参数!$B$2)</f>
        <v>-1.0587102983638</v>
      </c>
      <c r="X3141" s="25">
        <f>f_return_1m(A3141,"0",参数!$B$1)</f>
        <v>18.8752783964365</v>
      </c>
      <c r="Y3141" s="25">
        <f>f_return_3m(A3141,0,参数!$B$1)</f>
        <v>32.6911124922312</v>
      </c>
      <c r="Z3141" s="25">
        <f>f_return_6m(A3141,0,参数!B3140)</f>
        <v>30.9875813128326</v>
      </c>
      <c r="AA3141" t="str">
        <f>f_dq_status(A3141,参数!$B$1)</f>
        <v>开放申购|开放赎回</v>
      </c>
      <c r="AB3141" s="17">
        <f ca="1">f_risk_maxdownside(A3141,参数!$B$6,参数!$B$1)</f>
        <v>-36.9724770642202</v>
      </c>
      <c r="AC3141" s="17">
        <f ca="1">f_risk_maxdownside(A3141,参数!$B$4,参数!$B$1)</f>
        <v>-36.4477335800185</v>
      </c>
      <c r="AD3141" t="str">
        <f ca="1">f_risk_maxdownside_date(A3141,参数!$B$6,参数!$B$1)</f>
        <v>20180125-20190103</v>
      </c>
    </row>
    <row r="3142" spans="1:30">
      <c r="A3142" s="15" t="s">
        <v>3170</v>
      </c>
      <c r="B3142" t="str">
        <f>f_info_name(A3142)</f>
        <v>富国天源沪港深</v>
      </c>
      <c r="C3142" t="str">
        <f>f_info_setupdate(A3142)</f>
        <v>2002-08-16</v>
      </c>
      <c r="D3142" s="16">
        <f t="shared" si="49"/>
        <v>6737</v>
      </c>
      <c r="F3142" s="17">
        <f>f_netasset_total(A3142,参数!$B$1,100000000)</f>
        <v>6.4611142956</v>
      </c>
      <c r="G3142" s="17">
        <f ca="1">f_nav_adjustedreturn(A3142,参数!$B$2,参数!$B$1)</f>
        <v>64.6690984887962</v>
      </c>
      <c r="H3142" s="17">
        <f ca="1">f_nav_periodreturnrankingper(A3142,参数!$B$2,参数!$B$1,3)</f>
        <v>13.3333333333333</v>
      </c>
      <c r="I3142" s="17">
        <f ca="1">f_nav_adjustedreturn(A3142,参数!$B$3,参数!$B$2)</f>
        <v>39.7669337217771</v>
      </c>
      <c r="J3142" s="17">
        <f ca="1">f_nav_periodreturnrankingper(A3142,参数!$B$3,参数!$B$2,3)</f>
        <v>30.952380952381</v>
      </c>
      <c r="K3142" s="17">
        <f ca="1">f_nav_adjustedreturn(A3142,参数!$B$4,参数!$B$3)</f>
        <v>-29.0439276485788</v>
      </c>
      <c r="L3142" s="17">
        <f ca="1">f_nav_periodreturnrankingper(A3142,参数!$B$4,参数!$B$3,3)</f>
        <v>100</v>
      </c>
      <c r="M3142" s="17">
        <f ca="1">f_nav_adjustedreturn(A3142,参数!$B$5,参数!$B$4)</f>
        <v>40.0289017341041</v>
      </c>
      <c r="N3142" s="17">
        <f ca="1">f_nav_periodreturnrankingper(A3142,参数!$B$5,参数!$B$4,3)</f>
        <v>10</v>
      </c>
      <c r="O3142" s="17">
        <f ca="1">f_nav_adjustedreturn(A3142,参数!$B$6,参数!$B$5)</f>
        <v>-5.58438012015294</v>
      </c>
      <c r="P3142" s="17">
        <f ca="1">f_nav_periodreturnrankingper(A3142,参数!$B$6,参数!$B$5,3)</f>
        <v>96.4285714285714</v>
      </c>
      <c r="Q3142" s="25">
        <f>f_return(A3142,1,参数!$B$1-365/2,参数!$B$1)</f>
        <v>42.4258726822958</v>
      </c>
      <c r="R3142" s="25">
        <f ca="1">f_return(A3142,1,参数!$B$4,参数!$B$1)</f>
        <v>17.7435850017706</v>
      </c>
      <c r="S3142" s="25">
        <f ca="1">f_return(A3142,1,参数!$B$6,参数!$B$1)</f>
        <v>16.6027102112182</v>
      </c>
      <c r="T3142" t="str">
        <f>f_info_investtype(A3142)</f>
        <v>平衡混合型基金</v>
      </c>
      <c r="U3142" t="str">
        <f>f_info_fundmanager(A3142)</f>
        <v>易智泉</v>
      </c>
      <c r="V3142">
        <f>f_info_manager_onthepostdays(A3142,1)</f>
        <v>741</v>
      </c>
      <c r="W3142" s="25">
        <f ca="1">f_return_1w(A3142,"0",参数!$B$2)</f>
        <v>-2.04185809086268</v>
      </c>
      <c r="X3142" s="25">
        <f>f_return_1m(A3142,"0",参数!$B$1)</f>
        <v>14.4927536231884</v>
      </c>
      <c r="Y3142" s="25">
        <f>f_return_3m(A3142,0,参数!$B$1)</f>
        <v>18.6631618475404</v>
      </c>
      <c r="Z3142" s="25">
        <f>f_return_6m(A3142,0,参数!B3141)</f>
        <v>14.1884629165174</v>
      </c>
      <c r="AA3142" t="str">
        <f>f_dq_status(A3142,参数!$B$1)</f>
        <v>开放申购|开放赎回</v>
      </c>
      <c r="AB3142" s="17">
        <f ca="1">f_risk_maxdownside(A3142,参数!$B$6,参数!$B$1)</f>
        <v>-32.7245053272451</v>
      </c>
      <c r="AC3142" s="17">
        <f ca="1">f_risk_maxdownside(A3142,参数!$B$4,参数!$B$1)</f>
        <v>-31.578947368421</v>
      </c>
      <c r="AD3142" t="str">
        <f ca="1">f_risk_maxdownside_date(A3142,参数!$B$6,参数!$B$1)</f>
        <v>20171122-20190103</v>
      </c>
    </row>
    <row r="3143" spans="1:30">
      <c r="A3143" s="15" t="s">
        <v>3171</v>
      </c>
      <c r="B3143" t="str">
        <f>f_info_name(A3143)</f>
        <v>富国天益价值A</v>
      </c>
      <c r="C3143" t="str">
        <f>f_info_setupdate(A3143)</f>
        <v>2004-06-15</v>
      </c>
      <c r="D3143" s="16">
        <f t="shared" si="49"/>
        <v>6068</v>
      </c>
      <c r="F3143" s="17">
        <f>f_netasset_total(A3143,参数!$B$1,100000000)</f>
        <v>107.1299723416</v>
      </c>
      <c r="G3143" s="17">
        <f ca="1">f_nav_adjustedreturn(A3143,参数!$B$2,参数!$B$1)</f>
        <v>113.028001138405</v>
      </c>
      <c r="H3143" s="17">
        <f ca="1">f_nav_periodreturnrankingper(A3143,参数!$B$2,参数!$B$1,3)</f>
        <v>4.02355250245339</v>
      </c>
      <c r="I3143" s="17">
        <f ca="1">f_nav_adjustedreturn(A3143,参数!$B$3,参数!$B$2)</f>
        <v>49.3560706989964</v>
      </c>
      <c r="J3143" s="17">
        <f ca="1">f_nav_periodreturnrankingper(A3143,参数!$B$3,参数!$B$2,3)</f>
        <v>36.3636363636364</v>
      </c>
      <c r="K3143" s="17">
        <f ca="1">f_nav_adjustedreturn(A3143,参数!$B$4,参数!$B$3)</f>
        <v>-19.2764589675779</v>
      </c>
      <c r="L3143" s="17">
        <f ca="1">f_nav_periodreturnrankingper(A3143,参数!$B$4,参数!$B$3,3)</f>
        <v>25.9450171821306</v>
      </c>
      <c r="M3143" s="17">
        <f ca="1">f_nav_adjustedreturn(A3143,参数!$B$5,参数!$B$4)</f>
        <v>37.2705572475101</v>
      </c>
      <c r="N3143" s="17">
        <f ca="1">f_nav_periodreturnrankingper(A3143,参数!$B$5,参数!$B$4,3)</f>
        <v>14.7859922178988</v>
      </c>
      <c r="O3143" s="17">
        <f ca="1">f_nav_adjustedreturn(A3143,参数!$B$6,参数!$B$5)</f>
        <v>10.3339640677735</v>
      </c>
      <c r="P3143" s="17">
        <f ca="1">f_nav_periodreturnrankingper(A3143,参数!$B$6,参数!$B$5,3)</f>
        <v>25.4697286012526</v>
      </c>
      <c r="Q3143" s="25">
        <f>f_return(A3143,1,参数!$B$1-365/2,参数!$B$1)</f>
        <v>116.490995492122</v>
      </c>
      <c r="R3143" s="25">
        <f ca="1">f_return(A3143,1,参数!$B$4,参数!$B$1)</f>
        <v>36.9079496337384</v>
      </c>
      <c r="S3143" s="25">
        <f ca="1">f_return(A3143,1,参数!$B$6,参数!$B$1)</f>
        <v>31.0959978242793</v>
      </c>
      <c r="T3143" t="str">
        <f>f_info_investtype(A3143)</f>
        <v>偏股混合型基金</v>
      </c>
      <c r="U3143" t="str">
        <f>f_info_fundmanager(A3143)</f>
        <v>唐颐恒</v>
      </c>
      <c r="V3143">
        <f>f_info_manager_onthepostdays(A3143,1)</f>
        <v>569</v>
      </c>
      <c r="W3143" s="25">
        <f ca="1">f_return_1w(A3143,"0",参数!$B$2)</f>
        <v>-3.37298166982704</v>
      </c>
      <c r="X3143" s="25">
        <f>f_return_1m(A3143,"0",参数!$B$1)</f>
        <v>17.0018476407049</v>
      </c>
      <c r="Y3143" s="25">
        <f>f_return_3m(A3143,0,参数!$B$1)</f>
        <v>40.2248435038113</v>
      </c>
      <c r="Z3143" s="25">
        <f>f_return_6m(A3143,0,参数!B3142)</f>
        <v>47.7796988993379</v>
      </c>
      <c r="AA3143" t="str">
        <f>f_dq_status(A3143,参数!$B$1)</f>
        <v>开放申购|开放赎回</v>
      </c>
      <c r="AB3143" s="17">
        <f ca="1">f_risk_maxdownside(A3143,参数!$B$6,参数!$B$1)</f>
        <v>-26.2688437306614</v>
      </c>
      <c r="AC3143" s="17">
        <f ca="1">f_risk_maxdownside(A3143,参数!$B$4,参数!$B$1)</f>
        <v>-26.2688437306614</v>
      </c>
      <c r="AD3143" t="str">
        <f ca="1">f_risk_maxdownside_date(A3143,参数!$B$6,参数!$B$1)</f>
        <v>20180313-20190103</v>
      </c>
    </row>
    <row r="3144" spans="1:30">
      <c r="A3144" s="15" t="s">
        <v>3172</v>
      </c>
      <c r="B3144" t="str">
        <f>f_info_name(A3144)</f>
        <v>富国天瑞强势精选</v>
      </c>
      <c r="C3144" t="str">
        <f>f_info_setupdate(A3144)</f>
        <v>2005-04-05</v>
      </c>
      <c r="D3144" s="16">
        <f t="shared" si="49"/>
        <v>5774</v>
      </c>
      <c r="F3144" s="17">
        <f>f_netasset_total(A3144,参数!$B$1,100000000)</f>
        <v>42.6995502406</v>
      </c>
      <c r="G3144" s="17">
        <f ca="1">f_nav_adjustedreturn(A3144,参数!$B$2,参数!$B$1)</f>
        <v>93.3187818536519</v>
      </c>
      <c r="H3144" s="17">
        <f ca="1">f_nav_periodreturnrankingper(A3144,参数!$B$2,参数!$B$1,3)</f>
        <v>15.2109911678116</v>
      </c>
      <c r="I3144" s="17">
        <f ca="1">f_nav_adjustedreturn(A3144,参数!$B$3,参数!$B$2)</f>
        <v>53.5186410765498</v>
      </c>
      <c r="J3144" s="17">
        <f ca="1">f_nav_periodreturnrankingper(A3144,参数!$B$3,参数!$B$2,3)</f>
        <v>29.7520661157025</v>
      </c>
      <c r="K3144" s="17">
        <f ca="1">f_nav_adjustedreturn(A3144,参数!$B$4,参数!$B$3)</f>
        <v>-29.846990666262</v>
      </c>
      <c r="L3144" s="17">
        <f ca="1">f_nav_periodreturnrankingper(A3144,参数!$B$4,参数!$B$3,3)</f>
        <v>80.2405498281787</v>
      </c>
      <c r="M3144" s="17">
        <f ca="1">f_nav_adjustedreturn(A3144,参数!$B$5,参数!$B$4)</f>
        <v>44.7263284059129</v>
      </c>
      <c r="N3144" s="17">
        <f ca="1">f_nav_periodreturnrankingper(A3144,参数!$B$5,参数!$B$4,3)</f>
        <v>7.00389105058366</v>
      </c>
      <c r="O3144" s="17">
        <f ca="1">f_nav_adjustedreturn(A3144,参数!$B$6,参数!$B$5)</f>
        <v>12.7984105913192</v>
      </c>
      <c r="P3144" s="17">
        <f ca="1">f_nav_periodreturnrankingper(A3144,参数!$B$6,参数!$B$5,3)</f>
        <v>17.7453027139875</v>
      </c>
      <c r="Q3144" s="25">
        <f>f_return(A3144,1,参数!$B$1-365/2,参数!$B$1)</f>
        <v>96.8030754419512</v>
      </c>
      <c r="R3144" s="25">
        <f ca="1">f_return(A3144,1,参数!$B$4,参数!$B$1)</f>
        <v>27.6625835671839</v>
      </c>
      <c r="S3144" s="25">
        <f ca="1">f_return(A3144,1,参数!$B$6,参数!$B$1)</f>
        <v>27.6214253821889</v>
      </c>
      <c r="T3144" t="str">
        <f>f_info_investtype(A3144)</f>
        <v>偏股混合型基金</v>
      </c>
      <c r="U3144" t="str">
        <f>f_info_fundmanager(A3144)</f>
        <v>厉叶淼</v>
      </c>
      <c r="V3144">
        <f>f_info_manager_onthepostdays(A3144,1)</f>
        <v>1836</v>
      </c>
      <c r="W3144" s="25">
        <f ca="1">f_return_1w(A3144,"0",参数!$B$2)</f>
        <v>1.75464249159234</v>
      </c>
      <c r="X3144" s="25">
        <f>f_return_1m(A3144,"0",参数!$B$1)</f>
        <v>16.1253883083875</v>
      </c>
      <c r="Y3144" s="25">
        <f>f_return_3m(A3144,0,参数!$B$1)</f>
        <v>29.8663017159701</v>
      </c>
      <c r="Z3144" s="25">
        <f>f_return_6m(A3144,0,参数!B3143)</f>
        <v>33.4916613890648</v>
      </c>
      <c r="AA3144" t="str">
        <f>f_dq_status(A3144,参数!$B$1)</f>
        <v>开放申购|开放赎回</v>
      </c>
      <c r="AB3144" s="17">
        <f ca="1">f_risk_maxdownside(A3144,参数!$B$6,参数!$B$1)</f>
        <v>-33.362186638434</v>
      </c>
      <c r="AC3144" s="17">
        <f ca="1">f_risk_maxdownside(A3144,参数!$B$4,参数!$B$1)</f>
        <v>-33.1650604252715</v>
      </c>
      <c r="AD3144" t="str">
        <f ca="1">f_risk_maxdownside_date(A3144,参数!$B$6,参数!$B$1)</f>
        <v>20180124-20190103</v>
      </c>
    </row>
    <row r="3145" spans="1:30">
      <c r="A3145" s="15" t="s">
        <v>3173</v>
      </c>
      <c r="B3145" t="str">
        <f>f_info_name(A3145)</f>
        <v>富国天合稳健优选</v>
      </c>
      <c r="C3145" t="str">
        <f>f_info_setupdate(A3145)</f>
        <v>2006-11-15</v>
      </c>
      <c r="D3145" s="16">
        <f t="shared" si="49"/>
        <v>5185</v>
      </c>
      <c r="F3145" s="17">
        <f>f_netasset_total(A3145,参数!$B$1,100000000)</f>
        <v>42.179049361</v>
      </c>
      <c r="G3145" s="17">
        <f ca="1">f_nav_adjustedreturn(A3145,参数!$B$2,参数!$B$1)</f>
        <v>75.380089563614</v>
      </c>
      <c r="H3145" s="17">
        <f ca="1">f_nav_periodreturnrankingper(A3145,参数!$B$2,参数!$B$1,3)</f>
        <v>38.567222767419</v>
      </c>
      <c r="I3145" s="17">
        <f ca="1">f_nav_adjustedreturn(A3145,参数!$B$3,参数!$B$2)</f>
        <v>40.7678163103746</v>
      </c>
      <c r="J3145" s="17">
        <f ca="1">f_nav_periodreturnrankingper(A3145,参数!$B$3,参数!$B$2,3)</f>
        <v>54.4077134986226</v>
      </c>
      <c r="K3145" s="17">
        <f ca="1">f_nav_adjustedreturn(A3145,参数!$B$4,参数!$B$3)</f>
        <v>-21.4211221581033</v>
      </c>
      <c r="L3145" s="17">
        <f ca="1">f_nav_periodreturnrankingper(A3145,参数!$B$4,参数!$B$3,3)</f>
        <v>35.5670103092784</v>
      </c>
      <c r="M3145" s="17">
        <f ca="1">f_nav_adjustedreturn(A3145,参数!$B$5,参数!$B$4)</f>
        <v>36.1741770425187</v>
      </c>
      <c r="N3145" s="17">
        <f ca="1">f_nav_periodreturnrankingper(A3145,参数!$B$5,参数!$B$4,3)</f>
        <v>17.704280155642</v>
      </c>
      <c r="O3145" s="17">
        <f ca="1">f_nav_adjustedreturn(A3145,参数!$B$6,参数!$B$5)</f>
        <v>13.735094579664</v>
      </c>
      <c r="P3145" s="17">
        <f ca="1">f_nav_periodreturnrankingper(A3145,参数!$B$6,参数!$B$5,3)</f>
        <v>15.0313152400835</v>
      </c>
      <c r="Q3145" s="25">
        <f>f_return(A3145,1,参数!$B$1-365/2,参数!$B$1)</f>
        <v>97.3454299108404</v>
      </c>
      <c r="R3145" s="25">
        <f ca="1">f_return(A3145,1,参数!$B$4,参数!$B$1)</f>
        <v>24.6930651362837</v>
      </c>
      <c r="S3145" s="25">
        <f ca="1">f_return(A3145,1,参数!$B$6,参数!$B$1)</f>
        <v>24.5882156041861</v>
      </c>
      <c r="T3145" t="str">
        <f>f_info_investtype(A3145)</f>
        <v>偏股混合型基金</v>
      </c>
      <c r="U3145" t="str">
        <f>f_info_fundmanager(A3145)</f>
        <v>张啸伟</v>
      </c>
      <c r="V3145">
        <f>f_info_manager_onthepostdays(A3145,1)</f>
        <v>1911</v>
      </c>
      <c r="W3145" s="25">
        <f ca="1">f_return_1w(A3145,"0",参数!$B$2)</f>
        <v>-3.56368736452888</v>
      </c>
      <c r="X3145" s="25">
        <f>f_return_1m(A3145,"0",参数!$B$1)</f>
        <v>15.6899210741178</v>
      </c>
      <c r="Y3145" s="25">
        <f>f_return_3m(A3145,0,参数!$B$1)</f>
        <v>25.1287837904136</v>
      </c>
      <c r="Z3145" s="25">
        <f>f_return_6m(A3145,0,参数!B3144)</f>
        <v>32.8588143645871</v>
      </c>
      <c r="AA3145" t="str">
        <f>f_dq_status(A3145,参数!$B$1)</f>
        <v>开放申购|开放赎回</v>
      </c>
      <c r="AB3145" s="17">
        <f ca="1">f_risk_maxdownside(A3145,参数!$B$6,参数!$B$1)</f>
        <v>-26.9214876033058</v>
      </c>
      <c r="AC3145" s="17">
        <f ca="1">f_risk_maxdownside(A3145,参数!$B$4,参数!$B$1)</f>
        <v>-26.2356621480709</v>
      </c>
      <c r="AD3145" t="str">
        <f ca="1">f_risk_maxdownside_date(A3145,参数!$B$6,参数!$B$1)</f>
        <v>20180124-20190103</v>
      </c>
    </row>
    <row r="3146" spans="1:30">
      <c r="A3146" s="15" t="s">
        <v>3174</v>
      </c>
      <c r="B3146" t="str">
        <f>f_info_name(A3146)</f>
        <v>富国天成红利</v>
      </c>
      <c r="C3146" t="str">
        <f>f_info_setupdate(A3146)</f>
        <v>2008-05-28</v>
      </c>
      <c r="D3146" s="16">
        <f t="shared" si="49"/>
        <v>4625</v>
      </c>
      <c r="F3146" s="17">
        <f>f_netasset_total(A3146,参数!$B$1,100000000)</f>
        <v>12.1992814406</v>
      </c>
      <c r="G3146" s="17">
        <f ca="1">f_nav_adjustedreturn(A3146,参数!$B$2,参数!$B$1)</f>
        <v>76.3506417780426</v>
      </c>
      <c r="H3146" s="17">
        <f ca="1">f_nav_periodreturnrankingper(A3146,参数!$B$2,参数!$B$1,3)</f>
        <v>18.8988883006882</v>
      </c>
      <c r="I3146" s="17">
        <f ca="1">f_nav_adjustedreturn(A3146,参数!$B$3,参数!$B$2)</f>
        <v>48.4765851662254</v>
      </c>
      <c r="J3146" s="17">
        <f ca="1">f_nav_periodreturnrankingper(A3146,参数!$B$3,参数!$B$2,3)</f>
        <v>19.0078037904125</v>
      </c>
      <c r="K3146" s="17">
        <f ca="1">f_nav_adjustedreturn(A3146,参数!$B$4,参数!$B$3)</f>
        <v>-23.9321764929327</v>
      </c>
      <c r="L3146" s="17">
        <f ca="1">f_nav_periodreturnrankingper(A3146,参数!$B$4,参数!$B$3,3)</f>
        <v>80.2310654685494</v>
      </c>
      <c r="M3146" s="17">
        <f ca="1">f_nav_adjustedreturn(A3146,参数!$B$5,参数!$B$4)</f>
        <v>18.4083335634178</v>
      </c>
      <c r="N3146" s="17">
        <f ca="1">f_nav_periodreturnrankingper(A3146,参数!$B$5,参数!$B$4,3)</f>
        <v>26.1623325453113</v>
      </c>
      <c r="O3146" s="17">
        <f ca="1">f_nav_adjustedreturn(A3146,参数!$B$6,参数!$B$5)</f>
        <v>4.75394085841523</v>
      </c>
      <c r="P3146" s="17">
        <f ca="1">f_nav_periodreturnrankingper(A3146,参数!$B$6,参数!$B$5,3)</f>
        <v>30.6122448979592</v>
      </c>
      <c r="Q3146" s="25">
        <f>f_return(A3146,1,参数!$B$1-365/2,参数!$B$1)</f>
        <v>57.0543101023299</v>
      </c>
      <c r="R3146" s="25">
        <f ca="1">f_return(A3146,1,参数!$B$4,参数!$B$1)</f>
        <v>25.7923778239569</v>
      </c>
      <c r="S3146" s="25">
        <f ca="1">f_return(A3146,1,参数!$B$6,参数!$B$1)</f>
        <v>19.6648729649448</v>
      </c>
      <c r="T3146" t="str">
        <f>f_info_investtype(A3146)</f>
        <v>灵活配置型基金</v>
      </c>
      <c r="U3146" t="str">
        <f>f_info_fundmanager(A3146)</f>
        <v>侯梧</v>
      </c>
      <c r="V3146">
        <f>f_info_manager_onthepostdays(A3146,1)</f>
        <v>1044</v>
      </c>
      <c r="W3146" s="25">
        <f ca="1">f_return_1w(A3146,"0",参数!$B$2)</f>
        <v>-0.181878306878309</v>
      </c>
      <c r="X3146" s="25">
        <f>f_return_1m(A3146,"0",参数!$B$1)</f>
        <v>13.3378694711116</v>
      </c>
      <c r="Y3146" s="25">
        <f>f_return_3m(A3146,0,参数!$B$1)</f>
        <v>21.3413012072497</v>
      </c>
      <c r="Z3146" s="25">
        <f>f_return_6m(A3146,0,参数!B3145)</f>
        <v>24.5686139242821</v>
      </c>
      <c r="AA3146" t="str">
        <f>f_dq_status(A3146,参数!$B$1)</f>
        <v>开放申购|开放赎回</v>
      </c>
      <c r="AB3146" s="17">
        <f ca="1">f_risk_maxdownside(A3146,参数!$B$6,参数!$B$1)</f>
        <v>-27.3439388885383</v>
      </c>
      <c r="AC3146" s="17">
        <f ca="1">f_risk_maxdownside(A3146,参数!$B$4,参数!$B$1)</f>
        <v>-27.3378619346147</v>
      </c>
      <c r="AD3146" t="str">
        <f ca="1">f_risk_maxdownside_date(A3146,参数!$B$6,参数!$B$1)</f>
        <v>20180125-20190103</v>
      </c>
    </row>
    <row r="3147" spans="1:30">
      <c r="A3147" s="15" t="s">
        <v>3175</v>
      </c>
      <c r="B3147" t="str">
        <f>f_info_name(A3147)</f>
        <v>富国优化增强A</v>
      </c>
      <c r="C3147" t="str">
        <f>f_info_setupdate(A3147)</f>
        <v>2009-06-10</v>
      </c>
      <c r="D3147" s="16">
        <f t="shared" si="49"/>
        <v>4247</v>
      </c>
      <c r="F3147" s="17">
        <f>f_netasset_total(A3147,参数!$B$1,100000000)</f>
        <v>21.3337995722</v>
      </c>
      <c r="G3147" s="17">
        <f ca="1">f_nav_adjustedreturn(A3147,参数!$B$2,参数!$B$1)</f>
        <v>6.97193795112219</v>
      </c>
      <c r="H3147" s="17">
        <f ca="1">f_nav_periodreturnrankingper(A3147,参数!$B$2,参数!$B$1,3)</f>
        <v>68.3018867924528</v>
      </c>
      <c r="I3147" s="17">
        <f ca="1">f_nav_adjustedreturn(A3147,参数!$B$3,参数!$B$2)</f>
        <v>12.2360248447205</v>
      </c>
      <c r="J3147" s="17">
        <f ca="1">f_nav_periodreturnrankingper(A3147,参数!$B$3,参数!$B$2,3)</f>
        <v>25.7446808510638</v>
      </c>
      <c r="K3147" s="17">
        <f ca="1">f_nav_adjustedreturn(A3147,参数!$B$4,参数!$B$3)</f>
        <v>-2.48334342822532</v>
      </c>
      <c r="L3147" s="17">
        <f ca="1">f_nav_periodreturnrankingper(A3147,参数!$B$4,参数!$B$3,3)</f>
        <v>69.2124105011933</v>
      </c>
      <c r="M3147" s="17">
        <f ca="1">f_nav_adjustedreturn(A3147,参数!$B$5,参数!$B$4)</f>
        <v>9.53642384105961</v>
      </c>
      <c r="N3147" s="17">
        <f ca="1">f_nav_periodreturnrankingper(A3147,参数!$B$5,参数!$B$4,3)</f>
        <v>7.4585635359116</v>
      </c>
      <c r="O3147" s="17">
        <f ca="1">f_nav_adjustedreturn(A3147,参数!$B$6,参数!$B$5)</f>
        <v>-0.657894736842104</v>
      </c>
      <c r="P3147" s="17">
        <f ca="1">f_nav_periodreturnrankingper(A3147,参数!$B$6,参数!$B$5,3)</f>
        <v>76.271186440678</v>
      </c>
      <c r="Q3147" s="25">
        <f>f_return(A3147,1,参数!$B$1-365/2,参数!$B$1)</f>
        <v>7.30320073245401</v>
      </c>
      <c r="R3147" s="25">
        <f ca="1">f_return(A3147,1,参数!$B$4,参数!$B$1)</f>
        <v>5.39163778053779</v>
      </c>
      <c r="S3147" s="25">
        <f ca="1">f_return(A3147,1,参数!$B$6,参数!$B$1)</f>
        <v>4.91897326430686</v>
      </c>
      <c r="T3147" t="str">
        <f>f_info_investtype(A3147)</f>
        <v>混合债券型二级基金</v>
      </c>
      <c r="U3147" t="str">
        <f>f_info_fundmanager(A3147)</f>
        <v>张明凯</v>
      </c>
      <c r="V3147">
        <f>f_info_manager_onthepostdays(A3147,1)</f>
        <v>695</v>
      </c>
      <c r="W3147" s="25">
        <f ca="1">f_return_1w(A3147,"0",参数!$B$2)</f>
        <v>-0.385887541345099</v>
      </c>
      <c r="X3147" s="25">
        <f>f_return_1m(A3147,"0",参数!$B$1)</f>
        <v>2.18642117376296</v>
      </c>
      <c r="Y3147" s="25">
        <f>f_return_3m(A3147,0,参数!$B$1)</f>
        <v>3.98126463700236</v>
      </c>
      <c r="Z3147" s="25">
        <f>f_return_6m(A3147,0,参数!B3146)</f>
        <v>1.55350978135787</v>
      </c>
      <c r="AA3147" t="str">
        <f>f_dq_status(A3147,参数!$B$1)</f>
        <v>开放申购|开放赎回</v>
      </c>
      <c r="AB3147" s="17">
        <f ca="1">f_risk_maxdownside(A3147,参数!$B$6,参数!$B$1)</f>
        <v>-5.84689572031344</v>
      </c>
      <c r="AC3147" s="17">
        <f ca="1">f_risk_maxdownside(A3147,参数!$B$4,参数!$B$1)</f>
        <v>-5.56227327690447</v>
      </c>
      <c r="AD3147" t="str">
        <f ca="1">f_risk_maxdownside_date(A3147,参数!$B$6,参数!$B$1)</f>
        <v>20180124-20181018</v>
      </c>
    </row>
    <row r="3148" spans="1:30">
      <c r="A3148" s="15" t="s">
        <v>3176</v>
      </c>
      <c r="B3148" t="str">
        <f>f_info_name(A3148)</f>
        <v>富国通胀通缩主题</v>
      </c>
      <c r="C3148" t="str">
        <f>f_info_setupdate(A3148)</f>
        <v>2010-05-12</v>
      </c>
      <c r="D3148" s="16">
        <f t="shared" si="49"/>
        <v>3911</v>
      </c>
      <c r="F3148" s="17">
        <f>f_netasset_total(A3148,参数!$B$1,100000000)</f>
        <v>5.4266878529</v>
      </c>
      <c r="G3148" s="17">
        <f ca="1">f_nav_adjustedreturn(A3148,参数!$B$2,参数!$B$1)</f>
        <v>78.7649402390439</v>
      </c>
      <c r="H3148" s="17">
        <f ca="1">f_nav_periodreturnrankingper(A3148,参数!$B$2,参数!$B$1,3)</f>
        <v>32.8753680078508</v>
      </c>
      <c r="I3148" s="17">
        <f ca="1">f_nav_adjustedreturn(A3148,参数!$B$3,参数!$B$2)</f>
        <v>74.6694502435629</v>
      </c>
      <c r="J3148" s="17">
        <f ca="1">f_nav_periodreturnrankingper(A3148,参数!$B$3,参数!$B$2,3)</f>
        <v>6.61157024793388</v>
      </c>
      <c r="K3148" s="17">
        <f ca="1">f_nav_adjustedreturn(A3148,参数!$B$4,参数!$B$3)</f>
        <v>-17.5086107921929</v>
      </c>
      <c r="L3148" s="17">
        <f ca="1">f_nav_periodreturnrankingper(A3148,参数!$B$4,参数!$B$3,3)</f>
        <v>19.0721649484536</v>
      </c>
      <c r="M3148" s="17">
        <f ca="1">f_nav_adjustedreturn(A3148,参数!$B$5,参数!$B$4)</f>
        <v>26.5557163531114</v>
      </c>
      <c r="N3148" s="17">
        <f ca="1">f_nav_periodreturnrankingper(A3148,参数!$B$5,参数!$B$4,3)</f>
        <v>36.1867704280156</v>
      </c>
      <c r="O3148" s="17">
        <f ca="1">f_nav_adjustedreturn(A3148,参数!$B$6,参数!$B$5)</f>
        <v>-1.20996441281139</v>
      </c>
      <c r="P3148" s="17">
        <f ca="1">f_nav_periodreturnrankingper(A3148,参数!$B$6,参数!$B$5,3)</f>
        <v>65.3444676409186</v>
      </c>
      <c r="Q3148" s="25">
        <f>f_return(A3148,1,参数!$B$1-365/2,参数!$B$1)</f>
        <v>80.6808254666045</v>
      </c>
      <c r="R3148" s="25">
        <f ca="1">f_return(A3148,1,参数!$B$4,参数!$B$1)</f>
        <v>37.0390484214572</v>
      </c>
      <c r="S3148" s="25">
        <f ca="1">f_return(A3148,1,参数!$B$6,参数!$B$1)</f>
        <v>26.1088435111025</v>
      </c>
      <c r="T3148" t="str">
        <f>f_info_investtype(A3148)</f>
        <v>偏股混合型基金</v>
      </c>
      <c r="U3148" t="str">
        <f>f_info_fundmanager(A3148)</f>
        <v>曹晋</v>
      </c>
      <c r="V3148">
        <f>f_info_manager_onthepostdays(A3148,1)</f>
        <v>741</v>
      </c>
      <c r="W3148" s="25">
        <f ca="1">f_return_1w(A3148,"0",参数!$B$2)</f>
        <v>-0.357284636760639</v>
      </c>
      <c r="X3148" s="25">
        <f>f_return_1m(A3148,"0",参数!$B$1)</f>
        <v>15.5549832603657</v>
      </c>
      <c r="Y3148" s="25">
        <f>f_return_3m(A3148,0,参数!$B$1)</f>
        <v>27.8347578347578</v>
      </c>
      <c r="Z3148" s="25">
        <f>f_return_6m(A3148,0,参数!B3147)</f>
        <v>25.4246885617214</v>
      </c>
      <c r="AA3148" t="str">
        <f>f_dq_status(A3148,参数!$B$1)</f>
        <v>暂停大额申购|开放赎回</v>
      </c>
      <c r="AB3148" s="17">
        <f ca="1">f_risk_maxdownside(A3148,参数!$B$6,参数!$B$1)</f>
        <v>-22.3616657159156</v>
      </c>
      <c r="AC3148" s="17">
        <f ca="1">f_risk_maxdownside(A3148,参数!$B$4,参数!$B$1)</f>
        <v>-22.1841052029731</v>
      </c>
      <c r="AD3148" t="str">
        <f ca="1">f_risk_maxdownside_date(A3148,参数!$B$6,参数!$B$1)</f>
        <v>20180124-20190103</v>
      </c>
    </row>
    <row r="3149" spans="1:30">
      <c r="A3149" s="15" t="s">
        <v>3177</v>
      </c>
      <c r="B3149" t="str">
        <f>f_info_name(A3149)</f>
        <v>富国可转债A</v>
      </c>
      <c r="C3149" t="str">
        <f>f_info_setupdate(A3149)</f>
        <v>2010-12-08</v>
      </c>
      <c r="D3149" s="16">
        <f t="shared" si="49"/>
        <v>3701</v>
      </c>
      <c r="F3149" s="17">
        <f>f_netasset_total(A3149,参数!$B$1,100000000)</f>
        <v>30.7648188399</v>
      </c>
      <c r="G3149" s="17">
        <f ca="1">f_nav_adjustedreturn(A3149,参数!$B$2,参数!$B$1)</f>
        <v>19.9882766705745</v>
      </c>
      <c r="H3149" s="17">
        <f ca="1">f_nav_periodreturnrankingper(A3149,参数!$B$2,参数!$B$1,3)</f>
        <v>12.6415094339623</v>
      </c>
      <c r="I3149" s="17">
        <f ca="1">f_nav_adjustedreturn(A3149,参数!$B$3,参数!$B$2)</f>
        <v>23.5336712527154</v>
      </c>
      <c r="J3149" s="17">
        <f ca="1">f_nav_periodreturnrankingper(A3149,参数!$B$3,参数!$B$2,3)</f>
        <v>5.53191489361702</v>
      </c>
      <c r="K3149" s="17">
        <f ca="1">f_nav_adjustedreturn(A3149,参数!$B$4,参数!$B$3)</f>
        <v>-12.9804662885948</v>
      </c>
      <c r="L3149" s="17">
        <f ca="1">f_nav_periodreturnrankingper(A3149,参数!$B$4,参数!$B$3,3)</f>
        <v>96.4200477326969</v>
      </c>
      <c r="M3149" s="17">
        <f ca="1">f_nav_adjustedreturn(A3149,参数!$B$5,参数!$B$4)</f>
        <v>11.1809923130678</v>
      </c>
      <c r="N3149" s="17">
        <f ca="1">f_nav_periodreturnrankingper(A3149,参数!$B$5,参数!$B$4,3)</f>
        <v>4.14364640883978</v>
      </c>
      <c r="O3149" s="17">
        <f ca="1">f_nav_adjustedreturn(A3149,参数!$B$6,参数!$B$5)</f>
        <v>-1.37741046831956</v>
      </c>
      <c r="P3149" s="17">
        <f ca="1">f_nav_periodreturnrankingper(A3149,参数!$B$6,参数!$B$5,3)</f>
        <v>80.9322033898305</v>
      </c>
      <c r="Q3149" s="25">
        <f>f_return(A3149,1,参数!$B$1-365/2,参数!$B$1)</f>
        <v>24.3537835308598</v>
      </c>
      <c r="R3149" s="25">
        <f ca="1">f_return(A3149,1,参数!$B$4,参数!$B$1)</f>
        <v>8.84622024136077</v>
      </c>
      <c r="S3149" s="25">
        <f ca="1">f_return(A3149,1,参数!$B$6,参数!$B$1)</f>
        <v>7.10200235159903</v>
      </c>
      <c r="T3149" t="str">
        <f>f_info_investtype(A3149)</f>
        <v>混合债券型二级基金</v>
      </c>
      <c r="U3149" t="str">
        <f>f_info_fundmanager(A3149)</f>
        <v>张明凯</v>
      </c>
      <c r="V3149">
        <f>f_info_manager_onthepostdays(A3149,1)</f>
        <v>695</v>
      </c>
      <c r="W3149" s="25">
        <f ca="1">f_return_1w(A3149,"0",参数!$B$2)</f>
        <v>-0.408639813193235</v>
      </c>
      <c r="X3149" s="25">
        <f>f_return_1m(A3149,"0",参数!$B$1)</f>
        <v>4.81310803891449</v>
      </c>
      <c r="Y3149" s="25">
        <f>f_return_3m(A3149,0,参数!$B$1)</f>
        <v>8.30687830687832</v>
      </c>
      <c r="Z3149" s="25">
        <f>f_return_6m(A3149,0,参数!B3148)</f>
        <v>3.59001040582727</v>
      </c>
      <c r="AA3149" t="str">
        <f>f_dq_status(A3149,参数!$B$1)</f>
        <v>暂停大额申购|开放赎回</v>
      </c>
      <c r="AB3149" s="17">
        <f ca="1">f_risk_maxdownside(A3149,参数!$B$6,参数!$B$1)</f>
        <v>-21.4114832535885</v>
      </c>
      <c r="AC3149" s="17">
        <f ca="1">f_risk_maxdownside(A3149,参数!$B$4,参数!$B$1)</f>
        <v>-18.7886279357231</v>
      </c>
      <c r="AD3149" t="str">
        <f ca="1">f_risk_maxdownside_date(A3149,参数!$B$6,参数!$B$1)</f>
        <v>20171122-20190102</v>
      </c>
    </row>
    <row r="3150" spans="1:30">
      <c r="A3150" s="15" t="s">
        <v>3178</v>
      </c>
      <c r="B3150" t="str">
        <f>f_info_name(A3150)</f>
        <v>富国低碳环保</v>
      </c>
      <c r="C3150" t="str">
        <f>f_info_setupdate(A3150)</f>
        <v>2011-08-10</v>
      </c>
      <c r="D3150" s="16">
        <f t="shared" si="49"/>
        <v>3456</v>
      </c>
      <c r="F3150" s="17">
        <f>f_netasset_total(A3150,参数!$B$1,100000000)</f>
        <v>22.0796527946</v>
      </c>
      <c r="G3150" s="17">
        <f ca="1">f_nav_adjustedreturn(A3150,参数!$B$2,参数!$B$1)</f>
        <v>29.1958762886598</v>
      </c>
      <c r="H3150" s="17">
        <f ca="1">f_nav_periodreturnrankingper(A3150,参数!$B$2,参数!$B$1,3)</f>
        <v>93.5230618253189</v>
      </c>
      <c r="I3150" s="17">
        <f ca="1">f_nav_adjustedreturn(A3150,参数!$B$3,参数!$B$2)</f>
        <v>17.4903100775194</v>
      </c>
      <c r="J3150" s="17">
        <f ca="1">f_nav_periodreturnrankingper(A3150,参数!$B$3,参数!$B$2,3)</f>
        <v>94.4903581267218</v>
      </c>
      <c r="K3150" s="17">
        <f ca="1">f_nav_adjustedreturn(A3150,参数!$B$4,参数!$B$3)</f>
        <v>-29.9626739056668</v>
      </c>
      <c r="L3150" s="17">
        <f ca="1">f_nav_periodreturnrankingper(A3150,参数!$B$4,参数!$B$3,3)</f>
        <v>80.7560137457045</v>
      </c>
      <c r="M3150" s="17">
        <f ca="1">f_nav_adjustedreturn(A3150,参数!$B$5,参数!$B$4)</f>
        <v>42.2351233671988</v>
      </c>
      <c r="N3150" s="17">
        <f ca="1">f_nav_periodreturnrankingper(A3150,参数!$B$5,参数!$B$4,3)</f>
        <v>8.56031128404669</v>
      </c>
      <c r="O3150" s="17">
        <f ca="1">f_nav_adjustedreturn(A3150,参数!$B$6,参数!$B$5)</f>
        <v>-10.5831533477322</v>
      </c>
      <c r="P3150" s="17">
        <f ca="1">f_nav_periodreturnrankingper(A3150,参数!$B$6,参数!$B$5,3)</f>
        <v>89.7703549060543</v>
      </c>
      <c r="Q3150" s="25">
        <f>f_return(A3150,1,参数!$B$1-365/2,参数!$B$1)</f>
        <v>51.5055302764561</v>
      </c>
      <c r="R3150" s="25">
        <f ca="1">f_return(A3150,1,参数!$B$4,参数!$B$1)</f>
        <v>2.05916300381981</v>
      </c>
      <c r="S3150" s="25">
        <f ca="1">f_return(A3150,1,参数!$B$6,参数!$B$1)</f>
        <v>6.23144999491612</v>
      </c>
      <c r="T3150" t="str">
        <f>f_info_investtype(A3150)</f>
        <v>偏股混合型基金</v>
      </c>
      <c r="U3150" t="str">
        <f>f_info_fundmanager(A3150)</f>
        <v>曹文俊</v>
      </c>
      <c r="V3150">
        <f>f_info_manager_onthepostdays(A3150,1)</f>
        <v>118</v>
      </c>
      <c r="W3150" s="25">
        <f ca="1">f_return_1w(A3150,"0",参数!$B$2)</f>
        <v>-3.69340746624305</v>
      </c>
      <c r="X3150" s="25">
        <f>f_return_1m(A3150,"0",参数!$B$1)</f>
        <v>13.5968092820885</v>
      </c>
      <c r="Y3150" s="25">
        <f>f_return_3m(A3150,0,参数!$B$1)</f>
        <v>23.7361769352291</v>
      </c>
      <c r="Z3150" s="25">
        <f>f_return_6m(A3150,0,参数!B3149)</f>
        <v>25.9533073929961</v>
      </c>
      <c r="AA3150" t="str">
        <f>f_dq_status(A3150,参数!$B$1)</f>
        <v>开放申购|开放赎回</v>
      </c>
      <c r="AB3150" s="17">
        <f ca="1">f_risk_maxdownside(A3150,参数!$B$6,参数!$B$1)</f>
        <v>-36.9286418941138</v>
      </c>
      <c r="AC3150" s="17">
        <f ca="1">f_risk_maxdownside(A3150,参数!$B$4,参数!$B$1)</f>
        <v>-35.9599332220367</v>
      </c>
      <c r="AD3150" t="str">
        <f ca="1">f_risk_maxdownside_date(A3150,参数!$B$6,参数!$B$1)</f>
        <v>20171026-20181018</v>
      </c>
    </row>
    <row r="3151" spans="1:30">
      <c r="A3151" s="15" t="s">
        <v>3179</v>
      </c>
      <c r="B3151" t="str">
        <f>f_info_name(A3151)</f>
        <v>富国高新技术产业</v>
      </c>
      <c r="C3151" t="str">
        <f>f_info_setupdate(A3151)</f>
        <v>2012-06-27</v>
      </c>
      <c r="D3151" s="16">
        <f t="shared" si="49"/>
        <v>3134</v>
      </c>
      <c r="F3151" s="17">
        <f>f_netasset_total(A3151,参数!$B$1,100000000)</f>
        <v>53.7919923938</v>
      </c>
      <c r="G3151" s="17">
        <f ca="1">f_nav_adjustedreturn(A3151,参数!$B$2,参数!$B$1)</f>
        <v>106.335877862595</v>
      </c>
      <c r="H3151" s="17">
        <f ca="1">f_nav_periodreturnrankingper(A3151,参数!$B$2,参数!$B$1,3)</f>
        <v>6.86947988223749</v>
      </c>
      <c r="I3151" s="17">
        <f ca="1">f_nav_adjustedreturn(A3151,参数!$B$3,参数!$B$2)</f>
        <v>89.0696287723677</v>
      </c>
      <c r="J3151" s="17">
        <f ca="1">f_nav_periodreturnrankingper(A3151,参数!$B$3,参数!$B$2,3)</f>
        <v>2.61707988980716</v>
      </c>
      <c r="K3151" s="17">
        <f ca="1">f_nav_adjustedreturn(A3151,参数!$B$4,参数!$B$3)</f>
        <v>-23.1920199501247</v>
      </c>
      <c r="L3151" s="17">
        <f ca="1">f_nav_periodreturnrankingper(A3151,参数!$B$4,参数!$B$3,3)</f>
        <v>45.7044673539519</v>
      </c>
      <c r="M3151" s="17">
        <f ca="1">f_nav_adjustedreturn(A3151,参数!$B$5,参数!$B$4)</f>
        <v>37.8359751895245</v>
      </c>
      <c r="N3151" s="17">
        <f ca="1">f_nav_periodreturnrankingper(A3151,参数!$B$5,参数!$B$4,3)</f>
        <v>13.2295719844358</v>
      </c>
      <c r="O3151" s="17">
        <f ca="1">f_nav_adjustedreturn(A3151,参数!$B$6,参数!$B$5)</f>
        <v>-8.73305608175472</v>
      </c>
      <c r="P3151" s="17">
        <f ca="1">f_nav_periodreturnrankingper(A3151,参数!$B$6,参数!$B$5,3)</f>
        <v>86.0125260960334</v>
      </c>
      <c r="Q3151" s="25">
        <f>f_return(A3151,1,参数!$B$1-365/2,参数!$B$1)</f>
        <v>153.413032009776</v>
      </c>
      <c r="R3151" s="25">
        <f ca="1">f_return(A3151,1,参数!$B$4,参数!$B$1)</f>
        <v>44.119474400647</v>
      </c>
      <c r="S3151" s="25">
        <f ca="1">f_return(A3151,1,参数!$B$6,参数!$B$1)</f>
        <v>30.1706673513317</v>
      </c>
      <c r="T3151" t="str">
        <f>f_info_investtype(A3151)</f>
        <v>偏股混合型基金</v>
      </c>
      <c r="U3151" t="str">
        <f>f_info_fundmanager(A3151)</f>
        <v>李元博</v>
      </c>
      <c r="V3151">
        <f>f_info_manager_onthepostdays(A3151,1)</f>
        <v>1907</v>
      </c>
      <c r="W3151" s="25">
        <f ca="1">f_return_1w(A3151,"0",参数!$B$2)</f>
        <v>1.39318885448916</v>
      </c>
      <c r="X3151" s="25">
        <f>f_return_1m(A3151,"0",参数!$B$1)</f>
        <v>20.374081496326</v>
      </c>
      <c r="Y3151" s="25">
        <f>f_return_3m(A3151,0,参数!$B$1)</f>
        <v>35.014985014985</v>
      </c>
      <c r="Z3151" s="25">
        <f>f_return_6m(A3151,0,参数!B3150)</f>
        <v>44.954128440367</v>
      </c>
      <c r="AA3151" t="str">
        <f>f_dq_status(A3151,参数!$B$1)</f>
        <v>开放申购|开放赎回</v>
      </c>
      <c r="AB3151" s="17">
        <f ca="1">f_risk_maxdownside(A3151,参数!$B$6,参数!$B$1)</f>
        <v>-34.9038461538462</v>
      </c>
      <c r="AC3151" s="17">
        <f ca="1">f_risk_maxdownside(A3151,参数!$B$4,参数!$B$1)</f>
        <v>-34.9038461538462</v>
      </c>
      <c r="AD3151" t="str">
        <f ca="1">f_risk_maxdownside_date(A3151,参数!$B$6,参数!$B$1)</f>
        <v>20180316-20181018</v>
      </c>
    </row>
    <row r="3152" spans="1:30">
      <c r="A3152" s="15" t="s">
        <v>3180</v>
      </c>
      <c r="B3152" t="str">
        <f>f_info_name(A3152)</f>
        <v>易方达平稳增长</v>
      </c>
      <c r="C3152" t="str">
        <f>f_info_setupdate(A3152)</f>
        <v>2002-08-23</v>
      </c>
      <c r="D3152" s="16">
        <f t="shared" si="49"/>
        <v>6730</v>
      </c>
      <c r="F3152" s="17">
        <f>f_netasset_total(A3152,参数!$B$1,100000000)</f>
        <v>31.098305438</v>
      </c>
      <c r="G3152" s="17">
        <f ca="1">f_nav_adjustedreturn(A3152,参数!$B$2,参数!$B$1)</f>
        <v>53.6266349583829</v>
      </c>
      <c r="H3152" s="17">
        <f ca="1">f_nav_periodreturnrankingper(A3152,参数!$B$2,参数!$B$1,3)</f>
        <v>29.3333333333333</v>
      </c>
      <c r="I3152" s="17">
        <f ca="1">f_nav_adjustedreturn(A3152,参数!$B$3,参数!$B$2)</f>
        <v>41.7042940146193</v>
      </c>
      <c r="J3152" s="17">
        <f ca="1">f_nav_periodreturnrankingper(A3152,参数!$B$3,参数!$B$2,3)</f>
        <v>21.4285714285714</v>
      </c>
      <c r="K3152" s="17">
        <f ca="1">f_nav_adjustedreturn(A3152,参数!$B$4,参数!$B$3)</f>
        <v>-14.7206303724928</v>
      </c>
      <c r="L3152" s="17">
        <f ca="1">f_nav_periodreturnrankingper(A3152,参数!$B$4,参数!$B$3,3)</f>
        <v>36.3636363636364</v>
      </c>
      <c r="M3152" s="17">
        <f ca="1">f_nav_adjustedreturn(A3152,参数!$B$5,参数!$B$4)</f>
        <v>22.3031125071072</v>
      </c>
      <c r="N3152" s="17">
        <f ca="1">f_nav_periodreturnrankingper(A3152,参数!$B$5,参数!$B$4,3)</f>
        <v>30</v>
      </c>
      <c r="O3152" s="17">
        <f ca="1">f_nav_adjustedreturn(A3152,参数!$B$6,参数!$B$5)</f>
        <v>1.1453744493392</v>
      </c>
      <c r="P3152" s="17">
        <f ca="1">f_nav_periodreturnrankingper(A3152,参数!$B$6,参数!$B$5,3)</f>
        <v>42.8571428571429</v>
      </c>
      <c r="Q3152" s="25">
        <f>f_return(A3152,1,参数!$B$1-365/2,参数!$B$1)</f>
        <v>47.6704425003704</v>
      </c>
      <c r="R3152" s="25">
        <f ca="1">f_return(A3152,1,参数!$B$4,参数!$B$1)</f>
        <v>22.8804473936301</v>
      </c>
      <c r="S3152" s="25">
        <f ca="1">f_return(A3152,1,参数!$B$6,参数!$B$1)</f>
        <v>18.0177156199047</v>
      </c>
      <c r="T3152" t="str">
        <f>f_info_investtype(A3152)</f>
        <v>平衡混合型基金</v>
      </c>
      <c r="U3152" t="str">
        <f>f_info_fundmanager(A3152)</f>
        <v>陈皓</v>
      </c>
      <c r="V3152">
        <f>f_info_manager_onthepostdays(A3152,1)</f>
        <v>3058</v>
      </c>
      <c r="W3152" s="25">
        <f ca="1">f_return_1w(A3152,"0",参数!$B$2)</f>
        <v>-0.148411991688948</v>
      </c>
      <c r="X3152" s="25">
        <f>f_return_1m(A3152,"0",参数!$B$1)</f>
        <v>12.937062937063</v>
      </c>
      <c r="Y3152" s="25">
        <f>f_return_3m(A3152,0,参数!$B$1)</f>
        <v>25.0120948234156</v>
      </c>
      <c r="Z3152" s="25">
        <f>f_return_6m(A3152,0,参数!B3151)</f>
        <v>16.0603881277307</v>
      </c>
      <c r="AA3152" t="str">
        <f>f_dq_status(A3152,参数!$B$1)</f>
        <v>开放申购|开放赎回</v>
      </c>
      <c r="AB3152" s="17">
        <f ca="1">f_risk_maxdownside(A3152,参数!$B$6,参数!$B$1)</f>
        <v>-23.6575615854838</v>
      </c>
      <c r="AC3152" s="17">
        <f ca="1">f_risk_maxdownside(A3152,参数!$B$4,参数!$B$1)</f>
        <v>-22.8707159823549</v>
      </c>
      <c r="AD3152" t="str">
        <f ca="1">f_risk_maxdownside_date(A3152,参数!$B$6,参数!$B$1)</f>
        <v>20171114-20190103</v>
      </c>
    </row>
    <row r="3153" spans="1:30">
      <c r="A3153" s="15" t="s">
        <v>3181</v>
      </c>
      <c r="B3153" t="str">
        <f>f_info_name(A3153)</f>
        <v>易方达策略成长</v>
      </c>
      <c r="C3153" t="str">
        <f>f_info_setupdate(A3153)</f>
        <v>2003-12-09</v>
      </c>
      <c r="D3153" s="16">
        <f t="shared" si="49"/>
        <v>6257</v>
      </c>
      <c r="F3153" s="17">
        <f>f_netasset_total(A3153,参数!$B$1,100000000)</f>
        <v>12.8577496795</v>
      </c>
      <c r="G3153" s="17">
        <f ca="1">f_nav_adjustedreturn(A3153,参数!$B$2,参数!$B$1)</f>
        <v>40.7799995005421</v>
      </c>
      <c r="H3153" s="17">
        <f ca="1">f_nav_periodreturnrankingper(A3153,参数!$B$2,参数!$B$1,3)</f>
        <v>87.5368007850834</v>
      </c>
      <c r="I3153" s="17">
        <f ca="1">f_nav_adjustedreturn(A3153,参数!$B$3,参数!$B$2)</f>
        <v>37.5634849155728</v>
      </c>
      <c r="J3153" s="17">
        <f ca="1">f_nav_periodreturnrankingper(A3153,参数!$B$3,参数!$B$2,3)</f>
        <v>60.7438016528926</v>
      </c>
      <c r="K3153" s="17">
        <f ca="1">f_nav_adjustedreturn(A3153,参数!$B$4,参数!$B$3)</f>
        <v>-32.5971261309207</v>
      </c>
      <c r="L3153" s="17">
        <f ca="1">f_nav_periodreturnrankingper(A3153,参数!$B$4,参数!$B$3,3)</f>
        <v>89.5189003436426</v>
      </c>
      <c r="M3153" s="17">
        <f ca="1">f_nav_adjustedreturn(A3153,参数!$B$5,参数!$B$4)</f>
        <v>26.3718903694866</v>
      </c>
      <c r="N3153" s="17">
        <f ca="1">f_nav_periodreturnrankingper(A3153,参数!$B$5,参数!$B$4,3)</f>
        <v>36.7704280155642</v>
      </c>
      <c r="O3153" s="17">
        <f ca="1">f_nav_adjustedreturn(A3153,参数!$B$6,参数!$B$5)</f>
        <v>-15.7064107890011</v>
      </c>
      <c r="P3153" s="17">
        <f ca="1">f_nav_periodreturnrankingper(A3153,参数!$B$6,参数!$B$5,3)</f>
        <v>96.4509394572025</v>
      </c>
      <c r="Q3153" s="25">
        <f>f_return(A3153,1,参数!$B$1-365/2,参数!$B$1)</f>
        <v>38.4270686071926</v>
      </c>
      <c r="R3153" s="25">
        <f ca="1">f_return(A3153,1,参数!$B$4,参数!$B$1)</f>
        <v>9.27957201876395</v>
      </c>
      <c r="S3153" s="25">
        <f ca="1">f_return(A3153,1,参数!$B$6,参数!$B$1)</f>
        <v>6.72034732267519</v>
      </c>
      <c r="T3153" t="str">
        <f>f_info_investtype(A3153)</f>
        <v>偏股混合型基金</v>
      </c>
      <c r="U3153" t="str">
        <f>f_info_fundmanager(A3153)</f>
        <v>蔡荣成</v>
      </c>
      <c r="V3153">
        <f>f_info_manager_onthepostdays(A3153,1)</f>
        <v>250</v>
      </c>
      <c r="W3153" s="25">
        <f ca="1">f_return_1w(A3153,"0",参数!$B$2)</f>
        <v>-2.29051899101188</v>
      </c>
      <c r="X3153" s="25">
        <f>f_return_1m(A3153,"0",参数!$B$1)</f>
        <v>12.1743237051238</v>
      </c>
      <c r="Y3153" s="25">
        <f>f_return_3m(A3153,0,参数!$B$1)</f>
        <v>18.2704489853672</v>
      </c>
      <c r="Z3153" s="25">
        <f>f_return_6m(A3153,0,参数!B3152)</f>
        <v>3.85448046707056</v>
      </c>
      <c r="AA3153" t="str">
        <f>f_dq_status(A3153,参数!$B$1)</f>
        <v>开放申购|开放赎回</v>
      </c>
      <c r="AB3153" s="17">
        <f ca="1">f_risk_maxdownside(A3153,参数!$B$6,参数!$B$1)</f>
        <v>-37.2049854150093</v>
      </c>
      <c r="AC3153" s="17">
        <f ca="1">f_risk_maxdownside(A3153,参数!$B$4,参数!$B$1)</f>
        <v>-37.2049854150093</v>
      </c>
      <c r="AD3153" t="str">
        <f ca="1">f_risk_maxdownside_date(A3153,参数!$B$6,参数!$B$1)</f>
        <v>20180127-20190103</v>
      </c>
    </row>
    <row r="3154" spans="1:30">
      <c r="A3154" s="15" t="s">
        <v>3182</v>
      </c>
      <c r="B3154" t="str">
        <f>f_info_name(A3154)</f>
        <v>易方达积极成长</v>
      </c>
      <c r="C3154" t="str">
        <f>f_info_setupdate(A3154)</f>
        <v>2004-09-09</v>
      </c>
      <c r="D3154" s="16">
        <f t="shared" si="49"/>
        <v>5982</v>
      </c>
      <c r="F3154" s="17">
        <f>f_netasset_total(A3154,参数!$B$1,100000000)</f>
        <v>22.6241889965</v>
      </c>
      <c r="G3154" s="17">
        <f ca="1">f_nav_adjustedreturn(A3154,参数!$B$2,参数!$B$1)</f>
        <v>39.9518630686663</v>
      </c>
      <c r="H3154" s="17">
        <f ca="1">f_nav_periodreturnrankingper(A3154,参数!$B$2,参数!$B$1,3)</f>
        <v>88.3218842001963</v>
      </c>
      <c r="I3154" s="17">
        <f ca="1">f_nav_adjustedreturn(A3154,参数!$B$3,参数!$B$2)</f>
        <v>39.8138621108617</v>
      </c>
      <c r="J3154" s="17">
        <f ca="1">f_nav_periodreturnrankingper(A3154,参数!$B$3,参数!$B$2,3)</f>
        <v>56.33608815427</v>
      </c>
      <c r="K3154" s="17">
        <f ca="1">f_nav_adjustedreturn(A3154,参数!$B$4,参数!$B$3)</f>
        <v>-28.9601658840069</v>
      </c>
      <c r="L3154" s="17">
        <f ca="1">f_nav_periodreturnrankingper(A3154,参数!$B$4,参数!$B$3,3)</f>
        <v>75.6013745704467</v>
      </c>
      <c r="M3154" s="17">
        <f ca="1">f_nav_adjustedreturn(A3154,参数!$B$5,参数!$B$4)</f>
        <v>25.208391639283</v>
      </c>
      <c r="N3154" s="17">
        <f ca="1">f_nav_periodreturnrankingper(A3154,参数!$B$5,参数!$B$4,3)</f>
        <v>39.6887159533074</v>
      </c>
      <c r="O3154" s="17">
        <f ca="1">f_nav_adjustedreturn(A3154,参数!$B$6,参数!$B$5)</f>
        <v>10.4711222413523</v>
      </c>
      <c r="P3154" s="17">
        <f ca="1">f_nav_periodreturnrankingper(A3154,参数!$B$6,参数!$B$5,3)</f>
        <v>24.6346555323591</v>
      </c>
      <c r="Q3154" s="25">
        <f>f_return(A3154,1,参数!$B$1-365/2,参数!$B$1)</f>
        <v>28.3411124592892</v>
      </c>
      <c r="R3154" s="25">
        <f ca="1">f_return(A3154,1,参数!$B$4,参数!$B$1)</f>
        <v>11.5921001260993</v>
      </c>
      <c r="S3154" s="25">
        <f ca="1">f_return(A3154,1,参数!$B$6,参数!$B$1)</f>
        <v>13.9361382637325</v>
      </c>
      <c r="T3154" t="str">
        <f>f_info_investtype(A3154)</f>
        <v>偏股混合型基金</v>
      </c>
      <c r="U3154" t="str">
        <f>f_info_fundmanager(A3154)</f>
        <v>王超</v>
      </c>
      <c r="V3154">
        <f>f_info_manager_onthepostdays(A3154,1)</f>
        <v>2273</v>
      </c>
      <c r="W3154" s="25">
        <f ca="1">f_return_1w(A3154,"0",参数!$B$2)</f>
        <v>-3.03113049005066</v>
      </c>
      <c r="X3154" s="25">
        <f>f_return_1m(A3154,"0",参数!$B$1)</f>
        <v>6.36610731969188</v>
      </c>
      <c r="Y3154" s="25">
        <f>f_return_3m(A3154,0,参数!$B$1)</f>
        <v>16.3434747585081</v>
      </c>
      <c r="Z3154" s="25">
        <f>f_return_6m(A3154,0,参数!B3153)</f>
        <v>6.80581787326485</v>
      </c>
      <c r="AA3154" t="str">
        <f>f_dq_status(A3154,参数!$B$1)</f>
        <v>开放申购|开放赎回</v>
      </c>
      <c r="AB3154" s="17">
        <f ca="1">f_risk_maxdownside(A3154,参数!$B$6,参数!$B$1)</f>
        <v>-34.9114781136369</v>
      </c>
      <c r="AC3154" s="17">
        <f ca="1">f_risk_maxdownside(A3154,参数!$B$4,参数!$B$1)</f>
        <v>-33.3224272556802</v>
      </c>
      <c r="AD3154" t="str">
        <f ca="1">f_risk_maxdownside_date(A3154,参数!$B$6,参数!$B$1)</f>
        <v>20171114-20181018</v>
      </c>
    </row>
    <row r="3155" spans="1:30">
      <c r="A3155" s="15" t="s">
        <v>3183</v>
      </c>
      <c r="B3155" t="str">
        <f>f_info_name(A3155)</f>
        <v>易方达稳健收益A</v>
      </c>
      <c r="C3155" t="str">
        <f>f_info_setupdate(A3155)</f>
        <v>2005-09-19</v>
      </c>
      <c r="D3155" s="16">
        <f t="shared" si="49"/>
        <v>5607</v>
      </c>
      <c r="F3155" s="17">
        <f>f_netasset_total(A3155,参数!$B$1,100000000)</f>
        <v>178.8806388743</v>
      </c>
      <c r="G3155" s="17">
        <f ca="1">f_nav_adjustedreturn(A3155,参数!$B$2,参数!$B$1)</f>
        <v>8.1732923758259</v>
      </c>
      <c r="H3155" s="17">
        <f ca="1">f_nav_periodreturnrankingper(A3155,参数!$B$2,参数!$B$1,3)</f>
        <v>59.811320754717</v>
      </c>
      <c r="I3155" s="17">
        <f ca="1">f_nav_adjustedreturn(A3155,参数!$B$3,参数!$B$2)</f>
        <v>12.1406027783767</v>
      </c>
      <c r="J3155" s="17">
        <f ca="1">f_nav_periodreturnrankingper(A3155,参数!$B$3,参数!$B$2,3)</f>
        <v>26.5957446808511</v>
      </c>
      <c r="K3155" s="17">
        <f ca="1">f_nav_adjustedreturn(A3155,参数!$B$4,参数!$B$3)</f>
        <v>3.8298140187096</v>
      </c>
      <c r="L3155" s="17">
        <f ca="1">f_nav_periodreturnrankingper(A3155,参数!$B$4,参数!$B$3,3)</f>
        <v>23.8663484486874</v>
      </c>
      <c r="M3155" s="17">
        <f ca="1">f_nav_adjustedreturn(A3155,参数!$B$5,参数!$B$4)</f>
        <v>4.09643935991847</v>
      </c>
      <c r="N3155" s="17">
        <f ca="1">f_nav_periodreturnrankingper(A3155,参数!$B$5,参数!$B$4,3)</f>
        <v>47.2375690607735</v>
      </c>
      <c r="O3155" s="17">
        <f ca="1">f_nav_adjustedreturn(A3155,参数!$B$6,参数!$B$5)</f>
        <v>4.59059084577158</v>
      </c>
      <c r="P3155" s="17">
        <f ca="1">f_nav_periodreturnrankingper(A3155,参数!$B$6,参数!$B$5,3)</f>
        <v>13.5593220338983</v>
      </c>
      <c r="Q3155" s="25">
        <f>f_return(A3155,1,参数!$B$1-365/2,参数!$B$1)</f>
        <v>10.159980674605</v>
      </c>
      <c r="R3155" s="25">
        <f ca="1">f_return(A3155,1,参数!$B$4,参数!$B$1)</f>
        <v>7.98692988525125</v>
      </c>
      <c r="S3155" s="25">
        <f ca="1">f_return(A3155,1,参数!$B$6,参数!$B$1)</f>
        <v>6.49102364550205</v>
      </c>
      <c r="T3155" t="str">
        <f>f_info_investtype(A3155)</f>
        <v>混合债券型二级基金</v>
      </c>
      <c r="U3155" t="str">
        <f>f_info_fundmanager(A3155)</f>
        <v>胡剑</v>
      </c>
      <c r="V3155">
        <f>f_info_manager_onthepostdays(A3155,1)</f>
        <v>3270</v>
      </c>
      <c r="W3155" s="25">
        <f ca="1">f_return_1w(A3155,"0",参数!$B$2)</f>
        <v>-0.475898065704639</v>
      </c>
      <c r="X3155" s="25">
        <f>f_return_1m(A3155,"0",参数!$B$1)</f>
        <v>2.9096909623914</v>
      </c>
      <c r="Y3155" s="25">
        <f>f_return_3m(A3155,0,参数!$B$1)</f>
        <v>4.13355920595133</v>
      </c>
      <c r="Z3155" s="25">
        <f>f_return_6m(A3155,0,参数!B3154)</f>
        <v>2.90686104845168</v>
      </c>
      <c r="AA3155" t="str">
        <f>f_dq_status(A3155,参数!$B$1)</f>
        <v>开放申购|开放赎回</v>
      </c>
      <c r="AB3155" s="17">
        <f ca="1">f_risk_maxdownside(A3155,参数!$B$6,参数!$B$1)</f>
        <v>-4.14928486293207</v>
      </c>
      <c r="AC3155" s="17">
        <f ca="1">f_risk_maxdownside(A3155,参数!$B$4,参数!$B$1)</f>
        <v>-4.14928486293207</v>
      </c>
      <c r="AD3155" t="str">
        <f ca="1">f_risk_maxdownside_date(A3155,参数!$B$6,参数!$B$1)</f>
        <v>20190405-20190606</v>
      </c>
    </row>
    <row r="3156" spans="1:30">
      <c r="A3156" s="15" t="s">
        <v>3184</v>
      </c>
      <c r="B3156" t="str">
        <f>f_info_name(A3156)</f>
        <v>易方达价值精选</v>
      </c>
      <c r="C3156" t="str">
        <f>f_info_setupdate(A3156)</f>
        <v>2006-06-13</v>
      </c>
      <c r="D3156" s="16">
        <f t="shared" si="49"/>
        <v>5340</v>
      </c>
      <c r="F3156" s="17">
        <f>f_netasset_total(A3156,参数!$B$1,100000000)</f>
        <v>35.6925724405</v>
      </c>
      <c r="G3156" s="17">
        <f ca="1">f_nav_adjustedreturn(A3156,参数!$B$2,参数!$B$1)</f>
        <v>84.5498820249976</v>
      </c>
      <c r="H3156" s="17">
        <f ca="1">f_nav_periodreturnrankingper(A3156,参数!$B$2,参数!$B$1,3)</f>
        <v>25.4170755642787</v>
      </c>
      <c r="I3156" s="17">
        <f ca="1">f_nav_adjustedreturn(A3156,参数!$B$3,参数!$B$2)</f>
        <v>31.1809980539538</v>
      </c>
      <c r="J3156" s="17">
        <f ca="1">f_nav_periodreturnrankingper(A3156,参数!$B$3,参数!$B$2,3)</f>
        <v>73.1404958677686</v>
      </c>
      <c r="K3156" s="17">
        <f ca="1">f_nav_adjustedreturn(A3156,参数!$B$4,参数!$B$3)</f>
        <v>-22.315538728175</v>
      </c>
      <c r="L3156" s="17">
        <f ca="1">f_nav_periodreturnrankingper(A3156,参数!$B$4,参数!$B$3,3)</f>
        <v>40.2061855670103</v>
      </c>
      <c r="M3156" s="17">
        <f ca="1">f_nav_adjustedreturn(A3156,参数!$B$5,参数!$B$4)</f>
        <v>26.7809980193387</v>
      </c>
      <c r="N3156" s="17">
        <f ca="1">f_nav_periodreturnrankingper(A3156,参数!$B$5,参数!$B$4,3)</f>
        <v>35.408560311284</v>
      </c>
      <c r="O3156" s="17">
        <f ca="1">f_nav_adjustedreturn(A3156,参数!$B$6,参数!$B$5)</f>
        <v>-4.14969595955089</v>
      </c>
      <c r="P3156" s="17">
        <f ca="1">f_nav_periodreturnrankingper(A3156,参数!$B$6,参数!$B$5,3)</f>
        <v>75.5741127348643</v>
      </c>
      <c r="Q3156" s="25">
        <f>f_return(A3156,1,参数!$B$1-365/2,参数!$B$1)</f>
        <v>91.0065641091062</v>
      </c>
      <c r="R3156" s="25">
        <f ca="1">f_return(A3156,1,参数!$B$4,参数!$B$1)</f>
        <v>23.4116588683143</v>
      </c>
      <c r="S3156" s="25">
        <f ca="1">f_return(A3156,1,参数!$B$6,参数!$B$1)</f>
        <v>17.7722636311961</v>
      </c>
      <c r="T3156" t="str">
        <f>f_info_investtype(A3156)</f>
        <v>偏股混合型基金</v>
      </c>
      <c r="U3156" t="str">
        <f>f_info_fundmanager(A3156)</f>
        <v>葛秋石</v>
      </c>
      <c r="V3156">
        <f>f_info_manager_onthepostdays(A3156,1)</f>
        <v>793</v>
      </c>
      <c r="W3156" s="25">
        <f ca="1">f_return_1w(A3156,"0",参数!$B$2)</f>
        <v>-5.32139962714708</v>
      </c>
      <c r="X3156" s="25">
        <f>f_return_1m(A3156,"0",参数!$B$1)</f>
        <v>15.9491634876139</v>
      </c>
      <c r="Y3156" s="25">
        <f>f_return_3m(A3156,0,参数!$B$1)</f>
        <v>28.5845237743104</v>
      </c>
      <c r="Z3156" s="25">
        <f>f_return_6m(A3156,0,参数!B3155)</f>
        <v>39.9017486116594</v>
      </c>
      <c r="AA3156" t="str">
        <f>f_dq_status(A3156,参数!$B$1)</f>
        <v>开放申购|开放赎回</v>
      </c>
      <c r="AB3156" s="17">
        <f ca="1">f_risk_maxdownside(A3156,参数!$B$6,参数!$B$1)</f>
        <v>-29.6941996092359</v>
      </c>
      <c r="AC3156" s="17">
        <f ca="1">f_risk_maxdownside(A3156,参数!$B$4,参数!$B$1)</f>
        <v>-27.7470856400792</v>
      </c>
      <c r="AD3156" t="str">
        <f ca="1">f_risk_maxdownside_date(A3156,参数!$B$6,参数!$B$1)</f>
        <v>20171114-20190103</v>
      </c>
    </row>
    <row r="3157" spans="1:30">
      <c r="A3157" s="15" t="s">
        <v>3185</v>
      </c>
      <c r="B3157" t="str">
        <f>f_info_name(A3157)</f>
        <v>易方达价值成长</v>
      </c>
      <c r="C3157" t="str">
        <f>f_info_setupdate(A3157)</f>
        <v>2007-04-02</v>
      </c>
      <c r="D3157" s="16">
        <f t="shared" si="49"/>
        <v>5047</v>
      </c>
      <c r="F3157" s="17">
        <f>f_netasset_total(A3157,参数!$B$1,100000000)</f>
        <v>59.8371661657</v>
      </c>
      <c r="G3157" s="17">
        <f ca="1">f_nav_adjustedreturn(A3157,参数!$B$2,参数!$B$1)</f>
        <v>48.4460966616531</v>
      </c>
      <c r="H3157" s="17">
        <f ca="1">f_nav_periodreturnrankingper(A3157,参数!$B$2,参数!$B$1,3)</f>
        <v>45.1561672842774</v>
      </c>
      <c r="I3157" s="17">
        <f ca="1">f_nav_adjustedreturn(A3157,参数!$B$3,参数!$B$2)</f>
        <v>40.6939267980432</v>
      </c>
      <c r="J3157" s="17">
        <f ca="1">f_nav_periodreturnrankingper(A3157,参数!$B$3,参数!$B$2,3)</f>
        <v>28.8740245261984</v>
      </c>
      <c r="K3157" s="17">
        <f ca="1">f_nav_adjustedreturn(A3157,参数!$B$4,参数!$B$3)</f>
        <v>-29.776983176907</v>
      </c>
      <c r="L3157" s="17">
        <f ca="1">f_nav_periodreturnrankingper(A3157,参数!$B$4,参数!$B$3,3)</f>
        <v>93.6456996148909</v>
      </c>
      <c r="M3157" s="17">
        <f ca="1">f_nav_adjustedreturn(A3157,参数!$B$5,参数!$B$4)</f>
        <v>40.6997867355573</v>
      </c>
      <c r="N3157" s="17">
        <f ca="1">f_nav_periodreturnrankingper(A3157,参数!$B$5,参数!$B$4,3)</f>
        <v>4.57052797478329</v>
      </c>
      <c r="O3157" s="17">
        <f ca="1">f_nav_adjustedreturn(A3157,参数!$B$6,参数!$B$5)</f>
        <v>-3.50012797542871</v>
      </c>
      <c r="P3157" s="17">
        <f ca="1">f_nav_periodreturnrankingper(A3157,参数!$B$6,参数!$B$5,3)</f>
        <v>86.2585034013605</v>
      </c>
      <c r="Q3157" s="25">
        <f>f_return(A3157,1,参数!$B$1-365/2,参数!$B$1)</f>
        <v>37.6951039021635</v>
      </c>
      <c r="R3157" s="25">
        <f ca="1">f_return(A3157,1,参数!$B$4,参数!$B$1)</f>
        <v>13.6032145550055</v>
      </c>
      <c r="S3157" s="25">
        <f ca="1">f_return(A3157,1,参数!$B$6,参数!$B$1)</f>
        <v>14.6489091952754</v>
      </c>
      <c r="T3157" t="str">
        <f>f_info_investtype(A3157)</f>
        <v>灵活配置型基金</v>
      </c>
      <c r="U3157" t="str">
        <f>f_info_fundmanager(A3157)</f>
        <v>林高榜,武阳</v>
      </c>
      <c r="V3157">
        <f>f_info_manager_onthepostdays(A3157,1)</f>
        <v>1056</v>
      </c>
      <c r="W3157" s="25">
        <f ca="1">f_return_1w(A3157,"0",参数!$B$2)</f>
        <v>-3.5554243713438</v>
      </c>
      <c r="X3157" s="25">
        <f>f_return_1m(A3157,"0",参数!$B$1)</f>
        <v>10.3271101349231</v>
      </c>
      <c r="Y3157" s="25">
        <f>f_return_3m(A3157,0,参数!$B$1)</f>
        <v>17.0188867626258</v>
      </c>
      <c r="Z3157" s="25">
        <f>f_return_6m(A3157,0,参数!B3156)</f>
        <v>13.824804692185</v>
      </c>
      <c r="AA3157" t="str">
        <f>f_dq_status(A3157,参数!$B$1)</f>
        <v>开放申购|开放赎回</v>
      </c>
      <c r="AB3157" s="17">
        <f ca="1">f_risk_maxdownside(A3157,参数!$B$6,参数!$B$1)</f>
        <v>-35.0986720297927</v>
      </c>
      <c r="AC3157" s="17">
        <f ca="1">f_risk_maxdownside(A3157,参数!$B$4,参数!$B$1)</f>
        <v>-34.6853694031374</v>
      </c>
      <c r="AD3157" t="str">
        <f ca="1">f_risk_maxdownside_date(A3157,参数!$B$6,参数!$B$1)</f>
        <v>20180124-20190103</v>
      </c>
    </row>
    <row r="3158" spans="1:30">
      <c r="A3158" s="15" t="s">
        <v>3186</v>
      </c>
      <c r="B3158" t="str">
        <f>f_info_name(A3158)</f>
        <v>易方达中小盘</v>
      </c>
      <c r="C3158" t="str">
        <f>f_info_setupdate(A3158)</f>
        <v>2008-06-19</v>
      </c>
      <c r="D3158" s="16">
        <f t="shared" si="49"/>
        <v>4603</v>
      </c>
      <c r="F3158" s="17">
        <f>f_netasset_total(A3158,参数!$B$1,100000000)</f>
        <v>401.1064005262</v>
      </c>
      <c r="G3158" s="17">
        <f ca="1">f_nav_adjustedreturn(A3158,参数!$B$2,参数!$B$1)</f>
        <v>104.512023799686</v>
      </c>
      <c r="H3158" s="17">
        <f ca="1">f_nav_periodreturnrankingper(A3158,参数!$B$2,参数!$B$1,3)</f>
        <v>7.55642787046124</v>
      </c>
      <c r="I3158" s="17">
        <f ca="1">f_nav_adjustedreturn(A3158,参数!$B$3,参数!$B$2)</f>
        <v>52.7533172888552</v>
      </c>
      <c r="J3158" s="17">
        <f ca="1">f_nav_periodreturnrankingper(A3158,参数!$B$3,参数!$B$2,3)</f>
        <v>30.8539944903581</v>
      </c>
      <c r="K3158" s="17">
        <f ca="1">f_nav_adjustedreturn(A3158,参数!$B$4,参数!$B$3)</f>
        <v>-14.3885422296467</v>
      </c>
      <c r="L3158" s="17">
        <f ca="1">f_nav_periodreturnrankingper(A3158,参数!$B$4,参数!$B$3,3)</f>
        <v>10.3092783505155</v>
      </c>
      <c r="M3158" s="17">
        <f ca="1">f_nav_adjustedreturn(A3158,参数!$B$5,参数!$B$4)</f>
        <v>52.436461867337</v>
      </c>
      <c r="N3158" s="17">
        <f ca="1">f_nav_periodreturnrankingper(A3158,参数!$B$5,参数!$B$4,3)</f>
        <v>3.11284046692607</v>
      </c>
      <c r="O3158" s="17">
        <f ca="1">f_nav_adjustedreturn(A3158,参数!$B$6,参数!$B$5)</f>
        <v>27.6601228575111</v>
      </c>
      <c r="P3158" s="17">
        <f ca="1">f_nav_periodreturnrankingper(A3158,参数!$B$6,参数!$B$5,3)</f>
        <v>1.25260960334029</v>
      </c>
      <c r="Q3158" s="25">
        <f>f_return(A3158,1,参数!$B$1-365/2,参数!$B$1)</f>
        <v>121.553042999893</v>
      </c>
      <c r="R3158" s="25">
        <f ca="1">f_return(A3158,1,参数!$B$4,参数!$B$1)</f>
        <v>38.7662514724858</v>
      </c>
      <c r="S3158" s="25">
        <f ca="1">f_return(A3158,1,参数!$B$6,参数!$B$1)</f>
        <v>38.8642356568551</v>
      </c>
      <c r="T3158" t="str">
        <f>f_info_investtype(A3158)</f>
        <v>偏股混合型基金</v>
      </c>
      <c r="U3158" t="str">
        <f>f_info_fundmanager(A3158)</f>
        <v>张坤</v>
      </c>
      <c r="V3158">
        <f>f_info_manager_onthepostdays(A3158,1)</f>
        <v>3058</v>
      </c>
      <c r="W3158" s="25">
        <f ca="1">f_return_1w(A3158,"0",参数!$B$2)</f>
        <v>-3.57192660915992</v>
      </c>
      <c r="X3158" s="25">
        <f>f_return_1m(A3158,"0",参数!$B$1)</f>
        <v>14.2843948787218</v>
      </c>
      <c r="Y3158" s="25">
        <f>f_return_3m(A3158,0,参数!$B$1)</f>
        <v>31.0614184904212</v>
      </c>
      <c r="Z3158" s="25">
        <f>f_return_6m(A3158,0,参数!B3157)</f>
        <v>51.643968730511</v>
      </c>
      <c r="AA3158" t="str">
        <f>f_dq_status(A3158,参数!$B$1)</f>
        <v>暂停大额申购|开放赎回</v>
      </c>
      <c r="AB3158" s="17">
        <f ca="1">f_risk_maxdownside(A3158,参数!$B$6,参数!$B$1)</f>
        <v>-29.295154185022</v>
      </c>
      <c r="AC3158" s="17">
        <f ca="1">f_risk_maxdownside(A3158,参数!$B$4,参数!$B$1)</f>
        <v>-29.295154185022</v>
      </c>
      <c r="AD3158" t="str">
        <f ca="1">f_risk_maxdownside_date(A3158,参数!$B$6,参数!$B$1)</f>
        <v>20180613-20181030</v>
      </c>
    </row>
    <row r="3159" spans="1:30">
      <c r="A3159" s="15" t="s">
        <v>3187</v>
      </c>
      <c r="B3159" t="str">
        <f>f_info_name(A3159)</f>
        <v>易方达科汇</v>
      </c>
      <c r="C3159" t="str">
        <f>f_info_setupdate(A3159)</f>
        <v>2008-10-09</v>
      </c>
      <c r="D3159" s="16">
        <f t="shared" si="49"/>
        <v>4491</v>
      </c>
      <c r="F3159" s="17">
        <f>f_netasset_total(A3159,参数!$B$1,100000000)</f>
        <v>4.6295957712</v>
      </c>
      <c r="G3159" s="17">
        <f ca="1">f_nav_adjustedreturn(A3159,参数!$B$2,参数!$B$1)</f>
        <v>67.0339188605396</v>
      </c>
      <c r="H3159" s="17">
        <f ca="1">f_nav_periodreturnrankingper(A3159,参数!$B$2,参数!$B$1,3)</f>
        <v>27.5277924827951</v>
      </c>
      <c r="I3159" s="17">
        <f ca="1">f_nav_adjustedreturn(A3159,参数!$B$3,参数!$B$2)</f>
        <v>30.8312422918368</v>
      </c>
      <c r="J3159" s="17">
        <f ca="1">f_nav_periodreturnrankingper(A3159,参数!$B$3,参数!$B$2,3)</f>
        <v>43.1438127090301</v>
      </c>
      <c r="K3159" s="17">
        <f ca="1">f_nav_adjustedreturn(A3159,参数!$B$4,参数!$B$3)</f>
        <v>-20.3095975232198</v>
      </c>
      <c r="L3159" s="17">
        <f ca="1">f_nav_periodreturnrankingper(A3159,参数!$B$4,参数!$B$3,3)</f>
        <v>66.6238767650835</v>
      </c>
      <c r="M3159" s="17">
        <f ca="1">f_nav_adjustedreturn(A3159,参数!$B$5,参数!$B$4)</f>
        <v>21.1920677023128</v>
      </c>
      <c r="N3159" s="17">
        <f ca="1">f_nav_periodreturnrankingper(A3159,参数!$B$5,参数!$B$4,3)</f>
        <v>20.7249802994484</v>
      </c>
      <c r="O3159" s="17">
        <f ca="1">f_nav_adjustedreturn(A3159,参数!$B$6,参数!$B$5)</f>
        <v>0.940665701881335</v>
      </c>
      <c r="P3159" s="17">
        <f ca="1">f_nav_periodreturnrankingper(A3159,参数!$B$6,参数!$B$5,3)</f>
        <v>70.2040816326531</v>
      </c>
      <c r="Q3159" s="25">
        <f>f_return(A3159,1,参数!$B$1-365/2,参数!$B$1)</f>
        <v>51.9249745788704</v>
      </c>
      <c r="R3159" s="25">
        <f ca="1">f_return(A3159,1,参数!$B$4,参数!$B$1)</f>
        <v>20.291270570882</v>
      </c>
      <c r="S3159" s="25">
        <f ca="1">f_return(A3159,1,参数!$B$6,参数!$B$1)</f>
        <v>16.1533213238184</v>
      </c>
      <c r="T3159" t="str">
        <f>f_info_investtype(A3159)</f>
        <v>灵活配置型基金</v>
      </c>
      <c r="U3159" t="str">
        <f>f_info_fundmanager(A3159)</f>
        <v>杨嘉文</v>
      </c>
      <c r="V3159">
        <f>f_info_manager_onthepostdays(A3159,1)</f>
        <v>441</v>
      </c>
      <c r="W3159" s="25">
        <f ca="1">f_return_1w(A3159,"0",参数!$B$2)</f>
        <v>-4.74214582098401</v>
      </c>
      <c r="X3159" s="25">
        <f>f_return_1m(A3159,"0",参数!$B$1)</f>
        <v>5.6369570014569</v>
      </c>
      <c r="Y3159" s="25">
        <f>f_return_3m(A3159,0,参数!$B$1)</f>
        <v>12.2171854552204</v>
      </c>
      <c r="Z3159" s="25">
        <f>f_return_6m(A3159,0,参数!B3158)</f>
        <v>17.2861853232343</v>
      </c>
      <c r="AA3159" t="str">
        <f>f_dq_status(A3159,参数!$B$1)</f>
        <v>开放申购|开放赎回</v>
      </c>
      <c r="AB3159" s="17">
        <f ca="1">f_risk_maxdownside(A3159,参数!$B$6,参数!$B$1)</f>
        <v>-25</v>
      </c>
      <c r="AC3159" s="17">
        <f ca="1">f_risk_maxdownside(A3159,参数!$B$4,参数!$B$1)</f>
        <v>-24.7232472324723</v>
      </c>
      <c r="AD3159" t="str">
        <f ca="1">f_risk_maxdownside_date(A3159,参数!$B$6,参数!$B$1)</f>
        <v>20180124-20190103</v>
      </c>
    </row>
    <row r="3160" spans="1:30">
      <c r="A3160" s="15" t="s">
        <v>3188</v>
      </c>
      <c r="B3160" t="str">
        <f>f_info_name(A3160)</f>
        <v>易方达科翔</v>
      </c>
      <c r="C3160" t="str">
        <f>f_info_setupdate(A3160)</f>
        <v>2008-11-13</v>
      </c>
      <c r="D3160" s="16">
        <f t="shared" si="49"/>
        <v>4456</v>
      </c>
      <c r="F3160" s="17">
        <f>f_netasset_total(A3160,参数!$B$1,100000000)</f>
        <v>56.8237354817</v>
      </c>
      <c r="G3160" s="17">
        <f ca="1">f_nav_adjustedreturn(A3160,参数!$B$2,参数!$B$1)</f>
        <v>72.8849098855187</v>
      </c>
      <c r="H3160" s="17">
        <f ca="1">f_nav_periodreturnrankingper(A3160,参数!$B$2,参数!$B$1,3)</f>
        <v>42.4926398429833</v>
      </c>
      <c r="I3160" s="17">
        <f ca="1">f_nav_adjustedreturn(A3160,参数!$B$3,参数!$B$2)</f>
        <v>62.4992842661902</v>
      </c>
      <c r="J3160" s="17">
        <f ca="1">f_nav_periodreturnrankingper(A3160,参数!$B$3,参数!$B$2,3)</f>
        <v>16.3911845730028</v>
      </c>
      <c r="K3160" s="17">
        <f ca="1">f_nav_adjustedreturn(A3160,参数!$B$4,参数!$B$3)</f>
        <v>-22.2963254334992</v>
      </c>
      <c r="L3160" s="17">
        <f ca="1">f_nav_periodreturnrankingper(A3160,参数!$B$4,参数!$B$3,3)</f>
        <v>40.0343642611684</v>
      </c>
      <c r="M3160" s="17">
        <f ca="1">f_nav_adjustedreturn(A3160,参数!$B$5,参数!$B$4)</f>
        <v>28.8352932971575</v>
      </c>
      <c r="N3160" s="17">
        <f ca="1">f_nav_periodreturnrankingper(A3160,参数!$B$5,参数!$B$4,3)</f>
        <v>30.5447470817121</v>
      </c>
      <c r="O3160" s="17">
        <f ca="1">f_nav_adjustedreturn(A3160,参数!$B$6,参数!$B$5)</f>
        <v>0.91575091575093</v>
      </c>
      <c r="P3160" s="17">
        <f ca="1">f_nav_periodreturnrankingper(A3160,参数!$B$6,参数!$B$5,3)</f>
        <v>58.0375782881002</v>
      </c>
      <c r="Q3160" s="25">
        <f>f_return(A3160,1,参数!$B$1-365/2,参数!$B$1)</f>
        <v>52.8181049255692</v>
      </c>
      <c r="R3160" s="25">
        <f ca="1">f_return(A3160,1,参数!$B$4,参数!$B$1)</f>
        <v>29.6921176633219</v>
      </c>
      <c r="S3160" s="25">
        <f ca="1">f_return(A3160,1,参数!$B$6,参数!$B$1)</f>
        <v>23.1111757199376</v>
      </c>
      <c r="T3160" t="str">
        <f>f_info_investtype(A3160)</f>
        <v>偏股混合型基金</v>
      </c>
      <c r="U3160" t="str">
        <f>f_info_fundmanager(A3160)</f>
        <v>陈皓</v>
      </c>
      <c r="V3160">
        <f>f_info_manager_onthepostdays(A3160,1)</f>
        <v>2469</v>
      </c>
      <c r="W3160" s="25">
        <f ca="1">f_return_1w(A3160,"0",参数!$B$2)</f>
        <v>-0.788356579745305</v>
      </c>
      <c r="X3160" s="25">
        <f>f_return_1m(A3160,"0",参数!$B$1)</f>
        <v>13.3729264796232</v>
      </c>
      <c r="Y3160" s="25">
        <f>f_return_3m(A3160,0,参数!$B$1)</f>
        <v>28.2428984686958</v>
      </c>
      <c r="Z3160" s="25">
        <f>f_return_6m(A3160,0,参数!B3159)</f>
        <v>18.0026710841406</v>
      </c>
      <c r="AA3160" t="str">
        <f>f_dq_status(A3160,参数!$B$1)</f>
        <v>开放申购|开放赎回</v>
      </c>
      <c r="AB3160" s="17">
        <f ca="1">f_risk_maxdownside(A3160,参数!$B$6,参数!$B$1)</f>
        <v>-32.1429137246728</v>
      </c>
      <c r="AC3160" s="17">
        <f ca="1">f_risk_maxdownside(A3160,参数!$B$4,参数!$B$1)</f>
        <v>-30.0388280974232</v>
      </c>
      <c r="AD3160" t="str">
        <f ca="1">f_risk_maxdownside_date(A3160,参数!$B$6,参数!$B$1)</f>
        <v>20171114-20190103</v>
      </c>
    </row>
    <row r="3161" spans="1:30">
      <c r="A3161" s="15" t="s">
        <v>3189</v>
      </c>
      <c r="B3161" t="str">
        <f>f_info_name(A3161)</f>
        <v>易方达行业领先</v>
      </c>
      <c r="C3161" t="str">
        <f>f_info_setupdate(A3161)</f>
        <v>2009-03-26</v>
      </c>
      <c r="D3161" s="16">
        <f t="shared" si="49"/>
        <v>4323</v>
      </c>
      <c r="F3161" s="17">
        <f>f_netasset_total(A3161,参数!$B$1,100000000)</f>
        <v>23.5946103757</v>
      </c>
      <c r="G3161" s="17">
        <f ca="1">f_nav_adjustedreturn(A3161,参数!$B$2,参数!$B$1)</f>
        <v>95.6387841571175</v>
      </c>
      <c r="H3161" s="17">
        <f ca="1">f_nav_periodreturnrankingper(A3161,参数!$B$2,参数!$B$1,3)</f>
        <v>12.9538763493621</v>
      </c>
      <c r="I3161" s="17">
        <f ca="1">f_nav_adjustedreturn(A3161,参数!$B$3,参数!$B$2)</f>
        <v>52.6448087798041</v>
      </c>
      <c r="J3161" s="17">
        <f ca="1">f_nav_periodreturnrankingper(A3161,参数!$B$3,参数!$B$2,3)</f>
        <v>31.267217630854</v>
      </c>
      <c r="K3161" s="17">
        <f ca="1">f_nav_adjustedreturn(A3161,参数!$B$4,参数!$B$3)</f>
        <v>-22.9158110882957</v>
      </c>
      <c r="L3161" s="17">
        <f ca="1">f_nav_periodreturnrankingper(A3161,参数!$B$4,参数!$B$3,3)</f>
        <v>43.8144329896907</v>
      </c>
      <c r="M3161" s="17">
        <f ca="1">f_nav_adjustedreturn(A3161,参数!$B$5,参数!$B$4)</f>
        <v>49.9904552415694</v>
      </c>
      <c r="N3161" s="17">
        <f ca="1">f_nav_periodreturnrankingper(A3161,参数!$B$5,参数!$B$4,3)</f>
        <v>3.50194552529183</v>
      </c>
      <c r="O3161" s="17">
        <f ca="1">f_nav_adjustedreturn(A3161,参数!$B$6,参数!$B$5)</f>
        <v>4.77371357718536</v>
      </c>
      <c r="P3161" s="17">
        <f ca="1">f_nav_periodreturnrankingper(A3161,参数!$B$6,参数!$B$5,3)</f>
        <v>44.6764091858038</v>
      </c>
      <c r="Q3161" s="25">
        <f>f_return(A3161,1,参数!$B$1-365/2,参数!$B$1)</f>
        <v>123.976935541056</v>
      </c>
      <c r="R3161" s="25">
        <f ca="1">f_return(A3161,1,参数!$B$4,参数!$B$1)</f>
        <v>32.0050781916678</v>
      </c>
      <c r="S3161" s="25">
        <f ca="1">f_return(A3161,1,参数!$B$6,参数!$B$1)</f>
        <v>29.2019564394895</v>
      </c>
      <c r="T3161" t="str">
        <f>f_info_investtype(A3161)</f>
        <v>偏股混合型基金</v>
      </c>
      <c r="U3161" t="str">
        <f>f_info_fundmanager(A3161)</f>
        <v>冯波</v>
      </c>
      <c r="V3161">
        <f>f_info_manager_onthepostdays(A3161,1)</f>
        <v>4059</v>
      </c>
      <c r="W3161" s="25">
        <f ca="1">f_return_1w(A3161,"0",参数!$B$2)</f>
        <v>-2.84357203130137</v>
      </c>
      <c r="X3161" s="25">
        <f>f_return_1m(A3161,"0",参数!$B$1)</f>
        <v>14.1053354044694</v>
      </c>
      <c r="Y3161" s="25">
        <f>f_return_3m(A3161,0,参数!$B$1)</f>
        <v>34.7374546536622</v>
      </c>
      <c r="Z3161" s="25">
        <f>f_return_6m(A3161,0,参数!B3160)</f>
        <v>45.5462786976147</v>
      </c>
      <c r="AA3161" t="str">
        <f>f_dq_status(A3161,参数!$B$1)</f>
        <v>开放申购|开放赎回</v>
      </c>
      <c r="AB3161" s="17">
        <f ca="1">f_risk_maxdownside(A3161,参数!$B$6,参数!$B$1)</f>
        <v>-31.6215123331985</v>
      </c>
      <c r="AC3161" s="17">
        <f ca="1">f_risk_maxdownside(A3161,参数!$B$4,参数!$B$1)</f>
        <v>-30.9514087382605</v>
      </c>
      <c r="AD3161" t="str">
        <f ca="1">f_risk_maxdownside_date(A3161,参数!$B$6,参数!$B$1)</f>
        <v>20180124-20190103</v>
      </c>
    </row>
    <row r="3162" spans="1:30">
      <c r="A3162" s="15" t="s">
        <v>3190</v>
      </c>
      <c r="B3162" t="str">
        <f>f_info_name(A3162)</f>
        <v>易方达消费行业</v>
      </c>
      <c r="C3162" t="str">
        <f>f_info_setupdate(A3162)</f>
        <v>2010-08-20</v>
      </c>
      <c r="D3162" s="16">
        <f t="shared" si="49"/>
        <v>3811</v>
      </c>
      <c r="F3162" s="17">
        <f>f_netasset_total(A3162,参数!$B$1,100000000)</f>
        <v>347.0967427638</v>
      </c>
      <c r="G3162" s="17">
        <f ca="1">f_nav_adjustedreturn(A3162,参数!$B$2,参数!$B$1)</f>
        <v>87.0663523071742</v>
      </c>
      <c r="H3162" s="17">
        <f ca="1">f_nav_periodreturnrankingper(A3162,参数!$B$2,参数!$B$1,3)</f>
        <v>30.1470588235294</v>
      </c>
      <c r="I3162" s="17">
        <f ca="1">f_nav_adjustedreturn(A3162,参数!$B$3,参数!$B$2)</f>
        <v>52.7263374485597</v>
      </c>
      <c r="J3162" s="17">
        <f ca="1">f_nav_periodreturnrankingper(A3162,参数!$B$3,参数!$B$2,3)</f>
        <v>38.0530973451327</v>
      </c>
      <c r="K3162" s="17">
        <f ca="1">f_nav_adjustedreturn(A3162,参数!$B$4,参数!$B$3)</f>
        <v>-23.0403800475059</v>
      </c>
      <c r="L3162" s="17">
        <f ca="1">f_nav_periodreturnrankingper(A3162,参数!$B$4,参数!$B$3,3)</f>
        <v>48.3636363636364</v>
      </c>
      <c r="M3162" s="17">
        <f ca="1">f_nav_adjustedreturn(A3162,参数!$B$5,参数!$B$4)</f>
        <v>74.3150684931507</v>
      </c>
      <c r="N3162" s="17">
        <f ca="1">f_nav_periodreturnrankingper(A3162,参数!$B$5,参数!$B$4,3)</f>
        <v>0.490196078431373</v>
      </c>
      <c r="O3162" s="17">
        <f ca="1">f_nav_adjustedreturn(A3162,参数!$B$6,参数!$B$5)</f>
        <v>29.5575221238938</v>
      </c>
      <c r="P3162" s="17">
        <f ca="1">f_nav_periodreturnrankingper(A3162,参数!$B$6,参数!$B$5,3)</f>
        <v>2.63157894736842</v>
      </c>
      <c r="Q3162" s="25">
        <f>f_return(A3162,1,参数!$B$1-365/2,参数!$B$1)</f>
        <v>116.236473019937</v>
      </c>
      <c r="R3162" s="25">
        <f ca="1">f_return(A3162,1,参数!$B$4,参数!$B$1)</f>
        <v>30.0030204418845</v>
      </c>
      <c r="S3162" s="25">
        <f ca="1">f_return(A3162,1,参数!$B$6,参数!$B$1)</f>
        <v>37.4529562001621</v>
      </c>
      <c r="T3162" t="str">
        <f>f_info_investtype(A3162)</f>
        <v>普通股票型基金</v>
      </c>
      <c r="U3162" t="str">
        <f>f_info_fundmanager(A3162)</f>
        <v>萧楠,王元春</v>
      </c>
      <c r="V3162">
        <f>f_info_manager_onthepostdays(A3162,1)</f>
        <v>3058</v>
      </c>
      <c r="W3162" s="25">
        <f ca="1">f_return_1w(A3162,"0",参数!$B$2)</f>
        <v>-5.71610034931725</v>
      </c>
      <c r="X3162" s="25">
        <f>f_return_1m(A3162,"0",参数!$B$1)</f>
        <v>11.1022204440888</v>
      </c>
      <c r="Y3162" s="25">
        <f>f_return_3m(A3162,0,参数!$B$1)</f>
        <v>32.9026082794927</v>
      </c>
      <c r="Z3162" s="25">
        <f>f_return_6m(A3162,0,参数!B3161)</f>
        <v>50.7573812580231</v>
      </c>
      <c r="AA3162" t="str">
        <f>f_dq_status(A3162,参数!$B$1)</f>
        <v>开放申购|开放赎回</v>
      </c>
      <c r="AB3162" s="17">
        <f ca="1">f_risk_maxdownside(A3162,参数!$B$6,参数!$B$1)</f>
        <v>-33.1642606320718</v>
      </c>
      <c r="AC3162" s="17">
        <f ca="1">f_risk_maxdownside(A3162,参数!$B$4,参数!$B$1)</f>
        <v>-32.9549902152642</v>
      </c>
      <c r="AD3162" t="str">
        <f ca="1">f_risk_maxdownside_date(A3162,参数!$B$6,参数!$B$1)</f>
        <v>20180124-20181030</v>
      </c>
    </row>
    <row r="3163" spans="1:30">
      <c r="A3163" s="15" t="s">
        <v>3191</v>
      </c>
      <c r="B3163" t="str">
        <f>f_info_name(A3163)</f>
        <v>易方达医疗保健</v>
      </c>
      <c r="C3163" t="str">
        <f>f_info_setupdate(A3163)</f>
        <v>2011-01-28</v>
      </c>
      <c r="D3163" s="16">
        <f t="shared" si="49"/>
        <v>3650</v>
      </c>
      <c r="F3163" s="17">
        <f>f_netasset_total(A3163,参数!$B$1,100000000)</f>
        <v>53.1004352424</v>
      </c>
      <c r="G3163" s="17">
        <f ca="1">f_nav_adjustedreturn(A3163,参数!$B$2,参数!$B$1)</f>
        <v>88.0051590713672</v>
      </c>
      <c r="H3163" s="17">
        <f ca="1">f_nav_periodreturnrankingper(A3163,参数!$B$2,参数!$B$1,3)</f>
        <v>21.099116781158</v>
      </c>
      <c r="I3163" s="17">
        <f ca="1">f_nav_adjustedreturn(A3163,参数!$B$3,参数!$B$2)</f>
        <v>64.1496118560339</v>
      </c>
      <c r="J3163" s="17">
        <f ca="1">f_nav_periodreturnrankingper(A3163,参数!$B$3,参数!$B$2,3)</f>
        <v>15.0137741046832</v>
      </c>
      <c r="K3163" s="17">
        <f ca="1">f_nav_adjustedreturn(A3163,参数!$B$4,参数!$B$3)</f>
        <v>-14.2251815980629</v>
      </c>
      <c r="L3163" s="17">
        <f ca="1">f_nav_periodreturnrankingper(A3163,参数!$B$4,参数!$B$3,3)</f>
        <v>9.27835051546392</v>
      </c>
      <c r="M3163" s="17">
        <f ca="1">f_nav_adjustedreturn(A3163,参数!$B$5,参数!$B$4)</f>
        <v>30.5928853754941</v>
      </c>
      <c r="N3163" s="17">
        <f ca="1">f_nav_periodreturnrankingper(A3163,参数!$B$5,参数!$B$4,3)</f>
        <v>27.431906614786</v>
      </c>
      <c r="O3163" s="17">
        <f ca="1">f_nav_adjustedreturn(A3163,参数!$B$6,参数!$B$5)</f>
        <v>-5.55967383246849</v>
      </c>
      <c r="P3163" s="17">
        <f ca="1">f_nav_periodreturnrankingper(A3163,参数!$B$6,参数!$B$5,3)</f>
        <v>78.4968684759917</v>
      </c>
      <c r="Q3163" s="25">
        <f>f_return(A3163,1,参数!$B$1-365/2,参数!$B$1)</f>
        <v>37.6780993994712</v>
      </c>
      <c r="R3163" s="25">
        <f ca="1">f_return(A3163,1,参数!$B$4,参数!$B$1)</f>
        <v>38.2912064041718</v>
      </c>
      <c r="S3163" s="25">
        <f ca="1">f_return(A3163,1,参数!$B$6,参数!$B$1)</f>
        <v>26.4857729447528</v>
      </c>
      <c r="T3163" t="str">
        <f>f_info_investtype(A3163)</f>
        <v>偏股混合型基金</v>
      </c>
      <c r="U3163" t="str">
        <f>f_info_fundmanager(A3163)</f>
        <v>杨桢霄</v>
      </c>
      <c r="V3163">
        <f>f_info_manager_onthepostdays(A3163,1)</f>
        <v>1636</v>
      </c>
      <c r="W3163" s="25">
        <f ca="1">f_return_1w(A3163,"0",参数!$B$2)</f>
        <v>-0.683176771989753</v>
      </c>
      <c r="X3163" s="25">
        <f>f_return_1m(A3163,"0",参数!$B$1)</f>
        <v>15.7797193539846</v>
      </c>
      <c r="Y3163" s="25">
        <f>f_return_3m(A3163,0,参数!$B$1)</f>
        <v>23.4613212874083</v>
      </c>
      <c r="Z3163" s="25">
        <f>f_return_6m(A3163,0,参数!B3162)</f>
        <v>11.0050251256281</v>
      </c>
      <c r="AA3163" t="str">
        <f>f_dq_status(A3163,参数!$B$1)</f>
        <v>开放申购|开放赎回</v>
      </c>
      <c r="AB3163" s="17">
        <f ca="1">f_risk_maxdownside(A3163,参数!$B$6,参数!$B$1)</f>
        <v>-32.172131147541</v>
      </c>
      <c r="AC3163" s="17">
        <f ca="1">f_risk_maxdownside(A3163,参数!$B$4,参数!$B$1)</f>
        <v>-32.172131147541</v>
      </c>
      <c r="AD3163" t="str">
        <f ca="1">f_risk_maxdownside_date(A3163,参数!$B$6,参数!$B$1)</f>
        <v>20180529-20190103</v>
      </c>
    </row>
    <row r="3164" spans="1:30">
      <c r="A3164" s="15" t="s">
        <v>3192</v>
      </c>
      <c r="B3164" t="str">
        <f>f_info_name(A3164)</f>
        <v>易方达资源行业</v>
      </c>
      <c r="C3164" t="str">
        <f>f_info_setupdate(A3164)</f>
        <v>2011-08-16</v>
      </c>
      <c r="D3164" s="16">
        <f t="shared" si="49"/>
        <v>3450</v>
      </c>
      <c r="F3164" s="17">
        <f>f_netasset_total(A3164,参数!$B$1,100000000)</f>
        <v>9.3209418692</v>
      </c>
      <c r="G3164" s="17">
        <f ca="1">f_nav_adjustedreturn(A3164,参数!$B$2,参数!$B$1)</f>
        <v>50.1176470588235</v>
      </c>
      <c r="H3164" s="17">
        <f ca="1">f_nav_periodreturnrankingper(A3164,参数!$B$2,参数!$B$1,3)</f>
        <v>79.0971540726202</v>
      </c>
      <c r="I3164" s="17">
        <f ca="1">f_nav_adjustedreturn(A3164,参数!$B$3,参数!$B$2)</f>
        <v>7.45891276864727</v>
      </c>
      <c r="J3164" s="17">
        <f ca="1">f_nav_periodreturnrankingper(A3164,参数!$B$3,参数!$B$2,3)</f>
        <v>98.7603305785124</v>
      </c>
      <c r="K3164" s="17">
        <f ca="1">f_nav_adjustedreturn(A3164,参数!$B$4,参数!$B$3)</f>
        <v>-34.4656172328086</v>
      </c>
      <c r="L3164" s="17">
        <f ca="1">f_nav_periodreturnrankingper(A3164,参数!$B$4,参数!$B$3,3)</f>
        <v>94.1580756013746</v>
      </c>
      <c r="M3164" s="17">
        <f ca="1">f_nav_adjustedreturn(A3164,参数!$B$5,参数!$B$4)</f>
        <v>22.9038854805726</v>
      </c>
      <c r="N3164" s="17">
        <f ca="1">f_nav_periodreturnrankingper(A3164,参数!$B$5,参数!$B$4,3)</f>
        <v>44.5525291828794</v>
      </c>
      <c r="O3164" s="17">
        <f ca="1">f_nav_adjustedreturn(A3164,参数!$B$6,参数!$B$5)</f>
        <v>27.34375</v>
      </c>
      <c r="P3164" s="17">
        <f ca="1">f_nav_periodreturnrankingper(A3164,参数!$B$6,参数!$B$5,3)</f>
        <v>1.67014613778706</v>
      </c>
      <c r="Q3164" s="25">
        <f>f_return(A3164,1,参数!$B$1-365/2,参数!$B$1)</f>
        <v>95.5351930730111</v>
      </c>
      <c r="R3164" s="25">
        <f ca="1">f_return(A3164,1,参数!$B$4,参数!$B$1)</f>
        <v>1.8686283675893</v>
      </c>
      <c r="S3164" s="25">
        <f ca="1">f_return(A3164,1,参数!$B$6,参数!$B$1)</f>
        <v>10.6750220860018</v>
      </c>
      <c r="T3164" t="str">
        <f>f_info_investtype(A3164)</f>
        <v>偏股混合型基金</v>
      </c>
      <c r="U3164" t="str">
        <f>f_info_fundmanager(A3164)</f>
        <v>兰传杰</v>
      </c>
      <c r="V3164">
        <f>f_info_manager_onthepostdays(A3164,1)</f>
        <v>778</v>
      </c>
      <c r="W3164" s="25">
        <f ca="1">f_return_1w(A3164,"0",参数!$B$2)</f>
        <v>-3.07867730900798</v>
      </c>
      <c r="X3164" s="25">
        <f>f_return_1m(A3164,"0",参数!$B$1)</f>
        <v>10.3806228373703</v>
      </c>
      <c r="Y3164" s="25">
        <f>f_return_3m(A3164,0,参数!$B$1)</f>
        <v>38.0952380952381</v>
      </c>
      <c r="Z3164" s="25">
        <f>f_return_6m(A3164,0,参数!B3163)</f>
        <v>25.3746253746254</v>
      </c>
      <c r="AA3164" t="str">
        <f>f_dq_status(A3164,参数!$B$1)</f>
        <v>开放申购|开放赎回</v>
      </c>
      <c r="AB3164" s="17">
        <f ca="1">f_risk_maxdownside(A3164,参数!$B$6,参数!$B$1)</f>
        <v>-42.374213836478</v>
      </c>
      <c r="AC3164" s="17">
        <f ca="1">f_risk_maxdownside(A3164,参数!$B$4,参数!$B$1)</f>
        <v>-42.374213836478</v>
      </c>
      <c r="AD3164" t="str">
        <f ca="1">f_risk_maxdownside_date(A3164,参数!$B$6,参数!$B$1)</f>
        <v>20180206-20191115,20180206-20200330,20180206-20200428</v>
      </c>
    </row>
    <row r="3165" spans="1:30">
      <c r="A3165" s="15" t="s">
        <v>3193</v>
      </c>
      <c r="B3165" t="str">
        <f>f_info_name(A3165)</f>
        <v>易方达安心回报A</v>
      </c>
      <c r="C3165" t="str">
        <f>f_info_setupdate(A3165)</f>
        <v>2011-06-21</v>
      </c>
      <c r="D3165" s="16">
        <f t="shared" si="49"/>
        <v>3506</v>
      </c>
      <c r="F3165" s="17">
        <f>f_netasset_total(A3165,参数!$B$1,100000000)</f>
        <v>147.7140978281</v>
      </c>
      <c r="G3165" s="17">
        <f ca="1">f_nav_adjustedreturn(A3165,参数!$B$2,参数!$B$1)</f>
        <v>18.9402480270575</v>
      </c>
      <c r="H3165" s="17">
        <f ca="1">f_nav_periodreturnrankingper(A3165,参数!$B$2,参数!$B$1,3)</f>
        <v>14.3396226415094</v>
      </c>
      <c r="I3165" s="17">
        <f ca="1">f_nav_adjustedreturn(A3165,参数!$B$3,参数!$B$2)</f>
        <v>16.7243560308829</v>
      </c>
      <c r="J3165" s="17">
        <f ca="1">f_nav_periodreturnrankingper(A3165,参数!$B$3,参数!$B$2,3)</f>
        <v>12.1276595744681</v>
      </c>
      <c r="K3165" s="17">
        <f ca="1">f_nav_adjustedreturn(A3165,参数!$B$4,参数!$B$3)</f>
        <v>-6.87269423656284</v>
      </c>
      <c r="L3165" s="17">
        <f ca="1">f_nav_periodreturnrankingper(A3165,参数!$B$4,参数!$B$3,3)</f>
        <v>87.1121718377088</v>
      </c>
      <c r="M3165" s="17">
        <f ca="1">f_nav_adjustedreturn(A3165,参数!$B$5,参数!$B$4)</f>
        <v>16.3551401869159</v>
      </c>
      <c r="N3165" s="17">
        <f ca="1">f_nav_periodreturnrankingper(A3165,参数!$B$5,参数!$B$4,3)</f>
        <v>1.38121546961326</v>
      </c>
      <c r="O3165" s="17">
        <f ca="1">f_nav_adjustedreturn(A3165,参数!$B$6,参数!$B$5)</f>
        <v>3.94736842105264</v>
      </c>
      <c r="P3165" s="17">
        <f ca="1">f_nav_periodreturnrankingper(A3165,参数!$B$6,参数!$B$5,3)</f>
        <v>17.3728813559322</v>
      </c>
      <c r="Q3165" s="25">
        <f>f_return(A3165,1,参数!$B$1-365/2,参数!$B$1)</f>
        <v>25.1990156624878</v>
      </c>
      <c r="R3165" s="25">
        <f ca="1">f_return(A3165,1,参数!$B$4,参数!$B$1)</f>
        <v>8.93192792175814</v>
      </c>
      <c r="S3165" s="25">
        <f ca="1">f_return(A3165,1,参数!$B$6,参数!$B$1)</f>
        <v>9.27418537245044</v>
      </c>
      <c r="T3165" t="str">
        <f>f_info_investtype(A3165)</f>
        <v>混合债券型二级基金</v>
      </c>
      <c r="U3165" t="str">
        <f>f_info_fundmanager(A3165)</f>
        <v>张清华</v>
      </c>
      <c r="V3165">
        <f>f_info_manager_onthepostdays(A3165,1)</f>
        <v>2607</v>
      </c>
      <c r="W3165" s="25">
        <f ca="1">f_return_1w(A3165,"0",参数!$B$2)</f>
        <v>-0.560538116591941</v>
      </c>
      <c r="X3165" s="25">
        <f>f_return_1m(A3165,"0",参数!$B$1)</f>
        <v>5.28942115768463</v>
      </c>
      <c r="Y3165" s="25">
        <f>f_return_3m(A3165,0,参数!$B$1)</f>
        <v>9.55347871235722</v>
      </c>
      <c r="Z3165" s="25">
        <f>f_return_6m(A3165,0,参数!B3164)</f>
        <v>8.62337662337663</v>
      </c>
      <c r="AA3165" t="str">
        <f>f_dq_status(A3165,参数!$B$1)</f>
        <v>开放申购|开放赎回</v>
      </c>
      <c r="AB3165" s="17">
        <f ca="1">f_risk_maxdownside(A3165,参数!$B$6,参数!$B$1)</f>
        <v>-11.5946137207658</v>
      </c>
      <c r="AC3165" s="17">
        <f ca="1">f_risk_maxdownside(A3165,参数!$B$4,参数!$B$1)</f>
        <v>-11.5946137207658</v>
      </c>
      <c r="AD3165" t="str">
        <f ca="1">f_risk_maxdownside_date(A3165,参数!$B$6,参数!$B$1)</f>
        <v>20180125-20190102</v>
      </c>
    </row>
    <row r="3166" spans="1:30">
      <c r="A3166" s="15" t="s">
        <v>3194</v>
      </c>
      <c r="B3166" t="str">
        <f>f_info_name(A3166)</f>
        <v>易方达科讯</v>
      </c>
      <c r="C3166" t="str">
        <f>f_info_setupdate(A3166)</f>
        <v>2007-12-18</v>
      </c>
      <c r="D3166" s="16">
        <f t="shared" si="49"/>
        <v>4787</v>
      </c>
      <c r="F3166" s="17">
        <f>f_netasset_total(A3166,参数!$B$1,100000000)</f>
        <v>50.0041532491</v>
      </c>
      <c r="G3166" s="17">
        <f ca="1">f_nav_adjustedreturn(A3166,参数!$B$2,参数!$B$1)</f>
        <v>64.1106976095077</v>
      </c>
      <c r="H3166" s="17">
        <f ca="1">f_nav_periodreturnrankingper(A3166,参数!$B$2,参数!$B$1,3)</f>
        <v>55.2502453385672</v>
      </c>
      <c r="I3166" s="17">
        <f ca="1">f_nav_adjustedreturn(A3166,参数!$B$3,参数!$B$2)</f>
        <v>57.404283793748</v>
      </c>
      <c r="J3166" s="17">
        <f ca="1">f_nav_periodreturnrankingper(A3166,参数!$B$3,参数!$B$2,3)</f>
        <v>23.1404958677686</v>
      </c>
      <c r="K3166" s="17">
        <f ca="1">f_nav_adjustedreturn(A3166,参数!$B$4,参数!$B$3)</f>
        <v>-28.2359173582907</v>
      </c>
      <c r="L3166" s="17">
        <f ca="1">f_nav_periodreturnrankingper(A3166,参数!$B$4,参数!$B$3,3)</f>
        <v>72.8522336769759</v>
      </c>
      <c r="M3166" s="17">
        <f ca="1">f_nav_adjustedreturn(A3166,参数!$B$5,参数!$B$4)</f>
        <v>10.8124669310169</v>
      </c>
      <c r="N3166" s="17">
        <f ca="1">f_nav_periodreturnrankingper(A3166,参数!$B$5,参数!$B$4,3)</f>
        <v>72.9571984435798</v>
      </c>
      <c r="O3166" s="17">
        <f ca="1">f_nav_adjustedreturn(A3166,参数!$B$6,参数!$B$5)</f>
        <v>-15.9961989230282</v>
      </c>
      <c r="P3166" s="17">
        <f ca="1">f_nav_periodreturnrankingper(A3166,参数!$B$6,参数!$B$5,3)</f>
        <v>96.6597077244259</v>
      </c>
      <c r="Q3166" s="25">
        <f>f_return(A3166,1,参数!$B$1-365/2,参数!$B$1)</f>
        <v>48.006955319006</v>
      </c>
      <c r="R3166" s="25">
        <f ca="1">f_return(A3166,1,参数!$B$4,参数!$B$1)</f>
        <v>22.8208217264301</v>
      </c>
      <c r="S3166" s="25">
        <f ca="1">f_return(A3166,1,参数!$B$6,参数!$B$1)</f>
        <v>11.440856466845</v>
      </c>
      <c r="T3166" t="str">
        <f>f_info_investtype(A3166)</f>
        <v>偏股混合型基金</v>
      </c>
      <c r="U3166" t="str">
        <f>f_info_fundmanager(A3166)</f>
        <v>陈皓,刘健维</v>
      </c>
      <c r="V3166">
        <f>f_info_manager_onthepostdays(A3166,1)</f>
        <v>793</v>
      </c>
      <c r="W3166" s="25">
        <f ca="1">f_return_1w(A3166,"0",参数!$B$2)</f>
        <v>-0.725851479620336</v>
      </c>
      <c r="X3166" s="25">
        <f>f_return_1m(A3166,"0",参数!$B$1)</f>
        <v>13.2179970309467</v>
      </c>
      <c r="Y3166" s="25">
        <f>f_return_3m(A3166,0,参数!$B$1)</f>
        <v>25.6472528572793</v>
      </c>
      <c r="Z3166" s="25">
        <f>f_return_6m(A3166,0,参数!B3165)</f>
        <v>16.8258167558009</v>
      </c>
      <c r="AA3166" t="str">
        <f>f_dq_status(A3166,参数!$B$1)</f>
        <v>开放申购|开放赎回</v>
      </c>
      <c r="AB3166" s="17">
        <f ca="1">f_risk_maxdownside(A3166,参数!$B$6,参数!$B$1)</f>
        <v>-41.766370678051</v>
      </c>
      <c r="AC3166" s="17">
        <f ca="1">f_risk_maxdownside(A3166,参数!$B$4,参数!$B$1)</f>
        <v>-38.5035010584595</v>
      </c>
      <c r="AD3166" t="str">
        <f ca="1">f_risk_maxdownside_date(A3166,参数!$B$6,参数!$B$1)</f>
        <v>20160715-20190103</v>
      </c>
    </row>
    <row r="3167" spans="1:30">
      <c r="A3167" s="15" t="s">
        <v>3195</v>
      </c>
      <c r="B3167" t="str">
        <f>f_info_name(A3167)</f>
        <v>易方达策略2号</v>
      </c>
      <c r="C3167" t="str">
        <f>f_info_setupdate(A3167)</f>
        <v>2006-08-16</v>
      </c>
      <c r="D3167" s="16">
        <f t="shared" si="49"/>
        <v>5276</v>
      </c>
      <c r="F3167" s="17">
        <f>f_netasset_total(A3167,参数!$B$1,100000000)</f>
        <v>11.2593804312</v>
      </c>
      <c r="G3167" s="17">
        <f ca="1">f_nav_adjustedreturn(A3167,参数!$B$2,参数!$B$1)</f>
        <v>42.1458921618905</v>
      </c>
      <c r="H3167" s="17">
        <f ca="1">f_nav_periodreturnrankingper(A3167,参数!$B$2,参数!$B$1,3)</f>
        <v>86.0647693817468</v>
      </c>
      <c r="I3167" s="17">
        <f ca="1">f_nav_adjustedreturn(A3167,参数!$B$3,参数!$B$2)</f>
        <v>38.1873654839745</v>
      </c>
      <c r="J3167" s="17">
        <f ca="1">f_nav_periodreturnrankingper(A3167,参数!$B$3,参数!$B$2,3)</f>
        <v>59.7796143250689</v>
      </c>
      <c r="K3167" s="17">
        <f ca="1">f_nav_adjustedreturn(A3167,参数!$B$4,参数!$B$3)</f>
        <v>-32.7127659574468</v>
      </c>
      <c r="L3167" s="17">
        <f ca="1">f_nav_periodreturnrankingper(A3167,参数!$B$4,参数!$B$3,3)</f>
        <v>90.3780068728522</v>
      </c>
      <c r="M3167" s="17">
        <f ca="1">f_nav_adjustedreturn(A3167,参数!$B$5,参数!$B$4)</f>
        <v>26.5577700746474</v>
      </c>
      <c r="N3167" s="17">
        <f ca="1">f_nav_periodreturnrankingper(A3167,参数!$B$5,参数!$B$4,3)</f>
        <v>35.9922178988327</v>
      </c>
      <c r="O3167" s="17">
        <f ca="1">f_nav_adjustedreturn(A3167,参数!$B$6,参数!$B$5)</f>
        <v>-13.4714069774051</v>
      </c>
      <c r="P3167" s="17">
        <f ca="1">f_nav_periodreturnrankingper(A3167,参数!$B$6,参数!$B$5,3)</f>
        <v>93.7369519832985</v>
      </c>
      <c r="Q3167" s="25">
        <f>f_return(A3167,1,参数!$B$1-365/2,参数!$B$1)</f>
        <v>38.9746793271247</v>
      </c>
      <c r="R3167" s="25">
        <f ca="1">f_return(A3167,1,参数!$B$4,参数!$B$1)</f>
        <v>9.73409864593893</v>
      </c>
      <c r="S3167" s="25">
        <f ca="1">f_return(A3167,1,参数!$B$6,参数!$B$1)</f>
        <v>7.59063478145154</v>
      </c>
      <c r="T3167" t="str">
        <f>f_info_investtype(A3167)</f>
        <v>偏股混合型基金</v>
      </c>
      <c r="U3167" t="str">
        <f>f_info_fundmanager(A3167)</f>
        <v>蔡荣成</v>
      </c>
      <c r="V3167">
        <f>f_info_manager_onthepostdays(A3167,1)</f>
        <v>250</v>
      </c>
      <c r="W3167" s="25">
        <f ca="1">f_return_1w(A3167,"0",参数!$B$2)</f>
        <v>-2.26843100189036</v>
      </c>
      <c r="X3167" s="25">
        <f>f_return_1m(A3167,"0",参数!$B$1)</f>
        <v>12.2443074243048</v>
      </c>
      <c r="Y3167" s="25">
        <f>f_return_3m(A3167,0,参数!$B$1)</f>
        <v>18.7512237967282</v>
      </c>
      <c r="Z3167" s="25">
        <f>f_return_6m(A3167,0,参数!B3166)</f>
        <v>4.33335197040566</v>
      </c>
      <c r="AA3167" t="str">
        <f>f_dq_status(A3167,参数!$B$1)</f>
        <v>开放申购|开放赎回</v>
      </c>
      <c r="AB3167" s="17">
        <f ca="1">f_risk_maxdownside(A3167,参数!$B$6,参数!$B$1)</f>
        <v>-37.3674911660777</v>
      </c>
      <c r="AC3167" s="17">
        <f ca="1">f_risk_maxdownside(A3167,参数!$B$4,参数!$B$1)</f>
        <v>-37.3674911660777</v>
      </c>
      <c r="AD3167" t="str">
        <f ca="1">f_risk_maxdownside_date(A3167,参数!$B$6,参数!$B$1)</f>
        <v>20180127-20190103</v>
      </c>
    </row>
    <row r="3168" spans="1:30">
      <c r="A3168" s="15" t="s">
        <v>3196</v>
      </c>
      <c r="B3168" t="str">
        <f>f_info_name(A3168)</f>
        <v>国投瑞银融华债券</v>
      </c>
      <c r="C3168" t="str">
        <f>f_info_setupdate(A3168)</f>
        <v>2003-04-16</v>
      </c>
      <c r="D3168" s="16">
        <f t="shared" si="49"/>
        <v>6494</v>
      </c>
      <c r="F3168" s="17">
        <f>f_netasset_total(A3168,参数!$B$1,100000000)</f>
        <v>1.6265440437</v>
      </c>
      <c r="G3168" s="17">
        <f ca="1">f_nav_adjustedreturn(A3168,参数!$B$2,参数!$B$1)</f>
        <v>4.73579022883923</v>
      </c>
      <c r="H3168" s="17">
        <f ca="1">f_nav_periodreturnrankingper(A3168,参数!$B$2,参数!$B$1,3)</f>
        <v>93.8502673796791</v>
      </c>
      <c r="I3168" s="17">
        <f ca="1">f_nav_adjustedreturn(A3168,参数!$B$3,参数!$B$2)</f>
        <v>3.65950199439535</v>
      </c>
      <c r="J3168" s="17">
        <f ca="1">f_nav_periodreturnrankingper(A3168,参数!$B$3,参数!$B$2,3)</f>
        <v>91.5789473684211</v>
      </c>
      <c r="K3168" s="17">
        <f ca="1">f_nav_adjustedreturn(A3168,参数!$B$4,参数!$B$3)</f>
        <v>-10.5020055913456</v>
      </c>
      <c r="L3168" s="17">
        <f ca="1">f_nav_periodreturnrankingper(A3168,参数!$B$4,参数!$B$3,3)</f>
        <v>95.1111111111111</v>
      </c>
      <c r="M3168" s="17">
        <f ca="1">f_nav_adjustedreturn(A3168,参数!$B$5,参数!$B$4)</f>
        <v>-0.0592197755631277</v>
      </c>
      <c r="N3168" s="17">
        <f ca="1">f_nav_periodreturnrankingper(A3168,参数!$B$5,参数!$B$4,3)</f>
        <v>96.3963963963964</v>
      </c>
      <c r="O3168" s="17">
        <f ca="1">f_nav_adjustedreturn(A3168,参数!$B$6,参数!$B$5)</f>
        <v>10.8086831926032</v>
      </c>
      <c r="P3168" s="17">
        <f ca="1">f_nav_periodreturnrankingper(A3168,参数!$B$6,参数!$B$5,3)</f>
        <v>4.44444444444444</v>
      </c>
      <c r="Q3168" s="25">
        <f>f_return(A3168,1,参数!$B$1-365/2,参数!$B$1)</f>
        <v>10.7135178407657</v>
      </c>
      <c r="R3168" s="25">
        <f ca="1">f_return(A3168,1,参数!$B$4,参数!$B$1)</f>
        <v>-0.952623960240551</v>
      </c>
      <c r="S3168" s="25">
        <f ca="1">f_return(A3168,1,参数!$B$6,参数!$B$1)</f>
        <v>1.59068602631023</v>
      </c>
      <c r="T3168" t="str">
        <f>f_info_investtype(A3168)</f>
        <v>偏债混合型基金</v>
      </c>
      <c r="U3168" t="str">
        <f>f_info_fundmanager(A3168)</f>
        <v>颜文浩,汤海波</v>
      </c>
      <c r="V3168">
        <f>f_info_manager_onthepostdays(A3168,1)</f>
        <v>1384</v>
      </c>
      <c r="W3168" s="25">
        <f ca="1">f_return_1w(A3168,"0",参数!$B$2)</f>
        <v>-0.935447488887416</v>
      </c>
      <c r="X3168" s="25">
        <f>f_return_1m(A3168,"0",参数!$B$1)</f>
        <v>1.69412702630878</v>
      </c>
      <c r="Y3168" s="25">
        <f>f_return_3m(A3168,0,参数!$B$1)</f>
        <v>2.57196954791286</v>
      </c>
      <c r="Z3168" s="25">
        <f>f_return_6m(A3168,0,参数!B3167)</f>
        <v>3.30672006291703</v>
      </c>
      <c r="AA3168" t="str">
        <f>f_dq_status(A3168,参数!$B$1)</f>
        <v>开放申购|开放赎回</v>
      </c>
      <c r="AB3168" s="17">
        <f ca="1">f_risk_maxdownside(A3168,参数!$B$6,参数!$B$1)</f>
        <v>-18.6592909393816</v>
      </c>
      <c r="AC3168" s="17">
        <f ca="1">f_risk_maxdownside(A3168,参数!$B$4,参数!$B$1)</f>
        <v>-15.6085725839062</v>
      </c>
      <c r="AD3168" t="str">
        <f ca="1">f_risk_maxdownside_date(A3168,参数!$B$6,参数!$B$1)</f>
        <v>20171027-20181018</v>
      </c>
    </row>
    <row r="3169" spans="1:30">
      <c r="A3169" s="15" t="s">
        <v>3197</v>
      </c>
      <c r="B3169" t="str">
        <f>f_info_name(A3169)</f>
        <v>国投瑞银景气行业</v>
      </c>
      <c r="C3169" t="str">
        <f>f_info_setupdate(A3169)</f>
        <v>2004-04-29</v>
      </c>
      <c r="D3169" s="16">
        <f t="shared" si="49"/>
        <v>6115</v>
      </c>
      <c r="F3169" s="17">
        <f>f_netasset_total(A3169,参数!$B$1,100000000)</f>
        <v>9.0593183648</v>
      </c>
      <c r="G3169" s="17">
        <f ca="1">f_nav_adjustedreturn(A3169,参数!$B$2,参数!$B$1)</f>
        <v>64.1360343651928</v>
      </c>
      <c r="H3169" s="17">
        <f ca="1">f_nav_periodreturnrankingper(A3169,参数!$B$2,参数!$B$1,3)</f>
        <v>14.6666666666667</v>
      </c>
      <c r="I3169" s="17">
        <f ca="1">f_nav_adjustedreturn(A3169,参数!$B$3,参数!$B$2)</f>
        <v>40.1101023647533</v>
      </c>
      <c r="J3169" s="17">
        <f ca="1">f_nav_periodreturnrankingper(A3169,参数!$B$3,参数!$B$2,3)</f>
        <v>26.1904761904762</v>
      </c>
      <c r="K3169" s="17">
        <f ca="1">f_nav_adjustedreturn(A3169,参数!$B$4,参数!$B$3)</f>
        <v>-15.8030433386108</v>
      </c>
      <c r="L3169" s="17">
        <f ca="1">f_nav_periodreturnrankingper(A3169,参数!$B$4,参数!$B$3,3)</f>
        <v>42.4242424242424</v>
      </c>
      <c r="M3169" s="17">
        <f ca="1">f_nav_adjustedreturn(A3169,参数!$B$5,参数!$B$4)</f>
        <v>13.1860243808122</v>
      </c>
      <c r="N3169" s="17">
        <f ca="1">f_nav_periodreturnrankingper(A3169,参数!$B$5,参数!$B$4,3)</f>
        <v>63.3333333333333</v>
      </c>
      <c r="O3169" s="17">
        <f ca="1">f_nav_adjustedreturn(A3169,参数!$B$6,参数!$B$5)</f>
        <v>-0.958311940646636</v>
      </c>
      <c r="P3169" s="17">
        <f ca="1">f_nav_periodreturnrankingper(A3169,参数!$B$6,参数!$B$5,3)</f>
        <v>60.7142857142857</v>
      </c>
      <c r="Q3169" s="25">
        <f>f_return(A3169,1,参数!$B$1-365/2,参数!$B$1)</f>
        <v>70.2243134589298</v>
      </c>
      <c r="R3169" s="25">
        <f ca="1">f_return(A3169,1,参数!$B$4,参数!$B$1)</f>
        <v>24.6147112989283</v>
      </c>
      <c r="S3169" s="25">
        <f ca="1">f_return(A3169,1,参数!$B$6,参数!$B$1)</f>
        <v>16.6871186310204</v>
      </c>
      <c r="T3169" t="str">
        <f>f_info_investtype(A3169)</f>
        <v>平衡混合型基金</v>
      </c>
      <c r="U3169" t="str">
        <f>f_info_fundmanager(A3169)</f>
        <v>伍智勇</v>
      </c>
      <c r="V3169">
        <f>f_info_manager_onthepostdays(A3169,1)</f>
        <v>2091</v>
      </c>
      <c r="W3169" s="25">
        <f ca="1">f_return_1w(A3169,"0",参数!$B$2)</f>
        <v>-2.29519529899756</v>
      </c>
      <c r="X3169" s="25">
        <f>f_return_1m(A3169,"0",参数!$B$1)</f>
        <v>12.038775820941</v>
      </c>
      <c r="Y3169" s="25">
        <f>f_return_3m(A3169,0,参数!$B$1)</f>
        <v>18.0046074719335</v>
      </c>
      <c r="Z3169" s="25">
        <f>f_return_6m(A3169,0,参数!B3168)</f>
        <v>24.3557050296644</v>
      </c>
      <c r="AA3169" t="str">
        <f>f_dq_status(A3169,参数!$B$1)</f>
        <v>开放申购|开放赎回</v>
      </c>
      <c r="AB3169" s="17">
        <f ca="1">f_risk_maxdownside(A3169,参数!$B$6,参数!$B$1)</f>
        <v>-22.9362398030698</v>
      </c>
      <c r="AC3169" s="17">
        <f ca="1">f_risk_maxdownside(A3169,参数!$B$4,参数!$B$1)</f>
        <v>-22.9362398030698</v>
      </c>
      <c r="AD3169" t="str">
        <f ca="1">f_risk_maxdownside_date(A3169,参数!$B$6,参数!$B$1)</f>
        <v>20180403-20181018</v>
      </c>
    </row>
    <row r="3170" spans="1:30">
      <c r="A3170" s="15" t="s">
        <v>3198</v>
      </c>
      <c r="B3170" t="str">
        <f>f_info_name(A3170)</f>
        <v>国投瑞银核心企业</v>
      </c>
      <c r="C3170" t="str">
        <f>f_info_setupdate(A3170)</f>
        <v>2006-04-19</v>
      </c>
      <c r="D3170" s="16">
        <f t="shared" si="49"/>
        <v>5395</v>
      </c>
      <c r="F3170" s="17">
        <f>f_netasset_total(A3170,参数!$B$1,100000000)</f>
        <v>14.5499337396</v>
      </c>
      <c r="G3170" s="17">
        <f ca="1">f_nav_adjustedreturn(A3170,参数!$B$2,参数!$B$1)</f>
        <v>59.9887133805906</v>
      </c>
      <c r="H3170" s="17">
        <f ca="1">f_nav_periodreturnrankingper(A3170,参数!$B$2,参数!$B$1,3)</f>
        <v>61.5309126594701</v>
      </c>
      <c r="I3170" s="17">
        <f ca="1">f_nav_adjustedreturn(A3170,参数!$B$3,参数!$B$2)</f>
        <v>45.4127687510258</v>
      </c>
      <c r="J3170" s="17">
        <f ca="1">f_nav_periodreturnrankingper(A3170,参数!$B$3,参数!$B$2,3)</f>
        <v>44.0771349862259</v>
      </c>
      <c r="K3170" s="17">
        <f ca="1">f_nav_adjustedreturn(A3170,参数!$B$4,参数!$B$3)</f>
        <v>-10.7252747252747</v>
      </c>
      <c r="L3170" s="17">
        <f ca="1">f_nav_periodreturnrankingper(A3170,参数!$B$4,参数!$B$3,3)</f>
        <v>2.92096219931271</v>
      </c>
      <c r="M3170" s="17">
        <f ca="1">f_nav_adjustedreturn(A3170,参数!$B$5,参数!$B$4)</f>
        <v>7.11832656884173</v>
      </c>
      <c r="N3170" s="17">
        <f ca="1">f_nav_periodreturnrankingper(A3170,参数!$B$5,参数!$B$4,3)</f>
        <v>81.1284046692607</v>
      </c>
      <c r="O3170" s="17">
        <f ca="1">f_nav_adjustedreturn(A3170,参数!$B$6,参数!$B$5)</f>
        <v>-18.9386317907445</v>
      </c>
      <c r="P3170" s="17">
        <f ca="1">f_nav_periodreturnrankingper(A3170,参数!$B$6,参数!$B$5,3)</f>
        <v>98.5386221294363</v>
      </c>
      <c r="Q3170" s="25">
        <f>f_return(A3170,1,参数!$B$1-365/2,参数!$B$1)</f>
        <v>58.4980949713112</v>
      </c>
      <c r="R3170" s="25">
        <f ca="1">f_return(A3170,1,参数!$B$4,参数!$B$1)</f>
        <v>27.5587529925402</v>
      </c>
      <c r="S3170" s="25">
        <f ca="1">f_return(A3170,1,参数!$B$6,参数!$B$1)</f>
        <v>12.2417361113436</v>
      </c>
      <c r="T3170" t="str">
        <f>f_info_investtype(A3170)</f>
        <v>偏股混合型基金</v>
      </c>
      <c r="U3170" t="str">
        <f>f_info_fundmanager(A3170)</f>
        <v>吉莉</v>
      </c>
      <c r="V3170">
        <f>f_info_manager_onthepostdays(A3170,1)</f>
        <v>926</v>
      </c>
      <c r="W3170" s="25">
        <f ca="1">f_return_1w(A3170,"0",参数!$B$2)</f>
        <v>-0.09021199819576</v>
      </c>
      <c r="X3170" s="25">
        <f>f_return_1m(A3170,"0",参数!$B$1)</f>
        <v>12.4286167950533</v>
      </c>
      <c r="Y3170" s="25">
        <f>f_return_3m(A3170,0,参数!$B$1)</f>
        <v>22.5151253718265</v>
      </c>
      <c r="Z3170" s="25">
        <f>f_return_6m(A3170,0,参数!B3169)</f>
        <v>26.6528624550526</v>
      </c>
      <c r="AA3170" t="str">
        <f>f_dq_status(A3170,参数!$B$1)</f>
        <v>开放申购|开放赎回</v>
      </c>
      <c r="AB3170" s="17">
        <f ca="1">f_risk_maxdownside(A3170,参数!$B$6,参数!$B$1)</f>
        <v>-37.0795545861554</v>
      </c>
      <c r="AC3170" s="17">
        <f ca="1">f_risk_maxdownside(A3170,参数!$B$4,参数!$B$1)</f>
        <v>-24.0796541333683</v>
      </c>
      <c r="AD3170" t="str">
        <f ca="1">f_risk_maxdownside_date(A3170,参数!$B$6,参数!$B$1)</f>
        <v>20160415-20170601</v>
      </c>
    </row>
    <row r="3171" spans="1:30">
      <c r="A3171" s="15" t="s">
        <v>3199</v>
      </c>
      <c r="B3171" t="str">
        <f>f_info_name(A3171)</f>
        <v>国投瑞银创新动力</v>
      </c>
      <c r="C3171" t="str">
        <f>f_info_setupdate(A3171)</f>
        <v>2006-11-15</v>
      </c>
      <c r="D3171" s="16">
        <f t="shared" si="49"/>
        <v>5185</v>
      </c>
      <c r="F3171" s="17">
        <f>f_netasset_total(A3171,参数!$B$1,100000000)</f>
        <v>27.0725778778</v>
      </c>
      <c r="G3171" s="17">
        <f ca="1">f_nav_adjustedreturn(A3171,参数!$B$2,参数!$B$1)</f>
        <v>81.166922360483</v>
      </c>
      <c r="H3171" s="17">
        <f ca="1">f_nav_periodreturnrankingper(A3171,参数!$B$2,参数!$B$1,3)</f>
        <v>30.1275760549558</v>
      </c>
      <c r="I3171" s="17">
        <f ca="1">f_nav_adjustedreturn(A3171,参数!$B$3,参数!$B$2)</f>
        <v>43.4059244954167</v>
      </c>
      <c r="J3171" s="17">
        <f ca="1">f_nav_periodreturnrankingper(A3171,参数!$B$3,参数!$B$2,3)</f>
        <v>48.2093663911846</v>
      </c>
      <c r="K3171" s="17">
        <f ca="1">f_nav_adjustedreturn(A3171,参数!$B$4,参数!$B$3)</f>
        <v>-13.5323383084577</v>
      </c>
      <c r="L3171" s="17">
        <f ca="1">f_nav_periodreturnrankingper(A3171,参数!$B$4,参数!$B$3,3)</f>
        <v>7.38831615120275</v>
      </c>
      <c r="M3171" s="17">
        <f ca="1">f_nav_adjustedreturn(A3171,参数!$B$5,参数!$B$4)</f>
        <v>9.65239544870826</v>
      </c>
      <c r="N3171" s="17">
        <f ca="1">f_nav_periodreturnrankingper(A3171,参数!$B$5,参数!$B$4,3)</f>
        <v>76.2645914396887</v>
      </c>
      <c r="O3171" s="17">
        <f ca="1">f_nav_adjustedreturn(A3171,参数!$B$6,参数!$B$5)</f>
        <v>5.51634472511146</v>
      </c>
      <c r="P3171" s="17">
        <f ca="1">f_nav_periodreturnrankingper(A3171,参数!$B$6,参数!$B$5,3)</f>
        <v>41.7536534446764</v>
      </c>
      <c r="Q3171" s="25">
        <f>f_return(A3171,1,参数!$B$1-365/2,参数!$B$1)</f>
        <v>20.6914906503232</v>
      </c>
      <c r="R3171" s="25">
        <f ca="1">f_return(A3171,1,参数!$B$4,参数!$B$1)</f>
        <v>30.9361804241786</v>
      </c>
      <c r="S3171" s="25">
        <f ca="1">f_return(A3171,1,参数!$B$6,参数!$B$1)</f>
        <v>20.9771324655574</v>
      </c>
      <c r="T3171" t="str">
        <f>f_info_investtype(A3171)</f>
        <v>偏股混合型基金</v>
      </c>
      <c r="U3171" t="str">
        <f>f_info_fundmanager(A3171)</f>
        <v>孙文龙</v>
      </c>
      <c r="V3171">
        <f>f_info_manager_onthepostdays(A3171,1)</f>
        <v>1864</v>
      </c>
      <c r="W3171" s="25">
        <f ca="1">f_return_1w(A3171,"0",参数!$B$2)</f>
        <v>-3.57928707642658</v>
      </c>
      <c r="X3171" s="25">
        <f>f_return_1m(A3171,"0",参数!$B$1)</f>
        <v>15.5453309407582</v>
      </c>
      <c r="Y3171" s="25">
        <f>f_return_3m(A3171,0,参数!$B$1)</f>
        <v>11.5617557312586</v>
      </c>
      <c r="Z3171" s="25">
        <f>f_return_6m(A3171,0,参数!B3170)</f>
        <v>2.79909896505577</v>
      </c>
      <c r="AA3171" t="str">
        <f>f_dq_status(A3171,参数!$B$1)</f>
        <v>开放申购|开放赎回</v>
      </c>
      <c r="AB3171" s="17">
        <f ca="1">f_risk_maxdownside(A3171,参数!$B$6,参数!$B$1)</f>
        <v>-26.3747729466896</v>
      </c>
      <c r="AC3171" s="17">
        <f ca="1">f_risk_maxdownside(A3171,参数!$B$4,参数!$B$1)</f>
        <v>-23.4397332062887</v>
      </c>
      <c r="AD3171" t="str">
        <f ca="1">f_risk_maxdownside_date(A3171,参数!$B$6,参数!$B$1)</f>
        <v>20171026-20181018</v>
      </c>
    </row>
    <row r="3172" spans="1:30">
      <c r="A3172" s="15" t="s">
        <v>3200</v>
      </c>
      <c r="B3172" t="str">
        <f>f_info_name(A3172)</f>
        <v>国投瑞银稳健增长</v>
      </c>
      <c r="C3172" t="str">
        <f>f_info_setupdate(A3172)</f>
        <v>2008-06-11</v>
      </c>
      <c r="D3172" s="16">
        <f t="shared" si="49"/>
        <v>4611</v>
      </c>
      <c r="F3172" s="17">
        <f>f_netasset_total(A3172,参数!$B$1,100000000)</f>
        <v>10.0401092656</v>
      </c>
      <c r="G3172" s="17">
        <f ca="1">f_nav_adjustedreturn(A3172,参数!$B$2,参数!$B$1)</f>
        <v>73.7514518002323</v>
      </c>
      <c r="H3172" s="17">
        <f ca="1">f_nav_periodreturnrankingper(A3172,参数!$B$2,参数!$B$1,3)</f>
        <v>21.0164107993647</v>
      </c>
      <c r="I3172" s="17">
        <f ca="1">f_nav_adjustedreturn(A3172,参数!$B$3,参数!$B$2)</f>
        <v>39.4331983805668</v>
      </c>
      <c r="J3172" s="17">
        <f ca="1">f_nav_periodreturnrankingper(A3172,参数!$B$3,参数!$B$2,3)</f>
        <v>30.6020066889632</v>
      </c>
      <c r="K3172" s="17">
        <f ca="1">f_nav_adjustedreturn(A3172,参数!$B$4,参数!$B$3)</f>
        <v>-10.377358490566</v>
      </c>
      <c r="L3172" s="17">
        <f ca="1">f_nav_periodreturnrankingper(A3172,参数!$B$4,参数!$B$3,3)</f>
        <v>41.8485237483954</v>
      </c>
      <c r="M3172" s="17">
        <f ca="1">f_nav_adjustedreturn(A3172,参数!$B$5,参数!$B$4)</f>
        <v>9.98580751885537</v>
      </c>
      <c r="N3172" s="17">
        <f ca="1">f_nav_periodreturnrankingper(A3172,参数!$B$5,参数!$B$4,3)</f>
        <v>52.4822695035461</v>
      </c>
      <c r="O3172" s="17">
        <f ca="1">f_nav_adjustedreturn(A3172,参数!$B$6,参数!$B$5)</f>
        <v>3.50657482780214</v>
      </c>
      <c r="P3172" s="17">
        <f ca="1">f_nav_periodreturnrankingper(A3172,参数!$B$6,参数!$B$5,3)</f>
        <v>44.2176870748299</v>
      </c>
      <c r="Q3172" s="25">
        <f>f_return(A3172,1,参数!$B$1-365/2,参数!$B$1)</f>
        <v>23.2267377782125</v>
      </c>
      <c r="R3172" s="25">
        <f ca="1">f_return(A3172,1,参数!$B$4,参数!$B$1)</f>
        <v>29.4598354785798</v>
      </c>
      <c r="S3172" s="25">
        <f ca="1">f_return(A3172,1,参数!$B$6,参数!$B$1)</f>
        <v>19.7819858979326</v>
      </c>
      <c r="T3172" t="str">
        <f>f_info_investtype(A3172)</f>
        <v>灵活配置型基金</v>
      </c>
      <c r="U3172" t="str">
        <f>f_info_fundmanager(A3172)</f>
        <v>孙文龙</v>
      </c>
      <c r="V3172">
        <f>f_info_manager_onthepostdays(A3172,1)</f>
        <v>2105</v>
      </c>
      <c r="W3172" s="25">
        <f ca="1">f_return_1w(A3172,"0",参数!$B$2)</f>
        <v>-3.04054054054054</v>
      </c>
      <c r="X3172" s="25">
        <f>f_return_1m(A3172,"0",参数!$B$1)</f>
        <v>12.9482823707059</v>
      </c>
      <c r="Y3172" s="25">
        <f>f_return_3m(A3172,0,参数!$B$1)</f>
        <v>10.2838186509399</v>
      </c>
      <c r="Z3172" s="25">
        <f>f_return_6m(A3172,0,参数!B3171)</f>
        <v>4.41478439425051</v>
      </c>
      <c r="AA3172" t="str">
        <f>f_dq_status(A3172,参数!$B$1)</f>
        <v>开放申购|开放赎回</v>
      </c>
      <c r="AB3172" s="17">
        <f ca="1">f_risk_maxdownside(A3172,参数!$B$6,参数!$B$1)</f>
        <v>-21.7714672075727</v>
      </c>
      <c r="AC3172" s="17">
        <f ca="1">f_risk_maxdownside(A3172,参数!$B$4,参数!$B$1)</f>
        <v>-19.2039106145251</v>
      </c>
      <c r="AD3172" t="str">
        <f ca="1">f_risk_maxdownside_date(A3172,参数!$B$6,参数!$B$1)</f>
        <v>20171026-20181018</v>
      </c>
    </row>
    <row r="3173" spans="1:30">
      <c r="A3173" s="15" t="s">
        <v>3201</v>
      </c>
      <c r="B3173" t="str">
        <f>f_info_name(A3173)</f>
        <v>国投瑞银成长优选</v>
      </c>
      <c r="C3173" t="str">
        <f>f_info_setupdate(A3173)</f>
        <v>2008-01-10</v>
      </c>
      <c r="D3173" s="16">
        <f t="shared" si="49"/>
        <v>4764</v>
      </c>
      <c r="F3173" s="17">
        <f>f_netasset_total(A3173,参数!$B$1,100000000)</f>
        <v>6.5427267095</v>
      </c>
      <c r="G3173" s="17">
        <f ca="1">f_nav_adjustedreturn(A3173,参数!$B$2,参数!$B$1)</f>
        <v>83.1784870147389</v>
      </c>
      <c r="H3173" s="17">
        <f ca="1">f_nav_periodreturnrankingper(A3173,参数!$B$2,参数!$B$1,3)</f>
        <v>26.9872423945044</v>
      </c>
      <c r="I3173" s="17">
        <f ca="1">f_nav_adjustedreturn(A3173,参数!$B$3,参数!$B$2)</f>
        <v>53.9954337899543</v>
      </c>
      <c r="J3173" s="17">
        <f ca="1">f_nav_periodreturnrankingper(A3173,参数!$B$3,参数!$B$2,3)</f>
        <v>29.0633608815427</v>
      </c>
      <c r="K3173" s="17">
        <f ca="1">f_nav_adjustedreturn(A3173,参数!$B$4,参数!$B$3)</f>
        <v>-24.6516428694306</v>
      </c>
      <c r="L3173" s="17">
        <f ca="1">f_nav_periodreturnrankingper(A3173,参数!$B$4,参数!$B$3,3)</f>
        <v>52.7491408934708</v>
      </c>
      <c r="M3173" s="17">
        <f ca="1">f_nav_adjustedreturn(A3173,参数!$B$5,参数!$B$4)</f>
        <v>11.3614664884476</v>
      </c>
      <c r="N3173" s="17">
        <f ca="1">f_nav_periodreturnrankingper(A3173,参数!$B$5,参数!$B$4,3)</f>
        <v>71.7898832684825</v>
      </c>
      <c r="O3173" s="17">
        <f ca="1">f_nav_adjustedreturn(A3173,参数!$B$6,参数!$B$5)</f>
        <v>-1.98019801980196</v>
      </c>
      <c r="P3173" s="17">
        <f ca="1">f_nav_periodreturnrankingper(A3173,参数!$B$6,参数!$B$5,3)</f>
        <v>68.6847599164927</v>
      </c>
      <c r="Q3173" s="25">
        <f>f_return(A3173,1,参数!$B$1-365/2,参数!$B$1)</f>
        <v>82.8292581056618</v>
      </c>
      <c r="R3173" s="25">
        <f ca="1">f_return(A3173,1,参数!$B$4,参数!$B$1)</f>
        <v>28.5441869307404</v>
      </c>
      <c r="S3173" s="25">
        <f ca="1">f_return(A3173,1,参数!$B$6,参数!$B$1)</f>
        <v>18.1877063236762</v>
      </c>
      <c r="T3173" t="str">
        <f>f_info_investtype(A3173)</f>
        <v>偏股混合型基金</v>
      </c>
      <c r="U3173" t="str">
        <f>f_info_fundmanager(A3173)</f>
        <v>桑俊</v>
      </c>
      <c r="V3173">
        <f>f_info_manager_onthepostdays(A3173,1)</f>
        <v>1132</v>
      </c>
      <c r="W3173" s="25">
        <f ca="1">f_return_1w(A3173,"0",参数!$B$2)</f>
        <v>-1.17216117216117</v>
      </c>
      <c r="X3173" s="25">
        <f>f_return_1m(A3173,"0",参数!$B$1)</f>
        <v>12.5160636476108</v>
      </c>
      <c r="Y3173" s="25">
        <f>f_return_3m(A3173,0,参数!$B$1)</f>
        <v>28.0218521308066</v>
      </c>
      <c r="Z3173" s="25">
        <f>f_return_6m(A3173,0,参数!B3172)</f>
        <v>33.187258758805</v>
      </c>
      <c r="AA3173" t="str">
        <f>f_dq_status(A3173,参数!$B$1)</f>
        <v>开放申购|开放赎回</v>
      </c>
      <c r="AB3173" s="17">
        <f ca="1">f_risk_maxdownside(A3173,参数!$B$6,参数!$B$1)</f>
        <v>-29.3888606737769</v>
      </c>
      <c r="AC3173" s="17">
        <f ca="1">f_risk_maxdownside(A3173,参数!$B$4,参数!$B$1)</f>
        <v>-28.4807956104252</v>
      </c>
      <c r="AD3173" t="str">
        <f ca="1">f_risk_maxdownside_date(A3173,参数!$B$6,参数!$B$1)</f>
        <v>20170912-20190103</v>
      </c>
    </row>
    <row r="3174" spans="1:30">
      <c r="A3174" s="15" t="s">
        <v>3202</v>
      </c>
      <c r="B3174" t="str">
        <f>f_info_name(A3174)</f>
        <v>国投瑞银瑞源</v>
      </c>
      <c r="C3174" t="str">
        <f>f_info_setupdate(A3174)</f>
        <v>2015-01-22</v>
      </c>
      <c r="D3174" s="16">
        <f t="shared" si="49"/>
        <v>2195</v>
      </c>
      <c r="F3174" s="17">
        <f>f_netasset_total(A3174,参数!$B$1,100000000)</f>
        <v>1.4893114946</v>
      </c>
      <c r="G3174" s="17">
        <f ca="1">f_nav_adjustedreturn(A3174,参数!$B$2,参数!$B$1)</f>
        <v>52.3568230025925</v>
      </c>
      <c r="H3174" s="17">
        <f ca="1">f_nav_periodreturnrankingper(A3174,参数!$B$2,参数!$B$1,3)</f>
        <v>41.8740074113287</v>
      </c>
      <c r="I3174" s="17">
        <f ca="1">f_nav_adjustedreturn(A3174,参数!$B$3,参数!$B$2)</f>
        <v>41.2450066577896</v>
      </c>
      <c r="J3174" s="17">
        <f ca="1">f_nav_periodreturnrankingper(A3174,参数!$B$3,参数!$B$2,3)</f>
        <v>28.0379041248606</v>
      </c>
      <c r="K3174" s="17">
        <f ca="1">f_nav_adjustedreturn(A3174,参数!$B$4,参数!$B$3)</f>
        <v>-2.50709939148072</v>
      </c>
      <c r="L3174" s="17">
        <f ca="1">f_nav_periodreturnrankingper(A3174,参数!$B$4,参数!$B$3,3)</f>
        <v>26.2516046213094</v>
      </c>
      <c r="M3174" s="17">
        <f ca="1">f_nav_adjustedreturn(A3174,参数!$B$5,参数!$B$4)</f>
        <v>5.29863481228669</v>
      </c>
      <c r="N3174" s="17">
        <f ca="1">f_nav_periodreturnrankingper(A3174,参数!$B$5,参数!$B$4,3)</f>
        <v>75.4137115839244</v>
      </c>
      <c r="O3174" s="17">
        <f ca="1">f_nav_adjustedreturn(A3174,参数!$B$6,参数!$B$5)</f>
        <v>8.0110497237569</v>
      </c>
      <c r="P3174" s="17">
        <f ca="1">f_nav_periodreturnrankingper(A3174,参数!$B$6,参数!$B$5,3)</f>
        <v>19.3197278911565</v>
      </c>
      <c r="Q3174" s="25">
        <f>f_return(A3174,1,参数!$B$1-365/2,参数!$B$1)</f>
        <v>33.2060160692233</v>
      </c>
      <c r="R3174" s="25">
        <f ca="1">f_return(A3174,1,参数!$B$4,参数!$B$1)</f>
        <v>27.988650788354</v>
      </c>
      <c r="S3174" s="25">
        <f ca="1">f_return(A3174,1,参数!$B$6,参数!$B$1)</f>
        <v>18.924280590145</v>
      </c>
      <c r="T3174" t="str">
        <f>f_info_investtype(A3174)</f>
        <v>灵活配置型基金</v>
      </c>
      <c r="U3174" t="str">
        <f>f_info_fundmanager(A3174)</f>
        <v>綦缚鹏</v>
      </c>
      <c r="V3174">
        <f>f_info_manager_onthepostdays(A3174,1)</f>
        <v>216</v>
      </c>
      <c r="W3174" s="25">
        <f ca="1">f_return_1w(A3174,"0",参数!$B$2)</f>
        <v>0.915685574979194</v>
      </c>
      <c r="X3174" s="25">
        <f>f_return_1m(A3174,"0",参数!$B$1)</f>
        <v>6.47286502511735</v>
      </c>
      <c r="Y3174" s="25">
        <f>f_return_3m(A3174,0,参数!$B$1)</f>
        <v>9.62353739189418</v>
      </c>
      <c r="Z3174" s="25">
        <f>f_return_6m(A3174,0,参数!B3173)</f>
        <v>11.1999659704794</v>
      </c>
      <c r="AA3174" t="str">
        <f>f_dq_status(A3174,参数!$B$1)</f>
        <v>开放申购|开放赎回</v>
      </c>
      <c r="AB3174" s="17">
        <f ca="1">f_risk_maxdownside(A3174,参数!$B$6,参数!$B$1)</f>
        <v>-13.6638134747676</v>
      </c>
      <c r="AC3174" s="17">
        <f ca="1">f_risk_maxdownside(A3174,参数!$B$4,参数!$B$1)</f>
        <v>-13.6638134747676</v>
      </c>
      <c r="AD3174" t="str">
        <f ca="1">f_risk_maxdownside_date(A3174,参数!$B$6,参数!$B$1)</f>
        <v>20200226-20200323</v>
      </c>
    </row>
    <row r="3175" spans="1:30">
      <c r="A3175" s="15" t="s">
        <v>3203</v>
      </c>
      <c r="B3175" t="str">
        <f>f_info_name(A3175)</f>
        <v>国投瑞银优化增强AB</v>
      </c>
      <c r="C3175" t="str">
        <f>f_info_setupdate(A3175)</f>
        <v>2010-09-08</v>
      </c>
      <c r="D3175" s="16">
        <f t="shared" si="49"/>
        <v>3792</v>
      </c>
      <c r="F3175" s="17">
        <f>f_netasset_total(A3175,参数!$B$1,100000000)</f>
        <v>22.726519484</v>
      </c>
      <c r="G3175" s="17">
        <f ca="1">f_nav_adjustedreturn(A3175,参数!$B$2,参数!$B$1)</f>
        <v>11.3815789473684</v>
      </c>
      <c r="H3175" s="17">
        <f ca="1">f_nav_periodreturnrankingper(A3175,参数!$B$2,参数!$B$1,3)</f>
        <v>39.2452830188679</v>
      </c>
      <c r="I3175" s="17">
        <f ca="1">f_nav_adjustedreturn(A3175,参数!$B$3,参数!$B$2)</f>
        <v>5.77592205984689</v>
      </c>
      <c r="J3175" s="17">
        <f ca="1">f_nav_periodreturnrankingper(A3175,参数!$B$3,参数!$B$2,3)</f>
        <v>72.7659574468085</v>
      </c>
      <c r="K3175" s="17">
        <f ca="1">f_nav_adjustedreturn(A3175,参数!$B$4,参数!$B$3)</f>
        <v>7.15883668903804</v>
      </c>
      <c r="L3175" s="17">
        <f ca="1">f_nav_periodreturnrankingper(A3175,参数!$B$4,参数!$B$3,3)</f>
        <v>3.5799522673031</v>
      </c>
      <c r="M3175" s="17">
        <f ca="1">f_nav_adjustedreturn(A3175,参数!$B$5,参数!$B$4)</f>
        <v>4.94486465881768</v>
      </c>
      <c r="N3175" s="17">
        <f ca="1">f_nav_periodreturnrankingper(A3175,参数!$B$5,参数!$B$4,3)</f>
        <v>36.4640883977901</v>
      </c>
      <c r="O3175" s="17">
        <f ca="1">f_nav_adjustedreturn(A3175,参数!$B$6,参数!$B$5)</f>
        <v>4.72703062583222</v>
      </c>
      <c r="P3175" s="17">
        <f ca="1">f_nav_periodreturnrankingper(A3175,参数!$B$6,参数!$B$5,3)</f>
        <v>11.4406779661017</v>
      </c>
      <c r="Q3175" s="25">
        <f>f_return(A3175,1,参数!$B$1-365/2,参数!$B$1)</f>
        <v>10.7585047850014</v>
      </c>
      <c r="R3175" s="25">
        <f ca="1">f_return(A3175,1,参数!$B$4,参数!$B$1)</f>
        <v>8.07168917278116</v>
      </c>
      <c r="S3175" s="25">
        <f ca="1">f_return(A3175,1,参数!$B$6,参数!$B$1)</f>
        <v>6.7147873148816</v>
      </c>
      <c r="T3175" t="str">
        <f>f_info_investtype(A3175)</f>
        <v>混合债券型二级基金</v>
      </c>
      <c r="U3175" t="str">
        <f>f_info_fundmanager(A3175)</f>
        <v>蔡玮菁,吴潇</v>
      </c>
      <c r="V3175">
        <f>f_info_manager_onthepostdays(A3175,1)</f>
        <v>894</v>
      </c>
      <c r="W3175" s="25">
        <f ca="1">f_return_1w(A3175,"0",参数!$B$2)</f>
        <v>-0.262467191601052</v>
      </c>
      <c r="X3175" s="25">
        <f>f_return_1m(A3175,"0",参数!$B$1)</f>
        <v>2.17260108630055</v>
      </c>
      <c r="Y3175" s="25">
        <f>f_return_3m(A3175,0,参数!$B$1)</f>
        <v>2.85540704738762</v>
      </c>
      <c r="Z3175" s="25">
        <f>f_return_6m(A3175,0,参数!B3174)</f>
        <v>2.29607250755287</v>
      </c>
      <c r="AA3175" t="str">
        <f>f_dq_status(A3175,参数!$B$1)</f>
        <v>开放申购|开放赎回</v>
      </c>
      <c r="AB3175" s="17">
        <f ca="1">f_risk_maxdownside(A3175,参数!$B$6,参数!$B$1)</f>
        <v>-3.62659503022163</v>
      </c>
      <c r="AC3175" s="17">
        <f ca="1">f_risk_maxdownside(A3175,参数!$B$4,参数!$B$1)</f>
        <v>-3.62659503022163</v>
      </c>
      <c r="AD3175" t="str">
        <f ca="1">f_risk_maxdownside_date(A3175,参数!$B$6,参数!$B$1)</f>
        <v>20190405-20190606</v>
      </c>
    </row>
    <row r="3176" spans="1:30">
      <c r="A3176" s="15" t="s">
        <v>3204</v>
      </c>
      <c r="B3176" t="str">
        <f>f_info_name(A3176)</f>
        <v>银河银泰理财分红</v>
      </c>
      <c r="C3176" t="str">
        <f>f_info_setupdate(A3176)</f>
        <v>2004-03-30</v>
      </c>
      <c r="D3176" s="16">
        <f t="shared" si="49"/>
        <v>6145</v>
      </c>
      <c r="F3176" s="17">
        <f>f_netasset_total(A3176,参数!$B$1,100000000)</f>
        <v>15.8333515607</v>
      </c>
      <c r="G3176" s="17">
        <f ca="1">f_nav_adjustedreturn(A3176,参数!$B$2,参数!$B$1)</f>
        <v>64.3751918890077</v>
      </c>
      <c r="H3176" s="17">
        <f ca="1">f_nav_periodreturnrankingper(A3176,参数!$B$2,参数!$B$1,3)</f>
        <v>30.1217575436739</v>
      </c>
      <c r="I3176" s="17">
        <f ca="1">f_nav_adjustedreturn(A3176,参数!$B$3,参数!$B$2)</f>
        <v>50.5604181130308</v>
      </c>
      <c r="J3176" s="17">
        <f ca="1">f_nav_periodreturnrankingper(A3176,参数!$B$3,参数!$B$2,3)</f>
        <v>17.0011148272018</v>
      </c>
      <c r="K3176" s="17">
        <f ca="1">f_nav_adjustedreturn(A3176,参数!$B$4,参数!$B$3)</f>
        <v>-30.2416085616994</v>
      </c>
      <c r="L3176" s="17">
        <f ca="1">f_nav_periodreturnrankingper(A3176,参数!$B$4,参数!$B$3,3)</f>
        <v>94.415917843389</v>
      </c>
      <c r="M3176" s="17">
        <f ca="1">f_nav_adjustedreturn(A3176,参数!$B$5,参数!$B$4)</f>
        <v>25.1794923652543</v>
      </c>
      <c r="N3176" s="17">
        <f ca="1">f_nav_periodreturnrankingper(A3176,参数!$B$5,参数!$B$4,3)</f>
        <v>15.4452324665091</v>
      </c>
      <c r="O3176" s="17">
        <f ca="1">f_nav_adjustedreturn(A3176,参数!$B$6,参数!$B$5)</f>
        <v>-3.38019036839146</v>
      </c>
      <c r="P3176" s="17">
        <f ca="1">f_nav_periodreturnrankingper(A3176,参数!$B$6,参数!$B$5,3)</f>
        <v>85.9863945578231</v>
      </c>
      <c r="Q3176" s="25">
        <f>f_return(A3176,1,参数!$B$1-365/2,参数!$B$1)</f>
        <v>61.2591480319925</v>
      </c>
      <c r="R3176" s="25">
        <f ca="1">f_return(A3176,1,参数!$B$4,参数!$B$1)</f>
        <v>19.9432254786478</v>
      </c>
      <c r="S3176" s="25">
        <f ca="1">f_return(A3176,1,参数!$B$6,参数!$B$1)</f>
        <v>15.7213719314936</v>
      </c>
      <c r="T3176" t="str">
        <f>f_info_investtype(A3176)</f>
        <v>灵活配置型基金</v>
      </c>
      <c r="U3176" t="str">
        <f>f_info_fundmanager(A3176)</f>
        <v>张杨</v>
      </c>
      <c r="V3176">
        <f>f_info_manager_onthepostdays(A3176,1)</f>
        <v>3412</v>
      </c>
      <c r="W3176" s="25">
        <f ca="1">f_return_1w(A3176,"0",参数!$B$2)</f>
        <v>2.62109845327405</v>
      </c>
      <c r="X3176" s="25">
        <f>f_return_1m(A3176,"0",参数!$B$1)</f>
        <v>7.15916251648659</v>
      </c>
      <c r="Y3176" s="25">
        <f>f_return_3m(A3176,0,参数!$B$1)</f>
        <v>23.5182859362636</v>
      </c>
      <c r="Z3176" s="25">
        <f>f_return_6m(A3176,0,参数!B3175)</f>
        <v>21.6438819685384</v>
      </c>
      <c r="AA3176" t="str">
        <f>f_dq_status(A3176,参数!$B$1)</f>
        <v>开放申购|开放赎回</v>
      </c>
      <c r="AB3176" s="17">
        <f ca="1">f_risk_maxdownside(A3176,参数!$B$6,参数!$B$1)</f>
        <v>-35.3582304856548</v>
      </c>
      <c r="AC3176" s="17">
        <f ca="1">f_risk_maxdownside(A3176,参数!$B$4,参数!$B$1)</f>
        <v>-34.8412634300024</v>
      </c>
      <c r="AD3176" t="str">
        <f ca="1">f_risk_maxdownside_date(A3176,参数!$B$6,参数!$B$1)</f>
        <v>20180124-20190103</v>
      </c>
    </row>
    <row r="3177" spans="1:30">
      <c r="A3177" s="15" t="s">
        <v>3205</v>
      </c>
      <c r="B3177" t="str">
        <f>f_info_name(A3177)</f>
        <v>银河研究精选</v>
      </c>
      <c r="C3177" t="str">
        <f>f_info_setupdate(A3177)</f>
        <v>2017-07-27</v>
      </c>
      <c r="D3177" s="16">
        <f t="shared" si="49"/>
        <v>1278</v>
      </c>
      <c r="F3177" s="17">
        <f>f_netasset_total(A3177,参数!$B$1,100000000)</f>
        <v>12.027021047</v>
      </c>
      <c r="G3177" s="17">
        <f ca="1">f_nav_adjustedreturn(A3177,参数!$B$2,参数!$B$1)</f>
        <v>59.1301942888751</v>
      </c>
      <c r="H3177" s="17">
        <f ca="1">f_nav_periodreturnrankingper(A3177,参数!$B$2,参数!$B$1,3)</f>
        <v>63.1010794896958</v>
      </c>
      <c r="I3177" s="17">
        <f ca="1">f_nav_adjustedreturn(A3177,参数!$B$3,参数!$B$2)</f>
        <v>64.7454151953525</v>
      </c>
      <c r="J3177" s="17">
        <f ca="1">f_nav_periodreturnrankingper(A3177,参数!$B$3,参数!$B$2,3)</f>
        <v>14.3250688705234</v>
      </c>
      <c r="K3177" s="17">
        <f ca="1">f_nav_adjustedreturn(A3177,参数!$B$4,参数!$B$3)</f>
        <v>-21.1018243911207</v>
      </c>
      <c r="L3177" s="17">
        <f ca="1">f_nav_periodreturnrankingper(A3177,参数!$B$4,参数!$B$3,3)</f>
        <v>34.192439862543</v>
      </c>
      <c r="M3177" s="17">
        <f ca="1">f_nav_adjustedreturn(A3177,参数!$B$5,参数!$B$4)</f>
        <v>0</v>
      </c>
      <c r="N3177" s="17">
        <f ca="1">f_nav_periodreturnrankingper(A3177,参数!$B$5,参数!$B$4,3)</f>
        <v>0</v>
      </c>
      <c r="O3177" s="17">
        <f ca="1">f_nav_adjustedreturn(A3177,参数!$B$6,参数!$B$5)</f>
        <v>0</v>
      </c>
      <c r="P3177" s="17">
        <f ca="1">f_nav_periodreturnrankingper(A3177,参数!$B$6,参数!$B$5,3)</f>
        <v>0</v>
      </c>
      <c r="Q3177" s="25">
        <f>f_return(A3177,1,参数!$B$1-365/2,参数!$B$1)</f>
        <v>42.3650699164771</v>
      </c>
      <c r="R3177" s="25">
        <f ca="1">f_return(A3177,1,参数!$B$4,参数!$B$1)</f>
        <v>27.3840252912829</v>
      </c>
      <c r="S3177" s="25">
        <f ca="1">f_return(A3177,1,参数!$B$6,参数!$B$1)</f>
        <v>0</v>
      </c>
      <c r="T3177" t="str">
        <f>f_info_investtype(A3177)</f>
        <v>偏股混合型基金</v>
      </c>
      <c r="U3177" t="str">
        <f>f_info_fundmanager(A3177)</f>
        <v>神玉飞</v>
      </c>
      <c r="V3177">
        <f>f_info_manager_onthepostdays(A3177,1)</f>
        <v>1295</v>
      </c>
      <c r="W3177" s="25">
        <f ca="1">f_return_1w(A3177,"0",参数!$B$2)</f>
        <v>1.033880544883</v>
      </c>
      <c r="X3177" s="25">
        <f>f_return_1m(A3177,"0",参数!$B$1)</f>
        <v>7.62719790497569</v>
      </c>
      <c r="Y3177" s="25">
        <f>f_return_3m(A3177,0,参数!$B$1)</f>
        <v>18.8116256259357</v>
      </c>
      <c r="Z3177" s="25">
        <f>f_return_6m(A3177,0,参数!B3176)</f>
        <v>16.102741417634</v>
      </c>
      <c r="AA3177" t="str">
        <f>f_dq_status(A3177,参数!$B$1)</f>
        <v>开放申购|开放赎回</v>
      </c>
      <c r="AB3177" s="17">
        <f ca="1">f_risk_maxdownside(A3177,参数!$B$6,参数!$B$1)</f>
        <v>-27.1328173650031</v>
      </c>
      <c r="AC3177" s="17">
        <f ca="1">f_risk_maxdownside(A3177,参数!$B$4,参数!$B$1)</f>
        <v>-26.6236674729016</v>
      </c>
      <c r="AD3177" t="str">
        <f ca="1">f_risk_maxdownside_date(A3177,参数!$B$6,参数!$B$1)</f>
        <v>20180124-20190103</v>
      </c>
    </row>
    <row r="3178" spans="1:30">
      <c r="A3178" s="15" t="s">
        <v>3206</v>
      </c>
      <c r="B3178" t="str">
        <f>f_info_name(A3178)</f>
        <v>银河稳健</v>
      </c>
      <c r="C3178" t="str">
        <f>f_info_setupdate(A3178)</f>
        <v>2003-08-04</v>
      </c>
      <c r="D3178" s="16">
        <f t="shared" si="49"/>
        <v>6384</v>
      </c>
      <c r="F3178" s="17">
        <f>f_netasset_total(A3178,参数!$B$1,100000000)</f>
        <v>13.8535764878</v>
      </c>
      <c r="G3178" s="17">
        <f ca="1">f_nav_adjustedreturn(A3178,参数!$B$2,参数!$B$1)</f>
        <v>63.7258721322272</v>
      </c>
      <c r="H3178" s="17">
        <f ca="1">f_nav_periodreturnrankingper(A3178,参数!$B$2,参数!$B$1,3)</f>
        <v>55.8390578999019</v>
      </c>
      <c r="I3178" s="17">
        <f ca="1">f_nav_adjustedreturn(A3178,参数!$B$3,参数!$B$2)</f>
        <v>44.5424537479091</v>
      </c>
      <c r="J3178" s="17">
        <f ca="1">f_nav_periodreturnrankingper(A3178,参数!$B$3,参数!$B$2,3)</f>
        <v>46.1432506887052</v>
      </c>
      <c r="K3178" s="17">
        <f ca="1">f_nav_adjustedreturn(A3178,参数!$B$4,参数!$B$3)</f>
        <v>-17.1156343849214</v>
      </c>
      <c r="L3178" s="17">
        <f ca="1">f_nav_periodreturnrankingper(A3178,参数!$B$4,参数!$B$3,3)</f>
        <v>18.0412371134021</v>
      </c>
      <c r="M3178" s="17">
        <f ca="1">f_nav_adjustedreturn(A3178,参数!$B$5,参数!$B$4)</f>
        <v>18.461654817728</v>
      </c>
      <c r="N3178" s="17">
        <f ca="1">f_nav_periodreturnrankingper(A3178,参数!$B$5,参数!$B$4,3)</f>
        <v>56.0311284046693</v>
      </c>
      <c r="O3178" s="17">
        <f ca="1">f_nav_adjustedreturn(A3178,参数!$B$6,参数!$B$5)</f>
        <v>10.7496822922662</v>
      </c>
      <c r="P3178" s="17">
        <f ca="1">f_nav_periodreturnrankingper(A3178,参数!$B$6,参数!$B$5,3)</f>
        <v>23.7995824634656</v>
      </c>
      <c r="Q3178" s="25">
        <f>f_return(A3178,1,参数!$B$1-365/2,参数!$B$1)</f>
        <v>41.0289597223426</v>
      </c>
      <c r="R3178" s="25">
        <f ca="1">f_return(A3178,1,参数!$B$4,参数!$B$1)</f>
        <v>25.1524815432388</v>
      </c>
      <c r="S3178" s="25">
        <f ca="1">f_return(A3178,1,参数!$B$6,参数!$B$1)</f>
        <v>20.7625953245303</v>
      </c>
      <c r="T3178" t="str">
        <f>f_info_investtype(A3178)</f>
        <v>偏股混合型基金</v>
      </c>
      <c r="U3178" t="str">
        <f>f_info_fundmanager(A3178)</f>
        <v>钱睿南</v>
      </c>
      <c r="V3178">
        <f>f_info_manager_onthepostdays(A3178,1)</f>
        <v>4733</v>
      </c>
      <c r="W3178" s="25">
        <f ca="1">f_return_1w(A3178,"0",参数!$B$2)</f>
        <v>1.84784623941658</v>
      </c>
      <c r="X3178" s="25">
        <f>f_return_1m(A3178,"0",参数!$B$1)</f>
        <v>6.00467025544756</v>
      </c>
      <c r="Y3178" s="25">
        <f>f_return_3m(A3178,0,参数!$B$1)</f>
        <v>15.1161037386518</v>
      </c>
      <c r="Z3178" s="25">
        <f>f_return_6m(A3178,0,参数!B3177)</f>
        <v>16.5263635260113</v>
      </c>
      <c r="AA3178" t="str">
        <f>f_dq_status(A3178,参数!$B$1)</f>
        <v>开放申购|开放赎回</v>
      </c>
      <c r="AB3178" s="17">
        <f ca="1">f_risk_maxdownside(A3178,参数!$B$6,参数!$B$1)</f>
        <v>-20.6286434706446</v>
      </c>
      <c r="AC3178" s="17">
        <f ca="1">f_risk_maxdownside(A3178,参数!$B$4,参数!$B$1)</f>
        <v>-19.7519758667642</v>
      </c>
      <c r="AD3178" t="str">
        <f ca="1">f_risk_maxdownside_date(A3178,参数!$B$6,参数!$B$1)</f>
        <v>20180124-20190103</v>
      </c>
    </row>
    <row r="3179" spans="1:30">
      <c r="A3179" s="15" t="s">
        <v>3207</v>
      </c>
      <c r="B3179" t="str">
        <f>f_info_name(A3179)</f>
        <v>银河收益</v>
      </c>
      <c r="C3179" t="str">
        <f>f_info_setupdate(A3179)</f>
        <v>2003-08-04</v>
      </c>
      <c r="D3179" s="16">
        <f t="shared" si="49"/>
        <v>6384</v>
      </c>
      <c r="F3179" s="17">
        <f>f_netasset_total(A3179,参数!$B$1,100000000)</f>
        <v>6.5669568353</v>
      </c>
      <c r="G3179" s="17">
        <f ca="1">f_nav_adjustedreturn(A3179,参数!$B$2,参数!$B$1)</f>
        <v>22.2605103085357</v>
      </c>
      <c r="H3179" s="17">
        <f ca="1">f_nav_periodreturnrankingper(A3179,参数!$B$2,参数!$B$1,3)</f>
        <v>22.192513368984</v>
      </c>
      <c r="I3179" s="17">
        <f ca="1">f_nav_adjustedreturn(A3179,参数!$B$3,参数!$B$2)</f>
        <v>8.368879913293</v>
      </c>
      <c r="J3179" s="17">
        <f ca="1">f_nav_periodreturnrankingper(A3179,参数!$B$3,参数!$B$2,3)</f>
        <v>62.4561403508772</v>
      </c>
      <c r="K3179" s="17">
        <f ca="1">f_nav_adjustedreturn(A3179,参数!$B$4,参数!$B$3)</f>
        <v>0.245942263098163</v>
      </c>
      <c r="L3179" s="17">
        <f ca="1">f_nav_periodreturnrankingper(A3179,参数!$B$4,参数!$B$3,3)</f>
        <v>45.7777777777778</v>
      </c>
      <c r="M3179" s="17">
        <f ca="1">f_nav_adjustedreturn(A3179,参数!$B$5,参数!$B$4)</f>
        <v>4.69908093685149</v>
      </c>
      <c r="N3179" s="17">
        <f ca="1">f_nav_periodreturnrankingper(A3179,参数!$B$5,参数!$B$4,3)</f>
        <v>65.7657657657658</v>
      </c>
      <c r="O3179" s="17">
        <f ca="1">f_nav_adjustedreturn(A3179,参数!$B$6,参数!$B$5)</f>
        <v>3.88640911189779</v>
      </c>
      <c r="P3179" s="17">
        <f ca="1">f_nav_periodreturnrankingper(A3179,参数!$B$6,参数!$B$5,3)</f>
        <v>37.7777777777778</v>
      </c>
      <c r="Q3179" s="25">
        <f>f_return(A3179,1,参数!$B$1-365/2,参数!$B$1)</f>
        <v>22.4367236764646</v>
      </c>
      <c r="R3179" s="25">
        <f ca="1">f_return(A3179,1,参数!$B$4,参数!$B$1)</f>
        <v>9.91282658784194</v>
      </c>
      <c r="S3179" s="25">
        <f ca="1">f_return(A3179,1,参数!$B$6,参数!$B$1)</f>
        <v>7.57363937429518</v>
      </c>
      <c r="T3179" t="str">
        <f>f_info_investtype(A3179)</f>
        <v>偏债混合型基金</v>
      </c>
      <c r="U3179" t="str">
        <f>f_info_fundmanager(A3179)</f>
        <v>韩晶</v>
      </c>
      <c r="V3179">
        <f>f_info_manager_onthepostdays(A3179,1)</f>
        <v>2410</v>
      </c>
      <c r="W3179" s="25">
        <f ca="1">f_return_1w(A3179,"0",参数!$B$2)</f>
        <v>-0.819888918275586</v>
      </c>
      <c r="X3179" s="25">
        <f>f_return_1m(A3179,"0",参数!$B$1)</f>
        <v>3.86880690009259</v>
      </c>
      <c r="Y3179" s="25">
        <f>f_return_3m(A3179,0,参数!$B$1)</f>
        <v>7.02700056189291</v>
      </c>
      <c r="Z3179" s="25">
        <f>f_return_6m(A3179,0,参数!B3178)</f>
        <v>6.27675155234552</v>
      </c>
      <c r="AA3179" t="str">
        <f>f_dq_status(A3179,参数!$B$1)</f>
        <v>开放申购|开放赎回</v>
      </c>
      <c r="AB3179" s="17">
        <f ca="1">f_risk_maxdownside(A3179,参数!$B$6,参数!$B$1)</f>
        <v>-3.82646531865883</v>
      </c>
      <c r="AC3179" s="17">
        <f ca="1">f_risk_maxdownside(A3179,参数!$B$4,参数!$B$1)</f>
        <v>-3.82646531865883</v>
      </c>
      <c r="AD3179" t="str">
        <f ca="1">f_risk_maxdownside_date(A3179,参数!$B$6,参数!$B$1)</f>
        <v>20200304-20200318</v>
      </c>
    </row>
    <row r="3180" spans="1:30">
      <c r="A3180" s="15" t="s">
        <v>3208</v>
      </c>
      <c r="B3180" t="str">
        <f>f_info_name(A3180)</f>
        <v>南方积极配置</v>
      </c>
      <c r="C3180" t="str">
        <f>f_info_setupdate(A3180)</f>
        <v>2004-10-14</v>
      </c>
      <c r="D3180" s="16">
        <f t="shared" si="49"/>
        <v>5947</v>
      </c>
      <c r="F3180" s="17">
        <f>f_netasset_total(A3180,参数!$B$1,100000000)</f>
        <v>7.0789583704</v>
      </c>
      <c r="G3180" s="17">
        <f ca="1">f_nav_adjustedreturn(A3180,参数!$B$2,参数!$B$1)</f>
        <v>55.0126722214395</v>
      </c>
      <c r="H3180" s="17">
        <f ca="1">f_nav_periodreturnrankingper(A3180,参数!$B$2,参数!$B$1,3)</f>
        <v>71.3444553483808</v>
      </c>
      <c r="I3180" s="17">
        <f ca="1">f_nav_adjustedreturn(A3180,参数!$B$3,参数!$B$2)</f>
        <v>22.2347991385532</v>
      </c>
      <c r="J3180" s="17">
        <f ca="1">f_nav_periodreturnrankingper(A3180,参数!$B$3,参数!$B$2,3)</f>
        <v>89.5316804407714</v>
      </c>
      <c r="K3180" s="17">
        <f ca="1">f_nav_adjustedreturn(A3180,参数!$B$4,参数!$B$3)</f>
        <v>-28.0276816608996</v>
      </c>
      <c r="L3180" s="17">
        <f ca="1">f_nav_periodreturnrankingper(A3180,参数!$B$4,参数!$B$3,3)</f>
        <v>71.6494845360825</v>
      </c>
      <c r="M3180" s="17">
        <f ca="1">f_nav_adjustedreturn(A3180,参数!$B$5,参数!$B$4)</f>
        <v>19.9155060137046</v>
      </c>
      <c r="N3180" s="17">
        <f ca="1">f_nav_periodreturnrankingper(A3180,参数!$B$5,参数!$B$4,3)</f>
        <v>52.3346303501946</v>
      </c>
      <c r="O3180" s="17">
        <f ca="1">f_nav_adjustedreturn(A3180,参数!$B$6,参数!$B$5)</f>
        <v>11.6265617769551</v>
      </c>
      <c r="P3180" s="17">
        <f ca="1">f_nav_periodreturnrankingper(A3180,参数!$B$6,参数!$B$5,3)</f>
        <v>21.5031315240083</v>
      </c>
      <c r="Q3180" s="25">
        <f>f_return(A3180,1,参数!$B$1-365/2,参数!$B$1)</f>
        <v>65.5383555517961</v>
      </c>
      <c r="R3180" s="25">
        <f ca="1">f_return(A3180,1,参数!$B$4,参数!$B$1)</f>
        <v>10.8838280254375</v>
      </c>
      <c r="S3180" s="25">
        <f ca="1">f_return(A3180,1,参数!$B$6,参数!$B$1)</f>
        <v>12.6477336404762</v>
      </c>
      <c r="T3180" t="str">
        <f>f_info_investtype(A3180)</f>
        <v>偏股混合型基金</v>
      </c>
      <c r="U3180" t="str">
        <f>f_info_fundmanager(A3180)</f>
        <v>张原,张延闽</v>
      </c>
      <c r="V3180">
        <f>f_info_manager_onthepostdays(A3180,1)</f>
        <v>363</v>
      </c>
      <c r="W3180" s="25">
        <f ca="1">f_return_1w(A3180,"0",参数!$B$2)</f>
        <v>-3.69931932524417</v>
      </c>
      <c r="X3180" s="25">
        <f>f_return_1m(A3180,"0",参数!$B$1)</f>
        <v>16.3310044761449</v>
      </c>
      <c r="Y3180" s="25">
        <f>f_return_3m(A3180,0,参数!$B$1)</f>
        <v>25.3091840200143</v>
      </c>
      <c r="Z3180" s="25">
        <f>f_return_6m(A3180,0,参数!B3179)</f>
        <v>17.5035656868064</v>
      </c>
      <c r="AA3180" t="str">
        <f>f_dq_status(A3180,参数!$B$1)</f>
        <v>开放申购|开放赎回</v>
      </c>
      <c r="AB3180" s="17">
        <f ca="1">f_risk_maxdownside(A3180,参数!$B$6,参数!$B$1)</f>
        <v>-31.3296423235785</v>
      </c>
      <c r="AC3180" s="17">
        <f ca="1">f_risk_maxdownside(A3180,参数!$B$4,参数!$B$1)</f>
        <v>-30.5545680767864</v>
      </c>
      <c r="AD3180" t="str">
        <f ca="1">f_risk_maxdownside_date(A3180,参数!$B$6,参数!$B$1)</f>
        <v>20180125-20190103</v>
      </c>
    </row>
    <row r="3181" spans="1:30">
      <c r="A3181" s="15" t="s">
        <v>3209</v>
      </c>
      <c r="B3181" t="str">
        <f>f_info_name(A3181)</f>
        <v>南方高增长</v>
      </c>
      <c r="C3181" t="str">
        <f>f_info_setupdate(A3181)</f>
        <v>2005-07-13</v>
      </c>
      <c r="D3181" s="16">
        <f t="shared" si="49"/>
        <v>5675</v>
      </c>
      <c r="F3181" s="17">
        <f>f_netasset_total(A3181,参数!$B$1,100000000)</f>
        <v>20.2344217564</v>
      </c>
      <c r="G3181" s="17">
        <f ca="1">f_nav_adjustedreturn(A3181,参数!$B$2,参数!$B$1)</f>
        <v>49.343535983688</v>
      </c>
      <c r="H3181" s="17">
        <f ca="1">f_nav_periodreturnrankingper(A3181,参数!$B$2,参数!$B$1,3)</f>
        <v>79.6859666339548</v>
      </c>
      <c r="I3181" s="17">
        <f ca="1">f_nav_adjustedreturn(A3181,参数!$B$3,参数!$B$2)</f>
        <v>63.1445811444213</v>
      </c>
      <c r="J3181" s="17">
        <f ca="1">f_nav_periodreturnrankingper(A3181,参数!$B$3,参数!$B$2,3)</f>
        <v>16.1157024793388</v>
      </c>
      <c r="K3181" s="17">
        <f ca="1">f_nav_adjustedreturn(A3181,参数!$B$4,参数!$B$3)</f>
        <v>-34.2852744207528</v>
      </c>
      <c r="L3181" s="17">
        <f ca="1">f_nav_periodreturnrankingper(A3181,参数!$B$4,参数!$B$3,3)</f>
        <v>93.8144329896907</v>
      </c>
      <c r="M3181" s="17">
        <f ca="1">f_nav_adjustedreturn(A3181,参数!$B$5,参数!$B$4)</f>
        <v>8.9441240176788</v>
      </c>
      <c r="N3181" s="17">
        <f ca="1">f_nav_periodreturnrankingper(A3181,参数!$B$5,参数!$B$4,3)</f>
        <v>77.8210116731518</v>
      </c>
      <c r="O3181" s="17">
        <f ca="1">f_nav_adjustedreturn(A3181,参数!$B$6,参数!$B$5)</f>
        <v>6.24351369441304</v>
      </c>
      <c r="P3181" s="17">
        <f ca="1">f_nav_periodreturnrankingper(A3181,参数!$B$6,参数!$B$5,3)</f>
        <v>38.4133611691023</v>
      </c>
      <c r="Q3181" s="25">
        <f>f_return(A3181,1,参数!$B$1-365/2,参数!$B$1)</f>
        <v>30.6113942606293</v>
      </c>
      <c r="R3181" s="25">
        <f ca="1">f_return(A3181,1,参数!$B$4,参数!$B$1)</f>
        <v>16.9710590047652</v>
      </c>
      <c r="S3181" s="25">
        <f ca="1">f_return(A3181,1,参数!$B$6,参数!$B$1)</f>
        <v>13.0635365890093</v>
      </c>
      <c r="T3181" t="str">
        <f>f_info_investtype(A3181)</f>
        <v>偏股混合型基金</v>
      </c>
      <c r="U3181" t="str">
        <f>f_info_fundmanager(A3181)</f>
        <v>张原</v>
      </c>
      <c r="V3181">
        <f>f_info_manager_onthepostdays(A3181,1)</f>
        <v>3647</v>
      </c>
      <c r="W3181" s="25">
        <f ca="1">f_return_1w(A3181,"0",参数!$B$2)</f>
        <v>2.75552227630102</v>
      </c>
      <c r="X3181" s="25">
        <f>f_return_1m(A3181,"0",参数!$B$1)</f>
        <v>10.5714240250418</v>
      </c>
      <c r="Y3181" s="25">
        <f>f_return_3m(A3181,0,参数!$B$1)</f>
        <v>16.2012442197738</v>
      </c>
      <c r="Z3181" s="25">
        <f>f_return_6m(A3181,0,参数!B3180)</f>
        <v>10.6497343317443</v>
      </c>
      <c r="AA3181" t="str">
        <f>f_dq_status(A3181,参数!$B$1)</f>
        <v>开放申购|开放赎回</v>
      </c>
      <c r="AB3181" s="17">
        <f ca="1">f_risk_maxdownside(A3181,参数!$B$6,参数!$B$1)</f>
        <v>-44.2819564127603</v>
      </c>
      <c r="AC3181" s="17">
        <f ca="1">f_risk_maxdownside(A3181,参数!$B$4,参数!$B$1)</f>
        <v>-38.8211849467311</v>
      </c>
      <c r="AD3181" t="str">
        <f ca="1">f_risk_maxdownside_date(A3181,参数!$B$6,参数!$B$1)</f>
        <v>20171114-20190103</v>
      </c>
    </row>
    <row r="3182" spans="1:30">
      <c r="A3182" s="15" t="s">
        <v>3210</v>
      </c>
      <c r="B3182" t="str">
        <f>f_info_name(A3182)</f>
        <v>南方新兴消费A</v>
      </c>
      <c r="C3182" t="str">
        <f>f_info_setupdate(A3182)</f>
        <v>2012-03-13</v>
      </c>
      <c r="D3182" s="16">
        <f t="shared" si="49"/>
        <v>3240</v>
      </c>
      <c r="F3182" s="17">
        <f>f_netasset_total(A3182,参数!$B$1,100000000)</f>
        <v>10.7175466228</v>
      </c>
      <c r="G3182" s="17">
        <f ca="1">f_nav_adjustedreturn(A3182,参数!$B$2,参数!$B$1)</f>
        <v>104.714061939758</v>
      </c>
      <c r="H3182" s="17">
        <f ca="1">f_nav_periodreturnrankingper(A3182,参数!$B$2,参数!$B$1,3)</f>
        <v>13.9705882352941</v>
      </c>
      <c r="I3182" s="17">
        <f ca="1">f_nav_adjustedreturn(A3182,参数!$B$3,参数!$B$2)</f>
        <v>48.0678325222973</v>
      </c>
      <c r="J3182" s="17">
        <f ca="1">f_nav_periodreturnrankingper(A3182,参数!$B$3,参数!$B$2,3)</f>
        <v>46.3126843657817</v>
      </c>
      <c r="K3182" s="17">
        <f ca="1">f_nav_adjustedreturn(A3182,参数!$B$4,参数!$B$3)</f>
        <v>-33.1538384329351</v>
      </c>
      <c r="L3182" s="17">
        <f ca="1">f_nav_periodreturnrankingper(A3182,参数!$B$4,参数!$B$3,3)</f>
        <v>90.9090909090909</v>
      </c>
      <c r="M3182" s="17">
        <f ca="1">f_nav_adjustedreturn(A3182,参数!$B$5,参数!$B$4)</f>
        <v>47.0552713836891</v>
      </c>
      <c r="N3182" s="17">
        <f ca="1">f_nav_periodreturnrankingper(A3182,参数!$B$5,参数!$B$4,3)</f>
        <v>6.86274509803922</v>
      </c>
      <c r="O3182" s="17">
        <f ca="1">f_nav_adjustedreturn(A3182,参数!$B$6,参数!$B$5)</f>
        <v>32.6381547746947</v>
      </c>
      <c r="P3182" s="17">
        <f ca="1">f_nav_periodreturnrankingper(A3182,参数!$B$6,参数!$B$5,3)</f>
        <v>1.31578947368421</v>
      </c>
      <c r="Q3182" s="25">
        <f>f_return(A3182,1,参数!$B$1-365/2,参数!$B$1)</f>
        <v>91.9403410814255</v>
      </c>
      <c r="R3182" s="25">
        <f ca="1">f_return(A3182,1,参数!$B$4,参数!$B$1)</f>
        <v>26.5129596278731</v>
      </c>
      <c r="S3182" s="25">
        <f ca="1">f_return(A3182,1,参数!$B$6,参数!$B$1)</f>
        <v>31.2268422990969</v>
      </c>
      <c r="T3182" t="str">
        <f>f_info_investtype(A3182)</f>
        <v>普通股票型基金</v>
      </c>
      <c r="U3182" t="str">
        <f>f_info_fundmanager(A3182)</f>
        <v>茅炜,郑诗韵</v>
      </c>
      <c r="V3182">
        <f>f_info_manager_onthepostdays(A3182,1)</f>
        <v>433</v>
      </c>
      <c r="W3182" s="25">
        <f ca="1">f_return_1w(A3182,"0",参数!$B$2)</f>
        <v>-5.11322132943754</v>
      </c>
      <c r="X3182" s="25">
        <f>f_return_1m(A3182,"0",参数!$B$1)</f>
        <v>16.5740373163954</v>
      </c>
      <c r="Y3182" s="25">
        <f>f_return_3m(A3182,0,参数!$B$1)</f>
        <v>27.3305881798219</v>
      </c>
      <c r="Z3182" s="25">
        <f>f_return_6m(A3182,0,参数!B3181)</f>
        <v>36.463510225884</v>
      </c>
      <c r="AA3182" t="str">
        <f>f_dq_status(A3182,参数!$B$1)</f>
        <v>开放申购|开放赎回</v>
      </c>
      <c r="AB3182" s="17">
        <f ca="1">f_risk_maxdownside(A3182,参数!$B$6,参数!$B$1)</f>
        <v>-40.9086856510546</v>
      </c>
      <c r="AC3182" s="17">
        <f ca="1">f_risk_maxdownside(A3182,参数!$B$4,参数!$B$1)</f>
        <v>-40.6485624771047</v>
      </c>
      <c r="AD3182" t="str">
        <f ca="1">f_risk_maxdownside_date(A3182,参数!$B$6,参数!$B$1)</f>
        <v>20180124-20181030</v>
      </c>
    </row>
    <row r="3183" spans="1:30">
      <c r="A3183" s="15" t="s">
        <v>3211</v>
      </c>
      <c r="B3183" t="str">
        <f>f_info_name(A3183)</f>
        <v>南方天元新产业</v>
      </c>
      <c r="C3183" t="str">
        <f>f_info_setupdate(A3183)</f>
        <v>2014-07-03</v>
      </c>
      <c r="D3183" s="16">
        <f t="shared" si="49"/>
        <v>2398</v>
      </c>
      <c r="F3183" s="17">
        <f>f_netasset_total(A3183,参数!$B$1,100000000)</f>
        <v>31.7791002532</v>
      </c>
      <c r="G3183" s="17">
        <f ca="1">f_nav_adjustedreturn(A3183,参数!$B$2,参数!$B$1)</f>
        <v>66.5550719785738</v>
      </c>
      <c r="H3183" s="17">
        <f ca="1">f_nav_periodreturnrankingper(A3183,参数!$B$2,参数!$B$1,3)</f>
        <v>52.2058823529412</v>
      </c>
      <c r="I3183" s="17">
        <f ca="1">f_nav_adjustedreturn(A3183,参数!$B$3,参数!$B$2)</f>
        <v>52.9441884280594</v>
      </c>
      <c r="J3183" s="17">
        <f ca="1">f_nav_periodreturnrankingper(A3183,参数!$B$3,参数!$B$2,3)</f>
        <v>37.7581120943953</v>
      </c>
      <c r="K3183" s="17">
        <f ca="1">f_nav_adjustedreturn(A3183,参数!$B$4,参数!$B$3)</f>
        <v>-16.9642857142857</v>
      </c>
      <c r="L3183" s="17">
        <f ca="1">f_nav_periodreturnrankingper(A3183,参数!$B$4,参数!$B$3,3)</f>
        <v>15.2727272727273</v>
      </c>
      <c r="M3183" s="17">
        <f ca="1">f_nav_adjustedreturn(A3183,参数!$B$5,参数!$B$4)</f>
        <v>32.8999434708875</v>
      </c>
      <c r="N3183" s="17">
        <f ca="1">f_nav_periodreturnrankingper(A3183,参数!$B$5,参数!$B$4,3)</f>
        <v>25.9803921568627</v>
      </c>
      <c r="O3183" s="17">
        <f ca="1">f_nav_adjustedreturn(A3183,参数!$B$6,参数!$B$5)</f>
        <v>9.27643784786641</v>
      </c>
      <c r="P3183" s="17">
        <f ca="1">f_nav_periodreturnrankingper(A3183,参数!$B$6,参数!$B$5,3)</f>
        <v>42.7631578947368</v>
      </c>
      <c r="Q3183" s="25">
        <f>f_return(A3183,1,参数!$B$1-365/2,参数!$B$1)</f>
        <v>40.3201730152526</v>
      </c>
      <c r="R3183" s="25">
        <f ca="1">f_return(A3183,1,参数!$B$4,参数!$B$1)</f>
        <v>28.3373212310726</v>
      </c>
      <c r="S3183" s="25">
        <f ca="1">f_return(A3183,1,参数!$B$6,参数!$B$1)</f>
        <v>25.1727382990137</v>
      </c>
      <c r="T3183" t="str">
        <f>f_info_investtype(A3183)</f>
        <v>普通股票型基金</v>
      </c>
      <c r="U3183" t="str">
        <f>f_info_fundmanager(A3183)</f>
        <v>蒋秋洁</v>
      </c>
      <c r="V3183">
        <f>f_info_manager_onthepostdays(A3183,1)</f>
        <v>2067</v>
      </c>
      <c r="W3183" s="25">
        <f ca="1">f_return_1w(A3183,"0",参数!$B$2)</f>
        <v>-2.00131233595799</v>
      </c>
      <c r="X3183" s="25">
        <f>f_return_1m(A3183,"0",参数!$B$1)</f>
        <v>10.9995537706381</v>
      </c>
      <c r="Y3183" s="25">
        <f>f_return_3m(A3183,0,参数!$B$1)</f>
        <v>16.5651358950328</v>
      </c>
      <c r="Z3183" s="25">
        <f>f_return_6m(A3183,0,参数!B3182)</f>
        <v>18.7542935653767</v>
      </c>
      <c r="AA3183" t="str">
        <f>f_dq_status(A3183,参数!$B$1)</f>
        <v>开放申购|开放赎回</v>
      </c>
      <c r="AB3183" s="17">
        <f ca="1">f_risk_maxdownside(A3183,参数!$B$6,参数!$B$1)</f>
        <v>-22.3918575063613</v>
      </c>
      <c r="AC3183" s="17">
        <f ca="1">f_risk_maxdownside(A3183,参数!$B$4,参数!$B$1)</f>
        <v>-22.1607826456827</v>
      </c>
      <c r="AD3183" t="str">
        <f ca="1">f_risk_maxdownside_date(A3183,参数!$B$6,参数!$B$1)</f>
        <v>20180124-20181029</v>
      </c>
    </row>
    <row r="3184" spans="1:30">
      <c r="A3184" s="15" t="s">
        <v>3212</v>
      </c>
      <c r="B3184" t="str">
        <f>f_info_name(A3184)</f>
        <v>南方3年战略配售</v>
      </c>
      <c r="C3184" t="str">
        <f>f_info_setupdate(A3184)</f>
        <v>2018-07-05</v>
      </c>
      <c r="D3184" s="16">
        <f t="shared" si="49"/>
        <v>935</v>
      </c>
      <c r="F3184" s="17">
        <f>f_netasset_total(A3184,参数!$B$1,100000000)</f>
        <v>207.1915182229</v>
      </c>
      <c r="G3184" s="17">
        <f ca="1">f_nav_adjustedreturn(A3184,参数!$B$2,参数!$B$1)</f>
        <v>4.63163596966415</v>
      </c>
      <c r="H3184" s="17">
        <f ca="1">f_nav_periodreturnrankingper(A3184,参数!$B$2,参数!$B$1,3)</f>
        <v>98.0412916887242</v>
      </c>
      <c r="I3184" s="17">
        <f ca="1">f_nav_adjustedreturn(A3184,参数!$B$3,参数!$B$2)</f>
        <v>7.00415418800116</v>
      </c>
      <c r="J3184" s="17">
        <f ca="1">f_nav_periodreturnrankingper(A3184,参数!$B$3,参数!$B$2,3)</f>
        <v>90.0780379041249</v>
      </c>
      <c r="K3184" s="17">
        <f ca="1">f_nav_adjustedreturn(A3184,参数!$B$4,参数!$B$3)</f>
        <v>0</v>
      </c>
      <c r="L3184" s="17">
        <f ca="1">f_nav_periodreturnrankingper(A3184,参数!$B$4,参数!$B$3,3)</f>
        <v>0</v>
      </c>
      <c r="M3184" s="17">
        <f ca="1">f_nav_adjustedreturn(A3184,参数!$B$5,参数!$B$4)</f>
        <v>0</v>
      </c>
      <c r="N3184" s="17">
        <f ca="1">f_nav_periodreturnrankingper(A3184,参数!$B$5,参数!$B$4,3)</f>
        <v>0</v>
      </c>
      <c r="O3184" s="17">
        <f ca="1">f_nav_adjustedreturn(A3184,参数!$B$6,参数!$B$5)</f>
        <v>0</v>
      </c>
      <c r="P3184" s="17">
        <f ca="1">f_nav_periodreturnrankingper(A3184,参数!$B$6,参数!$B$5,3)</f>
        <v>0</v>
      </c>
      <c r="Q3184" s="25">
        <f>f_return(A3184,1,参数!$B$1-365/2,参数!$B$1)</f>
        <v>9.45580896233988</v>
      </c>
      <c r="R3184" s="25">
        <f ca="1">f_return(A3184,1,参数!$B$4,参数!$B$1)</f>
        <v>0</v>
      </c>
      <c r="S3184" s="25">
        <f ca="1">f_return(A3184,1,参数!$B$6,参数!$B$1)</f>
        <v>0</v>
      </c>
      <c r="T3184" t="str">
        <f>f_info_investtype(A3184)</f>
        <v>灵活配置型基金</v>
      </c>
      <c r="U3184" t="str">
        <f>f_info_fundmanager(A3184)</f>
        <v>李璇,茅炜</v>
      </c>
      <c r="V3184">
        <f>f_info_manager_onthepostdays(A3184,1)</f>
        <v>944</v>
      </c>
      <c r="W3184" s="25">
        <f ca="1">f_return_1w(A3184,"0",参数!$B$2)</f>
        <v>0.189959294436906</v>
      </c>
      <c r="X3184" s="25">
        <f>f_return_1m(A3184,"0",参数!$B$1)</f>
        <v>1.48874682546634</v>
      </c>
      <c r="Y3184" s="25">
        <f>f_return_3m(A3184,0,参数!$B$1)</f>
        <v>3.84408602150537</v>
      </c>
      <c r="Z3184" s="25">
        <f>f_return_6m(A3184,0,参数!B3183)</f>
        <v>4.82974910394264</v>
      </c>
      <c r="AA3184" t="str">
        <f>f_dq_status(A3184,参数!$B$1)</f>
        <v>暂停申购|暂停赎回</v>
      </c>
      <c r="AB3184" s="17">
        <f ca="1">f_risk_maxdownside(A3184,参数!$B$6,参数!$B$1)</f>
        <v>-3.40160284951024</v>
      </c>
      <c r="AC3184" s="17">
        <f ca="1">f_risk_maxdownside(A3184,参数!$B$4,参数!$B$1)</f>
        <v>-3.40160284951024</v>
      </c>
      <c r="AD3184" t="str">
        <f ca="1">f_risk_maxdownside_date(A3184,参数!$B$6,参数!$B$1)</f>
        <v>20190831-20200323</v>
      </c>
    </row>
    <row r="3185" spans="1:30">
      <c r="A3185" s="15" t="s">
        <v>3213</v>
      </c>
      <c r="B3185" t="str">
        <f>f_info_name(A3185)</f>
        <v>南方创业板2年定开</v>
      </c>
      <c r="C3185" t="str">
        <f>f_info_setupdate(A3185)</f>
        <v>2020-09-01</v>
      </c>
      <c r="D3185" s="16">
        <f t="shared" si="49"/>
        <v>146</v>
      </c>
      <c r="F3185" s="17">
        <f>f_netasset_total(A3185,参数!$B$1,100000000)</f>
        <v>8.7318528777</v>
      </c>
      <c r="G3185" s="17">
        <f ca="1">f_nav_adjustedreturn(A3185,参数!$B$2,参数!$B$1)</f>
        <v>0</v>
      </c>
      <c r="H3185" s="17">
        <f ca="1">f_nav_periodreturnrankingper(A3185,参数!$B$2,参数!$B$1,3)</f>
        <v>0</v>
      </c>
      <c r="I3185" s="17">
        <f ca="1">f_nav_adjustedreturn(A3185,参数!$B$3,参数!$B$2)</f>
        <v>0</v>
      </c>
      <c r="J3185" s="17">
        <f ca="1">f_nav_periodreturnrankingper(A3185,参数!$B$3,参数!$B$2,3)</f>
        <v>0</v>
      </c>
      <c r="K3185" s="17">
        <f ca="1">f_nav_adjustedreturn(A3185,参数!$B$4,参数!$B$3)</f>
        <v>0</v>
      </c>
      <c r="L3185" s="17">
        <f ca="1">f_nav_periodreturnrankingper(A3185,参数!$B$4,参数!$B$3,3)</f>
        <v>0</v>
      </c>
      <c r="M3185" s="17">
        <f ca="1">f_nav_adjustedreturn(A3185,参数!$B$5,参数!$B$4)</f>
        <v>0</v>
      </c>
      <c r="N3185" s="17">
        <f ca="1">f_nav_periodreturnrankingper(A3185,参数!$B$5,参数!$B$4,3)</f>
        <v>0</v>
      </c>
      <c r="O3185" s="17">
        <f ca="1">f_nav_adjustedreturn(A3185,参数!$B$6,参数!$B$5)</f>
        <v>0</v>
      </c>
      <c r="P3185" s="17">
        <f ca="1">f_nav_periodreturnrankingper(A3185,参数!$B$6,参数!$B$5,3)</f>
        <v>0</v>
      </c>
      <c r="Q3185" s="25">
        <f>f_return(A3185,1,参数!$B$1-365/2,参数!$B$1)</f>
        <v>0</v>
      </c>
      <c r="R3185" s="25">
        <f ca="1">f_return(A3185,1,参数!$B$4,参数!$B$1)</f>
        <v>0</v>
      </c>
      <c r="S3185" s="25">
        <f ca="1">f_return(A3185,1,参数!$B$6,参数!$B$1)</f>
        <v>0</v>
      </c>
      <c r="T3185" t="str">
        <f>f_info_investtype(A3185)</f>
        <v>偏股混合型基金</v>
      </c>
      <c r="U3185" t="str">
        <f>f_info_fundmanager(A3185)</f>
        <v>应帅</v>
      </c>
      <c r="V3185">
        <f>f_info_manager_onthepostdays(A3185,1)</f>
        <v>163</v>
      </c>
      <c r="W3185" s="25">
        <f ca="1">f_return_1w(A3185,"0",参数!$B$2)</f>
        <v>0</v>
      </c>
      <c r="X3185" s="25">
        <f>f_return_1m(A3185,"0",参数!$B$1)</f>
        <v>11.8884844180059</v>
      </c>
      <c r="Y3185" s="25">
        <f>f_return_3m(A3185,0,参数!$B$1)</f>
        <v>27.5635185747545</v>
      </c>
      <c r="Z3185" s="25">
        <f>f_return_6m(A3185,0,参数!B3184)</f>
        <v>0</v>
      </c>
      <c r="AA3185" t="str">
        <f>f_dq_status(A3185,参数!$B$1)</f>
        <v>封闭期</v>
      </c>
      <c r="AB3185" s="17">
        <f ca="1">f_risk_maxdownside(A3185,参数!$B$6,参数!$B$1)</f>
        <v>-4.99587798845837</v>
      </c>
      <c r="AC3185" s="17">
        <f ca="1">f_risk_maxdownside(A3185,参数!$B$4,参数!$B$1)</f>
        <v>-4.99587798845837</v>
      </c>
      <c r="AD3185" t="str">
        <f ca="1">f_risk_maxdownside_date(A3185,参数!$B$6,参数!$B$1)</f>
        <v>20210109-20210115</v>
      </c>
    </row>
    <row r="3186" spans="1:30">
      <c r="A3186" s="15" t="s">
        <v>3214</v>
      </c>
      <c r="B3186" t="str">
        <f>f_info_name(A3186)</f>
        <v>国泰中小盘成长</v>
      </c>
      <c r="C3186" t="str">
        <f>f_info_setupdate(A3186)</f>
        <v>2009-10-19</v>
      </c>
      <c r="D3186" s="16">
        <f t="shared" si="49"/>
        <v>4116</v>
      </c>
      <c r="F3186" s="17">
        <f>f_netasset_total(A3186,参数!$B$1,100000000)</f>
        <v>10.0567769083</v>
      </c>
      <c r="G3186" s="17">
        <f ca="1">f_nav_adjustedreturn(A3186,参数!$B$2,参数!$B$1)</f>
        <v>66.3231505336769</v>
      </c>
      <c r="H3186" s="17">
        <f ca="1">f_nav_periodreturnrankingper(A3186,参数!$B$2,参数!$B$1,3)</f>
        <v>52.0117762512267</v>
      </c>
      <c r="I3186" s="17">
        <f ca="1">f_nav_adjustedreturn(A3186,参数!$B$3,参数!$B$2)</f>
        <v>65.2676399026764</v>
      </c>
      <c r="J3186" s="17">
        <f ca="1">f_nav_periodreturnrankingper(A3186,参数!$B$3,参数!$B$2,3)</f>
        <v>13.6363636363636</v>
      </c>
      <c r="K3186" s="17">
        <f ca="1">f_nav_adjustedreturn(A3186,参数!$B$4,参数!$B$3)</f>
        <v>-44.271186440678</v>
      </c>
      <c r="L3186" s="17">
        <f ca="1">f_nav_periodreturnrankingper(A3186,参数!$B$4,参数!$B$3,3)</f>
        <v>99.6563573883162</v>
      </c>
      <c r="M3186" s="17">
        <f ca="1">f_nav_adjustedreturn(A3186,参数!$B$5,参数!$B$4)</f>
        <v>28.5957819383552</v>
      </c>
      <c r="N3186" s="17">
        <f ca="1">f_nav_periodreturnrankingper(A3186,参数!$B$5,参数!$B$4,3)</f>
        <v>30.9338521400778</v>
      </c>
      <c r="O3186" s="17">
        <f ca="1">f_nav_adjustedreturn(A3186,参数!$B$6,参数!$B$5)</f>
        <v>21.9874100719424</v>
      </c>
      <c r="P3186" s="17">
        <f ca="1">f_nav_periodreturnrankingper(A3186,参数!$B$6,参数!$B$5,3)</f>
        <v>4.38413361169102</v>
      </c>
      <c r="Q3186" s="25">
        <f>f_return(A3186,1,参数!$B$1-365/2,参数!$B$1)</f>
        <v>78.8512178431442</v>
      </c>
      <c r="R3186" s="25">
        <f ca="1">f_return(A3186,1,参数!$B$4,参数!$B$1)</f>
        <v>15.2613697140058</v>
      </c>
      <c r="S3186" s="25">
        <f ca="1">f_return(A3186,1,参数!$B$6,参数!$B$1)</f>
        <v>19.0311037041415</v>
      </c>
      <c r="T3186" t="str">
        <f>f_info_investtype(A3186)</f>
        <v>偏股混合型基金</v>
      </c>
      <c r="U3186" t="str">
        <f>f_info_fundmanager(A3186)</f>
        <v>杨飞</v>
      </c>
      <c r="V3186">
        <f>f_info_manager_onthepostdays(A3186,1)</f>
        <v>2103</v>
      </c>
      <c r="W3186" s="25">
        <f ca="1">f_return_1w(A3186,"0",参数!$B$2)</f>
        <v>3.54420731707317</v>
      </c>
      <c r="X3186" s="25">
        <f>f_return_1m(A3186,"0",参数!$B$1)</f>
        <v>12.4409056979348</v>
      </c>
      <c r="Y3186" s="25">
        <f>f_return_3m(A3186,0,参数!$B$1)</f>
        <v>32.2892271662764</v>
      </c>
      <c r="Z3186" s="25">
        <f>f_return_6m(A3186,0,参数!B3185)</f>
        <v>30.5747126436781</v>
      </c>
      <c r="AA3186" t="str">
        <f>f_dq_status(A3186,参数!$B$1)</f>
        <v>开放申购|开放赎回</v>
      </c>
      <c r="AB3186" s="17">
        <f ca="1">f_risk_maxdownside(A3186,参数!$B$6,参数!$B$1)</f>
        <v>-52.819083023544</v>
      </c>
      <c r="AC3186" s="17">
        <f ca="1">f_risk_maxdownside(A3186,参数!$B$4,参数!$B$1)</f>
        <v>-48.4253301727057</v>
      </c>
      <c r="AD3186" t="str">
        <f ca="1">f_risk_maxdownside_date(A3186,参数!$B$6,参数!$B$1)</f>
        <v>20171114-20190103</v>
      </c>
    </row>
    <row r="3187" spans="1:30">
      <c r="A3187" s="15" t="s">
        <v>3215</v>
      </c>
      <c r="B3187" t="str">
        <f>f_info_name(A3187)</f>
        <v>国泰估值优势</v>
      </c>
      <c r="C3187" t="str">
        <f>f_info_setupdate(A3187)</f>
        <v>2013-02-19</v>
      </c>
      <c r="D3187" s="16">
        <f t="shared" si="49"/>
        <v>2897</v>
      </c>
      <c r="F3187" s="17">
        <f>f_netasset_total(A3187,参数!$B$1,100000000)</f>
        <v>15.3014908059</v>
      </c>
      <c r="G3187" s="17">
        <f ca="1">f_nav_adjustedreturn(A3187,参数!$B$2,参数!$B$1)</f>
        <v>61.6035307098198</v>
      </c>
      <c r="H3187" s="17">
        <f ca="1">f_nav_periodreturnrankingper(A3187,参数!$B$2,参数!$B$1,3)</f>
        <v>59.1756624141315</v>
      </c>
      <c r="I3187" s="17">
        <f ca="1">f_nav_adjustedreturn(A3187,参数!$B$3,参数!$B$2)</f>
        <v>64.091732045866</v>
      </c>
      <c r="J3187" s="17">
        <f ca="1">f_nav_periodreturnrankingper(A3187,参数!$B$3,参数!$B$2,3)</f>
        <v>15.4269972451791</v>
      </c>
      <c r="K3187" s="17">
        <f ca="1">f_nav_adjustedreturn(A3187,参数!$B$4,参数!$B$3)</f>
        <v>-42.6643598615917</v>
      </c>
      <c r="L3187" s="17">
        <f ca="1">f_nav_periodreturnrankingper(A3187,参数!$B$4,参数!$B$3,3)</f>
        <v>99.4845360824742</v>
      </c>
      <c r="M3187" s="17">
        <f ca="1">f_nav_adjustedreturn(A3187,参数!$B$5,参数!$B$4)</f>
        <v>30.4916553901669</v>
      </c>
      <c r="N3187" s="17">
        <f ca="1">f_nav_periodreturnrankingper(A3187,参数!$B$5,参数!$B$4,3)</f>
        <v>27.6264591439689</v>
      </c>
      <c r="O3187" s="17">
        <f ca="1">f_nav_adjustedreturn(A3187,参数!$B$6,参数!$B$5)</f>
        <v>23.1322634200332</v>
      </c>
      <c r="P3187" s="17">
        <f ca="1">f_nav_periodreturnrankingper(A3187,参数!$B$6,参数!$B$5,3)</f>
        <v>4.17536534446764</v>
      </c>
      <c r="Q3187" s="25">
        <f>f_return(A3187,1,参数!$B$1-365/2,参数!$B$1)</f>
        <v>73.224638810628</v>
      </c>
      <c r="R3187" s="25">
        <f ca="1">f_return(A3187,1,参数!$B$4,参数!$B$1)</f>
        <v>14.9737584811576</v>
      </c>
      <c r="S3187" s="25">
        <f ca="1">f_return(A3187,1,参数!$B$6,参数!$B$1)</f>
        <v>19.4251763766408</v>
      </c>
      <c r="T3187" t="str">
        <f>f_info_investtype(A3187)</f>
        <v>偏股混合型基金</v>
      </c>
      <c r="U3187" t="str">
        <f>f_info_fundmanager(A3187)</f>
        <v>杨飞</v>
      </c>
      <c r="V3187">
        <f>f_info_manager_onthepostdays(A3187,1)</f>
        <v>2149</v>
      </c>
      <c r="W3187" s="25">
        <f ca="1">f_return_1w(A3187,"0",参数!$B$2)</f>
        <v>3.30547112462005</v>
      </c>
      <c r="X3187" s="25">
        <f>f_return_1m(A3187,"0",参数!$B$1)</f>
        <v>14.0114167099118</v>
      </c>
      <c r="Y3187" s="25">
        <f>f_return_3m(A3187,0,参数!$B$1)</f>
        <v>30.6183115338882</v>
      </c>
      <c r="Z3187" s="25">
        <f>f_return_6m(A3187,0,参数!B3186)</f>
        <v>32.7415599534342</v>
      </c>
      <c r="AA3187" t="str">
        <f>f_dq_status(A3187,参数!$B$1)</f>
        <v>开放申购|开放赎回</v>
      </c>
      <c r="AB3187" s="17">
        <f ca="1">f_risk_maxdownside(A3187,参数!$B$6,参数!$B$1)</f>
        <v>-51.143583227446</v>
      </c>
      <c r="AC3187" s="17">
        <f ca="1">f_risk_maxdownside(A3187,参数!$B$4,参数!$B$1)</f>
        <v>-46.8371932250259</v>
      </c>
      <c r="AD3187" t="str">
        <f ca="1">f_risk_maxdownside_date(A3187,参数!$B$6,参数!$B$1)</f>
        <v>20171114-20190103</v>
      </c>
    </row>
    <row r="3188" spans="1:30">
      <c r="A3188" s="15" t="s">
        <v>3216</v>
      </c>
      <c r="B3188" t="str">
        <f>f_info_name(A3188)</f>
        <v>国泰价值经典</v>
      </c>
      <c r="C3188" t="str">
        <f>f_info_setupdate(A3188)</f>
        <v>2010-08-13</v>
      </c>
      <c r="D3188" s="16">
        <f t="shared" si="49"/>
        <v>3818</v>
      </c>
      <c r="F3188" s="17">
        <f>f_netasset_total(A3188,参数!$B$1,100000000)</f>
        <v>11.3864111145</v>
      </c>
      <c r="G3188" s="17">
        <f ca="1">f_nav_adjustedreturn(A3188,参数!$B$2,参数!$B$1)</f>
        <v>28</v>
      </c>
      <c r="H3188" s="17">
        <f ca="1">f_nav_periodreturnrankingper(A3188,参数!$B$2,参数!$B$1,3)</f>
        <v>65.5902593965061</v>
      </c>
      <c r="I3188" s="17">
        <f ca="1">f_nav_adjustedreturn(A3188,参数!$B$3,参数!$B$2)</f>
        <v>42.8571428571429</v>
      </c>
      <c r="J3188" s="17">
        <f ca="1">f_nav_periodreturnrankingper(A3188,参数!$B$3,参数!$B$2,3)</f>
        <v>25.752508361204</v>
      </c>
      <c r="K3188" s="17">
        <f ca="1">f_nav_adjustedreturn(A3188,参数!$B$4,参数!$B$3)</f>
        <v>-21.2396787488959</v>
      </c>
      <c r="L3188" s="17">
        <f ca="1">f_nav_periodreturnrankingper(A3188,参数!$B$4,参数!$B$3,3)</f>
        <v>70.7317073170732</v>
      </c>
      <c r="M3188" s="17">
        <f ca="1">f_nav_adjustedreturn(A3188,参数!$B$5,参数!$B$4)</f>
        <v>28.2894925004635</v>
      </c>
      <c r="N3188" s="17">
        <f ca="1">f_nav_periodreturnrankingper(A3188,参数!$B$5,参数!$B$4,3)</f>
        <v>12.1355397951143</v>
      </c>
      <c r="O3188" s="17">
        <f ca="1">f_nav_adjustedreturn(A3188,参数!$B$6,参数!$B$5)</f>
        <v>19.1059419878296</v>
      </c>
      <c r="P3188" s="17">
        <f ca="1">f_nav_periodreturnrankingper(A3188,参数!$B$6,参数!$B$5,3)</f>
        <v>5.57823129251701</v>
      </c>
      <c r="Q3188" s="25">
        <f>f_return(A3188,1,参数!$B$1-365/2,参数!$B$1)</f>
        <v>15.4473637839426</v>
      </c>
      <c r="R3188" s="25">
        <f ca="1">f_return(A3188,1,参数!$B$4,参数!$B$1)</f>
        <v>12.9167288742199</v>
      </c>
      <c r="S3188" s="25">
        <f ca="1">f_return(A3188,1,参数!$B$6,参数!$B$1)</f>
        <v>17.1610088158121</v>
      </c>
      <c r="T3188" t="str">
        <f>f_info_investtype(A3188)</f>
        <v>灵活配置型基金</v>
      </c>
      <c r="U3188" t="str">
        <f>f_info_fundmanager(A3188)</f>
        <v>徐治彪</v>
      </c>
      <c r="V3188">
        <f>f_info_manager_onthepostdays(A3188,1)</f>
        <v>202</v>
      </c>
      <c r="W3188" s="25">
        <f ca="1">f_return_1w(A3188,"0",参数!$B$2)</f>
        <v>-0.11750881316098</v>
      </c>
      <c r="X3188" s="25">
        <f>f_return_1m(A3188,"0",参数!$B$1)</f>
        <v>6.92874692874693</v>
      </c>
      <c r="Y3188" s="25">
        <f>f_return_3m(A3188,0,参数!$B$1)</f>
        <v>6.14634146341465</v>
      </c>
      <c r="Z3188" s="25">
        <f>f_return_6m(A3188,0,参数!B3187)</f>
        <v>3.30693991616208</v>
      </c>
      <c r="AA3188" t="str">
        <f>f_dq_status(A3188,参数!$B$1)</f>
        <v>开放申购|开放赎回</v>
      </c>
      <c r="AB3188" s="17">
        <f ca="1">f_risk_maxdownside(A3188,参数!$B$6,参数!$B$1)</f>
        <v>-31.5948717377767</v>
      </c>
      <c r="AC3188" s="17">
        <f ca="1">f_risk_maxdownside(A3188,参数!$B$4,参数!$B$1)</f>
        <v>-31.3122059185113</v>
      </c>
      <c r="AD3188" t="str">
        <f ca="1">f_risk_maxdownside_date(A3188,参数!$B$6,参数!$B$1)</f>
        <v>20171111-20190103</v>
      </c>
    </row>
    <row r="3189" spans="1:30">
      <c r="A3189" s="15" t="s">
        <v>3217</v>
      </c>
      <c r="B3189" t="str">
        <f>f_info_name(A3189)</f>
        <v>国泰民益A</v>
      </c>
      <c r="C3189" t="str">
        <f>f_info_setupdate(A3189)</f>
        <v>2013-12-30</v>
      </c>
      <c r="D3189" s="16">
        <f t="shared" si="49"/>
        <v>2583</v>
      </c>
      <c r="F3189" s="17">
        <f>f_netasset_total(A3189,参数!$B$1,100000000)</f>
        <v>9.098432233</v>
      </c>
      <c r="G3189" s="17">
        <f ca="1">f_nav_adjustedreturn(A3189,参数!$B$2,参数!$B$1)</f>
        <v>19.4770318021201</v>
      </c>
      <c r="H3189" s="17">
        <f ca="1">f_nav_periodreturnrankingper(A3189,参数!$B$2,参数!$B$1,3)</f>
        <v>78.6659608258338</v>
      </c>
      <c r="I3189" s="17">
        <f ca="1">f_nav_adjustedreturn(A3189,参数!$B$3,参数!$B$2)</f>
        <v>25.3321523472099</v>
      </c>
      <c r="J3189" s="17">
        <f ca="1">f_nav_periodreturnrankingper(A3189,参数!$B$3,参数!$B$2,3)</f>
        <v>50.5574136008919</v>
      </c>
      <c r="K3189" s="17">
        <f ca="1">f_nav_adjustedreturn(A3189,参数!$B$4,参数!$B$3)</f>
        <v>-17.1619341110867</v>
      </c>
      <c r="L3189" s="17">
        <f ca="1">f_nav_periodreturnrankingper(A3189,参数!$B$4,参数!$B$3,3)</f>
        <v>56.5468549422336</v>
      </c>
      <c r="M3189" s="17">
        <f ca="1">f_nav_adjustedreturn(A3189,参数!$B$5,参数!$B$4)</f>
        <v>6.03112840466927</v>
      </c>
      <c r="N3189" s="17">
        <f ca="1">f_nav_periodreturnrankingper(A3189,参数!$B$5,参数!$B$4,3)</f>
        <v>72.3404255319149</v>
      </c>
      <c r="O3189" s="17">
        <f ca="1">f_nav_adjustedreturn(A3189,参数!$B$6,参数!$B$5)</f>
        <v>0.0779423226812246</v>
      </c>
      <c r="P3189" s="17">
        <f ca="1">f_nav_periodreturnrankingper(A3189,参数!$B$6,参数!$B$5,3)</f>
        <v>75.3741496598639</v>
      </c>
      <c r="Q3189" s="25">
        <f>f_return(A3189,1,参数!$B$1-365/2,参数!$B$1)</f>
        <v>18.3870294990992</v>
      </c>
      <c r="R3189" s="25">
        <f ca="1">f_return(A3189,1,参数!$B$4,参数!$B$1)</f>
        <v>7.43946347604756</v>
      </c>
      <c r="S3189" s="25">
        <f ca="1">f_return(A3189,1,参数!$B$6,参数!$B$1)</f>
        <v>5.66632658647876</v>
      </c>
      <c r="T3189" t="str">
        <f>f_info_investtype(A3189)</f>
        <v>灵活配置型基金</v>
      </c>
      <c r="U3189" t="str">
        <f>f_info_fundmanager(A3189)</f>
        <v>樊利安</v>
      </c>
      <c r="V3189">
        <f>f_info_manager_onthepostdays(A3189,1)</f>
        <v>2305</v>
      </c>
      <c r="W3189" s="25">
        <f ca="1">f_return_1w(A3189,"0",参数!$B$2)</f>
        <v>-0.415229783939758</v>
      </c>
      <c r="X3189" s="25">
        <f>f_return_1m(A3189,"0",参数!$B$1)</f>
        <v>3.53993140617345</v>
      </c>
      <c r="Y3189" s="25">
        <f>f_return_3m(A3189,0,参数!$B$1)</f>
        <v>5.39900249376559</v>
      </c>
      <c r="Z3189" s="25">
        <f>f_return_6m(A3189,0,参数!B3188)</f>
        <v>5.62990889098336</v>
      </c>
      <c r="AA3189" t="str">
        <f>f_dq_status(A3189,参数!$B$1)</f>
        <v>暂停大额申购|开放赎回</v>
      </c>
      <c r="AB3189" s="17">
        <f ca="1">f_risk_maxdownside(A3189,参数!$B$6,参数!$B$1)</f>
        <v>-19.6078431372549</v>
      </c>
      <c r="AC3189" s="17">
        <f ca="1">f_risk_maxdownside(A3189,参数!$B$4,参数!$B$1)</f>
        <v>-19.354128440367</v>
      </c>
      <c r="AD3189" t="str">
        <f ca="1">f_risk_maxdownside_date(A3189,参数!$B$6,参数!$B$1)</f>
        <v>20180125-20190103</v>
      </c>
    </row>
    <row r="3190" spans="1:30">
      <c r="A3190" s="15" t="s">
        <v>3218</v>
      </c>
      <c r="B3190" t="str">
        <f>f_info_name(A3190)</f>
        <v>华夏蓝筹核心</v>
      </c>
      <c r="C3190" t="str">
        <f>f_info_setupdate(A3190)</f>
        <v>2007-04-24</v>
      </c>
      <c r="D3190" s="16">
        <f t="shared" si="49"/>
        <v>5025</v>
      </c>
      <c r="F3190" s="17">
        <f>f_netasset_total(A3190,参数!$B$1,100000000)</f>
        <v>39.7268614165</v>
      </c>
      <c r="G3190" s="17">
        <f ca="1">f_nav_adjustedreturn(A3190,参数!$B$2,参数!$B$1)</f>
        <v>54.5893719806763</v>
      </c>
      <c r="H3190" s="17">
        <f ca="1">f_nav_periodreturnrankingper(A3190,参数!$B$2,参数!$B$1,3)</f>
        <v>72.1295387634936</v>
      </c>
      <c r="I3190" s="17">
        <f ca="1">f_nav_adjustedreturn(A3190,参数!$B$3,参数!$B$2)</f>
        <v>29.375</v>
      </c>
      <c r="J3190" s="17">
        <f ca="1">f_nav_periodreturnrankingper(A3190,参数!$B$3,参数!$B$2,3)</f>
        <v>76.8595041322314</v>
      </c>
      <c r="K3190" s="17">
        <f ca="1">f_nav_adjustedreturn(A3190,参数!$B$4,参数!$B$3)</f>
        <v>-22.9843561973526</v>
      </c>
      <c r="L3190" s="17">
        <f ca="1">f_nav_periodreturnrankingper(A3190,参数!$B$4,参数!$B$3,3)</f>
        <v>44.5017182130584</v>
      </c>
      <c r="M3190" s="17">
        <f ca="1">f_nav_adjustedreturn(A3190,参数!$B$5,参数!$B$4)</f>
        <v>32.355273592387</v>
      </c>
      <c r="N3190" s="17">
        <f ca="1">f_nav_periodreturnrankingper(A3190,参数!$B$5,参数!$B$4,3)</f>
        <v>24.124513618677</v>
      </c>
      <c r="O3190" s="17">
        <f ca="1">f_nav_adjustedreturn(A3190,参数!$B$6,参数!$B$5)</f>
        <v>4.28689200329759</v>
      </c>
      <c r="P3190" s="17">
        <f ca="1">f_nav_periodreturnrankingper(A3190,参数!$B$6,参数!$B$5,3)</f>
        <v>45.7202505219207</v>
      </c>
      <c r="Q3190" s="25">
        <f>f_return(A3190,1,参数!$B$1-365/2,参数!$B$1)</f>
        <v>63.0201559552944</v>
      </c>
      <c r="R3190" s="25">
        <f ca="1">f_return(A3190,1,参数!$B$4,参数!$B$1)</f>
        <v>15.4726829658634</v>
      </c>
      <c r="S3190" s="25">
        <f ca="1">f_return(A3190,1,参数!$B$6,参数!$B$1)</f>
        <v>16.092673828773</v>
      </c>
      <c r="T3190" t="str">
        <f>f_info_investtype(A3190)</f>
        <v>偏股混合型基金</v>
      </c>
      <c r="U3190" t="str">
        <f>f_info_fundmanager(A3190)</f>
        <v>罗皓亮,马生华</v>
      </c>
      <c r="V3190">
        <f>f_info_manager_onthepostdays(A3190,1)</f>
        <v>65</v>
      </c>
      <c r="W3190" s="25">
        <f ca="1">f_return_1w(A3190,"0",参数!$B$2)</f>
        <v>-2.93083235638922</v>
      </c>
      <c r="X3190" s="25">
        <f>f_return_1m(A3190,"0",参数!$B$1)</f>
        <v>14.9012567324955</v>
      </c>
      <c r="Y3190" s="25">
        <f>f_return_3m(A3190,0,参数!$B$1)</f>
        <v>24.2115477923338</v>
      </c>
      <c r="Z3190" s="25">
        <f>f_return_6m(A3190,0,参数!B3189)</f>
        <v>22.8705882352941</v>
      </c>
      <c r="AA3190" t="str">
        <f>f_dq_status(A3190,参数!$B$1)</f>
        <v>开放申购|开放赎回</v>
      </c>
      <c r="AB3190" s="17">
        <f ca="1">f_risk_maxdownside(A3190,参数!$B$6,参数!$B$1)</f>
        <v>-27.7611940298507</v>
      </c>
      <c r="AC3190" s="17">
        <f ca="1">f_risk_maxdownside(A3190,参数!$B$4,参数!$B$1)</f>
        <v>-27.5014979029359</v>
      </c>
      <c r="AD3190" t="str">
        <f ca="1">f_risk_maxdownside_date(A3190,参数!$B$6,参数!$B$1)</f>
        <v>20180124-20190102,20180124-20190103</v>
      </c>
    </row>
    <row r="3191" spans="1:30">
      <c r="A3191" s="15" t="s">
        <v>3219</v>
      </c>
      <c r="B3191" t="str">
        <f>f_info_name(A3191)</f>
        <v>华夏行业精选</v>
      </c>
      <c r="C3191" t="str">
        <f>f_info_setupdate(A3191)</f>
        <v>2007-11-22</v>
      </c>
      <c r="D3191" s="16">
        <f t="shared" si="49"/>
        <v>4813</v>
      </c>
      <c r="F3191" s="17">
        <f>f_netasset_total(A3191,参数!$B$1,100000000)</f>
        <v>29.9011989333</v>
      </c>
      <c r="G3191" s="17">
        <f ca="1">f_nav_adjustedreturn(A3191,参数!$B$2,参数!$B$1)</f>
        <v>50.9403107113655</v>
      </c>
      <c r="H3191" s="17">
        <f ca="1">f_nav_periodreturnrankingper(A3191,参数!$B$2,参数!$B$1,3)</f>
        <v>77.8213935230618</v>
      </c>
      <c r="I3191" s="17">
        <f ca="1">f_nav_adjustedreturn(A3191,参数!$B$3,参数!$B$2)</f>
        <v>47.3493975903615</v>
      </c>
      <c r="J3191" s="17">
        <f ca="1">f_nav_periodreturnrankingper(A3191,参数!$B$3,参数!$B$2,3)</f>
        <v>40.2203856749311</v>
      </c>
      <c r="K3191" s="17">
        <f ca="1">f_nav_adjustedreturn(A3191,参数!$B$4,参数!$B$3)</f>
        <v>-27.5741710296684</v>
      </c>
      <c r="L3191" s="17">
        <f ca="1">f_nav_periodreturnrankingper(A3191,参数!$B$4,参数!$B$3,3)</f>
        <v>69.9312714776632</v>
      </c>
      <c r="M3191" s="17">
        <f ca="1">f_nav_adjustedreturn(A3191,参数!$B$5,参数!$B$4)</f>
        <v>17.6049129989765</v>
      </c>
      <c r="N3191" s="17">
        <f ca="1">f_nav_periodreturnrankingper(A3191,参数!$B$5,参数!$B$4,3)</f>
        <v>58.5603112840467</v>
      </c>
      <c r="O3191" s="17">
        <f ca="1">f_nav_adjustedreturn(A3191,参数!$B$6,参数!$B$5)</f>
        <v>0.306748466257665</v>
      </c>
      <c r="P3191" s="17">
        <f ca="1">f_nav_periodreturnrankingper(A3191,参数!$B$6,参数!$B$5,3)</f>
        <v>60.3340292275574</v>
      </c>
      <c r="Q3191" s="25">
        <f>f_return(A3191,1,参数!$B$1-365/2,参数!$B$1)</f>
        <v>47.9922264219261</v>
      </c>
      <c r="R3191" s="25">
        <f ca="1">f_return(A3191,1,参数!$B$4,参数!$B$1)</f>
        <v>17.206776674993</v>
      </c>
      <c r="S3191" s="25">
        <f ca="1">f_return(A3191,1,参数!$B$6,参数!$B$1)</f>
        <v>13.5319676839705</v>
      </c>
      <c r="T3191" t="str">
        <f>f_info_investtype(A3191)</f>
        <v>偏股混合型基金</v>
      </c>
      <c r="U3191" t="str">
        <f>f_info_fundmanager(A3191)</f>
        <v>王劲松</v>
      </c>
      <c r="V3191">
        <f>f_info_manager_onthepostdays(A3191,1)</f>
        <v>542</v>
      </c>
      <c r="W3191" s="25">
        <f ca="1">f_return_1w(A3191,"0",参数!$B$2)</f>
        <v>-0.163265306122456</v>
      </c>
      <c r="X3191" s="25">
        <f>f_return_1m(A3191,"0",参数!$B$1)</f>
        <v>8.39694656488549</v>
      </c>
      <c r="Y3191" s="25">
        <f>f_return_3m(A3191,0,参数!$B$1)</f>
        <v>19.7146562905318</v>
      </c>
      <c r="Z3191" s="25">
        <f>f_return_6m(A3191,0,参数!B3190)</f>
        <v>8.10643564356436</v>
      </c>
      <c r="AA3191" t="str">
        <f>f_dq_status(A3191,参数!$B$1)</f>
        <v>开放申购|开放赎回</v>
      </c>
      <c r="AB3191" s="17">
        <f ca="1">f_risk_maxdownside(A3191,参数!$B$6,参数!$B$1)</f>
        <v>-34.6666666666667</v>
      </c>
      <c r="AC3191" s="17">
        <f ca="1">f_risk_maxdownside(A3191,参数!$B$4,参数!$B$1)</f>
        <v>-31.7667536988686</v>
      </c>
      <c r="AD3191" t="str">
        <f ca="1">f_risk_maxdownside_date(A3191,参数!$B$6,参数!$B$1)</f>
        <v>20171111-20190103</v>
      </c>
    </row>
    <row r="3192" spans="1:30">
      <c r="A3192" s="15" t="s">
        <v>3220</v>
      </c>
      <c r="B3192" t="str">
        <f>f_info_name(A3192)</f>
        <v>华夏港股通精选</v>
      </c>
      <c r="C3192" t="str">
        <f>f_info_setupdate(A3192)</f>
        <v>2016-11-11</v>
      </c>
      <c r="D3192" s="16">
        <f t="shared" si="49"/>
        <v>1536</v>
      </c>
      <c r="F3192" s="17">
        <f>f_netasset_total(A3192,参数!$B$1,100000000)</f>
        <v>1.1053032269</v>
      </c>
      <c r="G3192" s="17">
        <f ca="1">f_nav_adjustedreturn(A3192,参数!$B$2,参数!$B$1)</f>
        <v>59.9578318545199</v>
      </c>
      <c r="H3192" s="17">
        <f ca="1">f_nav_periodreturnrankingper(A3192,参数!$B$2,参数!$B$1,3)</f>
        <v>60.2941176470588</v>
      </c>
      <c r="I3192" s="17">
        <f ca="1">f_nav_adjustedreturn(A3192,参数!$B$3,参数!$B$2)</f>
        <v>15.317597001317</v>
      </c>
      <c r="J3192" s="17">
        <f ca="1">f_nav_periodreturnrankingper(A3192,参数!$B$3,参数!$B$2,3)</f>
        <v>96.165191740413</v>
      </c>
      <c r="K3192" s="17">
        <f ca="1">f_nav_adjustedreturn(A3192,参数!$B$4,参数!$B$3)</f>
        <v>-25.2366886313717</v>
      </c>
      <c r="L3192" s="17">
        <f ca="1">f_nav_periodreturnrankingper(A3192,参数!$B$4,参数!$B$3,3)</f>
        <v>57.8181818181818</v>
      </c>
      <c r="M3192" s="17">
        <f ca="1">f_nav_adjustedreturn(A3192,参数!$B$5,参数!$B$4)</f>
        <v>35.652414454306</v>
      </c>
      <c r="N3192" s="17">
        <f ca="1">f_nav_periodreturnrankingper(A3192,参数!$B$5,参数!$B$4,3)</f>
        <v>20.0980392156863</v>
      </c>
      <c r="O3192" s="17">
        <f ca="1">f_nav_adjustedreturn(A3192,参数!$B$6,参数!$B$5)</f>
        <v>0</v>
      </c>
      <c r="P3192" s="17">
        <f ca="1">f_nav_periodreturnrankingper(A3192,参数!$B$6,参数!$B$5,3)</f>
        <v>0</v>
      </c>
      <c r="Q3192" s="25">
        <f>f_return(A3192,1,参数!$B$1-365/2,参数!$B$1)</f>
        <v>94.296384940275</v>
      </c>
      <c r="R3192" s="25">
        <f ca="1">f_return(A3192,1,参数!$B$4,参数!$B$1)</f>
        <v>11.2980152009922</v>
      </c>
      <c r="S3192" s="25">
        <f ca="1">f_return(A3192,1,参数!$B$6,参数!$B$1)</f>
        <v>0</v>
      </c>
      <c r="T3192" t="str">
        <f>f_info_investtype(A3192)</f>
        <v>普通股票型基金</v>
      </c>
      <c r="U3192" t="str">
        <f>f_info_fundmanager(A3192)</f>
        <v>李湘杰,黄芳</v>
      </c>
      <c r="V3192">
        <f>f_info_manager_onthepostdays(A3192,1)</f>
        <v>1553</v>
      </c>
      <c r="W3192" s="25">
        <f ca="1">f_return_1w(A3192,"0",参数!$B$2)</f>
        <v>-4.31237390719568</v>
      </c>
      <c r="X3192" s="25">
        <f>f_return_1m(A3192,"0",参数!$B$1)</f>
        <v>14.4725260907834</v>
      </c>
      <c r="Y3192" s="25">
        <f>f_return_3m(A3192,0,参数!$B$1)</f>
        <v>27.9190670226219</v>
      </c>
      <c r="Z3192" s="25">
        <f>f_return_6m(A3192,0,参数!B3191)</f>
        <v>33.9914542507735</v>
      </c>
      <c r="AA3192" t="str">
        <f>f_dq_status(A3192,参数!$B$1)</f>
        <v>开放申购|开放赎回</v>
      </c>
      <c r="AB3192" s="17">
        <f ca="1">f_risk_maxdownside(A3192,参数!$B$6,参数!$B$1)</f>
        <v>-31.8484870686497</v>
      </c>
      <c r="AC3192" s="17">
        <f ca="1">f_risk_maxdownside(A3192,参数!$B$4,参数!$B$1)</f>
        <v>-30.2384880755962</v>
      </c>
      <c r="AD3192" t="str">
        <f ca="1">f_risk_maxdownside_date(A3192,参数!$B$6,参数!$B$1)</f>
        <v>20171122-20190103</v>
      </c>
    </row>
    <row r="3193" spans="1:30">
      <c r="A3193" s="15" t="s">
        <v>3221</v>
      </c>
      <c r="B3193" t="str">
        <f>f_info_name(A3193)</f>
        <v>华夏磐泰</v>
      </c>
      <c r="C3193" t="str">
        <f>f_info_setupdate(A3193)</f>
        <v>2016-12-26</v>
      </c>
      <c r="D3193" s="16">
        <f t="shared" si="49"/>
        <v>1491</v>
      </c>
      <c r="F3193" s="17">
        <f>f_netasset_total(A3193,参数!$B$1,100000000)</f>
        <v>3.7322286111</v>
      </c>
      <c r="G3193" s="17">
        <f ca="1">f_nav_adjustedreturn(A3193,参数!$B$2,参数!$B$1)</f>
        <v>14.0399556048835</v>
      </c>
      <c r="H3193" s="17">
        <f ca="1">f_nav_periodreturnrankingper(A3193,参数!$B$2,参数!$B$1,3)</f>
        <v>62.0320855614973</v>
      </c>
      <c r="I3193" s="17">
        <f ca="1">f_nav_adjustedreturn(A3193,参数!$B$3,参数!$B$2)</f>
        <v>11.2803622890078</v>
      </c>
      <c r="J3193" s="17">
        <f ca="1">f_nav_periodreturnrankingper(A3193,参数!$B$3,参数!$B$2,3)</f>
        <v>37.8947368421053</v>
      </c>
      <c r="K3193" s="17">
        <f ca="1">f_nav_adjustedreturn(A3193,参数!$B$4,参数!$B$3)</f>
        <v>-6.1437403400309</v>
      </c>
      <c r="L3193" s="17">
        <f ca="1">f_nav_periodreturnrankingper(A3193,参数!$B$4,参数!$B$3,3)</f>
        <v>89.7777777777778</v>
      </c>
      <c r="M3193" s="17">
        <f ca="1">f_nav_adjustedreturn(A3193,参数!$B$5,参数!$B$4)</f>
        <v>3.73373373373373</v>
      </c>
      <c r="N3193" s="17">
        <f ca="1">f_nav_periodreturnrankingper(A3193,参数!$B$5,参数!$B$4,3)</f>
        <v>75.6756756756757</v>
      </c>
      <c r="O3193" s="17">
        <f ca="1">f_nav_adjustedreturn(A3193,参数!$B$6,参数!$B$5)</f>
        <v>0</v>
      </c>
      <c r="P3193" s="17">
        <f ca="1">f_nav_periodreturnrankingper(A3193,参数!$B$6,参数!$B$5,3)</f>
        <v>0</v>
      </c>
      <c r="Q3193" s="25">
        <f>f_return(A3193,1,参数!$B$1-365/2,参数!$B$1)</f>
        <v>10.1410670057438</v>
      </c>
      <c r="R3193" s="25">
        <f ca="1">f_return(A3193,1,参数!$B$4,参数!$B$1)</f>
        <v>5.99608921216288</v>
      </c>
      <c r="S3193" s="25">
        <f ca="1">f_return(A3193,1,参数!$B$6,参数!$B$1)</f>
        <v>0</v>
      </c>
      <c r="T3193" t="str">
        <f>f_info_investtype(A3193)</f>
        <v>偏债混合型基金</v>
      </c>
      <c r="U3193" t="str">
        <f>f_info_fundmanager(A3193)</f>
        <v>张城源</v>
      </c>
      <c r="V3193">
        <f>f_info_manager_onthepostdays(A3193,1)</f>
        <v>1508</v>
      </c>
      <c r="W3193" s="25">
        <f ca="1">f_return_1w(A3193,"0",参数!$B$2)</f>
        <v>-0.889174076450641</v>
      </c>
      <c r="X3193" s="25">
        <f>f_return_1m(A3193,"0",参数!$B$1)</f>
        <v>4.69559310520507</v>
      </c>
      <c r="Y3193" s="25">
        <f>f_return_3m(A3193,0,参数!$B$1)</f>
        <v>3.8490693169376</v>
      </c>
      <c r="Z3193" s="25">
        <f>f_return_6m(A3193,0,参数!B3192)</f>
        <v>2.6375093898673</v>
      </c>
      <c r="AA3193" t="str">
        <f>f_dq_status(A3193,参数!$B$1)</f>
        <v>暂停大额申购|开放赎回</v>
      </c>
      <c r="AB3193" s="17">
        <f ca="1">f_risk_maxdownside(A3193,参数!$B$6,参数!$B$1)</f>
        <v>-7.83556885071891</v>
      </c>
      <c r="AC3193" s="17">
        <f ca="1">f_risk_maxdownside(A3193,参数!$B$4,参数!$B$1)</f>
        <v>-7.83556885071891</v>
      </c>
      <c r="AD3193" t="str">
        <f ca="1">f_risk_maxdownside_date(A3193,参数!$B$6,参数!$B$1)</f>
        <v>20180127-20181018</v>
      </c>
    </row>
    <row r="3194" spans="1:30">
      <c r="A3194" s="15" t="s">
        <v>3222</v>
      </c>
      <c r="B3194" t="str">
        <f>f_info_name(A3194)</f>
        <v>华夏磐晟灵活(LOF)</v>
      </c>
      <c r="C3194" t="str">
        <f>f_info_setupdate(A3194)</f>
        <v>2017-05-31</v>
      </c>
      <c r="D3194" s="16">
        <f t="shared" si="49"/>
        <v>1335</v>
      </c>
      <c r="F3194" s="17">
        <f>f_netasset_total(A3194,参数!$B$1,100000000)</f>
        <v>1.6595119014</v>
      </c>
      <c r="G3194" s="17">
        <f ca="1">f_nav_adjustedreturn(A3194,参数!$B$2,参数!$B$1)</f>
        <v>73.7649920322067</v>
      </c>
      <c r="H3194" s="17">
        <f ca="1">f_nav_periodreturnrankingper(A3194,参数!$B$2,参数!$B$1,3)</f>
        <v>20.9105346744309</v>
      </c>
      <c r="I3194" s="17">
        <f ca="1">f_nav_adjustedreturn(A3194,参数!$B$3,参数!$B$2)</f>
        <v>47.9463953344087</v>
      </c>
      <c r="J3194" s="17">
        <f ca="1">f_nav_periodreturnrankingper(A3194,参数!$B$3,参数!$B$2,3)</f>
        <v>19.8439241917503</v>
      </c>
      <c r="K3194" s="17">
        <f ca="1">f_nav_adjustedreturn(A3194,参数!$B$4,参数!$B$3)</f>
        <v>-18.6945117029863</v>
      </c>
      <c r="L3194" s="17">
        <f ca="1">f_nav_periodreturnrankingper(A3194,参数!$B$4,参数!$B$3,3)</f>
        <v>60.783055198973</v>
      </c>
      <c r="M3194" s="17">
        <f ca="1">f_nav_adjustedreturn(A3194,参数!$B$5,参数!$B$4)</f>
        <v>0</v>
      </c>
      <c r="N3194" s="17">
        <f ca="1">f_nav_periodreturnrankingper(A3194,参数!$B$5,参数!$B$4,3)</f>
        <v>0</v>
      </c>
      <c r="O3194" s="17">
        <f ca="1">f_nav_adjustedreturn(A3194,参数!$B$6,参数!$B$5)</f>
        <v>0</v>
      </c>
      <c r="P3194" s="17">
        <f ca="1">f_nav_periodreturnrankingper(A3194,参数!$B$6,参数!$B$5,3)</f>
        <v>0</v>
      </c>
      <c r="Q3194" s="25">
        <f>f_return(A3194,1,参数!$B$1-365/2,参数!$B$1)</f>
        <v>56.5883321709461</v>
      </c>
      <c r="R3194" s="25">
        <f ca="1">f_return(A3194,1,参数!$B$4,参数!$B$1)</f>
        <v>27.8296102564361</v>
      </c>
      <c r="S3194" s="25">
        <f ca="1">f_return(A3194,1,参数!$B$6,参数!$B$1)</f>
        <v>0</v>
      </c>
      <c r="T3194" t="str">
        <f>f_info_investtype(A3194)</f>
        <v>灵活配置型基金</v>
      </c>
      <c r="U3194" t="str">
        <f>f_info_fundmanager(A3194)</f>
        <v>董阳阳</v>
      </c>
      <c r="V3194">
        <f>f_info_manager_onthepostdays(A3194,1)</f>
        <v>1121</v>
      </c>
      <c r="W3194" s="25">
        <f ca="1">f_return_1w(A3194,"0",参数!$B$2)</f>
        <v>0.226967047747136</v>
      </c>
      <c r="X3194" s="25">
        <f>f_return_1m(A3194,"0",参数!$B$1)</f>
        <v>9.02489080671473</v>
      </c>
      <c r="Y3194" s="25">
        <f>f_return_3m(A3194,0,参数!$B$1)</f>
        <v>16.8132611637348</v>
      </c>
      <c r="Z3194" s="25">
        <f>f_return_6m(A3194,0,参数!B3193)</f>
        <v>18.7655860349127</v>
      </c>
      <c r="AA3194" t="str">
        <f>f_dq_status(A3194,参数!$B$1)</f>
        <v>开放申购|开放赎回</v>
      </c>
      <c r="AB3194" s="17">
        <f ca="1">f_risk_maxdownside(A3194,参数!$B$6,参数!$B$1)</f>
        <v>-28.0417601717241</v>
      </c>
      <c r="AC3194" s="17">
        <f ca="1">f_risk_maxdownside(A3194,参数!$B$4,参数!$B$1)</f>
        <v>-25.7525420316118</v>
      </c>
      <c r="AD3194" t="str">
        <f ca="1">f_risk_maxdownside_date(A3194,参数!$B$6,参数!$B$1)</f>
        <v>20170914-20181018</v>
      </c>
    </row>
    <row r="3195" spans="1:30">
      <c r="A3195" s="15" t="s">
        <v>3223</v>
      </c>
      <c r="B3195" t="str">
        <f>f_info_name(A3195)</f>
        <v>华夏创业板两年定开</v>
      </c>
      <c r="C3195" t="str">
        <f>f_info_setupdate(A3195)</f>
        <v>2020-07-24</v>
      </c>
      <c r="D3195" s="16">
        <f t="shared" si="49"/>
        <v>185</v>
      </c>
      <c r="F3195" s="17">
        <f>f_netasset_total(A3195,参数!$B$1,100000000)</f>
        <v>33.2376943603</v>
      </c>
      <c r="G3195" s="17">
        <f ca="1">f_nav_adjustedreturn(A3195,参数!$B$2,参数!$B$1)</f>
        <v>0</v>
      </c>
      <c r="H3195" s="17">
        <f ca="1">f_nav_periodreturnrankingper(A3195,参数!$B$2,参数!$B$1,3)</f>
        <v>0</v>
      </c>
      <c r="I3195" s="17">
        <f ca="1">f_nav_adjustedreturn(A3195,参数!$B$3,参数!$B$2)</f>
        <v>0</v>
      </c>
      <c r="J3195" s="17">
        <f ca="1">f_nav_periodreturnrankingper(A3195,参数!$B$3,参数!$B$2,3)</f>
        <v>0</v>
      </c>
      <c r="K3195" s="17">
        <f ca="1">f_nav_adjustedreturn(A3195,参数!$B$4,参数!$B$3)</f>
        <v>0</v>
      </c>
      <c r="L3195" s="17">
        <f ca="1">f_nav_periodreturnrankingper(A3195,参数!$B$4,参数!$B$3,3)</f>
        <v>0</v>
      </c>
      <c r="M3195" s="17">
        <f ca="1">f_nav_adjustedreturn(A3195,参数!$B$5,参数!$B$4)</f>
        <v>0</v>
      </c>
      <c r="N3195" s="17">
        <f ca="1">f_nav_periodreturnrankingper(A3195,参数!$B$5,参数!$B$4,3)</f>
        <v>0</v>
      </c>
      <c r="O3195" s="17">
        <f ca="1">f_nav_adjustedreturn(A3195,参数!$B$6,参数!$B$5)</f>
        <v>0</v>
      </c>
      <c r="P3195" s="17">
        <f ca="1">f_nav_periodreturnrankingper(A3195,参数!$B$6,参数!$B$5,3)</f>
        <v>0</v>
      </c>
      <c r="Q3195" s="25">
        <f>f_return(A3195,1,参数!$B$1-365/2,参数!$B$1)</f>
        <v>57.7647378977868</v>
      </c>
      <c r="R3195" s="25">
        <f ca="1">f_return(A3195,1,参数!$B$4,参数!$B$1)</f>
        <v>0</v>
      </c>
      <c r="S3195" s="25">
        <f ca="1">f_return(A3195,1,参数!$B$6,参数!$B$1)</f>
        <v>0</v>
      </c>
      <c r="T3195" t="str">
        <f>f_info_investtype(A3195)</f>
        <v>偏股混合型基金</v>
      </c>
      <c r="U3195" t="str">
        <f>f_info_fundmanager(A3195)</f>
        <v>林晶</v>
      </c>
      <c r="V3195">
        <f>f_info_manager_onthepostdays(A3195,1)</f>
        <v>202</v>
      </c>
      <c r="W3195" s="25">
        <f ca="1">f_return_1w(A3195,"0",参数!$B$2)</f>
        <v>0</v>
      </c>
      <c r="X3195" s="25">
        <f>f_return_1m(A3195,"0",参数!$B$1)</f>
        <v>14.2338416848221</v>
      </c>
      <c r="Y3195" s="25">
        <f>f_return_3m(A3195,0,参数!$B$1)</f>
        <v>29.9194714020235</v>
      </c>
      <c r="Z3195" s="25">
        <f>f_return_6m(A3195,0,参数!B3194)</f>
        <v>28.3861817445041</v>
      </c>
      <c r="AA3195" t="str">
        <f>f_dq_status(A3195,参数!$B$1)</f>
        <v>封闭期</v>
      </c>
      <c r="AB3195" s="17">
        <f ca="1">f_risk_maxdownside(A3195,参数!$B$6,参数!$B$1)</f>
        <v>-5.6</v>
      </c>
      <c r="AC3195" s="17">
        <f ca="1">f_risk_maxdownside(A3195,参数!$B$4,参数!$B$1)</f>
        <v>-5.6</v>
      </c>
      <c r="AD3195" t="str">
        <f ca="1">f_risk_maxdownside_date(A3195,参数!$B$6,参数!$B$1)</f>
        <v>20200725-20200911</v>
      </c>
    </row>
    <row r="3196" spans="1:30">
      <c r="A3196" s="15" t="s">
        <v>3224</v>
      </c>
      <c r="B3196" t="str">
        <f>f_info_name(A3196)</f>
        <v>华安量化多因子</v>
      </c>
      <c r="C3196" t="str">
        <f>f_info_setupdate(A3196)</f>
        <v>2011-09-02</v>
      </c>
      <c r="D3196" s="16">
        <f t="shared" si="49"/>
        <v>3433</v>
      </c>
      <c r="F3196" s="17">
        <f>f_netasset_total(A3196,参数!$B$1,100000000)</f>
        <v>0.1344581815</v>
      </c>
      <c r="G3196" s="17">
        <f ca="1">f_nav_adjustedreturn(A3196,参数!$B$2,参数!$B$1)</f>
        <v>62.3212583412774</v>
      </c>
      <c r="H3196" s="17">
        <f ca="1">f_nav_periodreturnrankingper(A3196,参数!$B$2,参数!$B$1,3)</f>
        <v>58.0961727183513</v>
      </c>
      <c r="I3196" s="17">
        <f ca="1">f_nav_adjustedreturn(A3196,参数!$B$3,参数!$B$2)</f>
        <v>25.2786624203822</v>
      </c>
      <c r="J3196" s="17">
        <f ca="1">f_nav_periodreturnrankingper(A3196,参数!$B$3,参数!$B$2,3)</f>
        <v>84.5730027548209</v>
      </c>
      <c r="K3196" s="17">
        <f ca="1">f_nav_adjustedreturn(A3196,参数!$B$4,参数!$B$3)</f>
        <v>-37.3763076826388</v>
      </c>
      <c r="L3196" s="17">
        <f ca="1">f_nav_periodreturnrankingper(A3196,参数!$B$4,参数!$B$3,3)</f>
        <v>97.5945017182131</v>
      </c>
      <c r="M3196" s="17">
        <f ca="1">f_nav_adjustedreturn(A3196,参数!$B$5,参数!$B$4)</f>
        <v>17.8190772959184</v>
      </c>
      <c r="N3196" s="17">
        <f ca="1">f_nav_periodreturnrankingper(A3196,参数!$B$5,参数!$B$4,3)</f>
        <v>57.9766536964981</v>
      </c>
      <c r="O3196" s="17">
        <f ca="1">f_nav_adjustedreturn(A3196,参数!$B$6,参数!$B$5)</f>
        <v>-0.169204737732657</v>
      </c>
      <c r="P3196" s="17">
        <f ca="1">f_nav_periodreturnrankingper(A3196,参数!$B$6,参数!$B$5,3)</f>
        <v>61.5866388308977</v>
      </c>
      <c r="Q3196" s="25">
        <f>f_return(A3196,1,参数!$B$1-365/2,参数!$B$1)</f>
        <v>85.2380014151537</v>
      </c>
      <c r="R3196" s="25">
        <f ca="1">f_return(A3196,1,参数!$B$4,参数!$B$1)</f>
        <v>8.38398827488542</v>
      </c>
      <c r="S3196" s="25">
        <f ca="1">f_return(A3196,1,参数!$B$6,参数!$B$1)</f>
        <v>8.31345104232435</v>
      </c>
      <c r="T3196" t="str">
        <f>f_info_investtype(A3196)</f>
        <v>偏股混合型基金</v>
      </c>
      <c r="U3196" t="str">
        <f>f_info_fundmanager(A3196)</f>
        <v>马丁</v>
      </c>
      <c r="V3196">
        <f>f_info_manager_onthepostdays(A3196,1)</f>
        <v>685</v>
      </c>
      <c r="W3196" s="25">
        <f ca="1">f_return_1w(A3196,"0",参数!$B$2)</f>
        <v>-0.998820290994894</v>
      </c>
      <c r="X3196" s="25">
        <f>f_return_1m(A3196,"0",参数!$B$1)</f>
        <v>12.374195677281</v>
      </c>
      <c r="Y3196" s="25">
        <f>f_return_3m(A3196,0,参数!$B$1)</f>
        <v>32.1839824039332</v>
      </c>
      <c r="Z3196" s="25">
        <f>f_return_6m(A3196,0,参数!B3195)</f>
        <v>29.4936466381457</v>
      </c>
      <c r="AA3196" t="str">
        <f>f_dq_status(A3196,参数!$B$1)</f>
        <v>开放申购|开放赎回</v>
      </c>
      <c r="AB3196" s="17">
        <f ca="1">f_risk_maxdownside(A3196,参数!$B$6,参数!$B$1)</f>
        <v>-41.0117434507678</v>
      </c>
      <c r="AC3196" s="17">
        <f ca="1">f_risk_maxdownside(A3196,参数!$B$4,参数!$B$1)</f>
        <v>-40.6902815622162</v>
      </c>
      <c r="AD3196" t="str">
        <f ca="1">f_risk_maxdownside_date(A3196,参数!$B$6,参数!$B$1)</f>
        <v>20171114-20190103</v>
      </c>
    </row>
    <row r="3197" spans="1:30">
      <c r="A3197" s="15" t="s">
        <v>3225</v>
      </c>
      <c r="B3197" t="str">
        <f>f_info_name(A3197)</f>
        <v>华安智增精选</v>
      </c>
      <c r="C3197" t="str">
        <f>f_info_setupdate(A3197)</f>
        <v>2016-09-13</v>
      </c>
      <c r="D3197" s="16">
        <f t="shared" si="49"/>
        <v>1595</v>
      </c>
      <c r="F3197" s="17">
        <f>f_netasset_total(A3197,参数!$B$1,100000000)</f>
        <v>1.5485152956</v>
      </c>
      <c r="G3197" s="17">
        <f ca="1">f_nav_adjustedreturn(A3197,参数!$B$2,参数!$B$1)</f>
        <v>76.8666614652415</v>
      </c>
      <c r="H3197" s="17">
        <f ca="1">f_nav_periodreturnrankingper(A3197,参数!$B$2,参数!$B$1,3)</f>
        <v>18.4753838009529</v>
      </c>
      <c r="I3197" s="17">
        <f ca="1">f_nav_adjustedreturn(A3197,参数!$B$3,参数!$B$2)</f>
        <v>54.9256617913695</v>
      </c>
      <c r="J3197" s="17">
        <f ca="1">f_nav_periodreturnrankingper(A3197,参数!$B$3,参数!$B$2,3)</f>
        <v>12.2073578595318</v>
      </c>
      <c r="K3197" s="17">
        <f ca="1">f_nav_adjustedreturn(A3197,参数!$B$4,参数!$B$3)</f>
        <v>-14.6849541095184</v>
      </c>
      <c r="L3197" s="17">
        <f ca="1">f_nav_periodreturnrankingper(A3197,参数!$B$4,参数!$B$3,3)</f>
        <v>49.4223363286264</v>
      </c>
      <c r="M3197" s="17">
        <f ca="1">f_nav_adjustedreturn(A3197,参数!$B$5,参数!$B$4)</f>
        <v>6.45726168326585</v>
      </c>
      <c r="N3197" s="17">
        <f ca="1">f_nav_periodreturnrankingper(A3197,参数!$B$5,参数!$B$4,3)</f>
        <v>69.8975571315997</v>
      </c>
      <c r="O3197" s="17">
        <f ca="1">f_nav_adjustedreturn(A3197,参数!$B$6,参数!$B$5)</f>
        <v>0</v>
      </c>
      <c r="P3197" s="17">
        <f ca="1">f_nav_periodreturnrankingper(A3197,参数!$B$6,参数!$B$5,3)</f>
        <v>0</v>
      </c>
      <c r="Q3197" s="25">
        <f>f_return(A3197,1,参数!$B$1-365/2,参数!$B$1)</f>
        <v>104.205761717707</v>
      </c>
      <c r="R3197" s="25">
        <f ca="1">f_return(A3197,1,参数!$B$4,参数!$B$1)</f>
        <v>32.6842859819785</v>
      </c>
      <c r="S3197" s="25">
        <f ca="1">f_return(A3197,1,参数!$B$6,参数!$B$1)</f>
        <v>0</v>
      </c>
      <c r="T3197" t="str">
        <f>f_info_investtype(A3197)</f>
        <v>灵活配置型基金</v>
      </c>
      <c r="U3197" t="str">
        <f>f_info_fundmanager(A3197)</f>
        <v>王春</v>
      </c>
      <c r="V3197">
        <f>f_info_manager_onthepostdays(A3197,1)</f>
        <v>1081</v>
      </c>
      <c r="W3197" s="25">
        <f ca="1">f_return_1w(A3197,"0",参数!$B$2)</f>
        <v>-3.2387135739091</v>
      </c>
      <c r="X3197" s="25">
        <f>f_return_1m(A3197,"0",参数!$B$1)</f>
        <v>15.5343764334132</v>
      </c>
      <c r="Y3197" s="25">
        <f>f_return_3m(A3197,0,参数!$B$1)</f>
        <v>33.9617066540598</v>
      </c>
      <c r="Z3197" s="25">
        <f>f_return_6m(A3197,0,参数!B3196)</f>
        <v>46.3676797627873</v>
      </c>
      <c r="AA3197" t="str">
        <f>f_dq_status(A3197,参数!$B$1)</f>
        <v>开放申购|开放赎回</v>
      </c>
      <c r="AB3197" s="17">
        <f ca="1">f_risk_maxdownside(A3197,参数!$B$6,参数!$B$1)</f>
        <v>-27.1173118490863</v>
      </c>
      <c r="AC3197" s="17">
        <f ca="1">f_risk_maxdownside(A3197,参数!$B$4,参数!$B$1)</f>
        <v>-23.7380487303382</v>
      </c>
      <c r="AD3197" t="str">
        <f ca="1">f_risk_maxdownside_date(A3197,参数!$B$6,参数!$B$1)</f>
        <v>20161119-20190103</v>
      </c>
    </row>
    <row r="3198" spans="1:30">
      <c r="A3198" s="15" t="s">
        <v>3226</v>
      </c>
      <c r="B3198" t="str">
        <f>f_info_name(A3198)</f>
        <v>华安创业板两年定开</v>
      </c>
      <c r="C3198" t="str">
        <f>f_info_setupdate(A3198)</f>
        <v>2020-09-03</v>
      </c>
      <c r="D3198" s="16">
        <f t="shared" si="49"/>
        <v>144</v>
      </c>
      <c r="F3198" s="17">
        <f>f_netasset_total(A3198,参数!$B$1,100000000)</f>
        <v>3.9383727863</v>
      </c>
      <c r="G3198" s="17">
        <f ca="1">f_nav_adjustedreturn(A3198,参数!$B$2,参数!$B$1)</f>
        <v>0</v>
      </c>
      <c r="H3198" s="17">
        <f ca="1">f_nav_periodreturnrankingper(A3198,参数!$B$2,参数!$B$1,3)</f>
        <v>0</v>
      </c>
      <c r="I3198" s="17">
        <f ca="1">f_nav_adjustedreturn(A3198,参数!$B$3,参数!$B$2)</f>
        <v>0</v>
      </c>
      <c r="J3198" s="17">
        <f ca="1">f_nav_periodreturnrankingper(A3198,参数!$B$3,参数!$B$2,3)</f>
        <v>0</v>
      </c>
      <c r="K3198" s="17">
        <f ca="1">f_nav_adjustedreturn(A3198,参数!$B$4,参数!$B$3)</f>
        <v>0</v>
      </c>
      <c r="L3198" s="17">
        <f ca="1">f_nav_periodreturnrankingper(A3198,参数!$B$4,参数!$B$3,3)</f>
        <v>0</v>
      </c>
      <c r="M3198" s="17">
        <f ca="1">f_nav_adjustedreturn(A3198,参数!$B$5,参数!$B$4)</f>
        <v>0</v>
      </c>
      <c r="N3198" s="17">
        <f ca="1">f_nav_periodreturnrankingper(A3198,参数!$B$5,参数!$B$4,3)</f>
        <v>0</v>
      </c>
      <c r="O3198" s="17">
        <f ca="1">f_nav_adjustedreturn(A3198,参数!$B$6,参数!$B$5)</f>
        <v>0</v>
      </c>
      <c r="P3198" s="17">
        <f ca="1">f_nav_periodreturnrankingper(A3198,参数!$B$6,参数!$B$5,3)</f>
        <v>0</v>
      </c>
      <c r="Q3198" s="25">
        <f>f_return(A3198,1,参数!$B$1-365/2,参数!$B$1)</f>
        <v>0</v>
      </c>
      <c r="R3198" s="25">
        <f ca="1">f_return(A3198,1,参数!$B$4,参数!$B$1)</f>
        <v>0</v>
      </c>
      <c r="S3198" s="25">
        <f ca="1">f_return(A3198,1,参数!$B$6,参数!$B$1)</f>
        <v>0</v>
      </c>
      <c r="T3198" t="str">
        <f>f_info_investtype(A3198)</f>
        <v>偏股混合型基金</v>
      </c>
      <c r="U3198" t="str">
        <f>f_info_fundmanager(A3198)</f>
        <v>蒋璆</v>
      </c>
      <c r="V3198">
        <f>f_info_manager_onthepostdays(A3198,1)</f>
        <v>161</v>
      </c>
      <c r="W3198" s="25">
        <f ca="1">f_return_1w(A3198,"0",参数!$B$2)</f>
        <v>0</v>
      </c>
      <c r="X3198" s="25">
        <f>f_return_1m(A3198,"0",参数!$B$1)</f>
        <v>10.4158860996628</v>
      </c>
      <c r="Y3198" s="25">
        <f>f_return_3m(A3198,0,参数!$B$1)</f>
        <v>21.3131624987136</v>
      </c>
      <c r="Z3198" s="25">
        <f>f_return_6m(A3198,0,参数!B3197)</f>
        <v>0</v>
      </c>
      <c r="AA3198" t="str">
        <f>f_dq_status(A3198,参数!$B$1)</f>
        <v>封闭期</v>
      </c>
      <c r="AB3198" s="17">
        <f ca="1">f_risk_maxdownside(A3198,参数!$B$6,参数!$B$1)</f>
        <v>-4.97750831214551</v>
      </c>
      <c r="AC3198" s="17">
        <f ca="1">f_risk_maxdownside(A3198,参数!$B$4,参数!$B$1)</f>
        <v>-4.97750831214551</v>
      </c>
      <c r="AD3198" t="str">
        <f ca="1">f_risk_maxdownside_date(A3198,参数!$B$6,参数!$B$1)</f>
        <v>20201017-20201023</v>
      </c>
    </row>
    <row r="3199" spans="1:30">
      <c r="A3199" s="15" t="s">
        <v>3227</v>
      </c>
      <c r="B3199" t="str">
        <f>f_info_name(A3199)</f>
        <v>博时主题行业</v>
      </c>
      <c r="C3199" t="str">
        <f>f_info_setupdate(A3199)</f>
        <v>2005-01-06</v>
      </c>
      <c r="D3199" s="16">
        <f t="shared" si="49"/>
        <v>5863</v>
      </c>
      <c r="F3199" s="17">
        <f>f_netasset_total(A3199,参数!$B$1,100000000)</f>
        <v>100.6316619299</v>
      </c>
      <c r="G3199" s="17">
        <f ca="1">f_nav_adjustedreturn(A3199,参数!$B$2,参数!$B$1)</f>
        <v>48.0717033155079</v>
      </c>
      <c r="H3199" s="17">
        <f ca="1">f_nav_periodreturnrankingper(A3199,参数!$B$2,参数!$B$1,3)</f>
        <v>80.6673209028459</v>
      </c>
      <c r="I3199" s="17">
        <f ca="1">f_nav_adjustedreturn(A3199,参数!$B$3,参数!$B$2)</f>
        <v>34.2802356216773</v>
      </c>
      <c r="J3199" s="17">
        <f ca="1">f_nav_periodreturnrankingper(A3199,参数!$B$3,参数!$B$2,3)</f>
        <v>66.3911845730028</v>
      </c>
      <c r="K3199" s="17">
        <f ca="1">f_nav_adjustedreturn(A3199,参数!$B$4,参数!$B$3)</f>
        <v>-24.1317082160693</v>
      </c>
      <c r="L3199" s="17">
        <f ca="1">f_nav_periodreturnrankingper(A3199,参数!$B$4,参数!$B$3,3)</f>
        <v>49.6563573883162</v>
      </c>
      <c r="M3199" s="17">
        <f ca="1">f_nav_adjustedreturn(A3199,参数!$B$5,参数!$B$4)</f>
        <v>36.4497789008212</v>
      </c>
      <c r="N3199" s="17">
        <f ca="1">f_nav_periodreturnrankingper(A3199,参数!$B$5,参数!$B$4,3)</f>
        <v>16.9260700389105</v>
      </c>
      <c r="O3199" s="17">
        <f ca="1">f_nav_adjustedreturn(A3199,参数!$B$6,参数!$B$5)</f>
        <v>17.6330944044562</v>
      </c>
      <c r="P3199" s="17">
        <f ca="1">f_nav_periodreturnrankingper(A3199,参数!$B$6,参数!$B$5,3)</f>
        <v>8.76826722338205</v>
      </c>
      <c r="Q3199" s="25">
        <f>f_return(A3199,1,参数!$B$1-365/2,参数!$B$1)</f>
        <v>70.1165127390191</v>
      </c>
      <c r="R3199" s="25">
        <f ca="1">f_return(A3199,1,参数!$B$4,参数!$B$1)</f>
        <v>14.6728278411411</v>
      </c>
      <c r="S3199" s="25">
        <f ca="1">f_return(A3199,1,参数!$B$6,参数!$B$1)</f>
        <v>19.2932122972098</v>
      </c>
      <c r="T3199" t="str">
        <f>f_info_investtype(A3199)</f>
        <v>偏股混合型基金</v>
      </c>
      <c r="U3199" t="str">
        <f>f_info_fundmanager(A3199)</f>
        <v>金晟哲</v>
      </c>
      <c r="V3199">
        <f>f_info_manager_onthepostdays(A3199,1)</f>
        <v>274</v>
      </c>
      <c r="W3199" s="25">
        <f ca="1">f_return_1w(A3199,"0",参数!$B$2)</f>
        <v>-3.31525015069319</v>
      </c>
      <c r="X3199" s="25">
        <f>f_return_1m(A3199,"0",参数!$B$1)</f>
        <v>13.7485690220664</v>
      </c>
      <c r="Y3199" s="25">
        <f>f_return_3m(A3199,0,参数!$B$1)</f>
        <v>29.2203547976467</v>
      </c>
      <c r="Z3199" s="25">
        <f>f_return_6m(A3199,0,参数!B3198)</f>
        <v>27.3620446421227</v>
      </c>
      <c r="AA3199" t="str">
        <f>f_dq_status(A3199,参数!$B$1)</f>
        <v>开放申购|开放赎回</v>
      </c>
      <c r="AB3199" s="17">
        <f ca="1">f_risk_maxdownside(A3199,参数!$B$6,参数!$B$1)</f>
        <v>-32.519422863485</v>
      </c>
      <c r="AC3199" s="17">
        <f ca="1">f_risk_maxdownside(A3199,参数!$B$4,参数!$B$1)</f>
        <v>-32.519422863485</v>
      </c>
      <c r="AD3199" t="str">
        <f ca="1">f_risk_maxdownside_date(A3199,参数!$B$6,参数!$B$1)</f>
        <v>20180313-20181018</v>
      </c>
    </row>
    <row r="3200" spans="1:30">
      <c r="A3200" s="15" t="s">
        <v>3228</v>
      </c>
      <c r="B3200" t="str">
        <f>f_info_name(A3200)</f>
        <v>博时卓越品牌</v>
      </c>
      <c r="C3200" t="str">
        <f>f_info_setupdate(A3200)</f>
        <v>2011-04-22</v>
      </c>
      <c r="D3200" s="16">
        <f t="shared" si="49"/>
        <v>3566</v>
      </c>
      <c r="F3200" s="17">
        <f>f_netasset_total(A3200,参数!$B$1,100000000)</f>
        <v>3.1587556699</v>
      </c>
      <c r="G3200" s="17">
        <f ca="1">f_nav_adjustedreturn(A3200,参数!$B$2,参数!$B$1)</f>
        <v>88.3037974683544</v>
      </c>
      <c r="H3200" s="17">
        <f ca="1">f_nav_periodreturnrankingper(A3200,参数!$B$2,参数!$B$1,3)</f>
        <v>20.4121687929342</v>
      </c>
      <c r="I3200" s="17">
        <f ca="1">f_nav_adjustedreturn(A3200,参数!$B$3,参数!$B$2)</f>
        <v>37.3435326842837</v>
      </c>
      <c r="J3200" s="17">
        <f ca="1">f_nav_periodreturnrankingper(A3200,参数!$B$3,参数!$B$2,3)</f>
        <v>60.8815426997245</v>
      </c>
      <c r="K3200" s="17">
        <f ca="1">f_nav_adjustedreturn(A3200,参数!$B$4,参数!$B$3)</f>
        <v>-31.3603818615752</v>
      </c>
      <c r="L3200" s="17">
        <f ca="1">f_nav_periodreturnrankingper(A3200,参数!$B$4,参数!$B$3,3)</f>
        <v>86.0824742268041</v>
      </c>
      <c r="M3200" s="17">
        <f ca="1">f_nav_adjustedreturn(A3200,参数!$B$5,参数!$B$4)</f>
        <v>-10.194384449244</v>
      </c>
      <c r="N3200" s="17">
        <f ca="1">f_nav_periodreturnrankingper(A3200,参数!$B$5,参数!$B$4,3)</f>
        <v>97.4708171206226</v>
      </c>
      <c r="O3200" s="17">
        <f ca="1">f_nav_adjustedreturn(A3200,参数!$B$6,参数!$B$5)</f>
        <v>31.055900621118</v>
      </c>
      <c r="P3200" s="17">
        <f ca="1">f_nav_periodreturnrankingper(A3200,参数!$B$6,参数!$B$5,3)</f>
        <v>0.626304801670146</v>
      </c>
      <c r="Q3200" s="25">
        <f>f_return(A3200,1,参数!$B$1-365/2,参数!$B$1)</f>
        <v>90.1315551893751</v>
      </c>
      <c r="R3200" s="25">
        <f ca="1">f_return(A3200,1,参数!$B$4,参数!$B$1)</f>
        <v>21.0611829881425</v>
      </c>
      <c r="S3200" s="25">
        <f ca="1">f_return(A3200,1,参数!$B$6,参数!$B$1)</f>
        <v>15.9767621463533</v>
      </c>
      <c r="T3200" t="str">
        <f>f_info_investtype(A3200)</f>
        <v>偏股混合型基金</v>
      </c>
      <c r="U3200" t="str">
        <f>f_info_fundmanager(A3200)</f>
        <v>王增财</v>
      </c>
      <c r="V3200">
        <f>f_info_manager_onthepostdays(A3200,1)</f>
        <v>941</v>
      </c>
      <c r="W3200" s="25">
        <f ca="1">f_return_1w(A3200,"0",参数!$B$2)</f>
        <v>-4.81927710843374</v>
      </c>
      <c r="X3200" s="25">
        <f>f_return_1m(A3200,"0",参数!$B$1)</f>
        <v>14.3955705936635</v>
      </c>
      <c r="Y3200" s="25">
        <f>f_return_3m(A3200,0,参数!$B$1)</f>
        <v>29.581881533101</v>
      </c>
      <c r="Z3200" s="25">
        <f>f_return_6m(A3200,0,参数!B3199)</f>
        <v>43.3969053616409</v>
      </c>
      <c r="AA3200" t="str">
        <f>f_dq_status(A3200,参数!$B$1)</f>
        <v>开放申购|开放赎回</v>
      </c>
      <c r="AB3200" s="17">
        <f ca="1">f_risk_maxdownside(A3200,参数!$B$6,参数!$B$1)</f>
        <v>-44.973544973545</v>
      </c>
      <c r="AC3200" s="17">
        <f ca="1">f_risk_maxdownside(A3200,参数!$B$4,参数!$B$1)</f>
        <v>-34.968734968735</v>
      </c>
      <c r="AD3200" t="str">
        <f ca="1">f_risk_maxdownside_date(A3200,参数!$B$6,参数!$B$1)</f>
        <v>20161129-20190103</v>
      </c>
    </row>
    <row r="3201" spans="1:30">
      <c r="A3201" s="15" t="s">
        <v>3229</v>
      </c>
      <c r="B3201" t="str">
        <f>f_info_name(A3201)</f>
        <v>博时睿远事件驱动</v>
      </c>
      <c r="C3201" t="str">
        <f>f_info_setupdate(A3201)</f>
        <v>2016-04-15</v>
      </c>
      <c r="D3201" s="16">
        <f t="shared" si="49"/>
        <v>1746</v>
      </c>
      <c r="F3201" s="17">
        <f>f_netasset_total(A3201,参数!$B$1,100000000)</f>
        <v>2.2706785224</v>
      </c>
      <c r="G3201" s="17">
        <f ca="1">f_nav_adjustedreturn(A3201,参数!$B$2,参数!$B$1)</f>
        <v>74.217042971595</v>
      </c>
      <c r="H3201" s="17">
        <f ca="1">f_nav_periodreturnrankingper(A3201,参数!$B$2,参数!$B$1,3)</f>
        <v>20.4340921122287</v>
      </c>
      <c r="I3201" s="17">
        <f ca="1">f_nav_adjustedreturn(A3201,参数!$B$3,参数!$B$2)</f>
        <v>54.0965207631874</v>
      </c>
      <c r="J3201" s="17">
        <f ca="1">f_nav_periodreturnrankingper(A3201,参数!$B$3,参数!$B$2,3)</f>
        <v>13.1549609810479</v>
      </c>
      <c r="K3201" s="17">
        <f ca="1">f_nav_adjustedreturn(A3201,参数!$B$4,参数!$B$3)</f>
        <v>-11.7821782178218</v>
      </c>
      <c r="L3201" s="17">
        <f ca="1">f_nav_periodreturnrankingper(A3201,参数!$B$4,参数!$B$3,3)</f>
        <v>44.0949935815148</v>
      </c>
      <c r="M3201" s="17">
        <f ca="1">f_nav_adjustedreturn(A3201,参数!$B$5,参数!$B$4)</f>
        <v>3.27533265097236</v>
      </c>
      <c r="N3201" s="17">
        <f ca="1">f_nav_periodreturnrankingper(A3201,参数!$B$5,参数!$B$4,3)</f>
        <v>83.1363278171789</v>
      </c>
      <c r="O3201" s="17">
        <f ca="1">f_nav_adjustedreturn(A3201,参数!$B$6,参数!$B$5)</f>
        <v>0</v>
      </c>
      <c r="P3201" s="17">
        <f ca="1">f_nav_periodreturnrankingper(A3201,参数!$B$6,参数!$B$5,3)</f>
        <v>0</v>
      </c>
      <c r="Q3201" s="25">
        <f>f_return(A3201,1,参数!$B$1-365/2,参数!$B$1)</f>
        <v>72.9077472424186</v>
      </c>
      <c r="R3201" s="25">
        <f ca="1">f_return(A3201,1,参数!$B$4,参数!$B$1)</f>
        <v>33.2598703675692</v>
      </c>
      <c r="S3201" s="25">
        <f ca="1">f_return(A3201,1,参数!$B$6,参数!$B$1)</f>
        <v>0</v>
      </c>
      <c r="T3201" t="str">
        <f>f_info_investtype(A3201)</f>
        <v>灵活配置型基金</v>
      </c>
      <c r="U3201" t="str">
        <f>f_info_fundmanager(A3201)</f>
        <v>陈伟</v>
      </c>
      <c r="V3201">
        <f>f_info_manager_onthepostdays(A3201,1)</f>
        <v>470</v>
      </c>
      <c r="W3201" s="25">
        <f ca="1">f_return_1w(A3201,"0",参数!$B$2)</f>
        <v>-0.723065798987709</v>
      </c>
      <c r="X3201" s="25">
        <f>f_return_1m(A3201,"0",参数!$B$1)</f>
        <v>14.2311365807068</v>
      </c>
      <c r="Y3201" s="25">
        <f>f_return_3m(A3201,0,参数!$B$1)</f>
        <v>26.8292682926829</v>
      </c>
      <c r="Z3201" s="25">
        <f>f_return_6m(A3201,0,参数!B3200)</f>
        <v>27.9620853080569</v>
      </c>
      <c r="AA3201" t="str">
        <f>f_dq_status(A3201,参数!$B$1)</f>
        <v>开放申购|开放赎回</v>
      </c>
      <c r="AB3201" s="17">
        <f ca="1">f_risk_maxdownside(A3201,参数!$B$6,参数!$B$1)</f>
        <v>-20.4854368932039</v>
      </c>
      <c r="AC3201" s="17">
        <f ca="1">f_risk_maxdownside(A3201,参数!$B$4,参数!$B$1)</f>
        <v>-20.4854368932039</v>
      </c>
      <c r="AD3201" t="str">
        <f ca="1">f_risk_maxdownside_date(A3201,参数!$B$6,参数!$B$1)</f>
        <v>20180313-20181018</v>
      </c>
    </row>
    <row r="3202" spans="1:30">
      <c r="A3202" s="15" t="s">
        <v>3230</v>
      </c>
      <c r="B3202" t="str">
        <f>f_info_name(A3202)</f>
        <v>博时睿利事件驱动</v>
      </c>
      <c r="C3202" t="str">
        <f>f_info_setupdate(A3202)</f>
        <v>2016-05-31</v>
      </c>
      <c r="D3202" s="16">
        <f t="shared" si="49"/>
        <v>1700</v>
      </c>
      <c r="F3202" s="17">
        <f>f_netasset_total(A3202,参数!$B$1,100000000)</f>
        <v>1.3762734117</v>
      </c>
      <c r="G3202" s="17">
        <f ca="1">f_nav_adjustedreturn(A3202,参数!$B$2,参数!$B$1)</f>
        <v>64.3356643356644</v>
      </c>
      <c r="H3202" s="17">
        <f ca="1">f_nav_periodreturnrankingper(A3202,参数!$B$2,参数!$B$1,3)</f>
        <v>30.1746956061408</v>
      </c>
      <c r="I3202" s="17">
        <f ca="1">f_nav_adjustedreturn(A3202,参数!$B$3,参数!$B$2)</f>
        <v>59.6774193548387</v>
      </c>
      <c r="J3202" s="17">
        <f ca="1">f_nav_periodreturnrankingper(A3202,参数!$B$3,参数!$B$2,3)</f>
        <v>9.30880713489409</v>
      </c>
      <c r="K3202" s="17">
        <f ca="1">f_nav_adjustedreturn(A3202,参数!$B$4,参数!$B$3)</f>
        <v>-22.5744476464937</v>
      </c>
      <c r="L3202" s="17">
        <f ca="1">f_nav_periodreturnrankingper(A3202,参数!$B$4,参数!$B$3,3)</f>
        <v>75.8023106546855</v>
      </c>
      <c r="M3202" s="17">
        <f ca="1">f_nav_adjustedreturn(A3202,参数!$B$5,参数!$B$4)</f>
        <v>6.65301944728762</v>
      </c>
      <c r="N3202" s="17">
        <f ca="1">f_nav_periodreturnrankingper(A3202,参数!$B$5,参数!$B$4,3)</f>
        <v>69.1095350669819</v>
      </c>
      <c r="O3202" s="17">
        <f ca="1">f_nav_adjustedreturn(A3202,参数!$B$6,参数!$B$5)</f>
        <v>0</v>
      </c>
      <c r="P3202" s="17">
        <f ca="1">f_nav_periodreturnrankingper(A3202,参数!$B$6,参数!$B$5,3)</f>
        <v>0</v>
      </c>
      <c r="Q3202" s="25">
        <f>f_return(A3202,1,参数!$B$1-365/2,参数!$B$1)</f>
        <v>69.2933162360699</v>
      </c>
      <c r="R3202" s="25">
        <f ca="1">f_return(A3202,1,参数!$B$4,参数!$B$1)</f>
        <v>26.6269800576959</v>
      </c>
      <c r="S3202" s="25">
        <f ca="1">f_return(A3202,1,参数!$B$6,参数!$B$1)</f>
        <v>0</v>
      </c>
      <c r="T3202" t="str">
        <f>f_info_investtype(A3202)</f>
        <v>灵活配置型基金</v>
      </c>
      <c r="U3202" t="str">
        <f>f_info_fundmanager(A3202)</f>
        <v>金晟哲,陈曦</v>
      </c>
      <c r="V3202">
        <f>f_info_manager_onthepostdays(A3202,1)</f>
        <v>1444</v>
      </c>
      <c r="W3202" s="25">
        <f ca="1">f_return_1w(A3202,"0",参数!$B$2)</f>
        <v>-1.2279355333845</v>
      </c>
      <c r="X3202" s="25">
        <f>f_return_1m(A3202,"0",参数!$B$1)</f>
        <v>17.6961602671119</v>
      </c>
      <c r="Y3202" s="25">
        <f>f_return_3m(A3202,0,参数!$B$1)</f>
        <v>32.1875</v>
      </c>
      <c r="Z3202" s="25">
        <f>f_return_6m(A3202,0,参数!B3201)</f>
        <v>26.0386190754827</v>
      </c>
      <c r="AA3202" t="str">
        <f>f_dq_status(A3202,参数!$B$1)</f>
        <v>开放申购|开放赎回</v>
      </c>
      <c r="AB3202" s="17">
        <f ca="1">f_risk_maxdownside(A3202,参数!$B$6,参数!$B$1)</f>
        <v>-29.2706333973129</v>
      </c>
      <c r="AC3202" s="17">
        <f ca="1">f_risk_maxdownside(A3202,参数!$B$4,参数!$B$1)</f>
        <v>-29.2706333973129</v>
      </c>
      <c r="AD3202" t="str">
        <f ca="1">f_risk_maxdownside_date(A3202,参数!$B$6,参数!$B$1)</f>
        <v>20180125-20181018</v>
      </c>
    </row>
    <row r="3203" spans="1:30">
      <c r="A3203" s="15" t="s">
        <v>3231</v>
      </c>
      <c r="B3203" t="str">
        <f>f_info_name(A3203)</f>
        <v>博时弘盈A</v>
      </c>
      <c r="C3203" t="str">
        <f>f_info_setupdate(A3203)</f>
        <v>2016-08-01</v>
      </c>
      <c r="D3203" s="16">
        <f t="shared" ref="D3203:D3266" si="50">DATEDIF(C3203,"2021-1-25","d")</f>
        <v>1638</v>
      </c>
      <c r="F3203" s="17">
        <f>f_netasset_total(A3203,参数!$B$1,100000000)</f>
        <v>0.7534870316</v>
      </c>
      <c r="G3203" s="17">
        <f ca="1">f_nav_adjustedreturn(A3203,参数!$B$2,参数!$B$1)</f>
        <v>14.6490518558461</v>
      </c>
      <c r="H3203" s="17">
        <f ca="1">f_nav_periodreturnrankingper(A3203,参数!$B$2,参数!$B$1,3)</f>
        <v>58.2887700534759</v>
      </c>
      <c r="I3203" s="17">
        <f ca="1">f_nav_adjustedreturn(A3203,参数!$B$3,参数!$B$2)</f>
        <v>10.5074982619923</v>
      </c>
      <c r="J3203" s="17">
        <f ca="1">f_nav_periodreturnrankingper(A3203,参数!$B$3,参数!$B$2,3)</f>
        <v>45.9649122807018</v>
      </c>
      <c r="K3203" s="17">
        <f ca="1">f_nav_adjustedreturn(A3203,参数!$B$4,参数!$B$3)</f>
        <v>-1.19713472671965</v>
      </c>
      <c r="L3203" s="17">
        <f ca="1">f_nav_periodreturnrankingper(A3203,参数!$B$4,参数!$B$3,3)</f>
        <v>60.8888888888889</v>
      </c>
      <c r="M3203" s="17">
        <f ca="1">f_nav_adjustedreturn(A3203,参数!$B$5,参数!$B$4)</f>
        <v>2.11634904714142</v>
      </c>
      <c r="N3203" s="17">
        <f ca="1">f_nav_periodreturnrankingper(A3203,参数!$B$5,参数!$B$4,3)</f>
        <v>89.1891891891892</v>
      </c>
      <c r="O3203" s="17">
        <f ca="1">f_nav_adjustedreturn(A3203,参数!$B$6,参数!$B$5)</f>
        <v>0</v>
      </c>
      <c r="P3203" s="17">
        <f ca="1">f_nav_periodreturnrankingper(A3203,参数!$B$6,参数!$B$5,3)</f>
        <v>0</v>
      </c>
      <c r="Q3203" s="25">
        <f>f_return(A3203,1,参数!$B$1-365/2,参数!$B$1)</f>
        <v>16.5140229877114</v>
      </c>
      <c r="R3203" s="25">
        <f ca="1">f_return(A3203,1,参数!$B$4,参数!$B$1)</f>
        <v>7.7657911787981</v>
      </c>
      <c r="S3203" s="25">
        <f ca="1">f_return(A3203,1,参数!$B$6,参数!$B$1)</f>
        <v>0</v>
      </c>
      <c r="T3203" t="str">
        <f>f_info_investtype(A3203)</f>
        <v>偏债混合型基金</v>
      </c>
      <c r="U3203" t="str">
        <f>f_info_fundmanager(A3203)</f>
        <v>张锦</v>
      </c>
      <c r="V3203">
        <f>f_info_manager_onthepostdays(A3203,1)</f>
        <v>6</v>
      </c>
      <c r="W3203" s="25">
        <f ca="1">f_return_1w(A3203,"0",参数!$B$2)</f>
        <v>-0.740410347903655</v>
      </c>
      <c r="X3203" s="25">
        <f>f_return_1m(A3203,"0",参数!$B$1)</f>
        <v>3.65645567563177</v>
      </c>
      <c r="Y3203" s="25">
        <f>f_return_3m(A3203,0,参数!$B$1)</f>
        <v>8.06437950021177</v>
      </c>
      <c r="Z3203" s="25">
        <f>f_return_6m(A3203,0,参数!B3202)</f>
        <v>0.656561562778633</v>
      </c>
      <c r="AA3203" t="str">
        <f>f_dq_status(A3203,参数!$B$1)</f>
        <v>暂停申购|暂停赎回</v>
      </c>
      <c r="AB3203" s="17">
        <f ca="1">f_risk_maxdownside(A3203,参数!$B$6,参数!$B$1)</f>
        <v>-9.31054239877769</v>
      </c>
      <c r="AC3203" s="17">
        <f ca="1">f_risk_maxdownside(A3203,参数!$B$4,参数!$B$1)</f>
        <v>-9.31054239877769</v>
      </c>
      <c r="AD3203" t="str">
        <f ca="1">f_risk_maxdownside_date(A3203,参数!$B$6,参数!$B$1)</f>
        <v>20180509-20181018</v>
      </c>
    </row>
    <row r="3204" spans="1:30">
      <c r="A3204" s="15" t="s">
        <v>3232</v>
      </c>
      <c r="B3204" t="str">
        <f>f_info_name(A3204)</f>
        <v>博时睿益事件驱动</v>
      </c>
      <c r="C3204" t="str">
        <f>f_info_setupdate(A3204)</f>
        <v>2016-08-19</v>
      </c>
      <c r="D3204" s="16">
        <f t="shared" si="50"/>
        <v>1620</v>
      </c>
      <c r="F3204" s="17">
        <f>f_netasset_total(A3204,参数!$B$1,100000000)</f>
        <v>0.5308049837</v>
      </c>
      <c r="G3204" s="17">
        <f ca="1">f_nav_adjustedreturn(A3204,参数!$B$2,参数!$B$1)</f>
        <v>58.1395348837209</v>
      </c>
      <c r="H3204" s="17">
        <f ca="1">f_nav_periodreturnrankingper(A3204,参数!$B$2,参数!$B$1,3)</f>
        <v>36.7390153520381</v>
      </c>
      <c r="I3204" s="17">
        <f ca="1">f_nav_adjustedreturn(A3204,参数!$B$3,参数!$B$2)</f>
        <v>33.0952380952381</v>
      </c>
      <c r="J3204" s="17">
        <f ca="1">f_nav_periodreturnrankingper(A3204,参数!$B$3,参数!$B$2,3)</f>
        <v>39.1861761426979</v>
      </c>
      <c r="K3204" s="17">
        <f ca="1">f_nav_adjustedreturn(A3204,参数!$B$4,参数!$B$3)</f>
        <v>-16.99604743083</v>
      </c>
      <c r="L3204" s="17">
        <f ca="1">f_nav_periodreturnrankingper(A3204,参数!$B$4,参数!$B$3,3)</f>
        <v>56.1617458279846</v>
      </c>
      <c r="M3204" s="17">
        <f ca="1">f_nav_adjustedreturn(A3204,参数!$B$5,参数!$B$4)</f>
        <v>0.999000999001</v>
      </c>
      <c r="N3204" s="17">
        <f ca="1">f_nav_periodreturnrankingper(A3204,参数!$B$5,参数!$B$4,3)</f>
        <v>91.3317572892041</v>
      </c>
      <c r="O3204" s="17">
        <f ca="1">f_nav_adjustedreturn(A3204,参数!$B$6,参数!$B$5)</f>
        <v>0</v>
      </c>
      <c r="P3204" s="17">
        <f ca="1">f_nav_periodreturnrankingper(A3204,参数!$B$6,参数!$B$5,3)</f>
        <v>0</v>
      </c>
      <c r="Q3204" s="25">
        <f>f_return(A3204,1,参数!$B$1-365/2,参数!$B$1)</f>
        <v>66.5735618756447</v>
      </c>
      <c r="R3204" s="25">
        <f ca="1">f_return(A3204,1,参数!$B$4,参数!$B$1)</f>
        <v>20.4185952587891</v>
      </c>
      <c r="S3204" s="25">
        <f ca="1">f_return(A3204,1,参数!$B$6,参数!$B$1)</f>
        <v>0</v>
      </c>
      <c r="T3204" t="str">
        <f>f_info_investtype(A3204)</f>
        <v>灵活配置型基金</v>
      </c>
      <c r="U3204" t="str">
        <f>f_info_fundmanager(A3204)</f>
        <v>张锦</v>
      </c>
      <c r="V3204">
        <f>f_info_manager_onthepostdays(A3204,1)</f>
        <v>913</v>
      </c>
      <c r="W3204" s="25">
        <f ca="1">f_return_1w(A3204,"0",参数!$B$2)</f>
        <v>-1.23674911660776</v>
      </c>
      <c r="X3204" s="25">
        <f>f_return_1m(A3204,"0",参数!$B$1)</f>
        <v>11.4754098360656</v>
      </c>
      <c r="Y3204" s="25">
        <f>f_return_3m(A3204,0,参数!$B$1)</f>
        <v>25.6574271499645</v>
      </c>
      <c r="Z3204" s="25">
        <f>f_return_6m(A3204,0,参数!B3203)</f>
        <v>20.3448275862069</v>
      </c>
      <c r="AA3204" t="str">
        <f>f_dq_status(A3204,参数!$B$1)</f>
        <v>开放申购|开放赎回</v>
      </c>
      <c r="AB3204" s="17">
        <f ca="1">f_risk_maxdownside(A3204,参数!$B$6,参数!$B$1)</f>
        <v>-27.5443510737628</v>
      </c>
      <c r="AC3204" s="17">
        <f ca="1">f_risk_maxdownside(A3204,参数!$B$4,参数!$B$1)</f>
        <v>-23.395853899309</v>
      </c>
      <c r="AD3204" t="str">
        <f ca="1">f_risk_maxdownside_date(A3204,参数!$B$6,参数!$B$1)</f>
        <v>20171114-20181018</v>
      </c>
    </row>
    <row r="3205" spans="1:30">
      <c r="A3205" s="15" t="s">
        <v>3233</v>
      </c>
      <c r="B3205" t="str">
        <f>f_info_name(A3205)</f>
        <v>博时弘泰</v>
      </c>
      <c r="C3205" t="str">
        <f>f_info_setupdate(A3205)</f>
        <v>2016-12-09</v>
      </c>
      <c r="D3205" s="16">
        <f t="shared" si="50"/>
        <v>1508</v>
      </c>
      <c r="F3205" s="17">
        <f>f_netasset_total(A3205,参数!$B$1,100000000)</f>
        <v>1.1214617167</v>
      </c>
      <c r="G3205" s="17">
        <f ca="1">f_nav_adjustedreturn(A3205,参数!$B$2,参数!$B$1)</f>
        <v>19.0504363259873</v>
      </c>
      <c r="H3205" s="17">
        <f ca="1">f_nav_periodreturnrankingper(A3205,参数!$B$2,参数!$B$1,3)</f>
        <v>35.2941176470588</v>
      </c>
      <c r="I3205" s="17">
        <f ca="1">f_nav_adjustedreturn(A3205,参数!$B$3,参数!$B$2)</f>
        <v>23.4998630011873</v>
      </c>
      <c r="J3205" s="17">
        <f ca="1">f_nav_periodreturnrankingper(A3205,参数!$B$3,参数!$B$2,3)</f>
        <v>5.6140350877193</v>
      </c>
      <c r="K3205" s="17">
        <f ca="1">f_nav_adjustedreturn(A3205,参数!$B$4,参数!$B$3)</f>
        <v>4.99616417337937</v>
      </c>
      <c r="L3205" s="17">
        <f ca="1">f_nav_periodreturnrankingper(A3205,参数!$B$4,参数!$B$3,3)</f>
        <v>8.44444444444444</v>
      </c>
      <c r="M3205" s="17">
        <f ca="1">f_nav_adjustedreturn(A3205,参数!$B$5,参数!$B$4)</f>
        <v>4.73579262213361</v>
      </c>
      <c r="N3205" s="17">
        <f ca="1">f_nav_periodreturnrankingper(A3205,参数!$B$5,参数!$B$4,3)</f>
        <v>63.963963963964</v>
      </c>
      <c r="O3205" s="17">
        <f ca="1">f_nav_adjustedreturn(A3205,参数!$B$6,参数!$B$5)</f>
        <v>0</v>
      </c>
      <c r="P3205" s="17">
        <f ca="1">f_nav_periodreturnrankingper(A3205,参数!$B$6,参数!$B$5,3)</f>
        <v>0</v>
      </c>
      <c r="Q3205" s="25">
        <f>f_return(A3205,1,参数!$B$1-365/2,参数!$B$1)</f>
        <v>22.8274738082935</v>
      </c>
      <c r="R3205" s="25">
        <f ca="1">f_return(A3205,1,参数!$B$4,参数!$B$1)</f>
        <v>15.5578932598801</v>
      </c>
      <c r="S3205" s="25">
        <f ca="1">f_return(A3205,1,参数!$B$6,参数!$B$1)</f>
        <v>0</v>
      </c>
      <c r="T3205" t="str">
        <f>f_info_investtype(A3205)</f>
        <v>偏债混合型基金</v>
      </c>
      <c r="U3205" t="str">
        <f>f_info_fundmanager(A3205)</f>
        <v>陈鹏扬</v>
      </c>
      <c r="V3205">
        <f>f_info_manager_onthepostdays(A3205,1)</f>
        <v>1525</v>
      </c>
      <c r="W3205" s="25">
        <f ca="1">f_return_1w(A3205,"0",参数!$B$2)</f>
        <v>-1.01024890190337</v>
      </c>
      <c r="X3205" s="25">
        <f>f_return_1m(A3205,"0",参数!$B$1)</f>
        <v>4.33599066692592</v>
      </c>
      <c r="Y3205" s="25">
        <f>f_return_3m(A3205,0,参数!$B$1)</f>
        <v>6.18033111272343</v>
      </c>
      <c r="Z3205" s="25">
        <f>f_return_6m(A3205,0,参数!B3204)</f>
        <v>1.43035233908536</v>
      </c>
      <c r="AA3205" t="str">
        <f>f_dq_status(A3205,参数!$B$1)</f>
        <v>暂停申购|暂停赎回</v>
      </c>
      <c r="AB3205" s="17">
        <f ca="1">f_risk_maxdownside(A3205,参数!$B$6,参数!$B$1)</f>
        <v>-7.47868453105969</v>
      </c>
      <c r="AC3205" s="17">
        <f ca="1">f_risk_maxdownside(A3205,参数!$B$4,参数!$B$1)</f>
        <v>-7.47868453105969</v>
      </c>
      <c r="AD3205" t="str">
        <f ca="1">f_risk_maxdownside_date(A3205,参数!$B$6,参数!$B$1)</f>
        <v>20190405-20190606</v>
      </c>
    </row>
    <row r="3206" spans="1:30">
      <c r="A3206" s="15" t="s">
        <v>3234</v>
      </c>
      <c r="B3206" t="str">
        <f>f_info_name(A3206)</f>
        <v>博时创业板两年定开</v>
      </c>
      <c r="C3206" t="str">
        <f>f_info_setupdate(A3206)</f>
        <v>2020-09-03</v>
      </c>
      <c r="D3206" s="16">
        <f t="shared" si="50"/>
        <v>144</v>
      </c>
      <c r="F3206" s="17">
        <f>f_netasset_total(A3206,参数!$B$1,100000000)</f>
        <v>6.5825425777</v>
      </c>
      <c r="G3206" s="17">
        <f ca="1">f_nav_adjustedreturn(A3206,参数!$B$2,参数!$B$1)</f>
        <v>0</v>
      </c>
      <c r="H3206" s="17">
        <f ca="1">f_nav_periodreturnrankingper(A3206,参数!$B$2,参数!$B$1,3)</f>
        <v>0</v>
      </c>
      <c r="I3206" s="17">
        <f ca="1">f_nav_adjustedreturn(A3206,参数!$B$3,参数!$B$2)</f>
        <v>0</v>
      </c>
      <c r="J3206" s="17">
        <f ca="1">f_nav_periodreturnrankingper(A3206,参数!$B$3,参数!$B$2,3)</f>
        <v>0</v>
      </c>
      <c r="K3206" s="17">
        <f ca="1">f_nav_adjustedreturn(A3206,参数!$B$4,参数!$B$3)</f>
        <v>0</v>
      </c>
      <c r="L3206" s="17">
        <f ca="1">f_nav_periodreturnrankingper(A3206,参数!$B$4,参数!$B$3,3)</f>
        <v>0</v>
      </c>
      <c r="M3206" s="17">
        <f ca="1">f_nav_adjustedreturn(A3206,参数!$B$5,参数!$B$4)</f>
        <v>0</v>
      </c>
      <c r="N3206" s="17">
        <f ca="1">f_nav_periodreturnrankingper(A3206,参数!$B$5,参数!$B$4,3)</f>
        <v>0</v>
      </c>
      <c r="O3206" s="17">
        <f ca="1">f_nav_adjustedreturn(A3206,参数!$B$6,参数!$B$5)</f>
        <v>0</v>
      </c>
      <c r="P3206" s="17">
        <f ca="1">f_nav_periodreturnrankingper(A3206,参数!$B$6,参数!$B$5,3)</f>
        <v>0</v>
      </c>
      <c r="Q3206" s="25">
        <f>f_return(A3206,1,参数!$B$1-365/2,参数!$B$1)</f>
        <v>0</v>
      </c>
      <c r="R3206" s="25">
        <f ca="1">f_return(A3206,1,参数!$B$4,参数!$B$1)</f>
        <v>0</v>
      </c>
      <c r="S3206" s="25">
        <f ca="1">f_return(A3206,1,参数!$B$6,参数!$B$1)</f>
        <v>0</v>
      </c>
      <c r="T3206" t="str">
        <f>f_info_investtype(A3206)</f>
        <v>偏股混合型基金</v>
      </c>
      <c r="U3206" t="str">
        <f>f_info_fundmanager(A3206)</f>
        <v>肖瑞瑾,郭晓林</v>
      </c>
      <c r="V3206">
        <f>f_info_manager_onthepostdays(A3206,1)</f>
        <v>161</v>
      </c>
      <c r="W3206" s="25">
        <f ca="1">f_return_1w(A3206,"0",参数!$B$2)</f>
        <v>0</v>
      </c>
      <c r="X3206" s="25">
        <f>f_return_1m(A3206,"0",参数!$B$1)</f>
        <v>11.5019799244866</v>
      </c>
      <c r="Y3206" s="25">
        <f>f_return_3m(A3206,0,参数!$B$1)</f>
        <v>22.5258044930176</v>
      </c>
      <c r="Z3206" s="25">
        <f>f_return_6m(A3206,0,参数!B3205)</f>
        <v>0</v>
      </c>
      <c r="AA3206" t="str">
        <f>f_dq_status(A3206,参数!$B$1)</f>
        <v>封闭期</v>
      </c>
      <c r="AB3206" s="17">
        <f ca="1">f_risk_maxdownside(A3206,参数!$B$6,参数!$B$1)</f>
        <v>-2.80318678076128</v>
      </c>
      <c r="AC3206" s="17">
        <f ca="1">f_risk_maxdownside(A3206,参数!$B$4,参数!$B$1)</f>
        <v>-2.80318678076128</v>
      </c>
      <c r="AD3206" t="str">
        <f ca="1">f_risk_maxdownside_date(A3206,参数!$B$6,参数!$B$1)</f>
        <v>20201017-20201023</v>
      </c>
    </row>
    <row r="3207" spans="1:30">
      <c r="A3207" s="15" t="s">
        <v>3235</v>
      </c>
      <c r="B3207" t="str">
        <f>f_info_name(A3207)</f>
        <v>鹏华普天收益</v>
      </c>
      <c r="C3207" t="str">
        <f>f_info_setupdate(A3207)</f>
        <v>2003-07-12</v>
      </c>
      <c r="D3207" s="16">
        <f t="shared" si="50"/>
        <v>6407</v>
      </c>
      <c r="F3207" s="17">
        <f>f_netasset_total(A3207,参数!$B$1,100000000)</f>
        <v>6.1124319359</v>
      </c>
      <c r="G3207" s="17">
        <f ca="1">f_nav_adjustedreturn(A3207,参数!$B$2,参数!$B$1)</f>
        <v>86.4040373195972</v>
      </c>
      <c r="H3207" s="17">
        <f ca="1">f_nav_periodreturnrankingper(A3207,参数!$B$2,参数!$B$1,3)</f>
        <v>22.8655544651619</v>
      </c>
      <c r="I3207" s="17">
        <f ca="1">f_nav_adjustedreturn(A3207,参数!$B$3,参数!$B$2)</f>
        <v>53.9050873237053</v>
      </c>
      <c r="J3207" s="17">
        <f ca="1">f_nav_periodreturnrankingper(A3207,参数!$B$3,参数!$B$2,3)</f>
        <v>29.3388429752066</v>
      </c>
      <c r="K3207" s="17">
        <f ca="1">f_nav_adjustedreturn(A3207,参数!$B$4,参数!$B$3)</f>
        <v>-19.5945945945946</v>
      </c>
      <c r="L3207" s="17">
        <f ca="1">f_nav_periodreturnrankingper(A3207,参数!$B$4,参数!$B$3,3)</f>
        <v>27.4914089347079</v>
      </c>
      <c r="M3207" s="17">
        <f ca="1">f_nav_adjustedreturn(A3207,参数!$B$5,参数!$B$4)</f>
        <v>7.38362760834671</v>
      </c>
      <c r="N3207" s="17">
        <f ca="1">f_nav_periodreturnrankingper(A3207,参数!$B$5,参数!$B$4,3)</f>
        <v>80.1556420233463</v>
      </c>
      <c r="O3207" s="17">
        <f ca="1">f_nav_adjustedreturn(A3207,参数!$B$6,参数!$B$5)</f>
        <v>10.6092980302892</v>
      </c>
      <c r="P3207" s="17">
        <f ca="1">f_nav_periodreturnrankingper(A3207,参数!$B$6,参数!$B$5,3)</f>
        <v>24.0083507306889</v>
      </c>
      <c r="Q3207" s="25">
        <f>f_return(A3207,1,参数!$B$1-365/2,参数!$B$1)</f>
        <v>64.7709789755049</v>
      </c>
      <c r="R3207" s="25">
        <f ca="1">f_return(A3207,1,参数!$B$4,参数!$B$1)</f>
        <v>32.0953244408179</v>
      </c>
      <c r="S3207" s="25">
        <f ca="1">f_return(A3207,1,参数!$B$6,参数!$B$1)</f>
        <v>22.1769440182681</v>
      </c>
      <c r="T3207" t="str">
        <f>f_info_investtype(A3207)</f>
        <v>偏股混合型基金</v>
      </c>
      <c r="U3207" t="str">
        <f>f_info_fundmanager(A3207)</f>
        <v>蒋鑫</v>
      </c>
      <c r="V3207">
        <f>f_info_manager_onthepostdays(A3207,1)</f>
        <v>1293</v>
      </c>
      <c r="W3207" s="25">
        <f ca="1">f_return_1w(A3207,"0",参数!$B$2)</f>
        <v>-0.623441396508723</v>
      </c>
      <c r="X3207" s="25">
        <f>f_return_1m(A3207,"0",参数!$B$1)</f>
        <v>11.7022689802398</v>
      </c>
      <c r="Y3207" s="25">
        <f>f_return_3m(A3207,0,参数!$B$1)</f>
        <v>26.7611072898626</v>
      </c>
      <c r="Z3207" s="25">
        <f>f_return_6m(A3207,0,参数!B3206)</f>
        <v>21.5582834828108</v>
      </c>
      <c r="AA3207" t="str">
        <f>f_dq_status(A3207,参数!$B$1)</f>
        <v>开放申购|开放赎回</v>
      </c>
      <c r="AB3207" s="17">
        <f ca="1">f_risk_maxdownside(A3207,参数!$B$6,参数!$B$1)</f>
        <v>-27.6504297994269</v>
      </c>
      <c r="AC3207" s="17">
        <f ca="1">f_risk_maxdownside(A3207,参数!$B$4,参数!$B$1)</f>
        <v>-24.6268656716418</v>
      </c>
      <c r="AD3207" t="str">
        <f ca="1">f_risk_maxdownside_date(A3207,参数!$B$6,参数!$B$1)</f>
        <v>20171114-20190103</v>
      </c>
    </row>
    <row r="3208" spans="1:30">
      <c r="A3208" s="15" t="s">
        <v>3236</v>
      </c>
      <c r="B3208" t="str">
        <f>f_info_name(A3208)</f>
        <v>鹏华中国50</v>
      </c>
      <c r="C3208" t="str">
        <f>f_info_setupdate(A3208)</f>
        <v>2004-05-12</v>
      </c>
      <c r="D3208" s="16">
        <f t="shared" si="50"/>
        <v>6102</v>
      </c>
      <c r="F3208" s="17">
        <f>f_netasset_total(A3208,参数!$B$1,100000000)</f>
        <v>19.8907174152</v>
      </c>
      <c r="G3208" s="17">
        <f ca="1">f_nav_adjustedreturn(A3208,参数!$B$2,参数!$B$1)</f>
        <v>101.425914445133</v>
      </c>
      <c r="H3208" s="17">
        <f ca="1">f_nav_periodreturnrankingper(A3208,参数!$B$2,参数!$B$1,3)</f>
        <v>9.12659470068695</v>
      </c>
      <c r="I3208" s="17">
        <f ca="1">f_nav_adjustedreturn(A3208,参数!$B$3,参数!$B$2)</f>
        <v>62.9292929292929</v>
      </c>
      <c r="J3208" s="17">
        <f ca="1">f_nav_periodreturnrankingper(A3208,参数!$B$3,参数!$B$2,3)</f>
        <v>16.2534435261708</v>
      </c>
      <c r="K3208" s="17">
        <f ca="1">f_nav_adjustedreturn(A3208,参数!$B$4,参数!$B$3)</f>
        <v>-31.4878892733564</v>
      </c>
      <c r="L3208" s="17">
        <f ca="1">f_nav_periodreturnrankingper(A3208,参数!$B$4,参数!$B$3,3)</f>
        <v>86.426116838488</v>
      </c>
      <c r="M3208" s="17">
        <f ca="1">f_nav_adjustedreturn(A3208,参数!$B$5,参数!$B$4)</f>
        <v>29.229406554473</v>
      </c>
      <c r="N3208" s="17">
        <f ca="1">f_nav_periodreturnrankingper(A3208,参数!$B$5,参数!$B$4,3)</f>
        <v>29.9610894941634</v>
      </c>
      <c r="O3208" s="17">
        <f ca="1">f_nav_adjustedreturn(A3208,参数!$B$6,参数!$B$5)</f>
        <v>-3.08219178082193</v>
      </c>
      <c r="P3208" s="17">
        <f ca="1">f_nav_periodreturnrankingper(A3208,参数!$B$6,参数!$B$5,3)</f>
        <v>72.651356993737</v>
      </c>
      <c r="Q3208" s="25">
        <f>f_return(A3208,1,参数!$B$1-365/2,参数!$B$1)</f>
        <v>98.5968665765557</v>
      </c>
      <c r="R3208" s="25">
        <f ca="1">f_return(A3208,1,参数!$B$4,参数!$B$1)</f>
        <v>30.9745559524998</v>
      </c>
      <c r="S3208" s="25">
        <f ca="1">f_return(A3208,1,参数!$B$6,参数!$B$1)</f>
        <v>22.6772686297214</v>
      </c>
      <c r="T3208" t="str">
        <f>f_info_investtype(A3208)</f>
        <v>偏股混合型基金</v>
      </c>
      <c r="U3208" t="str">
        <f>f_info_fundmanager(A3208)</f>
        <v>王宗合</v>
      </c>
      <c r="V3208">
        <f>f_info_manager_onthepostdays(A3208,1)</f>
        <v>1293</v>
      </c>
      <c r="W3208" s="25">
        <f ca="1">f_return_1w(A3208,"0",参数!$B$2)</f>
        <v>-3.8736591179976</v>
      </c>
      <c r="X3208" s="25">
        <f>f_return_1m(A3208,"0",参数!$B$1)</f>
        <v>12.6169844020797</v>
      </c>
      <c r="Y3208" s="25">
        <f>f_return_3m(A3208,0,参数!$B$1)</f>
        <v>30.2204408817635</v>
      </c>
      <c r="Z3208" s="25">
        <f>f_return_6m(A3208,0,参数!B3207)</f>
        <v>39.7976391231029</v>
      </c>
      <c r="AA3208" t="str">
        <f>f_dq_status(A3208,参数!$B$1)</f>
        <v>开放申购|开放赎回</v>
      </c>
      <c r="AB3208" s="17">
        <f ca="1">f_risk_maxdownside(A3208,参数!$B$6,参数!$B$1)</f>
        <v>-39.7306397306397</v>
      </c>
      <c r="AC3208" s="17">
        <f ca="1">f_risk_maxdownside(A3208,参数!$B$4,参数!$B$1)</f>
        <v>-38.6566141192598</v>
      </c>
      <c r="AD3208" t="str">
        <f ca="1">f_risk_maxdownside_date(A3208,参数!$B$6,参数!$B$1)</f>
        <v>20180124-20181029</v>
      </c>
    </row>
    <row r="3209" spans="1:30">
      <c r="A3209" s="15" t="s">
        <v>3237</v>
      </c>
      <c r="B3209" t="str">
        <f>f_info_name(A3209)</f>
        <v>鹏华价值优势</v>
      </c>
      <c r="C3209" t="str">
        <f>f_info_setupdate(A3209)</f>
        <v>2006-07-18</v>
      </c>
      <c r="D3209" s="16">
        <f t="shared" si="50"/>
        <v>5305</v>
      </c>
      <c r="F3209" s="17">
        <f>f_netasset_total(A3209,参数!$B$1,100000000)</f>
        <v>22.7630090091</v>
      </c>
      <c r="G3209" s="17">
        <f ca="1">f_nav_adjustedreturn(A3209,参数!$B$2,参数!$B$1)</f>
        <v>54.8649840467229</v>
      </c>
      <c r="H3209" s="17">
        <f ca="1">f_nav_periodreturnrankingper(A3209,参数!$B$2,参数!$B$1,3)</f>
        <v>71.6388616290481</v>
      </c>
      <c r="I3209" s="17">
        <f ca="1">f_nav_adjustedreturn(A3209,参数!$B$3,参数!$B$2)</f>
        <v>52.9959446689063</v>
      </c>
      <c r="J3209" s="17">
        <f ca="1">f_nav_periodreturnrankingper(A3209,参数!$B$3,参数!$B$2,3)</f>
        <v>30.3030303030303</v>
      </c>
      <c r="K3209" s="17">
        <f ca="1">f_nav_adjustedreturn(A3209,参数!$B$4,参数!$B$3)</f>
        <v>-29.9881936245573</v>
      </c>
      <c r="L3209" s="17">
        <f ca="1">f_nav_periodreturnrankingper(A3209,参数!$B$4,参数!$B$3,3)</f>
        <v>80.9278350515464</v>
      </c>
      <c r="M3209" s="17">
        <f ca="1">f_nav_adjustedreturn(A3209,参数!$B$5,参数!$B$4)</f>
        <v>37.0312088457018</v>
      </c>
      <c r="N3209" s="17">
        <f ca="1">f_nav_periodreturnrankingper(A3209,参数!$B$5,参数!$B$4,3)</f>
        <v>15.3696498054475</v>
      </c>
      <c r="O3209" s="17">
        <f ca="1">f_nav_adjustedreturn(A3209,参数!$B$6,参数!$B$5)</f>
        <v>10.5882352941177</v>
      </c>
      <c r="P3209" s="17">
        <f ca="1">f_nav_periodreturnrankingper(A3209,参数!$B$6,参数!$B$5,3)</f>
        <v>24.2171189979123</v>
      </c>
      <c r="Q3209" s="25">
        <f>f_return(A3209,1,参数!$B$1-365/2,参数!$B$1)</f>
        <v>36.2961049170209</v>
      </c>
      <c r="R3209" s="25">
        <f ca="1">f_return(A3209,1,参数!$B$4,参数!$B$1)</f>
        <v>18.3590019580748</v>
      </c>
      <c r="S3209" s="25">
        <f ca="1">f_return(A3209,1,参数!$B$6,参数!$B$1)</f>
        <v>20.1557575172253</v>
      </c>
      <c r="T3209" t="str">
        <f>f_info_investtype(A3209)</f>
        <v>偏股混合型基金</v>
      </c>
      <c r="U3209" t="str">
        <f>f_info_fundmanager(A3209)</f>
        <v>谢书英</v>
      </c>
      <c r="V3209">
        <f>f_info_manager_onthepostdays(A3209,1)</f>
        <v>2073</v>
      </c>
      <c r="W3209" s="25">
        <f ca="1">f_return_1w(A3209,"0",参数!$B$2)</f>
        <v>-2.48868778280543</v>
      </c>
      <c r="X3209" s="25">
        <f>f_return_1m(A3209,"0",参数!$B$1)</f>
        <v>10.1432477296</v>
      </c>
      <c r="Y3209" s="25">
        <f>f_return_3m(A3209,0,参数!$B$1)</f>
        <v>15.3790978809638</v>
      </c>
      <c r="Z3209" s="25">
        <f>f_return_6m(A3209,0,参数!B3208)</f>
        <v>10.6870443383602</v>
      </c>
      <c r="AA3209" t="str">
        <f>f_dq_status(A3209,参数!$B$1)</f>
        <v>开放申购|开放赎回</v>
      </c>
      <c r="AB3209" s="17">
        <f ca="1">f_risk_maxdownside(A3209,参数!$B$6,参数!$B$1)</f>
        <v>-34.7877358490566</v>
      </c>
      <c r="AC3209" s="17">
        <f ca="1">f_risk_maxdownside(A3209,参数!$B$4,参数!$B$1)</f>
        <v>-34.7877358490566</v>
      </c>
      <c r="AD3209" t="str">
        <f ca="1">f_risk_maxdownside_date(A3209,参数!$B$6,参数!$B$1)</f>
        <v>20180127-20181018</v>
      </c>
    </row>
    <row r="3210" spans="1:30">
      <c r="A3210" s="15" t="s">
        <v>3238</v>
      </c>
      <c r="B3210" t="str">
        <f>f_info_name(A3210)</f>
        <v>鹏华动力增长</v>
      </c>
      <c r="C3210" t="str">
        <f>f_info_setupdate(A3210)</f>
        <v>2007-01-09</v>
      </c>
      <c r="D3210" s="16">
        <f t="shared" si="50"/>
        <v>5130</v>
      </c>
      <c r="F3210" s="17">
        <f>f_netasset_total(A3210,参数!$B$1,100000000)</f>
        <v>19.4525625832</v>
      </c>
      <c r="G3210" s="17">
        <f ca="1">f_nav_adjustedreturn(A3210,参数!$B$2,参数!$B$1)</f>
        <v>83.2999693723142</v>
      </c>
      <c r="H3210" s="17">
        <f ca="1">f_nav_periodreturnrankingper(A3210,参数!$B$2,参数!$B$1,3)</f>
        <v>26.7909715407262</v>
      </c>
      <c r="I3210" s="17">
        <f ca="1">f_nav_adjustedreturn(A3210,参数!$B$3,参数!$B$2)</f>
        <v>39.3682901877379</v>
      </c>
      <c r="J3210" s="17">
        <f ca="1">f_nav_periodreturnrankingper(A3210,参数!$B$3,参数!$B$2,3)</f>
        <v>57.5757575757576</v>
      </c>
      <c r="K3210" s="17">
        <f ca="1">f_nav_adjustedreturn(A3210,参数!$B$4,参数!$B$3)</f>
        <v>-22.8678537956888</v>
      </c>
      <c r="L3210" s="17">
        <f ca="1">f_nav_periodreturnrankingper(A3210,参数!$B$4,参数!$B$3,3)</f>
        <v>43.4707903780069</v>
      </c>
      <c r="M3210" s="17">
        <f ca="1">f_nav_adjustedreturn(A3210,参数!$B$5,参数!$B$4)</f>
        <v>18.1808184322759</v>
      </c>
      <c r="N3210" s="17">
        <f ca="1">f_nav_periodreturnrankingper(A3210,参数!$B$5,参数!$B$4,3)</f>
        <v>56.6147859922179</v>
      </c>
      <c r="O3210" s="17">
        <f ca="1">f_nav_adjustedreturn(A3210,参数!$B$6,参数!$B$5)</f>
        <v>5.9912854030501</v>
      </c>
      <c r="P3210" s="17">
        <f ca="1">f_nav_periodreturnrankingper(A3210,参数!$B$6,参数!$B$5,3)</f>
        <v>39.874739039666</v>
      </c>
      <c r="Q3210" s="25">
        <f>f_return(A3210,1,参数!$B$1-365/2,参数!$B$1)</f>
        <v>71.3450584571052</v>
      </c>
      <c r="R3210" s="25">
        <f ca="1">f_return(A3210,1,参数!$B$4,参数!$B$1)</f>
        <v>25.3423039016041</v>
      </c>
      <c r="S3210" s="25">
        <f ca="1">f_return(A3210,1,参数!$B$6,参数!$B$1)</f>
        <v>19.6451321802825</v>
      </c>
      <c r="T3210" t="str">
        <f>f_info_investtype(A3210)</f>
        <v>偏股混合型基金</v>
      </c>
      <c r="U3210" t="str">
        <f>f_info_fundmanager(A3210)</f>
        <v>张航</v>
      </c>
      <c r="V3210">
        <f>f_info_manager_onthepostdays(A3210,1)</f>
        <v>680</v>
      </c>
      <c r="W3210" s="25">
        <f ca="1">f_return_1w(A3210,"0",参数!$B$2)</f>
        <v>-1.18938700823421</v>
      </c>
      <c r="X3210" s="25">
        <f>f_return_1m(A3210,"0",参数!$B$1)</f>
        <v>16.7240371002944</v>
      </c>
      <c r="Y3210" s="25">
        <f>f_return_3m(A3210,0,参数!$B$1)</f>
        <v>31.9759779480662</v>
      </c>
      <c r="Z3210" s="25">
        <f>f_return_6m(A3210,0,参数!B3209)</f>
        <v>21.4878403329461</v>
      </c>
      <c r="AA3210" t="str">
        <f>f_dq_status(A3210,参数!$B$1)</f>
        <v>开放申购|开放赎回</v>
      </c>
      <c r="AB3210" s="17">
        <f ca="1">f_risk_maxdownside(A3210,参数!$B$6,参数!$B$1)</f>
        <v>-27.884330529234</v>
      </c>
      <c r="AC3210" s="17">
        <f ca="1">f_risk_maxdownside(A3210,参数!$B$4,参数!$B$1)</f>
        <v>-27.2388059701493</v>
      </c>
      <c r="AD3210" t="str">
        <f ca="1">f_risk_maxdownside_date(A3210,参数!$B$6,参数!$B$1)</f>
        <v>20171114-20181018</v>
      </c>
    </row>
    <row r="3211" spans="1:30">
      <c r="A3211" s="15" t="s">
        <v>3239</v>
      </c>
      <c r="B3211" t="str">
        <f>f_info_name(A3211)</f>
        <v>鹏华优质治理</v>
      </c>
      <c r="C3211" t="str">
        <f>f_info_setupdate(A3211)</f>
        <v>2007-04-25</v>
      </c>
      <c r="D3211" s="16">
        <f t="shared" si="50"/>
        <v>5024</v>
      </c>
      <c r="F3211" s="17">
        <f>f_netasset_total(A3211,参数!$B$1,100000000)</f>
        <v>17.1044881662</v>
      </c>
      <c r="G3211" s="17">
        <f ca="1">f_nav_adjustedreturn(A3211,参数!$B$2,参数!$B$1)</f>
        <v>84.7213149140269</v>
      </c>
      <c r="H3211" s="17">
        <f ca="1">f_nav_periodreturnrankingper(A3211,参数!$B$2,参数!$B$1,3)</f>
        <v>24.730127576055</v>
      </c>
      <c r="I3211" s="17">
        <f ca="1">f_nav_adjustedreturn(A3211,参数!$B$3,参数!$B$2)</f>
        <v>56.3582387416358</v>
      </c>
      <c r="J3211" s="17">
        <f ca="1">f_nav_periodreturnrankingper(A3211,参数!$B$3,参数!$B$2,3)</f>
        <v>24.931129476584</v>
      </c>
      <c r="K3211" s="17">
        <f ca="1">f_nav_adjustedreturn(A3211,参数!$B$4,参数!$B$3)</f>
        <v>-17.7399756986634</v>
      </c>
      <c r="L3211" s="17">
        <f ca="1">f_nav_periodreturnrankingper(A3211,参数!$B$4,参数!$B$3,3)</f>
        <v>20.446735395189</v>
      </c>
      <c r="M3211" s="17">
        <f ca="1">f_nav_adjustedreturn(A3211,参数!$B$5,参数!$B$4)</f>
        <v>-3.51699882766706</v>
      </c>
      <c r="N3211" s="17">
        <f ca="1">f_nav_periodreturnrankingper(A3211,参数!$B$5,参数!$B$4,3)</f>
        <v>93.9688715953307</v>
      </c>
      <c r="O3211" s="17">
        <f ca="1">f_nav_adjustedreturn(A3211,参数!$B$6,参数!$B$5)</f>
        <v>-1.84119677790564</v>
      </c>
      <c r="P3211" s="17">
        <f ca="1">f_nav_periodreturnrankingper(A3211,参数!$B$6,参数!$B$5,3)</f>
        <v>67.4321503131524</v>
      </c>
      <c r="Q3211" s="25">
        <f>f_return(A3211,1,参数!$B$1-365/2,参数!$B$1)</f>
        <v>66.7508986445871</v>
      </c>
      <c r="R3211" s="25">
        <f ca="1">f_return(A3211,1,参数!$B$4,参数!$B$1)</f>
        <v>33.4016605854543</v>
      </c>
      <c r="S3211" s="25">
        <f ca="1">f_return(A3211,1,参数!$B$6,参数!$B$1)</f>
        <v>17.5883301848822</v>
      </c>
      <c r="T3211" t="str">
        <f>f_info_investtype(A3211)</f>
        <v>偏股混合型基金</v>
      </c>
      <c r="U3211" t="str">
        <f>f_info_fundmanager(A3211)</f>
        <v>陈璇淼</v>
      </c>
      <c r="V3211">
        <f>f_info_manager_onthepostdays(A3211,1)</f>
        <v>925</v>
      </c>
      <c r="W3211" s="25">
        <f ca="1">f_return_1w(A3211,"0",参数!$B$2)</f>
        <v>-2.14752567693743</v>
      </c>
      <c r="X3211" s="25">
        <f>f_return_1m(A3211,"0",参数!$B$1)</f>
        <v>12.4204053599885</v>
      </c>
      <c r="Y3211" s="25">
        <f>f_return_3m(A3211,0,参数!$B$1)</f>
        <v>27.1931261694483</v>
      </c>
      <c r="Z3211" s="25">
        <f>f_return_6m(A3211,0,参数!B3210)</f>
        <v>26.2957325881752</v>
      </c>
      <c r="AA3211" t="str">
        <f>f_dq_status(A3211,参数!$B$1)</f>
        <v>开放申购|开放赎回</v>
      </c>
      <c r="AB3211" s="17">
        <f ca="1">f_risk_maxdownside(A3211,参数!$B$6,参数!$B$1)</f>
        <v>-32.6293558606124</v>
      </c>
      <c r="AC3211" s="17">
        <f ca="1">f_risk_maxdownside(A3211,参数!$B$4,参数!$B$1)</f>
        <v>-22.4787363304982</v>
      </c>
      <c r="AD3211" t="str">
        <f ca="1">f_risk_maxdownside_date(A3211,参数!$B$6,参数!$B$1)</f>
        <v>20161126-20181018</v>
      </c>
    </row>
    <row r="3212" spans="1:30">
      <c r="A3212" s="15" t="s">
        <v>3240</v>
      </c>
      <c r="B3212" t="str">
        <f>f_info_name(A3212)</f>
        <v>鹏华丰收</v>
      </c>
      <c r="C3212" t="str">
        <f>f_info_setupdate(A3212)</f>
        <v>2008-05-28</v>
      </c>
      <c r="D3212" s="16">
        <f t="shared" si="50"/>
        <v>4625</v>
      </c>
      <c r="F3212" s="17">
        <f>f_netasset_total(A3212,参数!$B$1,100000000)</f>
        <v>24.6153339516</v>
      </c>
      <c r="G3212" s="17">
        <f ca="1">f_nav_adjustedreturn(A3212,参数!$B$2,参数!$B$1)</f>
        <v>8.62598095294561</v>
      </c>
      <c r="H3212" s="17">
        <f ca="1">f_nav_periodreturnrankingper(A3212,参数!$B$2,参数!$B$1,3)</f>
        <v>55.8490566037736</v>
      </c>
      <c r="I3212" s="17">
        <f ca="1">f_nav_adjustedreturn(A3212,参数!$B$3,参数!$B$2)</f>
        <v>8.58169295071902</v>
      </c>
      <c r="J3212" s="17">
        <f ca="1">f_nav_periodreturnrankingper(A3212,参数!$B$3,参数!$B$2,3)</f>
        <v>46.8085106382979</v>
      </c>
      <c r="K3212" s="17">
        <f ca="1">f_nav_adjustedreturn(A3212,参数!$B$4,参数!$B$3)</f>
        <v>1.97604282007773</v>
      </c>
      <c r="L3212" s="17">
        <f ca="1">f_nav_periodreturnrankingper(A3212,参数!$B$4,参数!$B$3,3)</f>
        <v>37.708830548926</v>
      </c>
      <c r="M3212" s="17">
        <f ca="1">f_nav_adjustedreturn(A3212,参数!$B$5,参数!$B$4)</f>
        <v>6.75182481751823</v>
      </c>
      <c r="N3212" s="17">
        <f ca="1">f_nav_periodreturnrankingper(A3212,参数!$B$5,参数!$B$4,3)</f>
        <v>20.9944751381215</v>
      </c>
      <c r="O3212" s="17">
        <f ca="1">f_nav_adjustedreturn(A3212,参数!$B$6,参数!$B$5)</f>
        <v>3.5349993830594</v>
      </c>
      <c r="P3212" s="17">
        <f ca="1">f_nav_periodreturnrankingper(A3212,参数!$B$6,参数!$B$5,3)</f>
        <v>19.0677966101695</v>
      </c>
      <c r="Q3212" s="25">
        <f>f_return(A3212,1,参数!$B$1-365/2,参数!$B$1)</f>
        <v>9.78652546377836</v>
      </c>
      <c r="R3212" s="25">
        <f ca="1">f_return(A3212,1,参数!$B$4,参数!$B$1)</f>
        <v>6.34206845920877</v>
      </c>
      <c r="S3212" s="25">
        <f ca="1">f_return(A3212,1,参数!$B$6,参数!$B$1)</f>
        <v>5.81681380600187</v>
      </c>
      <c r="T3212" t="str">
        <f>f_info_investtype(A3212)</f>
        <v>混合债券型二级基金</v>
      </c>
      <c r="U3212" t="str">
        <f>f_info_fundmanager(A3212)</f>
        <v>刘太阳</v>
      </c>
      <c r="V3212">
        <f>f_info_manager_onthepostdays(A3212,1)</f>
        <v>1652</v>
      </c>
      <c r="W3212" s="25">
        <f ca="1">f_return_1w(A3212,"0",参数!$B$2)</f>
        <v>-0.447627573858538</v>
      </c>
      <c r="X3212" s="25">
        <f>f_return_1m(A3212,"0",参数!$B$1)</f>
        <v>4.43213296398893</v>
      </c>
      <c r="Y3212" s="25">
        <f>f_return_3m(A3212,0,参数!$B$1)</f>
        <v>5.89887640449439</v>
      </c>
      <c r="Z3212" s="25">
        <f>f_return_6m(A3212,0,参数!B3211)</f>
        <v>1.64684354986275</v>
      </c>
      <c r="AA3212" t="str">
        <f>f_dq_status(A3212,参数!$B$1)</f>
        <v>暂停大额申购|开放赎回</v>
      </c>
      <c r="AB3212" s="17">
        <f ca="1">f_risk_maxdownside(A3212,参数!$B$6,参数!$B$1)</f>
        <v>-6.05853310033426</v>
      </c>
      <c r="AC3212" s="17">
        <f ca="1">f_risk_maxdownside(A3212,参数!$B$4,参数!$B$1)</f>
        <v>-6.05853310033426</v>
      </c>
      <c r="AD3212" t="str">
        <f ca="1">f_risk_maxdownside_date(A3212,参数!$B$6,参数!$B$1)</f>
        <v>20200225-20200330,20200225-20200331,20200225-20200401</v>
      </c>
    </row>
    <row r="3213" spans="1:30">
      <c r="A3213" s="15" t="s">
        <v>3241</v>
      </c>
      <c r="B3213" t="str">
        <f>f_info_name(A3213)</f>
        <v>鹏华盛世创新</v>
      </c>
      <c r="C3213" t="str">
        <f>f_info_setupdate(A3213)</f>
        <v>2008-10-10</v>
      </c>
      <c r="D3213" s="16">
        <f t="shared" si="50"/>
        <v>4490</v>
      </c>
      <c r="F3213" s="17">
        <f>f_netasset_total(A3213,参数!$B$1,100000000)</f>
        <v>4.1776205806</v>
      </c>
      <c r="G3213" s="17">
        <f ca="1">f_nav_adjustedreturn(A3213,参数!$B$2,参数!$B$1)</f>
        <v>41.3532280757848</v>
      </c>
      <c r="H3213" s="17">
        <f ca="1">f_nav_periodreturnrankingper(A3213,参数!$B$2,参数!$B$1,3)</f>
        <v>86.7517173699706</v>
      </c>
      <c r="I3213" s="17">
        <f ca="1">f_nav_adjustedreturn(A3213,参数!$B$3,参数!$B$2)</f>
        <v>43.6525115165559</v>
      </c>
      <c r="J3213" s="17">
        <f ca="1">f_nav_periodreturnrankingper(A3213,参数!$B$3,参数!$B$2,3)</f>
        <v>47.6584022038567</v>
      </c>
      <c r="K3213" s="17">
        <f ca="1">f_nav_adjustedreturn(A3213,参数!$B$4,参数!$B$3)</f>
        <v>-17.4374526156179</v>
      </c>
      <c r="L3213" s="17">
        <f ca="1">f_nav_periodreturnrankingper(A3213,参数!$B$4,参数!$B$3,3)</f>
        <v>18.9003436426117</v>
      </c>
      <c r="M3213" s="17">
        <f ca="1">f_nav_adjustedreturn(A3213,参数!$B$5,参数!$B$4)</f>
        <v>22.6392404045943</v>
      </c>
      <c r="N3213" s="17">
        <f ca="1">f_nav_periodreturnrankingper(A3213,参数!$B$5,参数!$B$4,3)</f>
        <v>45.7198443579767</v>
      </c>
      <c r="O3213" s="17">
        <f ca="1">f_nav_adjustedreturn(A3213,参数!$B$6,参数!$B$5)</f>
        <v>12.3076923076923</v>
      </c>
      <c r="P3213" s="17">
        <f ca="1">f_nav_periodreturnrankingper(A3213,参数!$B$6,参数!$B$5,3)</f>
        <v>19.8329853862213</v>
      </c>
      <c r="Q3213" s="25">
        <f>f_return(A3213,1,参数!$B$1-365/2,参数!$B$1)</f>
        <v>42.1971841525231</v>
      </c>
      <c r="R3213" s="25">
        <f ca="1">f_return(A3213,1,参数!$B$4,参数!$B$1)</f>
        <v>18.7770215363855</v>
      </c>
      <c r="S3213" s="25">
        <f ca="1">f_return(A3213,1,参数!$B$6,参数!$B$1)</f>
        <v>18.0005581171305</v>
      </c>
      <c r="T3213" t="str">
        <f>f_info_investtype(A3213)</f>
        <v>偏股混合型基金</v>
      </c>
      <c r="U3213" t="str">
        <f>f_info_fundmanager(A3213)</f>
        <v>伍旋</v>
      </c>
      <c r="V3213">
        <f>f_info_manager_onthepostdays(A3213,1)</f>
        <v>3333</v>
      </c>
      <c r="W3213" s="25">
        <f ca="1">f_return_1w(A3213,"0",参数!$B$2)</f>
        <v>-3.55791067373202</v>
      </c>
      <c r="X3213" s="25">
        <f>f_return_1m(A3213,"0",参数!$B$1)</f>
        <v>7.0654058076991</v>
      </c>
      <c r="Y3213" s="25">
        <f>f_return_3m(A3213,0,参数!$B$1)</f>
        <v>10.2780236182179</v>
      </c>
      <c r="Z3213" s="25">
        <f>f_return_6m(A3213,0,参数!B3212)</f>
        <v>9.88947884139597</v>
      </c>
      <c r="AA3213" t="str">
        <f>f_dq_status(A3213,参数!$B$1)</f>
        <v>开放申购|开放赎回</v>
      </c>
      <c r="AB3213" s="17">
        <f ca="1">f_risk_maxdownside(A3213,参数!$B$6,参数!$B$1)</f>
        <v>-23.0943396226415</v>
      </c>
      <c r="AC3213" s="17">
        <f ca="1">f_risk_maxdownside(A3213,参数!$B$4,参数!$B$1)</f>
        <v>-23.0943396226415</v>
      </c>
      <c r="AD3213" t="str">
        <f ca="1">f_risk_maxdownside_date(A3213,参数!$B$6,参数!$B$1)</f>
        <v>20180127-20181018</v>
      </c>
    </row>
    <row r="3214" spans="1:30">
      <c r="A3214" s="15" t="s">
        <v>3242</v>
      </c>
      <c r="B3214" t="str">
        <f>f_info_name(A3214)</f>
        <v>鹏华丰和A</v>
      </c>
      <c r="C3214" t="str">
        <f>f_info_setupdate(A3214)</f>
        <v>2012-11-05</v>
      </c>
      <c r="D3214" s="16">
        <f t="shared" si="50"/>
        <v>3003</v>
      </c>
      <c r="F3214" s="17">
        <f>f_netasset_total(A3214,参数!$B$1,100000000)</f>
        <v>4.0864464523</v>
      </c>
      <c r="G3214" s="17">
        <f ca="1">f_nav_adjustedreturn(A3214,参数!$B$2,参数!$B$1)</f>
        <v>8.67579908675797</v>
      </c>
      <c r="H3214" s="17">
        <f ca="1">f_nav_periodreturnrankingper(A3214,参数!$B$2,参数!$B$1,3)</f>
        <v>55.2830188679245</v>
      </c>
      <c r="I3214" s="17">
        <f ca="1">f_nav_adjustedreturn(A3214,参数!$B$3,参数!$B$2)</f>
        <v>21.2177121771218</v>
      </c>
      <c r="J3214" s="17">
        <f ca="1">f_nav_periodreturnrankingper(A3214,参数!$B$3,参数!$B$2,3)</f>
        <v>8.51063829787234</v>
      </c>
      <c r="K3214" s="17">
        <f ca="1">f_nav_adjustedreturn(A3214,参数!$B$4,参数!$B$3)</f>
        <v>-1.09489051094891</v>
      </c>
      <c r="L3214" s="17">
        <f ca="1">f_nav_periodreturnrankingper(A3214,参数!$B$4,参数!$B$3,3)</f>
        <v>59.4272076372315</v>
      </c>
      <c r="M3214" s="17">
        <f ca="1">f_nav_adjustedreturn(A3214,参数!$B$5,参数!$B$4)</f>
        <v>3.59168241965974</v>
      </c>
      <c r="N3214" s="17">
        <f ca="1">f_nav_periodreturnrankingper(A3214,参数!$B$5,参数!$B$4,3)</f>
        <v>54.1436464088398</v>
      </c>
      <c r="O3214" s="17">
        <f ca="1">f_nav_adjustedreturn(A3214,参数!$B$6,参数!$B$5)</f>
        <v>2.74856735069085</v>
      </c>
      <c r="P3214" s="17">
        <f ca="1">f_nav_periodreturnrankingper(A3214,参数!$B$6,参数!$B$5,3)</f>
        <v>27.1186440677966</v>
      </c>
      <c r="Q3214" s="25">
        <f>f_return(A3214,1,参数!$B$1-365/2,参数!$B$1)</f>
        <v>7.17182946587562</v>
      </c>
      <c r="R3214" s="25">
        <f ca="1">f_return(A3214,1,参数!$B$4,参数!$B$1)</f>
        <v>9.21214419071212</v>
      </c>
      <c r="S3214" s="25">
        <f ca="1">f_return(A3214,1,参数!$B$6,参数!$B$1)</f>
        <v>6.75115184093233</v>
      </c>
      <c r="T3214" t="str">
        <f>f_info_investtype(A3214)</f>
        <v>混合债券型二级基金</v>
      </c>
      <c r="U3214" t="str">
        <f>f_info_fundmanager(A3214)</f>
        <v>戴钢</v>
      </c>
      <c r="V3214">
        <f>f_info_manager_onthepostdays(A3214,1)</f>
        <v>3020</v>
      </c>
      <c r="W3214" s="25">
        <f ca="1">f_return_1w(A3214,"0",参数!$B$2)</f>
        <v>1.70278637770898</v>
      </c>
      <c r="X3214" s="25">
        <f>f_return_1m(A3214,"0",参数!$B$1)</f>
        <v>3.70370370370369</v>
      </c>
      <c r="Y3214" s="25">
        <f>f_return_3m(A3214,0,参数!$B$1)</f>
        <v>2.95602018745493</v>
      </c>
      <c r="Z3214" s="25">
        <f>f_return_6m(A3214,0,参数!B3213)</f>
        <v>0.857755539671198</v>
      </c>
      <c r="AA3214" t="str">
        <f>f_dq_status(A3214,参数!$B$1)</f>
        <v>开放申购|开放赎回</v>
      </c>
      <c r="AB3214" s="17">
        <f ca="1">f_risk_maxdownside(A3214,参数!$B$6,参数!$B$1)</f>
        <v>-12.8349788434415</v>
      </c>
      <c r="AC3214" s="17">
        <f ca="1">f_risk_maxdownside(A3214,参数!$B$4,参数!$B$1)</f>
        <v>-12.8349788434415</v>
      </c>
      <c r="AD3214" t="str">
        <f ca="1">f_risk_maxdownside_date(A3214,参数!$B$6,参数!$B$1)</f>
        <v>20200225-20200323</v>
      </c>
    </row>
    <row r="3215" spans="1:30">
      <c r="A3215" s="15" t="s">
        <v>3243</v>
      </c>
      <c r="B3215" t="str">
        <f>f_info_name(A3215)</f>
        <v>鹏华消费领先</v>
      </c>
      <c r="C3215" t="str">
        <f>f_info_setupdate(A3215)</f>
        <v>2013-12-23</v>
      </c>
      <c r="D3215" s="16">
        <f t="shared" si="50"/>
        <v>2590</v>
      </c>
      <c r="F3215" s="17">
        <f>f_netasset_total(A3215,参数!$B$1,100000000)</f>
        <v>7.0734005454</v>
      </c>
      <c r="G3215" s="17">
        <f ca="1">f_nav_adjustedreturn(A3215,参数!$B$2,参数!$B$1)</f>
        <v>86.4006514657981</v>
      </c>
      <c r="H3215" s="17">
        <f ca="1">f_nav_periodreturnrankingper(A3215,参数!$B$2,参数!$B$1,3)</f>
        <v>11.646373742721</v>
      </c>
      <c r="I3215" s="17">
        <f ca="1">f_nav_adjustedreturn(A3215,参数!$B$3,参数!$B$2)</f>
        <v>67.9890560875513</v>
      </c>
      <c r="J3215" s="17">
        <f ca="1">f_nav_periodreturnrankingper(A3215,参数!$B$3,参数!$B$2,3)</f>
        <v>5.29542920847269</v>
      </c>
      <c r="K3215" s="17">
        <f ca="1">f_nav_adjustedreturn(A3215,参数!$B$4,参数!$B$3)</f>
        <v>-25.3319713993871</v>
      </c>
      <c r="L3215" s="17">
        <f ca="1">f_nav_periodreturnrankingper(A3215,参数!$B$4,参数!$B$3,3)</f>
        <v>84.1463414634146</v>
      </c>
      <c r="M3215" s="17">
        <f ca="1">f_nav_adjustedreturn(A3215,参数!$B$5,参数!$B$4)</f>
        <v>36.7800138792505</v>
      </c>
      <c r="N3215" s="17">
        <f ca="1">f_nav_periodreturnrankingper(A3215,参数!$B$5,参数!$B$4,3)</f>
        <v>6.69818754925138</v>
      </c>
      <c r="O3215" s="17">
        <f ca="1">f_nav_adjustedreturn(A3215,参数!$B$6,参数!$B$5)</f>
        <v>4.31344356578002</v>
      </c>
      <c r="P3215" s="17">
        <f ca="1">f_nav_periodreturnrankingper(A3215,参数!$B$6,参数!$B$5,3)</f>
        <v>34.8299319727891</v>
      </c>
      <c r="Q3215" s="25">
        <f>f_return(A3215,1,参数!$B$1-365/2,参数!$B$1)</f>
        <v>79.3730296534712</v>
      </c>
      <c r="R3215" s="25">
        <f ca="1">f_return(A3215,1,参数!$B$4,参数!$B$1)</f>
        <v>32.6912185284966</v>
      </c>
      <c r="S3215" s="25">
        <f ca="1">f_return(A3215,1,参数!$B$6,参数!$B$1)</f>
        <v>26.8692768206053</v>
      </c>
      <c r="T3215" t="str">
        <f>f_info_investtype(A3215)</f>
        <v>灵活配置型基金</v>
      </c>
      <c r="U3215" t="str">
        <f>f_info_fundmanager(A3215)</f>
        <v>孟昊</v>
      </c>
      <c r="V3215">
        <f>f_info_manager_onthepostdays(A3215,1)</f>
        <v>817</v>
      </c>
      <c r="W3215" s="25">
        <f ca="1">f_return_1w(A3215,"0",参数!$B$2)</f>
        <v>-0.687424181156483</v>
      </c>
      <c r="X3215" s="25">
        <f>f_return_1m(A3215,"0",参数!$B$1)</f>
        <v>14.3642268298776</v>
      </c>
      <c r="Y3215" s="25">
        <f>f_return_3m(A3215,0,参数!$B$1)</f>
        <v>29.1396332863188</v>
      </c>
      <c r="Z3215" s="25">
        <f>f_return_6m(A3215,0,参数!B3214)</f>
        <v>28.1682346430548</v>
      </c>
      <c r="AA3215" t="str">
        <f>f_dq_status(A3215,参数!$B$1)</f>
        <v>开放申购|开放赎回</v>
      </c>
      <c r="AB3215" s="17">
        <f ca="1">f_risk_maxdownside(A3215,参数!$B$6,参数!$B$1)</f>
        <v>-31.6841579210395</v>
      </c>
      <c r="AC3215" s="17">
        <f ca="1">f_risk_maxdownside(A3215,参数!$B$4,参数!$B$1)</f>
        <v>-30.6443429731101</v>
      </c>
      <c r="AD3215" t="str">
        <f ca="1">f_risk_maxdownside_date(A3215,参数!$B$6,参数!$B$1)</f>
        <v>20180124-20181029</v>
      </c>
    </row>
    <row r="3216" spans="1:30">
      <c r="A3216" s="15" t="s">
        <v>3244</v>
      </c>
      <c r="B3216" t="str">
        <f>f_info_name(A3216)</f>
        <v>鹏华策略优选</v>
      </c>
      <c r="C3216" t="str">
        <f>f_info_setupdate(A3216)</f>
        <v>2014-06-10</v>
      </c>
      <c r="D3216" s="16">
        <f t="shared" si="50"/>
        <v>2421</v>
      </c>
      <c r="F3216" s="17">
        <f>f_netasset_total(A3216,参数!$B$1,100000000)</f>
        <v>5.0729944019</v>
      </c>
      <c r="G3216" s="17">
        <f ca="1">f_nav_adjustedreturn(A3216,参数!$B$2,参数!$B$1)</f>
        <v>75.9933774834437</v>
      </c>
      <c r="H3216" s="17">
        <f ca="1">f_nav_periodreturnrankingper(A3216,参数!$B$2,参数!$B$1,3)</f>
        <v>19.3223928004235</v>
      </c>
      <c r="I3216" s="17">
        <f ca="1">f_nav_adjustedreturn(A3216,参数!$B$3,参数!$B$2)</f>
        <v>58.5301837270341</v>
      </c>
      <c r="J3216" s="17">
        <f ca="1">f_nav_periodreturnrankingper(A3216,参数!$B$3,参数!$B$2,3)</f>
        <v>9.75473801560758</v>
      </c>
      <c r="K3216" s="17">
        <f ca="1">f_nav_adjustedreturn(A3216,参数!$B$4,参数!$B$3)</f>
        <v>-25.4204110156047</v>
      </c>
      <c r="L3216" s="17">
        <f ca="1">f_nav_periodreturnrankingper(A3216,参数!$B$4,参数!$B$3,3)</f>
        <v>84.403080872914</v>
      </c>
      <c r="M3216" s="17">
        <f ca="1">f_nav_adjustedreturn(A3216,参数!$B$5,参数!$B$4)</f>
        <v>22.2302679217958</v>
      </c>
      <c r="N3216" s="17">
        <f ca="1">f_nav_periodreturnrankingper(A3216,参数!$B$5,参数!$B$4,3)</f>
        <v>19.3065405831363</v>
      </c>
      <c r="O3216" s="17">
        <f ca="1">f_nav_adjustedreturn(A3216,参数!$B$6,参数!$B$5)</f>
        <v>9.24170616113743</v>
      </c>
      <c r="P3216" s="17">
        <f ca="1">f_nav_periodreturnrankingper(A3216,参数!$B$6,参数!$B$5,3)</f>
        <v>16.8707482993197</v>
      </c>
      <c r="Q3216" s="25">
        <f>f_return(A3216,1,参数!$B$1-365/2,参数!$B$1)</f>
        <v>88.6109897970946</v>
      </c>
      <c r="R3216" s="25">
        <f ca="1">f_return(A3216,1,参数!$B$4,参数!$B$1)</f>
        <v>27.6377990469129</v>
      </c>
      <c r="S3216" s="25">
        <f ca="1">f_return(A3216,1,参数!$B$6,参数!$B$1)</f>
        <v>22.7288338390565</v>
      </c>
      <c r="T3216" t="str">
        <f>f_info_investtype(A3216)</f>
        <v>灵活配置型基金</v>
      </c>
      <c r="U3216" t="str">
        <f>f_info_fundmanager(A3216)</f>
        <v>袁航</v>
      </c>
      <c r="V3216">
        <f>f_info_manager_onthepostdays(A3216,1)</f>
        <v>2009</v>
      </c>
      <c r="W3216" s="25">
        <f ca="1">f_return_1w(A3216,"0",参数!$B$2)</f>
        <v>-3.04975922953451</v>
      </c>
      <c r="X3216" s="25">
        <f>f_return_1m(A3216,"0",参数!$B$1)</f>
        <v>12.7652050919378</v>
      </c>
      <c r="Y3216" s="25">
        <f>f_return_3m(A3216,0,参数!$B$1)</f>
        <v>26.5978562921794</v>
      </c>
      <c r="Z3216" s="25">
        <f>f_return_6m(A3216,0,参数!B3215)</f>
        <v>39.44878650761</v>
      </c>
      <c r="AA3216" t="str">
        <f>f_dq_status(A3216,参数!$B$1)</f>
        <v>开放申购|开放赎回</v>
      </c>
      <c r="AB3216" s="17">
        <f ca="1">f_risk_maxdownside(A3216,参数!$B$6,参数!$B$1)</f>
        <v>-33.0218618473797</v>
      </c>
      <c r="AC3216" s="17">
        <f ca="1">f_risk_maxdownside(A3216,参数!$B$4,参数!$B$1)</f>
        <v>-33.0218618473797</v>
      </c>
      <c r="AD3216" t="str">
        <f ca="1">f_risk_maxdownside_date(A3216,参数!$B$6,参数!$B$1)</f>
        <v>20180206-20190103</v>
      </c>
    </row>
    <row r="3217" spans="1:30">
      <c r="A3217" s="15" t="s">
        <v>3245</v>
      </c>
      <c r="B3217" t="str">
        <f>f_info_name(A3217)</f>
        <v>鹏华增瑞(LOF)</v>
      </c>
      <c r="C3217" t="str">
        <f>f_info_setupdate(A3217)</f>
        <v>2016-09-20</v>
      </c>
      <c r="D3217" s="16">
        <f t="shared" si="50"/>
        <v>1588</v>
      </c>
      <c r="F3217" s="17">
        <f>f_netasset_total(A3217,参数!$B$1,100000000)</f>
        <v>4.4522070558</v>
      </c>
      <c r="G3217" s="17">
        <f ca="1">f_nav_adjustedreturn(A3217,参数!$B$2,参数!$B$1)</f>
        <v>55.0520308828466</v>
      </c>
      <c r="H3217" s="17">
        <f ca="1">f_nav_periodreturnrankingper(A3217,参数!$B$2,参数!$B$1,3)</f>
        <v>39.3329804129169</v>
      </c>
      <c r="I3217" s="17">
        <f ca="1">f_nav_adjustedreturn(A3217,参数!$B$3,参数!$B$2)</f>
        <v>43.014882381181</v>
      </c>
      <c r="J3217" s="17">
        <f ca="1">f_nav_periodreturnrankingper(A3217,参数!$B$3,参数!$B$2,3)</f>
        <v>25.4738015607581</v>
      </c>
      <c r="K3217" s="17">
        <f ca="1">f_nav_adjustedreturn(A3217,参数!$B$4,参数!$B$3)</f>
        <v>-21.4629088509756</v>
      </c>
      <c r="L3217" s="17">
        <f ca="1">f_nav_periodreturnrankingper(A3217,参数!$B$4,参数!$B$3,3)</f>
        <v>71.4377406931964</v>
      </c>
      <c r="M3217" s="17">
        <f ca="1">f_nav_adjustedreturn(A3217,参数!$B$5,参数!$B$4)</f>
        <v>5.9445441851187</v>
      </c>
      <c r="N3217" s="17">
        <f ca="1">f_nav_periodreturnrankingper(A3217,参数!$B$5,参数!$B$4,3)</f>
        <v>72.9708431836091</v>
      </c>
      <c r="O3217" s="17">
        <f ca="1">f_nav_adjustedreturn(A3217,参数!$B$6,参数!$B$5)</f>
        <v>0</v>
      </c>
      <c r="P3217" s="17">
        <f ca="1">f_nav_periodreturnrankingper(A3217,参数!$B$6,参数!$B$5,3)</f>
        <v>0</v>
      </c>
      <c r="Q3217" s="25">
        <f>f_return(A3217,1,参数!$B$1-365/2,参数!$B$1)</f>
        <v>49.2613484355327</v>
      </c>
      <c r="R3217" s="25">
        <f ca="1">f_return(A3217,1,参数!$B$4,参数!$B$1)</f>
        <v>20.2923173741262</v>
      </c>
      <c r="S3217" s="25">
        <f ca="1">f_return(A3217,1,参数!$B$6,参数!$B$1)</f>
        <v>0</v>
      </c>
      <c r="T3217" t="str">
        <f>f_info_investtype(A3217)</f>
        <v>灵活配置型基金</v>
      </c>
      <c r="U3217" t="str">
        <f>f_info_fundmanager(A3217)</f>
        <v>谢书英</v>
      </c>
      <c r="V3217">
        <f>f_info_manager_onthepostdays(A3217,1)</f>
        <v>1605</v>
      </c>
      <c r="W3217" s="25">
        <f ca="1">f_return_1w(A3217,"0",参数!$B$2)</f>
        <v>-2.65501184543746</v>
      </c>
      <c r="X3217" s="25">
        <f>f_return_1m(A3217,"0",参数!$B$1)</f>
        <v>7.31877323420074</v>
      </c>
      <c r="Y3217" s="25">
        <f>f_return_3m(A3217,0,参数!$B$1)</f>
        <v>19.6477140266805</v>
      </c>
      <c r="Z3217" s="25">
        <f>f_return_6m(A3217,0,参数!B3216)</f>
        <v>14.2526144404784</v>
      </c>
      <c r="AA3217" t="str">
        <f>f_dq_status(A3217,参数!$B$1)</f>
        <v>开放申购|开放赎回</v>
      </c>
      <c r="AB3217" s="17">
        <f ca="1">f_risk_maxdownside(A3217,参数!$B$6,参数!$B$1)</f>
        <v>-25.5444434059258</v>
      </c>
      <c r="AC3217" s="17">
        <f ca="1">f_risk_maxdownside(A3217,参数!$B$4,参数!$B$1)</f>
        <v>-25.0047072114479</v>
      </c>
      <c r="AD3217" t="str">
        <f ca="1">f_risk_maxdownside_date(A3217,参数!$B$6,参数!$B$1)</f>
        <v>20180110-20190103</v>
      </c>
    </row>
    <row r="3218" spans="1:30">
      <c r="A3218" s="15" t="s">
        <v>3246</v>
      </c>
      <c r="B3218" t="str">
        <f>f_info_name(A3218)</f>
        <v>鹏华精选回报三年定期开放</v>
      </c>
      <c r="C3218" t="str">
        <f>f_info_setupdate(A3218)</f>
        <v>2019-06-25</v>
      </c>
      <c r="D3218" s="16">
        <f t="shared" si="50"/>
        <v>580</v>
      </c>
      <c r="F3218" s="17">
        <f>f_netasset_total(A3218,参数!$B$1,100000000)</f>
        <v>5.0032268697</v>
      </c>
      <c r="G3218" s="17">
        <f ca="1">f_nav_adjustedreturn(A3218,参数!$B$2,参数!$B$1)</f>
        <v>109.064670334626</v>
      </c>
      <c r="H3218" s="17">
        <f ca="1">f_nav_periodreturnrankingper(A3218,参数!$B$2,参数!$B$1,3)</f>
        <v>5.29931305201178</v>
      </c>
      <c r="I3218" s="17">
        <f ca="1">f_nav_adjustedreturn(A3218,参数!$B$3,参数!$B$2)</f>
        <v>0</v>
      </c>
      <c r="J3218" s="17">
        <f ca="1">f_nav_periodreturnrankingper(A3218,参数!$B$3,参数!$B$2,3)</f>
        <v>0</v>
      </c>
      <c r="K3218" s="17">
        <f ca="1">f_nav_adjustedreturn(A3218,参数!$B$4,参数!$B$3)</f>
        <v>0</v>
      </c>
      <c r="L3218" s="17">
        <f ca="1">f_nav_periodreturnrankingper(A3218,参数!$B$4,参数!$B$3,3)</f>
        <v>0</v>
      </c>
      <c r="M3218" s="17">
        <f ca="1">f_nav_adjustedreturn(A3218,参数!$B$5,参数!$B$4)</f>
        <v>0</v>
      </c>
      <c r="N3218" s="17">
        <f ca="1">f_nav_periodreturnrankingper(A3218,参数!$B$5,参数!$B$4,3)</f>
        <v>0</v>
      </c>
      <c r="O3218" s="17">
        <f ca="1">f_nav_adjustedreturn(A3218,参数!$B$6,参数!$B$5)</f>
        <v>0</v>
      </c>
      <c r="P3218" s="17">
        <f ca="1">f_nav_periodreturnrankingper(A3218,参数!$B$6,参数!$B$5,3)</f>
        <v>0</v>
      </c>
      <c r="Q3218" s="25">
        <f>f_return(A3218,1,参数!$B$1-365/2,参数!$B$1)</f>
        <v>100.984509635587</v>
      </c>
      <c r="R3218" s="25">
        <f ca="1">f_return(A3218,1,参数!$B$4,参数!$B$1)</f>
        <v>0</v>
      </c>
      <c r="S3218" s="25">
        <f ca="1">f_return(A3218,1,参数!$B$6,参数!$B$1)</f>
        <v>0</v>
      </c>
      <c r="T3218" t="str">
        <f>f_info_investtype(A3218)</f>
        <v>偏股混合型基金</v>
      </c>
      <c r="U3218" t="str">
        <f>f_info_fundmanager(A3218)</f>
        <v>王宗合</v>
      </c>
      <c r="V3218">
        <f>f_info_manager_onthepostdays(A3218,1)</f>
        <v>597</v>
      </c>
      <c r="W3218" s="25">
        <f ca="1">f_return_1w(A3218,"0",参数!$B$2)</f>
        <v>-3.29699084169211</v>
      </c>
      <c r="X3218" s="25">
        <f>f_return_1m(A3218,"0",参数!$B$1)</f>
        <v>15.5253189792663</v>
      </c>
      <c r="Y3218" s="25">
        <f>f_return_3m(A3218,0,参数!$B$1)</f>
        <v>32.6560979797402</v>
      </c>
      <c r="Z3218" s="25">
        <f>f_return_6m(A3218,0,参数!B3217)</f>
        <v>34.529173887926</v>
      </c>
      <c r="AA3218" t="str">
        <f>f_dq_status(A3218,参数!$B$1)</f>
        <v>封闭期</v>
      </c>
      <c r="AB3218" s="17">
        <f ca="1">f_risk_maxdownside(A3218,参数!$B$6,参数!$B$1)</f>
        <v>-16.282433007231</v>
      </c>
      <c r="AC3218" s="17">
        <f ca="1">f_risk_maxdownside(A3218,参数!$B$4,参数!$B$1)</f>
        <v>-16.282433007231</v>
      </c>
      <c r="AD3218" t="str">
        <f ca="1">f_risk_maxdownside_date(A3218,参数!$B$6,参数!$B$1)</f>
        <v>20200306-20200323</v>
      </c>
    </row>
    <row r="3219" spans="1:30">
      <c r="A3219" s="15" t="s">
        <v>3247</v>
      </c>
      <c r="B3219" t="str">
        <f>f_info_name(A3219)</f>
        <v>嘉实多利收益</v>
      </c>
      <c r="C3219" t="str">
        <f>f_info_setupdate(A3219)</f>
        <v>2011-03-23</v>
      </c>
      <c r="D3219" s="16">
        <f t="shared" si="50"/>
        <v>3596</v>
      </c>
      <c r="F3219" s="17">
        <f>f_netasset_total(A3219,参数!$B$1,100000000)</f>
        <v>0.5237501302</v>
      </c>
      <c r="G3219" s="17">
        <f ca="1">f_nav_adjustedreturn(A3219,参数!$B$2,参数!$B$1)</f>
        <v>9.06307799645244</v>
      </c>
      <c r="H3219" s="17">
        <f ca="1">f_nav_periodreturnrankingper(A3219,参数!$B$2,参数!$B$1,3)</f>
        <v>52.6415094339623</v>
      </c>
      <c r="I3219" s="17">
        <f ca="1">f_nav_adjustedreturn(A3219,参数!$B$3,参数!$B$2)</f>
        <v>6.61301244039607</v>
      </c>
      <c r="J3219" s="17">
        <f ca="1">f_nav_periodreturnrankingper(A3219,参数!$B$3,参数!$B$2,3)</f>
        <v>63.8297872340426</v>
      </c>
      <c r="K3219" s="17">
        <f ca="1">f_nav_adjustedreturn(A3219,参数!$B$4,参数!$B$3)</f>
        <v>-2.2856773862178</v>
      </c>
      <c r="L3219" s="17">
        <f ca="1">f_nav_periodreturnrankingper(A3219,参数!$B$4,参数!$B$3,3)</f>
        <v>67.7804295942721</v>
      </c>
      <c r="M3219" s="17">
        <f ca="1">f_nav_adjustedreturn(A3219,参数!$B$5,参数!$B$4)</f>
        <v>5.10207021921876</v>
      </c>
      <c r="N3219" s="17">
        <f ca="1">f_nav_periodreturnrankingper(A3219,参数!$B$5,参数!$B$4,3)</f>
        <v>34.2541436464088</v>
      </c>
      <c r="O3219" s="17">
        <f ca="1">f_nav_adjustedreturn(A3219,参数!$B$6,参数!$B$5)</f>
        <v>3.78588023590193</v>
      </c>
      <c r="P3219" s="17">
        <f ca="1">f_nav_periodreturnrankingper(A3219,参数!$B$6,参数!$B$5,3)</f>
        <v>17.7966101694915</v>
      </c>
      <c r="Q3219" s="25">
        <f>f_return(A3219,1,参数!$B$1-365/2,参数!$B$1)</f>
        <v>6.84651656599693</v>
      </c>
      <c r="R3219" s="25">
        <f ca="1">f_return(A3219,1,参数!$B$4,参数!$B$1)</f>
        <v>4.34345200136941</v>
      </c>
      <c r="S3219" s="25">
        <f ca="1">f_return(A3219,1,参数!$B$6,参数!$B$1)</f>
        <v>4.3662348904274</v>
      </c>
      <c r="T3219" t="str">
        <f>f_info_investtype(A3219)</f>
        <v>混合债券型二级基金</v>
      </c>
      <c r="U3219" t="str">
        <f>f_info_fundmanager(A3219)</f>
        <v>王汉博,罗伟卿</v>
      </c>
      <c r="V3219">
        <f>f_info_manager_onthepostdays(A3219,1)</f>
        <v>75</v>
      </c>
      <c r="W3219" s="25">
        <f ca="1">f_return_1w(A3219,"0",参数!$B$2)</f>
        <v>-0.160998188770378</v>
      </c>
      <c r="X3219" s="25">
        <f>f_return_1m(A3219,"0",参数!$B$1)</f>
        <v>2.21434898139946</v>
      </c>
      <c r="Y3219" s="25">
        <f>f_return_3m(A3219,0,参数!$B$1)</f>
        <v>2.60818020154119</v>
      </c>
      <c r="Z3219" s="25">
        <f>f_return_6m(A3219,0,参数!B3218)</f>
        <v>1.60312805474098</v>
      </c>
      <c r="AA3219" t="str">
        <f>f_dq_status(A3219,参数!$B$1)</f>
        <v>开放申购|开放赎回</v>
      </c>
      <c r="AB3219" s="17">
        <f ca="1">f_risk_maxdownside(A3219,参数!$B$6,参数!$B$1)</f>
        <v>-3.90082201467968</v>
      </c>
      <c r="AC3219" s="17">
        <f ca="1">f_risk_maxdownside(A3219,参数!$B$4,参数!$B$1)</f>
        <v>-3.90082201467968</v>
      </c>
      <c r="AD3219" t="str">
        <f ca="1">f_risk_maxdownside_date(A3219,参数!$B$6,参数!$B$1)</f>
        <v>20180313-20181018</v>
      </c>
    </row>
    <row r="3220" spans="1:30">
      <c r="A3220" s="15" t="s">
        <v>3248</v>
      </c>
      <c r="B3220" t="str">
        <f>f_info_name(A3220)</f>
        <v>嘉实惠泽</v>
      </c>
      <c r="C3220" t="str">
        <f>f_info_setupdate(A3220)</f>
        <v>2016-09-29</v>
      </c>
      <c r="D3220" s="16">
        <f t="shared" si="50"/>
        <v>1579</v>
      </c>
      <c r="F3220" s="17">
        <f>f_netasset_total(A3220,参数!$B$1,100000000)</f>
        <v>1.4148899462</v>
      </c>
      <c r="G3220" s="17">
        <f ca="1">f_nav_adjustedreturn(A3220,参数!$B$2,参数!$B$1)</f>
        <v>55.9960600837232</v>
      </c>
      <c r="H3220" s="17">
        <f ca="1">f_nav_periodreturnrankingper(A3220,参数!$B$2,参数!$B$1,3)</f>
        <v>38.3271572260455</v>
      </c>
      <c r="I3220" s="17">
        <f ca="1">f_nav_adjustedreturn(A3220,参数!$B$3,参数!$B$2)</f>
        <v>31.1127851915626</v>
      </c>
      <c r="J3220" s="17">
        <f ca="1">f_nav_periodreturnrankingper(A3220,参数!$B$3,参数!$B$2,3)</f>
        <v>42.809364548495</v>
      </c>
      <c r="K3220" s="17">
        <f ca="1">f_nav_adjustedreturn(A3220,参数!$B$4,参数!$B$3)</f>
        <v>-10.4385542168675</v>
      </c>
      <c r="L3220" s="17">
        <f ca="1">f_nav_periodreturnrankingper(A3220,参数!$B$4,参数!$B$3,3)</f>
        <v>41.9768934531451</v>
      </c>
      <c r="M3220" s="17">
        <f ca="1">f_nav_adjustedreturn(A3220,参数!$B$5,参数!$B$4)</f>
        <v>6.8161872741871</v>
      </c>
      <c r="N3220" s="17">
        <f ca="1">f_nav_periodreturnrankingper(A3220,参数!$B$5,参数!$B$4,3)</f>
        <v>67.9275019700552</v>
      </c>
      <c r="O3220" s="17">
        <f ca="1">f_nav_adjustedreturn(A3220,参数!$B$6,参数!$B$5)</f>
        <v>0</v>
      </c>
      <c r="P3220" s="17">
        <f ca="1">f_nav_periodreturnrankingper(A3220,参数!$B$6,参数!$B$5,3)</f>
        <v>0</v>
      </c>
      <c r="Q3220" s="25">
        <f>f_return(A3220,1,参数!$B$1-365/2,参数!$B$1)</f>
        <v>67.2836418912034</v>
      </c>
      <c r="R3220" s="25">
        <f ca="1">f_return(A3220,1,参数!$B$4,参数!$B$1)</f>
        <v>22.3338484530519</v>
      </c>
      <c r="S3220" s="25">
        <f ca="1">f_return(A3220,1,参数!$B$6,参数!$B$1)</f>
        <v>0</v>
      </c>
      <c r="T3220" t="str">
        <f>f_info_investtype(A3220)</f>
        <v>灵活配置型基金</v>
      </c>
      <c r="U3220" t="str">
        <f>f_info_fundmanager(A3220)</f>
        <v>方晗,王汉博</v>
      </c>
      <c r="V3220">
        <f>f_info_manager_onthepostdays(A3220,1)</f>
        <v>415</v>
      </c>
      <c r="W3220" s="25">
        <f ca="1">f_return_1w(A3220,"0",参数!$B$2)</f>
        <v>-3.39386250099122</v>
      </c>
      <c r="X3220" s="25">
        <f>f_return_1m(A3220,"0",参数!$B$1)</f>
        <v>8.55037697052777</v>
      </c>
      <c r="Y3220" s="25">
        <f>f_return_3m(A3220,0,参数!$B$1)</f>
        <v>18.4850374064838</v>
      </c>
      <c r="Z3220" s="25">
        <f>f_return_6m(A3220,0,参数!B3219)</f>
        <v>31.2438721485064</v>
      </c>
      <c r="AA3220" t="str">
        <f>f_dq_status(A3220,参数!$B$1)</f>
        <v>开放申购|开放赎回</v>
      </c>
      <c r="AB3220" s="17">
        <f ca="1">f_risk_maxdownside(A3220,参数!$B$6,参数!$B$1)</f>
        <v>-15.3711226635514</v>
      </c>
      <c r="AC3220" s="17">
        <f ca="1">f_risk_maxdownside(A3220,参数!$B$4,参数!$B$1)</f>
        <v>-15.3194412640257</v>
      </c>
      <c r="AD3220" t="str">
        <f ca="1">f_risk_maxdownside_date(A3220,参数!$B$6,参数!$B$1)</f>
        <v>20171114-20190103</v>
      </c>
    </row>
    <row r="3221" spans="1:30">
      <c r="A3221" s="15" t="s">
        <v>3249</v>
      </c>
      <c r="B3221" t="str">
        <f>f_info_name(A3221)</f>
        <v>嘉实瑞享</v>
      </c>
      <c r="C3221" t="str">
        <f>f_info_setupdate(A3221)</f>
        <v>2018-08-03</v>
      </c>
      <c r="D3221" s="16">
        <f t="shared" si="50"/>
        <v>906</v>
      </c>
      <c r="F3221" s="17">
        <f>f_netasset_total(A3221,参数!$B$1,100000000)</f>
        <v>30.9968361749</v>
      </c>
      <c r="G3221" s="17">
        <f ca="1">f_nav_adjustedreturn(A3221,参数!$B$2,参数!$B$1)</f>
        <v>65.6842211086956</v>
      </c>
      <c r="H3221" s="17">
        <f ca="1">f_nav_periodreturnrankingper(A3221,参数!$B$2,参数!$B$1,3)</f>
        <v>28.7983059820011</v>
      </c>
      <c r="I3221" s="17">
        <f ca="1">f_nav_adjustedreturn(A3221,参数!$B$3,参数!$B$2)</f>
        <v>45.7142857142857</v>
      </c>
      <c r="J3221" s="17">
        <f ca="1">f_nav_periodreturnrankingper(A3221,参数!$B$3,参数!$B$2,3)</f>
        <v>22.5752508361204</v>
      </c>
      <c r="K3221" s="17">
        <f ca="1">f_nav_adjustedreturn(A3221,参数!$B$4,参数!$B$3)</f>
        <v>0</v>
      </c>
      <c r="L3221" s="17">
        <f ca="1">f_nav_periodreturnrankingper(A3221,参数!$B$4,参数!$B$3,3)</f>
        <v>0</v>
      </c>
      <c r="M3221" s="17">
        <f ca="1">f_nav_adjustedreturn(A3221,参数!$B$5,参数!$B$4)</f>
        <v>0</v>
      </c>
      <c r="N3221" s="17">
        <f ca="1">f_nav_periodreturnrankingper(A3221,参数!$B$5,参数!$B$4,3)</f>
        <v>0</v>
      </c>
      <c r="O3221" s="17">
        <f ca="1">f_nav_adjustedreturn(A3221,参数!$B$6,参数!$B$5)</f>
        <v>0</v>
      </c>
      <c r="P3221" s="17">
        <f ca="1">f_nav_periodreturnrankingper(A3221,参数!$B$6,参数!$B$5,3)</f>
        <v>0</v>
      </c>
      <c r="Q3221" s="25">
        <f>f_return(A3221,1,参数!$B$1-365/2,参数!$B$1)</f>
        <v>88.2647546581115</v>
      </c>
      <c r="R3221" s="25">
        <f ca="1">f_return(A3221,1,参数!$B$4,参数!$B$1)</f>
        <v>0</v>
      </c>
      <c r="S3221" s="25">
        <f ca="1">f_return(A3221,1,参数!$B$6,参数!$B$1)</f>
        <v>0</v>
      </c>
      <c r="T3221" t="str">
        <f>f_info_investtype(A3221)</f>
        <v>灵活配置型基金</v>
      </c>
      <c r="U3221" t="str">
        <f>f_info_fundmanager(A3221)</f>
        <v>张金涛</v>
      </c>
      <c r="V3221">
        <f>f_info_manager_onthepostdays(A3221,1)</f>
        <v>923</v>
      </c>
      <c r="W3221" s="25">
        <f ca="1">f_return_1w(A3221,"0",参数!$B$2)</f>
        <v>-3.53618421052632</v>
      </c>
      <c r="X3221" s="25">
        <f>f_return_1m(A3221,"0",参数!$B$1)</f>
        <v>14.1567877629063</v>
      </c>
      <c r="Y3221" s="25">
        <f>f_return_3m(A3221,0,参数!$B$1)</f>
        <v>30.7577748576435</v>
      </c>
      <c r="Z3221" s="25">
        <f>f_return_6m(A3221,0,参数!B3220)</f>
        <v>33.126079447323</v>
      </c>
      <c r="AA3221" t="str">
        <f>f_dq_status(A3221,参数!$B$1)</f>
        <v>暂停申购|暂停赎回</v>
      </c>
      <c r="AB3221" s="17">
        <f ca="1">f_risk_maxdownside(A3221,参数!$B$6,参数!$B$1)</f>
        <v>-20.999532304403</v>
      </c>
      <c r="AC3221" s="17">
        <f ca="1">f_risk_maxdownside(A3221,参数!$B$4,参数!$B$1)</f>
        <v>-20.999532304403</v>
      </c>
      <c r="AD3221" t="str">
        <f ca="1">f_risk_maxdownside_date(A3221,参数!$B$6,参数!$B$1)</f>
        <v>20200226-20200323</v>
      </c>
    </row>
    <row r="3222" spans="1:30">
      <c r="A3222" s="15" t="s">
        <v>3250</v>
      </c>
      <c r="B3222" t="str">
        <f>f_info_name(A3222)</f>
        <v>长盛同智</v>
      </c>
      <c r="C3222" t="str">
        <f>f_info_setupdate(A3222)</f>
        <v>2007-01-05</v>
      </c>
      <c r="D3222" s="16">
        <f t="shared" si="50"/>
        <v>5134</v>
      </c>
      <c r="F3222" s="17">
        <f>f_netasset_total(A3222,参数!$B$1,100000000)</f>
        <v>6.8631699095</v>
      </c>
      <c r="G3222" s="17">
        <f ca="1">f_nav_adjustedreturn(A3222,参数!$B$2,参数!$B$1)</f>
        <v>72.2089140920567</v>
      </c>
      <c r="H3222" s="17">
        <f ca="1">f_nav_periodreturnrankingper(A3222,参数!$B$2,参数!$B$1,3)</f>
        <v>43.4739941118744</v>
      </c>
      <c r="I3222" s="17">
        <f ca="1">f_nav_adjustedreturn(A3222,参数!$B$3,参数!$B$2)</f>
        <v>26.0949746426925</v>
      </c>
      <c r="J3222" s="17">
        <f ca="1">f_nav_periodreturnrankingper(A3222,参数!$B$3,参数!$B$2,3)</f>
        <v>82.9201101928375</v>
      </c>
      <c r="K3222" s="17">
        <f ca="1">f_nav_adjustedreturn(A3222,参数!$B$4,参数!$B$3)</f>
        <v>-26.7806908968156</v>
      </c>
      <c r="L3222" s="17">
        <f ca="1">f_nav_periodreturnrankingper(A3222,参数!$B$4,参数!$B$3,3)</f>
        <v>64.9484536082474</v>
      </c>
      <c r="M3222" s="17">
        <f ca="1">f_nav_adjustedreturn(A3222,参数!$B$5,参数!$B$4)</f>
        <v>8.04709309382208</v>
      </c>
      <c r="N3222" s="17">
        <f ca="1">f_nav_periodreturnrankingper(A3222,参数!$B$5,参数!$B$4,3)</f>
        <v>79.5719844357977</v>
      </c>
      <c r="O3222" s="17">
        <f ca="1">f_nav_adjustedreturn(A3222,参数!$B$6,参数!$B$5)</f>
        <v>-8.49861495844875</v>
      </c>
      <c r="P3222" s="17">
        <f ca="1">f_nav_periodreturnrankingper(A3222,参数!$B$6,参数!$B$5,3)</f>
        <v>85.80375782881</v>
      </c>
      <c r="Q3222" s="25">
        <f>f_return(A3222,1,参数!$B$1-365/2,参数!$B$1)</f>
        <v>66.7241473957146</v>
      </c>
      <c r="R3222" s="25">
        <f ca="1">f_return(A3222,1,参数!$B$4,参数!$B$1)</f>
        <v>16.6984527040466</v>
      </c>
      <c r="S3222" s="25">
        <f ca="1">f_return(A3222,1,参数!$B$6,参数!$B$1)</f>
        <v>9.36913472126679</v>
      </c>
      <c r="T3222" t="str">
        <f>f_info_investtype(A3222)</f>
        <v>偏股混合型基金</v>
      </c>
      <c r="U3222" t="str">
        <f>f_info_fundmanager(A3222)</f>
        <v>朱律,孟棋</v>
      </c>
      <c r="V3222">
        <f>f_info_manager_onthepostdays(A3222,1)</f>
        <v>296</v>
      </c>
      <c r="W3222" s="25">
        <f ca="1">f_return_1w(A3222,"0",参数!$B$2)</f>
        <v>-2.42597217267214</v>
      </c>
      <c r="X3222" s="25">
        <f>f_return_1m(A3222,"0",参数!$B$1)</f>
        <v>14.8204736440031</v>
      </c>
      <c r="Y3222" s="25">
        <f>f_return_3m(A3222,0,参数!$B$1)</f>
        <v>33.5766818042471</v>
      </c>
      <c r="Z3222" s="25">
        <f>f_return_6m(A3222,0,参数!B3221)</f>
        <v>24.5639381184718</v>
      </c>
      <c r="AA3222" t="str">
        <f>f_dq_status(A3222,参数!$B$1)</f>
        <v>开放申购|开放赎回</v>
      </c>
      <c r="AB3222" s="17">
        <f ca="1">f_risk_maxdownside(A3222,参数!$B$6,参数!$B$1)</f>
        <v>-33.8445040214477</v>
      </c>
      <c r="AC3222" s="17">
        <f ca="1">f_risk_maxdownside(A3222,参数!$B$4,参数!$B$1)</f>
        <v>-30.7009660750393</v>
      </c>
      <c r="AD3222" t="str">
        <f ca="1">f_risk_maxdownside_date(A3222,参数!$B$6,参数!$B$1)</f>
        <v>20160223-20190103</v>
      </c>
    </row>
    <row r="3223" spans="1:30">
      <c r="A3223" s="15" t="s">
        <v>3251</v>
      </c>
      <c r="B3223" t="str">
        <f>f_info_name(A3223)</f>
        <v>长盛同益成长回报</v>
      </c>
      <c r="C3223" t="str">
        <f>f_info_setupdate(A3223)</f>
        <v>2014-04-04</v>
      </c>
      <c r="D3223" s="16">
        <f t="shared" si="50"/>
        <v>2488</v>
      </c>
      <c r="F3223" s="17">
        <f>f_netasset_total(A3223,参数!$B$1,100000000)</f>
        <v>2.897070293</v>
      </c>
      <c r="G3223" s="17">
        <f ca="1">f_nav_adjustedreturn(A3223,参数!$B$2,参数!$B$1)</f>
        <v>70.7502930832356</v>
      </c>
      <c r="H3223" s="17">
        <f ca="1">f_nav_periodreturnrankingper(A3223,参数!$B$2,参数!$B$1,3)</f>
        <v>24.4044467972472</v>
      </c>
      <c r="I3223" s="17">
        <f ca="1">f_nav_adjustedreturn(A3223,参数!$B$3,参数!$B$2)</f>
        <v>36.9181380417336</v>
      </c>
      <c r="J3223" s="17">
        <f ca="1">f_nav_periodreturnrankingper(A3223,参数!$B$3,参数!$B$2,3)</f>
        <v>34.0579710144928</v>
      </c>
      <c r="K3223" s="17">
        <f ca="1">f_nav_adjustedreturn(A3223,参数!$B$4,参数!$B$3)</f>
        <v>-22.3676012461059</v>
      </c>
      <c r="L3223" s="17">
        <f ca="1">f_nav_periodreturnrankingper(A3223,参数!$B$4,参数!$B$3,3)</f>
        <v>75.2246469833119</v>
      </c>
      <c r="M3223" s="17">
        <f ca="1">f_nav_adjustedreturn(A3223,参数!$B$5,参数!$B$4)</f>
        <v>15.7553956834532</v>
      </c>
      <c r="N3223" s="17">
        <f ca="1">f_nav_periodreturnrankingper(A3223,参数!$B$5,参数!$B$4,3)</f>
        <v>31.1268715524035</v>
      </c>
      <c r="O3223" s="17">
        <f ca="1">f_nav_adjustedreturn(A3223,参数!$B$6,参数!$B$5)</f>
        <v>-2.2330774598744</v>
      </c>
      <c r="P3223" s="17">
        <f ca="1">f_nav_periodreturnrankingper(A3223,参数!$B$6,参数!$B$5,3)</f>
        <v>82.8571428571429</v>
      </c>
      <c r="Q3223" s="25">
        <f>f_return(A3223,1,参数!$B$1-365/2,参数!$B$1)</f>
        <v>69.2916104228729</v>
      </c>
      <c r="R3223" s="25">
        <f ca="1">f_return(A3223,1,参数!$B$4,参数!$B$1)</f>
        <v>21.9578479489546</v>
      </c>
      <c r="S3223" s="25">
        <f ca="1">f_return(A3223,1,参数!$B$6,参数!$B$1)</f>
        <v>15.2262439257983</v>
      </c>
      <c r="T3223" t="str">
        <f>f_info_investtype(A3223)</f>
        <v>灵活配置型基金</v>
      </c>
      <c r="U3223" t="str">
        <f>f_info_fundmanager(A3223)</f>
        <v>张谊然</v>
      </c>
      <c r="V3223">
        <f>f_info_manager_onthepostdays(A3223,1)</f>
        <v>631</v>
      </c>
      <c r="W3223" s="25">
        <f ca="1">f_return_1w(A3223,"0",参数!$B$2)</f>
        <v>-0.698486612339933</v>
      </c>
      <c r="X3223" s="25">
        <f>f_return_1m(A3223,"0",参数!$B$1)</f>
        <v>12.1678860223335</v>
      </c>
      <c r="Y3223" s="25">
        <f>f_return_3m(A3223,0,参数!$B$1)</f>
        <v>23.5893084429359</v>
      </c>
      <c r="Z3223" s="25">
        <f>f_return_6m(A3223,0,参数!B3222)</f>
        <v>27.3350471293916</v>
      </c>
      <c r="AA3223" t="str">
        <f>f_dq_status(A3223,参数!$B$1)</f>
        <v>暂停大额申购|开放赎回</v>
      </c>
      <c r="AB3223" s="17">
        <f ca="1">f_risk_maxdownside(A3223,参数!$B$6,参数!$B$1)</f>
        <v>-25.9442724458204</v>
      </c>
      <c r="AC3223" s="17">
        <f ca="1">f_risk_maxdownside(A3223,参数!$B$4,参数!$B$1)</f>
        <v>-25.6681168427595</v>
      </c>
      <c r="AD3223" t="str">
        <f ca="1">f_risk_maxdownside_date(A3223,参数!$B$6,参数!$B$1)</f>
        <v>20180125-20190103</v>
      </c>
    </row>
    <row r="3224" spans="1:30">
      <c r="A3224" s="15" t="s">
        <v>3252</v>
      </c>
      <c r="B3224" t="str">
        <f>f_info_name(A3224)</f>
        <v>长盛同盛成长优选</v>
      </c>
      <c r="C3224" t="str">
        <f>f_info_setupdate(A3224)</f>
        <v>2014-11-05</v>
      </c>
      <c r="D3224" s="16">
        <f t="shared" si="50"/>
        <v>2273</v>
      </c>
      <c r="F3224" s="17">
        <f>f_netasset_total(A3224,参数!$B$1,100000000)</f>
        <v>3.8552998478</v>
      </c>
      <c r="G3224" s="17">
        <f ca="1">f_nav_adjustedreturn(A3224,参数!$B$2,参数!$B$1)</f>
        <v>102.439024390244</v>
      </c>
      <c r="H3224" s="17">
        <f ca="1">f_nav_periodreturnrankingper(A3224,参数!$B$2,参数!$B$1,3)</f>
        <v>4.65854949708841</v>
      </c>
      <c r="I3224" s="17">
        <f ca="1">f_nav_adjustedreturn(A3224,参数!$B$3,参数!$B$2)</f>
        <v>22.2056631892697</v>
      </c>
      <c r="J3224" s="17">
        <f ca="1">f_nav_periodreturnrankingper(A3224,参数!$B$3,参数!$B$2,3)</f>
        <v>54.5707915273133</v>
      </c>
      <c r="K3224" s="17">
        <f ca="1">f_nav_adjustedreturn(A3224,参数!$B$4,参数!$B$3)</f>
        <v>-23.4891676168757</v>
      </c>
      <c r="L3224" s="17">
        <f ca="1">f_nav_periodreturnrankingper(A3224,参数!$B$4,参数!$B$3,3)</f>
        <v>79.0115532734275</v>
      </c>
      <c r="M3224" s="17">
        <f ca="1">f_nav_adjustedreturn(A3224,参数!$B$5,参数!$B$4)</f>
        <v>13.2561132561133</v>
      </c>
      <c r="N3224" s="17">
        <f ca="1">f_nav_periodreturnrankingper(A3224,参数!$B$5,参数!$B$4,3)</f>
        <v>38.9282899921198</v>
      </c>
      <c r="O3224" s="17">
        <f ca="1">f_nav_adjustedreturn(A3224,参数!$B$6,参数!$B$5)</f>
        <v>-9.30232558139535</v>
      </c>
      <c r="P3224" s="17">
        <f ca="1">f_nav_periodreturnrankingper(A3224,参数!$B$6,参数!$B$5,3)</f>
        <v>92.7891156462585</v>
      </c>
      <c r="Q3224" s="25">
        <f>f_return(A3224,1,参数!$B$1-365/2,参数!$B$1)</f>
        <v>134.168015380373</v>
      </c>
      <c r="R3224" s="25">
        <f ca="1">f_return(A3224,1,参数!$B$4,参数!$B$1)</f>
        <v>23.6759398797876</v>
      </c>
      <c r="S3224" s="25">
        <f ca="1">f_return(A3224,1,参数!$B$6,参数!$B$1)</f>
        <v>14.0405745089134</v>
      </c>
      <c r="T3224" t="str">
        <f>f_info_investtype(A3224)</f>
        <v>灵活配置型基金</v>
      </c>
      <c r="U3224" t="str">
        <f>f_info_fundmanager(A3224)</f>
        <v>郭堃</v>
      </c>
      <c r="V3224">
        <f>f_info_manager_onthepostdays(A3224,1)</f>
        <v>260</v>
      </c>
      <c r="W3224" s="25">
        <f ca="1">f_return_1w(A3224,"0",参数!$B$2)</f>
        <v>-2.0310633213859</v>
      </c>
      <c r="X3224" s="25">
        <f>f_return_1m(A3224,"0",参数!$B$1)</f>
        <v>12.237998647735</v>
      </c>
      <c r="Y3224" s="25">
        <f>f_return_3m(A3224,0,参数!$B$1)</f>
        <v>36.8507831821929</v>
      </c>
      <c r="Z3224" s="25">
        <f>f_return_6m(A3224,0,参数!B3223)</f>
        <v>46.8343451864701</v>
      </c>
      <c r="AA3224" t="str">
        <f>f_dq_status(A3224,参数!$B$1)</f>
        <v>开放申购|开放赎回</v>
      </c>
      <c r="AB3224" s="17">
        <f ca="1">f_risk_maxdownside(A3224,参数!$B$6,参数!$B$1)</f>
        <v>-28.2022471910112</v>
      </c>
      <c r="AC3224" s="17">
        <f ca="1">f_risk_maxdownside(A3224,参数!$B$4,参数!$B$1)</f>
        <v>-28.2022471910112</v>
      </c>
      <c r="AD3224" t="str">
        <f ca="1">f_risk_maxdownside_date(A3224,参数!$B$6,参数!$B$1)</f>
        <v>20180206-20190103</v>
      </c>
    </row>
    <row r="3225" spans="1:30">
      <c r="A3225" s="15" t="s">
        <v>3253</v>
      </c>
      <c r="B3225" t="str">
        <f>f_info_name(A3225)</f>
        <v>大成创新成长</v>
      </c>
      <c r="C3225" t="str">
        <f>f_info_setupdate(A3225)</f>
        <v>2007-06-12</v>
      </c>
      <c r="D3225" s="16">
        <f t="shared" si="50"/>
        <v>4976</v>
      </c>
      <c r="F3225" s="17">
        <f>f_netasset_total(A3225,参数!$B$1,100000000)</f>
        <v>18.6388687677</v>
      </c>
      <c r="G3225" s="17">
        <f ca="1">f_nav_adjustedreturn(A3225,参数!$B$2,参数!$B$1)</f>
        <v>45.3477971740135</v>
      </c>
      <c r="H3225" s="17">
        <f ca="1">f_nav_periodreturnrankingper(A3225,参数!$B$2,参数!$B$1,3)</f>
        <v>83.51324828263</v>
      </c>
      <c r="I3225" s="17">
        <f ca="1">f_nav_adjustedreturn(A3225,参数!$B$3,参数!$B$2)</f>
        <v>26.994008162748</v>
      </c>
      <c r="J3225" s="17">
        <f ca="1">f_nav_periodreturnrankingper(A3225,参数!$B$3,参数!$B$2,3)</f>
        <v>81.4049586776859</v>
      </c>
      <c r="K3225" s="17">
        <f ca="1">f_nav_adjustedreturn(A3225,参数!$B$4,参数!$B$3)</f>
        <v>-16.2812210915819</v>
      </c>
      <c r="L3225" s="17">
        <f ca="1">f_nav_periodreturnrankingper(A3225,参数!$B$4,参数!$B$3,3)</f>
        <v>15.979381443299</v>
      </c>
      <c r="M3225" s="17">
        <f ca="1">f_nav_adjustedreturn(A3225,参数!$B$5,参数!$B$4)</f>
        <v>34.7908736043375</v>
      </c>
      <c r="N3225" s="17">
        <f ca="1">f_nav_periodreturnrankingper(A3225,参数!$B$5,参数!$B$4,3)</f>
        <v>20.0389105058366</v>
      </c>
      <c r="O3225" s="17">
        <f ca="1">f_nav_adjustedreturn(A3225,参数!$B$6,参数!$B$5)</f>
        <v>-1.79175208577756</v>
      </c>
      <c r="P3225" s="17">
        <f ca="1">f_nav_periodreturnrankingper(A3225,参数!$B$6,参数!$B$5,3)</f>
        <v>67.0146137787056</v>
      </c>
      <c r="Q3225" s="25">
        <f>f_return(A3225,1,参数!$B$1-365/2,参数!$B$1)</f>
        <v>62.9697631890497</v>
      </c>
      <c r="R3225" s="25">
        <f ca="1">f_return(A3225,1,参数!$B$4,参数!$B$1)</f>
        <v>15.5972148420042</v>
      </c>
      <c r="S3225" s="25">
        <f ca="1">f_return(A3225,1,参数!$B$6,参数!$B$1)</f>
        <v>15.3071131149613</v>
      </c>
      <c r="T3225" t="str">
        <f>f_info_investtype(A3225)</f>
        <v>偏股混合型基金</v>
      </c>
      <c r="U3225" t="str">
        <f>f_info_fundmanager(A3225)</f>
        <v>刘旭,侯春燕</v>
      </c>
      <c r="V3225">
        <f>f_info_manager_onthepostdays(A3225,1)</f>
        <v>1636</v>
      </c>
      <c r="W3225" s="25">
        <f ca="1">f_return_1w(A3225,"0",参数!$B$2)</f>
        <v>-4.22535217726085</v>
      </c>
      <c r="X3225" s="25">
        <f>f_return_1m(A3225,"0",参数!$B$1)</f>
        <v>7.58690356857311</v>
      </c>
      <c r="Y3225" s="25">
        <f>f_return_3m(A3225,0,参数!$B$1)</f>
        <v>14.6595151720756</v>
      </c>
      <c r="Z3225" s="25">
        <f>f_return_6m(A3225,0,参数!B3224)</f>
        <v>19.5526480651736</v>
      </c>
      <c r="AA3225" t="str">
        <f>f_dq_status(A3225,参数!$B$1)</f>
        <v>暂停大额申购|开放赎回</v>
      </c>
      <c r="AB3225" s="17">
        <f ca="1">f_risk_maxdownside(A3225,参数!$B$6,参数!$B$1)</f>
        <v>-24.585635359116</v>
      </c>
      <c r="AC3225" s="17">
        <f ca="1">f_risk_maxdownside(A3225,参数!$B$4,参数!$B$1)</f>
        <v>-24.4464944649447</v>
      </c>
      <c r="AD3225" t="str">
        <f ca="1">f_risk_maxdownside_date(A3225,参数!$B$6,参数!$B$1)</f>
        <v>20180125-20181029</v>
      </c>
    </row>
    <row r="3226" spans="1:30">
      <c r="A3226" s="15" t="s">
        <v>3254</v>
      </c>
      <c r="B3226" t="str">
        <f>f_info_name(A3226)</f>
        <v>大成优选</v>
      </c>
      <c r="C3226" t="str">
        <f>f_info_setupdate(A3226)</f>
        <v>2012-07-27</v>
      </c>
      <c r="D3226" s="16">
        <f t="shared" si="50"/>
        <v>3104</v>
      </c>
      <c r="F3226" s="17">
        <f>f_netasset_total(A3226,参数!$B$1,100000000)</f>
        <v>43.1690355782</v>
      </c>
      <c r="G3226" s="17">
        <f ca="1">f_nav_adjustedreturn(A3226,参数!$B$2,参数!$B$1)</f>
        <v>66.396163777204</v>
      </c>
      <c r="H3226" s="17">
        <f ca="1">f_nav_periodreturnrankingper(A3226,参数!$B$2,参数!$B$1,3)</f>
        <v>51.8155053974485</v>
      </c>
      <c r="I3226" s="17">
        <f ca="1">f_nav_adjustedreturn(A3226,参数!$B$3,参数!$B$2)</f>
        <v>37.0375820892865</v>
      </c>
      <c r="J3226" s="17">
        <f ca="1">f_nav_periodreturnrankingper(A3226,参数!$B$3,参数!$B$2,3)</f>
        <v>61.2947658402204</v>
      </c>
      <c r="K3226" s="17">
        <f ca="1">f_nav_adjustedreturn(A3226,参数!$B$4,参数!$B$3)</f>
        <v>-17.2882537469502</v>
      </c>
      <c r="L3226" s="17">
        <f ca="1">f_nav_periodreturnrankingper(A3226,参数!$B$4,参数!$B$3,3)</f>
        <v>18.213058419244</v>
      </c>
      <c r="M3226" s="17">
        <f ca="1">f_nav_adjustedreturn(A3226,参数!$B$5,参数!$B$4)</f>
        <v>30.909922267947</v>
      </c>
      <c r="N3226" s="17">
        <f ca="1">f_nav_periodreturnrankingper(A3226,参数!$B$5,参数!$B$4,3)</f>
        <v>26.8482490272374</v>
      </c>
      <c r="O3226" s="17">
        <f ca="1">f_nav_adjustedreturn(A3226,参数!$B$6,参数!$B$5)</f>
        <v>14.2931664058425</v>
      </c>
      <c r="P3226" s="17">
        <f ca="1">f_nav_periodreturnrankingper(A3226,参数!$B$6,参数!$B$5,3)</f>
        <v>13.7787056367432</v>
      </c>
      <c r="Q3226" s="25">
        <f>f_return(A3226,1,参数!$B$1-365/2,参数!$B$1)</f>
        <v>53.9682549160904</v>
      </c>
      <c r="R3226" s="25">
        <f ca="1">f_return(A3226,1,参数!$B$4,参数!$B$1)</f>
        <v>23.5282410550079</v>
      </c>
      <c r="S3226" s="25">
        <f ca="1">f_return(A3226,1,参数!$B$6,参数!$B$1)</f>
        <v>23.0362421201917</v>
      </c>
      <c r="T3226" t="str">
        <f>f_info_investtype(A3226)</f>
        <v>偏股混合型基金</v>
      </c>
      <c r="U3226" t="str">
        <f>f_info_fundmanager(A3226)</f>
        <v>戴军</v>
      </c>
      <c r="V3226">
        <f>f_info_manager_onthepostdays(A3226,1)</f>
        <v>2093</v>
      </c>
      <c r="W3226" s="25">
        <f ca="1">f_return_1w(A3226,"0",参数!$B$2)</f>
        <v>-3.3856022808268</v>
      </c>
      <c r="X3226" s="25">
        <f>f_return_1m(A3226,"0",参数!$B$1)</f>
        <v>10.1318359375</v>
      </c>
      <c r="Y3226" s="25">
        <f>f_return_3m(A3226,0,参数!$B$1)</f>
        <v>15.6963323929213</v>
      </c>
      <c r="Z3226" s="25">
        <f>f_return_6m(A3226,0,参数!B3225)</f>
        <v>18.4591914569031</v>
      </c>
      <c r="AA3226" t="str">
        <f>f_dq_status(A3226,参数!$B$1)</f>
        <v>开放申购|开放赎回</v>
      </c>
      <c r="AB3226" s="17">
        <f ca="1">f_risk_maxdownside(A3226,参数!$B$6,参数!$B$1)</f>
        <v>-23.9490006891799</v>
      </c>
      <c r="AC3226" s="17">
        <f ca="1">f_risk_maxdownside(A3226,参数!$B$4,参数!$B$1)</f>
        <v>-23.9490006891799</v>
      </c>
      <c r="AD3226" t="str">
        <f ca="1">f_risk_maxdownside_date(A3226,参数!$B$6,参数!$B$1)</f>
        <v>20180606-20190103</v>
      </c>
    </row>
    <row r="3227" spans="1:30">
      <c r="A3227" s="15" t="s">
        <v>3255</v>
      </c>
      <c r="B3227" t="str">
        <f>f_info_name(A3227)</f>
        <v>大成中小盘A</v>
      </c>
      <c r="C3227" t="str">
        <f>f_info_setupdate(A3227)</f>
        <v>2014-04-10</v>
      </c>
      <c r="D3227" s="16">
        <f t="shared" si="50"/>
        <v>2482</v>
      </c>
      <c r="F3227" s="17">
        <f>f_netasset_total(A3227,参数!$B$1,100000000)</f>
        <v>16.7282634302</v>
      </c>
      <c r="G3227" s="17">
        <f ca="1">f_nav_adjustedreturn(A3227,参数!$B$2,参数!$B$1)</f>
        <v>73.751542575072</v>
      </c>
      <c r="H3227" s="17">
        <f ca="1">f_nav_periodreturnrankingper(A3227,参数!$B$2,参数!$B$1,3)</f>
        <v>41.2168792934249</v>
      </c>
      <c r="I3227" s="17">
        <f ca="1">f_nav_adjustedreturn(A3227,参数!$B$3,参数!$B$2)</f>
        <v>54.2240224786833</v>
      </c>
      <c r="J3227" s="17">
        <f ca="1">f_nav_periodreturnrankingper(A3227,参数!$B$3,参数!$B$2,3)</f>
        <v>28.7878787878788</v>
      </c>
      <c r="K3227" s="17">
        <f ca="1">f_nav_adjustedreturn(A3227,参数!$B$4,参数!$B$3)</f>
        <v>-13.5874567343562</v>
      </c>
      <c r="L3227" s="17">
        <f ca="1">f_nav_periodreturnrankingper(A3227,参数!$B$4,参数!$B$3,3)</f>
        <v>7.7319587628866</v>
      </c>
      <c r="M3227" s="17">
        <f ca="1">f_nav_adjustedreturn(A3227,参数!$B$5,参数!$B$4)</f>
        <v>33.1530638838476</v>
      </c>
      <c r="N3227" s="17">
        <f ca="1">f_nav_periodreturnrankingper(A3227,参数!$B$5,参数!$B$4,3)</f>
        <v>22.9571984435798</v>
      </c>
      <c r="O3227" s="17">
        <f ca="1">f_nav_adjustedreturn(A3227,参数!$B$6,参数!$B$5)</f>
        <v>-10.0540540540541</v>
      </c>
      <c r="P3227" s="17">
        <f ca="1">f_nav_periodreturnrankingper(A3227,参数!$B$6,参数!$B$5,3)</f>
        <v>88.1002087682672</v>
      </c>
      <c r="Q3227" s="25">
        <f>f_return(A3227,1,参数!$B$1-365/2,参数!$B$1)</f>
        <v>65.2537780282169</v>
      </c>
      <c r="R3227" s="25">
        <f ca="1">f_return(A3227,1,参数!$B$4,参数!$B$1)</f>
        <v>32.2639804721804</v>
      </c>
      <c r="S3227" s="25">
        <f ca="1">f_return(A3227,1,参数!$B$6,参数!$B$1)</f>
        <v>22.5233693275668</v>
      </c>
      <c r="T3227" t="str">
        <f>f_info_investtype(A3227)</f>
        <v>偏股混合型基金</v>
      </c>
      <c r="U3227" t="str">
        <f>f_info_fundmanager(A3227)</f>
        <v>魏庆国</v>
      </c>
      <c r="V3227">
        <f>f_info_manager_onthepostdays(A3227,1)</f>
        <v>2137</v>
      </c>
      <c r="W3227" s="25">
        <f ca="1">f_return_1w(A3227,"0",参数!$B$2)</f>
        <v>0.955149501661137</v>
      </c>
      <c r="X3227" s="25">
        <f>f_return_1m(A3227,"0",参数!$B$1)</f>
        <v>11.5957727873184</v>
      </c>
      <c r="Y3227" s="25">
        <f>f_return_3m(A3227,0,参数!$B$1)</f>
        <v>29.6868283696653</v>
      </c>
      <c r="Z3227" s="25">
        <f>f_return_6m(A3227,0,参数!B3226)</f>
        <v>18.8898401826484</v>
      </c>
      <c r="AA3227" t="str">
        <f>f_dq_status(A3227,参数!$B$1)</f>
        <v>开放申购|开放赎回</v>
      </c>
      <c r="AB3227" s="17">
        <f ca="1">f_risk_maxdownside(A3227,参数!$B$6,参数!$B$1)</f>
        <v>-20.1511237902263</v>
      </c>
      <c r="AC3227" s="17">
        <f ca="1">f_risk_maxdownside(A3227,参数!$B$4,参数!$B$1)</f>
        <v>-20.1511237902263</v>
      </c>
      <c r="AD3227" t="str">
        <f ca="1">f_risk_maxdownside_date(A3227,参数!$B$6,参数!$B$1)</f>
        <v>20180313-20190103</v>
      </c>
    </row>
    <row r="3228" spans="1:30">
      <c r="A3228" s="15" t="s">
        <v>3256</v>
      </c>
      <c r="B3228" t="str">
        <f>f_info_name(A3228)</f>
        <v>大成产业升级</v>
      </c>
      <c r="C3228" t="str">
        <f>f_info_setupdate(A3228)</f>
        <v>2014-12-26</v>
      </c>
      <c r="D3228" s="16">
        <f t="shared" si="50"/>
        <v>2222</v>
      </c>
      <c r="F3228" s="17">
        <f>f_netasset_total(A3228,参数!$B$1,100000000)</f>
        <v>3.0317522802</v>
      </c>
      <c r="G3228" s="17">
        <f ca="1">f_nav_adjustedreturn(A3228,参数!$B$2,参数!$B$1)</f>
        <v>71.25</v>
      </c>
      <c r="H3228" s="17">
        <f ca="1">f_nav_periodreturnrankingper(A3228,参数!$B$2,参数!$B$1,3)</f>
        <v>47.3039215686275</v>
      </c>
      <c r="I3228" s="17">
        <f ca="1">f_nav_adjustedreturn(A3228,参数!$B$3,参数!$B$2)</f>
        <v>53.5353535353536</v>
      </c>
      <c r="J3228" s="17">
        <f ca="1">f_nav_periodreturnrankingper(A3228,参数!$B$3,参数!$B$2,3)</f>
        <v>36.5781710914454</v>
      </c>
      <c r="K3228" s="17">
        <f ca="1">f_nav_adjustedreturn(A3228,参数!$B$4,参数!$B$3)</f>
        <v>-19.5775792038993</v>
      </c>
      <c r="L3228" s="17">
        <f ca="1">f_nav_periodreturnrankingper(A3228,参数!$B$4,参数!$B$3,3)</f>
        <v>28</v>
      </c>
      <c r="M3228" s="17">
        <f ca="1">f_nav_adjustedreturn(A3228,参数!$B$5,参数!$B$4)</f>
        <v>12.1019108280255</v>
      </c>
      <c r="N3228" s="17">
        <f ca="1">f_nav_periodreturnrankingper(A3228,参数!$B$5,参数!$B$4,3)</f>
        <v>69.6078431372549</v>
      </c>
      <c r="O3228" s="17">
        <f ca="1">f_nav_adjustedreturn(A3228,参数!$B$6,参数!$B$5)</f>
        <v>-5.4123711340206</v>
      </c>
      <c r="P3228" s="17">
        <f ca="1">f_nav_periodreturnrankingper(A3228,参数!$B$6,参数!$B$5,3)</f>
        <v>89.4736842105263</v>
      </c>
      <c r="Q3228" s="25">
        <f>f_return(A3228,1,参数!$B$1-365/2,参数!$B$1)</f>
        <v>73.7972612090857</v>
      </c>
      <c r="R3228" s="25">
        <f ca="1">f_return(A3228,1,参数!$B$4,参数!$B$1)</f>
        <v>28.3235783930146</v>
      </c>
      <c r="S3228" s="25">
        <f ca="1">f_return(A3228,1,参数!$B$6,参数!$B$1)</f>
        <v>17.4431561885016</v>
      </c>
      <c r="T3228" t="str">
        <f>f_info_investtype(A3228)</f>
        <v>普通股票型基金</v>
      </c>
      <c r="U3228" t="str">
        <f>f_info_fundmanager(A3228)</f>
        <v>李林益</v>
      </c>
      <c r="V3228">
        <f>f_info_manager_onthepostdays(A3228,1)</f>
        <v>2046</v>
      </c>
      <c r="W3228" s="25">
        <f ca="1">f_return_1w(A3228,"0",参数!$B$2)</f>
        <v>-2.18790218790219</v>
      </c>
      <c r="X3228" s="25">
        <f>f_return_1m(A3228,"0",参数!$B$1)</f>
        <v>10.9075415423946</v>
      </c>
      <c r="Y3228" s="25">
        <f>f_return_3m(A3228,0,参数!$B$1)</f>
        <v>22.2065727699531</v>
      </c>
      <c r="Z3228" s="25">
        <f>f_return_6m(A3228,0,参数!B3227)</f>
        <v>16.2236480293309</v>
      </c>
      <c r="AA3228" t="str">
        <f>f_dq_status(A3228,参数!$B$1)</f>
        <v>开放申购|开放赎回</v>
      </c>
      <c r="AB3228" s="17">
        <f ca="1">f_risk_maxdownside(A3228,参数!$B$6,参数!$B$1)</f>
        <v>-33.5815338793745</v>
      </c>
      <c r="AC3228" s="17">
        <f ca="1">f_risk_maxdownside(A3228,参数!$B$4,参数!$B$1)</f>
        <v>-31.0664605873261</v>
      </c>
      <c r="AD3228" t="str">
        <f ca="1">f_risk_maxdownside_date(A3228,参数!$B$6,参数!$B$1)</f>
        <v>20171114-20181018</v>
      </c>
    </row>
    <row r="3229" spans="1:30">
      <c r="A3229" s="15" t="s">
        <v>3257</v>
      </c>
      <c r="B3229" t="str">
        <f>f_info_name(A3229)</f>
        <v>大成多策略</v>
      </c>
      <c r="C3229" t="str">
        <f>f_info_setupdate(A3229)</f>
        <v>2016-08-19</v>
      </c>
      <c r="D3229" s="16">
        <f t="shared" si="50"/>
        <v>1620</v>
      </c>
      <c r="F3229" s="17">
        <f>f_netasset_total(A3229,参数!$B$1,100000000)</f>
        <v>4.9280954433</v>
      </c>
      <c r="G3229" s="17">
        <f ca="1">f_nav_adjustedreturn(A3229,参数!$B$2,参数!$B$1)</f>
        <v>59.2066998453662</v>
      </c>
      <c r="H3229" s="17">
        <f ca="1">f_nav_periodreturnrankingper(A3229,参数!$B$2,参数!$B$1,3)</f>
        <v>35.7331921651668</v>
      </c>
      <c r="I3229" s="17">
        <f ca="1">f_nav_adjustedreturn(A3229,参数!$B$3,参数!$B$2)</f>
        <v>34.9502487562189</v>
      </c>
      <c r="J3229" s="17">
        <f ca="1">f_nav_periodreturnrankingper(A3229,参数!$B$3,参数!$B$2,3)</f>
        <v>37.0680044593088</v>
      </c>
      <c r="K3229" s="17">
        <f ca="1">f_nav_adjustedreturn(A3229,参数!$B$4,参数!$B$3)</f>
        <v>-19.4068035294118</v>
      </c>
      <c r="L3229" s="17">
        <f ca="1">f_nav_periodreturnrankingper(A3229,参数!$B$4,参数!$B$3,3)</f>
        <v>63.5430038510911</v>
      </c>
      <c r="M3229" s="17">
        <f ca="1">f_nav_adjustedreturn(A3229,参数!$B$5,参数!$B$4)</f>
        <v>1.29482071713146</v>
      </c>
      <c r="N3229" s="17">
        <f ca="1">f_nav_periodreturnrankingper(A3229,参数!$B$5,参数!$B$4,3)</f>
        <v>90.7801418439716</v>
      </c>
      <c r="O3229" s="17">
        <f ca="1">f_nav_adjustedreturn(A3229,参数!$B$6,参数!$B$5)</f>
        <v>0</v>
      </c>
      <c r="P3229" s="17">
        <f ca="1">f_nav_periodreturnrankingper(A3229,参数!$B$6,参数!$B$5,3)</f>
        <v>0</v>
      </c>
      <c r="Q3229" s="25">
        <f>f_return(A3229,1,参数!$B$1-365/2,参数!$B$1)</f>
        <v>39.9520296264123</v>
      </c>
      <c r="R3229" s="25">
        <f ca="1">f_return(A3229,1,参数!$B$4,参数!$B$1)</f>
        <v>20.0619208449104</v>
      </c>
      <c r="S3229" s="25">
        <f ca="1">f_return(A3229,1,参数!$B$6,参数!$B$1)</f>
        <v>0</v>
      </c>
      <c r="T3229" t="str">
        <f>f_info_investtype(A3229)</f>
        <v>灵活配置型基金</v>
      </c>
      <c r="U3229" t="str">
        <f>f_info_fundmanager(A3229)</f>
        <v>戴军</v>
      </c>
      <c r="V3229">
        <f>f_info_manager_onthepostdays(A3229,1)</f>
        <v>1637</v>
      </c>
      <c r="W3229" s="25">
        <f ca="1">f_return_1w(A3229,"0",参数!$B$2)</f>
        <v>-2.77777777777779</v>
      </c>
      <c r="X3229" s="25">
        <f>f_return_1m(A3229,"0",参数!$B$1)</f>
        <v>7.03314470493129</v>
      </c>
      <c r="Y3229" s="25">
        <f>f_return_3m(A3229,0,参数!$B$1)</f>
        <v>8.09917717292308</v>
      </c>
      <c r="Z3229" s="25">
        <f>f_return_6m(A3229,0,参数!B3228)</f>
        <v>13.88128108788</v>
      </c>
      <c r="AA3229" t="str">
        <f>f_dq_status(A3229,参数!$B$1)</f>
        <v>暂停大额申购|开放赎回</v>
      </c>
      <c r="AB3229" s="17">
        <f ca="1">f_risk_maxdownside(A3229,参数!$B$6,参数!$B$1)</f>
        <v>-24.7908639423077</v>
      </c>
      <c r="AC3229" s="17">
        <f ca="1">f_risk_maxdownside(A3229,参数!$B$4,参数!$B$1)</f>
        <v>-23.9562624254473</v>
      </c>
      <c r="AD3229" t="str">
        <f ca="1">f_risk_maxdownside_date(A3229,参数!$B$6,参数!$B$1)</f>
        <v>20171114-20190103</v>
      </c>
    </row>
    <row r="3230" spans="1:30">
      <c r="A3230" s="15" t="s">
        <v>3258</v>
      </c>
      <c r="B3230" t="str">
        <f>f_info_name(A3230)</f>
        <v>大成创业板两年定开A</v>
      </c>
      <c r="C3230" t="str">
        <f>f_info_setupdate(A3230)</f>
        <v>2020-07-16</v>
      </c>
      <c r="D3230" s="16">
        <f t="shared" si="50"/>
        <v>193</v>
      </c>
      <c r="F3230" s="17">
        <f>f_netasset_total(A3230,参数!$B$1,100000000)</f>
        <v>36.9931320384</v>
      </c>
      <c r="G3230" s="17">
        <f ca="1">f_nav_adjustedreturn(A3230,参数!$B$2,参数!$B$1)</f>
        <v>0</v>
      </c>
      <c r="H3230" s="17">
        <f ca="1">f_nav_periodreturnrankingper(A3230,参数!$B$2,参数!$B$1,3)</f>
        <v>0</v>
      </c>
      <c r="I3230" s="17">
        <f ca="1">f_nav_adjustedreturn(A3230,参数!$B$3,参数!$B$2)</f>
        <v>0</v>
      </c>
      <c r="J3230" s="17">
        <f ca="1">f_nav_periodreturnrankingper(A3230,参数!$B$3,参数!$B$2,3)</f>
        <v>0</v>
      </c>
      <c r="K3230" s="17">
        <f ca="1">f_nav_adjustedreturn(A3230,参数!$B$4,参数!$B$3)</f>
        <v>0</v>
      </c>
      <c r="L3230" s="17">
        <f ca="1">f_nav_periodreturnrankingper(A3230,参数!$B$4,参数!$B$3,3)</f>
        <v>0</v>
      </c>
      <c r="M3230" s="17">
        <f ca="1">f_nav_adjustedreturn(A3230,参数!$B$5,参数!$B$4)</f>
        <v>0</v>
      </c>
      <c r="N3230" s="17">
        <f ca="1">f_nav_periodreturnrankingper(A3230,参数!$B$5,参数!$B$4,3)</f>
        <v>0</v>
      </c>
      <c r="O3230" s="17">
        <f ca="1">f_nav_adjustedreturn(A3230,参数!$B$6,参数!$B$5)</f>
        <v>0</v>
      </c>
      <c r="P3230" s="17">
        <f ca="1">f_nav_periodreturnrankingper(A3230,参数!$B$6,参数!$B$5,3)</f>
        <v>0</v>
      </c>
      <c r="Q3230" s="25">
        <f>f_return(A3230,1,参数!$B$1-365/2,参数!$B$1)</f>
        <v>84.5264584872646</v>
      </c>
      <c r="R3230" s="25">
        <f ca="1">f_return(A3230,1,参数!$B$4,参数!$B$1)</f>
        <v>0</v>
      </c>
      <c r="S3230" s="25">
        <f ca="1">f_return(A3230,1,参数!$B$6,参数!$B$1)</f>
        <v>0</v>
      </c>
      <c r="T3230" t="str">
        <f>f_info_investtype(A3230)</f>
        <v>偏股混合型基金</v>
      </c>
      <c r="U3230" t="str">
        <f>f_info_fundmanager(A3230)</f>
        <v>徐彦,谢家乐,邹建</v>
      </c>
      <c r="V3230">
        <f>f_info_manager_onthepostdays(A3230,1)</f>
        <v>210</v>
      </c>
      <c r="W3230" s="25">
        <f ca="1">f_return_1w(A3230,"0",参数!$B$2)</f>
        <v>0</v>
      </c>
      <c r="X3230" s="25">
        <f>f_return_1m(A3230,"0",参数!$B$1)</f>
        <v>16.2986056984498</v>
      </c>
      <c r="Y3230" s="25">
        <f>f_return_3m(A3230,0,参数!$B$1)</f>
        <v>34.4917376064096</v>
      </c>
      <c r="Z3230" s="25">
        <f>f_return_6m(A3230,0,参数!B3229)</f>
        <v>29.894674672704</v>
      </c>
      <c r="AA3230" t="str">
        <f>f_dq_status(A3230,参数!$B$1)</f>
        <v>封闭期</v>
      </c>
      <c r="AB3230" s="17">
        <f ca="1">f_risk_maxdownside(A3230,参数!$B$6,参数!$B$1)</f>
        <v>-7.75944753500863</v>
      </c>
      <c r="AC3230" s="17">
        <f ca="1">f_risk_maxdownside(A3230,参数!$B$4,参数!$B$1)</f>
        <v>-7.75944753500863</v>
      </c>
      <c r="AD3230" t="str">
        <f ca="1">f_risk_maxdownside_date(A3230,参数!$B$6,参数!$B$1)</f>
        <v>20200806-20200910</v>
      </c>
    </row>
    <row r="3231" spans="1:30">
      <c r="A3231" s="15" t="s">
        <v>3259</v>
      </c>
      <c r="B3231" t="str">
        <f>f_info_name(A3231)</f>
        <v>富国天惠精选成长A</v>
      </c>
      <c r="C3231" t="str">
        <f>f_info_setupdate(A3231)</f>
        <v>2005-11-16</v>
      </c>
      <c r="D3231" s="16">
        <f t="shared" si="50"/>
        <v>5549</v>
      </c>
      <c r="F3231" s="17">
        <f>f_netasset_total(A3231,参数!$B$1,100000000)</f>
        <v>306.8112220873</v>
      </c>
      <c r="G3231" s="17">
        <f ca="1">f_nav_adjustedreturn(A3231,参数!$B$2,参数!$B$1)</f>
        <v>69.4581667131498</v>
      </c>
      <c r="H3231" s="17">
        <f ca="1">f_nav_periodreturnrankingper(A3231,参数!$B$2,参数!$B$1,3)</f>
        <v>47.4975466143278</v>
      </c>
      <c r="I3231" s="17">
        <f ca="1">f_nav_adjustedreturn(A3231,参数!$B$3,参数!$B$2)</f>
        <v>57.0877779205758</v>
      </c>
      <c r="J3231" s="17">
        <f ca="1">f_nav_periodreturnrankingper(A3231,参数!$B$3,参数!$B$2,3)</f>
        <v>24.1046831955923</v>
      </c>
      <c r="K3231" s="17">
        <f ca="1">f_nav_adjustedreturn(A3231,参数!$B$4,参数!$B$3)</f>
        <v>-25.3209326289043</v>
      </c>
      <c r="L3231" s="17">
        <f ca="1">f_nav_periodreturnrankingper(A3231,参数!$B$4,参数!$B$3,3)</f>
        <v>56.701030927835</v>
      </c>
      <c r="M3231" s="17">
        <f ca="1">f_nav_adjustedreturn(A3231,参数!$B$5,参数!$B$4)</f>
        <v>33.526823903214</v>
      </c>
      <c r="N3231" s="17">
        <f ca="1">f_nav_periodreturnrankingper(A3231,参数!$B$5,参数!$B$4,3)</f>
        <v>22.1789883268482</v>
      </c>
      <c r="O3231" s="17">
        <f ca="1">f_nav_adjustedreturn(A3231,参数!$B$6,参数!$B$5)</f>
        <v>4.7102844426546</v>
      </c>
      <c r="P3231" s="17">
        <f ca="1">f_nav_periodreturnrankingper(A3231,参数!$B$6,参数!$B$5,3)</f>
        <v>45.0939457202505</v>
      </c>
      <c r="Q3231" s="25">
        <f>f_return(A3231,1,参数!$B$1-365/2,参数!$B$1)</f>
        <v>56.6094345008177</v>
      </c>
      <c r="R3231" s="25">
        <f ca="1">f_return(A3231,1,参数!$B$4,参数!$B$1)</f>
        <v>25.7121266028375</v>
      </c>
      <c r="S3231" s="25">
        <f ca="1">f_return(A3231,1,参数!$B$6,参数!$B$1)</f>
        <v>22.5536149037967</v>
      </c>
      <c r="T3231" t="str">
        <f>f_info_investtype(A3231)</f>
        <v>偏股混合型基金</v>
      </c>
      <c r="U3231" t="str">
        <f>f_info_fundmanager(A3231)</f>
        <v>朱少醒</v>
      </c>
      <c r="V3231">
        <f>f_info_manager_onthepostdays(A3231,1)</f>
        <v>5566</v>
      </c>
      <c r="W3231" s="25">
        <f ca="1">f_return_1w(A3231,"0",参数!$B$2)</f>
        <v>-2.60945779052627</v>
      </c>
      <c r="X3231" s="25">
        <f>f_return_1m(A3231,"0",参数!$B$1)</f>
        <v>11.4823196605375</v>
      </c>
      <c r="Y3231" s="25">
        <f>f_return_3m(A3231,0,参数!$B$1)</f>
        <v>20.3328244274809</v>
      </c>
      <c r="Z3231" s="25">
        <f>f_return_6m(A3231,0,参数!B3230)</f>
        <v>22.8634614802024</v>
      </c>
      <c r="AA3231" t="str">
        <f>f_dq_status(A3231,参数!$B$1)</f>
        <v>暂停大额申购|开放赎回</v>
      </c>
      <c r="AB3231" s="17">
        <f ca="1">f_risk_maxdownside(A3231,参数!$B$6,参数!$B$1)</f>
        <v>-33.28067648562</v>
      </c>
      <c r="AC3231" s="17">
        <f ca="1">f_risk_maxdownside(A3231,参数!$B$4,参数!$B$1)</f>
        <v>-33.28067648562</v>
      </c>
      <c r="AD3231" t="str">
        <f ca="1">f_risk_maxdownside_date(A3231,参数!$B$6,参数!$B$1)</f>
        <v>20180523-20190103</v>
      </c>
    </row>
    <row r="3232" spans="1:30">
      <c r="A3232" s="15" t="s">
        <v>3260</v>
      </c>
      <c r="B3232" t="str">
        <f>f_info_name(A3232)</f>
        <v>富国新兴成长量化精选</v>
      </c>
      <c r="C3232" t="str">
        <f>f_info_setupdate(A3232)</f>
        <v>2017-07-21</v>
      </c>
      <c r="D3232" s="16">
        <f t="shared" si="50"/>
        <v>1284</v>
      </c>
      <c r="F3232" s="17">
        <f>f_netasset_total(A3232,参数!$B$1,100000000)</f>
        <v>6.2560582215</v>
      </c>
      <c r="G3232" s="17">
        <f ca="1">f_nav_adjustedreturn(A3232,参数!$B$2,参数!$B$1)</f>
        <v>37.5671909217599</v>
      </c>
      <c r="H3232" s="17">
        <f ca="1">f_nav_periodreturnrankingper(A3232,参数!$B$2,参数!$B$1,3)</f>
        <v>89.1069676153091</v>
      </c>
      <c r="I3232" s="17">
        <f ca="1">f_nav_adjustedreturn(A3232,参数!$B$3,参数!$B$2)</f>
        <v>27.503490290646</v>
      </c>
      <c r="J3232" s="17">
        <f ca="1">f_nav_periodreturnrankingper(A3232,参数!$B$3,参数!$B$2,3)</f>
        <v>80.7162534435262</v>
      </c>
      <c r="K3232" s="17">
        <f ca="1">f_nav_adjustedreturn(A3232,参数!$B$4,参数!$B$3)</f>
        <v>-27.2685313394258</v>
      </c>
      <c r="L3232" s="17">
        <f ca="1">f_nav_periodreturnrankingper(A3232,参数!$B$4,参数!$B$3,3)</f>
        <v>68.9003436426117</v>
      </c>
      <c r="M3232" s="17">
        <f ca="1">f_nav_adjustedreturn(A3232,参数!$B$5,参数!$B$4)</f>
        <v>0</v>
      </c>
      <c r="N3232" s="17">
        <f ca="1">f_nav_periodreturnrankingper(A3232,参数!$B$5,参数!$B$4,3)</f>
        <v>0</v>
      </c>
      <c r="O3232" s="17">
        <f ca="1">f_nav_adjustedreturn(A3232,参数!$B$6,参数!$B$5)</f>
        <v>0</v>
      </c>
      <c r="P3232" s="17">
        <f ca="1">f_nav_periodreturnrankingper(A3232,参数!$B$6,参数!$B$5,3)</f>
        <v>0</v>
      </c>
      <c r="Q3232" s="25">
        <f>f_return(A3232,1,参数!$B$1-365/2,参数!$B$1)</f>
        <v>22.3068137532861</v>
      </c>
      <c r="R3232" s="25">
        <f ca="1">f_return(A3232,1,参数!$B$4,参数!$B$1)</f>
        <v>8.44784706960933</v>
      </c>
      <c r="S3232" s="25">
        <f ca="1">f_return(A3232,1,参数!$B$6,参数!$B$1)</f>
        <v>0</v>
      </c>
      <c r="T3232" t="str">
        <f>f_info_investtype(A3232)</f>
        <v>偏股混合型基金</v>
      </c>
      <c r="U3232" t="str">
        <f>f_info_fundmanager(A3232)</f>
        <v>王保合</v>
      </c>
      <c r="V3232">
        <f>f_info_manager_onthepostdays(A3232,1)</f>
        <v>149</v>
      </c>
      <c r="W3232" s="25">
        <f ca="1">f_return_1w(A3232,"0",参数!$B$2)</f>
        <v>-1.66405638214567</v>
      </c>
      <c r="X3232" s="25">
        <f>f_return_1m(A3232,"0",参数!$B$1)</f>
        <v>8.3156987224704</v>
      </c>
      <c r="Y3232" s="25">
        <f>f_return_3m(A3232,0,参数!$B$1)</f>
        <v>9.448008236319</v>
      </c>
      <c r="Z3232" s="25">
        <f>f_return_6m(A3232,0,参数!B3231)</f>
        <v>1.16980850905296</v>
      </c>
      <c r="AA3232" t="str">
        <f>f_dq_status(A3232,参数!$B$1)</f>
        <v>暂停大额申购|开放赎回</v>
      </c>
      <c r="AB3232" s="17">
        <f ca="1">f_risk_maxdownside(A3232,参数!$B$6,参数!$B$1)</f>
        <v>-33.3089043605716</v>
      </c>
      <c r="AC3232" s="17">
        <f ca="1">f_risk_maxdownside(A3232,参数!$B$4,参数!$B$1)</f>
        <v>-33.3089043605716</v>
      </c>
      <c r="AD3232" t="str">
        <f ca="1">f_risk_maxdownside_date(A3232,参数!$B$6,参数!$B$1)</f>
        <v>20180127-20181018</v>
      </c>
    </row>
    <row r="3233" spans="1:30">
      <c r="A3233" s="15" t="s">
        <v>3261</v>
      </c>
      <c r="B3233" t="str">
        <f>f_info_name(A3233)</f>
        <v>富国创业板两年定开</v>
      </c>
      <c r="C3233" t="str">
        <f>f_info_setupdate(A3233)</f>
        <v>2020-07-14</v>
      </c>
      <c r="D3233" s="16">
        <f t="shared" si="50"/>
        <v>195</v>
      </c>
      <c r="F3233" s="17">
        <f>f_netasset_total(A3233,参数!$B$1,100000000)</f>
        <v>38.3857570282</v>
      </c>
      <c r="G3233" s="17">
        <f ca="1">f_nav_adjustedreturn(A3233,参数!$B$2,参数!$B$1)</f>
        <v>0</v>
      </c>
      <c r="H3233" s="17">
        <f ca="1">f_nav_periodreturnrankingper(A3233,参数!$B$2,参数!$B$1,3)</f>
        <v>0</v>
      </c>
      <c r="I3233" s="17">
        <f ca="1">f_nav_adjustedreturn(A3233,参数!$B$3,参数!$B$2)</f>
        <v>0</v>
      </c>
      <c r="J3233" s="17">
        <f ca="1">f_nav_periodreturnrankingper(A3233,参数!$B$3,参数!$B$2,3)</f>
        <v>0</v>
      </c>
      <c r="K3233" s="17">
        <f ca="1">f_nav_adjustedreturn(A3233,参数!$B$4,参数!$B$3)</f>
        <v>0</v>
      </c>
      <c r="L3233" s="17">
        <f ca="1">f_nav_periodreturnrankingper(A3233,参数!$B$4,参数!$B$3,3)</f>
        <v>0</v>
      </c>
      <c r="M3233" s="17">
        <f ca="1">f_nav_adjustedreturn(A3233,参数!$B$5,参数!$B$4)</f>
        <v>0</v>
      </c>
      <c r="N3233" s="17">
        <f ca="1">f_nav_periodreturnrankingper(A3233,参数!$B$5,参数!$B$4,3)</f>
        <v>0</v>
      </c>
      <c r="O3233" s="17">
        <f ca="1">f_nav_adjustedreturn(A3233,参数!$B$6,参数!$B$5)</f>
        <v>0</v>
      </c>
      <c r="P3233" s="17">
        <f ca="1">f_nav_periodreturnrankingper(A3233,参数!$B$6,参数!$B$5,3)</f>
        <v>0</v>
      </c>
      <c r="Q3233" s="25">
        <f>f_return(A3233,1,参数!$B$1-365/2,参数!$B$1)</f>
        <v>76.1594916835713</v>
      </c>
      <c r="R3233" s="25">
        <f ca="1">f_return(A3233,1,参数!$B$4,参数!$B$1)</f>
        <v>0</v>
      </c>
      <c r="S3233" s="25">
        <f ca="1">f_return(A3233,1,参数!$B$6,参数!$B$1)</f>
        <v>0</v>
      </c>
      <c r="T3233" t="str">
        <f>f_info_investtype(A3233)</f>
        <v>偏股混合型基金</v>
      </c>
      <c r="U3233" t="str">
        <f>f_info_fundmanager(A3233)</f>
        <v>曹晋</v>
      </c>
      <c r="V3233">
        <f>f_info_manager_onthepostdays(A3233,1)</f>
        <v>212</v>
      </c>
      <c r="W3233" s="25">
        <f ca="1">f_return_1w(A3233,"0",参数!$B$2)</f>
        <v>0</v>
      </c>
      <c r="X3233" s="25">
        <f>f_return_1m(A3233,"0",参数!$B$1)</f>
        <v>17.3997185080929</v>
      </c>
      <c r="Y3233" s="25">
        <f>f_return_3m(A3233,0,参数!$B$1)</f>
        <v>27.6152227959457</v>
      </c>
      <c r="Z3233" s="25">
        <f>f_return_6m(A3233,0,参数!B3232)</f>
        <v>32.6321036889332</v>
      </c>
      <c r="AA3233" t="str">
        <f>f_dq_status(A3233,参数!$B$1)</f>
        <v>封闭期</v>
      </c>
      <c r="AB3233" s="17">
        <f ca="1">f_risk_maxdownside(A3233,参数!$B$6,参数!$B$1)</f>
        <v>-2.42582571375257</v>
      </c>
      <c r="AC3233" s="17">
        <f ca="1">f_risk_maxdownside(A3233,参数!$B$4,参数!$B$1)</f>
        <v>-2.42582571375257</v>
      </c>
      <c r="AD3233" t="str">
        <f ca="1">f_risk_maxdownside_date(A3233,参数!$B$6,参数!$B$1)</f>
        <v>20201017-20201023</v>
      </c>
    </row>
    <row r="3234" spans="1:30">
      <c r="A3234" s="15" t="s">
        <v>3262</v>
      </c>
      <c r="B3234" t="str">
        <f>f_info_name(A3234)</f>
        <v>易方达3年战略配售</v>
      </c>
      <c r="C3234" t="str">
        <f>f_info_setupdate(A3234)</f>
        <v>2018-07-05</v>
      </c>
      <c r="D3234" s="16">
        <f t="shared" si="50"/>
        <v>935</v>
      </c>
      <c r="F3234" s="17">
        <f>f_netasset_total(A3234,参数!$B$1,100000000)</f>
        <v>277.9770792984</v>
      </c>
      <c r="G3234" s="17">
        <f ca="1">f_nav_adjustedreturn(A3234,参数!$B$2,参数!$B$1)</f>
        <v>6.62148548401866</v>
      </c>
      <c r="H3234" s="17">
        <f ca="1">f_nav_periodreturnrankingper(A3234,参数!$B$2,参数!$B$1,3)</f>
        <v>96.8237162519852</v>
      </c>
      <c r="I3234" s="17">
        <f ca="1">f_nav_adjustedreturn(A3234,参数!$B$3,参数!$B$2)</f>
        <v>5.83502956285742</v>
      </c>
      <c r="J3234" s="17">
        <f ca="1">f_nav_periodreturnrankingper(A3234,参数!$B$3,参数!$B$2,3)</f>
        <v>92.0847268673356</v>
      </c>
      <c r="K3234" s="17">
        <f ca="1">f_nav_adjustedreturn(A3234,参数!$B$4,参数!$B$3)</f>
        <v>0</v>
      </c>
      <c r="L3234" s="17">
        <f ca="1">f_nav_periodreturnrankingper(A3234,参数!$B$4,参数!$B$3,3)</f>
        <v>0</v>
      </c>
      <c r="M3234" s="17">
        <f ca="1">f_nav_adjustedreturn(A3234,参数!$B$5,参数!$B$4)</f>
        <v>0</v>
      </c>
      <c r="N3234" s="17">
        <f ca="1">f_nav_periodreturnrankingper(A3234,参数!$B$5,参数!$B$4,3)</f>
        <v>0</v>
      </c>
      <c r="O3234" s="17">
        <f ca="1">f_nav_adjustedreturn(A3234,参数!$B$6,参数!$B$5)</f>
        <v>0</v>
      </c>
      <c r="P3234" s="17">
        <f ca="1">f_nav_periodreturnrankingper(A3234,参数!$B$6,参数!$B$5,3)</f>
        <v>0</v>
      </c>
      <c r="Q3234" s="25">
        <f>f_return(A3234,1,参数!$B$1-365/2,参数!$B$1)</f>
        <v>11.6680284946862</v>
      </c>
      <c r="R3234" s="25">
        <f ca="1">f_return(A3234,1,参数!$B$4,参数!$B$1)</f>
        <v>0</v>
      </c>
      <c r="S3234" s="25">
        <f ca="1">f_return(A3234,1,参数!$B$6,参数!$B$1)</f>
        <v>0</v>
      </c>
      <c r="T3234" t="str">
        <f>f_info_investtype(A3234)</f>
        <v>灵活配置型基金</v>
      </c>
      <c r="U3234" t="str">
        <f>f_info_fundmanager(A3234)</f>
        <v>胡剑,纪玲云,付浩</v>
      </c>
      <c r="V3234">
        <f>f_info_manager_onthepostdays(A3234,1)</f>
        <v>952</v>
      </c>
      <c r="W3234" s="25">
        <f ca="1">f_return_1w(A3234,"0",参数!$B$2)</f>
        <v>-0.337714494340983</v>
      </c>
      <c r="X3234" s="25">
        <f>f_return_1m(A3234,"0",参数!$B$1)</f>
        <v>3.09953949698901</v>
      </c>
      <c r="Y3234" s="25">
        <f>f_return_3m(A3234,0,参数!$B$1)</f>
        <v>4.69424460431653</v>
      </c>
      <c r="Z3234" s="25">
        <f>f_return_6m(A3234,0,参数!B3233)</f>
        <v>6.43359163813301</v>
      </c>
      <c r="AA3234" t="str">
        <f>f_dq_status(A3234,参数!$B$1)</f>
        <v>暂停申购|暂停赎回</v>
      </c>
      <c r="AB3234" s="17">
        <f ca="1">f_risk_maxdownside(A3234,参数!$B$6,参数!$B$1)</f>
        <v>-4.61206509035333</v>
      </c>
      <c r="AC3234" s="17">
        <f ca="1">f_risk_maxdownside(A3234,参数!$B$4,参数!$B$1)</f>
        <v>-4.61206509035333</v>
      </c>
      <c r="AD3234" t="str">
        <f ca="1">f_risk_maxdownside_date(A3234,参数!$B$6,参数!$B$1)</f>
        <v>20190831-20200323</v>
      </c>
    </row>
    <row r="3235" spans="1:30">
      <c r="A3235" s="15" t="s">
        <v>3263</v>
      </c>
      <c r="B3235" t="str">
        <f>f_info_name(A3235)</f>
        <v>易方达科顺</v>
      </c>
      <c r="C3235" t="str">
        <f>f_info_setupdate(A3235)</f>
        <v>2018-10-26</v>
      </c>
      <c r="D3235" s="16">
        <f t="shared" si="50"/>
        <v>822</v>
      </c>
      <c r="F3235" s="17">
        <f>f_netasset_total(A3235,参数!$B$1,100000000)</f>
        <v>6.6537140261</v>
      </c>
      <c r="G3235" s="17">
        <f ca="1">f_nav_adjustedreturn(A3235,参数!$B$2,参数!$B$1)</f>
        <v>97.4481409001957</v>
      </c>
      <c r="H3235" s="17">
        <f ca="1">f_nav_periodreturnrankingper(A3235,参数!$B$2,参数!$B$1,3)</f>
        <v>6.5643197458973</v>
      </c>
      <c r="I3235" s="17">
        <f ca="1">f_nav_adjustedreturn(A3235,参数!$B$3,参数!$B$2)</f>
        <v>26.6230548121717</v>
      </c>
      <c r="J3235" s="17">
        <f ca="1">f_nav_periodreturnrankingper(A3235,参数!$B$3,参数!$B$2,3)</f>
        <v>48.5507246376812</v>
      </c>
      <c r="K3235" s="17">
        <f ca="1">f_nav_adjustedreturn(A3235,参数!$B$4,参数!$B$3)</f>
        <v>0</v>
      </c>
      <c r="L3235" s="17">
        <f ca="1">f_nav_periodreturnrankingper(A3235,参数!$B$4,参数!$B$3,3)</f>
        <v>0</v>
      </c>
      <c r="M3235" s="17">
        <f ca="1">f_nav_adjustedreturn(A3235,参数!$B$5,参数!$B$4)</f>
        <v>0</v>
      </c>
      <c r="N3235" s="17">
        <f ca="1">f_nav_periodreturnrankingper(A3235,参数!$B$5,参数!$B$4,3)</f>
        <v>0</v>
      </c>
      <c r="O3235" s="17">
        <f ca="1">f_nav_adjustedreturn(A3235,参数!$B$6,参数!$B$5)</f>
        <v>0</v>
      </c>
      <c r="P3235" s="17">
        <f ca="1">f_nav_periodreturnrankingper(A3235,参数!$B$6,参数!$B$5,3)</f>
        <v>0</v>
      </c>
      <c r="Q3235" s="25">
        <f>f_return(A3235,1,参数!$B$1-365/2,参数!$B$1)</f>
        <v>128.585687316039</v>
      </c>
      <c r="R3235" s="25">
        <f ca="1">f_return(A3235,1,参数!$B$4,参数!$B$1)</f>
        <v>0</v>
      </c>
      <c r="S3235" s="25">
        <f ca="1">f_return(A3235,1,参数!$B$6,参数!$B$1)</f>
        <v>0</v>
      </c>
      <c r="T3235" t="str">
        <f>f_info_investtype(A3235)</f>
        <v>灵活配置型基金</v>
      </c>
      <c r="U3235" t="str">
        <f>f_info_fundmanager(A3235)</f>
        <v>萧楠</v>
      </c>
      <c r="V3235">
        <f>f_info_manager_onthepostdays(A3235,1)</f>
        <v>839</v>
      </c>
      <c r="W3235" s="25">
        <f ca="1">f_return_1w(A3235,"0",参数!$B$2)</f>
        <v>-4.3429427180831</v>
      </c>
      <c r="X3235" s="25">
        <f>f_return_1m(A3235,"0",参数!$B$1)</f>
        <v>15.7276564507249</v>
      </c>
      <c r="Y3235" s="25">
        <f>f_return_3m(A3235,0,参数!$B$1)</f>
        <v>35.7881136950905</v>
      </c>
      <c r="Z3235" s="25">
        <f>f_return_6m(A3235,0,参数!B3234)</f>
        <v>47.1619750807568</v>
      </c>
      <c r="AA3235" t="str">
        <f>f_dq_status(A3235,参数!$B$1)</f>
        <v>封闭期</v>
      </c>
      <c r="AB3235" s="17">
        <f ca="1">f_risk_maxdownside(A3235,参数!$B$6,参数!$B$1)</f>
        <v>-16.3049940546968</v>
      </c>
      <c r="AC3235" s="17">
        <f ca="1">f_risk_maxdownside(A3235,参数!$B$4,参数!$B$1)</f>
        <v>-16.3049940546968</v>
      </c>
      <c r="AD3235" t="str">
        <f ca="1">f_risk_maxdownside_date(A3235,参数!$B$6,参数!$B$1)</f>
        <v>20200306-20200323</v>
      </c>
    </row>
    <row r="3236" spans="1:30">
      <c r="A3236" s="15" t="s">
        <v>3264</v>
      </c>
      <c r="B3236" t="str">
        <f>f_info_name(A3236)</f>
        <v>国投瑞银新兴产业</v>
      </c>
      <c r="C3236" t="str">
        <f>f_info_setupdate(A3236)</f>
        <v>2011-12-13</v>
      </c>
      <c r="D3236" s="16">
        <f t="shared" si="50"/>
        <v>3331</v>
      </c>
      <c r="F3236" s="17">
        <f>f_netasset_total(A3236,参数!$B$1,100000000)</f>
        <v>14.0685791181</v>
      </c>
      <c r="G3236" s="17">
        <f ca="1">f_nav_adjustedreturn(A3236,参数!$B$2,参数!$B$1)</f>
        <v>66.6476299257567</v>
      </c>
      <c r="H3236" s="17">
        <f ca="1">f_nav_periodreturnrankingper(A3236,参数!$B$2,参数!$B$1,3)</f>
        <v>27.8454208575966</v>
      </c>
      <c r="I3236" s="17">
        <f ca="1">f_nav_adjustedreturn(A3236,参数!$B$3,参数!$B$2)</f>
        <v>52.2608695652174</v>
      </c>
      <c r="J3236" s="17">
        <f ca="1">f_nav_periodreturnrankingper(A3236,参数!$B$3,参数!$B$2,3)</f>
        <v>14.9944258639911</v>
      </c>
      <c r="K3236" s="17">
        <f ca="1">f_nav_adjustedreturn(A3236,参数!$B$4,参数!$B$3)</f>
        <v>-12.4143183549124</v>
      </c>
      <c r="L3236" s="17">
        <f ca="1">f_nav_periodreturnrankingper(A3236,参数!$B$4,参数!$B$3,3)</f>
        <v>44.9935815147625</v>
      </c>
      <c r="M3236" s="17">
        <f ca="1">f_nav_adjustedreturn(A3236,参数!$B$5,参数!$B$4)</f>
        <v>13.9878366637706</v>
      </c>
      <c r="N3236" s="17">
        <f ca="1">f_nav_periodreturnrankingper(A3236,参数!$B$5,参数!$B$4,3)</f>
        <v>36.2490149724192</v>
      </c>
      <c r="O3236" s="17">
        <f ca="1">f_nav_adjustedreturn(A3236,参数!$B$6,参数!$B$5)</f>
        <v>2.66956109114819</v>
      </c>
      <c r="P3236" s="17">
        <f ca="1">f_nav_periodreturnrankingper(A3236,参数!$B$6,参数!$B$5,3)</f>
        <v>55.2380952380952</v>
      </c>
      <c r="Q3236" s="25">
        <f>f_return(A3236,1,参数!$B$1-365/2,参数!$B$1)</f>
        <v>17.9485862275581</v>
      </c>
      <c r="R3236" s="25">
        <f ca="1">f_return(A3236,1,参数!$B$4,参数!$B$1)</f>
        <v>30.46720936384</v>
      </c>
      <c r="S3236" s="25">
        <f ca="1">f_return(A3236,1,参数!$B$6,参数!$B$1)</f>
        <v>21.0596393178543</v>
      </c>
      <c r="T3236" t="str">
        <f>f_info_investtype(A3236)</f>
        <v>灵活配置型基金</v>
      </c>
      <c r="U3236" t="str">
        <f>f_info_fundmanager(A3236)</f>
        <v>孙文龙</v>
      </c>
      <c r="V3236">
        <f>f_info_manager_onthepostdays(A3236,1)</f>
        <v>2161</v>
      </c>
      <c r="W3236" s="25">
        <f ca="1">f_return_1w(A3236,"0",参数!$B$2)</f>
        <v>-2.72222222222223</v>
      </c>
      <c r="X3236" s="25">
        <f>f_return_1m(A3236,"0",参数!$B$1)</f>
        <v>13.1446297014346</v>
      </c>
      <c r="Y3236" s="25">
        <f>f_return_3m(A3236,0,参数!$B$1)</f>
        <v>10.1963746223565</v>
      </c>
      <c r="Z3236" s="25">
        <f>f_return_6m(A3236,0,参数!B3235)</f>
        <v>3.48918353105374</v>
      </c>
      <c r="AA3236" t="str">
        <f>f_dq_status(A3236,参数!$B$1)</f>
        <v>开放申购|开放赎回</v>
      </c>
      <c r="AB3236" s="17">
        <f ca="1">f_risk_maxdownside(A3236,参数!$B$6,参数!$B$1)</f>
        <v>-24.6498599439776</v>
      </c>
      <c r="AC3236" s="17">
        <f ca="1">f_risk_maxdownside(A3236,参数!$B$4,参数!$B$1)</f>
        <v>-21.0564930300807</v>
      </c>
      <c r="AD3236" t="str">
        <f ca="1">f_risk_maxdownside_date(A3236,参数!$B$6,参数!$B$1)</f>
        <v>20171026-20181018</v>
      </c>
    </row>
    <row r="3237" spans="1:30">
      <c r="A3237" s="15" t="s">
        <v>3265</v>
      </c>
      <c r="B3237" t="str">
        <f>f_info_name(A3237)</f>
        <v>国投瑞银瑞利</v>
      </c>
      <c r="C3237" t="str">
        <f>f_info_setupdate(A3237)</f>
        <v>2015-02-05</v>
      </c>
      <c r="D3237" s="16">
        <f t="shared" si="50"/>
        <v>2181</v>
      </c>
      <c r="F3237" s="17">
        <f>f_netasset_total(A3237,参数!$B$1,100000000)</f>
        <v>1.5044847337</v>
      </c>
      <c r="G3237" s="17">
        <f ca="1">f_nav_adjustedreturn(A3237,参数!$B$2,参数!$B$1)</f>
        <v>45.6816559600286</v>
      </c>
      <c r="H3237" s="17">
        <f ca="1">f_nav_periodreturnrankingper(A3237,参数!$B$2,参数!$B$1,3)</f>
        <v>48.2795129698253</v>
      </c>
      <c r="I3237" s="17">
        <f ca="1">f_nav_adjustedreturn(A3237,参数!$B$3,参数!$B$2)</f>
        <v>32.5449385052034</v>
      </c>
      <c r="J3237" s="17">
        <f ca="1">f_nav_periodreturnrankingper(A3237,参数!$B$3,参数!$B$2,3)</f>
        <v>40.3010033444816</v>
      </c>
      <c r="K3237" s="17">
        <f ca="1">f_nav_adjustedreturn(A3237,参数!$B$4,参数!$B$3)</f>
        <v>-14.4877513515102</v>
      </c>
      <c r="L3237" s="17">
        <f ca="1">f_nav_periodreturnrankingper(A3237,参数!$B$4,参数!$B$3,3)</f>
        <v>48.9730423620026</v>
      </c>
      <c r="M3237" s="17">
        <f ca="1">f_nav_adjustedreturn(A3237,参数!$B$5,参数!$B$4)</f>
        <v>24.3538767395626</v>
      </c>
      <c r="N3237" s="17">
        <f ca="1">f_nav_periodreturnrankingper(A3237,参数!$B$5,参数!$B$4,3)</f>
        <v>16.2332545311269</v>
      </c>
      <c r="O3237" s="17">
        <f ca="1">f_nav_adjustedreturn(A3237,参数!$B$6,参数!$B$5)</f>
        <v>4.15228796764409</v>
      </c>
      <c r="P3237" s="17">
        <f ca="1">f_nav_periodreturnrankingper(A3237,参数!$B$6,参数!$B$5,3)</f>
        <v>36.734693877551</v>
      </c>
      <c r="Q3237" s="25">
        <f>f_return(A3237,1,参数!$B$1-365/2,参数!$B$1)</f>
        <v>39.7707463155754</v>
      </c>
      <c r="R3237" s="25">
        <f ca="1">f_return(A3237,1,参数!$B$4,参数!$B$1)</f>
        <v>18.1768859118362</v>
      </c>
      <c r="S3237" s="25">
        <f ca="1">f_return(A3237,1,参数!$B$6,参数!$B$1)</f>
        <v>16.297929467323</v>
      </c>
      <c r="T3237" t="str">
        <f>f_info_investtype(A3237)</f>
        <v>灵活配置型基金</v>
      </c>
      <c r="U3237" t="str">
        <f>f_info_fundmanager(A3237)</f>
        <v>綦缚鹏</v>
      </c>
      <c r="V3237">
        <f>f_info_manager_onthepostdays(A3237,1)</f>
        <v>1661</v>
      </c>
      <c r="W3237" s="25">
        <f ca="1">f_return_1w(A3237,"0",参数!$B$2)</f>
        <v>-1.26849894291755</v>
      </c>
      <c r="X3237" s="25">
        <f>f_return_1m(A3237,"0",参数!$B$1)</f>
        <v>6.9706498951782</v>
      </c>
      <c r="Y3237" s="25">
        <f>f_return_3m(A3237,0,参数!$B$1)</f>
        <v>10.5035192203573</v>
      </c>
      <c r="Z3237" s="25">
        <f>f_return_6m(A3237,0,参数!B3236)</f>
        <v>12.7440347071583</v>
      </c>
      <c r="AA3237" t="str">
        <f>f_dq_status(A3237,参数!$B$1)</f>
        <v>开放申购|开放赎回</v>
      </c>
      <c r="AB3237" s="17">
        <f ca="1">f_risk_maxdownside(A3237,参数!$B$6,参数!$B$1)</f>
        <v>-21.2290502793296</v>
      </c>
      <c r="AC3237" s="17">
        <f ca="1">f_risk_maxdownside(A3237,参数!$B$4,参数!$B$1)</f>
        <v>-21.1031175059952</v>
      </c>
      <c r="AD3237" t="str">
        <f ca="1">f_risk_maxdownside_date(A3237,参数!$B$6,参数!$B$1)</f>
        <v>20180125-20181018</v>
      </c>
    </row>
    <row r="3238" spans="1:30">
      <c r="A3238" s="15" t="s">
        <v>3266</v>
      </c>
      <c r="B3238" t="str">
        <f>f_info_name(A3238)</f>
        <v>国投瑞银新丝路</v>
      </c>
      <c r="C3238" t="str">
        <f>f_info_setupdate(A3238)</f>
        <v>2015-04-10</v>
      </c>
      <c r="D3238" s="16">
        <f t="shared" si="50"/>
        <v>2117</v>
      </c>
      <c r="F3238" s="17">
        <f>f_netasset_total(A3238,参数!$B$1,100000000)</f>
        <v>1.2641915273</v>
      </c>
      <c r="G3238" s="17">
        <f ca="1">f_nav_adjustedreturn(A3238,参数!$B$2,参数!$B$1)</f>
        <v>73.1637823518255</v>
      </c>
      <c r="H3238" s="17">
        <f ca="1">f_nav_periodreturnrankingper(A3238,参数!$B$2,参数!$B$1,3)</f>
        <v>21.492853361567</v>
      </c>
      <c r="I3238" s="17">
        <f ca="1">f_nav_adjustedreturn(A3238,参数!$B$3,参数!$B$2)</f>
        <v>35.4445797807552</v>
      </c>
      <c r="J3238" s="17">
        <f ca="1">f_nav_periodreturnrankingper(A3238,参数!$B$3,参数!$B$2,3)</f>
        <v>36.5105908584169</v>
      </c>
      <c r="K3238" s="17">
        <f ca="1">f_nav_adjustedreturn(A3238,参数!$B$4,参数!$B$3)</f>
        <v>-21.360153256705</v>
      </c>
      <c r="L3238" s="17">
        <f ca="1">f_nav_periodreturnrankingper(A3238,参数!$B$4,参数!$B$3,3)</f>
        <v>71.1168164313222</v>
      </c>
      <c r="M3238" s="17">
        <f ca="1">f_nav_adjustedreturn(A3238,参数!$B$5,参数!$B$4)</f>
        <v>-0.997829581747953</v>
      </c>
      <c r="N3238" s="17">
        <f ca="1">f_nav_periodreturnrankingper(A3238,参数!$B$5,参数!$B$4,3)</f>
        <v>94.0898345153664</v>
      </c>
      <c r="O3238" s="17">
        <f ca="1">f_nav_adjustedreturn(A3238,参数!$B$6,参数!$B$5)</f>
        <v>10.4962336267081</v>
      </c>
      <c r="P3238" s="17">
        <f ca="1">f_nav_periodreturnrankingper(A3238,参数!$B$6,参数!$B$5,3)</f>
        <v>14.421768707483</v>
      </c>
      <c r="Q3238" s="25">
        <f>f_return(A3238,1,参数!$B$1-365/2,参数!$B$1)</f>
        <v>51.83912058796</v>
      </c>
      <c r="R3238" s="25">
        <f ca="1">f_return(A3238,1,参数!$B$4,参数!$B$1)</f>
        <v>22.61386788553</v>
      </c>
      <c r="S3238" s="25">
        <f ca="1">f_return(A3238,1,参数!$B$6,参数!$B$1)</f>
        <v>14.9270840722293</v>
      </c>
      <c r="T3238" t="str">
        <f>f_info_investtype(A3238)</f>
        <v>灵活配置型基金</v>
      </c>
      <c r="U3238" t="str">
        <f>f_info_fundmanager(A3238)</f>
        <v>王鹏</v>
      </c>
      <c r="V3238">
        <f>f_info_manager_onthepostdays(A3238,1)</f>
        <v>2131</v>
      </c>
      <c r="W3238" s="25">
        <f ca="1">f_return_1w(A3238,"0",参数!$B$2)</f>
        <v>-2.62697022767073</v>
      </c>
      <c r="X3238" s="25">
        <f>f_return_1m(A3238,"0",参数!$B$1)</f>
        <v>9.32885906040269</v>
      </c>
      <c r="Y3238" s="25">
        <f>f_return_3m(A3238,0,参数!$B$1)</f>
        <v>15.3042670510359</v>
      </c>
      <c r="Z3238" s="25">
        <f>f_return_6m(A3238,0,参数!B3237)</f>
        <v>17.1284694918376</v>
      </c>
      <c r="AA3238" t="str">
        <f>f_dq_status(A3238,参数!$B$1)</f>
        <v>开放申购|开放赎回</v>
      </c>
      <c r="AB3238" s="17">
        <f ca="1">f_risk_maxdownside(A3238,参数!$B$6,参数!$B$1)</f>
        <v>-33.2434860736748</v>
      </c>
      <c r="AC3238" s="17">
        <f ca="1">f_risk_maxdownside(A3238,参数!$B$4,参数!$B$1)</f>
        <v>-28.8314176245211</v>
      </c>
      <c r="AD3238" t="str">
        <f ca="1">f_risk_maxdownside_date(A3238,参数!$B$6,参数!$B$1)</f>
        <v>20170414-20181018</v>
      </c>
    </row>
    <row r="3239" spans="1:30">
      <c r="A3239" s="15" t="s">
        <v>3267</v>
      </c>
      <c r="B3239" t="str">
        <f>f_info_name(A3239)</f>
        <v>国投瑞银瑞盈</v>
      </c>
      <c r="C3239" t="str">
        <f>f_info_setupdate(A3239)</f>
        <v>2015-05-19</v>
      </c>
      <c r="D3239" s="16">
        <f t="shared" si="50"/>
        <v>2078</v>
      </c>
      <c r="F3239" s="17">
        <f>f_netasset_total(A3239,参数!$B$1,100000000)</f>
        <v>1.2446087747</v>
      </c>
      <c r="G3239" s="17">
        <f ca="1">f_nav_adjustedreturn(A3239,参数!$B$2,参数!$B$1)</f>
        <v>56.5495207667732</v>
      </c>
      <c r="H3239" s="17">
        <f ca="1">f_nav_periodreturnrankingper(A3239,参数!$B$2,参数!$B$1,3)</f>
        <v>38.009528851244</v>
      </c>
      <c r="I3239" s="17">
        <f ca="1">f_nav_adjustedreturn(A3239,参数!$B$3,参数!$B$2)</f>
        <v>65.7838983050847</v>
      </c>
      <c r="J3239" s="17">
        <f ca="1">f_nav_periodreturnrankingper(A3239,参数!$B$3,参数!$B$2,3)</f>
        <v>6.18729096989967</v>
      </c>
      <c r="K3239" s="17">
        <f ca="1">f_nav_adjustedreturn(A3239,参数!$B$4,参数!$B$3)</f>
        <v>-24.0547063555913</v>
      </c>
      <c r="L3239" s="17">
        <f ca="1">f_nav_periodreturnrankingper(A3239,参数!$B$4,参数!$B$3,3)</f>
        <v>80.6803594351733</v>
      </c>
      <c r="M3239" s="17">
        <f ca="1">f_nav_adjustedreturn(A3239,参数!$B$5,参数!$B$4)</f>
        <v>18.0436847103514</v>
      </c>
      <c r="N3239" s="17">
        <f ca="1">f_nav_periodreturnrankingper(A3239,参数!$B$5,参数!$B$4,3)</f>
        <v>27.0291568163909</v>
      </c>
      <c r="O3239" s="17">
        <f ca="1">f_nav_adjustedreturn(A3239,参数!$B$6,参数!$B$5)</f>
        <v>25.4504434731935</v>
      </c>
      <c r="P3239" s="17">
        <f ca="1">f_nav_periodreturnrankingper(A3239,参数!$B$6,参数!$B$5,3)</f>
        <v>2.31292517006803</v>
      </c>
      <c r="Q3239" s="25">
        <f>f_return(A3239,1,参数!$B$1-365/2,参数!$B$1)</f>
        <v>46.9319649053519</v>
      </c>
      <c r="R3239" s="25">
        <f ca="1">f_return(A3239,1,参数!$B$4,参数!$B$1)</f>
        <v>25.3551048530982</v>
      </c>
      <c r="S3239" s="25">
        <f ca="1">f_return(A3239,1,参数!$B$6,参数!$B$1)</f>
        <v>23.815636150963</v>
      </c>
      <c r="T3239" t="str">
        <f>f_info_investtype(A3239)</f>
        <v>灵活配置型基金</v>
      </c>
      <c r="U3239" t="str">
        <f>f_info_fundmanager(A3239)</f>
        <v>吴潇</v>
      </c>
      <c r="V3239">
        <f>f_info_manager_onthepostdays(A3239,1)</f>
        <v>1443</v>
      </c>
      <c r="W3239" s="25">
        <f ca="1">f_return_1w(A3239,"0",参数!$B$2)</f>
        <v>-2.61356565028003</v>
      </c>
      <c r="X3239" s="25">
        <f>f_return_1m(A3239,"0",参数!$B$1)</f>
        <v>10.6094808126411</v>
      </c>
      <c r="Y3239" s="25">
        <f>f_return_3m(A3239,0,参数!$B$1)</f>
        <v>11.5664845173042</v>
      </c>
      <c r="Z3239" s="25">
        <f>f_return_6m(A3239,0,参数!B3238)</f>
        <v>12.8274616079494</v>
      </c>
      <c r="AA3239" t="str">
        <f>f_dq_status(A3239,参数!$B$1)</f>
        <v>开放申购|开放赎回</v>
      </c>
      <c r="AB3239" s="17">
        <f ca="1">f_risk_maxdownside(A3239,参数!$B$6,参数!$B$1)</f>
        <v>-32.6235741444867</v>
      </c>
      <c r="AC3239" s="17">
        <f ca="1">f_risk_maxdownside(A3239,参数!$B$4,参数!$B$1)</f>
        <v>-31.7936874518861</v>
      </c>
      <c r="AD3239" t="str">
        <f ca="1">f_risk_maxdownside_date(A3239,参数!$B$6,参数!$B$1)</f>
        <v>20171101-20181018</v>
      </c>
    </row>
    <row r="3240" spans="1:30">
      <c r="A3240" s="15" t="s">
        <v>3268</v>
      </c>
      <c r="B3240" t="str">
        <f>f_info_name(A3240)</f>
        <v>国投瑞银瑞盛</v>
      </c>
      <c r="C3240" t="str">
        <f>f_info_setupdate(A3240)</f>
        <v>2016-05-25</v>
      </c>
      <c r="D3240" s="16">
        <f t="shared" si="50"/>
        <v>1706</v>
      </c>
      <c r="F3240" s="17">
        <f>f_netasset_total(A3240,参数!$B$1,100000000)</f>
        <v>4.8713826093</v>
      </c>
      <c r="G3240" s="17">
        <f ca="1">f_nav_adjustedreturn(A3240,参数!$B$2,参数!$B$1)</f>
        <v>62.1266427718041</v>
      </c>
      <c r="H3240" s="17">
        <f ca="1">f_nav_periodreturnrankingper(A3240,参数!$B$2,参数!$B$1,3)</f>
        <v>32.6627845420858</v>
      </c>
      <c r="I3240" s="17">
        <f ca="1">f_nav_adjustedreturn(A3240,参数!$B$3,参数!$B$2)</f>
        <v>51.0830324909747</v>
      </c>
      <c r="J3240" s="17">
        <f ca="1">f_nav_periodreturnrankingper(A3240,参数!$B$3,参数!$B$2,3)</f>
        <v>16.5551839464883</v>
      </c>
      <c r="K3240" s="17">
        <f ca="1">f_nav_adjustedreturn(A3240,参数!$B$4,参数!$B$3)</f>
        <v>-33.3333333333333</v>
      </c>
      <c r="L3240" s="17">
        <f ca="1">f_nav_periodreturnrankingper(A3240,参数!$B$4,参数!$B$3,3)</f>
        <v>97.6893453145058</v>
      </c>
      <c r="M3240" s="17">
        <f ca="1">f_nav_adjustedreturn(A3240,参数!$B$5,参数!$B$4)</f>
        <v>-14.1078838174274</v>
      </c>
      <c r="N3240" s="17">
        <f ca="1">f_nav_periodreturnrankingper(A3240,参数!$B$5,参数!$B$4,3)</f>
        <v>98.5815602836879</v>
      </c>
      <c r="O3240" s="17">
        <f ca="1">f_nav_adjustedreturn(A3240,参数!$B$6,参数!$B$5)</f>
        <v>0</v>
      </c>
      <c r="P3240" s="17">
        <f ca="1">f_nav_periodreturnrankingper(A3240,参数!$B$6,参数!$B$5,3)</f>
        <v>0</v>
      </c>
      <c r="Q3240" s="25">
        <f>f_return(A3240,1,参数!$B$1-365/2,参数!$B$1)</f>
        <v>48.7014787684896</v>
      </c>
      <c r="R3240" s="25">
        <f ca="1">f_return(A3240,1,参数!$B$4,参数!$B$1)</f>
        <v>17.7411210936804</v>
      </c>
      <c r="S3240" s="25">
        <f ca="1">f_return(A3240,1,参数!$B$6,参数!$B$1)</f>
        <v>0</v>
      </c>
      <c r="T3240" t="str">
        <f>f_info_investtype(A3240)</f>
        <v>灵活配置型基金</v>
      </c>
      <c r="U3240" t="str">
        <f>f_info_fundmanager(A3240)</f>
        <v>吴潇</v>
      </c>
      <c r="V3240">
        <f>f_info_manager_onthepostdays(A3240,1)</f>
        <v>1505</v>
      </c>
      <c r="W3240" s="25">
        <f ca="1">f_return_1w(A3240,"0",参数!$B$2)</f>
        <v>-2.78745644599303</v>
      </c>
      <c r="X3240" s="25">
        <f>f_return_1m(A3240,"0",参数!$B$1)</f>
        <v>11.2295081967213</v>
      </c>
      <c r="Y3240" s="25">
        <f>f_return_3m(A3240,0,参数!$B$1)</f>
        <v>12.056151940545</v>
      </c>
      <c r="Z3240" s="25">
        <f>f_return_6m(A3240,0,参数!B3239)</f>
        <v>12.5611745513866</v>
      </c>
      <c r="AA3240" t="str">
        <f>f_dq_status(A3240,参数!$B$1)</f>
        <v>开放申购|开放赎回</v>
      </c>
      <c r="AB3240" s="17">
        <f ca="1">f_risk_maxdownside(A3240,参数!$B$6,参数!$B$1)</f>
        <v>-50.1960784313725</v>
      </c>
      <c r="AC3240" s="17">
        <f ca="1">f_risk_maxdownside(A3240,参数!$B$4,参数!$B$1)</f>
        <v>-39.3070489844683</v>
      </c>
      <c r="AD3240" t="str">
        <f ca="1">f_risk_maxdownside_date(A3240,参数!$B$6,参数!$B$1)</f>
        <v>20161126-20181018</v>
      </c>
    </row>
    <row r="3241" spans="1:30">
      <c r="A3241" s="15" t="s">
        <v>3269</v>
      </c>
      <c r="B3241" t="str">
        <f>f_info_name(A3241)</f>
        <v>国投瑞银瑞泰多策略</v>
      </c>
      <c r="C3241" t="str">
        <f>f_info_setupdate(A3241)</f>
        <v>2017-01-23</v>
      </c>
      <c r="D3241" s="16">
        <f t="shared" si="50"/>
        <v>1463</v>
      </c>
      <c r="F3241" s="17">
        <f>f_netasset_total(A3241,参数!$B$1,100000000)</f>
        <v>6.8539281198</v>
      </c>
      <c r="G3241" s="17">
        <f ca="1">f_nav_adjustedreturn(A3241,参数!$B$2,参数!$B$1)</f>
        <v>25.780836421387</v>
      </c>
      <c r="H3241" s="17">
        <f ca="1">f_nav_periodreturnrankingper(A3241,参数!$B$2,参数!$B$1,3)</f>
        <v>68.131286394918</v>
      </c>
      <c r="I3241" s="17">
        <f ca="1">f_nav_adjustedreturn(A3241,参数!$B$3,参数!$B$2)</f>
        <v>20.6643244969658</v>
      </c>
      <c r="J3241" s="17">
        <f ca="1">f_nav_periodreturnrankingper(A3241,参数!$B$3,参数!$B$2,3)</f>
        <v>58.3612040133779</v>
      </c>
      <c r="K3241" s="17">
        <f ca="1">f_nav_adjustedreturn(A3241,参数!$B$4,参数!$B$3)</f>
        <v>-6.25748502994012</v>
      </c>
      <c r="L3241" s="17">
        <f ca="1">f_nav_periodreturnrankingper(A3241,参数!$B$4,参数!$B$3,3)</f>
        <v>34.017971758665</v>
      </c>
      <c r="M3241" s="17">
        <f ca="1">f_nav_adjustedreturn(A3241,参数!$B$5,参数!$B$4)</f>
        <v>0.0199999999999978</v>
      </c>
      <c r="N3241" s="17">
        <f ca="1">f_nav_periodreturnrankingper(A3241,参数!$B$5,参数!$B$4,3)</f>
        <v>92.8289992119779</v>
      </c>
      <c r="O3241" s="17">
        <f ca="1">f_nav_adjustedreturn(A3241,参数!$B$6,参数!$B$5)</f>
        <v>0</v>
      </c>
      <c r="P3241" s="17">
        <f ca="1">f_nav_periodreturnrankingper(A3241,参数!$B$6,参数!$B$5,3)</f>
        <v>0</v>
      </c>
      <c r="Q3241" s="25">
        <f>f_return(A3241,1,参数!$B$1-365/2,参数!$B$1)</f>
        <v>19.0744147621485</v>
      </c>
      <c r="R3241" s="25">
        <f ca="1">f_return(A3241,1,参数!$B$4,参数!$B$1)</f>
        <v>12.459655643608</v>
      </c>
      <c r="S3241" s="25">
        <f ca="1">f_return(A3241,1,参数!$B$6,参数!$B$1)</f>
        <v>0</v>
      </c>
      <c r="T3241" t="str">
        <f>f_info_investtype(A3241)</f>
        <v>灵活配置型基金</v>
      </c>
      <c r="U3241" t="str">
        <f>f_info_fundmanager(A3241)</f>
        <v>吴潇</v>
      </c>
      <c r="V3241">
        <f>f_info_manager_onthepostdays(A3241,1)</f>
        <v>1443</v>
      </c>
      <c r="W3241" s="25">
        <f ca="1">f_return_1w(A3241,"0",参数!$B$2)</f>
        <v>-1.49487224057015</v>
      </c>
      <c r="X3241" s="25">
        <f>f_return_1m(A3241,"0",参数!$B$1)</f>
        <v>2.67194814548073</v>
      </c>
      <c r="Y3241" s="25">
        <f>f_return_3m(A3241,0,参数!$B$1)</f>
        <v>4.30965098412233</v>
      </c>
      <c r="Z3241" s="25">
        <f>f_return_6m(A3241,0,参数!B3240)</f>
        <v>4.24679487179487</v>
      </c>
      <c r="AA3241" t="str">
        <f>f_dq_status(A3241,参数!$B$1)</f>
        <v>开放申购|开放赎回</v>
      </c>
      <c r="AB3241" s="17">
        <f ca="1">f_risk_maxdownside(A3241,参数!$B$6,参数!$B$1)</f>
        <v>-13.0443197213083</v>
      </c>
      <c r="AC3241" s="17">
        <f ca="1">f_risk_maxdownside(A3241,参数!$B$4,参数!$B$1)</f>
        <v>-10.5781669817892</v>
      </c>
      <c r="AD3241" t="str">
        <f ca="1">f_risk_maxdownside_date(A3241,参数!$B$6,参数!$B$1)</f>
        <v>20171027-20181018</v>
      </c>
    </row>
    <row r="3242" spans="1:30">
      <c r="A3242" s="15" t="s">
        <v>3270</v>
      </c>
      <c r="B3242" t="str">
        <f>f_info_name(A3242)</f>
        <v>融通新蓝筹</v>
      </c>
      <c r="C3242" t="str">
        <f>f_info_setupdate(A3242)</f>
        <v>2002-09-13</v>
      </c>
      <c r="D3242" s="16">
        <f t="shared" si="50"/>
        <v>6709</v>
      </c>
      <c r="F3242" s="17">
        <f>f_netasset_total(A3242,参数!$B$1,100000000)</f>
        <v>20.5880368204</v>
      </c>
      <c r="G3242" s="17">
        <f ca="1">f_nav_adjustedreturn(A3242,参数!$B$2,参数!$B$1)</f>
        <v>57.1564258045222</v>
      </c>
      <c r="H3242" s="17">
        <f ca="1">f_nav_periodreturnrankingper(A3242,参数!$B$2,参数!$B$1,3)</f>
        <v>66.9283611383709</v>
      </c>
      <c r="I3242" s="17">
        <f ca="1">f_nav_adjustedreturn(A3242,参数!$B$3,参数!$B$2)</f>
        <v>18.0637696065826</v>
      </c>
      <c r="J3242" s="17">
        <f ca="1">f_nav_periodreturnrankingper(A3242,参数!$B$3,参数!$B$2,3)</f>
        <v>94.0771349862259</v>
      </c>
      <c r="K3242" s="17">
        <f ca="1">f_nav_adjustedreturn(A3242,参数!$B$4,参数!$B$3)</f>
        <v>-23.2257427697167</v>
      </c>
      <c r="L3242" s="17">
        <f ca="1">f_nav_periodreturnrankingper(A3242,参数!$B$4,参数!$B$3,3)</f>
        <v>45.8762886597938</v>
      </c>
      <c r="M3242" s="17">
        <f ca="1">f_nav_adjustedreturn(A3242,参数!$B$5,参数!$B$4)</f>
        <v>26.6633441315724</v>
      </c>
      <c r="N3242" s="17">
        <f ca="1">f_nav_periodreturnrankingper(A3242,参数!$B$5,参数!$B$4,3)</f>
        <v>35.6031128404669</v>
      </c>
      <c r="O3242" s="17">
        <f ca="1">f_nav_adjustedreturn(A3242,参数!$B$6,参数!$B$5)</f>
        <v>-16.8875543590806</v>
      </c>
      <c r="P3242" s="17">
        <f ca="1">f_nav_periodreturnrankingper(A3242,参数!$B$6,参数!$B$5,3)</f>
        <v>97.7035490605428</v>
      </c>
      <c r="Q3242" s="25">
        <f>f_return(A3242,1,参数!$B$1-365/2,参数!$B$1)</f>
        <v>51.9099594876324</v>
      </c>
      <c r="R3242" s="25">
        <f ca="1">f_return(A3242,1,参数!$B$4,参数!$B$1)</f>
        <v>12.5057543067151</v>
      </c>
      <c r="S3242" s="25">
        <f ca="1">f_return(A3242,1,参数!$B$6,参数!$B$1)</f>
        <v>8.35469050679891</v>
      </c>
      <c r="T3242" t="str">
        <f>f_info_investtype(A3242)</f>
        <v>偏股混合型基金</v>
      </c>
      <c r="U3242" t="str">
        <f>f_info_fundmanager(A3242)</f>
        <v>何龙</v>
      </c>
      <c r="V3242">
        <f>f_info_manager_onthepostdays(A3242,1)</f>
        <v>406</v>
      </c>
      <c r="W3242" s="25">
        <f ca="1">f_return_1w(A3242,"0",参数!$B$2)</f>
        <v>-1.41706924315619</v>
      </c>
      <c r="X3242" s="25">
        <f>f_return_1m(A3242,"0",参数!$B$1)</f>
        <v>11.4415025608438</v>
      </c>
      <c r="Y3242" s="25">
        <f>f_return_3m(A3242,0,参数!$B$1)</f>
        <v>22.157394461057</v>
      </c>
      <c r="Z3242" s="25">
        <f>f_return_6m(A3242,0,参数!B3241)</f>
        <v>22.2431493449915</v>
      </c>
      <c r="AA3242" t="str">
        <f>f_dq_status(A3242,参数!$B$1)</f>
        <v>开放申购|开放赎回</v>
      </c>
      <c r="AB3242" s="17">
        <f ca="1">f_risk_maxdownside(A3242,参数!$B$6,参数!$B$1)</f>
        <v>-26.2023217247098</v>
      </c>
      <c r="AC3242" s="17">
        <f ca="1">f_risk_maxdownside(A3242,参数!$B$4,参数!$B$1)</f>
        <v>-25.5852842809365</v>
      </c>
      <c r="AD3242" t="str">
        <f ca="1">f_risk_maxdownside_date(A3242,参数!$B$6,参数!$B$1)</f>
        <v>20180125-20181018,20180125-20190103</v>
      </c>
    </row>
    <row r="3243" spans="1:30">
      <c r="A3243" s="15" t="s">
        <v>3271</v>
      </c>
      <c r="B3243" t="str">
        <f>f_info_name(A3243)</f>
        <v>融通蓝筹成长</v>
      </c>
      <c r="C3243" t="str">
        <f>f_info_setupdate(A3243)</f>
        <v>2003-09-30</v>
      </c>
      <c r="D3243" s="16">
        <f t="shared" si="50"/>
        <v>6327</v>
      </c>
      <c r="F3243" s="17">
        <f>f_netasset_total(A3243,参数!$B$1,100000000)</f>
        <v>6.6848531208</v>
      </c>
      <c r="G3243" s="17">
        <f ca="1">f_nav_adjustedreturn(A3243,参数!$B$2,参数!$B$1)</f>
        <v>22.2333348624963</v>
      </c>
      <c r="H3243" s="17">
        <f ca="1">f_nav_periodreturnrankingper(A3243,参数!$B$2,参数!$B$1,3)</f>
        <v>90.6666666666667</v>
      </c>
      <c r="I3243" s="17">
        <f ca="1">f_nav_adjustedreturn(A3243,参数!$B$3,参数!$B$2)</f>
        <v>41.1824668705403</v>
      </c>
      <c r="J3243" s="17">
        <f ca="1">f_nav_periodreturnrankingper(A3243,参数!$B$3,参数!$B$2,3)</f>
        <v>23.8095238095238</v>
      </c>
      <c r="K3243" s="17">
        <f ca="1">f_nav_adjustedreturn(A3243,参数!$B$4,参数!$B$3)</f>
        <v>-22.6051630489306</v>
      </c>
      <c r="L3243" s="17">
        <f ca="1">f_nav_periodreturnrankingper(A3243,参数!$B$4,参数!$B$3,3)</f>
        <v>75.7575757575758</v>
      </c>
      <c r="M3243" s="17">
        <f ca="1">f_nav_adjustedreturn(A3243,参数!$B$5,参数!$B$4)</f>
        <v>16.6886848426232</v>
      </c>
      <c r="N3243" s="17">
        <f ca="1">f_nav_periodreturnrankingper(A3243,参数!$B$5,参数!$B$4,3)</f>
        <v>50</v>
      </c>
      <c r="O3243" s="17">
        <f ca="1">f_nav_adjustedreturn(A3243,参数!$B$6,参数!$B$5)</f>
        <v>-3.81234048783167</v>
      </c>
      <c r="P3243" s="17">
        <f ca="1">f_nav_periodreturnrankingper(A3243,参数!$B$6,参数!$B$5,3)</f>
        <v>85.7142857142857</v>
      </c>
      <c r="Q3243" s="25">
        <f>f_return(A3243,1,参数!$B$1-365/2,参数!$B$1)</f>
        <v>17.9524769580035</v>
      </c>
      <c r="R3243" s="25">
        <f ca="1">f_return(A3243,1,参数!$B$4,参数!$B$1)</f>
        <v>10.1173912665873</v>
      </c>
      <c r="S3243" s="25">
        <f ca="1">f_return(A3243,1,参数!$B$6,参数!$B$1)</f>
        <v>8.38338923278403</v>
      </c>
      <c r="T3243" t="str">
        <f>f_info_investtype(A3243)</f>
        <v>平衡混合型基金</v>
      </c>
      <c r="U3243" t="str">
        <f>f_info_fundmanager(A3243)</f>
        <v>余志勇,林清源</v>
      </c>
      <c r="V3243">
        <f>f_info_manager_onthepostdays(A3243,1)</f>
        <v>372</v>
      </c>
      <c r="W3243" s="25">
        <f ca="1">f_return_1w(A3243,"0",参数!$B$2)</f>
        <v>-2.32722143864597</v>
      </c>
      <c r="X3243" s="25">
        <f>f_return_1m(A3243,"0",参数!$B$1)</f>
        <v>8.53914328316126</v>
      </c>
      <c r="Y3243" s="25">
        <f>f_return_3m(A3243,0,参数!$B$1)</f>
        <v>8.39900236220172</v>
      </c>
      <c r="Z3243" s="25">
        <f>f_return_6m(A3243,0,参数!B3242)</f>
        <v>1.48547848878667</v>
      </c>
      <c r="AA3243" t="str">
        <f>f_dq_status(A3243,参数!$B$1)</f>
        <v>开放申购|开放赎回</v>
      </c>
      <c r="AB3243" s="17">
        <f ca="1">f_risk_maxdownside(A3243,参数!$B$6,参数!$B$1)</f>
        <v>-26.3243506616983</v>
      </c>
      <c r="AC3243" s="17">
        <f ca="1">f_risk_maxdownside(A3243,参数!$B$4,参数!$B$1)</f>
        <v>-25.9377468046007</v>
      </c>
      <c r="AD3243" t="str">
        <f ca="1">f_risk_maxdownside_date(A3243,参数!$B$6,参数!$B$1)</f>
        <v>20180124-20190103</v>
      </c>
    </row>
    <row r="3244" spans="1:30">
      <c r="A3244" s="15" t="s">
        <v>3272</v>
      </c>
      <c r="B3244" t="str">
        <f>f_info_name(A3244)</f>
        <v>融通行业景气A</v>
      </c>
      <c r="C3244" t="str">
        <f>f_info_setupdate(A3244)</f>
        <v>2004-04-29</v>
      </c>
      <c r="D3244" s="16">
        <f t="shared" si="50"/>
        <v>6115</v>
      </c>
      <c r="F3244" s="17">
        <f>f_netasset_total(A3244,参数!$B$1,100000000)</f>
        <v>89.5933695378</v>
      </c>
      <c r="G3244" s="17">
        <f ca="1">f_nav_adjustedreturn(A3244,参数!$B$2,参数!$B$1)</f>
        <v>83.9918456391222</v>
      </c>
      <c r="H3244" s="17">
        <f ca="1">f_nav_periodreturnrankingper(A3244,参数!$B$2,参数!$B$1,3)</f>
        <v>25.9077526987242</v>
      </c>
      <c r="I3244" s="17">
        <f ca="1">f_nav_adjustedreturn(A3244,参数!$B$3,参数!$B$2)</f>
        <v>75.4</v>
      </c>
      <c r="J3244" s="17">
        <f ca="1">f_nav_periodreturnrankingper(A3244,参数!$B$3,参数!$B$2,3)</f>
        <v>6.33608815426997</v>
      </c>
      <c r="K3244" s="17">
        <f ca="1">f_nav_adjustedreturn(A3244,参数!$B$4,参数!$B$3)</f>
        <v>-16.3179916317992</v>
      </c>
      <c r="L3244" s="17">
        <f ca="1">f_nav_periodreturnrankingper(A3244,参数!$B$4,参数!$B$3,3)</f>
        <v>16.4948453608247</v>
      </c>
      <c r="M3244" s="17">
        <f ca="1">f_nav_adjustedreturn(A3244,参数!$B$5,参数!$B$4)</f>
        <v>20.1395812562313</v>
      </c>
      <c r="N3244" s="17">
        <f ca="1">f_nav_periodreturnrankingper(A3244,参数!$B$5,参数!$B$4,3)</f>
        <v>51.556420233463</v>
      </c>
      <c r="O3244" s="17">
        <f ca="1">f_nav_adjustedreturn(A3244,参数!$B$6,参数!$B$5)</f>
        <v>1.82926829268293</v>
      </c>
      <c r="P3244" s="17">
        <f ca="1">f_nav_periodreturnrankingper(A3244,参数!$B$6,参数!$B$5,3)</f>
        <v>56.1586638830898</v>
      </c>
      <c r="Q3244" s="25">
        <f>f_return(A3244,1,参数!$B$1-365/2,参数!$B$1)</f>
        <v>65.6835618756663</v>
      </c>
      <c r="R3244" s="25">
        <f ca="1">f_return(A3244,1,参数!$B$4,参数!$B$1)</f>
        <v>39.2159078471616</v>
      </c>
      <c r="S3244" s="25">
        <f ca="1">f_return(A3244,1,参数!$B$6,参数!$B$1)</f>
        <v>26.7808554275446</v>
      </c>
      <c r="T3244" t="str">
        <f>f_info_investtype(A3244)</f>
        <v>偏股混合型基金</v>
      </c>
      <c r="U3244" t="str">
        <f>f_info_fundmanager(A3244)</f>
        <v>邹曦</v>
      </c>
      <c r="V3244">
        <f>f_info_manager_onthepostdays(A3244,1)</f>
        <v>3145</v>
      </c>
      <c r="W3244" s="25">
        <f ca="1">f_return_1w(A3244,"0",参数!$B$2)</f>
        <v>-2.87929125138427</v>
      </c>
      <c r="X3244" s="25">
        <f>f_return_1m(A3244,"0",参数!$B$1)</f>
        <v>15.2577490182216</v>
      </c>
      <c r="Y3244" s="25">
        <f>f_return_3m(A3244,0,参数!$B$1)</f>
        <v>28.8310168666748</v>
      </c>
      <c r="Z3244" s="25">
        <f>f_return_6m(A3244,0,参数!B3243)</f>
        <v>33.5620790522373</v>
      </c>
      <c r="AA3244" t="str">
        <f>f_dq_status(A3244,参数!$B$1)</f>
        <v>开放申购|开放赎回</v>
      </c>
      <c r="AB3244" s="17">
        <f ca="1">f_risk_maxdownside(A3244,参数!$B$6,参数!$B$1)</f>
        <v>-24.1549876339654</v>
      </c>
      <c r="AC3244" s="17">
        <f ca="1">f_risk_maxdownside(A3244,参数!$B$4,参数!$B$1)</f>
        <v>-24.1549876339654</v>
      </c>
      <c r="AD3244" t="str">
        <f ca="1">f_risk_maxdownside_date(A3244,参数!$B$6,参数!$B$1)</f>
        <v>20180726-20190103</v>
      </c>
    </row>
    <row r="3245" spans="1:30">
      <c r="A3245" s="15" t="s">
        <v>3273</v>
      </c>
      <c r="B3245" t="str">
        <f>f_info_name(A3245)</f>
        <v>融通动力先锋</v>
      </c>
      <c r="C3245" t="str">
        <f>f_info_setupdate(A3245)</f>
        <v>2006-11-15</v>
      </c>
      <c r="D3245" s="16">
        <f t="shared" si="50"/>
        <v>5185</v>
      </c>
      <c r="F3245" s="17">
        <f>f_netasset_total(A3245,参数!$B$1,100000000)</f>
        <v>11.9344431785</v>
      </c>
      <c r="G3245" s="17">
        <f ca="1">f_nav_adjustedreturn(A3245,参数!$B$2,参数!$B$1)</f>
        <v>56.8813559322034</v>
      </c>
      <c r="H3245" s="17">
        <f ca="1">f_nav_periodreturnrankingper(A3245,参数!$B$2,参数!$B$1,3)</f>
        <v>67.2227674190383</v>
      </c>
      <c r="I3245" s="17">
        <f ca="1">f_nav_adjustedreturn(A3245,参数!$B$3,参数!$B$2)</f>
        <v>35.3501425778423</v>
      </c>
      <c r="J3245" s="17">
        <f ca="1">f_nav_periodreturnrankingper(A3245,参数!$B$3,参数!$B$2,3)</f>
        <v>64.8760330578512</v>
      </c>
      <c r="K3245" s="17">
        <f ca="1">f_nav_adjustedreturn(A3245,参数!$B$4,参数!$B$3)</f>
        <v>-17.9749715585893</v>
      </c>
      <c r="L3245" s="17">
        <f ca="1">f_nav_periodreturnrankingper(A3245,参数!$B$4,参数!$B$3,3)</f>
        <v>21.1340206185567</v>
      </c>
      <c r="M3245" s="17">
        <f ca="1">f_nav_adjustedreturn(A3245,参数!$B$5,参数!$B$4)</f>
        <v>6.60606060606061</v>
      </c>
      <c r="N3245" s="17">
        <f ca="1">f_nav_periodreturnrankingper(A3245,参数!$B$5,参数!$B$4,3)</f>
        <v>82.6848249027237</v>
      </c>
      <c r="O3245" s="17">
        <f ca="1">f_nav_adjustedreturn(A3245,参数!$B$6,参数!$B$5)</f>
        <v>6.16174582798458</v>
      </c>
      <c r="P3245" s="17">
        <f ca="1">f_nav_periodreturnrankingper(A3245,参数!$B$6,参数!$B$5,3)</f>
        <v>39.0396659707724</v>
      </c>
      <c r="Q3245" s="25">
        <f>f_return(A3245,1,参数!$B$1-365/2,参数!$B$1)</f>
        <v>39.1485103582896</v>
      </c>
      <c r="R3245" s="25">
        <f ca="1">f_return(A3245,1,参数!$B$4,参数!$B$1)</f>
        <v>20.2962781342098</v>
      </c>
      <c r="S3245" s="25">
        <f ca="1">f_return(A3245,1,参数!$B$6,参数!$B$1)</f>
        <v>14.4514579213325</v>
      </c>
      <c r="T3245" t="str">
        <f>f_info_investtype(A3245)</f>
        <v>偏股混合型基金</v>
      </c>
      <c r="U3245" t="str">
        <f>f_info_fundmanager(A3245)</f>
        <v>朱丹</v>
      </c>
      <c r="V3245">
        <f>f_info_manager_onthepostdays(A3245,1)</f>
        <v>2049</v>
      </c>
      <c r="W3245" s="25">
        <f ca="1">f_return_1w(A3245,"0",参数!$B$2)</f>
        <v>-3.46858638743456</v>
      </c>
      <c r="X3245" s="25">
        <f>f_return_1m(A3245,"0",参数!$B$1)</f>
        <v>6.29306384933396</v>
      </c>
      <c r="Y3245" s="25">
        <f>f_return_3m(A3245,0,参数!$B$1)</f>
        <v>9.09948137670911</v>
      </c>
      <c r="Z3245" s="25">
        <f>f_return_6m(A3245,0,参数!B3244)</f>
        <v>3.79278445883441</v>
      </c>
      <c r="AA3245" t="str">
        <f>f_dq_status(A3245,参数!$B$1)</f>
        <v>开放申购|开放赎回</v>
      </c>
      <c r="AB3245" s="17">
        <f ca="1">f_risk_maxdownside(A3245,参数!$B$6,参数!$B$1)</f>
        <v>-26.7629094947251</v>
      </c>
      <c r="AC3245" s="17">
        <f ca="1">f_risk_maxdownside(A3245,参数!$B$4,参数!$B$1)</f>
        <v>-26.4771460423634</v>
      </c>
      <c r="AD3245" t="str">
        <f ca="1">f_risk_maxdownside_date(A3245,参数!$B$6,参数!$B$1)</f>
        <v>20171114-20181018</v>
      </c>
    </row>
    <row r="3246" spans="1:30">
      <c r="A3246" s="15" t="s">
        <v>3274</v>
      </c>
      <c r="B3246" t="str">
        <f>f_info_name(A3246)</f>
        <v>融通领先成长A</v>
      </c>
      <c r="C3246" t="str">
        <f>f_info_setupdate(A3246)</f>
        <v>2007-04-30</v>
      </c>
      <c r="D3246" s="16">
        <f t="shared" si="50"/>
        <v>5019</v>
      </c>
      <c r="F3246" s="17">
        <f>f_netasset_total(A3246,参数!$B$1,100000000)</f>
        <v>32.3891267581</v>
      </c>
      <c r="G3246" s="17">
        <f ca="1">f_nav_adjustedreturn(A3246,参数!$B$2,参数!$B$1)</f>
        <v>76.2087490406754</v>
      </c>
      <c r="H3246" s="17">
        <f ca="1">f_nav_periodreturnrankingper(A3246,参数!$B$2,参数!$B$1,3)</f>
        <v>37.0951913640824</v>
      </c>
      <c r="I3246" s="17">
        <f ca="1">f_nav_adjustedreturn(A3246,参数!$B$3,参数!$B$2)</f>
        <v>58.7088915956151</v>
      </c>
      <c r="J3246" s="17">
        <f ca="1">f_nav_periodreturnrankingper(A3246,参数!$B$3,参数!$B$2,3)</f>
        <v>21.0743801652893</v>
      </c>
      <c r="K3246" s="17">
        <f ca="1">f_nav_adjustedreturn(A3246,参数!$B$4,参数!$B$3)</f>
        <v>-22.6201696512724</v>
      </c>
      <c r="L3246" s="17">
        <f ca="1">f_nav_periodreturnrankingper(A3246,参数!$B$4,参数!$B$3,3)</f>
        <v>42.2680412371134</v>
      </c>
      <c r="M3246" s="17">
        <f ca="1">f_nav_adjustedreturn(A3246,参数!$B$5,参数!$B$4)</f>
        <v>24.0373395565928</v>
      </c>
      <c r="N3246" s="17">
        <f ca="1">f_nav_periodreturnrankingper(A3246,参数!$B$5,参数!$B$4,3)</f>
        <v>42.6070038910506</v>
      </c>
      <c r="O3246" s="17">
        <f ca="1">f_nav_adjustedreturn(A3246,参数!$B$6,参数!$B$5)</f>
        <v>-6.01092896174865</v>
      </c>
      <c r="P3246" s="17">
        <f ca="1">f_nav_periodreturnrankingper(A3246,参数!$B$6,参数!$B$5,3)</f>
        <v>80.5845511482255</v>
      </c>
      <c r="Q3246" s="25">
        <f>f_return(A3246,1,参数!$B$1-365/2,参数!$B$1)</f>
        <v>70.986104207399</v>
      </c>
      <c r="R3246" s="25">
        <f ca="1">f_return(A3246,1,参数!$B$4,参数!$B$1)</f>
        <v>29.3153867308394</v>
      </c>
      <c r="S3246" s="25">
        <f ca="1">f_return(A3246,1,参数!$B$6,参数!$B$1)</f>
        <v>20.1773659818552</v>
      </c>
      <c r="T3246" t="str">
        <f>f_info_investtype(A3246)</f>
        <v>偏股混合型基金</v>
      </c>
      <c r="U3246" t="str">
        <f>f_info_fundmanager(A3246)</f>
        <v>邹曦,何龙</v>
      </c>
      <c r="V3246">
        <f>f_info_manager_onthepostdays(A3246,1)</f>
        <v>1454</v>
      </c>
      <c r="W3246" s="25">
        <f ca="1">f_return_1w(A3246,"0",参数!$B$2)</f>
        <v>-2.25056264066017</v>
      </c>
      <c r="X3246" s="25">
        <f>f_return_1m(A3246,"0",参数!$B$1)</f>
        <v>14.8</v>
      </c>
      <c r="Y3246" s="25">
        <f>f_return_3m(A3246,0,参数!$B$1)</f>
        <v>29.3521126760563</v>
      </c>
      <c r="Z3246" s="25">
        <f>f_return_6m(A3246,0,参数!B3245)</f>
        <v>29.8255179934569</v>
      </c>
      <c r="AA3246" t="str">
        <f>f_dq_status(A3246,参数!$B$1)</f>
        <v>开放申购|开放赎回</v>
      </c>
      <c r="AB3246" s="17">
        <f ca="1">f_risk_maxdownside(A3246,参数!$B$6,参数!$B$1)</f>
        <v>-27.9549718574109</v>
      </c>
      <c r="AC3246" s="17">
        <f ca="1">f_risk_maxdownside(A3246,参数!$B$4,参数!$B$1)</f>
        <v>-27.7516462841016</v>
      </c>
      <c r="AD3246" t="str">
        <f ca="1">f_risk_maxdownside_date(A3246,参数!$B$6,参数!$B$1)</f>
        <v>20180125-20190103</v>
      </c>
    </row>
    <row r="3247" spans="1:30">
      <c r="A3247" s="15" t="s">
        <v>3275</v>
      </c>
      <c r="B3247" t="str">
        <f>f_info_name(A3247)</f>
        <v>融通内需驱动</v>
      </c>
      <c r="C3247" t="str">
        <f>f_info_setupdate(A3247)</f>
        <v>2009-04-22</v>
      </c>
      <c r="D3247" s="16">
        <f t="shared" si="50"/>
        <v>4296</v>
      </c>
      <c r="F3247" s="17">
        <f>f_netasset_total(A3247,参数!$B$1,100000000)</f>
        <v>2.5384696653</v>
      </c>
      <c r="G3247" s="17">
        <f ca="1">f_nav_adjustedreturn(A3247,参数!$B$2,参数!$B$1)</f>
        <v>52.8259231348907</v>
      </c>
      <c r="H3247" s="17">
        <f ca="1">f_nav_periodreturnrankingper(A3247,参数!$B$2,参数!$B$1,3)</f>
        <v>74.8773307163886</v>
      </c>
      <c r="I3247" s="17">
        <f ca="1">f_nav_adjustedreturn(A3247,参数!$B$3,参数!$B$2)</f>
        <v>61.0436893203883</v>
      </c>
      <c r="J3247" s="17">
        <f ca="1">f_nav_periodreturnrankingper(A3247,参数!$B$3,参数!$B$2,3)</f>
        <v>17.6308539944904</v>
      </c>
      <c r="K3247" s="17">
        <f ca="1">f_nav_adjustedreturn(A3247,参数!$B$4,参数!$B$3)</f>
        <v>-17.6823176823177</v>
      </c>
      <c r="L3247" s="17">
        <f ca="1">f_nav_periodreturnrankingper(A3247,参数!$B$4,参数!$B$3,3)</f>
        <v>20.2749140893471</v>
      </c>
      <c r="M3247" s="17">
        <f ca="1">f_nav_adjustedreturn(A3247,参数!$B$5,参数!$B$4)</f>
        <v>12.7683615819209</v>
      </c>
      <c r="N3247" s="17">
        <f ca="1">f_nav_periodreturnrankingper(A3247,参数!$B$5,参数!$B$4,3)</f>
        <v>69.0661478599222</v>
      </c>
      <c r="O3247" s="17">
        <f ca="1">f_nav_adjustedreturn(A3247,参数!$B$6,参数!$B$5)</f>
        <v>-15.5238095238095</v>
      </c>
      <c r="P3247" s="17">
        <f ca="1">f_nav_periodreturnrankingper(A3247,参数!$B$6,参数!$B$5,3)</f>
        <v>96.2421711899791</v>
      </c>
      <c r="Q3247" s="25">
        <f>f_return(A3247,1,参数!$B$1-365/2,参数!$B$1)</f>
        <v>60.0359073634966</v>
      </c>
      <c r="R3247" s="25">
        <f ca="1">f_return(A3247,1,参数!$B$4,参数!$B$1)</f>
        <v>26.5080124314209</v>
      </c>
      <c r="S3247" s="25">
        <f ca="1">f_return(A3247,1,参数!$B$6,参数!$B$1)</f>
        <v>14.0546879345714</v>
      </c>
      <c r="T3247" t="str">
        <f>f_info_investtype(A3247)</f>
        <v>偏股混合型基金</v>
      </c>
      <c r="U3247" t="str">
        <f>f_info_fundmanager(A3247)</f>
        <v>范琨</v>
      </c>
      <c r="V3247">
        <f>f_info_manager_onthepostdays(A3247,1)</f>
        <v>372</v>
      </c>
      <c r="W3247" s="25">
        <f ca="1">f_return_1w(A3247,"0",参数!$B$2)</f>
        <v>-1.77646188008883</v>
      </c>
      <c r="X3247" s="25">
        <f>f_return_1m(A3247,"0",参数!$B$1)</f>
        <v>4.69798657718119</v>
      </c>
      <c r="Y3247" s="25">
        <f>f_return_3m(A3247,0,参数!$B$1)</f>
        <v>17.6334106728538</v>
      </c>
      <c r="Z3247" s="25">
        <f>f_return_6m(A3247,0,参数!B3246)</f>
        <v>15.0056625141563</v>
      </c>
      <c r="AA3247" t="str">
        <f>f_dq_status(A3247,参数!$B$1)</f>
        <v>开放申购|开放赎回</v>
      </c>
      <c r="AB3247" s="17">
        <f ca="1">f_risk_maxdownside(A3247,参数!$B$6,参数!$B$1)</f>
        <v>-33.1541218637993</v>
      </c>
      <c r="AC3247" s="17">
        <f ca="1">f_risk_maxdownside(A3247,参数!$B$4,参数!$B$1)</f>
        <v>-33.1541218637993</v>
      </c>
      <c r="AD3247" t="str">
        <f ca="1">f_risk_maxdownside_date(A3247,参数!$B$6,参数!$B$1)</f>
        <v>20180516-20181018</v>
      </c>
    </row>
    <row r="3248" spans="1:30">
      <c r="A3248" s="15" t="s">
        <v>3276</v>
      </c>
      <c r="B3248" t="str">
        <f>f_info_name(A3248)</f>
        <v>融通医疗保健行业A</v>
      </c>
      <c r="C3248" t="str">
        <f>f_info_setupdate(A3248)</f>
        <v>2012-07-26</v>
      </c>
      <c r="D3248" s="16">
        <f t="shared" si="50"/>
        <v>3105</v>
      </c>
      <c r="F3248" s="17">
        <f>f_netasset_total(A3248,参数!$B$1,100000000)</f>
        <v>22.7841973338</v>
      </c>
      <c r="G3248" s="17">
        <f ca="1">f_nav_adjustedreturn(A3248,参数!$B$2,参数!$B$1)</f>
        <v>117.980456026059</v>
      </c>
      <c r="H3248" s="17">
        <f ca="1">f_nav_periodreturnrankingper(A3248,参数!$B$2,参数!$B$1,3)</f>
        <v>2.8459273797841</v>
      </c>
      <c r="I3248" s="17">
        <f ca="1">f_nav_adjustedreturn(A3248,参数!$B$3,参数!$B$2)</f>
        <v>70.7452725250278</v>
      </c>
      <c r="J3248" s="17">
        <f ca="1">f_nav_periodreturnrankingper(A3248,参数!$B$3,参数!$B$2,3)</f>
        <v>8.26446280991736</v>
      </c>
      <c r="K3248" s="17">
        <f ca="1">f_nav_adjustedreturn(A3248,参数!$B$4,参数!$B$3)</f>
        <v>-10.9018830525272</v>
      </c>
      <c r="L3248" s="17">
        <f ca="1">f_nav_periodreturnrankingper(A3248,参数!$B$4,参数!$B$3,3)</f>
        <v>3.09278350515464</v>
      </c>
      <c r="M3248" s="17">
        <f ca="1">f_nav_adjustedreturn(A3248,参数!$B$5,参数!$B$4)</f>
        <v>-11.0132158590308</v>
      </c>
      <c r="N3248" s="17">
        <f ca="1">f_nav_periodreturnrankingper(A3248,参数!$B$5,参数!$B$4,3)</f>
        <v>97.6653696498054</v>
      </c>
      <c r="O3248" s="17">
        <f ca="1">f_nav_adjustedreturn(A3248,参数!$B$6,参数!$B$5)</f>
        <v>-3.04826418289585</v>
      </c>
      <c r="P3248" s="17">
        <f ca="1">f_nav_periodreturnrankingper(A3248,参数!$B$6,参数!$B$5,3)</f>
        <v>72.4425887265136</v>
      </c>
      <c r="Q3248" s="25">
        <f>f_return(A3248,1,参数!$B$1-365/2,参数!$B$1)</f>
        <v>59.7767315124735</v>
      </c>
      <c r="R3248" s="25">
        <f ca="1">f_return(A3248,1,参数!$B$4,参数!$B$1)</f>
        <v>49.0687396354808</v>
      </c>
      <c r="S3248" s="25">
        <f ca="1">f_return(A3248,1,参数!$B$6,参数!$B$1)</f>
        <v>23.1278191621473</v>
      </c>
      <c r="T3248" t="str">
        <f>f_info_investtype(A3248)</f>
        <v>偏股混合型基金</v>
      </c>
      <c r="U3248" t="str">
        <f>f_info_fundmanager(A3248)</f>
        <v>蒋秀蕾</v>
      </c>
      <c r="V3248">
        <f>f_info_manager_onthepostdays(A3248,1)</f>
        <v>1119</v>
      </c>
      <c r="W3248" s="25">
        <f ca="1">f_return_1w(A3248,"0",参数!$B$2)</f>
        <v>1.32013201320132</v>
      </c>
      <c r="X3248" s="25">
        <f>f_return_1m(A3248,"0",参数!$B$1)</f>
        <v>19.88534575421</v>
      </c>
      <c r="Y3248" s="25">
        <f>f_return_3m(A3248,0,参数!$B$1)</f>
        <v>30.2959501557632</v>
      </c>
      <c r="Z3248" s="25">
        <f>f_return_6m(A3248,0,参数!B3247)</f>
        <v>21.6022889842632</v>
      </c>
      <c r="AA3248" t="str">
        <f>f_dq_status(A3248,参数!$B$1)</f>
        <v>开放申购|开放赎回</v>
      </c>
      <c r="AB3248" s="17">
        <f ca="1">f_risk_maxdownside(A3248,参数!$B$6,参数!$B$1)</f>
        <v>-35.7575757575758</v>
      </c>
      <c r="AC3248" s="17">
        <f ca="1">f_risk_maxdownside(A3248,参数!$B$4,参数!$B$1)</f>
        <v>-35.7575757575758</v>
      </c>
      <c r="AD3248" t="str">
        <f ca="1">f_risk_maxdownside_date(A3248,参数!$B$6,参数!$B$1)</f>
        <v>20180529-20190103</v>
      </c>
    </row>
    <row r="3249" spans="1:30">
      <c r="A3249" s="15" t="s">
        <v>3277</v>
      </c>
      <c r="B3249" t="str">
        <f>f_info_name(A3249)</f>
        <v>融通可转债A</v>
      </c>
      <c r="C3249" t="str">
        <f>f_info_setupdate(A3249)</f>
        <v>2013-03-26</v>
      </c>
      <c r="D3249" s="16">
        <f t="shared" si="50"/>
        <v>2862</v>
      </c>
      <c r="F3249" s="17">
        <f>f_netasset_total(A3249,参数!$B$1,100000000)</f>
        <v>0.3162295077</v>
      </c>
      <c r="G3249" s="17">
        <f ca="1">f_nav_adjustedreturn(A3249,参数!$B$2,参数!$B$1)</f>
        <v>8.40400086975429</v>
      </c>
      <c r="H3249" s="17">
        <f ca="1">f_nav_periodreturnrankingper(A3249,参数!$B$2,参数!$B$1,3)</f>
        <v>57.5471698113208</v>
      </c>
      <c r="I3249" s="17">
        <f ca="1">f_nav_adjustedreturn(A3249,参数!$B$3,参数!$B$2)</f>
        <v>11.7211223126442</v>
      </c>
      <c r="J3249" s="17">
        <f ca="1">f_nav_periodreturnrankingper(A3249,参数!$B$3,参数!$B$2,3)</f>
        <v>28.2978723404255</v>
      </c>
      <c r="K3249" s="17">
        <f ca="1">f_nav_adjustedreturn(A3249,参数!$B$4,参数!$B$3)</f>
        <v>-10.3061335657479</v>
      </c>
      <c r="L3249" s="17">
        <f ca="1">f_nav_periodreturnrankingper(A3249,参数!$B$4,参数!$B$3,3)</f>
        <v>91.8854415274463</v>
      </c>
      <c r="M3249" s="17">
        <f ca="1">f_nav_adjustedreturn(A3249,参数!$B$5,参数!$B$4)</f>
        <v>7.35208309020891</v>
      </c>
      <c r="N3249" s="17">
        <f ca="1">f_nav_periodreturnrankingper(A3249,参数!$B$5,参数!$B$4,3)</f>
        <v>17.4033149171271</v>
      </c>
      <c r="O3249" s="17">
        <f ca="1">f_nav_adjustedreturn(A3249,参数!$B$6,参数!$B$5)</f>
        <v>-5.14917127071823</v>
      </c>
      <c r="P3249" s="17">
        <f ca="1">f_nav_periodreturnrankingper(A3249,参数!$B$6,参数!$B$5,3)</f>
        <v>94.4915254237288</v>
      </c>
      <c r="Q3249" s="25">
        <f>f_return(A3249,1,参数!$B$1-365/2,参数!$B$1)</f>
        <v>10.4434001351785</v>
      </c>
      <c r="R3249" s="25">
        <f ca="1">f_return(A3249,1,参数!$B$4,参数!$B$1)</f>
        <v>2.79457227509921</v>
      </c>
      <c r="S3249" s="25">
        <f ca="1">f_return(A3249,1,参数!$B$6,参数!$B$1)</f>
        <v>1.95506650647754</v>
      </c>
      <c r="T3249" t="str">
        <f>f_info_investtype(A3249)</f>
        <v>混合债券型二级基金</v>
      </c>
      <c r="U3249" t="str">
        <f>f_info_fundmanager(A3249)</f>
        <v>许富强</v>
      </c>
      <c r="V3249">
        <f>f_info_manager_onthepostdays(A3249,1)</f>
        <v>1000</v>
      </c>
      <c r="W3249" s="25">
        <f ca="1">f_return_1w(A3249,"0",参数!$B$2)</f>
        <v>-1.05421686746988</v>
      </c>
      <c r="X3249" s="25">
        <f>f_return_1m(A3249,"0",参数!$B$1)</f>
        <v>0.839401294498382</v>
      </c>
      <c r="Y3249" s="25">
        <f>f_return_3m(A3249,0,参数!$B$1)</f>
        <v>1.00283630470015</v>
      </c>
      <c r="Z3249" s="25">
        <f>f_return_6m(A3249,0,参数!B3248)</f>
        <v>-3.39561985131604</v>
      </c>
      <c r="AA3249" t="str">
        <f>f_dq_status(A3249,参数!$B$1)</f>
        <v>开放申购|开放赎回</v>
      </c>
      <c r="AB3249" s="17">
        <f ca="1">f_risk_maxdownside(A3249,参数!$B$6,参数!$B$1)</f>
        <v>-18.3156779661017</v>
      </c>
      <c r="AC3249" s="17">
        <f ca="1">f_risk_maxdownside(A3249,参数!$B$4,参数!$B$1)</f>
        <v>-16.1756712686162</v>
      </c>
      <c r="AD3249" t="str">
        <f ca="1">f_risk_maxdownside_date(A3249,参数!$B$6,参数!$B$1)</f>
        <v>20160219-20181018</v>
      </c>
    </row>
    <row r="3250" spans="1:30">
      <c r="A3250" s="15" t="s">
        <v>3278</v>
      </c>
      <c r="B3250" t="str">
        <f>f_info_name(A3250)</f>
        <v>招商优质成长</v>
      </c>
      <c r="C3250" t="str">
        <f>f_info_setupdate(A3250)</f>
        <v>2005-11-17</v>
      </c>
      <c r="D3250" s="16">
        <f t="shared" si="50"/>
        <v>5548</v>
      </c>
      <c r="F3250" s="17">
        <f>f_netasset_total(A3250,参数!$B$1,100000000)</f>
        <v>23.9011605575</v>
      </c>
      <c r="G3250" s="17">
        <f ca="1">f_nav_adjustedreturn(A3250,参数!$B$2,参数!$B$1)</f>
        <v>95.4839966872899</v>
      </c>
      <c r="H3250" s="17">
        <f ca="1">f_nav_periodreturnrankingper(A3250,参数!$B$2,参数!$B$1,3)</f>
        <v>13.0520117762512</v>
      </c>
      <c r="I3250" s="17">
        <f ca="1">f_nav_adjustedreturn(A3250,参数!$B$3,参数!$B$2)</f>
        <v>73.1882245798629</v>
      </c>
      <c r="J3250" s="17">
        <f ca="1">f_nav_periodreturnrankingper(A3250,参数!$B$3,参数!$B$2,3)</f>
        <v>7.30027548209366</v>
      </c>
      <c r="K3250" s="17">
        <f ca="1">f_nav_adjustedreturn(A3250,参数!$B$4,参数!$B$3)</f>
        <v>-26.6144376049245</v>
      </c>
      <c r="L3250" s="17">
        <f ca="1">f_nav_periodreturnrankingper(A3250,参数!$B$4,参数!$B$3,3)</f>
        <v>64.0893470790378</v>
      </c>
      <c r="M3250" s="17">
        <f ca="1">f_nav_adjustedreturn(A3250,参数!$B$5,参数!$B$4)</f>
        <v>31.6674038036267</v>
      </c>
      <c r="N3250" s="17">
        <f ca="1">f_nav_periodreturnrankingper(A3250,参数!$B$5,参数!$B$4,3)</f>
        <v>25.6809338521401</v>
      </c>
      <c r="O3250" s="17">
        <f ca="1">f_nav_adjustedreturn(A3250,参数!$B$6,参数!$B$5)</f>
        <v>-5.31461694252392</v>
      </c>
      <c r="P3250" s="17">
        <f ca="1">f_nav_periodreturnrankingper(A3250,参数!$B$6,参数!$B$5,3)</f>
        <v>78.0793319415449</v>
      </c>
      <c r="Q3250" s="25">
        <f>f_return(A3250,1,参数!$B$1-365/2,参数!$B$1)</f>
        <v>95.2673391807733</v>
      </c>
      <c r="R3250" s="25">
        <f ca="1">f_return(A3250,1,参数!$B$4,参数!$B$1)</f>
        <v>35.4024508374047</v>
      </c>
      <c r="S3250" s="25">
        <f ca="1">f_return(A3250,1,参数!$B$6,参数!$B$1)</f>
        <v>25.366879037207</v>
      </c>
      <c r="T3250" t="str">
        <f>f_info_investtype(A3250)</f>
        <v>偏股混合型基金</v>
      </c>
      <c r="U3250" t="str">
        <f>f_info_fundmanager(A3250)</f>
        <v>贾成东</v>
      </c>
      <c r="V3250">
        <f>f_info_manager_onthepostdays(A3250,1)</f>
        <v>1323</v>
      </c>
      <c r="W3250" s="25">
        <f ca="1">f_return_1w(A3250,"0",参数!$B$2)</f>
        <v>4.27207152290969</v>
      </c>
      <c r="X3250" s="25">
        <f>f_return_1m(A3250,"0",参数!$B$1)</f>
        <v>19.039425672669</v>
      </c>
      <c r="Y3250" s="25">
        <f>f_return_3m(A3250,0,参数!$B$1)</f>
        <v>28.6080574340566</v>
      </c>
      <c r="Z3250" s="25">
        <f>f_return_6m(A3250,0,参数!B3249)</f>
        <v>28.329282333376</v>
      </c>
      <c r="AA3250" t="str">
        <f>f_dq_status(A3250,参数!$B$1)</f>
        <v>开放申购|开放赎回</v>
      </c>
      <c r="AB3250" s="17">
        <f ca="1">f_risk_maxdownside(A3250,参数!$B$6,参数!$B$1)</f>
        <v>-33.6483312394166</v>
      </c>
      <c r="AC3250" s="17">
        <f ca="1">f_risk_maxdownside(A3250,参数!$B$4,参数!$B$1)</f>
        <v>-31.9952972791401</v>
      </c>
      <c r="AD3250" t="str">
        <f ca="1">f_risk_maxdownside_date(A3250,参数!$B$6,参数!$B$1)</f>
        <v>20180117-20181029</v>
      </c>
    </row>
    <row r="3251" spans="1:30">
      <c r="A3251" s="15" t="s">
        <v>3279</v>
      </c>
      <c r="B3251" t="str">
        <f>f_info_name(A3251)</f>
        <v>招商丰泰</v>
      </c>
      <c r="C3251" t="str">
        <f>f_info_setupdate(A3251)</f>
        <v>2015-04-17</v>
      </c>
      <c r="D3251" s="16">
        <f t="shared" si="50"/>
        <v>2110</v>
      </c>
      <c r="F3251" s="17">
        <f>f_netasset_total(A3251,参数!$B$1,100000000)</f>
        <v>8.4517526583</v>
      </c>
      <c r="G3251" s="17">
        <f ca="1">f_nav_adjustedreturn(A3251,参数!$B$2,参数!$B$1)</f>
        <v>24.6823956442831</v>
      </c>
      <c r="H3251" s="17">
        <f ca="1">f_nav_periodreturnrankingper(A3251,参数!$B$2,参数!$B$1,3)</f>
        <v>68.8724192694547</v>
      </c>
      <c r="I3251" s="17">
        <f ca="1">f_nav_adjustedreturn(A3251,参数!$B$3,参数!$B$2)</f>
        <v>13.9607032057911</v>
      </c>
      <c r="J3251" s="17">
        <f ca="1">f_nav_periodreturnrankingper(A3251,参数!$B$3,参数!$B$2,3)</f>
        <v>71.4604236343367</v>
      </c>
      <c r="K3251" s="17">
        <f ca="1">f_nav_adjustedreturn(A3251,参数!$B$4,参数!$B$3)</f>
        <v>-18.6711522287637</v>
      </c>
      <c r="L3251" s="17">
        <f ca="1">f_nav_periodreturnrankingper(A3251,参数!$B$4,参数!$B$3,3)</f>
        <v>60.5263157894737</v>
      </c>
      <c r="M3251" s="17">
        <f ca="1">f_nav_adjustedreturn(A3251,参数!$B$5,参数!$B$4)</f>
        <v>9.71322849213691</v>
      </c>
      <c r="N3251" s="17">
        <f ca="1">f_nav_periodreturnrankingper(A3251,参数!$B$5,参数!$B$4,3)</f>
        <v>53.4278959810875</v>
      </c>
      <c r="O3251" s="17">
        <f ca="1">f_nav_adjustedreturn(A3251,参数!$B$6,参数!$B$5)</f>
        <v>4.35203094777562</v>
      </c>
      <c r="P3251" s="17">
        <f ca="1">f_nav_periodreturnrankingper(A3251,参数!$B$6,参数!$B$5,3)</f>
        <v>34.6938775510204</v>
      </c>
      <c r="Q3251" s="25">
        <f>f_return(A3251,1,参数!$B$1-365/2,参数!$B$1)</f>
        <v>20.06559242764</v>
      </c>
      <c r="R3251" s="25">
        <f ca="1">f_return(A3251,1,参数!$B$4,参数!$B$1)</f>
        <v>4.93391059896147</v>
      </c>
      <c r="S3251" s="25">
        <f ca="1">f_return(A3251,1,参数!$B$6,参数!$B$1)</f>
        <v>5.84399103568309</v>
      </c>
      <c r="T3251" t="str">
        <f>f_info_investtype(A3251)</f>
        <v>灵活配置型基金</v>
      </c>
      <c r="U3251" t="str">
        <f>f_info_fundmanager(A3251)</f>
        <v>张西林,姚飞军</v>
      </c>
      <c r="V3251">
        <f>f_info_manager_onthepostdays(A3251,1)</f>
        <v>720</v>
      </c>
      <c r="W3251" s="25">
        <f ca="1">f_return_1w(A3251,"0",参数!$B$2)</f>
        <v>-0.181159420289855</v>
      </c>
      <c r="X3251" s="25">
        <f>f_return_1m(A3251,"0",参数!$B$1)</f>
        <v>4.01211203633612</v>
      </c>
      <c r="Y3251" s="25">
        <f>f_return_3m(A3251,0,参数!$B$1)</f>
        <v>7.59592795614724</v>
      </c>
      <c r="Z3251" s="25">
        <f>f_return_6m(A3251,0,参数!B3250)</f>
        <v>7.15408805031446</v>
      </c>
      <c r="AA3251" t="str">
        <f>f_dq_status(A3251,参数!$B$1)</f>
        <v>暂停大额申购|开放赎回</v>
      </c>
      <c r="AB3251" s="17">
        <f ca="1">f_risk_maxdownside(A3251,参数!$B$6,参数!$B$1)</f>
        <v>-24.6353322528363</v>
      </c>
      <c r="AC3251" s="17">
        <f ca="1">f_risk_maxdownside(A3251,参数!$B$4,参数!$B$1)</f>
        <v>-24.6353322528363</v>
      </c>
      <c r="AD3251" t="str">
        <f ca="1">f_risk_maxdownside_date(A3251,参数!$B$6,参数!$B$1)</f>
        <v>20180724-20181018</v>
      </c>
    </row>
    <row r="3252" spans="1:30">
      <c r="A3252" s="15" t="s">
        <v>3280</v>
      </c>
      <c r="B3252" t="str">
        <f>f_info_name(A3252)</f>
        <v>招商增荣</v>
      </c>
      <c r="C3252" t="str">
        <f>f_info_setupdate(A3252)</f>
        <v>2016-06-03</v>
      </c>
      <c r="D3252" s="16">
        <f t="shared" si="50"/>
        <v>1697</v>
      </c>
      <c r="F3252" s="17">
        <f>f_netasset_total(A3252,参数!$B$1,100000000)</f>
        <v>1.0834695943</v>
      </c>
      <c r="G3252" s="17">
        <f ca="1">f_nav_adjustedreturn(A3252,参数!$B$2,参数!$B$1)</f>
        <v>41.0130718954248</v>
      </c>
      <c r="H3252" s="17">
        <f ca="1">f_nav_periodreturnrankingper(A3252,参数!$B$2,参数!$B$1,3)</f>
        <v>52.9380624669137</v>
      </c>
      <c r="I3252" s="17">
        <f ca="1">f_nav_adjustedreturn(A3252,参数!$B$3,参数!$B$2)</f>
        <v>30.4904051172708</v>
      </c>
      <c r="J3252" s="17">
        <f ca="1">f_nav_periodreturnrankingper(A3252,参数!$B$3,参数!$B$2,3)</f>
        <v>43.8684503901895</v>
      </c>
      <c r="K3252" s="17">
        <f ca="1">f_nav_adjustedreturn(A3252,参数!$B$4,参数!$B$3)</f>
        <v>-11.5928369462771</v>
      </c>
      <c r="L3252" s="17">
        <f ca="1">f_nav_periodreturnrankingper(A3252,参数!$B$4,参数!$B$3,3)</f>
        <v>43.6456996148909</v>
      </c>
      <c r="M3252" s="17">
        <f ca="1">f_nav_adjustedreturn(A3252,参数!$B$5,参数!$B$4)</f>
        <v>7.6923076923077</v>
      </c>
      <c r="N3252" s="17">
        <f ca="1">f_nav_periodreturnrankingper(A3252,参数!$B$5,参数!$B$4,3)</f>
        <v>63.5145784081954</v>
      </c>
      <c r="O3252" s="17">
        <f ca="1">f_nav_adjustedreturn(A3252,参数!$B$6,参数!$B$5)</f>
        <v>0</v>
      </c>
      <c r="P3252" s="17">
        <f ca="1">f_nav_periodreturnrankingper(A3252,参数!$B$6,参数!$B$5,3)</f>
        <v>0</v>
      </c>
      <c r="Q3252" s="25">
        <f>f_return(A3252,1,参数!$B$1-365/2,参数!$B$1)</f>
        <v>28.0059932397297</v>
      </c>
      <c r="R3252" s="25">
        <f ca="1">f_return(A3252,1,参数!$B$4,参数!$B$1)</f>
        <v>17.5919333597719</v>
      </c>
      <c r="S3252" s="25">
        <f ca="1">f_return(A3252,1,参数!$B$6,参数!$B$1)</f>
        <v>0</v>
      </c>
      <c r="T3252" t="str">
        <f>f_info_investtype(A3252)</f>
        <v>灵活配置型基金</v>
      </c>
      <c r="U3252" t="str">
        <f>f_info_fundmanager(A3252)</f>
        <v>姚飞军</v>
      </c>
      <c r="V3252">
        <f>f_info_manager_onthepostdays(A3252,1)</f>
        <v>1714</v>
      </c>
      <c r="W3252" s="25">
        <f ca="1">f_return_1w(A3252,"0",参数!$B$2)</f>
        <v>-0.244498777506122</v>
      </c>
      <c r="X3252" s="25">
        <f>f_return_1m(A3252,"0",参数!$B$1)</f>
        <v>7.94246404002502</v>
      </c>
      <c r="Y3252" s="25">
        <f>f_return_3m(A3252,0,参数!$B$1)</f>
        <v>11.2830431979368</v>
      </c>
      <c r="Z3252" s="25">
        <f>f_return_6m(A3252,0,参数!B3251)</f>
        <v>9.77157360406091</v>
      </c>
      <c r="AA3252" t="str">
        <f>f_dq_status(A3252,参数!$B$1)</f>
        <v>开放申购|开放赎回</v>
      </c>
      <c r="AB3252" s="17">
        <f ca="1">f_risk_maxdownside(A3252,参数!$B$6,参数!$B$1)</f>
        <v>-16.3704396632367</v>
      </c>
      <c r="AC3252" s="17">
        <f ca="1">f_risk_maxdownside(A3252,参数!$B$4,参数!$B$1)</f>
        <v>-15.9774436090226</v>
      </c>
      <c r="AD3252" t="str">
        <f ca="1">f_risk_maxdownside_date(A3252,参数!$B$6,参数!$B$1)</f>
        <v>20180124-20181018</v>
      </c>
    </row>
    <row r="3253" spans="1:30">
      <c r="A3253" s="15" t="s">
        <v>3281</v>
      </c>
      <c r="B3253" t="str">
        <f>f_info_name(A3253)</f>
        <v>招商3年战略配售</v>
      </c>
      <c r="C3253" t="str">
        <f>f_info_setupdate(A3253)</f>
        <v>2018-07-05</v>
      </c>
      <c r="D3253" s="16">
        <f t="shared" si="50"/>
        <v>935</v>
      </c>
      <c r="F3253" s="17">
        <f>f_netasset_total(A3253,参数!$B$1,100000000)</f>
        <v>283.8343639914</v>
      </c>
      <c r="G3253" s="17">
        <f ca="1">f_nav_adjustedreturn(A3253,参数!$B$2,参数!$B$1)</f>
        <v>7.92671699502853</v>
      </c>
      <c r="H3253" s="17">
        <f ca="1">f_nav_periodreturnrankingper(A3253,参数!$B$2,参数!$B$1,3)</f>
        <v>96.347273689783</v>
      </c>
      <c r="I3253" s="17">
        <f ca="1">f_nav_adjustedreturn(A3253,参数!$B$3,参数!$B$2)</f>
        <v>5.25193798449613</v>
      </c>
      <c r="J3253" s="17">
        <f ca="1">f_nav_periodreturnrankingper(A3253,参数!$B$3,参数!$B$2,3)</f>
        <v>93.0323299888517</v>
      </c>
      <c r="K3253" s="17">
        <f ca="1">f_nav_adjustedreturn(A3253,参数!$B$4,参数!$B$3)</f>
        <v>0</v>
      </c>
      <c r="L3253" s="17">
        <f ca="1">f_nav_periodreturnrankingper(A3253,参数!$B$4,参数!$B$3,3)</f>
        <v>0</v>
      </c>
      <c r="M3253" s="17">
        <f ca="1">f_nav_adjustedreturn(A3253,参数!$B$5,参数!$B$4)</f>
        <v>0</v>
      </c>
      <c r="N3253" s="17">
        <f ca="1">f_nav_periodreturnrankingper(A3253,参数!$B$5,参数!$B$4,3)</f>
        <v>0</v>
      </c>
      <c r="O3253" s="17">
        <f ca="1">f_nav_adjustedreturn(A3253,参数!$B$6,参数!$B$5)</f>
        <v>0</v>
      </c>
      <c r="P3253" s="17">
        <f ca="1">f_nav_periodreturnrankingper(A3253,参数!$B$6,参数!$B$5,3)</f>
        <v>0</v>
      </c>
      <c r="Q3253" s="25">
        <f>f_return(A3253,1,参数!$B$1-365/2,参数!$B$1)</f>
        <v>13.0311845749372</v>
      </c>
      <c r="R3253" s="25">
        <f ca="1">f_return(A3253,1,参数!$B$4,参数!$B$1)</f>
        <v>0</v>
      </c>
      <c r="S3253" s="25">
        <f ca="1">f_return(A3253,1,参数!$B$6,参数!$B$1)</f>
        <v>0</v>
      </c>
      <c r="T3253" t="str">
        <f>f_info_investtype(A3253)</f>
        <v>灵活配置型基金</v>
      </c>
      <c r="U3253" t="str">
        <f>f_info_fundmanager(A3253)</f>
        <v>姚飞军,尹晓红,马龙,吴亮谷</v>
      </c>
      <c r="V3253">
        <f>f_info_manager_onthepostdays(A3253,1)</f>
        <v>952</v>
      </c>
      <c r="W3253" s="25">
        <f ca="1">f_return_1w(A3253,"0",参数!$B$2)</f>
        <v>0.202952029520293</v>
      </c>
      <c r="X3253" s="25">
        <f>f_return_1m(A3253,"0",参数!$B$1)</f>
        <v>2.90554775280898</v>
      </c>
      <c r="Y3253" s="25">
        <f>f_return_3m(A3253,0,参数!$B$1)</f>
        <v>4.76318141197497</v>
      </c>
      <c r="Z3253" s="25">
        <f>f_return_6m(A3253,0,参数!B3252)</f>
        <v>6.89686179300422</v>
      </c>
      <c r="AA3253" t="str">
        <f>f_dq_status(A3253,参数!$B$1)</f>
        <v>暂停申购|暂停赎回</v>
      </c>
      <c r="AB3253" s="17">
        <f ca="1">f_risk_maxdownside(A3253,参数!$B$6,参数!$B$1)</f>
        <v>-1.94414019715223</v>
      </c>
      <c r="AC3253" s="17">
        <f ca="1">f_risk_maxdownside(A3253,参数!$B$4,参数!$B$1)</f>
        <v>-1.94414019715223</v>
      </c>
      <c r="AD3253" t="str">
        <f ca="1">f_risk_maxdownside_date(A3253,参数!$B$6,参数!$B$1)</f>
        <v>20200306-20200323</v>
      </c>
    </row>
    <row r="3254" spans="1:30">
      <c r="A3254" s="15" t="s">
        <v>3282</v>
      </c>
      <c r="B3254" t="str">
        <f>f_info_name(A3254)</f>
        <v>银华内需精选</v>
      </c>
      <c r="C3254" t="str">
        <f>f_info_setupdate(A3254)</f>
        <v>2009-07-01</v>
      </c>
      <c r="D3254" s="16">
        <f t="shared" si="50"/>
        <v>4226</v>
      </c>
      <c r="F3254" s="17">
        <f>f_netasset_total(A3254,参数!$B$1,100000000)</f>
        <v>60.5674877175</v>
      </c>
      <c r="G3254" s="17">
        <f ca="1">f_nav_adjustedreturn(A3254,参数!$B$2,参数!$B$1)</f>
        <v>54.157501099868</v>
      </c>
      <c r="H3254" s="17">
        <f ca="1">f_nav_periodreturnrankingper(A3254,参数!$B$2,参数!$B$1,3)</f>
        <v>73.2090284592738</v>
      </c>
      <c r="I3254" s="17">
        <f ca="1">f_nav_adjustedreturn(A3254,参数!$B$3,参数!$B$2)</f>
        <v>87.2322899505766</v>
      </c>
      <c r="J3254" s="17">
        <f ca="1">f_nav_periodreturnrankingper(A3254,参数!$B$3,参数!$B$2,3)</f>
        <v>3.16804407713499</v>
      </c>
      <c r="K3254" s="17">
        <f ca="1">f_nav_adjustedreturn(A3254,参数!$B$4,参数!$B$3)</f>
        <v>-26.2902246508804</v>
      </c>
      <c r="L3254" s="17">
        <f ca="1">f_nav_periodreturnrankingper(A3254,参数!$B$4,参数!$B$3,3)</f>
        <v>62.5429553264605</v>
      </c>
      <c r="M3254" s="17">
        <f ca="1">f_nav_adjustedreturn(A3254,参数!$B$5,参数!$B$4)</f>
        <v>2.06637445209768</v>
      </c>
      <c r="N3254" s="17">
        <f ca="1">f_nav_periodreturnrankingper(A3254,参数!$B$5,参数!$B$4,3)</f>
        <v>90.4669260700389</v>
      </c>
      <c r="O3254" s="17">
        <f ca="1">f_nav_adjustedreturn(A3254,参数!$B$6,参数!$B$5)</f>
        <v>2.23785166240408</v>
      </c>
      <c r="P3254" s="17">
        <f ca="1">f_nav_periodreturnrankingper(A3254,参数!$B$6,参数!$B$5,3)</f>
        <v>54.4885177453027</v>
      </c>
      <c r="Q3254" s="25">
        <f>f_return(A3254,1,参数!$B$1-365/2,参数!$B$1)</f>
        <v>6.09713781849583</v>
      </c>
      <c r="R3254" s="25">
        <f ca="1">f_return(A3254,1,参数!$B$4,参数!$B$1)</f>
        <v>28.5850413333164</v>
      </c>
      <c r="S3254" s="25">
        <f ca="1">f_return(A3254,1,参数!$B$6,参数!$B$1)</f>
        <v>17.4867174072606</v>
      </c>
      <c r="T3254" t="str">
        <f>f_info_investtype(A3254)</f>
        <v>偏股混合型基金</v>
      </c>
      <c r="U3254" t="str">
        <f>f_info_fundmanager(A3254)</f>
        <v>刘辉</v>
      </c>
      <c r="V3254">
        <f>f_info_manager_onthepostdays(A3254,1)</f>
        <v>1429</v>
      </c>
      <c r="W3254" s="25">
        <f ca="1">f_return_1w(A3254,"0",参数!$B$2)</f>
        <v>-3.72723422278697</v>
      </c>
      <c r="X3254" s="25">
        <f>f_return_1m(A3254,"0",参数!$B$1)</f>
        <v>8.34879406307977</v>
      </c>
      <c r="Y3254" s="25">
        <f>f_return_3m(A3254,0,参数!$B$1)</f>
        <v>13.6924075275795</v>
      </c>
      <c r="Z3254" s="25">
        <f>f_return_6m(A3254,0,参数!B3253)</f>
        <v>-11.6770522893525</v>
      </c>
      <c r="AA3254" t="str">
        <f>f_dq_status(A3254,参数!$B$1)</f>
        <v>开放申购|开放赎回</v>
      </c>
      <c r="AB3254" s="17">
        <f ca="1">f_risk_maxdownside(A3254,参数!$B$6,参数!$B$1)</f>
        <v>-47.9623824451411</v>
      </c>
      <c r="AC3254" s="17">
        <f ca="1">f_risk_maxdownside(A3254,参数!$B$4,参数!$B$1)</f>
        <v>-38.8957055214724</v>
      </c>
      <c r="AD3254" t="str">
        <f ca="1">f_risk_maxdownside_date(A3254,参数!$B$6,参数!$B$1)</f>
        <v>20170914-20181018</v>
      </c>
    </row>
    <row r="3255" spans="1:30">
      <c r="A3255" s="15" t="s">
        <v>3283</v>
      </c>
      <c r="B3255" t="str">
        <f>f_info_name(A3255)</f>
        <v>银华消费主题</v>
      </c>
      <c r="C3255" t="str">
        <f>f_info_setupdate(A3255)</f>
        <v>2011-09-28</v>
      </c>
      <c r="D3255" s="16">
        <f t="shared" si="50"/>
        <v>3407</v>
      </c>
      <c r="F3255" s="17">
        <f>f_netasset_total(A3255,参数!$B$1,100000000)</f>
        <v>7.3268671954</v>
      </c>
      <c r="G3255" s="17">
        <f ca="1">f_nav_adjustedreturn(A3255,参数!$B$2,参数!$B$1)</f>
        <v>111.07698404835</v>
      </c>
      <c r="H3255" s="17">
        <f ca="1">f_nav_periodreturnrankingper(A3255,参数!$B$2,参数!$B$1,3)</f>
        <v>4.71050049067713</v>
      </c>
      <c r="I3255" s="17">
        <f ca="1">f_nav_adjustedreturn(A3255,参数!$B$3,参数!$B$2)</f>
        <v>74.0031769833892</v>
      </c>
      <c r="J3255" s="17">
        <f ca="1">f_nav_periodreturnrankingper(A3255,参数!$B$3,参数!$B$2,3)</f>
        <v>7.02479338842975</v>
      </c>
      <c r="K3255" s="17">
        <f ca="1">f_nav_adjustedreturn(A3255,参数!$B$4,参数!$B$3)</f>
        <v>-39.8978408040763</v>
      </c>
      <c r="L3255" s="17">
        <f ca="1">f_nav_periodreturnrankingper(A3255,参数!$B$4,参数!$B$3,3)</f>
        <v>98.7972508591065</v>
      </c>
      <c r="M3255" s="17">
        <f ca="1">f_nav_adjustedreturn(A3255,参数!$B$5,参数!$B$4)</f>
        <v>32.2567299366167</v>
      </c>
      <c r="N3255" s="17">
        <f ca="1">f_nav_periodreturnrankingper(A3255,参数!$B$5,参数!$B$4,3)</f>
        <v>24.9027237354086</v>
      </c>
      <c r="O3255" s="17">
        <f ca="1">f_nav_adjustedreturn(A3255,参数!$B$6,参数!$B$5)</f>
        <v>-15.2141869351423</v>
      </c>
      <c r="P3255" s="17">
        <f ca="1">f_nav_periodreturnrankingper(A3255,参数!$B$6,参数!$B$5,3)</f>
        <v>95.4070981210856</v>
      </c>
      <c r="Q3255" s="25">
        <f>f_return(A3255,1,参数!$B$1-365/2,参数!$B$1)</f>
        <v>134.378010349071</v>
      </c>
      <c r="R3255" s="25">
        <f ca="1">f_return(A3255,1,参数!$B$4,参数!$B$1)</f>
        <v>30.174161420491</v>
      </c>
      <c r="S3255" s="25">
        <f ca="1">f_return(A3255,1,参数!$B$6,参数!$B$1)</f>
        <v>19.6137595688064</v>
      </c>
      <c r="T3255" t="str">
        <f>f_info_investtype(A3255)</f>
        <v>偏股混合型基金</v>
      </c>
      <c r="U3255" t="str">
        <f>f_info_fundmanager(A3255)</f>
        <v>薄官辉</v>
      </c>
      <c r="V3255">
        <f>f_info_manager_onthepostdays(A3255,1)</f>
        <v>972</v>
      </c>
      <c r="W3255" s="25">
        <f ca="1">f_return_1w(A3255,"0",参数!$B$2)</f>
        <v>-4.88172651022522</v>
      </c>
      <c r="X3255" s="25">
        <f>f_return_1m(A3255,"0",参数!$B$1)</f>
        <v>13.3251768711102</v>
      </c>
      <c r="Y3255" s="25">
        <f>f_return_3m(A3255,0,参数!$B$1)</f>
        <v>34.2153342153342</v>
      </c>
      <c r="Z3255" s="25">
        <f>f_return_6m(A3255,0,参数!B3254)</f>
        <v>43.3607599170513</v>
      </c>
      <c r="AA3255" t="str">
        <f>f_dq_status(A3255,参数!$B$1)</f>
        <v>开放申购|开放赎回</v>
      </c>
      <c r="AB3255" s="17">
        <f ca="1">f_risk_maxdownside(A3255,参数!$B$6,参数!$B$1)</f>
        <v>-47.0715835140998</v>
      </c>
      <c r="AC3255" s="17">
        <f ca="1">f_risk_maxdownside(A3255,参数!$B$4,参数!$B$1)</f>
        <v>-46.9949312092686</v>
      </c>
      <c r="AD3255" t="str">
        <f ca="1">f_risk_maxdownside_date(A3255,参数!$B$6,参数!$B$1)</f>
        <v>20180124-20181018</v>
      </c>
    </row>
    <row r="3256" spans="1:30">
      <c r="A3256" s="15" t="s">
        <v>3284</v>
      </c>
      <c r="B3256" t="str">
        <f>f_info_name(A3256)</f>
        <v>银华鑫锐灵活配置</v>
      </c>
      <c r="C3256" t="str">
        <f>f_info_setupdate(A3256)</f>
        <v>2016-08-01</v>
      </c>
      <c r="D3256" s="16">
        <f t="shared" si="50"/>
        <v>1638</v>
      </c>
      <c r="F3256" s="17">
        <f>f_netasset_total(A3256,参数!$B$1,100000000)</f>
        <v>5.0805528807</v>
      </c>
      <c r="G3256" s="17">
        <f ca="1">f_nav_adjustedreturn(A3256,参数!$B$2,参数!$B$1)</f>
        <v>83.466362599772</v>
      </c>
      <c r="H3256" s="17">
        <f ca="1">f_nav_periodreturnrankingper(A3256,参数!$B$2,参数!$B$1,3)</f>
        <v>13.9756484912652</v>
      </c>
      <c r="I3256" s="17">
        <f ca="1">f_nav_adjustedreturn(A3256,参数!$B$3,参数!$B$2)</f>
        <v>14.3415906127771</v>
      </c>
      <c r="J3256" s="17">
        <f ca="1">f_nav_periodreturnrankingper(A3256,参数!$B$3,参数!$B$2,3)</f>
        <v>70.8472686733556</v>
      </c>
      <c r="K3256" s="17">
        <f ca="1">f_nav_adjustedreturn(A3256,参数!$B$4,参数!$B$3)</f>
        <v>-18.8359788359788</v>
      </c>
      <c r="L3256" s="17">
        <f ca="1">f_nav_periodreturnrankingper(A3256,参数!$B$4,参数!$B$3,3)</f>
        <v>61.2323491655969</v>
      </c>
      <c r="M3256" s="17">
        <f ca="1">f_nav_adjustedreturn(A3256,参数!$B$5,参数!$B$4)</f>
        <v>-5.31062124248497</v>
      </c>
      <c r="N3256" s="17">
        <f ca="1">f_nav_periodreturnrankingper(A3256,参数!$B$5,参数!$B$4,3)</f>
        <v>96.3750985027581</v>
      </c>
      <c r="O3256" s="17">
        <f ca="1">f_nav_adjustedreturn(A3256,参数!$B$6,参数!$B$5)</f>
        <v>0</v>
      </c>
      <c r="P3256" s="17">
        <f ca="1">f_nav_periodreturnrankingper(A3256,参数!$B$6,参数!$B$5,3)</f>
        <v>0</v>
      </c>
      <c r="Q3256" s="25">
        <f>f_return(A3256,1,参数!$B$1-365/2,参数!$B$1)</f>
        <v>54.774860807229</v>
      </c>
      <c r="R3256" s="25">
        <f ca="1">f_return(A3256,1,参数!$B$4,参数!$B$1)</f>
        <v>19.3908704661158</v>
      </c>
      <c r="S3256" s="25">
        <f ca="1">f_return(A3256,1,参数!$B$6,参数!$B$1)</f>
        <v>0</v>
      </c>
      <c r="T3256" t="str">
        <f>f_info_investtype(A3256)</f>
        <v>灵活配置型基金</v>
      </c>
      <c r="U3256" t="str">
        <f>f_info_fundmanager(A3256)</f>
        <v>王海峰</v>
      </c>
      <c r="V3256">
        <f>f_info_manager_onthepostdays(A3256,1)</f>
        <v>573</v>
      </c>
      <c r="W3256" s="25">
        <f ca="1">f_return_1w(A3256,"0",参数!$B$2)</f>
        <v>-0.903954802259888</v>
      </c>
      <c r="X3256" s="25">
        <f>f_return_1m(A3256,"0",参数!$B$1)</f>
        <v>6.55629139072848</v>
      </c>
      <c r="Y3256" s="25">
        <f>f_return_3m(A3256,0,参数!$B$1)</f>
        <v>14.0326009922041</v>
      </c>
      <c r="Z3256" s="25">
        <f>f_return_6m(A3256,0,参数!B3255)</f>
        <v>13.3050247699929</v>
      </c>
      <c r="AA3256" t="str">
        <f>f_dq_status(A3256,参数!$B$1)</f>
        <v>开放申购|开放赎回</v>
      </c>
      <c r="AB3256" s="17">
        <f ca="1">f_risk_maxdownside(A3256,参数!$B$6,参数!$B$1)</f>
        <v>-28.1007751937984</v>
      </c>
      <c r="AC3256" s="17">
        <f ca="1">f_risk_maxdownside(A3256,参数!$B$4,参数!$B$1)</f>
        <v>-21.4814814814815</v>
      </c>
      <c r="AD3256" t="str">
        <f ca="1">f_risk_maxdownside_date(A3256,参数!$B$6,参数!$B$1)</f>
        <v>20170912-20181018</v>
      </c>
    </row>
    <row r="3257" spans="1:30">
      <c r="A3257" s="15" t="s">
        <v>3285</v>
      </c>
      <c r="B3257" t="str">
        <f>f_info_name(A3257)</f>
        <v>银华大盘精选两年定开</v>
      </c>
      <c r="C3257" t="str">
        <f>f_info_setupdate(A3257)</f>
        <v>2019-12-16</v>
      </c>
      <c r="D3257" s="16">
        <f t="shared" si="50"/>
        <v>406</v>
      </c>
      <c r="F3257" s="17">
        <f>f_netasset_total(A3257,参数!$B$1,100000000)</f>
        <v>34.0724000982</v>
      </c>
      <c r="G3257" s="17">
        <f ca="1">f_nav_adjustedreturn(A3257,参数!$B$2,参数!$B$1)</f>
        <v>107.671480144404</v>
      </c>
      <c r="H3257" s="17">
        <f ca="1">f_nav_periodreturnrankingper(A3257,参数!$B$2,参数!$B$1,3)</f>
        <v>6.18253189401374</v>
      </c>
      <c r="I3257" s="17">
        <f ca="1">f_nav_adjustedreturn(A3257,参数!$B$3,参数!$B$2)</f>
        <v>0</v>
      </c>
      <c r="J3257" s="17">
        <f ca="1">f_nav_periodreturnrankingper(A3257,参数!$B$3,参数!$B$2,3)</f>
        <v>0</v>
      </c>
      <c r="K3257" s="17">
        <f ca="1">f_nav_adjustedreturn(A3257,参数!$B$4,参数!$B$3)</f>
        <v>0</v>
      </c>
      <c r="L3257" s="17">
        <f ca="1">f_nav_periodreturnrankingper(A3257,参数!$B$4,参数!$B$3,3)</f>
        <v>0</v>
      </c>
      <c r="M3257" s="17">
        <f ca="1">f_nav_adjustedreturn(A3257,参数!$B$5,参数!$B$4)</f>
        <v>0</v>
      </c>
      <c r="N3257" s="17">
        <f ca="1">f_nav_periodreturnrankingper(A3257,参数!$B$5,参数!$B$4,3)</f>
        <v>0</v>
      </c>
      <c r="O3257" s="17">
        <f ca="1">f_nav_adjustedreturn(A3257,参数!$B$6,参数!$B$5)</f>
        <v>0</v>
      </c>
      <c r="P3257" s="17">
        <f ca="1">f_nav_periodreturnrankingper(A3257,参数!$B$6,参数!$B$5,3)</f>
        <v>0</v>
      </c>
      <c r="Q3257" s="25">
        <f>f_return(A3257,1,参数!$B$1-365/2,参数!$B$1)</f>
        <v>110.118799637582</v>
      </c>
      <c r="R3257" s="25">
        <f ca="1">f_return(A3257,1,参数!$B$4,参数!$B$1)</f>
        <v>0</v>
      </c>
      <c r="S3257" s="25">
        <f ca="1">f_return(A3257,1,参数!$B$6,参数!$B$1)</f>
        <v>0</v>
      </c>
      <c r="T3257" t="str">
        <f>f_info_investtype(A3257)</f>
        <v>偏股混合型基金</v>
      </c>
      <c r="U3257" t="str">
        <f>f_info_fundmanager(A3257)</f>
        <v>李晓星,张萍,程桯</v>
      </c>
      <c r="V3257">
        <f>f_info_manager_onthepostdays(A3257,1)</f>
        <v>423</v>
      </c>
      <c r="W3257" s="25">
        <f ca="1">f_return_1w(A3257,"0",参数!$B$2)</f>
        <v>-2.89219982471516</v>
      </c>
      <c r="X3257" s="25">
        <f>f_return_1m(A3257,"0",参数!$B$1)</f>
        <v>17.0066105429685</v>
      </c>
      <c r="Y3257" s="25">
        <f>f_return_3m(A3257,0,参数!$B$1)</f>
        <v>31.8204964990452</v>
      </c>
      <c r="Z3257" s="25">
        <f>f_return_6m(A3257,0,参数!B3256)</f>
        <v>44.1068692118063</v>
      </c>
      <c r="AA3257" t="str">
        <f>f_dq_status(A3257,参数!$B$1)</f>
        <v>封闭期</v>
      </c>
      <c r="AB3257" s="17">
        <f ca="1">f_risk_maxdownside(A3257,参数!$B$6,参数!$B$1)</f>
        <v>-10.947743023038</v>
      </c>
      <c r="AC3257" s="17">
        <f ca="1">f_risk_maxdownside(A3257,参数!$B$4,参数!$B$1)</f>
        <v>-10.947743023038</v>
      </c>
      <c r="AD3257" t="str">
        <f ca="1">f_risk_maxdownside_date(A3257,参数!$B$6,参数!$B$1)</f>
        <v>20200307-20200320</v>
      </c>
    </row>
    <row r="3258" spans="1:30">
      <c r="A3258" s="15" t="s">
        <v>3286</v>
      </c>
      <c r="B3258" t="str">
        <f>f_info_name(A3258)</f>
        <v>银华创业板两年定开</v>
      </c>
      <c r="C3258" t="str">
        <f>f_info_setupdate(A3258)</f>
        <v>2020-08-07</v>
      </c>
      <c r="D3258" s="16">
        <f t="shared" si="50"/>
        <v>171</v>
      </c>
      <c r="F3258" s="17">
        <f>f_netasset_total(A3258,参数!$B$1,100000000)</f>
        <v>10.7720375606</v>
      </c>
      <c r="G3258" s="17">
        <f ca="1">f_nav_adjustedreturn(A3258,参数!$B$2,参数!$B$1)</f>
        <v>0</v>
      </c>
      <c r="H3258" s="17">
        <f ca="1">f_nav_periodreturnrankingper(A3258,参数!$B$2,参数!$B$1,3)</f>
        <v>0</v>
      </c>
      <c r="I3258" s="17">
        <f ca="1">f_nav_adjustedreturn(A3258,参数!$B$3,参数!$B$2)</f>
        <v>0</v>
      </c>
      <c r="J3258" s="17">
        <f ca="1">f_nav_periodreturnrankingper(A3258,参数!$B$3,参数!$B$2,3)</f>
        <v>0</v>
      </c>
      <c r="K3258" s="17">
        <f ca="1">f_nav_adjustedreturn(A3258,参数!$B$4,参数!$B$3)</f>
        <v>0</v>
      </c>
      <c r="L3258" s="17">
        <f ca="1">f_nav_periodreturnrankingper(A3258,参数!$B$4,参数!$B$3,3)</f>
        <v>0</v>
      </c>
      <c r="M3258" s="17">
        <f ca="1">f_nav_adjustedreturn(A3258,参数!$B$5,参数!$B$4)</f>
        <v>0</v>
      </c>
      <c r="N3258" s="17">
        <f ca="1">f_nav_periodreturnrankingper(A3258,参数!$B$5,参数!$B$4,3)</f>
        <v>0</v>
      </c>
      <c r="O3258" s="17">
        <f ca="1">f_nav_adjustedreturn(A3258,参数!$B$6,参数!$B$5)</f>
        <v>0</v>
      </c>
      <c r="P3258" s="17">
        <f ca="1">f_nav_periodreturnrankingper(A3258,参数!$B$6,参数!$B$5,3)</f>
        <v>0</v>
      </c>
      <c r="Q3258" s="25">
        <f>f_return(A3258,1,参数!$B$1-365/2,参数!$B$1)</f>
        <v>0</v>
      </c>
      <c r="R3258" s="25">
        <f ca="1">f_return(A3258,1,参数!$B$4,参数!$B$1)</f>
        <v>0</v>
      </c>
      <c r="S3258" s="25">
        <f ca="1">f_return(A3258,1,参数!$B$6,参数!$B$1)</f>
        <v>0</v>
      </c>
      <c r="T3258" t="str">
        <f>f_info_investtype(A3258)</f>
        <v>偏股混合型基金</v>
      </c>
      <c r="U3258" t="str">
        <f>f_info_fundmanager(A3258)</f>
        <v>刘辉,王利刚</v>
      </c>
      <c r="V3258">
        <f>f_info_manager_onthepostdays(A3258,1)</f>
        <v>188</v>
      </c>
      <c r="W3258" s="25">
        <f ca="1">f_return_1w(A3258,"0",参数!$B$2)</f>
        <v>0</v>
      </c>
      <c r="X3258" s="25">
        <f>f_return_1m(A3258,"0",参数!$B$1)</f>
        <v>1.42994344253548</v>
      </c>
      <c r="Y3258" s="25">
        <f>f_return_3m(A3258,0,参数!$B$1)</f>
        <v>-0.616896695943122</v>
      </c>
      <c r="Z3258" s="25">
        <f>f_return_6m(A3258,0,参数!B3257)</f>
        <v>-13.06</v>
      </c>
      <c r="AA3258" t="str">
        <f>f_dq_status(A3258,参数!$B$1)</f>
        <v>封闭期</v>
      </c>
      <c r="AB3258" s="17">
        <f ca="1">f_risk_maxdownside(A3258,参数!$B$6,参数!$B$1)</f>
        <v>-9.72398322442213</v>
      </c>
      <c r="AC3258" s="17">
        <f ca="1">f_risk_maxdownside(A3258,参数!$B$4,参数!$B$1)</f>
        <v>-9.72398322442213</v>
      </c>
      <c r="AD3258" t="str">
        <f ca="1">f_risk_maxdownside_date(A3258,参数!$B$6,参数!$B$1)</f>
        <v>20200829-20210115</v>
      </c>
    </row>
    <row r="3259" spans="1:30">
      <c r="A3259" s="15" t="s">
        <v>3287</v>
      </c>
      <c r="B3259" t="str">
        <f>f_info_name(A3259)</f>
        <v>万家增强收益</v>
      </c>
      <c r="C3259" t="str">
        <f>f_info_setupdate(A3259)</f>
        <v>2004-09-28</v>
      </c>
      <c r="D3259" s="16">
        <f t="shared" si="50"/>
        <v>5963</v>
      </c>
      <c r="F3259" s="17">
        <f>f_netasset_total(A3259,参数!$B$1,100000000)</f>
        <v>0.6995165644</v>
      </c>
      <c r="G3259" s="17">
        <f ca="1">f_nav_adjustedreturn(A3259,参数!$B$2,参数!$B$1)</f>
        <v>7.11783303426474</v>
      </c>
      <c r="H3259" s="17">
        <f ca="1">f_nav_periodreturnrankingper(A3259,参数!$B$2,参数!$B$1,3)</f>
        <v>67.7358490566038</v>
      </c>
      <c r="I3259" s="17">
        <f ca="1">f_nav_adjustedreturn(A3259,参数!$B$3,参数!$B$2)</f>
        <v>8.10086828006649</v>
      </c>
      <c r="J3259" s="17">
        <f ca="1">f_nav_periodreturnrankingper(A3259,参数!$B$3,参数!$B$2,3)</f>
        <v>51.9148936170213</v>
      </c>
      <c r="K3259" s="17">
        <f ca="1">f_nav_adjustedreturn(A3259,参数!$B$4,参数!$B$3)</f>
        <v>-2.70513166172373</v>
      </c>
      <c r="L3259" s="17">
        <f ca="1">f_nav_periodreturnrankingper(A3259,参数!$B$4,参数!$B$3,3)</f>
        <v>71.3603818615752</v>
      </c>
      <c r="M3259" s="17">
        <f ca="1">f_nav_adjustedreturn(A3259,参数!$B$5,参数!$B$4)</f>
        <v>2.31107850330153</v>
      </c>
      <c r="N3259" s="17">
        <f ca="1">f_nav_periodreturnrankingper(A3259,参数!$B$5,参数!$B$4,3)</f>
        <v>71.2707182320442</v>
      </c>
      <c r="O3259" s="17">
        <f ca="1">f_nav_adjustedreturn(A3259,参数!$B$6,参数!$B$5)</f>
        <v>0.999814849102008</v>
      </c>
      <c r="P3259" s="17">
        <f ca="1">f_nav_periodreturnrankingper(A3259,参数!$B$6,参数!$B$5,3)</f>
        <v>59.7457627118644</v>
      </c>
      <c r="Q3259" s="25">
        <f>f_return(A3259,1,参数!$B$1-365/2,参数!$B$1)</f>
        <v>8.30189142817326</v>
      </c>
      <c r="R3259" s="25">
        <f ca="1">f_return(A3259,1,参数!$B$4,参数!$B$1)</f>
        <v>4.05059069013041</v>
      </c>
      <c r="S3259" s="25">
        <f ca="1">f_return(A3259,1,参数!$B$6,参数!$B$1)</f>
        <v>3.01887589347554</v>
      </c>
      <c r="T3259" t="str">
        <f>f_info_investtype(A3259)</f>
        <v>混合债券型二级基金</v>
      </c>
      <c r="U3259" t="str">
        <f>f_info_fundmanager(A3259)</f>
        <v>苏谋东</v>
      </c>
      <c r="V3259">
        <f>f_info_manager_onthepostdays(A3259,1)</f>
        <v>877</v>
      </c>
      <c r="W3259" s="25">
        <f ca="1">f_return_1w(A3259,"0",参数!$B$2)</f>
        <v>-0.298176861475554</v>
      </c>
      <c r="X3259" s="25">
        <f>f_return_1m(A3259,"0",参数!$B$1)</f>
        <v>2.15956319778339</v>
      </c>
      <c r="Y3259" s="25">
        <f>f_return_3m(A3259,0,参数!$B$1)</f>
        <v>2.1678891605542</v>
      </c>
      <c r="Z3259" s="25">
        <f>f_return_6m(A3259,0,参数!B3258)</f>
        <v>3.41049509844303</v>
      </c>
      <c r="AA3259" t="str">
        <f>f_dq_status(A3259,参数!$B$1)</f>
        <v>开放申购|开放赎回</v>
      </c>
      <c r="AB3259" s="17">
        <f ca="1">f_risk_maxdownside(A3259,参数!$B$6,参数!$B$1)</f>
        <v>-5.70433851098018</v>
      </c>
      <c r="AC3259" s="17">
        <f ca="1">f_risk_maxdownside(A3259,参数!$B$4,参数!$B$1)</f>
        <v>-5.70433851098018</v>
      </c>
      <c r="AD3259" t="str">
        <f ca="1">f_risk_maxdownside_date(A3259,参数!$B$6,参数!$B$1)</f>
        <v>20180206-20181018</v>
      </c>
    </row>
    <row r="3260" spans="1:30">
      <c r="A3260" s="15" t="s">
        <v>3288</v>
      </c>
      <c r="B3260" t="str">
        <f>f_info_name(A3260)</f>
        <v>万家行业优选</v>
      </c>
      <c r="C3260" t="str">
        <f>f_info_setupdate(A3260)</f>
        <v>2005-07-15</v>
      </c>
      <c r="D3260" s="16">
        <f t="shared" si="50"/>
        <v>5673</v>
      </c>
      <c r="F3260" s="17">
        <f>f_netasset_total(A3260,参数!$B$1,100000000)</f>
        <v>193.0345231815</v>
      </c>
      <c r="G3260" s="17">
        <f ca="1">f_nav_adjustedreturn(A3260,参数!$B$2,参数!$B$1)</f>
        <v>88.2635971581347</v>
      </c>
      <c r="H3260" s="17">
        <f ca="1">f_nav_periodreturnrankingper(A3260,参数!$B$2,参数!$B$1,3)</f>
        <v>20.6084396467125</v>
      </c>
      <c r="I3260" s="17">
        <f ca="1">f_nav_adjustedreturn(A3260,参数!$B$3,参数!$B$2)</f>
        <v>112.948092916547</v>
      </c>
      <c r="J3260" s="17">
        <f ca="1">f_nav_periodreturnrankingper(A3260,参数!$B$3,参数!$B$2,3)</f>
        <v>0.68870523415978</v>
      </c>
      <c r="K3260" s="17">
        <f ca="1">f_nav_adjustedreturn(A3260,参数!$B$4,参数!$B$3)</f>
        <v>-14.8579134413921</v>
      </c>
      <c r="L3260" s="17">
        <f ca="1">f_nav_periodreturnrankingper(A3260,参数!$B$4,参数!$B$3,3)</f>
        <v>11.1683848797251</v>
      </c>
      <c r="M3260" s="17">
        <f ca="1">f_nav_adjustedreturn(A3260,参数!$B$5,参数!$B$4)</f>
        <v>11.7421335485825</v>
      </c>
      <c r="N3260" s="17">
        <f ca="1">f_nav_periodreturnrankingper(A3260,参数!$B$5,参数!$B$4,3)</f>
        <v>70.6225680933852</v>
      </c>
      <c r="O3260" s="17">
        <f ca="1">f_nav_adjustedreturn(A3260,参数!$B$6,参数!$B$5)</f>
        <v>18.0983572101954</v>
      </c>
      <c r="P3260" s="17">
        <f ca="1">f_nav_periodreturnrankingper(A3260,参数!$B$6,参数!$B$5,3)</f>
        <v>8.1419624217119</v>
      </c>
      <c r="Q3260" s="25">
        <f>f_return(A3260,1,参数!$B$1-365/2,参数!$B$1)</f>
        <v>84.5430984730483</v>
      </c>
      <c r="R3260" s="25">
        <f ca="1">f_return(A3260,1,参数!$B$4,参数!$B$1)</f>
        <v>50.5102134053536</v>
      </c>
      <c r="S3260" s="25">
        <f ca="1">f_return(A3260,1,参数!$B$6,参数!$B$1)</f>
        <v>34.9516079718373</v>
      </c>
      <c r="T3260" t="str">
        <f>f_info_investtype(A3260)</f>
        <v>偏股混合型基金</v>
      </c>
      <c r="U3260" t="str">
        <f>f_info_fundmanager(A3260)</f>
        <v>黄兴亮</v>
      </c>
      <c r="V3260">
        <f>f_info_manager_onthepostdays(A3260,1)</f>
        <v>712</v>
      </c>
      <c r="W3260" s="25">
        <f ca="1">f_return_1w(A3260,"0",参数!$B$2)</f>
        <v>2.25848653859397</v>
      </c>
      <c r="X3260" s="25">
        <f>f_return_1m(A3260,"0",参数!$B$1)</f>
        <v>19.1122071516646</v>
      </c>
      <c r="Y3260" s="25">
        <f>f_return_3m(A3260,0,参数!$B$1)</f>
        <v>30.0269206875129</v>
      </c>
      <c r="Z3260" s="25">
        <f>f_return_6m(A3260,0,参数!B3259)</f>
        <v>24.4812845375873</v>
      </c>
      <c r="AA3260" t="str">
        <f>f_dq_status(A3260,参数!$B$1)</f>
        <v>开放申购|开放赎回</v>
      </c>
      <c r="AB3260" s="17">
        <f ca="1">f_risk_maxdownside(A3260,参数!$B$6,参数!$B$1)</f>
        <v>-23.1041131105398</v>
      </c>
      <c r="AC3260" s="17">
        <f ca="1">f_risk_maxdownside(A3260,参数!$B$4,参数!$B$1)</f>
        <v>-23.1041131105398</v>
      </c>
      <c r="AD3260" t="str">
        <f ca="1">f_risk_maxdownside_date(A3260,参数!$B$6,参数!$B$1)</f>
        <v>20200226-20200323</v>
      </c>
    </row>
    <row r="3261" spans="1:30">
      <c r="A3261" s="15" t="s">
        <v>3289</v>
      </c>
      <c r="B3261" t="str">
        <f>f_info_name(A3261)</f>
        <v>万家新机遇价值驱动A</v>
      </c>
      <c r="C3261" t="str">
        <f>f_info_setupdate(A3261)</f>
        <v>2018-08-15</v>
      </c>
      <c r="D3261" s="16">
        <f t="shared" si="50"/>
        <v>894</v>
      </c>
      <c r="F3261" s="17">
        <f>f_netasset_total(A3261,参数!$B$1,100000000)</f>
        <v>7.9145282704</v>
      </c>
      <c r="G3261" s="17">
        <f ca="1">f_nav_adjustedreturn(A3261,参数!$B$2,参数!$B$1)</f>
        <v>69.4178807521982</v>
      </c>
      <c r="H3261" s="17">
        <f ca="1">f_nav_periodreturnrankingper(A3261,参数!$B$2,参数!$B$1,3)</f>
        <v>25.4102699841186</v>
      </c>
      <c r="I3261" s="17">
        <f ca="1">f_nav_adjustedreturn(A3261,参数!$B$3,参数!$B$2)</f>
        <v>56.8609684888755</v>
      </c>
      <c r="J3261" s="17">
        <f ca="1">f_nav_periodreturnrankingper(A3261,参数!$B$3,参数!$B$2,3)</f>
        <v>11.092530657748</v>
      </c>
      <c r="K3261" s="17">
        <f ca="1">f_nav_adjustedreturn(A3261,参数!$B$4,参数!$B$3)</f>
        <v>0</v>
      </c>
      <c r="L3261" s="17">
        <f ca="1">f_nav_periodreturnrankingper(A3261,参数!$B$4,参数!$B$3,3)</f>
        <v>0</v>
      </c>
      <c r="M3261" s="17">
        <f ca="1">f_nav_adjustedreturn(A3261,参数!$B$5,参数!$B$4)</f>
        <v>0</v>
      </c>
      <c r="N3261" s="17">
        <f ca="1">f_nav_periodreturnrankingper(A3261,参数!$B$5,参数!$B$4,3)</f>
        <v>0</v>
      </c>
      <c r="O3261" s="17">
        <f ca="1">f_nav_adjustedreturn(A3261,参数!$B$6,参数!$B$5)</f>
        <v>0</v>
      </c>
      <c r="P3261" s="17">
        <f ca="1">f_nav_periodreturnrankingper(A3261,参数!$B$6,参数!$B$5,3)</f>
        <v>0</v>
      </c>
      <c r="Q3261" s="25">
        <f>f_return(A3261,1,参数!$B$1-365/2,参数!$B$1)</f>
        <v>72.5742384173469</v>
      </c>
      <c r="R3261" s="25">
        <f ca="1">f_return(A3261,1,参数!$B$4,参数!$B$1)</f>
        <v>0</v>
      </c>
      <c r="S3261" s="25">
        <f ca="1">f_return(A3261,1,参数!$B$6,参数!$B$1)</f>
        <v>0</v>
      </c>
      <c r="T3261" t="str">
        <f>f_info_investtype(A3261)</f>
        <v>灵活配置型基金</v>
      </c>
      <c r="U3261" t="str">
        <f>f_info_fundmanager(A3261)</f>
        <v>高源</v>
      </c>
      <c r="V3261">
        <f>f_info_manager_onthepostdays(A3261,1)</f>
        <v>908</v>
      </c>
      <c r="W3261" s="25">
        <f ca="1">f_return_1w(A3261,"0",参数!$B$2)</f>
        <v>0.678469888860168</v>
      </c>
      <c r="X3261" s="25">
        <f>f_return_1m(A3261,"0",参数!$B$1)</f>
        <v>12.4089767065537</v>
      </c>
      <c r="Y3261" s="25">
        <f>f_return_3m(A3261,0,参数!$B$1)</f>
        <v>20.0300109130593</v>
      </c>
      <c r="Z3261" s="25">
        <f>f_return_6m(A3261,0,参数!B3260)</f>
        <v>26.0416179565116</v>
      </c>
      <c r="AA3261" t="str">
        <f>f_dq_status(A3261,参数!$B$1)</f>
        <v>开放申购|开放赎回</v>
      </c>
      <c r="AB3261" s="17">
        <f ca="1">f_risk_maxdownside(A3261,参数!$B$6,参数!$B$1)</f>
        <v>-19.6319359501835</v>
      </c>
      <c r="AC3261" s="17">
        <f ca="1">f_risk_maxdownside(A3261,参数!$B$4,参数!$B$1)</f>
        <v>-19.6319359501835</v>
      </c>
      <c r="AD3261" t="str">
        <f ca="1">f_risk_maxdownside_date(A3261,参数!$B$6,参数!$B$1)</f>
        <v>20200226-20200323</v>
      </c>
    </row>
    <row r="3262" spans="1:30">
      <c r="A3262" s="15" t="s">
        <v>3290</v>
      </c>
      <c r="B3262" t="str">
        <f>f_info_name(A3262)</f>
        <v>万家社会责任定开A</v>
      </c>
      <c r="C3262" t="str">
        <f>f_info_setupdate(A3262)</f>
        <v>2019-03-21</v>
      </c>
      <c r="D3262" s="16">
        <f t="shared" si="50"/>
        <v>676</v>
      </c>
      <c r="F3262" s="17">
        <f>f_netasset_total(A3262,参数!$B$1,100000000)</f>
        <v>11.9490867704</v>
      </c>
      <c r="G3262" s="17">
        <f ca="1">f_nav_adjustedreturn(A3262,参数!$B$2,参数!$B$1)</f>
        <v>80.5409059256644</v>
      </c>
      <c r="H3262" s="17">
        <f ca="1">f_nav_periodreturnrankingper(A3262,参数!$B$2,参数!$B$1,3)</f>
        <v>30.7163886162905</v>
      </c>
      <c r="I3262" s="17">
        <f ca="1">f_nav_adjustedreturn(A3262,参数!$B$3,参数!$B$2)</f>
        <v>0</v>
      </c>
      <c r="J3262" s="17">
        <f ca="1">f_nav_periodreturnrankingper(A3262,参数!$B$3,参数!$B$2,3)</f>
        <v>0</v>
      </c>
      <c r="K3262" s="17">
        <f ca="1">f_nav_adjustedreturn(A3262,参数!$B$4,参数!$B$3)</f>
        <v>0</v>
      </c>
      <c r="L3262" s="17">
        <f ca="1">f_nav_periodreturnrankingper(A3262,参数!$B$4,参数!$B$3,3)</f>
        <v>0</v>
      </c>
      <c r="M3262" s="17">
        <f ca="1">f_nav_adjustedreturn(A3262,参数!$B$5,参数!$B$4)</f>
        <v>0</v>
      </c>
      <c r="N3262" s="17">
        <f ca="1">f_nav_periodreturnrankingper(A3262,参数!$B$5,参数!$B$4,3)</f>
        <v>0</v>
      </c>
      <c r="O3262" s="17">
        <f ca="1">f_nav_adjustedreturn(A3262,参数!$B$6,参数!$B$5)</f>
        <v>0</v>
      </c>
      <c r="P3262" s="17">
        <f ca="1">f_nav_periodreturnrankingper(A3262,参数!$B$6,参数!$B$5,3)</f>
        <v>0</v>
      </c>
      <c r="Q3262" s="25">
        <f>f_return(A3262,1,参数!$B$1-365/2,参数!$B$1)</f>
        <v>162.234877401735</v>
      </c>
      <c r="R3262" s="25">
        <f ca="1">f_return(A3262,1,参数!$B$4,参数!$B$1)</f>
        <v>0</v>
      </c>
      <c r="S3262" s="25">
        <f ca="1">f_return(A3262,1,参数!$B$6,参数!$B$1)</f>
        <v>0</v>
      </c>
      <c r="T3262" t="str">
        <f>f_info_investtype(A3262)</f>
        <v>偏股混合型基金</v>
      </c>
      <c r="U3262" t="str">
        <f>f_info_fundmanager(A3262)</f>
        <v>莫海波</v>
      </c>
      <c r="V3262">
        <f>f_info_manager_onthepostdays(A3262,1)</f>
        <v>693</v>
      </c>
      <c r="W3262" s="25">
        <f ca="1">f_return_1w(A3262,"0",参数!$B$2)</f>
        <v>2.97732859874351</v>
      </c>
      <c r="X3262" s="25">
        <f>f_return_1m(A3262,"0",参数!$B$1)</f>
        <v>9.9601593625498</v>
      </c>
      <c r="Y3262" s="25">
        <f>f_return_3m(A3262,0,参数!$B$1)</f>
        <v>47.4937428126903</v>
      </c>
      <c r="Z3262" s="25">
        <f>f_return_6m(A3262,0,参数!B3261)</f>
        <v>43.4748113329206</v>
      </c>
      <c r="AA3262" t="str">
        <f>f_dq_status(A3262,参数!$B$1)</f>
        <v>暂停申购|暂停赎回</v>
      </c>
      <c r="AB3262" s="17">
        <f ca="1">f_risk_maxdownside(A3262,参数!$B$6,参数!$B$1)</f>
        <v>-26.9788056139553</v>
      </c>
      <c r="AC3262" s="17">
        <f ca="1">f_risk_maxdownside(A3262,参数!$B$4,参数!$B$1)</f>
        <v>-26.9788056139553</v>
      </c>
      <c r="AD3262" t="str">
        <f ca="1">f_risk_maxdownside_date(A3262,参数!$B$6,参数!$B$1)</f>
        <v>20200226-20200323</v>
      </c>
    </row>
    <row r="3263" spans="1:30">
      <c r="A3263" s="15" t="s">
        <v>3291</v>
      </c>
      <c r="B3263" t="str">
        <f>f_info_name(A3263)</f>
        <v>万家创业板2年定开A</v>
      </c>
      <c r="C3263" t="str">
        <f>f_info_setupdate(A3263)</f>
        <v>2020-08-14</v>
      </c>
      <c r="D3263" s="16">
        <f t="shared" si="50"/>
        <v>164</v>
      </c>
      <c r="F3263" s="17">
        <f>f_netasset_total(A3263,参数!$B$1,100000000)</f>
        <v>18.8609828995</v>
      </c>
      <c r="G3263" s="17">
        <f ca="1">f_nav_adjustedreturn(A3263,参数!$B$2,参数!$B$1)</f>
        <v>0</v>
      </c>
      <c r="H3263" s="17">
        <f ca="1">f_nav_periodreturnrankingper(A3263,参数!$B$2,参数!$B$1,3)</f>
        <v>0</v>
      </c>
      <c r="I3263" s="17">
        <f ca="1">f_nav_adjustedreturn(A3263,参数!$B$3,参数!$B$2)</f>
        <v>0</v>
      </c>
      <c r="J3263" s="17">
        <f ca="1">f_nav_periodreturnrankingper(A3263,参数!$B$3,参数!$B$2,3)</f>
        <v>0</v>
      </c>
      <c r="K3263" s="17">
        <f ca="1">f_nav_adjustedreturn(A3263,参数!$B$4,参数!$B$3)</f>
        <v>0</v>
      </c>
      <c r="L3263" s="17">
        <f ca="1">f_nav_periodreturnrankingper(A3263,参数!$B$4,参数!$B$3,3)</f>
        <v>0</v>
      </c>
      <c r="M3263" s="17">
        <f ca="1">f_nav_adjustedreturn(A3263,参数!$B$5,参数!$B$4)</f>
        <v>0</v>
      </c>
      <c r="N3263" s="17">
        <f ca="1">f_nav_periodreturnrankingper(A3263,参数!$B$5,参数!$B$4,3)</f>
        <v>0</v>
      </c>
      <c r="O3263" s="17">
        <f ca="1">f_nav_adjustedreturn(A3263,参数!$B$6,参数!$B$5)</f>
        <v>0</v>
      </c>
      <c r="P3263" s="17">
        <f ca="1">f_nav_periodreturnrankingper(A3263,参数!$B$6,参数!$B$5,3)</f>
        <v>0</v>
      </c>
      <c r="Q3263" s="25">
        <f>f_return(A3263,1,参数!$B$1-365/2,参数!$B$1)</f>
        <v>0</v>
      </c>
      <c r="R3263" s="25">
        <f ca="1">f_return(A3263,1,参数!$B$4,参数!$B$1)</f>
        <v>0</v>
      </c>
      <c r="S3263" s="25">
        <f ca="1">f_return(A3263,1,参数!$B$6,参数!$B$1)</f>
        <v>0</v>
      </c>
      <c r="T3263" t="str">
        <f>f_info_investtype(A3263)</f>
        <v>偏股混合型基金</v>
      </c>
      <c r="U3263" t="str">
        <f>f_info_fundmanager(A3263)</f>
        <v>黄兴亮</v>
      </c>
      <c r="V3263">
        <f>f_info_manager_onthepostdays(A3263,1)</f>
        <v>181</v>
      </c>
      <c r="W3263" s="25">
        <f ca="1">f_return_1w(A3263,"0",参数!$B$2)</f>
        <v>0</v>
      </c>
      <c r="X3263" s="25">
        <f>f_return_1m(A3263,"0",参数!$B$1)</f>
        <v>17.1053909664886</v>
      </c>
      <c r="Y3263" s="25">
        <f>f_return_3m(A3263,0,参数!$B$1)</f>
        <v>24.2118277354214</v>
      </c>
      <c r="Z3263" s="25">
        <f>f_return_6m(A3263,0,参数!B3262)</f>
        <v>0</v>
      </c>
      <c r="AA3263" t="str">
        <f>f_dq_status(A3263,参数!$B$1)</f>
        <v>封闭期</v>
      </c>
      <c r="AB3263" s="17">
        <f ca="1">f_risk_maxdownside(A3263,参数!$B$6,参数!$B$1)</f>
        <v>-5.27034940464571</v>
      </c>
      <c r="AC3263" s="17">
        <f ca="1">f_risk_maxdownside(A3263,参数!$B$4,参数!$B$1)</f>
        <v>-5.27034940464571</v>
      </c>
      <c r="AD3263" t="str">
        <f ca="1">f_risk_maxdownside_date(A3263,参数!$B$6,参数!$B$1)</f>
        <v>20201015-20201023</v>
      </c>
    </row>
    <row r="3264" spans="1:30">
      <c r="A3264" s="15" t="s">
        <v>3292</v>
      </c>
      <c r="B3264" t="str">
        <f>f_info_name(A3264)</f>
        <v>长城久富</v>
      </c>
      <c r="C3264" t="str">
        <f>f_info_setupdate(A3264)</f>
        <v>2007-02-12</v>
      </c>
      <c r="D3264" s="16">
        <f t="shared" si="50"/>
        <v>5096</v>
      </c>
      <c r="F3264" s="17">
        <f>f_netasset_total(A3264,参数!$B$1,100000000)</f>
        <v>11.2682927097</v>
      </c>
      <c r="G3264" s="17">
        <f ca="1">f_nav_adjustedreturn(A3264,参数!$B$2,参数!$B$1)</f>
        <v>68.104327553548</v>
      </c>
      <c r="H3264" s="17">
        <f ca="1">f_nav_periodreturnrankingper(A3264,参数!$B$2,参数!$B$1,3)</f>
        <v>50.0490677134446</v>
      </c>
      <c r="I3264" s="17">
        <f ca="1">f_nav_adjustedreturn(A3264,参数!$B$3,参数!$B$2)</f>
        <v>40.1184156798693</v>
      </c>
      <c r="J3264" s="17">
        <f ca="1">f_nav_periodreturnrankingper(A3264,参数!$B$3,参数!$B$2,3)</f>
        <v>55.2341597796143</v>
      </c>
      <c r="K3264" s="17">
        <f ca="1">f_nav_adjustedreturn(A3264,参数!$B$4,参数!$B$3)</f>
        <v>-22.6346548728479</v>
      </c>
      <c r="L3264" s="17">
        <f ca="1">f_nav_periodreturnrankingper(A3264,参数!$B$4,参数!$B$3,3)</f>
        <v>42.4398625429553</v>
      </c>
      <c r="M3264" s="17">
        <f ca="1">f_nav_adjustedreturn(A3264,参数!$B$5,参数!$B$4)</f>
        <v>30.3342985032025</v>
      </c>
      <c r="N3264" s="17">
        <f ca="1">f_nav_periodreturnrankingper(A3264,参数!$B$5,参数!$B$4,3)</f>
        <v>27.8210116731518</v>
      </c>
      <c r="O3264" s="17">
        <f ca="1">f_nav_adjustedreturn(A3264,参数!$B$6,参数!$B$5)</f>
        <v>-0.353583466572284</v>
      </c>
      <c r="P3264" s="17">
        <f ca="1">f_nav_periodreturnrankingper(A3264,参数!$B$6,参数!$B$5,3)</f>
        <v>62.2129436325678</v>
      </c>
      <c r="Q3264" s="25">
        <f>f_return(A3264,1,参数!$B$1-365/2,参数!$B$1)</f>
        <v>20.6678750926512</v>
      </c>
      <c r="R3264" s="25">
        <f ca="1">f_return(A3264,1,参数!$B$4,参数!$B$1)</f>
        <v>22.1220995573374</v>
      </c>
      <c r="S3264" s="25">
        <f ca="1">f_return(A3264,1,参数!$B$6,参数!$B$1)</f>
        <v>18.6704535557684</v>
      </c>
      <c r="T3264" t="str">
        <f>f_info_investtype(A3264)</f>
        <v>偏股混合型基金</v>
      </c>
      <c r="U3264" t="str">
        <f>f_info_fundmanager(A3264)</f>
        <v>陈良栋</v>
      </c>
      <c r="V3264">
        <f>f_info_manager_onthepostdays(A3264,1)</f>
        <v>776</v>
      </c>
      <c r="W3264" s="25">
        <f ca="1">f_return_1w(A3264,"0",参数!$B$2)</f>
        <v>0.815277267719441</v>
      </c>
      <c r="X3264" s="25">
        <f>f_return_1m(A3264,"0",参数!$B$1)</f>
        <v>12.0913286373573</v>
      </c>
      <c r="Y3264" s="25">
        <f>f_return_3m(A3264,0,参数!$B$1)</f>
        <v>14.5168494714378</v>
      </c>
      <c r="Z3264" s="25">
        <f>f_return_6m(A3264,0,参数!B3263)</f>
        <v>-3.3805197549123</v>
      </c>
      <c r="AA3264" t="str">
        <f>f_dq_status(A3264,参数!$B$1)</f>
        <v>开放申购|开放赎回</v>
      </c>
      <c r="AB3264" s="17">
        <f ca="1">f_risk_maxdownside(A3264,参数!$B$6,参数!$B$1)</f>
        <v>-27.264217177627</v>
      </c>
      <c r="AC3264" s="17">
        <f ca="1">f_risk_maxdownside(A3264,参数!$B$4,参数!$B$1)</f>
        <v>-26.6404405979544</v>
      </c>
      <c r="AD3264" t="str">
        <f ca="1">f_risk_maxdownside_date(A3264,参数!$B$6,参数!$B$1)</f>
        <v>20180124-20190103</v>
      </c>
    </row>
    <row r="3265" spans="1:30">
      <c r="A3265" s="15" t="s">
        <v>3293</v>
      </c>
      <c r="B3265" t="str">
        <f>f_info_name(A3265)</f>
        <v>金鹰中小盘精选</v>
      </c>
      <c r="C3265" t="str">
        <f>f_info_setupdate(A3265)</f>
        <v>2004-05-27</v>
      </c>
      <c r="D3265" s="16">
        <f t="shared" si="50"/>
        <v>6087</v>
      </c>
      <c r="F3265" s="17">
        <f>f_netasset_total(A3265,参数!$B$1,100000000)</f>
        <v>3.9213882064</v>
      </c>
      <c r="G3265" s="17">
        <f ca="1">f_nav_adjustedreturn(A3265,参数!$B$2,参数!$B$1)</f>
        <v>9.79750967761372</v>
      </c>
      <c r="H3265" s="17">
        <f ca="1">f_nav_periodreturnrankingper(A3265,参数!$B$2,参数!$B$1,3)</f>
        <v>99.7055937193327</v>
      </c>
      <c r="I3265" s="17">
        <f ca="1">f_nav_adjustedreturn(A3265,参数!$B$3,参数!$B$2)</f>
        <v>57.2927476075176</v>
      </c>
      <c r="J3265" s="17">
        <f ca="1">f_nav_periodreturnrankingper(A3265,参数!$B$3,参数!$B$2,3)</f>
        <v>23.4159779614325</v>
      </c>
      <c r="K3265" s="17">
        <f ca="1">f_nav_adjustedreturn(A3265,参数!$B$4,参数!$B$3)</f>
        <v>-14.2814785530737</v>
      </c>
      <c r="L3265" s="17">
        <f ca="1">f_nav_periodreturnrankingper(A3265,参数!$B$4,参数!$B$3,3)</f>
        <v>9.79381443298969</v>
      </c>
      <c r="M3265" s="17">
        <f ca="1">f_nav_adjustedreturn(A3265,参数!$B$5,参数!$B$4)</f>
        <v>5.44544126851658</v>
      </c>
      <c r="N3265" s="17">
        <f ca="1">f_nav_periodreturnrankingper(A3265,参数!$B$5,参数!$B$4,3)</f>
        <v>84.6303501945525</v>
      </c>
      <c r="O3265" s="17">
        <f ca="1">f_nav_adjustedreturn(A3265,参数!$B$6,参数!$B$5)</f>
        <v>-0.120681691774687</v>
      </c>
      <c r="P3265" s="17">
        <f ca="1">f_nav_periodreturnrankingper(A3265,参数!$B$6,参数!$B$5,3)</f>
        <v>61.1691022964509</v>
      </c>
      <c r="Q3265" s="25">
        <f>f_return(A3265,1,参数!$B$1-365/2,参数!$B$1)</f>
        <v>-6.0464526627456</v>
      </c>
      <c r="R3265" s="25">
        <f ca="1">f_return(A3265,1,参数!$B$4,参数!$B$1)</f>
        <v>13.9567712662528</v>
      </c>
      <c r="S3265" s="25">
        <f ca="1">f_return(A3265,1,参数!$B$6,参数!$B$1)</f>
        <v>9.15686643102922</v>
      </c>
      <c r="T3265" t="str">
        <f>f_info_investtype(A3265)</f>
        <v>偏股混合型基金</v>
      </c>
      <c r="U3265" t="str">
        <f>f_info_fundmanager(A3265)</f>
        <v>陈颖</v>
      </c>
      <c r="V3265">
        <f>f_info_manager_onthepostdays(A3265,1)</f>
        <v>42</v>
      </c>
      <c r="W3265" s="25">
        <f ca="1">f_return_1w(A3265,"0",参数!$B$2)</f>
        <v>-1.49469275759982</v>
      </c>
      <c r="X3265" s="25">
        <f>f_return_1m(A3265,"0",参数!$B$1)</f>
        <v>4.32722678458623</v>
      </c>
      <c r="Y3265" s="25">
        <f>f_return_3m(A3265,0,参数!$B$1)</f>
        <v>-2.07530388378299</v>
      </c>
      <c r="Z3265" s="25">
        <f>f_return_6m(A3265,0,参数!B3264)</f>
        <v>-14.3691275167785</v>
      </c>
      <c r="AA3265" t="str">
        <f>f_dq_status(A3265,参数!$B$1)</f>
        <v>开放申购|开放赎回</v>
      </c>
      <c r="AB3265" s="17">
        <f ca="1">f_risk_maxdownside(A3265,参数!$B$6,参数!$B$1)</f>
        <v>-25.8440151651923</v>
      </c>
      <c r="AC3265" s="17">
        <f ca="1">f_risk_maxdownside(A3265,参数!$B$4,参数!$B$1)</f>
        <v>-21.9773957640802</v>
      </c>
      <c r="AD3265" t="str">
        <f ca="1">f_risk_maxdownside_date(A3265,参数!$B$6,参数!$B$1)</f>
        <v>20171114-20181030</v>
      </c>
    </row>
    <row r="3266" spans="1:30">
      <c r="A3266" s="15" t="s">
        <v>3294</v>
      </c>
      <c r="B3266" t="str">
        <f>f_info_name(A3266)</f>
        <v>金鹰持久增利C</v>
      </c>
      <c r="C3266" t="str">
        <f>f_info_setupdate(A3266)</f>
        <v>2015-03-09</v>
      </c>
      <c r="D3266" s="16">
        <f t="shared" si="50"/>
        <v>2149</v>
      </c>
      <c r="F3266" s="17">
        <f>f_netasset_total(A3266,参数!$B$1,100000000)</f>
        <v>4.2606104249</v>
      </c>
      <c r="G3266" s="17">
        <f ca="1">f_nav_adjustedreturn(A3266,参数!$B$2,参数!$B$1)</f>
        <v>25.9012241452089</v>
      </c>
      <c r="H3266" s="17">
        <f ca="1">f_nav_periodreturnrankingper(A3266,参数!$B$2,参数!$B$1,3)</f>
        <v>6.9811320754717</v>
      </c>
      <c r="I3266" s="17">
        <f ca="1">f_nav_adjustedreturn(A3266,参数!$B$3,参数!$B$2)</f>
        <v>18.4144756573028</v>
      </c>
      <c r="J3266" s="17">
        <f ca="1">f_nav_periodreturnrankingper(A3266,参数!$B$3,参数!$B$2,3)</f>
        <v>10.4255319148936</v>
      </c>
      <c r="K3266" s="17">
        <f ca="1">f_nav_adjustedreturn(A3266,参数!$B$4,参数!$B$3)</f>
        <v>-7.99300956585725</v>
      </c>
      <c r="L3266" s="17">
        <f ca="1">f_nav_periodreturnrankingper(A3266,参数!$B$4,参数!$B$3,3)</f>
        <v>89.9761336515513</v>
      </c>
      <c r="M3266" s="17">
        <f ca="1">f_nav_adjustedreturn(A3266,参数!$B$5,参数!$B$4)</f>
        <v>1.4915633448308</v>
      </c>
      <c r="N3266" s="17">
        <f ca="1">f_nav_periodreturnrankingper(A3266,参数!$B$5,参数!$B$4,3)</f>
        <v>82.8729281767956</v>
      </c>
      <c r="O3266" s="17">
        <f ca="1">f_nav_adjustedreturn(A3266,参数!$B$6,参数!$B$5)</f>
        <v>1.35173456848473</v>
      </c>
      <c r="P3266" s="17">
        <f ca="1">f_nav_periodreturnrankingper(A3266,参数!$B$6,参数!$B$5,3)</f>
        <v>53.3898305084746</v>
      </c>
      <c r="Q3266" s="25">
        <f>f_return(A3266,1,参数!$B$1-365/2,参数!$B$1)</f>
        <v>31.0418938888224</v>
      </c>
      <c r="R3266" s="25">
        <f ca="1">f_return(A3266,1,参数!$B$4,参数!$B$1)</f>
        <v>11.0989907309775</v>
      </c>
      <c r="S3266" s="25">
        <f ca="1">f_return(A3266,1,参数!$B$6,参数!$B$1)</f>
        <v>7.10048363881508</v>
      </c>
      <c r="T3266" t="str">
        <f>f_info_investtype(A3266)</f>
        <v>混合债券型二级基金</v>
      </c>
      <c r="U3266" t="str">
        <f>f_info_fundmanager(A3266)</f>
        <v>林龙军</v>
      </c>
      <c r="V3266">
        <f>f_info_manager_onthepostdays(A3266,1)</f>
        <v>1001</v>
      </c>
      <c r="W3266" s="25">
        <f ca="1">f_return_1w(A3266,"0",参数!$B$2)</f>
        <v>-1.56237014875758</v>
      </c>
      <c r="X3266" s="25">
        <f>f_return_1m(A3266,"0",参数!$B$1)</f>
        <v>4.09017938158721</v>
      </c>
      <c r="Y3266" s="25">
        <f>f_return_3m(A3266,0,参数!$B$1)</f>
        <v>12.9344945096554</v>
      </c>
      <c r="Z3266" s="25">
        <f>f_return_6m(A3266,0,参数!B3265)</f>
        <v>5.41333528937138</v>
      </c>
      <c r="AA3266" t="str">
        <f>f_dq_status(A3266,参数!$B$1)</f>
        <v>开放申购|开放赎回</v>
      </c>
      <c r="AB3266" s="17">
        <f ca="1">f_risk_maxdownside(A3266,参数!$B$6,参数!$B$1)</f>
        <v>-12.5329695316053</v>
      </c>
      <c r="AC3266" s="17">
        <f ca="1">f_risk_maxdownside(A3266,参数!$B$4,参数!$B$1)</f>
        <v>-11.6652888766419</v>
      </c>
      <c r="AD3266" t="str">
        <f ca="1">f_risk_maxdownside_date(A3266,参数!$B$6,参数!$B$1)</f>
        <v>20170907-20190102</v>
      </c>
    </row>
    <row r="3267" spans="1:30">
      <c r="A3267" s="15" t="s">
        <v>3295</v>
      </c>
      <c r="B3267" t="str">
        <f>f_info_name(A3267)</f>
        <v>金鹰量化精选</v>
      </c>
      <c r="C3267" t="str">
        <f>f_info_setupdate(A3267)</f>
        <v>2016-08-25</v>
      </c>
      <c r="D3267" s="16">
        <f t="shared" ref="D3267:D3330" si="51">DATEDIF(C3267,"2021-1-25","d")</f>
        <v>1614</v>
      </c>
      <c r="F3267" s="17">
        <f>f_netasset_total(A3267,参数!$B$1,100000000)</f>
        <v>0.0896176804</v>
      </c>
      <c r="G3267" s="17">
        <f ca="1">f_nav_adjustedreturn(A3267,参数!$B$2,参数!$B$1)</f>
        <v>45.1254953764861</v>
      </c>
      <c r="H3267" s="17">
        <f ca="1">f_nav_periodreturnrankingper(A3267,参数!$B$2,参数!$B$1,3)</f>
        <v>77.6960784313726</v>
      </c>
      <c r="I3267" s="17">
        <f ca="1">f_nav_adjustedreturn(A3267,参数!$B$3,参数!$B$2)</f>
        <v>25.3103790763119</v>
      </c>
      <c r="J3267" s="17">
        <f ca="1">f_nav_periodreturnrankingper(A3267,参数!$B$3,参数!$B$2,3)</f>
        <v>85.5457227138643</v>
      </c>
      <c r="K3267" s="17">
        <f ca="1">f_nav_adjustedreturn(A3267,参数!$B$4,参数!$B$3)</f>
        <v>-29.674039580908</v>
      </c>
      <c r="L3267" s="17">
        <f ca="1">f_nav_periodreturnrankingper(A3267,参数!$B$4,参数!$B$3,3)</f>
        <v>80.7272727272727</v>
      </c>
      <c r="M3267" s="17">
        <f ca="1">f_nav_adjustedreturn(A3267,参数!$B$5,参数!$B$4)</f>
        <v>-12.8458096013019</v>
      </c>
      <c r="N3267" s="17">
        <f ca="1">f_nav_periodreturnrankingper(A3267,参数!$B$5,参数!$B$4,3)</f>
        <v>100</v>
      </c>
      <c r="O3267" s="17">
        <f ca="1">f_nav_adjustedreturn(A3267,参数!$B$6,参数!$B$5)</f>
        <v>0</v>
      </c>
      <c r="P3267" s="17">
        <f ca="1">f_nav_periodreturnrankingper(A3267,参数!$B$6,参数!$B$5,3)</f>
        <v>0</v>
      </c>
      <c r="Q3267" s="25">
        <f>f_return(A3267,1,参数!$B$1-365/2,参数!$B$1)</f>
        <v>57.3759186102184</v>
      </c>
      <c r="R3267" s="25">
        <f ca="1">f_return(A3267,1,参数!$B$4,参数!$B$1)</f>
        <v>8.53829150135603</v>
      </c>
      <c r="S3267" s="25">
        <f ca="1">f_return(A3267,1,参数!$B$6,参数!$B$1)</f>
        <v>0</v>
      </c>
      <c r="T3267" t="str">
        <f>f_info_investtype(A3267)</f>
        <v>普通股票型基金</v>
      </c>
      <c r="U3267" t="str">
        <f>f_info_fundmanager(A3267)</f>
        <v>乔春,杨刚</v>
      </c>
      <c r="V3267">
        <f>f_info_manager_onthepostdays(A3267,1)</f>
        <v>289</v>
      </c>
      <c r="W3267" s="25">
        <f ca="1">f_return_1w(A3267,"0",参数!$B$2)</f>
        <v>-3.71406766726024</v>
      </c>
      <c r="X3267" s="25">
        <f>f_return_1m(A3267,"0",参数!$B$1)</f>
        <v>12.5268872272867</v>
      </c>
      <c r="Y3267" s="25">
        <f>f_return_3m(A3267,0,参数!$B$1)</f>
        <v>24.7983641940248</v>
      </c>
      <c r="Z3267" s="25">
        <f>f_return_6m(A3267,0,参数!B3266)</f>
        <v>20.9207708779443</v>
      </c>
      <c r="AA3267" t="str">
        <f>f_dq_status(A3267,参数!$B$1)</f>
        <v>开放申购|开放赎回</v>
      </c>
      <c r="AB3267" s="17">
        <f ca="1">f_risk_maxdownside(A3267,参数!$B$6,参数!$B$1)</f>
        <v>-50.1185914979019</v>
      </c>
      <c r="AC3267" s="17">
        <f ca="1">f_risk_maxdownside(A3267,参数!$B$4,参数!$B$1)</f>
        <v>-36.1885867662504</v>
      </c>
      <c r="AD3267" t="str">
        <f ca="1">f_risk_maxdownside_date(A3267,参数!$B$6,参数!$B$1)</f>
        <v>20161123-20181018</v>
      </c>
    </row>
    <row r="3268" spans="1:30">
      <c r="A3268" s="15" t="s">
        <v>3296</v>
      </c>
      <c r="B3268" t="str">
        <f>f_info_name(A3268)</f>
        <v>泰达宏利成长</v>
      </c>
      <c r="C3268" t="str">
        <f>f_info_setupdate(A3268)</f>
        <v>2003-04-25</v>
      </c>
      <c r="D3268" s="16">
        <f t="shared" si="51"/>
        <v>6485</v>
      </c>
      <c r="F3268" s="17">
        <f>f_netasset_total(A3268,参数!$B$1,100000000)</f>
        <v>7.2846441503</v>
      </c>
      <c r="G3268" s="17">
        <f ca="1">f_nav_adjustedreturn(A3268,参数!$B$2,参数!$B$1)</f>
        <v>16.647383982517</v>
      </c>
      <c r="H3268" s="17">
        <f ca="1">f_nav_periodreturnrankingper(A3268,参数!$B$2,参数!$B$1,3)</f>
        <v>98.7242394504416</v>
      </c>
      <c r="I3268" s="17">
        <f ca="1">f_nav_adjustedreturn(A3268,参数!$B$3,参数!$B$2)</f>
        <v>75.8807574251754</v>
      </c>
      <c r="J3268" s="17">
        <f ca="1">f_nav_periodreturnrankingper(A3268,参数!$B$3,参数!$B$2,3)</f>
        <v>6.19834710743802</v>
      </c>
      <c r="K3268" s="17">
        <f ca="1">f_nav_adjustedreturn(A3268,参数!$B$4,参数!$B$3)</f>
        <v>-18.2345562872374</v>
      </c>
      <c r="L3268" s="17">
        <f ca="1">f_nav_periodreturnrankingper(A3268,参数!$B$4,参数!$B$3,3)</f>
        <v>21.9931271477663</v>
      </c>
      <c r="M3268" s="17">
        <f ca="1">f_nav_adjustedreturn(A3268,参数!$B$5,参数!$B$4)</f>
        <v>3.26966655875688</v>
      </c>
      <c r="N3268" s="17">
        <f ca="1">f_nav_periodreturnrankingper(A3268,参数!$B$5,参数!$B$4,3)</f>
        <v>88.1322957198444</v>
      </c>
      <c r="O3268" s="17">
        <f ca="1">f_nav_adjustedreturn(A3268,参数!$B$6,参数!$B$5)</f>
        <v>-5.92771813095418</v>
      </c>
      <c r="P3268" s="17">
        <f ca="1">f_nav_periodreturnrankingper(A3268,参数!$B$6,参数!$B$5,3)</f>
        <v>80.1670146137787</v>
      </c>
      <c r="Q3268" s="25">
        <f>f_return(A3268,1,参数!$B$1-365/2,参数!$B$1)</f>
        <v>6.16336212187478</v>
      </c>
      <c r="R3268" s="25">
        <f ca="1">f_return(A3268,1,参数!$B$4,参数!$B$1)</f>
        <v>18.8008044119958</v>
      </c>
      <c r="S3268" s="25">
        <f ca="1">f_return(A3268,1,参数!$B$6,参数!$B$1)</f>
        <v>10.0890381273792</v>
      </c>
      <c r="T3268" t="str">
        <f>f_info_investtype(A3268)</f>
        <v>偏股混合型基金</v>
      </c>
      <c r="U3268" t="str">
        <f>f_info_fundmanager(A3268)</f>
        <v>周琦凯,王鹏</v>
      </c>
      <c r="V3268">
        <f>f_info_manager_onthepostdays(A3268,1)</f>
        <v>2100</v>
      </c>
      <c r="W3268" s="25">
        <f ca="1">f_return_1w(A3268,"0",参数!$B$2)</f>
        <v>0.0771902740254757</v>
      </c>
      <c r="X3268" s="25">
        <f>f_return_1m(A3268,"0",参数!$B$1)</f>
        <v>11.5358613484113</v>
      </c>
      <c r="Y3268" s="25">
        <f>f_return_3m(A3268,0,参数!$B$1)</f>
        <v>9.08872325078144</v>
      </c>
      <c r="Z3268" s="25">
        <f>f_return_6m(A3268,0,参数!B3267)</f>
        <v>-8.22304754930167</v>
      </c>
      <c r="AA3268" t="str">
        <f>f_dq_status(A3268,参数!$B$1)</f>
        <v>开放申购|开放赎回</v>
      </c>
      <c r="AB3268" s="17">
        <f ca="1">f_risk_maxdownside(A3268,参数!$B$6,参数!$B$1)</f>
        <v>-36.7310095820025</v>
      </c>
      <c r="AC3268" s="17">
        <f ca="1">f_risk_maxdownside(A3268,参数!$B$4,参数!$B$1)</f>
        <v>-31.0115081768625</v>
      </c>
      <c r="AD3268" t="str">
        <f ca="1">f_risk_maxdownside_date(A3268,参数!$B$6,参数!$B$1)</f>
        <v>20160706-20181018</v>
      </c>
    </row>
    <row r="3269" spans="1:30">
      <c r="A3269" s="15" t="s">
        <v>3297</v>
      </c>
      <c r="B3269" t="str">
        <f>f_info_name(A3269)</f>
        <v>泰达宏利周期</v>
      </c>
      <c r="C3269" t="str">
        <f>f_info_setupdate(A3269)</f>
        <v>2003-04-25</v>
      </c>
      <c r="D3269" s="16">
        <f t="shared" si="51"/>
        <v>6485</v>
      </c>
      <c r="F3269" s="17">
        <f>f_netasset_total(A3269,参数!$B$1,100000000)</f>
        <v>2.8011752399</v>
      </c>
      <c r="G3269" s="17">
        <f ca="1">f_nav_adjustedreturn(A3269,参数!$B$2,参数!$B$1)</f>
        <v>88.0239520958084</v>
      </c>
      <c r="H3269" s="17">
        <f ca="1">f_nav_periodreturnrankingper(A3269,参数!$B$2,参数!$B$1,3)</f>
        <v>20.9028459273798</v>
      </c>
      <c r="I3269" s="17">
        <f ca="1">f_nav_adjustedreturn(A3269,参数!$B$3,参数!$B$2)</f>
        <v>44.4663845792196</v>
      </c>
      <c r="J3269" s="17">
        <f ca="1">f_nav_periodreturnrankingper(A3269,参数!$B$3,参数!$B$2,3)</f>
        <v>46.2809917355372</v>
      </c>
      <c r="K3269" s="17">
        <f ca="1">f_nav_adjustedreturn(A3269,参数!$B$4,参数!$B$3)</f>
        <v>-30.3581952720843</v>
      </c>
      <c r="L3269" s="17">
        <f ca="1">f_nav_periodreturnrankingper(A3269,参数!$B$4,参数!$B$3,3)</f>
        <v>82.4742268041237</v>
      </c>
      <c r="M3269" s="17">
        <f ca="1">f_nav_adjustedreturn(A3269,参数!$B$5,参数!$B$4)</f>
        <v>16.2292079963376</v>
      </c>
      <c r="N3269" s="17">
        <f ca="1">f_nav_periodreturnrankingper(A3269,参数!$B$5,参数!$B$4,3)</f>
        <v>62.6459143968872</v>
      </c>
      <c r="O3269" s="17">
        <f ca="1">f_nav_adjustedreturn(A3269,参数!$B$6,参数!$B$5)</f>
        <v>6.18939883645766</v>
      </c>
      <c r="P3269" s="17">
        <f ca="1">f_nav_periodreturnrankingper(A3269,参数!$B$6,参数!$B$5,3)</f>
        <v>38.6221294363257</v>
      </c>
      <c r="Q3269" s="25">
        <f>f_return(A3269,1,参数!$B$1-365/2,参数!$B$1)</f>
        <v>140.517287749055</v>
      </c>
      <c r="R3269" s="25">
        <f ca="1">f_return(A3269,1,参数!$B$4,参数!$B$1)</f>
        <v>23.6514269801325</v>
      </c>
      <c r="S3269" s="25">
        <f ca="1">f_return(A3269,1,参数!$B$6,参数!$B$1)</f>
        <v>18.4532103751432</v>
      </c>
      <c r="T3269" t="str">
        <f>f_info_investtype(A3269)</f>
        <v>偏股混合型基金</v>
      </c>
      <c r="U3269" t="str">
        <f>f_info_fundmanager(A3269)</f>
        <v>张勋</v>
      </c>
      <c r="V3269">
        <f>f_info_manager_onthepostdays(A3269,1)</f>
        <v>304</v>
      </c>
      <c r="W3269" s="25">
        <f ca="1">f_return_1w(A3269,"0",参数!$B$2)</f>
        <v>-2.02780257620202</v>
      </c>
      <c r="X3269" s="25">
        <f>f_return_1m(A3269,"0",参数!$B$1)</f>
        <v>14.358101421163</v>
      </c>
      <c r="Y3269" s="25">
        <f>f_return_3m(A3269,0,参数!$B$1)</f>
        <v>48.4557274268976</v>
      </c>
      <c r="Z3269" s="25">
        <f>f_return_6m(A3269,0,参数!B3268)</f>
        <v>39.8110661268556</v>
      </c>
      <c r="AA3269" t="str">
        <f>f_dq_status(A3269,参数!$B$1)</f>
        <v>开放申购|开放赎回</v>
      </c>
      <c r="AB3269" s="17">
        <f ca="1">f_risk_maxdownside(A3269,参数!$B$6,参数!$B$1)</f>
        <v>-39.0130064098575</v>
      </c>
      <c r="AC3269" s="17">
        <f ca="1">f_risk_maxdownside(A3269,参数!$B$4,参数!$B$1)</f>
        <v>-35.6659883148428</v>
      </c>
      <c r="AD3269" t="str">
        <f ca="1">f_risk_maxdownside_date(A3269,参数!$B$6,参数!$B$1)</f>
        <v>20170914-20181018</v>
      </c>
    </row>
    <row r="3270" spans="1:30">
      <c r="A3270" s="15" t="s">
        <v>3298</v>
      </c>
      <c r="B3270" t="str">
        <f>f_info_name(A3270)</f>
        <v>泰达宏利稳定</v>
      </c>
      <c r="C3270" t="str">
        <f>f_info_setupdate(A3270)</f>
        <v>2003-04-25</v>
      </c>
      <c r="D3270" s="16">
        <f t="shared" si="51"/>
        <v>6485</v>
      </c>
      <c r="F3270" s="17">
        <f>f_netasset_total(A3270,参数!$B$1,100000000)</f>
        <v>3.5993451519</v>
      </c>
      <c r="G3270" s="17">
        <f ca="1">f_nav_adjustedreturn(A3270,参数!$B$2,参数!$B$1)</f>
        <v>107.495969908651</v>
      </c>
      <c r="H3270" s="17">
        <f ca="1">f_nav_periodreturnrankingper(A3270,参数!$B$2,参数!$B$1,3)</f>
        <v>6.28066732090285</v>
      </c>
      <c r="I3270" s="17">
        <f ca="1">f_nav_adjustedreturn(A3270,参数!$B$3,参数!$B$2)</f>
        <v>50.5206753614397</v>
      </c>
      <c r="J3270" s="17">
        <f ca="1">f_nav_periodreturnrankingper(A3270,参数!$B$3,参数!$B$2,3)</f>
        <v>34.297520661157</v>
      </c>
      <c r="K3270" s="17">
        <f ca="1">f_nav_adjustedreturn(A3270,参数!$B$4,参数!$B$3)</f>
        <v>-22.4600188146755</v>
      </c>
      <c r="L3270" s="17">
        <f ca="1">f_nav_periodreturnrankingper(A3270,参数!$B$4,参数!$B$3,3)</f>
        <v>41.0652920962199</v>
      </c>
      <c r="M3270" s="17">
        <f ca="1">f_nav_adjustedreturn(A3270,参数!$B$5,参数!$B$4)</f>
        <v>44.8891904115785</v>
      </c>
      <c r="N3270" s="17">
        <f ca="1">f_nav_periodreturnrankingper(A3270,参数!$B$5,参数!$B$4,3)</f>
        <v>6.6147859922179</v>
      </c>
      <c r="O3270" s="17">
        <f ca="1">f_nav_adjustedreturn(A3270,参数!$B$6,参数!$B$5)</f>
        <v>-2.35994706660786</v>
      </c>
      <c r="P3270" s="17">
        <f ca="1">f_nav_periodreturnrankingper(A3270,参数!$B$6,参数!$B$5,3)</f>
        <v>70.5636743215031</v>
      </c>
      <c r="Q3270" s="25">
        <f>f_return(A3270,1,参数!$B$1-365/2,参数!$B$1)</f>
        <v>122.266871679964</v>
      </c>
      <c r="R3270" s="25">
        <f ca="1">f_return(A3270,1,参数!$B$4,参数!$B$1)</f>
        <v>34.2539308041758</v>
      </c>
      <c r="S3270" s="25">
        <f ca="1">f_return(A3270,1,参数!$B$6,参数!$B$1)</f>
        <v>27.7468954649602</v>
      </c>
      <c r="T3270" t="str">
        <f>f_info_investtype(A3270)</f>
        <v>偏股混合型基金</v>
      </c>
      <c r="U3270" t="str">
        <f>f_info_fundmanager(A3270)</f>
        <v>刘欣</v>
      </c>
      <c r="V3270">
        <f>f_info_manager_onthepostdays(A3270,1)</f>
        <v>84</v>
      </c>
      <c r="W3270" s="25">
        <f ca="1">f_return_1w(A3270,"0",参数!$B$2)</f>
        <v>-4.06598363296605</v>
      </c>
      <c r="X3270" s="25">
        <f>f_return_1m(A3270,"0",参数!$B$1)</f>
        <v>12.5473622850481</v>
      </c>
      <c r="Y3270" s="25">
        <f>f_return_3m(A3270,0,参数!$B$1)</f>
        <v>31.4609132303502</v>
      </c>
      <c r="Z3270" s="25">
        <f>f_return_6m(A3270,0,参数!B3269)</f>
        <v>50.7847378837391</v>
      </c>
      <c r="AA3270" t="str">
        <f>f_dq_status(A3270,参数!$B$1)</f>
        <v>开放申购|开放赎回</v>
      </c>
      <c r="AB3270" s="17">
        <f ca="1">f_risk_maxdownside(A3270,参数!$B$6,参数!$B$1)</f>
        <v>-27.4800279221283</v>
      </c>
      <c r="AC3270" s="17">
        <f ca="1">f_risk_maxdownside(A3270,参数!$B$4,参数!$B$1)</f>
        <v>-27.0329327298268</v>
      </c>
      <c r="AD3270" t="str">
        <f ca="1">f_risk_maxdownside_date(A3270,参数!$B$6,参数!$B$1)</f>
        <v>20180124-20190103</v>
      </c>
    </row>
    <row r="3271" spans="1:30">
      <c r="A3271" s="15" t="s">
        <v>3299</v>
      </c>
      <c r="B3271" t="str">
        <f>f_info_name(A3271)</f>
        <v>泰达宏利行业精选</v>
      </c>
      <c r="C3271" t="str">
        <f>f_info_setupdate(A3271)</f>
        <v>2004-07-09</v>
      </c>
      <c r="D3271" s="16">
        <f t="shared" si="51"/>
        <v>6044</v>
      </c>
      <c r="F3271" s="17">
        <f>f_netasset_total(A3271,参数!$B$1,100000000)</f>
        <v>9.9651499928</v>
      </c>
      <c r="G3271" s="17">
        <f ca="1">f_nav_adjustedreturn(A3271,参数!$B$2,参数!$B$1)</f>
        <v>102.88381594888</v>
      </c>
      <c r="H3271" s="17">
        <f ca="1">f_nav_periodreturnrankingper(A3271,参数!$B$2,参数!$B$1,3)</f>
        <v>8.63591756624141</v>
      </c>
      <c r="I3271" s="17">
        <f ca="1">f_nav_adjustedreturn(A3271,参数!$B$3,参数!$B$2)</f>
        <v>60.1742637546609</v>
      </c>
      <c r="J3271" s="17">
        <f ca="1">f_nav_periodreturnrankingper(A3271,参数!$B$3,参数!$B$2,3)</f>
        <v>18.4573002754821</v>
      </c>
      <c r="K3271" s="17">
        <f ca="1">f_nav_adjustedreturn(A3271,参数!$B$4,参数!$B$3)</f>
        <v>-27.6277020514939</v>
      </c>
      <c r="L3271" s="17">
        <f ca="1">f_nav_periodreturnrankingper(A3271,参数!$B$4,参数!$B$3,3)</f>
        <v>70.2749140893471</v>
      </c>
      <c r="M3271" s="17">
        <f ca="1">f_nav_adjustedreturn(A3271,参数!$B$5,参数!$B$4)</f>
        <v>31.3790494036251</v>
      </c>
      <c r="N3271" s="17">
        <f ca="1">f_nav_periodreturnrankingper(A3271,参数!$B$5,参数!$B$4,3)</f>
        <v>26.0700389105058</v>
      </c>
      <c r="O3271" s="17">
        <f ca="1">f_nav_adjustedreturn(A3271,参数!$B$6,参数!$B$5)</f>
        <v>-8.76645762878811</v>
      </c>
      <c r="P3271" s="17">
        <f ca="1">f_nav_periodreturnrankingper(A3271,参数!$B$6,参数!$B$5,3)</f>
        <v>86.2212943632568</v>
      </c>
      <c r="Q3271" s="25">
        <f>f_return(A3271,1,参数!$B$1-365/2,参数!$B$1)</f>
        <v>94.8815243859216</v>
      </c>
      <c r="R3271" s="25">
        <f ca="1">f_return(A3271,1,参数!$B$4,参数!$B$1)</f>
        <v>32.950877427482</v>
      </c>
      <c r="S3271" s="25">
        <f ca="1">f_return(A3271,1,参数!$B$6,参数!$B$1)</f>
        <v>22.8752014221341</v>
      </c>
      <c r="T3271" t="str">
        <f>f_info_investtype(A3271)</f>
        <v>偏股混合型基金</v>
      </c>
      <c r="U3271" t="str">
        <f>f_info_fundmanager(A3271)</f>
        <v>张勋</v>
      </c>
      <c r="V3271">
        <f>f_info_manager_onthepostdays(A3271,1)</f>
        <v>570</v>
      </c>
      <c r="W3271" s="25">
        <f ca="1">f_return_1w(A3271,"0",参数!$B$2)</f>
        <v>-1.79854436875994</v>
      </c>
      <c r="X3271" s="25">
        <f>f_return_1m(A3271,"0",参数!$B$1)</f>
        <v>13.3468699818184</v>
      </c>
      <c r="Y3271" s="25">
        <f>f_return_3m(A3271,0,参数!$B$1)</f>
        <v>33.8977205029317</v>
      </c>
      <c r="Z3271" s="25">
        <f>f_return_6m(A3271,0,参数!B3270)</f>
        <v>36.967857420811</v>
      </c>
      <c r="AA3271" t="str">
        <f>f_dq_status(A3271,参数!$B$1)</f>
        <v>开放申购|开放赎回</v>
      </c>
      <c r="AB3271" s="17">
        <f ca="1">f_risk_maxdownside(A3271,参数!$B$6,参数!$B$1)</f>
        <v>-31.8783212232947</v>
      </c>
      <c r="AC3271" s="17">
        <f ca="1">f_risk_maxdownside(A3271,参数!$B$4,参数!$B$1)</f>
        <v>-31.0842316026221</v>
      </c>
      <c r="AD3271" t="str">
        <f ca="1">f_risk_maxdownside_date(A3271,参数!$B$6,参数!$B$1)</f>
        <v>20180124-20190103</v>
      </c>
    </row>
    <row r="3272" spans="1:30">
      <c r="A3272" s="15" t="s">
        <v>3300</v>
      </c>
      <c r="B3272" t="str">
        <f>f_info_name(A3272)</f>
        <v>泰达宏利风险预算</v>
      </c>
      <c r="C3272" t="str">
        <f>f_info_setupdate(A3272)</f>
        <v>2005-04-05</v>
      </c>
      <c r="D3272" s="16">
        <f t="shared" si="51"/>
        <v>5774</v>
      </c>
      <c r="F3272" s="17">
        <f>f_netasset_total(A3272,参数!$B$1,100000000)</f>
        <v>6.9737278824</v>
      </c>
      <c r="G3272" s="17">
        <f ca="1">f_nav_adjustedreturn(A3272,参数!$B$2,参数!$B$1)</f>
        <v>23.8160141066567</v>
      </c>
      <c r="H3272" s="17">
        <f ca="1">f_nav_periodreturnrankingper(A3272,参数!$B$2,参数!$B$1,3)</f>
        <v>16.0427807486631</v>
      </c>
      <c r="I3272" s="17">
        <f ca="1">f_nav_adjustedreturn(A3272,参数!$B$3,参数!$B$2)</f>
        <v>15.1559251559252</v>
      </c>
      <c r="J3272" s="17">
        <f ca="1">f_nav_periodreturnrankingper(A3272,参数!$B$3,参数!$B$2,3)</f>
        <v>17.5438596491228</v>
      </c>
      <c r="K3272" s="17">
        <f ca="1">f_nav_adjustedreturn(A3272,参数!$B$4,参数!$B$3)</f>
        <v>-9.51265495587367</v>
      </c>
      <c r="L3272" s="17">
        <f ca="1">f_nav_periodreturnrankingper(A3272,参数!$B$4,参数!$B$3,3)</f>
        <v>93.7777777777778</v>
      </c>
      <c r="M3272" s="17">
        <f ca="1">f_nav_adjustedreturn(A3272,参数!$B$5,参数!$B$4)</f>
        <v>8.23325591274555</v>
      </c>
      <c r="N3272" s="17">
        <f ca="1">f_nav_periodreturnrankingper(A3272,参数!$B$5,参数!$B$4,3)</f>
        <v>33.3333333333333</v>
      </c>
      <c r="O3272" s="17">
        <f ca="1">f_nav_adjustedreturn(A3272,参数!$B$6,参数!$B$5)</f>
        <v>0.740938858819909</v>
      </c>
      <c r="P3272" s="17">
        <f ca="1">f_nav_periodreturnrankingper(A3272,参数!$B$6,参数!$B$5,3)</f>
        <v>86.6666666666667</v>
      </c>
      <c r="Q3272" s="25">
        <f>f_return(A3272,1,参数!$B$1-365/2,参数!$B$1)</f>
        <v>23.6605459678893</v>
      </c>
      <c r="R3272" s="25">
        <f ca="1">f_return(A3272,1,参数!$B$4,参数!$B$1)</f>
        <v>8.85540508556817</v>
      </c>
      <c r="S3272" s="25">
        <f ca="1">f_return(A3272,1,参数!$B$6,参数!$B$1)</f>
        <v>6.95994962763831</v>
      </c>
      <c r="T3272" t="str">
        <f>f_info_investtype(A3272)</f>
        <v>偏债混合型基金</v>
      </c>
      <c r="U3272" t="str">
        <f>f_info_fundmanager(A3272)</f>
        <v>刘欣,宁霄</v>
      </c>
      <c r="V3272">
        <f>f_info_manager_onthepostdays(A3272,1)</f>
        <v>1599</v>
      </c>
      <c r="W3272" s="25">
        <f ca="1">f_return_1w(A3272,"0",参数!$B$2)</f>
        <v>-1.34473238934901</v>
      </c>
      <c r="X3272" s="25">
        <f>f_return_1m(A3272,"0",参数!$B$1)</f>
        <v>4.51168973336462</v>
      </c>
      <c r="Y3272" s="25">
        <f>f_return_3m(A3272,0,参数!$B$1)</f>
        <v>9.17258841787145</v>
      </c>
      <c r="Z3272" s="25">
        <f>f_return_6m(A3272,0,参数!B3271)</f>
        <v>10.737812911726</v>
      </c>
      <c r="AA3272" t="str">
        <f>f_dq_status(A3272,参数!$B$1)</f>
        <v>开放申购|开放赎回</v>
      </c>
      <c r="AB3272" s="17">
        <f ca="1">f_risk_maxdownside(A3272,参数!$B$6,参数!$B$1)</f>
        <v>-13.4992642012409</v>
      </c>
      <c r="AC3272" s="17">
        <f ca="1">f_risk_maxdownside(A3272,参数!$B$4,参数!$B$1)</f>
        <v>-13.4992642012409</v>
      </c>
      <c r="AD3272" t="str">
        <f ca="1">f_risk_maxdownside_date(A3272,参数!$B$6,参数!$B$1)</f>
        <v>20180127-20181018</v>
      </c>
    </row>
    <row r="3273" spans="1:30">
      <c r="A3273" s="15" t="s">
        <v>3301</v>
      </c>
      <c r="B3273" t="str">
        <f>f_info_name(A3273)</f>
        <v>泰达宏利效率优选</v>
      </c>
      <c r="C3273" t="str">
        <f>f_info_setupdate(A3273)</f>
        <v>2006-05-12</v>
      </c>
      <c r="D3273" s="16">
        <f t="shared" si="51"/>
        <v>5372</v>
      </c>
      <c r="F3273" s="17">
        <f>f_netasset_total(A3273,参数!$B$1,100000000)</f>
        <v>10.5531018483</v>
      </c>
      <c r="G3273" s="17">
        <f ca="1">f_nav_adjustedreturn(A3273,参数!$B$2,参数!$B$1)</f>
        <v>61.6319326590184</v>
      </c>
      <c r="H3273" s="17">
        <f ca="1">f_nav_periodreturnrankingper(A3273,参数!$B$2,参数!$B$1,3)</f>
        <v>59.0775269872424</v>
      </c>
      <c r="I3273" s="17">
        <f ca="1">f_nav_adjustedreturn(A3273,参数!$B$3,参数!$B$2)</f>
        <v>36.9943271645123</v>
      </c>
      <c r="J3273" s="17">
        <f ca="1">f_nav_periodreturnrankingper(A3273,参数!$B$3,参数!$B$2,3)</f>
        <v>61.4325068870523</v>
      </c>
      <c r="K3273" s="17">
        <f ca="1">f_nav_adjustedreturn(A3273,参数!$B$4,参数!$B$3)</f>
        <v>-28.4087882822903</v>
      </c>
      <c r="L3273" s="17">
        <f ca="1">f_nav_periodreturnrankingper(A3273,参数!$B$4,参数!$B$3,3)</f>
        <v>73.5395189003437</v>
      </c>
      <c r="M3273" s="17">
        <f ca="1">f_nav_adjustedreturn(A3273,参数!$B$5,参数!$B$4)</f>
        <v>37.7602494726222</v>
      </c>
      <c r="N3273" s="17">
        <f ca="1">f_nav_periodreturnrankingper(A3273,参数!$B$5,参数!$B$4,3)</f>
        <v>13.6186770428016</v>
      </c>
      <c r="O3273" s="17">
        <f ca="1">f_nav_adjustedreturn(A3273,参数!$B$6,参数!$B$5)</f>
        <v>0.792845948188436</v>
      </c>
      <c r="P3273" s="17">
        <f ca="1">f_nav_periodreturnrankingper(A3273,参数!$B$6,参数!$B$5,3)</f>
        <v>58.455114822547</v>
      </c>
      <c r="Q3273" s="25">
        <f>f_return(A3273,1,参数!$B$1-365/2,参数!$B$1)</f>
        <v>45.6132421533587</v>
      </c>
      <c r="R3273" s="25">
        <f ca="1">f_return(A3273,1,参数!$B$4,参数!$B$1)</f>
        <v>16.5831090964258</v>
      </c>
      <c r="S3273" s="25">
        <f ca="1">f_return(A3273,1,参数!$B$6,参数!$B$1)</f>
        <v>17.0079026291051</v>
      </c>
      <c r="T3273" t="str">
        <f>f_info_investtype(A3273)</f>
        <v>偏股混合型基金</v>
      </c>
      <c r="U3273" t="str">
        <f>f_info_fundmanager(A3273)</f>
        <v>吴华,宁霄</v>
      </c>
      <c r="V3273">
        <f>f_info_manager_onthepostdays(A3273,1)</f>
        <v>2515</v>
      </c>
      <c r="W3273" s="25">
        <f ca="1">f_return_1w(A3273,"0",参数!$B$2)</f>
        <v>-2.0480085112042</v>
      </c>
      <c r="X3273" s="25">
        <f>f_return_1m(A3273,"0",参数!$B$1)</f>
        <v>8.31096756584632</v>
      </c>
      <c r="Y3273" s="25">
        <f>f_return_3m(A3273,0,参数!$B$1)</f>
        <v>19.7384963540357</v>
      </c>
      <c r="Z3273" s="25">
        <f>f_return_6m(A3273,0,参数!B3272)</f>
        <v>20.9376718148648</v>
      </c>
      <c r="AA3273" t="str">
        <f>f_dq_status(A3273,参数!$B$1)</f>
        <v>开放申购|开放赎回</v>
      </c>
      <c r="AB3273" s="17">
        <f ca="1">f_risk_maxdownside(A3273,参数!$B$6,参数!$B$1)</f>
        <v>-32.5426881934755</v>
      </c>
      <c r="AC3273" s="17">
        <f ca="1">f_risk_maxdownside(A3273,参数!$B$4,参数!$B$1)</f>
        <v>-32.4034620505992</v>
      </c>
      <c r="AD3273" t="str">
        <f ca="1">f_risk_maxdownside_date(A3273,参数!$B$6,参数!$B$1)</f>
        <v>20180125-20190103</v>
      </c>
    </row>
    <row r="3274" spans="1:30">
      <c r="A3274" s="15" t="s">
        <v>3302</v>
      </c>
      <c r="B3274" t="str">
        <f>f_info_name(A3274)</f>
        <v>泰达宏利首选企业</v>
      </c>
      <c r="C3274" t="str">
        <f>f_info_setupdate(A3274)</f>
        <v>2006-12-01</v>
      </c>
      <c r="D3274" s="16">
        <f t="shared" si="51"/>
        <v>5169</v>
      </c>
      <c r="F3274" s="17">
        <f>f_netasset_total(A3274,参数!$B$1,100000000)</f>
        <v>6.0119140019</v>
      </c>
      <c r="G3274" s="17">
        <f ca="1">f_nav_adjustedreturn(A3274,参数!$B$2,参数!$B$1)</f>
        <v>84.7004742216716</v>
      </c>
      <c r="H3274" s="17">
        <f ca="1">f_nav_periodreturnrankingper(A3274,参数!$B$2,参数!$B$1,3)</f>
        <v>33.3333333333333</v>
      </c>
      <c r="I3274" s="17">
        <f ca="1">f_nav_adjustedreturn(A3274,参数!$B$3,参数!$B$2)</f>
        <v>66.627282951638</v>
      </c>
      <c r="J3274" s="17">
        <f ca="1">f_nav_periodreturnrankingper(A3274,参数!$B$3,参数!$B$2,3)</f>
        <v>17.4041297935103</v>
      </c>
      <c r="K3274" s="17">
        <f ca="1">f_nav_adjustedreturn(A3274,参数!$B$4,参数!$B$3)</f>
        <v>-32.4723798148701</v>
      </c>
      <c r="L3274" s="17">
        <f ca="1">f_nav_periodreturnrankingper(A3274,参数!$B$4,参数!$B$3,3)</f>
        <v>89.4545454545455</v>
      </c>
      <c r="M3274" s="17">
        <f ca="1">f_nav_adjustedreturn(A3274,参数!$B$5,参数!$B$4)</f>
        <v>25.5041075429425</v>
      </c>
      <c r="N3274" s="17">
        <f ca="1">f_nav_periodreturnrankingper(A3274,参数!$B$5,参数!$B$4,3)</f>
        <v>38.7254901960784</v>
      </c>
      <c r="O3274" s="17">
        <f ca="1">f_nav_adjustedreturn(A3274,参数!$B$6,参数!$B$5)</f>
        <v>6.87903643337575</v>
      </c>
      <c r="P3274" s="17">
        <f ca="1">f_nav_periodreturnrankingper(A3274,参数!$B$6,参数!$B$5,3)</f>
        <v>49.3421052631579</v>
      </c>
      <c r="Q3274" s="25">
        <f>f_return(A3274,1,参数!$B$1-365/2,参数!$B$1)</f>
        <v>80.3209953568897</v>
      </c>
      <c r="R3274" s="25">
        <f ca="1">f_return(A3274,1,参数!$B$4,参数!$B$1)</f>
        <v>27.5856703636906</v>
      </c>
      <c r="S3274" s="25">
        <f ca="1">f_return(A3274,1,参数!$B$6,参数!$B$1)</f>
        <v>22.5353909675566</v>
      </c>
      <c r="T3274" t="str">
        <f>f_info_investtype(A3274)</f>
        <v>普通股票型基金</v>
      </c>
      <c r="U3274" t="str">
        <f>f_info_fundmanager(A3274)</f>
        <v>张勋</v>
      </c>
      <c r="V3274">
        <f>f_info_manager_onthepostdays(A3274,1)</f>
        <v>2274</v>
      </c>
      <c r="W3274" s="25">
        <f ca="1">f_return_1w(A3274,"0",参数!$B$2)</f>
        <v>-1.22414841849148</v>
      </c>
      <c r="X3274" s="25">
        <f>f_return_1m(A3274,"0",参数!$B$1)</f>
        <v>13.5181382614647</v>
      </c>
      <c r="Y3274" s="25">
        <f>f_return_3m(A3274,0,参数!$B$1)</f>
        <v>34.8008669737199</v>
      </c>
      <c r="Z3274" s="25">
        <f>f_return_6m(A3274,0,参数!B3273)</f>
        <v>22.6294467654133</v>
      </c>
      <c r="AA3274" t="str">
        <f>f_dq_status(A3274,参数!$B$1)</f>
        <v>开放申购|开放赎回</v>
      </c>
      <c r="AB3274" s="17">
        <f ca="1">f_risk_maxdownside(A3274,参数!$B$6,参数!$B$1)</f>
        <v>-37.4248608534323</v>
      </c>
      <c r="AC3274" s="17">
        <f ca="1">f_risk_maxdownside(A3274,参数!$B$4,参数!$B$1)</f>
        <v>-37.280571258554</v>
      </c>
      <c r="AD3274" t="str">
        <f ca="1">f_risk_maxdownside_date(A3274,参数!$B$6,参数!$B$1)</f>
        <v>20180124-20190103</v>
      </c>
    </row>
    <row r="3275" spans="1:30">
      <c r="A3275" s="15" t="s">
        <v>3303</v>
      </c>
      <c r="B3275" t="str">
        <f>f_info_name(A3275)</f>
        <v>泰达宏利市值优选</v>
      </c>
      <c r="C3275" t="str">
        <f>f_info_setupdate(A3275)</f>
        <v>2007-08-03</v>
      </c>
      <c r="D3275" s="16">
        <f t="shared" si="51"/>
        <v>4924</v>
      </c>
      <c r="F3275" s="17">
        <f>f_netasset_total(A3275,参数!$B$1,100000000)</f>
        <v>11.8524427041</v>
      </c>
      <c r="G3275" s="17">
        <f ca="1">f_nav_adjustedreturn(A3275,参数!$B$2,参数!$B$1)</f>
        <v>77.8790882061447</v>
      </c>
      <c r="H3275" s="17">
        <f ca="1">f_nav_periodreturnrankingper(A3275,参数!$B$2,参数!$B$1,3)</f>
        <v>34.2492639842983</v>
      </c>
      <c r="I3275" s="17">
        <f ca="1">f_nav_adjustedreturn(A3275,参数!$B$3,参数!$B$2)</f>
        <v>61.2593894837782</v>
      </c>
      <c r="J3275" s="17">
        <f ca="1">f_nav_periodreturnrankingper(A3275,参数!$B$3,参数!$B$2,3)</f>
        <v>17.2176308539945</v>
      </c>
      <c r="K3275" s="17">
        <f ca="1">f_nav_adjustedreturn(A3275,参数!$B$4,参数!$B$3)</f>
        <v>-30.9153141216738</v>
      </c>
      <c r="L3275" s="17">
        <f ca="1">f_nav_periodreturnrankingper(A3275,参数!$B$4,参数!$B$3,3)</f>
        <v>84.020618556701</v>
      </c>
      <c r="M3275" s="17">
        <f ca="1">f_nav_adjustedreturn(A3275,参数!$B$5,参数!$B$4)</f>
        <v>24.1676942046856</v>
      </c>
      <c r="N3275" s="17">
        <f ca="1">f_nav_periodreturnrankingper(A3275,参数!$B$5,参数!$B$4,3)</f>
        <v>41.8287937743191</v>
      </c>
      <c r="O3275" s="17">
        <f ca="1">f_nav_adjustedreturn(A3275,参数!$B$6,参数!$B$5)</f>
        <v>-5.61594202898551</v>
      </c>
      <c r="P3275" s="17">
        <f ca="1">f_nav_periodreturnrankingper(A3275,参数!$B$6,参数!$B$5,3)</f>
        <v>78.9144050104384</v>
      </c>
      <c r="Q3275" s="25">
        <f>f_return(A3275,1,参数!$B$1-365/2,参数!$B$1)</f>
        <v>102.69339505901</v>
      </c>
      <c r="R3275" s="25">
        <f ca="1">f_return(A3275,1,参数!$B$4,参数!$B$1)</f>
        <v>25.5799270002607</v>
      </c>
      <c r="S3275" s="25">
        <f ca="1">f_return(A3275,1,参数!$B$6,参数!$B$1)</f>
        <v>18.3340338541399</v>
      </c>
      <c r="T3275" t="str">
        <f>f_info_investtype(A3275)</f>
        <v>偏股混合型基金</v>
      </c>
      <c r="U3275" t="str">
        <f>f_info_fundmanager(A3275)</f>
        <v>庄腾飞</v>
      </c>
      <c r="V3275">
        <f>f_info_manager_onthepostdays(A3275,1)</f>
        <v>501</v>
      </c>
      <c r="W3275" s="25">
        <f ca="1">f_return_1w(A3275,"0",参数!$B$2)</f>
        <v>-0.767112509834779</v>
      </c>
      <c r="X3275" s="25">
        <f>f_return_1m(A3275,"0",参数!$B$1)</f>
        <v>16.7805322402238</v>
      </c>
      <c r="Y3275" s="25">
        <f>f_return_3m(A3275,0,参数!$B$1)</f>
        <v>33.63115181297</v>
      </c>
      <c r="Z3275" s="25">
        <f>f_return_6m(A3275,0,参数!B3274)</f>
        <v>41.2603773584906</v>
      </c>
      <c r="AA3275" t="str">
        <f>f_dq_status(A3275,参数!$B$1)</f>
        <v>开放申购|开放赎回</v>
      </c>
      <c r="AB3275" s="17">
        <f ca="1">f_risk_maxdownside(A3275,参数!$B$6,参数!$B$1)</f>
        <v>-37.173774665818</v>
      </c>
      <c r="AC3275" s="17">
        <f ca="1">f_risk_maxdownside(A3275,参数!$B$4,参数!$B$1)</f>
        <v>-34.6573982125124</v>
      </c>
      <c r="AD3275" t="str">
        <f ca="1">f_risk_maxdownside_date(A3275,参数!$B$6,参数!$B$1)</f>
        <v>20171114-20190103</v>
      </c>
    </row>
    <row r="3276" spans="1:30">
      <c r="A3276" s="15" t="s">
        <v>3304</v>
      </c>
      <c r="B3276" t="str">
        <f>f_info_name(A3276)</f>
        <v>泰达宏利集利A</v>
      </c>
      <c r="C3276" t="str">
        <f>f_info_setupdate(A3276)</f>
        <v>2008-09-26</v>
      </c>
      <c r="D3276" s="16">
        <f t="shared" si="51"/>
        <v>4504</v>
      </c>
      <c r="F3276" s="17">
        <f>f_netasset_total(A3276,参数!$B$1,100000000)</f>
        <v>3.1606120164</v>
      </c>
      <c r="G3276" s="17">
        <f ca="1">f_nav_adjustedreturn(A3276,参数!$B$2,参数!$B$1)</f>
        <v>3.49477253298515</v>
      </c>
      <c r="H3276" s="17">
        <f ca="1">f_nav_periodreturnrankingper(A3276,参数!$B$2,参数!$B$1,3)</f>
        <v>83.9622641509434</v>
      </c>
      <c r="I3276" s="17">
        <f ca="1">f_nav_adjustedreturn(A3276,参数!$B$3,参数!$B$2)</f>
        <v>8.84128857121139</v>
      </c>
      <c r="J3276" s="17">
        <f ca="1">f_nav_periodreturnrankingper(A3276,参数!$B$3,参数!$B$2,3)</f>
        <v>45.1063829787234</v>
      </c>
      <c r="K3276" s="17">
        <f ca="1">f_nav_adjustedreturn(A3276,参数!$B$4,参数!$B$3)</f>
        <v>-1.42076097761413</v>
      </c>
      <c r="L3276" s="17">
        <f ca="1">f_nav_periodreturnrankingper(A3276,参数!$B$4,参数!$B$3,3)</f>
        <v>60.6205250596659</v>
      </c>
      <c r="M3276" s="17">
        <f ca="1">f_nav_adjustedreturn(A3276,参数!$B$5,参数!$B$4)</f>
        <v>4.80661365429338</v>
      </c>
      <c r="N3276" s="17">
        <f ca="1">f_nav_periodreturnrankingper(A3276,参数!$B$5,参数!$B$4,3)</f>
        <v>38.9502762430939</v>
      </c>
      <c r="O3276" s="17">
        <f ca="1">f_nav_adjustedreturn(A3276,参数!$B$6,参数!$B$5)</f>
        <v>2.01518395548245</v>
      </c>
      <c r="P3276" s="17">
        <f ca="1">f_nav_periodreturnrankingper(A3276,参数!$B$6,参数!$B$5,3)</f>
        <v>39.4067796610169</v>
      </c>
      <c r="Q3276" s="25">
        <f>f_return(A3276,1,参数!$B$1-365/2,参数!$B$1)</f>
        <v>5.5484402654568</v>
      </c>
      <c r="R3276" s="25">
        <f ca="1">f_return(A3276,1,参数!$B$4,参数!$B$1)</f>
        <v>3.55045527796376</v>
      </c>
      <c r="S3276" s="25">
        <f ca="1">f_return(A3276,1,参数!$B$6,参数!$B$1)</f>
        <v>3.47762698324223</v>
      </c>
      <c r="T3276" t="str">
        <f>f_info_investtype(A3276)</f>
        <v>混合债券型二级基金</v>
      </c>
      <c r="U3276" t="str">
        <f>f_info_fundmanager(A3276)</f>
        <v>李祥源,宋加旺</v>
      </c>
      <c r="V3276">
        <f>f_info_manager_onthepostdays(A3276,1)</f>
        <v>484</v>
      </c>
      <c r="W3276" s="25">
        <f ca="1">f_return_1w(A3276,"0",参数!$B$2)</f>
        <v>-0.467324382464213</v>
      </c>
      <c r="X3276" s="25">
        <f>f_return_1m(A3276,"0",参数!$B$1)</f>
        <v>1.52747900625785</v>
      </c>
      <c r="Y3276" s="25">
        <f>f_return_3m(A3276,0,参数!$B$1)</f>
        <v>2.07224239967621</v>
      </c>
      <c r="Z3276" s="25">
        <f>f_return_6m(A3276,0,参数!B3275)</f>
        <v>1.5032371341804</v>
      </c>
      <c r="AA3276" t="str">
        <f>f_dq_status(A3276,参数!$B$1)</f>
        <v>开放申购|开放赎回</v>
      </c>
      <c r="AB3276" s="17">
        <f ca="1">f_risk_maxdownside(A3276,参数!$B$6,参数!$B$1)</f>
        <v>-3.64602159149027</v>
      </c>
      <c r="AC3276" s="17">
        <f ca="1">f_risk_maxdownside(A3276,参数!$B$4,参数!$B$1)</f>
        <v>-3.63881324418657</v>
      </c>
      <c r="AD3276" t="str">
        <f ca="1">f_risk_maxdownside_date(A3276,参数!$B$6,参数!$B$1)</f>
        <v>20180125-20181018</v>
      </c>
    </row>
    <row r="3277" spans="1:30">
      <c r="A3277" s="15" t="s">
        <v>3305</v>
      </c>
      <c r="B3277" t="str">
        <f>f_info_name(A3277)</f>
        <v>泰达宏利品质生活</v>
      </c>
      <c r="C3277" t="str">
        <f>f_info_setupdate(A3277)</f>
        <v>2009-04-09</v>
      </c>
      <c r="D3277" s="16">
        <f t="shared" si="51"/>
        <v>4309</v>
      </c>
      <c r="F3277" s="17">
        <f>f_netasset_total(A3277,参数!$B$1,100000000)</f>
        <v>0.1887604303</v>
      </c>
      <c r="G3277" s="17">
        <f ca="1">f_nav_adjustedreturn(A3277,参数!$B$2,参数!$B$1)</f>
        <v>46.922024623803</v>
      </c>
      <c r="H3277" s="17">
        <f ca="1">f_nav_periodreturnrankingper(A3277,参数!$B$2,参数!$B$1,3)</f>
        <v>46.9031233456856</v>
      </c>
      <c r="I3277" s="17">
        <f ca="1">f_nav_adjustedreturn(A3277,参数!$B$3,参数!$B$2)</f>
        <v>13.1578947368421</v>
      </c>
      <c r="J3277" s="17">
        <f ca="1">f_nav_periodreturnrankingper(A3277,参数!$B$3,参数!$B$2,3)</f>
        <v>73.2998885172798</v>
      </c>
      <c r="K3277" s="17">
        <f ca="1">f_nav_adjustedreturn(A3277,参数!$B$4,参数!$B$3)</f>
        <v>-29.1666666666667</v>
      </c>
      <c r="L3277" s="17">
        <f ca="1">f_nav_periodreturnrankingper(A3277,参数!$B$4,参数!$B$3,3)</f>
        <v>93.0680359435173</v>
      </c>
      <c r="M3277" s="17">
        <f ca="1">f_nav_adjustedreturn(A3277,参数!$B$5,参数!$B$4)</f>
        <v>9.36374549819929</v>
      </c>
      <c r="N3277" s="17">
        <f ca="1">f_nav_periodreturnrankingper(A3277,参数!$B$5,参数!$B$4,3)</f>
        <v>55.0039401103231</v>
      </c>
      <c r="O3277" s="17">
        <f ca="1">f_nav_adjustedreturn(A3277,参数!$B$6,参数!$B$5)</f>
        <v>-11.7336152219873</v>
      </c>
      <c r="P3277" s="17">
        <f ca="1">f_nav_periodreturnrankingper(A3277,参数!$B$6,参数!$B$5,3)</f>
        <v>95.5102040816327</v>
      </c>
      <c r="Q3277" s="25">
        <f>f_return(A3277,1,参数!$B$1-365/2,参数!$B$1)</f>
        <v>48.133781470597</v>
      </c>
      <c r="R3277" s="25">
        <f ca="1">f_return(A3277,1,参数!$B$4,参数!$B$1)</f>
        <v>5.59618247018547</v>
      </c>
      <c r="S3277" s="25">
        <f ca="1">f_return(A3277,1,参数!$B$6,参数!$B$1)</f>
        <v>2.56768717806679</v>
      </c>
      <c r="T3277" t="str">
        <f>f_info_investtype(A3277)</f>
        <v>灵活配置型基金</v>
      </c>
      <c r="U3277" t="str">
        <f>f_info_fundmanager(A3277)</f>
        <v>师婧</v>
      </c>
      <c r="V3277">
        <f>f_info_manager_onthepostdays(A3277,1)</f>
        <v>198</v>
      </c>
      <c r="W3277" s="25">
        <f ca="1">f_return_1w(A3277,"0",参数!$B$2)</f>
        <v>-2.40320427236316</v>
      </c>
      <c r="X3277" s="25">
        <f>f_return_1m(A3277,"0",参数!$B$1)</f>
        <v>15.2360515021459</v>
      </c>
      <c r="Y3277" s="25">
        <f>f_return_3m(A3277,0,参数!$B$1)</f>
        <v>23.8754325259516</v>
      </c>
      <c r="Z3277" s="25">
        <f>f_return_6m(A3277,0,参数!B3276)</f>
        <v>19.6506550218341</v>
      </c>
      <c r="AA3277" t="str">
        <f>f_dq_status(A3277,参数!$B$1)</f>
        <v>开放申购|开放赎回</v>
      </c>
      <c r="AB3277" s="17">
        <f ca="1">f_risk_maxdownside(A3277,参数!$B$6,参数!$B$1)</f>
        <v>-38.1632653061224</v>
      </c>
      <c r="AC3277" s="17">
        <f ca="1">f_risk_maxdownside(A3277,参数!$B$4,参数!$B$1)</f>
        <v>-33.4796926454446</v>
      </c>
      <c r="AD3277" t="str">
        <f ca="1">f_risk_maxdownside_date(A3277,参数!$B$6,参数!$B$1)</f>
        <v>20160708-20181016,20160708-20181018</v>
      </c>
    </row>
    <row r="3278" spans="1:30">
      <c r="A3278" s="15" t="s">
        <v>3306</v>
      </c>
      <c r="B3278" t="str">
        <f>f_info_name(A3278)</f>
        <v>泰达宏利红利先锋</v>
      </c>
      <c r="C3278" t="str">
        <f>f_info_setupdate(A3278)</f>
        <v>2009-12-03</v>
      </c>
      <c r="D3278" s="16">
        <f t="shared" si="51"/>
        <v>4071</v>
      </c>
      <c r="F3278" s="17">
        <f>f_netasset_total(A3278,参数!$B$1,100000000)</f>
        <v>1.0199708728</v>
      </c>
      <c r="G3278" s="17">
        <f ca="1">f_nav_adjustedreturn(A3278,参数!$B$2,参数!$B$1)</f>
        <v>46.0092874887851</v>
      </c>
      <c r="H3278" s="17">
        <f ca="1">f_nav_periodreturnrankingper(A3278,参数!$B$2,参数!$B$1,3)</f>
        <v>82.9244357212954</v>
      </c>
      <c r="I3278" s="17">
        <f ca="1">f_nav_adjustedreturn(A3278,参数!$B$3,参数!$B$2)</f>
        <v>26.5408969831705</v>
      </c>
      <c r="J3278" s="17">
        <f ca="1">f_nav_periodreturnrankingper(A3278,参数!$B$3,参数!$B$2,3)</f>
        <v>82.2314049586777</v>
      </c>
      <c r="K3278" s="17">
        <f ca="1">f_nav_adjustedreturn(A3278,参数!$B$4,参数!$B$3)</f>
        <v>-26.9094619779426</v>
      </c>
      <c r="L3278" s="17">
        <f ca="1">f_nav_periodreturnrankingper(A3278,参数!$B$4,参数!$B$3,3)</f>
        <v>65.6357388316151</v>
      </c>
      <c r="M3278" s="17">
        <f ca="1">f_nav_adjustedreturn(A3278,参数!$B$5,参数!$B$4)</f>
        <v>26.5892457207199</v>
      </c>
      <c r="N3278" s="17">
        <f ca="1">f_nav_periodreturnrankingper(A3278,参数!$B$5,参数!$B$4,3)</f>
        <v>35.7976653696498</v>
      </c>
      <c r="O3278" s="17">
        <f ca="1">f_nav_adjustedreturn(A3278,参数!$B$6,参数!$B$5)</f>
        <v>-11.9650732452248</v>
      </c>
      <c r="P3278" s="17">
        <f ca="1">f_nav_periodreturnrankingper(A3278,参数!$B$6,参数!$B$5,3)</f>
        <v>91.8580375782881</v>
      </c>
      <c r="Q3278" s="25">
        <f>f_return(A3278,1,参数!$B$1-365/2,参数!$B$1)</f>
        <v>50.0356886895945</v>
      </c>
      <c r="R3278" s="25">
        <f ca="1">f_return(A3278,1,参数!$B$4,参数!$B$1)</f>
        <v>10.5226191567243</v>
      </c>
      <c r="S3278" s="25">
        <f ca="1">f_return(A3278,1,参数!$B$6,参数!$B$1)</f>
        <v>8.34433439961737</v>
      </c>
      <c r="T3278" t="str">
        <f>f_info_investtype(A3278)</f>
        <v>偏股混合型基金</v>
      </c>
      <c r="U3278" t="str">
        <f>f_info_fundmanager(A3278)</f>
        <v>刘欣</v>
      </c>
      <c r="V3278">
        <f>f_info_manager_onthepostdays(A3278,1)</f>
        <v>764</v>
      </c>
      <c r="W3278" s="25">
        <f ca="1">f_return_1w(A3278,"0",参数!$B$2)</f>
        <v>-3.82276281494353</v>
      </c>
      <c r="X3278" s="25">
        <f>f_return_1m(A3278,"0",参数!$B$1)</f>
        <v>10.3000072035025</v>
      </c>
      <c r="Y3278" s="25">
        <f>f_return_3m(A3278,0,参数!$B$1)</f>
        <v>16.9596302799404</v>
      </c>
      <c r="Z3278" s="25">
        <f>f_return_6m(A3278,0,参数!B3277)</f>
        <v>18.9407670421228</v>
      </c>
      <c r="AA3278" t="str">
        <f>f_dq_status(A3278,参数!$B$1)</f>
        <v>开放申购|开放赎回</v>
      </c>
      <c r="AB3278" s="17">
        <f ca="1">f_risk_maxdownside(A3278,参数!$B$6,参数!$B$1)</f>
        <v>-33.2789938574911</v>
      </c>
      <c r="AC3278" s="17">
        <f ca="1">f_risk_maxdownside(A3278,参数!$B$4,参数!$B$1)</f>
        <v>-32.7939461553242</v>
      </c>
      <c r="AD3278" t="str">
        <f ca="1">f_risk_maxdownside_date(A3278,参数!$B$6,参数!$B$1)</f>
        <v>20180124-20190103</v>
      </c>
    </row>
    <row r="3279" spans="1:30">
      <c r="A3279" s="15" t="s">
        <v>3307</v>
      </c>
      <c r="B3279" t="str">
        <f>f_info_name(A3279)</f>
        <v>泰达宏利领先中小盘</v>
      </c>
      <c r="C3279" t="str">
        <f>f_info_setupdate(A3279)</f>
        <v>2011-01-26</v>
      </c>
      <c r="D3279" s="16">
        <f t="shared" si="51"/>
        <v>3652</v>
      </c>
      <c r="F3279" s="17">
        <f>f_netasset_total(A3279,参数!$B$1,100000000)</f>
        <v>0.8360196309</v>
      </c>
      <c r="G3279" s="17">
        <f ca="1">f_nav_adjustedreturn(A3279,参数!$B$2,参数!$B$1)</f>
        <v>57.1428571428571</v>
      </c>
      <c r="H3279" s="17">
        <f ca="1">f_nav_periodreturnrankingper(A3279,参数!$B$2,参数!$B$1,3)</f>
        <v>67.0264965652601</v>
      </c>
      <c r="I3279" s="17">
        <f ca="1">f_nav_adjustedreturn(A3279,参数!$B$3,参数!$B$2)</f>
        <v>55.3398058252427</v>
      </c>
      <c r="J3279" s="17">
        <f ca="1">f_nav_periodreturnrankingper(A3279,参数!$B$3,参数!$B$2,3)</f>
        <v>26.5840220385675</v>
      </c>
      <c r="K3279" s="17">
        <f ca="1">f_nav_adjustedreturn(A3279,参数!$B$4,参数!$B$3)</f>
        <v>-33.3641404805915</v>
      </c>
      <c r="L3279" s="17">
        <f ca="1">f_nav_periodreturnrankingper(A3279,参数!$B$4,参数!$B$3,3)</f>
        <v>92.4398625429553</v>
      </c>
      <c r="M3279" s="17">
        <f ca="1">f_nav_adjustedreturn(A3279,参数!$B$5,参数!$B$4)</f>
        <v>39.1025641025641</v>
      </c>
      <c r="N3279" s="17">
        <f ca="1">f_nav_periodreturnrankingper(A3279,参数!$B$5,参数!$B$4,3)</f>
        <v>11.4785992217899</v>
      </c>
      <c r="O3279" s="17">
        <f ca="1">f_nav_adjustedreturn(A3279,参数!$B$6,参数!$B$5)</f>
        <v>-17.5974710221285</v>
      </c>
      <c r="P3279" s="17">
        <f ca="1">f_nav_periodreturnrankingper(A3279,参数!$B$6,参数!$B$5,3)</f>
        <v>98.1210855949896</v>
      </c>
      <c r="Q3279" s="25">
        <f>f_return(A3279,1,参数!$B$1-365/2,参数!$B$1)</f>
        <v>71.7454245156811</v>
      </c>
      <c r="R3279" s="25">
        <f ca="1">f_return(A3279,1,参数!$B$4,参数!$B$1)</f>
        <v>17.5883264641451</v>
      </c>
      <c r="S3279" s="25">
        <f ca="1">f_return(A3279,1,参数!$B$6,参数!$B$1)</f>
        <v>13.1333277150701</v>
      </c>
      <c r="T3279" t="str">
        <f>f_info_investtype(A3279)</f>
        <v>偏股混合型基金</v>
      </c>
      <c r="U3279" t="str">
        <f>f_info_fundmanager(A3279)</f>
        <v>庄腾飞</v>
      </c>
      <c r="V3279">
        <f>f_info_manager_onthepostdays(A3279,1)</f>
        <v>1511</v>
      </c>
      <c r="W3279" s="25">
        <f ca="1">f_return_1w(A3279,"0",参数!$B$2)</f>
        <v>-0.709219858156009</v>
      </c>
      <c r="X3279" s="25">
        <f>f_return_1m(A3279,"0",参数!$B$1)</f>
        <v>14.2115509409474</v>
      </c>
      <c r="Y3279" s="25">
        <f>f_return_3m(A3279,0,参数!$B$1)</f>
        <v>33.8403041825095</v>
      </c>
      <c r="Z3279" s="25">
        <f>f_return_6m(A3279,0,参数!B3278)</f>
        <v>24.3338008415147</v>
      </c>
      <c r="AA3279" t="str">
        <f>f_dq_status(A3279,参数!$B$1)</f>
        <v>开放申购|开放赎回</v>
      </c>
      <c r="AB3279" s="17">
        <f ca="1">f_risk_maxdownside(A3279,参数!$B$6,参数!$B$1)</f>
        <v>-38.4474885844749</v>
      </c>
      <c r="AC3279" s="17">
        <f ca="1">f_risk_maxdownside(A3279,参数!$B$4,参数!$B$1)</f>
        <v>-37.8801843317972</v>
      </c>
      <c r="AD3279" t="str">
        <f ca="1">f_risk_maxdownside_date(A3279,参数!$B$6,参数!$B$1)</f>
        <v>20180124-20190103</v>
      </c>
    </row>
    <row r="3280" spans="1:30">
      <c r="A3280" s="15" t="s">
        <v>3308</v>
      </c>
      <c r="B3280" t="str">
        <f>f_info_name(A3280)</f>
        <v>华宝新机遇A</v>
      </c>
      <c r="C3280" t="str">
        <f>f_info_setupdate(A3280)</f>
        <v>2015-06-11</v>
      </c>
      <c r="D3280" s="16">
        <f t="shared" si="51"/>
        <v>2055</v>
      </c>
      <c r="F3280" s="17">
        <f>f_netasset_total(A3280,参数!$B$1,100000000)</f>
        <v>7.146127077</v>
      </c>
      <c r="G3280" s="17">
        <f ca="1">f_nav_adjustedreturn(A3280,参数!$B$2,参数!$B$1)</f>
        <v>20.2557661566568</v>
      </c>
      <c r="H3280" s="17">
        <f ca="1">f_nav_periodreturnrankingper(A3280,参数!$B$2,参数!$B$1,3)</f>
        <v>76.7601905770249</v>
      </c>
      <c r="I3280" s="17">
        <f ca="1">f_nav_adjustedreturn(A3280,参数!$B$3,参数!$B$2)</f>
        <v>15.2166286616383</v>
      </c>
      <c r="J3280" s="17">
        <f ca="1">f_nav_periodreturnrankingper(A3280,参数!$B$3,参数!$B$2,3)</f>
        <v>68.7848383500558</v>
      </c>
      <c r="K3280" s="17">
        <f ca="1">f_nav_adjustedreturn(A3280,参数!$B$4,参数!$B$3)</f>
        <v>-4.96749458243039</v>
      </c>
      <c r="L3280" s="17">
        <f ca="1">f_nav_periodreturnrankingper(A3280,参数!$B$4,参数!$B$3,3)</f>
        <v>31.3222079589217</v>
      </c>
      <c r="M3280" s="17">
        <f ca="1">f_nav_adjustedreturn(A3280,参数!$B$5,参数!$B$4)</f>
        <v>11.5702479338843</v>
      </c>
      <c r="N3280" s="17">
        <f ca="1">f_nav_periodreturnrankingper(A3280,参数!$B$5,参数!$B$4,3)</f>
        <v>44.7596532702916</v>
      </c>
      <c r="O3280" s="17">
        <f ca="1">f_nav_adjustedreturn(A3280,参数!$B$6,参数!$B$5)</f>
        <v>5.35172683690441</v>
      </c>
      <c r="P3280" s="17">
        <f ca="1">f_nav_periodreturnrankingper(A3280,参数!$B$6,参数!$B$5,3)</f>
        <v>26.1224489795918</v>
      </c>
      <c r="Q3280" s="25">
        <f>f_return(A3280,1,参数!$B$1-365/2,参数!$B$1)</f>
        <v>19.1086089762839</v>
      </c>
      <c r="R3280" s="25">
        <f ca="1">f_return(A3280,1,参数!$B$4,参数!$B$1)</f>
        <v>9.59600959887767</v>
      </c>
      <c r="S3280" s="25">
        <f ca="1">f_return(A3280,1,参数!$B$6,参数!$B$1)</f>
        <v>9.08884437924815</v>
      </c>
      <c r="T3280" t="str">
        <f>f_info_investtype(A3280)</f>
        <v>灵活配置型基金</v>
      </c>
      <c r="U3280" t="str">
        <f>f_info_fundmanager(A3280)</f>
        <v>林昊</v>
      </c>
      <c r="V3280">
        <f>f_info_manager_onthepostdays(A3280,1)</f>
        <v>1427</v>
      </c>
      <c r="W3280" s="25">
        <f ca="1">f_return_1w(A3280,"0",参数!$B$2)</f>
        <v>-0.280856231972052</v>
      </c>
      <c r="X3280" s="25">
        <f>f_return_1m(A3280,"0",参数!$B$1)</f>
        <v>2.88505372842722</v>
      </c>
      <c r="Y3280" s="25">
        <f>f_return_3m(A3280,0,参数!$B$1)</f>
        <v>5.62278531791135</v>
      </c>
      <c r="Z3280" s="25">
        <f>f_return_6m(A3280,0,参数!B3279)</f>
        <v>7.16513015184381</v>
      </c>
      <c r="AA3280" t="str">
        <f>f_dq_status(A3280,参数!$B$1)</f>
        <v>暂停大额申购|开放赎回</v>
      </c>
      <c r="AB3280" s="17">
        <f ca="1">f_risk_maxdownside(A3280,参数!$B$6,参数!$B$1)</f>
        <v>-8.58640485897329</v>
      </c>
      <c r="AC3280" s="17">
        <f ca="1">f_risk_maxdownside(A3280,参数!$B$4,参数!$B$1)</f>
        <v>-8.55597170203912</v>
      </c>
      <c r="AD3280" t="str">
        <f ca="1">f_risk_maxdownside_date(A3280,参数!$B$6,参数!$B$1)</f>
        <v>20180125-20181018</v>
      </c>
    </row>
    <row r="3281" spans="1:30">
      <c r="A3281" s="15" t="s">
        <v>3309</v>
      </c>
      <c r="B3281" t="str">
        <f>f_info_name(A3281)</f>
        <v>景顺长城鼎益</v>
      </c>
      <c r="C3281" t="str">
        <f>f_info_setupdate(A3281)</f>
        <v>2005-03-16</v>
      </c>
      <c r="D3281" s="16">
        <f t="shared" si="51"/>
        <v>5794</v>
      </c>
      <c r="F3281" s="17">
        <f>f_netasset_total(A3281,参数!$B$1,100000000)</f>
        <v>136.2280613876</v>
      </c>
      <c r="G3281" s="17">
        <f ca="1">f_nav_adjustedreturn(A3281,参数!$B$2,参数!$B$1)</f>
        <v>118.874409919143</v>
      </c>
      <c r="H3281" s="17">
        <f ca="1">f_nav_periodreturnrankingper(A3281,参数!$B$2,参数!$B$1,3)</f>
        <v>2.64965652600589</v>
      </c>
      <c r="I3281" s="17">
        <f ca="1">f_nav_adjustedreturn(A3281,参数!$B$3,参数!$B$2)</f>
        <v>51.4713574550168</v>
      </c>
      <c r="J3281" s="17">
        <f ca="1">f_nav_periodreturnrankingper(A3281,参数!$B$3,参数!$B$2,3)</f>
        <v>32.6446280991736</v>
      </c>
      <c r="K3281" s="17">
        <f ca="1">f_nav_adjustedreturn(A3281,参数!$B$4,参数!$B$3)</f>
        <v>-17.5893482831114</v>
      </c>
      <c r="L3281" s="17">
        <f ca="1">f_nav_periodreturnrankingper(A3281,参数!$B$4,参数!$B$3,3)</f>
        <v>19.5876288659794</v>
      </c>
      <c r="M3281" s="17">
        <f ca="1">f_nav_adjustedreturn(A3281,参数!$B$5,参数!$B$4)</f>
        <v>72.0299261901045</v>
      </c>
      <c r="N3281" s="17">
        <f ca="1">f_nav_periodreturnrankingper(A3281,参数!$B$5,参数!$B$4,3)</f>
        <v>0.389105058365759</v>
      </c>
      <c r="O3281" s="17">
        <f ca="1">f_nav_adjustedreturn(A3281,参数!$B$6,参数!$B$5)</f>
        <v>13.6596527090636</v>
      </c>
      <c r="P3281" s="17">
        <f ca="1">f_nav_periodreturnrankingper(A3281,参数!$B$6,参数!$B$5,3)</f>
        <v>15.2400835073069</v>
      </c>
      <c r="Q3281" s="25">
        <f>f_return(A3281,1,参数!$B$1-365/2,参数!$B$1)</f>
        <v>135.232181771036</v>
      </c>
      <c r="R3281" s="25">
        <f ca="1">f_return(A3281,1,参数!$B$4,参数!$B$1)</f>
        <v>39.755913503611</v>
      </c>
      <c r="S3281" s="25">
        <f ca="1">f_return(A3281,1,参数!$B$6,参数!$B$1)</f>
        <v>39.4361976457843</v>
      </c>
      <c r="T3281" t="str">
        <f>f_info_investtype(A3281)</f>
        <v>偏股混合型基金</v>
      </c>
      <c r="U3281" t="str">
        <f>f_info_fundmanager(A3281)</f>
        <v>刘彦春</v>
      </c>
      <c r="V3281">
        <f>f_info_manager_onthepostdays(A3281,1)</f>
        <v>2043</v>
      </c>
      <c r="W3281" s="25">
        <f ca="1">f_return_1w(A3281,"0",参数!$B$2)</f>
        <v>-6.2910284463895</v>
      </c>
      <c r="X3281" s="25">
        <f>f_return_1m(A3281,"0",参数!$B$1)</f>
        <v>14.204040265456</v>
      </c>
      <c r="Y3281" s="25">
        <f>f_return_3m(A3281,0,参数!$B$1)</f>
        <v>37.43836663911</v>
      </c>
      <c r="Z3281" s="25">
        <f>f_return_6m(A3281,0,参数!B3280)</f>
        <v>52.2174664707943</v>
      </c>
      <c r="AA3281" t="str">
        <f>f_dq_status(A3281,参数!$B$1)</f>
        <v>暂停大额申购|开放赎回</v>
      </c>
      <c r="AB3281" s="17">
        <f ca="1">f_risk_maxdownside(A3281,参数!$B$6,参数!$B$1)</f>
        <v>-30.8367071524966</v>
      </c>
      <c r="AC3281" s="17">
        <f ca="1">f_risk_maxdownside(A3281,参数!$B$4,参数!$B$1)</f>
        <v>-30.8367071524966</v>
      </c>
      <c r="AD3281" t="str">
        <f ca="1">f_risk_maxdownside_date(A3281,参数!$B$6,参数!$B$1)</f>
        <v>20180613-20181030</v>
      </c>
    </row>
    <row r="3282" spans="1:30">
      <c r="A3282" s="15" t="s">
        <v>3310</v>
      </c>
      <c r="B3282" t="str">
        <f>f_info_name(A3282)</f>
        <v>景顺长城资源垄断</v>
      </c>
      <c r="C3282" t="str">
        <f>f_info_setupdate(A3282)</f>
        <v>2006-01-26</v>
      </c>
      <c r="D3282" s="16">
        <f t="shared" si="51"/>
        <v>5478</v>
      </c>
      <c r="F3282" s="17">
        <f>f_netasset_total(A3282,参数!$B$1,100000000)</f>
        <v>27.3196531245</v>
      </c>
      <c r="G3282" s="17">
        <f ca="1">f_nav_adjustedreturn(A3282,参数!$B$2,参数!$B$1)</f>
        <v>34.1843625063364</v>
      </c>
      <c r="H3282" s="17">
        <f ca="1">f_nav_periodreturnrankingper(A3282,参数!$B$2,参数!$B$1,3)</f>
        <v>91.5603532875368</v>
      </c>
      <c r="I3282" s="17">
        <f ca="1">f_nav_adjustedreturn(A3282,参数!$B$3,参数!$B$2)</f>
        <v>66.4150817120207</v>
      </c>
      <c r="J3282" s="17">
        <f ca="1">f_nav_periodreturnrankingper(A3282,参数!$B$3,参数!$B$2,3)</f>
        <v>11.8457300275482</v>
      </c>
      <c r="K3282" s="17">
        <f ca="1">f_nav_adjustedreturn(A3282,参数!$B$4,参数!$B$3)</f>
        <v>-20.675944333996</v>
      </c>
      <c r="L3282" s="17">
        <f ca="1">f_nav_periodreturnrankingper(A3282,参数!$B$4,参数!$B$3,3)</f>
        <v>32.4742268041237</v>
      </c>
      <c r="M3282" s="17">
        <f ca="1">f_nav_adjustedreturn(A3282,参数!$B$5,参数!$B$4)</f>
        <v>30.0815130376371</v>
      </c>
      <c r="N3282" s="17">
        <f ca="1">f_nav_periodreturnrankingper(A3282,参数!$B$5,参数!$B$4,3)</f>
        <v>28.2101167315175</v>
      </c>
      <c r="O3282" s="17">
        <f ca="1">f_nav_adjustedreturn(A3282,参数!$B$6,参数!$B$5)</f>
        <v>17.379679144385</v>
      </c>
      <c r="P3282" s="17">
        <f ca="1">f_nav_periodreturnrankingper(A3282,参数!$B$6,参数!$B$5,3)</f>
        <v>9.60334029227557</v>
      </c>
      <c r="Q3282" s="25">
        <f>f_return(A3282,1,参数!$B$1-365/2,参数!$B$1)</f>
        <v>23.3141964728827</v>
      </c>
      <c r="R3282" s="25">
        <f ca="1">f_return(A3282,1,参数!$B$4,参数!$B$1)</f>
        <v>20.9737054185549</v>
      </c>
      <c r="S3282" s="25">
        <f ca="1">f_return(A3282,1,参数!$B$6,参数!$B$1)</f>
        <v>21.9280074480913</v>
      </c>
      <c r="T3282" t="str">
        <f>f_info_investtype(A3282)</f>
        <v>偏股混合型基金</v>
      </c>
      <c r="U3282" t="str">
        <f>f_info_fundmanager(A3282)</f>
        <v>韩文强</v>
      </c>
      <c r="V3282">
        <f>f_info_manager_onthepostdays(A3282,1)</f>
        <v>288</v>
      </c>
      <c r="W3282" s="25">
        <f ca="1">f_return_1w(A3282,"0",参数!$B$2)</f>
        <v>1.77304964539007</v>
      </c>
      <c r="X3282" s="25">
        <f>f_return_1m(A3282,"0",参数!$B$1)</f>
        <v>5.65407966891235</v>
      </c>
      <c r="Y3282" s="25">
        <f>f_return_3m(A3282,0,参数!$B$1)</f>
        <v>4.0835460522123</v>
      </c>
      <c r="Z3282" s="25">
        <f>f_return_6m(A3282,0,参数!B3281)</f>
        <v>8.70146281718564</v>
      </c>
      <c r="AA3282" t="str">
        <f>f_dq_status(A3282,参数!$B$1)</f>
        <v>开放申购|开放赎回</v>
      </c>
      <c r="AB3282" s="17">
        <f ca="1">f_risk_maxdownside(A3282,参数!$B$6,参数!$B$1)</f>
        <v>-31.8014705882353</v>
      </c>
      <c r="AC3282" s="17">
        <f ca="1">f_risk_maxdownside(A3282,参数!$B$4,参数!$B$1)</f>
        <v>-31.8014705882353</v>
      </c>
      <c r="AD3282" t="str">
        <f ca="1">f_risk_maxdownside_date(A3282,参数!$B$6,参数!$B$1)</f>
        <v>20180313-20181018</v>
      </c>
    </row>
    <row r="3283" spans="1:30">
      <c r="A3283" s="15" t="s">
        <v>3311</v>
      </c>
      <c r="B3283" t="str">
        <f>f_info_name(A3283)</f>
        <v>广发小盘成长A</v>
      </c>
      <c r="C3283" t="str">
        <f>f_info_setupdate(A3283)</f>
        <v>2005-02-02</v>
      </c>
      <c r="D3283" s="16">
        <f t="shared" si="51"/>
        <v>5836</v>
      </c>
      <c r="F3283" s="17">
        <f>f_netasset_total(A3283,参数!$B$1,100000000)</f>
        <v>162.337067459</v>
      </c>
      <c r="G3283" s="17">
        <f ca="1">f_nav_adjustedreturn(A3283,参数!$B$2,参数!$B$1)</f>
        <v>74.1942433643571</v>
      </c>
      <c r="H3283" s="17">
        <f ca="1">f_nav_periodreturnrankingper(A3283,参数!$B$2,参数!$B$1,3)</f>
        <v>40.5299313052012</v>
      </c>
      <c r="I3283" s="17">
        <f ca="1">f_nav_adjustedreturn(A3283,参数!$B$3,参数!$B$2)</f>
        <v>112.839325018342</v>
      </c>
      <c r="J3283" s="17">
        <f ca="1">f_nav_periodreturnrankingper(A3283,参数!$B$3,参数!$B$2,3)</f>
        <v>0.826446280991736</v>
      </c>
      <c r="K3283" s="17">
        <f ca="1">f_nav_adjustedreturn(A3283,参数!$B$4,参数!$B$3)</f>
        <v>-25.4223377333972</v>
      </c>
      <c r="L3283" s="17">
        <f ca="1">f_nav_periodreturnrankingper(A3283,参数!$B$4,参数!$B$3,3)</f>
        <v>57.3883161512027</v>
      </c>
      <c r="M3283" s="17">
        <f ca="1">f_nav_adjustedreturn(A3283,参数!$B$5,参数!$B$4)</f>
        <v>31.3062252608852</v>
      </c>
      <c r="N3283" s="17">
        <f ca="1">f_nav_periodreturnrankingper(A3283,参数!$B$5,参数!$B$4,3)</f>
        <v>26.4591439688716</v>
      </c>
      <c r="O3283" s="17">
        <f ca="1">f_nav_adjustedreturn(A3283,参数!$B$6,参数!$B$5)</f>
        <v>0.497079809012999</v>
      </c>
      <c r="P3283" s="17">
        <f ca="1">f_nav_periodreturnrankingper(A3283,参数!$B$6,参数!$B$5,3)</f>
        <v>59.4989561586639</v>
      </c>
      <c r="Q3283" s="25">
        <f>f_return(A3283,1,参数!$B$1-365/2,参数!$B$1)</f>
        <v>51.3870337709094</v>
      </c>
      <c r="R3283" s="25">
        <f ca="1">f_return(A3283,1,参数!$B$4,参数!$B$1)</f>
        <v>40.3127523745709</v>
      </c>
      <c r="S3283" s="25">
        <f ca="1">f_return(A3283,1,参数!$B$6,参数!$B$1)</f>
        <v>29.4544750197607</v>
      </c>
      <c r="T3283" t="str">
        <f>f_info_investtype(A3283)</f>
        <v>偏股混合型基金</v>
      </c>
      <c r="U3283" t="str">
        <f>f_info_fundmanager(A3283)</f>
        <v>刘格菘</v>
      </c>
      <c r="V3283">
        <f>f_info_manager_onthepostdays(A3283,1)</f>
        <v>1333</v>
      </c>
      <c r="W3283" s="25">
        <f ca="1">f_return_1w(A3283,"0",参数!$B$2)</f>
        <v>4.33844355527582</v>
      </c>
      <c r="X3283" s="25">
        <f>f_return_1m(A3283,"0",参数!$B$1)</f>
        <v>15.4331563017532</v>
      </c>
      <c r="Y3283" s="25">
        <f>f_return_3m(A3283,0,参数!$B$1)</f>
        <v>32.1791727971228</v>
      </c>
      <c r="Z3283" s="25">
        <f>f_return_6m(A3283,0,参数!B3282)</f>
        <v>16.1768897079156</v>
      </c>
      <c r="AA3283" t="str">
        <f>f_dq_status(A3283,参数!$B$1)</f>
        <v>开放申购|开放赎回</v>
      </c>
      <c r="AB3283" s="17">
        <f ca="1">f_risk_maxdownside(A3283,参数!$B$6,参数!$B$1)</f>
        <v>-35.2104442712393</v>
      </c>
      <c r="AC3283" s="17">
        <f ca="1">f_risk_maxdownside(A3283,参数!$B$4,参数!$B$1)</f>
        <v>-34.4956658786446</v>
      </c>
      <c r="AD3283" t="str">
        <f ca="1">f_risk_maxdownside_date(A3283,参数!$B$6,参数!$B$1)</f>
        <v>20171114-20181018</v>
      </c>
    </row>
    <row r="3284" spans="1:30">
      <c r="A3284" s="15" t="s">
        <v>3312</v>
      </c>
      <c r="B3284" t="str">
        <f>f_info_name(A3284)</f>
        <v>广发再融资主题</v>
      </c>
      <c r="C3284" t="str">
        <f>f_info_setupdate(A3284)</f>
        <v>2016-12-19</v>
      </c>
      <c r="D3284" s="16">
        <f t="shared" si="51"/>
        <v>1498</v>
      </c>
      <c r="F3284" s="17">
        <f>f_netasset_total(A3284,参数!$B$1,100000000)</f>
        <v>8.59138874</v>
      </c>
      <c r="G3284" s="17">
        <f ca="1">f_nav_adjustedreturn(A3284,参数!$B$2,参数!$B$1)</f>
        <v>29.6564195298372</v>
      </c>
      <c r="H3284" s="17">
        <f ca="1">f_nav_periodreturnrankingper(A3284,参数!$B$2,参数!$B$1,3)</f>
        <v>63.5256749602964</v>
      </c>
      <c r="I3284" s="17">
        <f ca="1">f_nav_adjustedreturn(A3284,参数!$B$3,参数!$B$2)</f>
        <v>40</v>
      </c>
      <c r="J3284" s="17">
        <f ca="1">f_nav_periodreturnrankingper(A3284,参数!$B$3,参数!$B$2,3)</f>
        <v>29.9888517279822</v>
      </c>
      <c r="K3284" s="17">
        <f ca="1">f_nav_adjustedreturn(A3284,参数!$B$4,参数!$B$3)</f>
        <v>-22.0907297830375</v>
      </c>
      <c r="L3284" s="17">
        <f ca="1">f_nav_periodreturnrankingper(A3284,参数!$B$4,参数!$B$3,3)</f>
        <v>73.4916559691913</v>
      </c>
      <c r="M3284" s="17">
        <f ca="1">f_nav_adjustedreturn(A3284,参数!$B$5,参数!$B$4)</f>
        <v>4.32098765432099</v>
      </c>
      <c r="N3284" s="17">
        <f ca="1">f_nav_periodreturnrankingper(A3284,参数!$B$5,参数!$B$4,3)</f>
        <v>79.7478329393223</v>
      </c>
      <c r="O3284" s="17">
        <f ca="1">f_nav_adjustedreturn(A3284,参数!$B$6,参数!$B$5)</f>
        <v>0</v>
      </c>
      <c r="P3284" s="17">
        <f ca="1">f_nav_periodreturnrankingper(A3284,参数!$B$6,参数!$B$5,3)</f>
        <v>0</v>
      </c>
      <c r="Q3284" s="25">
        <f>f_return(A3284,1,参数!$B$1-365/2,参数!$B$1)</f>
        <v>20.7452941960733</v>
      </c>
      <c r="R3284" s="25">
        <f ca="1">f_return(A3284,1,参数!$B$4,参数!$B$1)</f>
        <v>12.2340469032781</v>
      </c>
      <c r="S3284" s="25">
        <f ca="1">f_return(A3284,1,参数!$B$6,参数!$B$1)</f>
        <v>0</v>
      </c>
      <c r="T3284" t="str">
        <f>f_info_investtype(A3284)</f>
        <v>灵活配置型基金</v>
      </c>
      <c r="U3284" t="str">
        <f>f_info_fundmanager(A3284)</f>
        <v>田文舟</v>
      </c>
      <c r="V3284">
        <f>f_info_manager_onthepostdays(A3284,1)</f>
        <v>363</v>
      </c>
      <c r="W3284" s="25">
        <f ca="1">f_return_1w(A3284,"0",参数!$B$2)</f>
        <v>-1.60142348754449</v>
      </c>
      <c r="X3284" s="25">
        <f>f_return_1m(A3284,"0",参数!$B$1)</f>
        <v>3.31412103746398</v>
      </c>
      <c r="Y3284" s="25">
        <f>f_return_3m(A3284,0,参数!$B$1)</f>
        <v>5.83025830258302</v>
      </c>
      <c r="Z3284" s="25">
        <f>f_return_6m(A3284,0,参数!B3283)</f>
        <v>9.75975975975975</v>
      </c>
      <c r="AA3284" t="str">
        <f>f_dq_status(A3284,参数!$B$1)</f>
        <v>暂停大额申购|开放赎回</v>
      </c>
      <c r="AB3284" s="17">
        <f ca="1">f_risk_maxdownside(A3284,参数!$B$6,参数!$B$1)</f>
        <v>-26.8292682926829</v>
      </c>
      <c r="AC3284" s="17">
        <f ca="1">f_risk_maxdownside(A3284,参数!$B$4,参数!$B$1)</f>
        <v>-26.8292682926829</v>
      </c>
      <c r="AD3284" t="str">
        <f ca="1">f_risk_maxdownside_date(A3284,参数!$B$6,参数!$B$1)</f>
        <v>20180403-20181018</v>
      </c>
    </row>
    <row r="3285" spans="1:30">
      <c r="A3285" s="15" t="s">
        <v>3313</v>
      </c>
      <c r="B3285" t="str">
        <f>f_info_name(A3285)</f>
        <v>广发创业板两年定开</v>
      </c>
      <c r="C3285" t="str">
        <f>f_info_setupdate(A3285)</f>
        <v>2020-09-24</v>
      </c>
      <c r="D3285" s="16">
        <f t="shared" si="51"/>
        <v>123</v>
      </c>
      <c r="F3285" s="17">
        <f>f_netasset_total(A3285,参数!$B$1,100000000)</f>
        <v>8.9236997299</v>
      </c>
      <c r="G3285" s="17">
        <f ca="1">f_nav_adjustedreturn(A3285,参数!$B$2,参数!$B$1)</f>
        <v>0</v>
      </c>
      <c r="H3285" s="17">
        <f ca="1">f_nav_periodreturnrankingper(A3285,参数!$B$2,参数!$B$1,3)</f>
        <v>0</v>
      </c>
      <c r="I3285" s="17">
        <f ca="1">f_nav_adjustedreturn(A3285,参数!$B$3,参数!$B$2)</f>
        <v>0</v>
      </c>
      <c r="J3285" s="17">
        <f ca="1">f_nav_periodreturnrankingper(A3285,参数!$B$3,参数!$B$2,3)</f>
        <v>0</v>
      </c>
      <c r="K3285" s="17">
        <f ca="1">f_nav_adjustedreturn(A3285,参数!$B$4,参数!$B$3)</f>
        <v>0</v>
      </c>
      <c r="L3285" s="17">
        <f ca="1">f_nav_periodreturnrankingper(A3285,参数!$B$4,参数!$B$3,3)</f>
        <v>0</v>
      </c>
      <c r="M3285" s="17">
        <f ca="1">f_nav_adjustedreturn(A3285,参数!$B$5,参数!$B$4)</f>
        <v>0</v>
      </c>
      <c r="N3285" s="17">
        <f ca="1">f_nav_periodreturnrankingper(A3285,参数!$B$5,参数!$B$4,3)</f>
        <v>0</v>
      </c>
      <c r="O3285" s="17">
        <f ca="1">f_nav_adjustedreturn(A3285,参数!$B$6,参数!$B$5)</f>
        <v>0</v>
      </c>
      <c r="P3285" s="17">
        <f ca="1">f_nav_periodreturnrankingper(A3285,参数!$B$6,参数!$B$5,3)</f>
        <v>0</v>
      </c>
      <c r="Q3285" s="25">
        <f>f_return(A3285,1,参数!$B$1-365/2,参数!$B$1)</f>
        <v>0</v>
      </c>
      <c r="R3285" s="25">
        <f ca="1">f_return(A3285,1,参数!$B$4,参数!$B$1)</f>
        <v>0</v>
      </c>
      <c r="S3285" s="25">
        <f ca="1">f_return(A3285,1,参数!$B$6,参数!$B$1)</f>
        <v>0</v>
      </c>
      <c r="T3285" t="str">
        <f>f_info_investtype(A3285)</f>
        <v>偏股混合型基金</v>
      </c>
      <c r="U3285" t="str">
        <f>f_info_fundmanager(A3285)</f>
        <v>李巍</v>
      </c>
      <c r="V3285">
        <f>f_info_manager_onthepostdays(A3285,1)</f>
        <v>140</v>
      </c>
      <c r="W3285" s="25">
        <f ca="1">f_return_1w(A3285,"0",参数!$B$2)</f>
        <v>0</v>
      </c>
      <c r="X3285" s="25">
        <f>f_return_1m(A3285,"0",参数!$B$1)</f>
        <v>5.17086778918004</v>
      </c>
      <c r="Y3285" s="25">
        <f>f_return_3m(A3285,0,参数!$B$1)</f>
        <v>7.76927003573252</v>
      </c>
      <c r="Z3285" s="25">
        <f>f_return_6m(A3285,0,参数!B3284)</f>
        <v>0</v>
      </c>
      <c r="AA3285" t="str">
        <f>f_dq_status(A3285,参数!$B$1)</f>
        <v>封闭期</v>
      </c>
      <c r="AB3285" s="17">
        <f ca="1">f_risk_maxdownside(A3285,参数!$B$6,参数!$B$1)</f>
        <v>-2.76</v>
      </c>
      <c r="AC3285" s="17">
        <f ca="1">f_risk_maxdownside(A3285,参数!$B$4,参数!$B$1)</f>
        <v>-2.76</v>
      </c>
      <c r="AD3285" t="str">
        <f ca="1">f_risk_maxdownside_date(A3285,参数!$B$6,参数!$B$1)</f>
        <v>20200925-20201127</v>
      </c>
    </row>
    <row r="3286" spans="1:30">
      <c r="A3286" s="15" t="s">
        <v>3314</v>
      </c>
      <c r="B3286" t="str">
        <f>f_info_name(A3286)</f>
        <v>长信医疗保健行业</v>
      </c>
      <c r="C3286" t="str">
        <f>f_info_setupdate(A3286)</f>
        <v>2010-03-26</v>
      </c>
      <c r="D3286" s="16">
        <f t="shared" si="51"/>
        <v>3958</v>
      </c>
      <c r="F3286" s="17">
        <f>f_netasset_total(A3286,参数!$B$1,100000000)</f>
        <v>2.1576110193</v>
      </c>
      <c r="G3286" s="17">
        <f ca="1">f_nav_adjustedreturn(A3286,参数!$B$2,参数!$B$1)</f>
        <v>96.7147435897436</v>
      </c>
      <c r="H3286" s="17">
        <f ca="1">f_nav_periodreturnrankingper(A3286,参数!$B$2,参数!$B$1,3)</f>
        <v>6.77607199576496</v>
      </c>
      <c r="I3286" s="17">
        <f ca="1">f_nav_adjustedreturn(A3286,参数!$B$3,参数!$B$2)</f>
        <v>71.6643741403026</v>
      </c>
      <c r="J3286" s="17">
        <f ca="1">f_nav_periodreturnrankingper(A3286,参数!$B$3,参数!$B$2,3)</f>
        <v>4.23634336677815</v>
      </c>
      <c r="K3286" s="17">
        <f ca="1">f_nav_adjustedreturn(A3286,参数!$B$4,参数!$B$3)</f>
        <v>-21.2351029252438</v>
      </c>
      <c r="L3286" s="17">
        <f ca="1">f_nav_periodreturnrankingper(A3286,参数!$B$4,参数!$B$3,3)</f>
        <v>70.5391527599486</v>
      </c>
      <c r="M3286" s="17">
        <f ca="1">f_nav_adjustedreturn(A3286,参数!$B$5,参数!$B$4)</f>
        <v>-1.9108280254777</v>
      </c>
      <c r="N3286" s="17">
        <f ca="1">f_nav_periodreturnrankingper(A3286,参数!$B$5,参数!$B$4,3)</f>
        <v>94.7202521670607</v>
      </c>
      <c r="O3286" s="17">
        <f ca="1">f_nav_adjustedreturn(A3286,参数!$B$6,参数!$B$5)</f>
        <v>6.77200902934536</v>
      </c>
      <c r="P3286" s="17">
        <f ca="1">f_nav_periodreturnrankingper(A3286,参数!$B$6,参数!$B$5,3)</f>
        <v>22.1768707482993</v>
      </c>
      <c r="Q3286" s="25">
        <f>f_return(A3286,1,参数!$B$1-365/2,参数!$B$1)</f>
        <v>62.1687243663987</v>
      </c>
      <c r="R3286" s="25">
        <f ca="1">f_return(A3286,1,参数!$B$4,参数!$B$1)</f>
        <v>38.5119955602845</v>
      </c>
      <c r="S3286" s="25">
        <f ca="1">f_return(A3286,1,参数!$B$6,参数!$B$1)</f>
        <v>22.5819847990644</v>
      </c>
      <c r="T3286" t="str">
        <f>f_info_investtype(A3286)</f>
        <v>灵活配置型基金</v>
      </c>
      <c r="U3286" t="str">
        <f>f_info_fundmanager(A3286)</f>
        <v>左金保</v>
      </c>
      <c r="V3286">
        <f>f_info_manager_onthepostdays(A3286,1)</f>
        <v>2162</v>
      </c>
      <c r="W3286" s="25">
        <f ca="1">f_return_1w(A3286,"0",参数!$B$2)</f>
        <v>0.240963855421676</v>
      </c>
      <c r="X3286" s="25">
        <f>f_return_1m(A3286,"0",参数!$B$1)</f>
        <v>25.0636780438105</v>
      </c>
      <c r="Y3286" s="25">
        <f>f_return_3m(A3286,0,参数!$B$1)</f>
        <v>29.1425565491846</v>
      </c>
      <c r="Z3286" s="25">
        <f>f_return_6m(A3286,0,参数!B3285)</f>
        <v>21.3267813267813</v>
      </c>
      <c r="AA3286" t="str">
        <f>f_dq_status(A3286,参数!$B$1)</f>
        <v>开放申购|开放赎回</v>
      </c>
      <c r="AB3286" s="17">
        <f ca="1">f_risk_maxdownside(A3286,参数!$B$6,参数!$B$1)</f>
        <v>-37.2819100091827</v>
      </c>
      <c r="AC3286" s="17">
        <f ca="1">f_risk_maxdownside(A3286,参数!$B$4,参数!$B$1)</f>
        <v>-37.2819100091827</v>
      </c>
      <c r="AD3286" t="str">
        <f ca="1">f_risk_maxdownside_date(A3286,参数!$B$6,参数!$B$1)</f>
        <v>20180717-20190103</v>
      </c>
    </row>
    <row r="3287" spans="1:30">
      <c r="A3287" s="15" t="s">
        <v>3315</v>
      </c>
      <c r="B3287" t="str">
        <f>f_info_name(A3287)</f>
        <v>申万菱信量化小盘</v>
      </c>
      <c r="C3287" t="str">
        <f>f_info_setupdate(A3287)</f>
        <v>2011-06-16</v>
      </c>
      <c r="D3287" s="16">
        <f t="shared" si="51"/>
        <v>3511</v>
      </c>
      <c r="F3287" s="17">
        <f>f_netasset_total(A3287,参数!$B$1,100000000)</f>
        <v>4.3883621057</v>
      </c>
      <c r="G3287" s="17">
        <f ca="1">f_nav_adjustedreturn(A3287,参数!$B$2,参数!$B$1)</f>
        <v>41.6938311089243</v>
      </c>
      <c r="H3287" s="17">
        <f ca="1">f_nav_periodreturnrankingper(A3287,参数!$B$2,参数!$B$1,3)</f>
        <v>81.8627450980392</v>
      </c>
      <c r="I3287" s="17">
        <f ca="1">f_nav_adjustedreturn(A3287,参数!$B$3,参数!$B$2)</f>
        <v>30.9272075124065</v>
      </c>
      <c r="J3287" s="17">
        <f ca="1">f_nav_periodreturnrankingper(A3287,参数!$B$3,参数!$B$2,3)</f>
        <v>77.2861356932153</v>
      </c>
      <c r="K3287" s="17">
        <f ca="1">f_nav_adjustedreturn(A3287,参数!$B$4,参数!$B$3)</f>
        <v>-27.7048461676425</v>
      </c>
      <c r="L3287" s="17">
        <f ca="1">f_nav_periodreturnrankingper(A3287,参数!$B$4,参数!$B$3,3)</f>
        <v>72</v>
      </c>
      <c r="M3287" s="17">
        <f ca="1">f_nav_adjustedreturn(A3287,参数!$B$5,参数!$B$4)</f>
        <v>9.4797101241607</v>
      </c>
      <c r="N3287" s="17">
        <f ca="1">f_nav_periodreturnrankingper(A3287,参数!$B$5,参数!$B$4,3)</f>
        <v>75.9803921568627</v>
      </c>
      <c r="O3287" s="17">
        <f ca="1">f_nav_adjustedreturn(A3287,参数!$B$6,参数!$B$5)</f>
        <v>24.0389972144847</v>
      </c>
      <c r="P3287" s="17">
        <f ca="1">f_nav_periodreturnrankingper(A3287,参数!$B$6,参数!$B$5,3)</f>
        <v>8.55263157894737</v>
      </c>
      <c r="Q3287" s="25">
        <f>f_return(A3287,1,参数!$B$1-365/2,参数!$B$1)</f>
        <v>35.6993333765095</v>
      </c>
      <c r="R3287" s="25">
        <f ca="1">f_return(A3287,1,参数!$B$4,参数!$B$1)</f>
        <v>10.2701343509527</v>
      </c>
      <c r="S3287" s="25">
        <f ca="1">f_return(A3287,1,参数!$B$6,参数!$B$1)</f>
        <v>12.6327119650875</v>
      </c>
      <c r="T3287" t="str">
        <f>f_info_investtype(A3287)</f>
        <v>普通股票型基金</v>
      </c>
      <c r="U3287" t="str">
        <f>f_info_fundmanager(A3287)</f>
        <v>俞诚</v>
      </c>
      <c r="V3287">
        <f>f_info_manager_onthepostdays(A3287,1)</f>
        <v>302</v>
      </c>
      <c r="W3287" s="25">
        <f ca="1">f_return_1w(A3287,"0",参数!$B$2)</f>
        <v>-3.38126931304969</v>
      </c>
      <c r="X3287" s="25">
        <f>f_return_1m(A3287,"0",参数!$B$1)</f>
        <v>9.53263918604097</v>
      </c>
      <c r="Y3287" s="25">
        <f>f_return_3m(A3287,0,参数!$B$1)</f>
        <v>12.0743335279237</v>
      </c>
      <c r="Z3287" s="25">
        <f>f_return_6m(A3287,0,参数!B3286)</f>
        <v>8.50362251532604</v>
      </c>
      <c r="AA3287" t="str">
        <f>f_dq_status(A3287,参数!$B$1)</f>
        <v>开放申购|开放赎回</v>
      </c>
      <c r="AB3287" s="17">
        <f ca="1">f_risk_maxdownside(A3287,参数!$B$6,参数!$B$1)</f>
        <v>-32.2238815358143</v>
      </c>
      <c r="AC3287" s="17">
        <f ca="1">f_risk_maxdownside(A3287,参数!$B$4,参数!$B$1)</f>
        <v>-32.194965575891</v>
      </c>
      <c r="AD3287" t="str">
        <f ca="1">f_risk_maxdownside_date(A3287,参数!$B$6,参数!$B$1)</f>
        <v>20180124-20190103</v>
      </c>
    </row>
    <row r="3288" spans="1:30">
      <c r="A3288" s="15" t="s">
        <v>3316</v>
      </c>
      <c r="B3288" t="str">
        <f>f_info_name(A3288)</f>
        <v>大摩资源优选</v>
      </c>
      <c r="C3288" t="str">
        <f>f_info_setupdate(A3288)</f>
        <v>2005-09-27</v>
      </c>
      <c r="D3288" s="16">
        <f t="shared" si="51"/>
        <v>5599</v>
      </c>
      <c r="F3288" s="17">
        <f>f_netasset_total(A3288,参数!$B$1,100000000)</f>
        <v>7.8028863292</v>
      </c>
      <c r="G3288" s="17">
        <f ca="1">f_nav_adjustedreturn(A3288,参数!$B$2,参数!$B$1)</f>
        <v>90.1744188747891</v>
      </c>
      <c r="H3288" s="17">
        <f ca="1">f_nav_periodreturnrankingper(A3288,参数!$B$2,参数!$B$1,3)</f>
        <v>18.1550539744848</v>
      </c>
      <c r="I3288" s="17">
        <f ca="1">f_nav_adjustedreturn(A3288,参数!$B$3,参数!$B$2)</f>
        <v>21.7987386310022</v>
      </c>
      <c r="J3288" s="17">
        <f ca="1">f_nav_periodreturnrankingper(A3288,参数!$B$3,参数!$B$2,3)</f>
        <v>89.8071625344353</v>
      </c>
      <c r="K3288" s="17">
        <f ca="1">f_nav_adjustedreturn(A3288,参数!$B$4,参数!$B$3)</f>
        <v>-28.828125</v>
      </c>
      <c r="L3288" s="17">
        <f ca="1">f_nav_periodreturnrankingper(A3288,参数!$B$4,参数!$B$3,3)</f>
        <v>74.7422680412371</v>
      </c>
      <c r="M3288" s="17">
        <f ca="1">f_nav_adjustedreturn(A3288,参数!$B$5,参数!$B$4)</f>
        <v>25.4952619419273</v>
      </c>
      <c r="N3288" s="17">
        <f ca="1">f_nav_periodreturnrankingper(A3288,参数!$B$5,参数!$B$4,3)</f>
        <v>38.5214007782101</v>
      </c>
      <c r="O3288" s="17">
        <f ca="1">f_nav_adjustedreturn(A3288,参数!$B$6,参数!$B$5)</f>
        <v>10.9105071202962</v>
      </c>
      <c r="P3288" s="17">
        <f ca="1">f_nav_periodreturnrankingper(A3288,参数!$B$6,参数!$B$5,3)</f>
        <v>22.964509394572</v>
      </c>
      <c r="Q3288" s="25">
        <f>f_return(A3288,1,参数!$B$1-365/2,参数!$B$1)</f>
        <v>95.1610369008985</v>
      </c>
      <c r="R3288" s="25">
        <f ca="1">f_return(A3288,1,参数!$B$4,参数!$B$1)</f>
        <v>18.1140976102091</v>
      </c>
      <c r="S3288" s="25">
        <f ca="1">f_return(A3288,1,参数!$B$6,参数!$B$1)</f>
        <v>18.0128669479616</v>
      </c>
      <c r="T3288" t="str">
        <f>f_info_investtype(A3288)</f>
        <v>偏股混合型基金</v>
      </c>
      <c r="U3288" t="str">
        <f>f_info_fundmanager(A3288)</f>
        <v>徐达</v>
      </c>
      <c r="V3288">
        <f>f_info_manager_onthepostdays(A3288,1)</f>
        <v>1700</v>
      </c>
      <c r="W3288" s="25">
        <f ca="1">f_return_1w(A3288,"0",参数!$B$2)</f>
        <v>-1.54449620004902</v>
      </c>
      <c r="X3288" s="25">
        <f>f_return_1m(A3288,"0",参数!$B$1)</f>
        <v>16.4238515550539</v>
      </c>
      <c r="Y3288" s="25">
        <f>f_return_3m(A3288,0,参数!$B$1)</f>
        <v>29.7848305541781</v>
      </c>
      <c r="Z3288" s="25">
        <f>f_return_6m(A3288,0,参数!B3287)</f>
        <v>36.2156410260985</v>
      </c>
      <c r="AA3288" t="str">
        <f>f_dq_status(A3288,参数!$B$1)</f>
        <v>开放申购|开放赎回</v>
      </c>
      <c r="AB3288" s="17">
        <f ca="1">f_risk_maxdownside(A3288,参数!$B$6,参数!$B$1)</f>
        <v>-32.1307540242869</v>
      </c>
      <c r="AC3288" s="17">
        <f ca="1">f_risk_maxdownside(A3288,参数!$B$4,参数!$B$1)</f>
        <v>-31.6821832137019</v>
      </c>
      <c r="AD3288" t="str">
        <f ca="1">f_risk_maxdownside_date(A3288,参数!$B$6,参数!$B$1)</f>
        <v>20180125-20181018</v>
      </c>
    </row>
    <row r="3289" spans="1:30">
      <c r="A3289" s="15" t="s">
        <v>3317</v>
      </c>
      <c r="B3289" t="str">
        <f>f_info_name(A3289)</f>
        <v>兴全趋势投资</v>
      </c>
      <c r="C3289" t="str">
        <f>f_info_setupdate(A3289)</f>
        <v>2005-11-03</v>
      </c>
      <c r="D3289" s="16">
        <f t="shared" si="51"/>
        <v>5562</v>
      </c>
      <c r="F3289" s="17">
        <f>f_netasset_total(A3289,参数!$B$1,100000000)</f>
        <v>352.544749633</v>
      </c>
      <c r="G3289" s="17">
        <f ca="1">f_nav_adjustedreturn(A3289,参数!$B$2,参数!$B$1)</f>
        <v>58.521792332166</v>
      </c>
      <c r="H3289" s="17">
        <f ca="1">f_nav_periodreturnrankingper(A3289,参数!$B$2,参数!$B$1,3)</f>
        <v>36.209634727369</v>
      </c>
      <c r="I3289" s="17">
        <f ca="1">f_nav_adjustedreturn(A3289,参数!$B$3,参数!$B$2)</f>
        <v>37.2032270000225</v>
      </c>
      <c r="J3289" s="17">
        <f ca="1">f_nav_periodreturnrankingper(A3289,参数!$B$3,参数!$B$2,3)</f>
        <v>33.3333333333333</v>
      </c>
      <c r="K3289" s="17">
        <f ca="1">f_nav_adjustedreturn(A3289,参数!$B$4,参数!$B$3)</f>
        <v>-17.7733806466128</v>
      </c>
      <c r="L3289" s="17">
        <f ca="1">f_nav_periodreturnrankingper(A3289,参数!$B$4,参数!$B$3,3)</f>
        <v>58.408215661104</v>
      </c>
      <c r="M3289" s="17">
        <f ca="1">f_nav_adjustedreturn(A3289,参数!$B$5,参数!$B$4)</f>
        <v>33.5954670537072</v>
      </c>
      <c r="N3289" s="17">
        <f ca="1">f_nav_periodreturnrankingper(A3289,参数!$B$5,参数!$B$4,3)</f>
        <v>8.74704491725768</v>
      </c>
      <c r="O3289" s="17">
        <f ca="1">f_nav_adjustedreturn(A3289,参数!$B$6,参数!$B$5)</f>
        <v>8.21888369059608</v>
      </c>
      <c r="P3289" s="17">
        <f ca="1">f_nav_periodreturnrankingper(A3289,参数!$B$6,参数!$B$5,3)</f>
        <v>18.7755102040816</v>
      </c>
      <c r="Q3289" s="25">
        <f>f_return(A3289,1,参数!$B$1-365/2,参数!$B$1)</f>
        <v>54.6325723807405</v>
      </c>
      <c r="R3289" s="25">
        <f ca="1">f_return(A3289,1,参数!$B$4,参数!$B$1)</f>
        <v>21.3608085157936</v>
      </c>
      <c r="S3289" s="25">
        <f ca="1">f_return(A3289,1,参数!$B$6,参数!$B$1)</f>
        <v>20.7703406836868</v>
      </c>
      <c r="T3289" t="str">
        <f>f_info_investtype(A3289)</f>
        <v>灵活配置型基金</v>
      </c>
      <c r="U3289" t="str">
        <f>f_info_fundmanager(A3289)</f>
        <v>董承非,童兰</v>
      </c>
      <c r="V3289">
        <f>f_info_manager_onthepostdays(A3289,1)</f>
        <v>2663</v>
      </c>
      <c r="W3289" s="25">
        <f ca="1">f_return_1w(A3289,"0",参数!$B$2)</f>
        <v>-2.12431156569629</v>
      </c>
      <c r="X3289" s="25">
        <f>f_return_1m(A3289,"0",参数!$B$1)</f>
        <v>11.4496768236381</v>
      </c>
      <c r="Y3289" s="25">
        <f>f_return_3m(A3289,0,参数!$B$1)</f>
        <v>20.0729523598983</v>
      </c>
      <c r="Z3289" s="25">
        <f>f_return_6m(A3289,0,参数!B3288)</f>
        <v>17.4315927177586</v>
      </c>
      <c r="AA3289" t="str">
        <f>f_dq_status(A3289,参数!$B$1)</f>
        <v>开放申购|开放赎回</v>
      </c>
      <c r="AB3289" s="17">
        <f ca="1">f_risk_maxdownside(A3289,参数!$B$6,参数!$B$1)</f>
        <v>-24.5478532813082</v>
      </c>
      <c r="AC3289" s="17">
        <f ca="1">f_risk_maxdownside(A3289,参数!$B$4,参数!$B$1)</f>
        <v>-24.4400314936118</v>
      </c>
      <c r="AD3289" t="str">
        <f ca="1">f_risk_maxdownside_date(A3289,参数!$B$6,参数!$B$1)</f>
        <v>20180125-20181018</v>
      </c>
    </row>
    <row r="3290" spans="1:30">
      <c r="A3290" s="15" t="s">
        <v>3318</v>
      </c>
      <c r="B3290" t="str">
        <f>f_info_name(A3290)</f>
        <v>兴全合润</v>
      </c>
      <c r="C3290" t="str">
        <f>f_info_setupdate(A3290)</f>
        <v>2010-04-22</v>
      </c>
      <c r="D3290" s="16">
        <f t="shared" si="51"/>
        <v>3931</v>
      </c>
      <c r="F3290" s="17">
        <f>f_netasset_total(A3290,参数!$B$1,100000000)</f>
        <v>241.728712782</v>
      </c>
      <c r="G3290" s="17">
        <f ca="1">f_nav_adjustedreturn(A3290,参数!$B$2,参数!$B$1)</f>
        <v>84.3301035750083</v>
      </c>
      <c r="H3290" s="17">
        <f ca="1">f_nav_periodreturnrankingper(A3290,参数!$B$2,参数!$B$1,3)</f>
        <v>25.6133464180569</v>
      </c>
      <c r="I3290" s="17">
        <f ca="1">f_nav_adjustedreturn(A3290,参数!$B$3,参数!$B$2)</f>
        <v>57.8105536130116</v>
      </c>
      <c r="J3290" s="17">
        <f ca="1">f_nav_periodreturnrankingper(A3290,参数!$B$3,参数!$B$2,3)</f>
        <v>22.3140495867769</v>
      </c>
      <c r="K3290" s="17">
        <f ca="1">f_nav_adjustedreturn(A3290,参数!$B$4,参数!$B$3)</f>
        <v>-22.4794310416957</v>
      </c>
      <c r="L3290" s="17">
        <f ca="1">f_nav_periodreturnrankingper(A3290,参数!$B$4,参数!$B$3,3)</f>
        <v>41.2371134020619</v>
      </c>
      <c r="M3290" s="17">
        <f ca="1">f_nav_adjustedreturn(A3290,参数!$B$5,参数!$B$4)</f>
        <v>37.3671613212063</v>
      </c>
      <c r="N3290" s="17">
        <f ca="1">f_nav_periodreturnrankingper(A3290,参数!$B$5,参数!$B$4,3)</f>
        <v>14.3968871595331</v>
      </c>
      <c r="O3290" s="17">
        <f ca="1">f_nav_adjustedreturn(A3290,参数!$B$6,参数!$B$5)</f>
        <v>8.31155501176061</v>
      </c>
      <c r="P3290" s="17">
        <f ca="1">f_nav_periodreturnrankingper(A3290,参数!$B$6,参数!$B$5,3)</f>
        <v>30.6889352818372</v>
      </c>
      <c r="Q3290" s="25">
        <f>f_return(A3290,1,参数!$B$1-365/2,参数!$B$1)</f>
        <v>97.6007856276834</v>
      </c>
      <c r="R3290" s="25">
        <f ca="1">f_return(A3290,1,参数!$B$4,参数!$B$1)</f>
        <v>31.1019088800074</v>
      </c>
      <c r="S3290" s="25">
        <f ca="1">f_return(A3290,1,参数!$B$6,参数!$B$1)</f>
        <v>27.2817141416953</v>
      </c>
      <c r="T3290" t="str">
        <f>f_info_investtype(A3290)</f>
        <v>偏股混合型基金</v>
      </c>
      <c r="U3290" t="str">
        <f>f_info_fundmanager(A3290)</f>
        <v>谢治宇</v>
      </c>
      <c r="V3290">
        <f>f_info_manager_onthepostdays(A3290,1)</f>
        <v>2935</v>
      </c>
      <c r="W3290" s="25">
        <f ca="1">f_return_1w(A3290,"0",参数!$B$2)</f>
        <v>-1.68350168350167</v>
      </c>
      <c r="X3290" s="25">
        <f>f_return_1m(A3290,"0",参数!$B$1)</f>
        <v>13.4309946029298</v>
      </c>
      <c r="Y3290" s="25">
        <f>f_return_3m(A3290,0,参数!$B$1)</f>
        <v>27.6787780606341</v>
      </c>
      <c r="Z3290" s="25">
        <f>f_return_6m(A3290,0,参数!B3289)</f>
        <v>33.7491090520314</v>
      </c>
      <c r="AA3290" t="str">
        <f>f_dq_status(A3290,参数!$B$1)</f>
        <v>暂停大额申购|开放赎回</v>
      </c>
      <c r="AB3290" s="17">
        <f ca="1">f_risk_maxdownside(A3290,参数!$B$6,参数!$B$1)</f>
        <v>-30.9395323093953</v>
      </c>
      <c r="AC3290" s="17">
        <f ca="1">f_risk_maxdownside(A3290,参数!$B$4,参数!$B$1)</f>
        <v>-30.429328129356</v>
      </c>
      <c r="AD3290" t="str">
        <f ca="1">f_risk_maxdownside_date(A3290,参数!$B$6,参数!$B$1)</f>
        <v>20180125-20181030</v>
      </c>
    </row>
    <row r="3291" spans="1:30">
      <c r="A3291" s="15" t="s">
        <v>3319</v>
      </c>
      <c r="B3291" t="str">
        <f>f_info_name(A3291)</f>
        <v>兴全绿色投资</v>
      </c>
      <c r="C3291" t="str">
        <f>f_info_setupdate(A3291)</f>
        <v>2011-05-06</v>
      </c>
      <c r="D3291" s="16">
        <f t="shared" si="51"/>
        <v>3552</v>
      </c>
      <c r="F3291" s="17">
        <f>f_netasset_total(A3291,参数!$B$1,100000000)</f>
        <v>30.1718663051</v>
      </c>
      <c r="G3291" s="17">
        <f ca="1">f_nav_adjustedreturn(A3291,参数!$B$2,参数!$B$1)</f>
        <v>67.1784346985756</v>
      </c>
      <c r="H3291" s="17">
        <f ca="1">f_nav_periodreturnrankingper(A3291,参数!$B$2,参数!$B$1,3)</f>
        <v>51.2266928361138</v>
      </c>
      <c r="I3291" s="17">
        <f ca="1">f_nav_adjustedreturn(A3291,参数!$B$3,参数!$B$2)</f>
        <v>54.6636085626911</v>
      </c>
      <c r="J3291" s="17">
        <f ca="1">f_nav_periodreturnrankingper(A3291,参数!$B$3,参数!$B$2,3)</f>
        <v>27.6859504132231</v>
      </c>
      <c r="K3291" s="17">
        <f ca="1">f_nav_adjustedreturn(A3291,参数!$B$4,参数!$B$3)</f>
        <v>-19.0092879256966</v>
      </c>
      <c r="L3291" s="17">
        <f ca="1">f_nav_periodreturnrankingper(A3291,参数!$B$4,参数!$B$3,3)</f>
        <v>24.914089347079</v>
      </c>
      <c r="M3291" s="17">
        <f ca="1">f_nav_adjustedreturn(A3291,参数!$B$5,参数!$B$4)</f>
        <v>9.30074677528853</v>
      </c>
      <c r="N3291" s="17">
        <f ca="1">f_nav_periodreturnrankingper(A3291,参数!$B$5,参数!$B$4,3)</f>
        <v>76.8482490272374</v>
      </c>
      <c r="O3291" s="17">
        <f ca="1">f_nav_adjustedreturn(A3291,参数!$B$6,参数!$B$5)</f>
        <v>5.94130279169648</v>
      </c>
      <c r="P3291" s="17">
        <f ca="1">f_nav_periodreturnrankingper(A3291,参数!$B$6,参数!$B$5,3)</f>
        <v>40.2922755741127</v>
      </c>
      <c r="Q3291" s="25">
        <f>f_return(A3291,1,参数!$B$1-365/2,参数!$B$1)</f>
        <v>71.3421754183808</v>
      </c>
      <c r="R3291" s="25">
        <f ca="1">f_return(A3291,1,参数!$B$4,参数!$B$1)</f>
        <v>27.9097277995784</v>
      </c>
      <c r="S3291" s="25">
        <f ca="1">f_return(A3291,1,参数!$B$6,参数!$B$1)</f>
        <v>19.3196246302177</v>
      </c>
      <c r="T3291" t="str">
        <f>f_info_investtype(A3291)</f>
        <v>偏股混合型基金</v>
      </c>
      <c r="U3291" t="str">
        <f>f_info_fundmanager(A3291)</f>
        <v>邹欣</v>
      </c>
      <c r="V3291">
        <f>f_info_manager_onthepostdays(A3291,1)</f>
        <v>1323</v>
      </c>
      <c r="W3291" s="25">
        <f ca="1">f_return_1w(A3291,"0",参数!$B$2)</f>
        <v>-0.638506876227891</v>
      </c>
      <c r="X3291" s="25">
        <f>f_return_1m(A3291,"0",参数!$B$1)</f>
        <v>15.7382368848026</v>
      </c>
      <c r="Y3291" s="25">
        <f>f_return_3m(A3291,0,参数!$B$1)</f>
        <v>25.4396248534584</v>
      </c>
      <c r="Z3291" s="25">
        <f>f_return_6m(A3291,0,参数!B3290)</f>
        <v>25.1886244921648</v>
      </c>
      <c r="AA3291" t="str">
        <f>f_dq_status(A3291,参数!$B$1)</f>
        <v>开放申购|开放赎回</v>
      </c>
      <c r="AB3291" s="17">
        <f ca="1">f_risk_maxdownside(A3291,参数!$B$6,参数!$B$1)</f>
        <v>-31.7414094350612</v>
      </c>
      <c r="AC3291" s="17">
        <f ca="1">f_risk_maxdownside(A3291,参数!$B$4,参数!$B$1)</f>
        <v>-27.8769230769231</v>
      </c>
      <c r="AD3291" t="str">
        <f ca="1">f_risk_maxdownside_date(A3291,参数!$B$6,参数!$B$1)</f>
        <v>20171114-20181018</v>
      </c>
    </row>
    <row r="3292" spans="1:30">
      <c r="A3292" s="15" t="s">
        <v>3320</v>
      </c>
      <c r="B3292" t="str">
        <f>f_info_name(A3292)</f>
        <v>兴全精选</v>
      </c>
      <c r="C3292" t="str">
        <f>f_info_setupdate(A3292)</f>
        <v>2017-09-06</v>
      </c>
      <c r="D3292" s="16">
        <f t="shared" si="51"/>
        <v>1237</v>
      </c>
      <c r="F3292" s="17">
        <f>f_netasset_total(A3292,参数!$B$1,100000000)</f>
        <v>55.5599048553</v>
      </c>
      <c r="G3292" s="17">
        <f ca="1">f_nav_adjustedreturn(A3292,参数!$B$2,参数!$B$1)</f>
        <v>75.8588114050154</v>
      </c>
      <c r="H3292" s="17">
        <f ca="1">f_nav_periodreturnrankingper(A3292,参数!$B$2,参数!$B$1,3)</f>
        <v>37.4877330716389</v>
      </c>
      <c r="I3292" s="17">
        <f ca="1">f_nav_adjustedreturn(A3292,参数!$B$3,参数!$B$2)</f>
        <v>65.9280370502316</v>
      </c>
      <c r="J3292" s="17">
        <f ca="1">f_nav_periodreturnrankingper(A3292,参数!$B$3,参数!$B$2,3)</f>
        <v>12.396694214876</v>
      </c>
      <c r="K3292" s="17">
        <f ca="1">f_nav_adjustedreturn(A3292,参数!$B$4,参数!$B$3)</f>
        <v>-18.3679404408771</v>
      </c>
      <c r="L3292" s="17">
        <f ca="1">f_nav_periodreturnrankingper(A3292,参数!$B$4,参数!$B$3,3)</f>
        <v>22.680412371134</v>
      </c>
      <c r="M3292" s="17">
        <f ca="1">f_nav_adjustedreturn(A3292,参数!$B$5,参数!$B$4)</f>
        <v>0</v>
      </c>
      <c r="N3292" s="17">
        <f ca="1">f_nav_periodreturnrankingper(A3292,参数!$B$5,参数!$B$4,3)</f>
        <v>0</v>
      </c>
      <c r="O3292" s="17">
        <f ca="1">f_nav_adjustedreturn(A3292,参数!$B$6,参数!$B$5)</f>
        <v>0</v>
      </c>
      <c r="P3292" s="17">
        <f ca="1">f_nav_periodreturnrankingper(A3292,参数!$B$6,参数!$B$5,3)</f>
        <v>0</v>
      </c>
      <c r="Q3292" s="25">
        <f>f_return(A3292,1,参数!$B$1-365/2,参数!$B$1)</f>
        <v>90.2404514136247</v>
      </c>
      <c r="R3292" s="25">
        <f ca="1">f_return(A3292,1,参数!$B$4,参数!$B$1)</f>
        <v>33.5160816326906</v>
      </c>
      <c r="S3292" s="25">
        <f ca="1">f_return(A3292,1,参数!$B$6,参数!$B$1)</f>
        <v>0</v>
      </c>
      <c r="T3292" t="str">
        <f>f_info_investtype(A3292)</f>
        <v>偏股混合型基金</v>
      </c>
      <c r="U3292" t="str">
        <f>f_info_fundmanager(A3292)</f>
        <v>陈宇</v>
      </c>
      <c r="V3292">
        <f>f_info_manager_onthepostdays(A3292,1)</f>
        <v>1254</v>
      </c>
      <c r="W3292" s="25">
        <f ca="1">f_return_1w(A3292,"0",参数!$B$2)</f>
        <v>0.223790669650551</v>
      </c>
      <c r="X3292" s="25">
        <f>f_return_1m(A3292,"0",参数!$B$1)</f>
        <v>15.0910521582734</v>
      </c>
      <c r="Y3292" s="25">
        <f>f_return_3m(A3292,0,参数!$B$1)</f>
        <v>35.5419493628992</v>
      </c>
      <c r="Z3292" s="25">
        <f>f_return_6m(A3292,0,参数!B3291)</f>
        <v>27.6015794166348</v>
      </c>
      <c r="AA3292" t="str">
        <f>f_dq_status(A3292,参数!$B$1)</f>
        <v>暂停大额申购|开放赎回</v>
      </c>
      <c r="AB3292" s="17">
        <f ca="1">f_risk_maxdownside(A3292,参数!$B$6,参数!$B$1)</f>
        <v>-24.8982676432973</v>
      </c>
      <c r="AC3292" s="17">
        <f ca="1">f_risk_maxdownside(A3292,参数!$B$4,参数!$B$1)</f>
        <v>-24.8982676432973</v>
      </c>
      <c r="AD3292" t="str">
        <f ca="1">f_risk_maxdownside_date(A3292,参数!$B$6,参数!$B$1)</f>
        <v>20180127-20181018</v>
      </c>
    </row>
    <row r="3293" spans="1:30">
      <c r="A3293" s="15" t="s">
        <v>3321</v>
      </c>
      <c r="B3293" t="str">
        <f>f_info_name(A3293)</f>
        <v>兴全轻资产</v>
      </c>
      <c r="C3293" t="str">
        <f>f_info_setupdate(A3293)</f>
        <v>2012-04-05</v>
      </c>
      <c r="D3293" s="16">
        <f t="shared" si="51"/>
        <v>3217</v>
      </c>
      <c r="F3293" s="17">
        <f>f_netasset_total(A3293,参数!$B$1,100000000)</f>
        <v>83.6418348604</v>
      </c>
      <c r="G3293" s="17">
        <f ca="1">f_nav_adjustedreturn(A3293,参数!$B$2,参数!$B$1)</f>
        <v>48.2382662661919</v>
      </c>
      <c r="H3293" s="17">
        <f ca="1">f_nav_periodreturnrankingper(A3293,参数!$B$2,参数!$B$1,3)</f>
        <v>80.5691854759568</v>
      </c>
      <c r="I3293" s="17">
        <f ca="1">f_nav_adjustedreturn(A3293,参数!$B$3,参数!$B$2)</f>
        <v>38.1085814360771</v>
      </c>
      <c r="J3293" s="17">
        <f ca="1">f_nav_periodreturnrankingper(A3293,参数!$B$3,参数!$B$2,3)</f>
        <v>60.0550964187328</v>
      </c>
      <c r="K3293" s="17">
        <f ca="1">f_nav_adjustedreturn(A3293,参数!$B$4,参数!$B$3)</f>
        <v>-18.0304335343095</v>
      </c>
      <c r="L3293" s="17">
        <f ca="1">f_nav_periodreturnrankingper(A3293,参数!$B$4,参数!$B$3,3)</f>
        <v>21.4776632302405</v>
      </c>
      <c r="M3293" s="17">
        <f ca="1">f_nav_adjustedreturn(A3293,参数!$B$5,参数!$B$4)</f>
        <v>40.7422347720855</v>
      </c>
      <c r="N3293" s="17">
        <f ca="1">f_nav_periodreturnrankingper(A3293,参数!$B$5,参数!$B$4,3)</f>
        <v>9.72762645914397</v>
      </c>
      <c r="O3293" s="17">
        <f ca="1">f_nav_adjustedreturn(A3293,参数!$B$6,参数!$B$5)</f>
        <v>8.23170731707317</v>
      </c>
      <c r="P3293" s="17">
        <f ca="1">f_nav_periodreturnrankingper(A3293,参数!$B$6,参数!$B$5,3)</f>
        <v>30.8977035490605</v>
      </c>
      <c r="Q3293" s="25">
        <f>f_return(A3293,1,参数!$B$1-365/2,参数!$B$1)</f>
        <v>55.2296415417343</v>
      </c>
      <c r="R3293" s="25">
        <f ca="1">f_return(A3293,1,参数!$B$4,参数!$B$1)</f>
        <v>18.8163380421448</v>
      </c>
      <c r="S3293" s="25">
        <f ca="1">f_return(A3293,1,参数!$B$6,参数!$B$1)</f>
        <v>20.5241828431582</v>
      </c>
      <c r="T3293" t="str">
        <f>f_info_investtype(A3293)</f>
        <v>偏股混合型基金</v>
      </c>
      <c r="U3293" t="str">
        <f>f_info_fundmanager(A3293)</f>
        <v>董理</v>
      </c>
      <c r="V3293">
        <f>f_info_manager_onthepostdays(A3293,1)</f>
        <v>1176</v>
      </c>
      <c r="W3293" s="25">
        <f ca="1">f_return_1w(A3293,"0",参数!$B$2)</f>
        <v>-2.97736220472441</v>
      </c>
      <c r="X3293" s="25">
        <f>f_return_1m(A3293,"0",参数!$B$1)</f>
        <v>10.6118829441324</v>
      </c>
      <c r="Y3293" s="25">
        <f>f_return_3m(A3293,0,参数!$B$1)</f>
        <v>19.171974522293</v>
      </c>
      <c r="Z3293" s="25">
        <f>f_return_6m(A3293,0,参数!B3292)</f>
        <v>14.3922909543052</v>
      </c>
      <c r="AA3293" t="str">
        <f>f_dq_status(A3293,参数!$B$1)</f>
        <v>开放申购|开放赎回</v>
      </c>
      <c r="AB3293" s="17">
        <f ca="1">f_risk_maxdownside(A3293,参数!$B$6,参数!$B$1)</f>
        <v>-23.7782223492427</v>
      </c>
      <c r="AC3293" s="17">
        <f ca="1">f_risk_maxdownside(A3293,参数!$B$4,参数!$B$1)</f>
        <v>-23.5597592433362</v>
      </c>
      <c r="AD3293" t="str">
        <f ca="1">f_risk_maxdownside_date(A3293,参数!$B$6,参数!$B$1)</f>
        <v>20180125-20181018</v>
      </c>
    </row>
    <row r="3294" spans="1:30">
      <c r="A3294" s="15" t="s">
        <v>3322</v>
      </c>
      <c r="B3294" t="str">
        <f>f_info_name(A3294)</f>
        <v>兴全商业模式优选</v>
      </c>
      <c r="C3294" t="str">
        <f>f_info_setupdate(A3294)</f>
        <v>2012-12-18</v>
      </c>
      <c r="D3294" s="16">
        <f t="shared" si="51"/>
        <v>2960</v>
      </c>
      <c r="F3294" s="17">
        <f>f_netasset_total(A3294,参数!$B$1,100000000)</f>
        <v>173.3233820607</v>
      </c>
      <c r="G3294" s="17">
        <f ca="1">f_nav_adjustedreturn(A3294,参数!$B$2,参数!$B$1)</f>
        <v>79.5344751866491</v>
      </c>
      <c r="H3294" s="17">
        <f ca="1">f_nav_periodreturnrankingper(A3294,参数!$B$2,参数!$B$1,3)</f>
        <v>31.6977428851816</v>
      </c>
      <c r="I3294" s="17">
        <f ca="1">f_nav_adjustedreturn(A3294,参数!$B$3,参数!$B$2)</f>
        <v>57.3600552868003</v>
      </c>
      <c r="J3294" s="17">
        <f ca="1">f_nav_periodreturnrankingper(A3294,参数!$B$3,参数!$B$2,3)</f>
        <v>23.2782369146006</v>
      </c>
      <c r="K3294" s="17">
        <f ca="1">f_nav_adjustedreturn(A3294,参数!$B$4,参数!$B$3)</f>
        <v>-0.754458161865561</v>
      </c>
      <c r="L3294" s="17">
        <f ca="1">f_nav_periodreturnrankingper(A3294,参数!$B$4,参数!$B$3,3)</f>
        <v>0.859106529209622</v>
      </c>
      <c r="M3294" s="17">
        <f ca="1">f_nav_adjustedreturn(A3294,参数!$B$5,参数!$B$4)</f>
        <v>9.98487140695913</v>
      </c>
      <c r="N3294" s="17">
        <f ca="1">f_nav_periodreturnrankingper(A3294,参数!$B$5,参数!$B$4,3)</f>
        <v>74.7081712062257</v>
      </c>
      <c r="O3294" s="17">
        <f ca="1">f_nav_adjustedreturn(A3294,参数!$B$6,参数!$B$5)</f>
        <v>12.3344394346062</v>
      </c>
      <c r="P3294" s="17">
        <f ca="1">f_nav_periodreturnrankingper(A3294,参数!$B$6,参数!$B$5,3)</f>
        <v>19.6242171189979</v>
      </c>
      <c r="Q3294" s="25">
        <f>f_return(A3294,1,参数!$B$1-365/2,参数!$B$1)</f>
        <v>84.3856216687863</v>
      </c>
      <c r="R3294" s="25">
        <f ca="1">f_return(A3294,1,参数!$B$4,参数!$B$1)</f>
        <v>40.9661838727085</v>
      </c>
      <c r="S3294" s="25">
        <f ca="1">f_return(A3294,1,参数!$B$6,参数!$B$1)</f>
        <v>28.1289235140991</v>
      </c>
      <c r="T3294" t="str">
        <f>f_info_investtype(A3294)</f>
        <v>偏股混合型基金</v>
      </c>
      <c r="U3294" t="str">
        <f>f_info_fundmanager(A3294)</f>
        <v>乔迁</v>
      </c>
      <c r="V3294">
        <f>f_info_manager_onthepostdays(A3294,1)</f>
        <v>947</v>
      </c>
      <c r="W3294" s="25">
        <f ca="1">f_return_1w(A3294,"0",参数!$B$2)</f>
        <v>-1.72637030643073</v>
      </c>
      <c r="X3294" s="25">
        <f>f_return_1m(A3294,"0",参数!$B$1)</f>
        <v>11.908020804818</v>
      </c>
      <c r="Y3294" s="25">
        <f>f_return_3m(A3294,0,参数!$B$1)</f>
        <v>25.8233302554632</v>
      </c>
      <c r="Z3294" s="25">
        <f>f_return_6m(A3294,0,参数!B3293)</f>
        <v>24.3488794669897</v>
      </c>
      <c r="AA3294" t="str">
        <f>f_dq_status(A3294,参数!$B$1)</f>
        <v>暂停大额申购|开放赎回</v>
      </c>
      <c r="AB3294" s="17">
        <f ca="1">f_risk_maxdownside(A3294,参数!$B$6,参数!$B$1)</f>
        <v>-20.5496564647096</v>
      </c>
      <c r="AC3294" s="17">
        <f ca="1">f_risk_maxdownside(A3294,参数!$B$4,参数!$B$1)</f>
        <v>-20.5496564647096</v>
      </c>
      <c r="AD3294" t="str">
        <f ca="1">f_risk_maxdownside_date(A3294,参数!$B$6,参数!$B$1)</f>
        <v>20180607-20181018</v>
      </c>
    </row>
    <row r="3295" spans="1:30">
      <c r="A3295" s="15" t="s">
        <v>3323</v>
      </c>
      <c r="B3295" t="str">
        <f>f_info_name(A3295)</f>
        <v>兴全合宜A</v>
      </c>
      <c r="C3295" t="str">
        <f>f_info_setupdate(A3295)</f>
        <v>2018-01-23</v>
      </c>
      <c r="D3295" s="16">
        <f t="shared" si="51"/>
        <v>1098</v>
      </c>
      <c r="F3295" s="17">
        <f>f_netasset_total(A3295,参数!$B$1,100000000)</f>
        <v>302.7848454215</v>
      </c>
      <c r="G3295" s="17">
        <f ca="1">f_nav_adjustedreturn(A3295,参数!$B$2,参数!$B$1)</f>
        <v>87.8970474304898</v>
      </c>
      <c r="H3295" s="17">
        <f ca="1">f_nav_periodreturnrankingper(A3295,参数!$B$2,参数!$B$1,3)</f>
        <v>10.6405505558497</v>
      </c>
      <c r="I3295" s="17">
        <f ca="1">f_nav_adjustedreturn(A3295,参数!$B$3,参数!$B$2)</f>
        <v>32.5082696475419</v>
      </c>
      <c r="J3295" s="17">
        <f ca="1">f_nav_periodreturnrankingper(A3295,参数!$B$3,参数!$B$2,3)</f>
        <v>40.5239687848383</v>
      </c>
      <c r="K3295" s="17">
        <f ca="1">f_nav_adjustedreturn(A3295,参数!$B$4,参数!$B$3)</f>
        <v>-12.33</v>
      </c>
      <c r="L3295" s="17">
        <f ca="1">f_nav_periodreturnrankingper(A3295,参数!$B$4,参数!$B$3,3)</f>
        <v>44.801026957638</v>
      </c>
      <c r="M3295" s="17">
        <f ca="1">f_nav_adjustedreturn(A3295,参数!$B$5,参数!$B$4)</f>
        <v>0</v>
      </c>
      <c r="N3295" s="17">
        <f ca="1">f_nav_periodreturnrankingper(A3295,参数!$B$5,参数!$B$4,3)</f>
        <v>0</v>
      </c>
      <c r="O3295" s="17">
        <f ca="1">f_nav_adjustedreturn(A3295,参数!$B$6,参数!$B$5)</f>
        <v>0</v>
      </c>
      <c r="P3295" s="17">
        <f ca="1">f_nav_periodreturnrankingper(A3295,参数!$B$6,参数!$B$5,3)</f>
        <v>0</v>
      </c>
      <c r="Q3295" s="25">
        <f>f_return(A3295,1,参数!$B$1-365/2,参数!$B$1)</f>
        <v>101.916681894622</v>
      </c>
      <c r="R3295" s="25">
        <f ca="1">f_return(A3295,1,参数!$B$4,参数!$B$1)</f>
        <v>29.6885223317229</v>
      </c>
      <c r="S3295" s="25">
        <f ca="1">f_return(A3295,1,参数!$B$6,参数!$B$1)</f>
        <v>0</v>
      </c>
      <c r="T3295" t="str">
        <f>f_info_investtype(A3295)</f>
        <v>灵活配置型基金</v>
      </c>
      <c r="U3295" t="str">
        <f>f_info_fundmanager(A3295)</f>
        <v>谢治宇,杨世进</v>
      </c>
      <c r="V3295">
        <f>f_info_manager_onthepostdays(A3295,1)</f>
        <v>1115</v>
      </c>
      <c r="W3295" s="25">
        <f ca="1">f_return_1w(A3295,"0",参数!$B$2)</f>
        <v>-1.14032848268233</v>
      </c>
      <c r="X3295" s="25">
        <f>f_return_1m(A3295,"0",参数!$B$1)</f>
        <v>14.9084017687934</v>
      </c>
      <c r="Y3295" s="25">
        <f>f_return_3m(A3295,0,参数!$B$1)</f>
        <v>26.7890334572491</v>
      </c>
      <c r="Z3295" s="25">
        <f>f_return_6m(A3295,0,参数!B3294)</f>
        <v>32.3170731707317</v>
      </c>
      <c r="AA3295" t="str">
        <f>f_dq_status(A3295,参数!$B$1)</f>
        <v>暂停大额申购|开放赎回</v>
      </c>
      <c r="AB3295" s="17">
        <f ca="1">f_risk_maxdownside(A3295,参数!$B$6,参数!$B$1)</f>
        <v>-18.5416666666667</v>
      </c>
      <c r="AC3295" s="17">
        <f ca="1">f_risk_maxdownside(A3295,参数!$B$4,参数!$B$1)</f>
        <v>-18.5416666666667</v>
      </c>
      <c r="AD3295" t="str">
        <f ca="1">f_risk_maxdownside_date(A3295,参数!$B$6,参数!$B$1)</f>
        <v>20180310-20181030</v>
      </c>
    </row>
    <row r="3296" spans="1:30">
      <c r="A3296" s="15" t="s">
        <v>3324</v>
      </c>
      <c r="B3296" t="str">
        <f>f_info_name(A3296)</f>
        <v>天治核心成长</v>
      </c>
      <c r="C3296" t="str">
        <f>f_info_setupdate(A3296)</f>
        <v>2006-01-20</v>
      </c>
      <c r="D3296" s="16">
        <f t="shared" si="51"/>
        <v>5484</v>
      </c>
      <c r="F3296" s="17">
        <f>f_netasset_total(A3296,参数!$B$1,100000000)</f>
        <v>5.8041292885</v>
      </c>
      <c r="G3296" s="17">
        <f ca="1">f_nav_adjustedreturn(A3296,参数!$B$2,参数!$B$1)</f>
        <v>38.5324625432193</v>
      </c>
      <c r="H3296" s="17">
        <f ca="1">f_nav_periodreturnrankingper(A3296,参数!$B$2,参数!$B$1,3)</f>
        <v>88.8125613346418</v>
      </c>
      <c r="I3296" s="17">
        <f ca="1">f_nav_adjustedreturn(A3296,参数!$B$3,参数!$B$2)</f>
        <v>39.9838666308147</v>
      </c>
      <c r="J3296" s="17">
        <f ca="1">f_nav_periodreturnrankingper(A3296,参数!$B$3,参数!$B$2,3)</f>
        <v>55.7851239669422</v>
      </c>
      <c r="K3296" s="17">
        <f ca="1">f_nav_adjustedreturn(A3296,参数!$B$4,参数!$B$3)</f>
        <v>-27.4341463414634</v>
      </c>
      <c r="L3296" s="17">
        <f ca="1">f_nav_periodreturnrankingper(A3296,参数!$B$4,参数!$B$3,3)</f>
        <v>69.4158075601375</v>
      </c>
      <c r="M3296" s="17">
        <f ca="1">f_nav_adjustedreturn(A3296,参数!$B$5,参数!$B$4)</f>
        <v>10.2795698924731</v>
      </c>
      <c r="N3296" s="17">
        <f ca="1">f_nav_periodreturnrankingper(A3296,参数!$B$5,参数!$B$4,3)</f>
        <v>74.5136186770428</v>
      </c>
      <c r="O3296" s="17">
        <f ca="1">f_nav_adjustedreturn(A3296,参数!$B$6,参数!$B$5)</f>
        <v>-10.1612919275477</v>
      </c>
      <c r="P3296" s="17">
        <f ca="1">f_nav_periodreturnrankingper(A3296,参数!$B$6,参数!$B$5,3)</f>
        <v>88.517745302714</v>
      </c>
      <c r="Q3296" s="25">
        <f>f_return(A3296,1,参数!$B$1-365/2,参数!$B$1)</f>
        <v>25.4512376230419</v>
      </c>
      <c r="R3296" s="25">
        <f ca="1">f_return(A3296,1,参数!$B$4,参数!$B$1)</f>
        <v>12.0492173077065</v>
      </c>
      <c r="S3296" s="25">
        <f ca="1">f_return(A3296,1,参数!$B$6,参数!$B$1)</f>
        <v>6.82882870389381</v>
      </c>
      <c r="T3296" t="str">
        <f>f_info_investtype(A3296)</f>
        <v>偏股混合型基金</v>
      </c>
      <c r="U3296" t="str">
        <f>f_info_fundmanager(A3296)</f>
        <v>许家涵</v>
      </c>
      <c r="V3296">
        <f>f_info_manager_onthepostdays(A3296,1)</f>
        <v>2081</v>
      </c>
      <c r="W3296" s="25">
        <f ca="1">f_return_1w(A3296,"0",参数!$B$2)</f>
        <v>3.08910891089109</v>
      </c>
      <c r="X3296" s="25">
        <f>f_return_1m(A3296,"0",参数!$B$1)</f>
        <v>3.02857142857142</v>
      </c>
      <c r="Y3296" s="25">
        <f>f_return_3m(A3296,0,参数!$B$1)</f>
        <v>7.52944684657818</v>
      </c>
      <c r="Z3296" s="25">
        <f>f_return_6m(A3296,0,参数!B3295)</f>
        <v>-1.54892877822814</v>
      </c>
      <c r="AA3296" t="str">
        <f>f_dq_status(A3296,参数!$B$1)</f>
        <v>开放申购|开放赎回</v>
      </c>
      <c r="AB3296" s="17">
        <f ca="1">f_risk_maxdownside(A3296,参数!$B$6,参数!$B$1)</f>
        <v>-33.176330481031</v>
      </c>
      <c r="AC3296" s="17">
        <f ca="1">f_risk_maxdownside(A3296,参数!$B$4,参数!$B$1)</f>
        <v>-29.9726989079563</v>
      </c>
      <c r="AD3296" t="str">
        <f ca="1">f_risk_maxdownside_date(A3296,参数!$B$6,参数!$B$1)</f>
        <v>20160406-20181227</v>
      </c>
    </row>
    <row r="3297" spans="1:30">
      <c r="A3297" s="15" t="s">
        <v>3325</v>
      </c>
      <c r="B3297" t="str">
        <f>f_info_name(A3297)</f>
        <v>中银中国精选</v>
      </c>
      <c r="C3297" t="str">
        <f>f_info_setupdate(A3297)</f>
        <v>2005-01-04</v>
      </c>
      <c r="D3297" s="16">
        <f t="shared" si="51"/>
        <v>5865</v>
      </c>
      <c r="F3297" s="17">
        <f>f_netasset_total(A3297,参数!$B$1,100000000)</f>
        <v>17.3636847176</v>
      </c>
      <c r="G3297" s="17">
        <f ca="1">f_nav_adjustedreturn(A3297,参数!$B$2,参数!$B$1)</f>
        <v>66.6131154166475</v>
      </c>
      <c r="H3297" s="17">
        <f ca="1">f_nav_periodreturnrankingper(A3297,参数!$B$2,参数!$B$1,3)</f>
        <v>51.5210991167812</v>
      </c>
      <c r="I3297" s="17">
        <f ca="1">f_nav_adjustedreturn(A3297,参数!$B$3,参数!$B$2)</f>
        <v>38.936901774928</v>
      </c>
      <c r="J3297" s="17">
        <f ca="1">f_nav_periodreturnrankingper(A3297,参数!$B$3,参数!$B$2,3)</f>
        <v>58.1267217630854</v>
      </c>
      <c r="K3297" s="17">
        <f ca="1">f_nav_adjustedreturn(A3297,参数!$B$4,参数!$B$3)</f>
        <v>-14.5326256196969</v>
      </c>
      <c r="L3297" s="17">
        <f ca="1">f_nav_periodreturnrankingper(A3297,参数!$B$4,参数!$B$3,3)</f>
        <v>10.9965635738832</v>
      </c>
      <c r="M3297" s="17">
        <f ca="1">f_nav_adjustedreturn(A3297,参数!$B$5,参数!$B$4)</f>
        <v>20.4661389621812</v>
      </c>
      <c r="N3297" s="17">
        <f ca="1">f_nav_periodreturnrankingper(A3297,参数!$B$5,参数!$B$4,3)</f>
        <v>50.5836575875486</v>
      </c>
      <c r="O3297" s="17">
        <f ca="1">f_nav_adjustedreturn(A3297,参数!$B$6,参数!$B$5)</f>
        <v>-0.159345130775369</v>
      </c>
      <c r="P3297" s="17">
        <f ca="1">f_nav_periodreturnrankingper(A3297,参数!$B$6,参数!$B$5,3)</f>
        <v>61.3778705636743</v>
      </c>
      <c r="Q3297" s="25">
        <f>f_return(A3297,1,参数!$B$1-365/2,参数!$B$1)</f>
        <v>41.5835038669914</v>
      </c>
      <c r="R3297" s="25">
        <f ca="1">f_return(A3297,1,参数!$B$4,参数!$B$1)</f>
        <v>25.5120998066099</v>
      </c>
      <c r="S3297" s="25">
        <f ca="1">f_return(A3297,1,参数!$B$6,参数!$B$1)</f>
        <v>18.7964959075821</v>
      </c>
      <c r="T3297" t="str">
        <f>f_info_investtype(A3297)</f>
        <v>偏股混合型基金</v>
      </c>
      <c r="U3297" t="str">
        <f>f_info_fundmanager(A3297)</f>
        <v>王帅</v>
      </c>
      <c r="V3297">
        <f>f_info_manager_onthepostdays(A3297,1)</f>
        <v>353</v>
      </c>
      <c r="W3297" s="25">
        <f ca="1">f_return_1w(A3297,"0",参数!$B$2)</f>
        <v>-1.14387728114254</v>
      </c>
      <c r="X3297" s="25">
        <f>f_return_1m(A3297,"0",参数!$B$1)</f>
        <v>6.36003821482186</v>
      </c>
      <c r="Y3297" s="25">
        <f>f_return_3m(A3297,0,参数!$B$1)</f>
        <v>20.1325728379836</v>
      </c>
      <c r="Z3297" s="25">
        <f>f_return_6m(A3297,0,参数!B3296)</f>
        <v>19.4045224898219</v>
      </c>
      <c r="AA3297" t="str">
        <f>f_dq_status(A3297,参数!$B$1)</f>
        <v>开放申购|开放赎回</v>
      </c>
      <c r="AB3297" s="17">
        <f ca="1">f_risk_maxdownside(A3297,参数!$B$6,参数!$B$1)</f>
        <v>-22.3844568068102</v>
      </c>
      <c r="AC3297" s="17">
        <f ca="1">f_risk_maxdownside(A3297,参数!$B$4,参数!$B$1)</f>
        <v>-22.3844568068102</v>
      </c>
      <c r="AD3297" t="str">
        <f ca="1">f_risk_maxdownside_date(A3297,参数!$B$6,参数!$B$1)</f>
        <v>20180607-20190103</v>
      </c>
    </row>
    <row r="3298" spans="1:30">
      <c r="A3298" s="15" t="s">
        <v>3326</v>
      </c>
      <c r="B3298" t="str">
        <f>f_info_name(A3298)</f>
        <v>中银持续增长A</v>
      </c>
      <c r="C3298" t="str">
        <f>f_info_setupdate(A3298)</f>
        <v>2006-03-17</v>
      </c>
      <c r="D3298" s="16">
        <f t="shared" si="51"/>
        <v>5428</v>
      </c>
      <c r="F3298" s="17">
        <f>f_netasset_total(A3298,参数!$B$1,100000000)</f>
        <v>21.6184913953</v>
      </c>
      <c r="G3298" s="17">
        <f ca="1">f_nav_adjustedreturn(A3298,参数!$B$2,参数!$B$1)</f>
        <v>90.6810514553942</v>
      </c>
      <c r="H3298" s="17">
        <f ca="1">f_nav_periodreturnrankingper(A3298,参数!$B$2,参数!$B$1,3)</f>
        <v>17.5662414131501</v>
      </c>
      <c r="I3298" s="17">
        <f ca="1">f_nav_adjustedreturn(A3298,参数!$B$3,参数!$B$2)</f>
        <v>19.1569767441861</v>
      </c>
      <c r="J3298" s="17">
        <f ca="1">f_nav_periodreturnrankingper(A3298,参数!$B$3,参数!$B$2,3)</f>
        <v>93.2506887052342</v>
      </c>
      <c r="K3298" s="17">
        <f ca="1">f_nav_adjustedreturn(A3298,参数!$B$4,参数!$B$3)</f>
        <v>-23.5385641253612</v>
      </c>
      <c r="L3298" s="17">
        <f ca="1">f_nav_periodreturnrankingper(A3298,参数!$B$4,参数!$B$3,3)</f>
        <v>47.4226804123711</v>
      </c>
      <c r="M3298" s="17">
        <f ca="1">f_nav_adjustedreturn(A3298,参数!$B$5,参数!$B$4)</f>
        <v>20.6355210507795</v>
      </c>
      <c r="N3298" s="17">
        <f ca="1">f_nav_periodreturnrankingper(A3298,参数!$B$5,参数!$B$4,3)</f>
        <v>50.1945525291829</v>
      </c>
      <c r="O3298" s="17">
        <f ca="1">f_nav_adjustedreturn(A3298,参数!$B$6,参数!$B$5)</f>
        <v>-2.20791897992799</v>
      </c>
      <c r="P3298" s="17">
        <f ca="1">f_nav_periodreturnrankingper(A3298,参数!$B$6,参数!$B$5,3)</f>
        <v>69.937369519833</v>
      </c>
      <c r="Q3298" s="25">
        <f>f_return(A3298,1,参数!$B$1-365/2,参数!$B$1)</f>
        <v>106.280984192218</v>
      </c>
      <c r="R3298" s="25">
        <f ca="1">f_return(A3298,1,参数!$B$4,参数!$B$1)</f>
        <v>20.1942065168057</v>
      </c>
      <c r="S3298" s="25">
        <f ca="1">f_return(A3298,1,参数!$B$6,参数!$B$1)</f>
        <v>15.2239807446233</v>
      </c>
      <c r="T3298" t="str">
        <f>f_info_investtype(A3298)</f>
        <v>偏股混合型基金</v>
      </c>
      <c r="U3298" t="str">
        <f>f_info_fundmanager(A3298)</f>
        <v>钱亚风云</v>
      </c>
      <c r="V3298">
        <f>f_info_manager_onthepostdays(A3298,1)</f>
        <v>512</v>
      </c>
      <c r="W3298" s="25">
        <f ca="1">f_return_1w(A3298,"0",参数!$B$2)</f>
        <v>-2.84427589476179</v>
      </c>
      <c r="X3298" s="25">
        <f>f_return_1m(A3298,"0",参数!$B$1)</f>
        <v>18.1061557788945</v>
      </c>
      <c r="Y3298" s="25">
        <f>f_return_3m(A3298,0,参数!$B$1)</f>
        <v>39.1489361702128</v>
      </c>
      <c r="Z3298" s="25">
        <f>f_return_6m(A3298,0,参数!B3297)</f>
        <v>42.4170181551439</v>
      </c>
      <c r="AA3298" t="str">
        <f>f_dq_status(A3298,参数!$B$1)</f>
        <v>开放申购|开放赎回</v>
      </c>
      <c r="AB3298" s="17">
        <f ca="1">f_risk_maxdownside(A3298,参数!$B$6,参数!$B$1)</f>
        <v>-27.591496822266</v>
      </c>
      <c r="AC3298" s="17">
        <f ca="1">f_risk_maxdownside(A3298,参数!$B$4,参数!$B$1)</f>
        <v>-27.591496822266</v>
      </c>
      <c r="AD3298" t="str">
        <f ca="1">f_risk_maxdownside_date(A3298,参数!$B$6,参数!$B$1)</f>
        <v>20180206-20190102</v>
      </c>
    </row>
    <row r="3299" spans="1:30">
      <c r="A3299" s="15" t="s">
        <v>3327</v>
      </c>
      <c r="B3299" t="str">
        <f>f_info_name(A3299)</f>
        <v>中银收益A</v>
      </c>
      <c r="C3299" t="str">
        <f>f_info_setupdate(A3299)</f>
        <v>2006-10-11</v>
      </c>
      <c r="D3299" s="16">
        <f t="shared" si="51"/>
        <v>5220</v>
      </c>
      <c r="F3299" s="17">
        <f>f_netasset_total(A3299,参数!$B$1,100000000)</f>
        <v>17.9700031691</v>
      </c>
      <c r="G3299" s="17">
        <f ca="1">f_nav_adjustedreturn(A3299,参数!$B$2,参数!$B$1)</f>
        <v>82.5203823220511</v>
      </c>
      <c r="H3299" s="17">
        <f ca="1">f_nav_periodreturnrankingper(A3299,参数!$B$2,参数!$B$1,3)</f>
        <v>27.47791952895</v>
      </c>
      <c r="I3299" s="17">
        <f ca="1">f_nav_adjustedreturn(A3299,参数!$B$3,参数!$B$2)</f>
        <v>43.0853491556367</v>
      </c>
      <c r="J3299" s="17">
        <f ca="1">f_nav_periodreturnrankingper(A3299,参数!$B$3,参数!$B$2,3)</f>
        <v>48.7603305785124</v>
      </c>
      <c r="K3299" s="17">
        <f ca="1">f_nav_adjustedreturn(A3299,参数!$B$4,参数!$B$3)</f>
        <v>-12.4620565497157</v>
      </c>
      <c r="L3299" s="17">
        <f ca="1">f_nav_periodreturnrankingper(A3299,参数!$B$4,参数!$B$3,3)</f>
        <v>5.67010309278351</v>
      </c>
      <c r="M3299" s="17">
        <f ca="1">f_nav_adjustedreturn(A3299,参数!$B$5,参数!$B$4)</f>
        <v>20.2912122541385</v>
      </c>
      <c r="N3299" s="17">
        <f ca="1">f_nav_periodreturnrankingper(A3299,参数!$B$5,参数!$B$4,3)</f>
        <v>51.3618677042802</v>
      </c>
      <c r="O3299" s="17">
        <f ca="1">f_nav_adjustedreturn(A3299,参数!$B$6,参数!$B$5)</f>
        <v>0.717591635010215</v>
      </c>
      <c r="P3299" s="17">
        <f ca="1">f_nav_periodreturnrankingper(A3299,参数!$B$6,参数!$B$5,3)</f>
        <v>58.6638830897704</v>
      </c>
      <c r="Q3299" s="25">
        <f>f_return(A3299,1,参数!$B$1-365/2,参数!$B$1)</f>
        <v>72.8213707737823</v>
      </c>
      <c r="R3299" s="25">
        <f ca="1">f_return(A3299,1,参数!$B$4,参数!$B$1)</f>
        <v>31.7018097438405</v>
      </c>
      <c r="S3299" s="25">
        <f ca="1">f_return(A3299,1,参数!$B$6,参数!$B$1)</f>
        <v>22.4315640744148</v>
      </c>
      <c r="T3299" t="str">
        <f>f_info_investtype(A3299)</f>
        <v>偏股混合型基金</v>
      </c>
      <c r="U3299" t="str">
        <f>f_info_fundmanager(A3299)</f>
        <v>黄珺</v>
      </c>
      <c r="V3299">
        <f>f_info_manager_onthepostdays(A3299,1)</f>
        <v>353</v>
      </c>
      <c r="W3299" s="25">
        <f ca="1">f_return_1w(A3299,"0",参数!$B$2)</f>
        <v>-0.646510743487381</v>
      </c>
      <c r="X3299" s="25">
        <f>f_return_1m(A3299,"0",参数!$B$1)</f>
        <v>19.1140804466206</v>
      </c>
      <c r="Y3299" s="25">
        <f>f_return_3m(A3299,0,参数!$B$1)</f>
        <v>30.3781617831205</v>
      </c>
      <c r="Z3299" s="25">
        <f>f_return_6m(A3299,0,参数!B3298)</f>
        <v>23.612435628457</v>
      </c>
      <c r="AA3299" t="str">
        <f>f_dq_status(A3299,参数!$B$1)</f>
        <v>开放申购|开放赎回</v>
      </c>
      <c r="AB3299" s="17">
        <f ca="1">f_risk_maxdownside(A3299,参数!$B$6,参数!$B$1)</f>
        <v>-20.1775276033773</v>
      </c>
      <c r="AC3299" s="17">
        <f ca="1">f_risk_maxdownside(A3299,参数!$B$4,参数!$B$1)</f>
        <v>-20.1775276033773</v>
      </c>
      <c r="AD3299" t="str">
        <f ca="1">f_risk_maxdownside_date(A3299,参数!$B$6,参数!$B$1)</f>
        <v>20180607-20190103</v>
      </c>
    </row>
    <row r="3300" spans="1:30">
      <c r="A3300" s="15" t="s">
        <v>3328</v>
      </c>
      <c r="B3300" t="str">
        <f>f_info_name(A3300)</f>
        <v>中银动态策略</v>
      </c>
      <c r="C3300" t="str">
        <f>f_info_setupdate(A3300)</f>
        <v>2008-04-03</v>
      </c>
      <c r="D3300" s="16">
        <f t="shared" si="51"/>
        <v>4680</v>
      </c>
      <c r="F3300" s="17">
        <f>f_netasset_total(A3300,参数!$B$1,100000000)</f>
        <v>7.4037623825</v>
      </c>
      <c r="G3300" s="17">
        <f ca="1">f_nav_adjustedreturn(A3300,参数!$B$2,参数!$B$1)</f>
        <v>67.6518910289548</v>
      </c>
      <c r="H3300" s="17">
        <f ca="1">f_nav_periodreturnrankingper(A3300,参数!$B$2,参数!$B$1,3)</f>
        <v>50.5397448478901</v>
      </c>
      <c r="I3300" s="17">
        <f ca="1">f_nav_adjustedreturn(A3300,参数!$B$3,参数!$B$2)</f>
        <v>46.6582742046235</v>
      </c>
      <c r="J3300" s="17">
        <f ca="1">f_nav_periodreturnrankingper(A3300,参数!$B$3,参数!$B$2,3)</f>
        <v>42.0110192837466</v>
      </c>
      <c r="K3300" s="17">
        <f ca="1">f_nav_adjustedreturn(A3300,参数!$B$4,参数!$B$3)</f>
        <v>-32.7846153846154</v>
      </c>
      <c r="L3300" s="17">
        <f ca="1">f_nav_periodreturnrankingper(A3300,参数!$B$4,参数!$B$3,3)</f>
        <v>90.5498281786942</v>
      </c>
      <c r="M3300" s="17">
        <f ca="1">f_nav_adjustedreturn(A3300,参数!$B$5,参数!$B$4)</f>
        <v>38.7062591825669</v>
      </c>
      <c r="N3300" s="17">
        <f ca="1">f_nav_periodreturnrankingper(A3300,参数!$B$5,参数!$B$4,3)</f>
        <v>11.6731517509728</v>
      </c>
      <c r="O3300" s="17">
        <f ca="1">f_nav_adjustedreturn(A3300,参数!$B$6,参数!$B$5)</f>
        <v>5.87486931426231</v>
      </c>
      <c r="P3300" s="17">
        <f ca="1">f_nav_periodreturnrankingper(A3300,参数!$B$6,参数!$B$5,3)</f>
        <v>40.5010438413361</v>
      </c>
      <c r="Q3300" s="25">
        <f>f_return(A3300,1,参数!$B$1-365/2,参数!$B$1)</f>
        <v>58.8326671302408</v>
      </c>
      <c r="R3300" s="25">
        <f ca="1">f_return(A3300,1,参数!$B$4,参数!$B$1)</f>
        <v>18.2119951498701</v>
      </c>
      <c r="S3300" s="25">
        <f ca="1">f_return(A3300,1,参数!$B$6,参数!$B$1)</f>
        <v>19.1870814741067</v>
      </c>
      <c r="T3300" t="str">
        <f>f_info_investtype(A3300)</f>
        <v>偏股混合型基金</v>
      </c>
      <c r="U3300" t="str">
        <f>f_info_fundmanager(A3300)</f>
        <v>王帅</v>
      </c>
      <c r="V3300">
        <f>f_info_manager_onthepostdays(A3300,1)</f>
        <v>512</v>
      </c>
      <c r="W3300" s="25">
        <f ca="1">f_return_1w(A3300,"0",参数!$B$2)</f>
        <v>-1.56694062524003</v>
      </c>
      <c r="X3300" s="25">
        <f>f_return_1m(A3300,"0",参数!$B$1)</f>
        <v>9.93403843966791</v>
      </c>
      <c r="Y3300" s="25">
        <f>f_return_3m(A3300,0,参数!$B$1)</f>
        <v>27.6526906569825</v>
      </c>
      <c r="Z3300" s="25">
        <f>f_return_6m(A3300,0,参数!B3299)</f>
        <v>24.8344997162852</v>
      </c>
      <c r="AA3300" t="str">
        <f>f_dq_status(A3300,参数!$B$1)</f>
        <v>开放申购|开放赎回</v>
      </c>
      <c r="AB3300" s="17">
        <f ca="1">f_risk_maxdownside(A3300,参数!$B$6,参数!$B$1)</f>
        <v>-36.0286900717252</v>
      </c>
      <c r="AC3300" s="17">
        <f ca="1">f_risk_maxdownside(A3300,参数!$B$4,参数!$B$1)</f>
        <v>-35.3057952202794</v>
      </c>
      <c r="AD3300" t="str">
        <f ca="1">f_risk_maxdownside_date(A3300,参数!$B$6,参数!$B$1)</f>
        <v>20180124-20190103</v>
      </c>
    </row>
    <row r="3301" spans="1:30">
      <c r="A3301" s="15" t="s">
        <v>3329</v>
      </c>
      <c r="B3301" t="str">
        <f>f_info_name(A3301)</f>
        <v>中银行业优选</v>
      </c>
      <c r="C3301" t="str">
        <f>f_info_setupdate(A3301)</f>
        <v>2009-04-03</v>
      </c>
      <c r="D3301" s="16">
        <f t="shared" si="51"/>
        <v>4315</v>
      </c>
      <c r="F3301" s="17">
        <f>f_netasset_total(A3301,参数!$B$1,100000000)</f>
        <v>7.8086799647</v>
      </c>
      <c r="G3301" s="17">
        <f ca="1">f_nav_adjustedreturn(A3301,参数!$B$2,参数!$B$1)</f>
        <v>85.7801930307137</v>
      </c>
      <c r="H3301" s="17">
        <f ca="1">f_nav_periodreturnrankingper(A3301,参数!$B$2,参数!$B$1,3)</f>
        <v>12.1757543673902</v>
      </c>
      <c r="I3301" s="17">
        <f ca="1">f_nav_adjustedreturn(A3301,参数!$B$3,参数!$B$2)</f>
        <v>54.8431393260801</v>
      </c>
      <c r="J3301" s="17">
        <f ca="1">f_nav_periodreturnrankingper(A3301,参数!$B$3,参数!$B$2,3)</f>
        <v>12.3188405797101</v>
      </c>
      <c r="K3301" s="17">
        <f ca="1">f_nav_adjustedreturn(A3301,参数!$B$4,参数!$B$3)</f>
        <v>-22.2167447210582</v>
      </c>
      <c r="L3301" s="17">
        <f ca="1">f_nav_periodreturnrankingper(A3301,参数!$B$4,参数!$B$3,3)</f>
        <v>74.1976893453145</v>
      </c>
      <c r="M3301" s="17">
        <f ca="1">f_nav_adjustedreturn(A3301,参数!$B$5,参数!$B$4)</f>
        <v>36.3461860594218</v>
      </c>
      <c r="N3301" s="17">
        <f ca="1">f_nav_periodreturnrankingper(A3301,参数!$B$5,参数!$B$4,3)</f>
        <v>6.93459416863672</v>
      </c>
      <c r="O3301" s="17">
        <f ca="1">f_nav_adjustedreturn(A3301,参数!$B$6,参数!$B$5)</f>
        <v>2.16390172410707</v>
      </c>
      <c r="P3301" s="17">
        <f ca="1">f_nav_periodreturnrankingper(A3301,参数!$B$6,参数!$B$5,3)</f>
        <v>61.7687074829932</v>
      </c>
      <c r="Q3301" s="25">
        <f>f_return(A3301,1,参数!$B$1-365/2,参数!$B$1)</f>
        <v>102.859098091782</v>
      </c>
      <c r="R3301" s="25">
        <f ca="1">f_return(A3301,1,参数!$B$4,参数!$B$1)</f>
        <v>30.7633738561516</v>
      </c>
      <c r="S3301" s="25">
        <f ca="1">f_return(A3301,1,参数!$B$6,参数!$B$1)</f>
        <v>25.2920696471204</v>
      </c>
      <c r="T3301" t="str">
        <f>f_info_investtype(A3301)</f>
        <v>灵活配置型基金</v>
      </c>
      <c r="U3301" t="str">
        <f>f_info_fundmanager(A3301)</f>
        <v>王伟</v>
      </c>
      <c r="V3301">
        <f>f_info_manager_onthepostdays(A3301,1)</f>
        <v>2086</v>
      </c>
      <c r="W3301" s="25">
        <f ca="1">f_return_1w(A3301,"0",参数!$B$2)</f>
        <v>-1.13306805152761</v>
      </c>
      <c r="X3301" s="25">
        <f>f_return_1m(A3301,"0",参数!$B$1)</f>
        <v>15.5610236220472</v>
      </c>
      <c r="Y3301" s="25">
        <f>f_return_3m(A3301,0,参数!$B$1)</f>
        <v>28.4784154948843</v>
      </c>
      <c r="Z3301" s="25">
        <f>f_return_6m(A3301,0,参数!B3300)</f>
        <v>30.0459744337295</v>
      </c>
      <c r="AA3301" t="str">
        <f>f_dq_status(A3301,参数!$B$1)</f>
        <v>开放申购|开放赎回</v>
      </c>
      <c r="AB3301" s="17">
        <f ca="1">f_risk_maxdownside(A3301,参数!$B$6,参数!$B$1)</f>
        <v>-27.2290530087127</v>
      </c>
      <c r="AC3301" s="17">
        <f ca="1">f_risk_maxdownside(A3301,参数!$B$4,参数!$B$1)</f>
        <v>-27.2290530087127</v>
      </c>
      <c r="AD3301" t="str">
        <f ca="1">f_risk_maxdownside_date(A3301,参数!$B$6,参数!$B$1)</f>
        <v>20180127-20190103</v>
      </c>
    </row>
    <row r="3302" spans="1:30">
      <c r="A3302" s="15" t="s">
        <v>3330</v>
      </c>
      <c r="B3302" t="str">
        <f>f_info_name(A3302)</f>
        <v>中银蓝筹精选</v>
      </c>
      <c r="C3302" t="str">
        <f>f_info_setupdate(A3302)</f>
        <v>2010-02-11</v>
      </c>
      <c r="D3302" s="16">
        <f t="shared" si="51"/>
        <v>4001</v>
      </c>
      <c r="F3302" s="17">
        <f>f_netasset_total(A3302,参数!$B$1,100000000)</f>
        <v>4.5976044403</v>
      </c>
      <c r="G3302" s="17">
        <f ca="1">f_nav_adjustedreturn(A3302,参数!$B$2,参数!$B$1)</f>
        <v>64.3176733780761</v>
      </c>
      <c r="H3302" s="17">
        <f ca="1">f_nav_periodreturnrankingper(A3302,参数!$B$2,参数!$B$1,3)</f>
        <v>30.2276336686077</v>
      </c>
      <c r="I3302" s="17">
        <f ca="1">f_nav_adjustedreturn(A3302,参数!$B$3,参数!$B$2)</f>
        <v>58.37023914969</v>
      </c>
      <c r="J3302" s="17">
        <f ca="1">f_nav_periodreturnrankingper(A3302,参数!$B$3,参数!$B$2,3)</f>
        <v>9.86622073578595</v>
      </c>
      <c r="K3302" s="17">
        <f ca="1">f_nav_adjustedreturn(A3302,参数!$B$4,参数!$B$3)</f>
        <v>-24.4310575635877</v>
      </c>
      <c r="L3302" s="17">
        <f ca="1">f_nav_periodreturnrankingper(A3302,参数!$B$4,参数!$B$3,3)</f>
        <v>81.6431322207959</v>
      </c>
      <c r="M3302" s="17">
        <f ca="1">f_nav_adjustedreturn(A3302,参数!$B$5,参数!$B$4)</f>
        <v>32.6602282704126</v>
      </c>
      <c r="N3302" s="17">
        <f ca="1">f_nav_periodreturnrankingper(A3302,参数!$B$5,参数!$B$4,3)</f>
        <v>9.45626477541371</v>
      </c>
      <c r="O3302" s="17">
        <f ca="1">f_nav_adjustedreturn(A3302,参数!$B$6,参数!$B$5)</f>
        <v>-6.76446617766913</v>
      </c>
      <c r="P3302" s="17">
        <f ca="1">f_nav_periodreturnrankingper(A3302,参数!$B$6,参数!$B$5,3)</f>
        <v>90.0680272108844</v>
      </c>
      <c r="Q3302" s="25">
        <f>f_return(A3302,1,参数!$B$1-365/2,参数!$B$1)</f>
        <v>56.7921789049724</v>
      </c>
      <c r="R3302" s="25">
        <f ca="1">f_return(A3302,1,参数!$B$4,参数!$B$1)</f>
        <v>25.2596150860208</v>
      </c>
      <c r="S3302" s="25">
        <f ca="1">f_return(A3302,1,参数!$B$6,参数!$B$1)</f>
        <v>19.0579561512502</v>
      </c>
      <c r="T3302" t="str">
        <f>f_info_investtype(A3302)</f>
        <v>灵活配置型基金</v>
      </c>
      <c r="U3302" t="str">
        <f>f_info_fundmanager(A3302)</f>
        <v>王帅</v>
      </c>
      <c r="V3302">
        <f>f_info_manager_onthepostdays(A3302,1)</f>
        <v>2024</v>
      </c>
      <c r="W3302" s="25">
        <f ca="1">f_return_1w(A3302,"0",参数!$B$2)</f>
        <v>-2.08105147864184</v>
      </c>
      <c r="X3302" s="25">
        <f>f_return_1m(A3302,"0",参数!$B$1)</f>
        <v>7.85609397944199</v>
      </c>
      <c r="Y3302" s="25">
        <f>f_return_3m(A3302,0,参数!$B$1)</f>
        <v>22.6722338204593</v>
      </c>
      <c r="Z3302" s="25">
        <f>f_return_6m(A3302,0,参数!B3301)</f>
        <v>21.2133550488599</v>
      </c>
      <c r="AA3302" t="str">
        <f>f_dq_status(A3302,参数!$B$1)</f>
        <v>开放申购|开放赎回</v>
      </c>
      <c r="AB3302" s="17">
        <f ca="1">f_risk_maxdownside(A3302,参数!$B$6,参数!$B$1)</f>
        <v>-32.0521172638436</v>
      </c>
      <c r="AC3302" s="17">
        <f ca="1">f_risk_maxdownside(A3302,参数!$B$4,参数!$B$1)</f>
        <v>-30.9728656518862</v>
      </c>
      <c r="AD3302" t="str">
        <f ca="1">f_risk_maxdownside_date(A3302,参数!$B$6,参数!$B$1)</f>
        <v>20171111-20190103</v>
      </c>
    </row>
    <row r="3303" spans="1:30">
      <c r="A3303" s="15" t="s">
        <v>3331</v>
      </c>
      <c r="B3303" t="str">
        <f>f_info_name(A3303)</f>
        <v>中银价值精选</v>
      </c>
      <c r="C3303" t="str">
        <f>f_info_setupdate(A3303)</f>
        <v>2010-08-25</v>
      </c>
      <c r="D3303" s="16">
        <f t="shared" si="51"/>
        <v>3806</v>
      </c>
      <c r="F3303" s="17">
        <f>f_netasset_total(A3303,参数!$B$1,100000000)</f>
        <v>2.1239825522</v>
      </c>
      <c r="G3303" s="17">
        <f ca="1">f_nav_adjustedreturn(A3303,参数!$B$2,参数!$B$1)</f>
        <v>71.6640085061138</v>
      </c>
      <c r="H3303" s="17">
        <f ca="1">f_nav_periodreturnrankingper(A3303,参数!$B$2,参数!$B$1,3)</f>
        <v>23.1868713605082</v>
      </c>
      <c r="I3303" s="17">
        <f ca="1">f_nav_adjustedreturn(A3303,参数!$B$3,参数!$B$2)</f>
        <v>46.4953271028037</v>
      </c>
      <c r="J3303" s="17">
        <f ca="1">f_nav_periodreturnrankingper(A3303,参数!$B$3,参数!$B$2,3)</f>
        <v>21.6276477146042</v>
      </c>
      <c r="K3303" s="17">
        <f ca="1">f_nav_adjustedreturn(A3303,参数!$B$4,参数!$B$3)</f>
        <v>-31.1897106109325</v>
      </c>
      <c r="L3303" s="17">
        <f ca="1">f_nav_periodreturnrankingper(A3303,参数!$B$4,参数!$B$3,3)</f>
        <v>95.3786906290116</v>
      </c>
      <c r="M3303" s="17">
        <f ca="1">f_nav_adjustedreturn(A3303,参数!$B$5,参数!$B$4)</f>
        <v>34.9605168700646</v>
      </c>
      <c r="N3303" s="17">
        <f ca="1">f_nav_periodreturnrankingper(A3303,参数!$B$5,参数!$B$4,3)</f>
        <v>7.95902285263987</v>
      </c>
      <c r="O3303" s="17">
        <f ca="1">f_nav_adjustedreturn(A3303,参数!$B$6,参数!$B$5)</f>
        <v>-0.0717875089734395</v>
      </c>
      <c r="P3303" s="17">
        <f ca="1">f_nav_periodreturnrankingper(A3303,参数!$B$6,参数!$B$5,3)</f>
        <v>76.3265306122449</v>
      </c>
      <c r="Q3303" s="25">
        <f>f_return(A3303,1,参数!$B$1-365/2,参数!$B$1)</f>
        <v>71.8068571000161</v>
      </c>
      <c r="R3303" s="25">
        <f ca="1">f_return(A3303,1,参数!$B$4,参数!$B$1)</f>
        <v>20.0364205842179</v>
      </c>
      <c r="S3303" s="25">
        <f ca="1">f_return(A3303,1,参数!$B$6,参数!$B$1)</f>
        <v>18.2887514227208</v>
      </c>
      <c r="T3303" t="str">
        <f>f_info_investtype(A3303)</f>
        <v>灵活配置型基金</v>
      </c>
      <c r="U3303" t="str">
        <f>f_info_fundmanager(A3303)</f>
        <v>王睿</v>
      </c>
      <c r="V3303">
        <f>f_info_manager_onthepostdays(A3303,1)</f>
        <v>512</v>
      </c>
      <c r="W3303" s="25">
        <f ca="1">f_return_1w(A3303,"0",参数!$B$2)</f>
        <v>-2.13319458896982</v>
      </c>
      <c r="X3303" s="25">
        <f>f_return_1m(A3303,"0",参数!$B$1)</f>
        <v>13.6971830985916</v>
      </c>
      <c r="Y3303" s="25">
        <f>f_return_3m(A3303,0,参数!$B$1)</f>
        <v>23.8113496932515</v>
      </c>
      <c r="Z3303" s="25">
        <f>f_return_6m(A3303,0,参数!B3302)</f>
        <v>28.7576687116564</v>
      </c>
      <c r="AA3303" t="str">
        <f>f_dq_status(A3303,参数!$B$1)</f>
        <v>开放申购|开放赎回</v>
      </c>
      <c r="AB3303" s="17">
        <f ca="1">f_risk_maxdownside(A3303,参数!$B$6,参数!$B$1)</f>
        <v>-33.9135021097046</v>
      </c>
      <c r="AC3303" s="17">
        <f ca="1">f_risk_maxdownside(A3303,参数!$B$4,参数!$B$1)</f>
        <v>-33.3510638297872</v>
      </c>
      <c r="AD3303" t="str">
        <f ca="1">f_risk_maxdownside_date(A3303,参数!$B$6,参数!$B$1)</f>
        <v>20180124-20190103</v>
      </c>
    </row>
    <row r="3304" spans="1:30">
      <c r="A3304" s="15" t="s">
        <v>3332</v>
      </c>
      <c r="B3304" t="str">
        <f>f_info_name(A3304)</f>
        <v>中银稳健双利A</v>
      </c>
      <c r="C3304" t="str">
        <f>f_info_setupdate(A3304)</f>
        <v>2010-11-24</v>
      </c>
      <c r="D3304" s="16">
        <f t="shared" si="51"/>
        <v>3715</v>
      </c>
      <c r="F3304" s="17">
        <f>f_netasset_total(A3304,参数!$B$1,100000000)</f>
        <v>37.3700975545</v>
      </c>
      <c r="G3304" s="17">
        <f ca="1">f_nav_adjustedreturn(A3304,参数!$B$2,参数!$B$1)</f>
        <v>10.6685571634907</v>
      </c>
      <c r="H3304" s="17">
        <f ca="1">f_nav_periodreturnrankingper(A3304,参数!$B$2,参数!$B$1,3)</f>
        <v>42.4528301886792</v>
      </c>
      <c r="I3304" s="17">
        <f ca="1">f_nav_adjustedreturn(A3304,参数!$B$3,参数!$B$2)</f>
        <v>12.3611853441002</v>
      </c>
      <c r="J3304" s="17">
        <f ca="1">f_nav_periodreturnrankingper(A3304,参数!$B$3,参数!$B$2,3)</f>
        <v>25.3191489361702</v>
      </c>
      <c r="K3304" s="17">
        <f ca="1">f_nav_adjustedreturn(A3304,参数!$B$4,参数!$B$3)</f>
        <v>1.53425762935056</v>
      </c>
      <c r="L3304" s="17">
        <f ca="1">f_nav_periodreturnrankingper(A3304,参数!$B$4,参数!$B$3,3)</f>
        <v>41.527446300716</v>
      </c>
      <c r="M3304" s="17">
        <f ca="1">f_nav_adjustedreturn(A3304,参数!$B$5,参数!$B$4)</f>
        <v>1.68034536912752</v>
      </c>
      <c r="N3304" s="17">
        <f ca="1">f_nav_periodreturnrankingper(A3304,参数!$B$5,参数!$B$4,3)</f>
        <v>80.110497237569</v>
      </c>
      <c r="O3304" s="17">
        <f ca="1">f_nav_adjustedreturn(A3304,参数!$B$6,参数!$B$5)</f>
        <v>3.33102012491326</v>
      </c>
      <c r="P3304" s="17">
        <f ca="1">f_nav_periodreturnrankingper(A3304,参数!$B$6,参数!$B$5,3)</f>
        <v>22.0338983050847</v>
      </c>
      <c r="Q3304" s="25">
        <f>f_return(A3304,1,参数!$B$1-365/2,参数!$B$1)</f>
        <v>12.4868383319165</v>
      </c>
      <c r="R3304" s="25">
        <f ca="1">f_return(A3304,1,参数!$B$4,参数!$B$1)</f>
        <v>8.07375914159116</v>
      </c>
      <c r="S3304" s="25">
        <f ca="1">f_return(A3304,1,参数!$B$6,参数!$B$1)</f>
        <v>5.82190112192262</v>
      </c>
      <c r="T3304" t="str">
        <f>f_info_investtype(A3304)</f>
        <v>混合债券型二级基金</v>
      </c>
      <c r="U3304" t="str">
        <f>f_info_fundmanager(A3304)</f>
        <v>奚鹏洲</v>
      </c>
      <c r="V3304">
        <f>f_info_manager_onthepostdays(A3304,1)</f>
        <v>3732</v>
      </c>
      <c r="W3304" s="25">
        <f ca="1">f_return_1w(A3304,"0",参数!$B$2)</f>
        <v>-0.23752969121139</v>
      </c>
      <c r="X3304" s="25">
        <f>f_return_1m(A3304,"0",参数!$B$1)</f>
        <v>2.76710222905458</v>
      </c>
      <c r="Y3304" s="25">
        <f>f_return_3m(A3304,0,参数!$B$1)</f>
        <v>5.11006289308176</v>
      </c>
      <c r="Z3304" s="25">
        <f>f_return_6m(A3304,0,参数!B3303)</f>
        <v>3.21064996084574</v>
      </c>
      <c r="AA3304" t="str">
        <f>f_dq_status(A3304,参数!$B$1)</f>
        <v>开放申购|开放赎回</v>
      </c>
      <c r="AB3304" s="17">
        <f ca="1">f_risk_maxdownside(A3304,参数!$B$6,参数!$B$1)</f>
        <v>-5.45369053604066</v>
      </c>
      <c r="AC3304" s="17">
        <f ca="1">f_risk_maxdownside(A3304,参数!$B$4,参数!$B$1)</f>
        <v>-5.13803680981595</v>
      </c>
      <c r="AD3304" t="str">
        <f ca="1">f_risk_maxdownside_date(A3304,参数!$B$6,参数!$B$1)</f>
        <v>20171014-20181018</v>
      </c>
    </row>
    <row r="3305" spans="1:30">
      <c r="A3305" s="15" t="s">
        <v>3333</v>
      </c>
      <c r="B3305" t="str">
        <f>f_info_name(A3305)</f>
        <v>中银转债增强A</v>
      </c>
      <c r="C3305" t="str">
        <f>f_info_setupdate(A3305)</f>
        <v>2011-06-29</v>
      </c>
      <c r="D3305" s="16">
        <f t="shared" si="51"/>
        <v>3498</v>
      </c>
      <c r="F3305" s="17">
        <f>f_netasset_total(A3305,参数!$B$1,100000000)</f>
        <v>8.4374760966</v>
      </c>
      <c r="G3305" s="17">
        <f ca="1">f_nav_adjustedreturn(A3305,参数!$B$2,参数!$B$1)</f>
        <v>33.4654337296345</v>
      </c>
      <c r="H3305" s="17">
        <f ca="1">f_nav_periodreturnrankingper(A3305,参数!$B$2,参数!$B$1,3)</f>
        <v>2.64150943396226</v>
      </c>
      <c r="I3305" s="17">
        <f ca="1">f_nav_adjustedreturn(A3305,参数!$B$3,参数!$B$2)</f>
        <v>26.3772954924875</v>
      </c>
      <c r="J3305" s="17">
        <f ca="1">f_nav_periodreturnrankingper(A3305,参数!$B$3,参数!$B$2,3)</f>
        <v>2.34042553191489</v>
      </c>
      <c r="K3305" s="17">
        <f ca="1">f_nav_adjustedreturn(A3305,参数!$B$4,参数!$B$3)</f>
        <v>-10.3740648379052</v>
      </c>
      <c r="L3305" s="17">
        <f ca="1">f_nav_periodreturnrankingper(A3305,参数!$B$4,参数!$B$3,3)</f>
        <v>92.1241050119332</v>
      </c>
      <c r="M3305" s="17">
        <f ca="1">f_nav_adjustedreturn(A3305,参数!$B$5,参数!$B$4)</f>
        <v>10.5176211453745</v>
      </c>
      <c r="N3305" s="17">
        <f ca="1">f_nav_periodreturnrankingper(A3305,参数!$B$5,参数!$B$4,3)</f>
        <v>4.97237569060773</v>
      </c>
      <c r="O3305" s="17">
        <f ca="1">f_nav_adjustedreturn(A3305,参数!$B$6,参数!$B$5)</f>
        <v>-7.0076726342711</v>
      </c>
      <c r="P3305" s="17">
        <f ca="1">f_nav_periodreturnrankingper(A3305,参数!$B$6,参数!$B$5,3)</f>
        <v>95.7627118644068</v>
      </c>
      <c r="Q3305" s="25">
        <f>f_return(A3305,1,参数!$B$1-365/2,参数!$B$1)</f>
        <v>36.9170228678491</v>
      </c>
      <c r="R3305" s="25">
        <f ca="1">f_return(A3305,1,参数!$B$4,参数!$B$1)</f>
        <v>14.7543795890164</v>
      </c>
      <c r="S3305" s="25">
        <f ca="1">f_return(A3305,1,参数!$B$6,参数!$B$1)</f>
        <v>9.15562999463448</v>
      </c>
      <c r="T3305" t="str">
        <f>f_info_investtype(A3305)</f>
        <v>混合债券型二级基金</v>
      </c>
      <c r="U3305" t="str">
        <f>f_info_fundmanager(A3305)</f>
        <v>李建</v>
      </c>
      <c r="V3305">
        <f>f_info_manager_onthepostdays(A3305,1)</f>
        <v>3515</v>
      </c>
      <c r="W3305" s="25">
        <f ca="1">f_return_1w(A3305,"0",参数!$B$2)</f>
        <v>-0.438404208680413</v>
      </c>
      <c r="X3305" s="25">
        <f>f_return_1m(A3305,"0",参数!$B$1)</f>
        <v>8.25000000000001</v>
      </c>
      <c r="Y3305" s="25">
        <f>f_return_3m(A3305,0,参数!$B$1)</f>
        <v>10.6608251186565</v>
      </c>
      <c r="Z3305" s="25">
        <f>f_return_6m(A3305,0,参数!B3304)</f>
        <v>5.40057224606582</v>
      </c>
      <c r="AA3305" t="str">
        <f>f_dq_status(A3305,参数!$B$1)</f>
        <v>暂停大额申购|开放赎回</v>
      </c>
      <c r="AB3305" s="17">
        <f ca="1">f_risk_maxdownside(A3305,参数!$B$6,参数!$B$1)</f>
        <v>-16.1163134549039</v>
      </c>
      <c r="AC3305" s="17">
        <f ca="1">f_risk_maxdownside(A3305,参数!$B$4,参数!$B$1)</f>
        <v>-15.1968111609367</v>
      </c>
      <c r="AD3305" t="str">
        <f ca="1">f_risk_maxdownside_date(A3305,参数!$B$6,参数!$B$1)</f>
        <v>20160414-20190102</v>
      </c>
    </row>
    <row r="3306" spans="1:30">
      <c r="A3306" s="15" t="s">
        <v>3334</v>
      </c>
      <c r="B3306" t="str">
        <f>f_info_name(A3306)</f>
        <v>中银中小盘成长</v>
      </c>
      <c r="C3306" t="str">
        <f>f_info_setupdate(A3306)</f>
        <v>2011-11-23</v>
      </c>
      <c r="D3306" s="16">
        <f t="shared" si="51"/>
        <v>3351</v>
      </c>
      <c r="F3306" s="17">
        <f>f_netasset_total(A3306,参数!$B$1,100000000)</f>
        <v>0.7474430905</v>
      </c>
      <c r="G3306" s="17">
        <f ca="1">f_nav_adjustedreturn(A3306,参数!$B$2,参数!$B$1)</f>
        <v>82.9538461538461</v>
      </c>
      <c r="H3306" s="17">
        <f ca="1">f_nav_periodreturnrankingper(A3306,参数!$B$2,参数!$B$1,3)</f>
        <v>27.1835132482826</v>
      </c>
      <c r="I3306" s="17">
        <f ca="1">f_nav_adjustedreturn(A3306,参数!$B$3,参数!$B$2)</f>
        <v>48.8095238095238</v>
      </c>
      <c r="J3306" s="17">
        <f ca="1">f_nav_periodreturnrankingper(A3306,参数!$B$3,参数!$B$2,3)</f>
        <v>37.465564738292</v>
      </c>
      <c r="K3306" s="17">
        <f ca="1">f_nav_adjustedreturn(A3306,参数!$B$4,参数!$B$3)</f>
        <v>-23.9024390243902</v>
      </c>
      <c r="L3306" s="17">
        <f ca="1">f_nav_periodreturnrankingper(A3306,参数!$B$4,参数!$B$3,3)</f>
        <v>48.7972508591065</v>
      </c>
      <c r="M3306" s="17">
        <f ca="1">f_nav_adjustedreturn(A3306,参数!$B$5,参数!$B$4)</f>
        <v>7.19051148999259</v>
      </c>
      <c r="N3306" s="17">
        <f ca="1">f_nav_periodreturnrankingper(A3306,参数!$B$5,参数!$B$4,3)</f>
        <v>80.9338521400778</v>
      </c>
      <c r="O3306" s="17">
        <f ca="1">f_nav_adjustedreturn(A3306,参数!$B$6,参数!$B$5)</f>
        <v>-2.59927797833935</v>
      </c>
      <c r="P3306" s="17">
        <f ca="1">f_nav_periodreturnrankingper(A3306,参数!$B$6,参数!$B$5,3)</f>
        <v>71.60751565762</v>
      </c>
      <c r="Q3306" s="25">
        <f>f_return(A3306,1,参数!$B$1-365/2,参数!$B$1)</f>
        <v>81.887973572134</v>
      </c>
      <c r="R3306" s="25">
        <f ca="1">f_return(A3306,1,参数!$B$4,参数!$B$1)</f>
        <v>27.4534095732955</v>
      </c>
      <c r="S3306" s="25">
        <f ca="1">f_return(A3306,1,参数!$B$6,参数!$B$1)</f>
        <v>16.4867143130487</v>
      </c>
      <c r="T3306" t="str">
        <f>f_info_investtype(A3306)</f>
        <v>偏股混合型基金</v>
      </c>
      <c r="U3306" t="str">
        <f>f_info_fundmanager(A3306)</f>
        <v>王伟,王伟然</v>
      </c>
      <c r="V3306">
        <f>f_info_manager_onthepostdays(A3306,1)</f>
        <v>2152</v>
      </c>
      <c r="W3306" s="25">
        <f ca="1">f_return_1w(A3306,"0",参数!$B$2)</f>
        <v>-2.57793764988009</v>
      </c>
      <c r="X3306" s="25">
        <f>f_return_1m(A3306,"0",参数!$B$1)</f>
        <v>12.1463598642022</v>
      </c>
      <c r="Y3306" s="25">
        <f>f_return_3m(A3306,0,参数!$B$1)</f>
        <v>23.4634551495017</v>
      </c>
      <c r="Z3306" s="25">
        <f>f_return_6m(A3306,0,参数!B3305)</f>
        <v>20.8791208791209</v>
      </c>
      <c r="AA3306" t="str">
        <f>f_dq_status(A3306,参数!$B$1)</f>
        <v>开放申购|开放赎回</v>
      </c>
      <c r="AB3306" s="17">
        <f ca="1">f_risk_maxdownside(A3306,参数!$B$6,参数!$B$1)</f>
        <v>-38.1155015197568</v>
      </c>
      <c r="AC3306" s="17">
        <f ca="1">f_risk_maxdownside(A3306,参数!$B$4,参数!$B$1)</f>
        <v>-29.5988934993084</v>
      </c>
      <c r="AD3306" t="str">
        <f ca="1">f_risk_maxdownside_date(A3306,参数!$B$6,参数!$B$1)</f>
        <v>20171114-20190103</v>
      </c>
    </row>
    <row r="3307" spans="1:30">
      <c r="A3307" s="15" t="s">
        <v>3335</v>
      </c>
      <c r="B3307" t="str">
        <f>f_info_name(A3307)</f>
        <v>中银主题策略</v>
      </c>
      <c r="C3307" t="str">
        <f>f_info_setupdate(A3307)</f>
        <v>2012-07-25</v>
      </c>
      <c r="D3307" s="16">
        <f t="shared" si="51"/>
        <v>3106</v>
      </c>
      <c r="F3307" s="17">
        <f>f_netasset_total(A3307,参数!$B$1,100000000)</f>
        <v>3.7768152923</v>
      </c>
      <c r="G3307" s="17">
        <f ca="1">f_nav_adjustedreturn(A3307,参数!$B$2,参数!$B$1)</f>
        <v>84.9236641221374</v>
      </c>
      <c r="H3307" s="17">
        <f ca="1">f_nav_periodreturnrankingper(A3307,参数!$B$2,参数!$B$1,3)</f>
        <v>24.2394504416094</v>
      </c>
      <c r="I3307" s="17">
        <f ca="1">f_nav_adjustedreturn(A3307,参数!$B$3,参数!$B$2)</f>
        <v>59.2705167173252</v>
      </c>
      <c r="J3307" s="17">
        <f ca="1">f_nav_periodreturnrankingper(A3307,参数!$B$3,参数!$B$2,3)</f>
        <v>20.6611570247934</v>
      </c>
      <c r="K3307" s="17">
        <f ca="1">f_nav_adjustedreturn(A3307,参数!$B$4,参数!$B$3)</f>
        <v>-37.6893939393939</v>
      </c>
      <c r="L3307" s="17">
        <f ca="1">f_nav_periodreturnrankingper(A3307,参数!$B$4,参数!$B$3,3)</f>
        <v>98.1099656357388</v>
      </c>
      <c r="M3307" s="17">
        <f ca="1">f_nav_adjustedreturn(A3307,参数!$B$5,参数!$B$4)</f>
        <v>14.7505422993492</v>
      </c>
      <c r="N3307" s="17">
        <f ca="1">f_nav_periodreturnrankingper(A3307,参数!$B$5,参数!$B$4,3)</f>
        <v>65.9533073929961</v>
      </c>
      <c r="O3307" s="17">
        <f ca="1">f_nav_adjustedreturn(A3307,参数!$B$6,参数!$B$5)</f>
        <v>-10.8055957549445</v>
      </c>
      <c r="P3307" s="17">
        <f ca="1">f_nav_periodreturnrankingper(A3307,参数!$B$6,参数!$B$5,3)</f>
        <v>90.3966597077244</v>
      </c>
      <c r="Q3307" s="25">
        <f>f_return(A3307,1,参数!$B$1-365/2,参数!$B$1)</f>
        <v>79.3857909739424</v>
      </c>
      <c r="R3307" s="25">
        <f ca="1">f_return(A3307,1,参数!$B$4,参数!$B$1)</f>
        <v>22.4098654382544</v>
      </c>
      <c r="S3307" s="25">
        <f ca="1">f_return(A3307,1,参数!$B$6,参数!$B$1)</f>
        <v>13.3176055900667</v>
      </c>
      <c r="T3307" t="str">
        <f>f_info_investtype(A3307)</f>
        <v>偏股混合型基金</v>
      </c>
      <c r="U3307" t="str">
        <f>f_info_fundmanager(A3307)</f>
        <v>黄珺</v>
      </c>
      <c r="V3307">
        <f>f_info_manager_onthepostdays(A3307,1)</f>
        <v>701</v>
      </c>
      <c r="W3307" s="25">
        <f ca="1">f_return_1w(A3307,"0",参数!$B$2)</f>
        <v>-2.42085661080074</v>
      </c>
      <c r="X3307" s="25">
        <f>f_return_1m(A3307,"0",参数!$B$1)</f>
        <v>18.7863928899785</v>
      </c>
      <c r="Y3307" s="25">
        <f>f_return_3m(A3307,0,参数!$B$1)</f>
        <v>29.3724966622163</v>
      </c>
      <c r="Z3307" s="25">
        <f>f_return_6m(A3307,0,参数!B3306)</f>
        <v>23.3077905491699</v>
      </c>
      <c r="AA3307" t="str">
        <f>f_dq_status(A3307,参数!$B$1)</f>
        <v>开放申购|开放赎回</v>
      </c>
      <c r="AB3307" s="17">
        <f ca="1">f_risk_maxdownside(A3307,参数!$B$6,参数!$B$1)</f>
        <v>-44.1839893852278</v>
      </c>
      <c r="AC3307" s="17">
        <f ca="1">f_risk_maxdownside(A3307,参数!$B$4,参数!$B$1)</f>
        <v>-40.359168241966</v>
      </c>
      <c r="AD3307" t="str">
        <f ca="1">f_risk_maxdownside_date(A3307,参数!$B$6,参数!$B$1)</f>
        <v>20171117-20190103</v>
      </c>
    </row>
    <row r="3308" spans="1:30">
      <c r="A3308" s="15" t="s">
        <v>3336</v>
      </c>
      <c r="B3308" t="str">
        <f>f_info_name(A3308)</f>
        <v>中银稳健策略灵活</v>
      </c>
      <c r="C3308" t="str">
        <f>f_info_setupdate(A3308)</f>
        <v>2012-09-19</v>
      </c>
      <c r="D3308" s="16">
        <f t="shared" si="51"/>
        <v>3050</v>
      </c>
      <c r="F3308" s="17">
        <f>f_netasset_total(A3308,参数!$B$1,100000000)</f>
        <v>9.8473146905</v>
      </c>
      <c r="G3308" s="17">
        <f ca="1">f_nav_adjustedreturn(A3308,参数!$B$2,参数!$B$1)</f>
        <v>31.2883435582822</v>
      </c>
      <c r="H3308" s="17">
        <f ca="1">f_nav_periodreturnrankingper(A3308,参数!$B$2,参数!$B$1,3)</f>
        <v>62.2022233986236</v>
      </c>
      <c r="I3308" s="17">
        <f ca="1">f_nav_adjustedreturn(A3308,参数!$B$3,参数!$B$2)</f>
        <v>13.5055891515485</v>
      </c>
      <c r="J3308" s="17">
        <f ca="1">f_nav_periodreturnrankingper(A3308,参数!$B$3,参数!$B$2,3)</f>
        <v>72.6309921962096</v>
      </c>
      <c r="K3308" s="17">
        <f ca="1">f_nav_adjustedreturn(A3308,参数!$B$4,参数!$B$3)</f>
        <v>2.6716839134525</v>
      </c>
      <c r="L3308" s="17">
        <f ca="1">f_nav_periodreturnrankingper(A3308,参数!$B$4,参数!$B$3,3)</f>
        <v>7.89473684210526</v>
      </c>
      <c r="M3308" s="17">
        <f ca="1">f_nav_adjustedreturn(A3308,参数!$B$5,参数!$B$4)</f>
        <v>4.72440944881891</v>
      </c>
      <c r="N3308" s="17">
        <f ca="1">f_nav_periodreturnrankingper(A3308,参数!$B$5,参数!$B$4,3)</f>
        <v>78.1717888100867</v>
      </c>
      <c r="O3308" s="17">
        <f ca="1">f_nav_adjustedreturn(A3308,参数!$B$6,参数!$B$5)</f>
        <v>0.994035785288276</v>
      </c>
      <c r="P3308" s="17">
        <f ca="1">f_nav_periodreturnrankingper(A3308,参数!$B$6,参数!$B$5,3)</f>
        <v>69.9319727891156</v>
      </c>
      <c r="Q3308" s="25">
        <f>f_return(A3308,1,参数!$B$1-365/2,参数!$B$1)</f>
        <v>22.2257597027846</v>
      </c>
      <c r="R3308" s="25">
        <f ca="1">f_return(A3308,1,参数!$B$4,参数!$B$1)</f>
        <v>15.2148684231409</v>
      </c>
      <c r="S3308" s="25">
        <f ca="1">f_return(A3308,1,参数!$B$6,参数!$B$1)</f>
        <v>10.0728471362776</v>
      </c>
      <c r="T3308" t="str">
        <f>f_info_investtype(A3308)</f>
        <v>灵活配置型基金</v>
      </c>
      <c r="U3308" t="str">
        <f>f_info_fundmanager(A3308)</f>
        <v>涂海强</v>
      </c>
      <c r="V3308">
        <f>f_info_manager_onthepostdays(A3308,1)</f>
        <v>262</v>
      </c>
      <c r="W3308" s="25">
        <f ca="1">f_return_1w(A3308,"0",参数!$B$2)</f>
        <v>-1.42436540144824</v>
      </c>
      <c r="X3308" s="25">
        <f>f_return_1m(A3308,"0",参数!$B$1)</f>
        <v>3.69142492827543</v>
      </c>
      <c r="Y3308" s="25">
        <f>f_return_3m(A3308,0,参数!$B$1)</f>
        <v>9.18367346938776</v>
      </c>
      <c r="Z3308" s="25">
        <f>f_return_6m(A3308,0,参数!B3307)</f>
        <v>8.09476142809475</v>
      </c>
      <c r="AA3308" t="str">
        <f>f_dq_status(A3308,参数!$B$1)</f>
        <v>开放申购|开放赎回</v>
      </c>
      <c r="AB3308" s="17">
        <f ca="1">f_risk_maxdownside(A3308,参数!$B$6,参数!$B$1)</f>
        <v>-5.45036412418552</v>
      </c>
      <c r="AC3308" s="17">
        <f ca="1">f_risk_maxdownside(A3308,参数!$B$4,参数!$B$1)</f>
        <v>-5.45036412418552</v>
      </c>
      <c r="AD3308" t="str">
        <f ca="1">f_risk_maxdownside_date(A3308,参数!$B$6,参数!$B$1)</f>
        <v>20200306-20200319</v>
      </c>
    </row>
    <row r="3309" spans="1:30">
      <c r="A3309" s="15" t="s">
        <v>3337</v>
      </c>
      <c r="B3309" t="str">
        <f>f_info_name(A3309)</f>
        <v>中银产业债A</v>
      </c>
      <c r="C3309" t="str">
        <f>f_info_setupdate(A3309)</f>
        <v>2020-03-06</v>
      </c>
      <c r="D3309" s="16">
        <f t="shared" si="51"/>
        <v>325</v>
      </c>
      <c r="F3309" s="17">
        <f>f_netasset_total(A3309,参数!$B$1,100000000)</f>
        <v>4.6314067544</v>
      </c>
      <c r="G3309" s="17">
        <f ca="1">f_nav_adjustedreturn(A3309,参数!$B$2,参数!$B$1)</f>
        <v>0</v>
      </c>
      <c r="H3309" s="17">
        <f ca="1">f_nav_periodreturnrankingper(A3309,参数!$B$2,参数!$B$1,3)</f>
        <v>0</v>
      </c>
      <c r="I3309" s="17">
        <f ca="1">f_nav_adjustedreturn(A3309,参数!$B$3,参数!$B$2)</f>
        <v>0</v>
      </c>
      <c r="J3309" s="17">
        <f ca="1">f_nav_periodreturnrankingper(A3309,参数!$B$3,参数!$B$2,3)</f>
        <v>0</v>
      </c>
      <c r="K3309" s="17">
        <f ca="1">f_nav_adjustedreturn(A3309,参数!$B$4,参数!$B$3)</f>
        <v>0</v>
      </c>
      <c r="L3309" s="17">
        <f ca="1">f_nav_periodreturnrankingper(A3309,参数!$B$4,参数!$B$3,3)</f>
        <v>0</v>
      </c>
      <c r="M3309" s="17">
        <f ca="1">f_nav_adjustedreturn(A3309,参数!$B$5,参数!$B$4)</f>
        <v>0</v>
      </c>
      <c r="N3309" s="17">
        <f ca="1">f_nav_periodreturnrankingper(A3309,参数!$B$5,参数!$B$4,3)</f>
        <v>0</v>
      </c>
      <c r="O3309" s="17">
        <f ca="1">f_nav_adjustedreturn(A3309,参数!$B$6,参数!$B$5)</f>
        <v>0</v>
      </c>
      <c r="P3309" s="17">
        <f ca="1">f_nav_periodreturnrankingper(A3309,参数!$B$6,参数!$B$5,3)</f>
        <v>0</v>
      </c>
      <c r="Q3309" s="25">
        <f>f_return(A3309,1,参数!$B$1-365/2,参数!$B$1)</f>
        <v>12.9428922474693</v>
      </c>
      <c r="R3309" s="25">
        <f ca="1">f_return(A3309,1,参数!$B$4,参数!$B$1)</f>
        <v>0</v>
      </c>
      <c r="S3309" s="25">
        <f ca="1">f_return(A3309,1,参数!$B$6,参数!$B$1)</f>
        <v>0</v>
      </c>
      <c r="T3309" t="str">
        <f>f_info_investtype(A3309)</f>
        <v>混合债券型二级基金</v>
      </c>
      <c r="U3309" t="str">
        <f>f_info_fundmanager(A3309)</f>
        <v>白洁,范锐</v>
      </c>
      <c r="V3309">
        <f>f_info_manager_onthepostdays(A3309,1)</f>
        <v>342</v>
      </c>
      <c r="W3309" s="25">
        <f ca="1">f_return_1w(A3309,"0",参数!$B$2)</f>
        <v>0</v>
      </c>
      <c r="X3309" s="25">
        <f>f_return_1m(A3309,"0",参数!$B$1)</f>
        <v>2.85419532324621</v>
      </c>
      <c r="Y3309" s="25">
        <f>f_return_3m(A3309,0,参数!$B$1)</f>
        <v>3.74609781477627</v>
      </c>
      <c r="Z3309" s="25">
        <f>f_return_6m(A3309,0,参数!B3308)</f>
        <v>3.12527204666145</v>
      </c>
      <c r="AA3309" t="str">
        <f>f_dq_status(A3309,参数!$B$1)</f>
        <v>开放申购|开放赎回</v>
      </c>
      <c r="AB3309" s="17">
        <f ca="1">f_risk_maxdownside(A3309,参数!$B$6,参数!$B$1)</f>
        <v>-4.24159854677566</v>
      </c>
      <c r="AC3309" s="17">
        <f ca="1">f_risk_maxdownside(A3309,参数!$B$4,参数!$B$1)</f>
        <v>-4.24159854677566</v>
      </c>
      <c r="AD3309" t="str">
        <f ca="1">f_risk_maxdownside_date(A3309,参数!$B$6,参数!$B$1)</f>
        <v>20200307-20200323</v>
      </c>
    </row>
    <row r="3310" spans="1:30">
      <c r="A3310" s="15" t="s">
        <v>3338</v>
      </c>
      <c r="B3310" t="str">
        <f>f_info_name(A3310)</f>
        <v>天弘文化新兴产业</v>
      </c>
      <c r="C3310" t="str">
        <f>f_info_setupdate(A3310)</f>
        <v>2017-08-09</v>
      </c>
      <c r="D3310" s="16">
        <f t="shared" si="51"/>
        <v>1265</v>
      </c>
      <c r="F3310" s="17">
        <f>f_netasset_total(A3310,参数!$B$1,100000000)</f>
        <v>6.6100203453</v>
      </c>
      <c r="G3310" s="17">
        <f ca="1">f_nav_adjustedreturn(A3310,参数!$B$2,参数!$B$1)</f>
        <v>49.9079189686924</v>
      </c>
      <c r="H3310" s="17">
        <f ca="1">f_nav_periodreturnrankingper(A3310,参数!$B$2,参数!$B$1,3)</f>
        <v>73.0392156862745</v>
      </c>
      <c r="I3310" s="17">
        <f ca="1">f_nav_adjustedreturn(A3310,参数!$B$3,参数!$B$2)</f>
        <v>76.8189681489773</v>
      </c>
      <c r="J3310" s="17">
        <f ca="1">f_nav_periodreturnrankingper(A3310,参数!$B$3,参数!$B$2,3)</f>
        <v>10.3244837758112</v>
      </c>
      <c r="K3310" s="17">
        <f ca="1">f_nav_adjustedreturn(A3310,参数!$B$4,参数!$B$3)</f>
        <v>-11.7942734045418</v>
      </c>
      <c r="L3310" s="17">
        <f ca="1">f_nav_periodreturnrankingper(A3310,参数!$B$4,参数!$B$3,3)</f>
        <v>5.45454545454545</v>
      </c>
      <c r="M3310" s="17">
        <f ca="1">f_nav_adjustedreturn(A3310,参数!$B$5,参数!$B$4)</f>
        <v>0</v>
      </c>
      <c r="N3310" s="17">
        <f ca="1">f_nav_periodreturnrankingper(A3310,参数!$B$5,参数!$B$4,3)</f>
        <v>0</v>
      </c>
      <c r="O3310" s="17">
        <f ca="1">f_nav_adjustedreturn(A3310,参数!$B$6,参数!$B$5)</f>
        <v>0</v>
      </c>
      <c r="P3310" s="17">
        <f ca="1">f_nav_periodreturnrankingper(A3310,参数!$B$6,参数!$B$5,3)</f>
        <v>0</v>
      </c>
      <c r="Q3310" s="25">
        <f>f_return(A3310,1,参数!$B$1-365/2,参数!$B$1)</f>
        <v>50.3185340900549</v>
      </c>
      <c r="R3310" s="25">
        <f ca="1">f_return(A3310,1,参数!$B$4,参数!$B$1)</f>
        <v>32.6899067675276</v>
      </c>
      <c r="S3310" s="25">
        <f ca="1">f_return(A3310,1,参数!$B$6,参数!$B$1)</f>
        <v>0</v>
      </c>
      <c r="T3310" t="str">
        <f>f_info_investtype(A3310)</f>
        <v>普通股票型基金</v>
      </c>
      <c r="U3310" t="str">
        <f>f_info_fundmanager(A3310)</f>
        <v>田俊维</v>
      </c>
      <c r="V3310">
        <f>f_info_manager_onthepostdays(A3310,1)</f>
        <v>1282</v>
      </c>
      <c r="W3310" s="25">
        <f ca="1">f_return_1w(A3310,"0",参数!$B$2)</f>
        <v>-4.30664170062783</v>
      </c>
      <c r="X3310" s="25">
        <f>f_return_1m(A3310,"0",参数!$B$1)</f>
        <v>8.61479442915519</v>
      </c>
      <c r="Y3310" s="25">
        <f>f_return_3m(A3310,0,参数!$B$1)</f>
        <v>16.16125579736</v>
      </c>
      <c r="Z3310" s="25">
        <f>f_return_6m(A3310,0,参数!B3309)</f>
        <v>11.7693003370879</v>
      </c>
      <c r="AA3310" t="str">
        <f>f_dq_status(A3310,参数!$B$1)</f>
        <v>开放申购|开放赎回</v>
      </c>
      <c r="AB3310" s="17">
        <f ca="1">f_risk_maxdownside(A3310,参数!$B$6,参数!$B$1)</f>
        <v>-28.8707328911179</v>
      </c>
      <c r="AC3310" s="17">
        <f ca="1">f_risk_maxdownside(A3310,参数!$B$4,参数!$B$1)</f>
        <v>-28.8707328911179</v>
      </c>
      <c r="AD3310" t="str">
        <f ca="1">f_risk_maxdownside_date(A3310,参数!$B$6,参数!$B$1)</f>
        <v>20180607-20181018</v>
      </c>
    </row>
    <row r="3311" spans="1:30">
      <c r="A3311" s="15" t="s">
        <v>3339</v>
      </c>
      <c r="B3311" t="str">
        <f>f_info_name(A3311)</f>
        <v>前海开源沪港深农业主题精选</v>
      </c>
      <c r="C3311" t="str">
        <f>f_info_setupdate(A3311)</f>
        <v>2016-07-20</v>
      </c>
      <c r="D3311" s="16">
        <f t="shared" si="51"/>
        <v>1650</v>
      </c>
      <c r="F3311" s="17">
        <f>f_netasset_total(A3311,参数!$B$1,100000000)</f>
        <v>3.9570024368</v>
      </c>
      <c r="G3311" s="17">
        <f ca="1">f_nav_adjustedreturn(A3311,参数!$B$2,参数!$B$1)</f>
        <v>37.7019748653501</v>
      </c>
      <c r="H3311" s="17">
        <f ca="1">f_nav_periodreturnrankingper(A3311,参数!$B$2,参数!$B$1,3)</f>
        <v>56.0084700899947</v>
      </c>
      <c r="I3311" s="17">
        <f ca="1">f_nav_adjustedreturn(A3311,参数!$B$3,参数!$B$2)</f>
        <v>16.0416666666667</v>
      </c>
      <c r="J3311" s="17">
        <f ca="1">f_nav_periodreturnrankingper(A3311,参数!$B$3,参数!$B$2,3)</f>
        <v>67.1125975473802</v>
      </c>
      <c r="K3311" s="17">
        <f ca="1">f_nav_adjustedreturn(A3311,参数!$B$4,参数!$B$3)</f>
        <v>-10.6145251396648</v>
      </c>
      <c r="L3311" s="17">
        <f ca="1">f_nav_periodreturnrankingper(A3311,参数!$B$4,参数!$B$3,3)</f>
        <v>42.2978177150193</v>
      </c>
      <c r="M3311" s="17">
        <f ca="1">f_nav_adjustedreturn(A3311,参数!$B$5,参数!$B$4)</f>
        <v>20.2008928571429</v>
      </c>
      <c r="N3311" s="17">
        <f ca="1">f_nav_periodreturnrankingper(A3311,参数!$B$5,参数!$B$4,3)</f>
        <v>22.4586288416076</v>
      </c>
      <c r="O3311" s="17">
        <f ca="1">f_nav_adjustedreturn(A3311,参数!$B$6,参数!$B$5)</f>
        <v>0</v>
      </c>
      <c r="P3311" s="17">
        <f ca="1">f_nav_periodreturnrankingper(A3311,参数!$B$6,参数!$B$5,3)</f>
        <v>0</v>
      </c>
      <c r="Q3311" s="25">
        <f>f_return(A3311,1,参数!$B$1-365/2,参数!$B$1)</f>
        <v>-17.187907977144</v>
      </c>
      <c r="R3311" s="25">
        <f ca="1">f_return(A3311,1,参数!$B$4,参数!$B$1)</f>
        <v>12.605587136191</v>
      </c>
      <c r="S3311" s="25">
        <f ca="1">f_return(A3311,1,参数!$B$6,参数!$B$1)</f>
        <v>0</v>
      </c>
      <c r="T3311" t="str">
        <f>f_info_investtype(A3311)</f>
        <v>灵活配置型基金</v>
      </c>
      <c r="U3311" t="str">
        <f>f_info_fundmanager(A3311)</f>
        <v>石峰,吴国清</v>
      </c>
      <c r="V3311">
        <f>f_info_manager_onthepostdays(A3311,1)</f>
        <v>605</v>
      </c>
      <c r="W3311" s="25">
        <f ca="1">f_return_1w(A3311,"0",参数!$B$2)</f>
        <v>-7.55186721991701</v>
      </c>
      <c r="X3311" s="25">
        <f>f_return_1m(A3311,"0",参数!$B$1)</f>
        <v>3.29966329966329</v>
      </c>
      <c r="Y3311" s="25">
        <f>f_return_3m(A3311,0,参数!$B$1)</f>
        <v>-2.84990500316656</v>
      </c>
      <c r="Z3311" s="25">
        <f>f_return_6m(A3311,0,参数!B3310)</f>
        <v>-10.7200866269626</v>
      </c>
      <c r="AA3311" t="str">
        <f>f_dq_status(A3311,参数!$B$1)</f>
        <v>开放申购|开放赎回</v>
      </c>
      <c r="AB3311" s="17">
        <f ca="1">f_risk_maxdownside(A3311,参数!$B$6,参数!$B$1)</f>
        <v>-24.94497432135</v>
      </c>
      <c r="AC3311" s="17">
        <f ca="1">f_risk_maxdownside(A3311,参数!$B$4,参数!$B$1)</f>
        <v>-24.94497432135</v>
      </c>
      <c r="AD3311" t="str">
        <f ca="1">f_risk_maxdownside_date(A3311,参数!$B$6,参数!$B$1)</f>
        <v>20191030-20200203</v>
      </c>
    </row>
    <row r="3312" spans="1:30">
      <c r="A3312" s="15" t="s">
        <v>3340</v>
      </c>
      <c r="B3312" t="str">
        <f>f_info_name(A3312)</f>
        <v>工银瑞信双债增强</v>
      </c>
      <c r="C3312" t="str">
        <f>f_info_setupdate(A3312)</f>
        <v>2016-09-26</v>
      </c>
      <c r="D3312" s="16">
        <f t="shared" si="51"/>
        <v>1582</v>
      </c>
      <c r="F3312" s="17">
        <f>f_netasset_total(A3312,参数!$B$1,100000000)</f>
        <v>0.8322569931</v>
      </c>
      <c r="G3312" s="17">
        <f ca="1">f_nav_adjustedreturn(A3312,参数!$B$2,参数!$B$1)</f>
        <v>8.07221474108753</v>
      </c>
      <c r="H3312" s="17">
        <f ca="1">f_nav_periodreturnrankingper(A3312,参数!$B$2,参数!$B$1,3)</f>
        <v>60.9433962264151</v>
      </c>
      <c r="I3312" s="17">
        <f ca="1">f_nav_adjustedreturn(A3312,参数!$B$3,参数!$B$2)</f>
        <v>21.6642805125922</v>
      </c>
      <c r="J3312" s="17">
        <f ca="1">f_nav_periodreturnrankingper(A3312,参数!$B$3,参数!$B$2,3)</f>
        <v>7.65957446808511</v>
      </c>
      <c r="K3312" s="17">
        <f ca="1">f_nav_adjustedreturn(A3312,参数!$B$4,参数!$B$3)</f>
        <v>-5.99429115128448</v>
      </c>
      <c r="L3312" s="17">
        <f ca="1">f_nav_periodreturnrankingper(A3312,参数!$B$4,参数!$B$3,3)</f>
        <v>85.9188544152745</v>
      </c>
      <c r="M3312" s="17">
        <f ca="1">f_nav_adjustedreturn(A3312,参数!$B$5,参数!$B$4)</f>
        <v>5.32176742660969</v>
      </c>
      <c r="N3312" s="17">
        <f ca="1">f_nav_periodreturnrankingper(A3312,参数!$B$5,参数!$B$4,3)</f>
        <v>32.0441988950276</v>
      </c>
      <c r="O3312" s="17">
        <f ca="1">f_nav_adjustedreturn(A3312,参数!$B$6,参数!$B$5)</f>
        <v>0</v>
      </c>
      <c r="P3312" s="17">
        <f ca="1">f_nav_periodreturnrankingper(A3312,参数!$B$6,参数!$B$5,3)</f>
        <v>0</v>
      </c>
      <c r="Q3312" s="25">
        <f>f_return(A3312,1,参数!$B$1-365/2,参数!$B$1)</f>
        <v>1.60861399865868</v>
      </c>
      <c r="R3312" s="25">
        <f ca="1">f_return(A3312,1,参数!$B$4,参数!$B$1)</f>
        <v>7.31220880672483</v>
      </c>
      <c r="S3312" s="25">
        <f ca="1">f_return(A3312,1,参数!$B$6,参数!$B$1)</f>
        <v>0</v>
      </c>
      <c r="T3312" t="str">
        <f>f_info_investtype(A3312)</f>
        <v>混合债券型二级基金</v>
      </c>
      <c r="U3312" t="str">
        <f>f_info_fundmanager(A3312)</f>
        <v>张洋</v>
      </c>
      <c r="V3312">
        <f>f_info_manager_onthepostdays(A3312,1)</f>
        <v>1599</v>
      </c>
      <c r="W3312" s="25">
        <f ca="1">f_return_1w(A3312,"0",参数!$B$2)</f>
        <v>-0.612423447069127</v>
      </c>
      <c r="X3312" s="25">
        <f>f_return_1m(A3312,"0",参数!$B$1)</f>
        <v>2.5838111575873</v>
      </c>
      <c r="Y3312" s="25">
        <f>f_return_3m(A3312,0,参数!$B$1)</f>
        <v>1.3714570257249</v>
      </c>
      <c r="Z3312" s="25">
        <f>f_return_6m(A3312,0,参数!B3311)</f>
        <v>-3.4867706077599</v>
      </c>
      <c r="AA3312" t="str">
        <f>f_dq_status(A3312,参数!$B$1)</f>
        <v>开放申购|开放赎回</v>
      </c>
      <c r="AB3312" s="17">
        <f ca="1">f_risk_maxdownside(A3312,参数!$B$6,参数!$B$1)</f>
        <v>-11.0161443494777</v>
      </c>
      <c r="AC3312" s="17">
        <f ca="1">f_risk_maxdownside(A3312,参数!$B$4,参数!$B$1)</f>
        <v>-11.0161443494777</v>
      </c>
      <c r="AD3312" t="str">
        <f ca="1">f_risk_maxdownside_date(A3312,参数!$B$6,参数!$B$1)</f>
        <v>20180125-20181018</v>
      </c>
    </row>
    <row r="3313" spans="1:30">
      <c r="A3313" s="15" t="s">
        <v>3341</v>
      </c>
      <c r="B3313" t="str">
        <f>f_info_name(A3313)</f>
        <v>建信优势动力</v>
      </c>
      <c r="C3313" t="str">
        <f>f_info_setupdate(A3313)</f>
        <v>2013-03-19</v>
      </c>
      <c r="D3313" s="16">
        <f t="shared" si="51"/>
        <v>2869</v>
      </c>
      <c r="F3313" s="17">
        <f>f_netasset_total(A3313,参数!$B$1,100000000)</f>
        <v>5.3859611763</v>
      </c>
      <c r="G3313" s="17">
        <f ca="1">f_nav_adjustedreturn(A3313,参数!$B$2,参数!$B$1)</f>
        <v>84.3454038997215</v>
      </c>
      <c r="H3313" s="17">
        <f ca="1">f_nav_periodreturnrankingper(A3313,参数!$B$2,参数!$B$1,3)</f>
        <v>25.5152109911678</v>
      </c>
      <c r="I3313" s="17">
        <f ca="1">f_nav_adjustedreturn(A3313,参数!$B$3,参数!$B$2)</f>
        <v>58.0105633802817</v>
      </c>
      <c r="J3313" s="17">
        <f ca="1">f_nav_periodreturnrankingper(A3313,参数!$B$3,参数!$B$2,3)</f>
        <v>22.038567493113</v>
      </c>
      <c r="K3313" s="17">
        <f ca="1">f_nav_adjustedreturn(A3313,参数!$B$4,参数!$B$3)</f>
        <v>-22.3513328776487</v>
      </c>
      <c r="L3313" s="17">
        <f ca="1">f_nav_periodreturnrankingper(A3313,参数!$B$4,参数!$B$3,3)</f>
        <v>40.7216494845361</v>
      </c>
      <c r="M3313" s="17">
        <f ca="1">f_nav_adjustedreturn(A3313,参数!$B$5,参数!$B$4)</f>
        <v>9.37031484257871</v>
      </c>
      <c r="N3313" s="17">
        <f ca="1">f_nav_periodreturnrankingper(A3313,参数!$B$5,参数!$B$4,3)</f>
        <v>76.6536964980545</v>
      </c>
      <c r="O3313" s="17">
        <f ca="1">f_nav_adjustedreturn(A3313,参数!$B$6,参数!$B$5)</f>
        <v>6.02696272799366</v>
      </c>
      <c r="P3313" s="17">
        <f ca="1">f_nav_periodreturnrankingper(A3313,参数!$B$6,参数!$B$5,3)</f>
        <v>39.2484342379958</v>
      </c>
      <c r="Q3313" s="25">
        <f>f_return(A3313,1,参数!$B$1-365/2,参数!$B$1)</f>
        <v>114.174162530687</v>
      </c>
      <c r="R3313" s="25">
        <f ca="1">f_return(A3313,1,参数!$B$4,参数!$B$1)</f>
        <v>31.2329863664343</v>
      </c>
      <c r="S3313" s="25">
        <f ca="1">f_return(A3313,1,参数!$B$6,参数!$B$1)</f>
        <v>21.2563817928776</v>
      </c>
      <c r="T3313" t="str">
        <f>f_info_investtype(A3313)</f>
        <v>偏股混合型基金</v>
      </c>
      <c r="U3313" t="str">
        <f>f_info_fundmanager(A3313)</f>
        <v>姜锋</v>
      </c>
      <c r="V3313">
        <f>f_info_manager_onthepostdays(A3313,1)</f>
        <v>2886</v>
      </c>
      <c r="W3313" s="25">
        <f ca="1">f_return_1w(A3313,"0",参数!$B$2)</f>
        <v>-2.01965065502184</v>
      </c>
      <c r="X3313" s="25">
        <f>f_return_1m(A3313,"0",参数!$B$1)</f>
        <v>12.4362895005097</v>
      </c>
      <c r="Y3313" s="25">
        <f>f_return_3m(A3313,0,参数!$B$1)</f>
        <v>34.841075794621</v>
      </c>
      <c r="Z3313" s="25">
        <f>f_return_6m(A3313,0,参数!B3312)</f>
        <v>33.6471551371265</v>
      </c>
      <c r="AA3313" t="str">
        <f>f_dq_status(A3313,参数!$B$1)</f>
        <v>开放申购|开放赎回</v>
      </c>
      <c r="AB3313" s="17">
        <f ca="1">f_risk_maxdownside(A3313,参数!$B$6,参数!$B$1)</f>
        <v>-30.2250803858521</v>
      </c>
      <c r="AC3313" s="17">
        <f ca="1">f_risk_maxdownside(A3313,参数!$B$4,参数!$B$1)</f>
        <v>-26.6396213657877</v>
      </c>
      <c r="AD3313" t="str">
        <f ca="1">f_risk_maxdownside_date(A3313,参数!$B$6,参数!$B$1)</f>
        <v>20171028-20181018</v>
      </c>
    </row>
    <row r="3314" spans="1:30">
      <c r="A3314" s="15" t="s">
        <v>3342</v>
      </c>
      <c r="B3314" t="str">
        <f>f_info_name(A3314)</f>
        <v>建信丰裕多策略(LOF)</v>
      </c>
      <c r="C3314" t="str">
        <f>f_info_setupdate(A3314)</f>
        <v>2016-09-29</v>
      </c>
      <c r="D3314" s="16">
        <f t="shared" si="51"/>
        <v>1579</v>
      </c>
      <c r="F3314" s="17">
        <f>f_netasset_total(A3314,参数!$B$1,100000000)</f>
        <v>1.2186557655</v>
      </c>
      <c r="G3314" s="17">
        <f ca="1">f_nav_adjustedreturn(A3314,参数!$B$2,参数!$B$1)</f>
        <v>83.5081798840877</v>
      </c>
      <c r="H3314" s="17">
        <f ca="1">f_nav_periodreturnrankingper(A3314,参数!$B$2,参数!$B$1,3)</f>
        <v>13.9227104287983</v>
      </c>
      <c r="I3314" s="17">
        <f ca="1">f_nav_adjustedreturn(A3314,参数!$B$3,参数!$B$2)</f>
        <v>58.1505975171134</v>
      </c>
      <c r="J3314" s="17">
        <f ca="1">f_nav_periodreturnrankingper(A3314,参数!$B$3,参数!$B$2,3)</f>
        <v>9.97770345596432</v>
      </c>
      <c r="K3314" s="17">
        <f ca="1">f_nav_adjustedreturn(A3314,参数!$B$4,参数!$B$3)</f>
        <v>-15.5827619980411</v>
      </c>
      <c r="L3314" s="17">
        <f ca="1">f_nav_periodreturnrankingper(A3314,参数!$B$4,参数!$B$3,3)</f>
        <v>51.3478818998716</v>
      </c>
      <c r="M3314" s="17">
        <f ca="1">f_nav_adjustedreturn(A3314,参数!$B$5,参数!$B$4)</f>
        <v>3.31374138629915</v>
      </c>
      <c r="N3314" s="17">
        <f ca="1">f_nav_periodreturnrankingper(A3314,参数!$B$5,参数!$B$4,3)</f>
        <v>82.8999211977935</v>
      </c>
      <c r="O3314" s="17">
        <f ca="1">f_nav_adjustedreturn(A3314,参数!$B$6,参数!$B$5)</f>
        <v>0</v>
      </c>
      <c r="P3314" s="17">
        <f ca="1">f_nav_periodreturnrankingper(A3314,参数!$B$6,参数!$B$5,3)</f>
        <v>0</v>
      </c>
      <c r="Q3314" s="25">
        <f>f_return(A3314,1,参数!$B$1-365/2,参数!$B$1)</f>
        <v>90.5898330629596</v>
      </c>
      <c r="R3314" s="25">
        <f ca="1">f_return(A3314,1,参数!$B$4,参数!$B$1)</f>
        <v>34.7723426934187</v>
      </c>
      <c r="S3314" s="25">
        <f ca="1">f_return(A3314,1,参数!$B$6,参数!$B$1)</f>
        <v>0</v>
      </c>
      <c r="T3314" t="str">
        <f>f_info_investtype(A3314)</f>
        <v>灵活配置型基金</v>
      </c>
      <c r="U3314" t="str">
        <f>f_info_fundmanager(A3314)</f>
        <v>吴尚伟</v>
      </c>
      <c r="V3314">
        <f>f_info_manager_onthepostdays(A3314,1)</f>
        <v>1596</v>
      </c>
      <c r="W3314" s="25">
        <f ca="1">f_return_1w(A3314,"0",参数!$B$2)</f>
        <v>-0.438244101964795</v>
      </c>
      <c r="X3314" s="25">
        <f>f_return_1m(A3314,"0",参数!$B$1)</f>
        <v>12.0046567859222</v>
      </c>
      <c r="Y3314" s="25">
        <f>f_return_3m(A3314,0,参数!$B$1)</f>
        <v>26.3078166027065</v>
      </c>
      <c r="Z3314" s="25">
        <f>f_return_6m(A3314,0,参数!B3313)</f>
        <v>29.572631797858</v>
      </c>
      <c r="AA3314" t="str">
        <f>f_dq_status(A3314,参数!$B$1)</f>
        <v>开放申购|开放赎回</v>
      </c>
      <c r="AB3314" s="17">
        <f ca="1">f_risk_maxdownside(A3314,参数!$B$6,参数!$B$1)</f>
        <v>-20.6036745406824</v>
      </c>
      <c r="AC3314" s="17">
        <f ca="1">f_risk_maxdownside(A3314,参数!$B$4,参数!$B$1)</f>
        <v>-16.9200588523786</v>
      </c>
      <c r="AD3314" t="str">
        <f ca="1">f_risk_maxdownside_date(A3314,参数!$B$6,参数!$B$1)</f>
        <v>20171108-20190103</v>
      </c>
    </row>
    <row r="3315" spans="1:30">
      <c r="A3315" s="15" t="s">
        <v>3343</v>
      </c>
      <c r="B3315" t="str">
        <f>f_info_name(A3315)</f>
        <v>信诚深度价值</v>
      </c>
      <c r="C3315" t="str">
        <f>f_info_setupdate(A3315)</f>
        <v>2010-07-30</v>
      </c>
      <c r="D3315" s="16">
        <f t="shared" si="51"/>
        <v>3832</v>
      </c>
      <c r="F3315" s="17">
        <f>f_netasset_total(A3315,参数!$B$1,100000000)</f>
        <v>0.4424848098</v>
      </c>
      <c r="G3315" s="17">
        <f ca="1">f_nav_adjustedreturn(A3315,参数!$B$2,参数!$B$1)</f>
        <v>57.1750140686551</v>
      </c>
      <c r="H3315" s="17">
        <f ca="1">f_nav_periodreturnrankingper(A3315,参数!$B$2,参数!$B$1,3)</f>
        <v>66.7320902845927</v>
      </c>
      <c r="I3315" s="17">
        <f ca="1">f_nav_adjustedreturn(A3315,参数!$B$3,参数!$B$2)</f>
        <v>31.9227913882702</v>
      </c>
      <c r="J3315" s="17">
        <f ca="1">f_nav_periodreturnrankingper(A3315,参数!$B$3,参数!$B$2,3)</f>
        <v>71.6253443526171</v>
      </c>
      <c r="K3315" s="17">
        <f ca="1">f_nav_adjustedreturn(A3315,参数!$B$4,参数!$B$3)</f>
        <v>-34.5162858531843</v>
      </c>
      <c r="L3315" s="17">
        <f ca="1">f_nav_periodreturnrankingper(A3315,参数!$B$4,参数!$B$3,3)</f>
        <v>94.3298969072165</v>
      </c>
      <c r="M3315" s="17">
        <f ca="1">f_nav_adjustedreturn(A3315,参数!$B$5,参数!$B$4)</f>
        <v>19.1464821222607</v>
      </c>
      <c r="N3315" s="17">
        <f ca="1">f_nav_periodreturnrankingper(A3315,参数!$B$5,参数!$B$4,3)</f>
        <v>54.0856031128405</v>
      </c>
      <c r="O3315" s="17">
        <f ca="1">f_nav_adjustedreturn(A3315,参数!$B$6,参数!$B$5)</f>
        <v>1.45857642940491</v>
      </c>
      <c r="P3315" s="17">
        <f ca="1">f_nav_periodreturnrankingper(A3315,参数!$B$6,参数!$B$5,3)</f>
        <v>57.2025052192067</v>
      </c>
      <c r="Q3315" s="25">
        <f>f_return(A3315,1,参数!$B$1-365/2,参数!$B$1)</f>
        <v>81.6893383088499</v>
      </c>
      <c r="R3315" s="25">
        <f ca="1">f_return(A3315,1,参数!$B$4,参数!$B$1)</f>
        <v>10.7231622932968</v>
      </c>
      <c r="S3315" s="25">
        <f ca="1">f_return(A3315,1,参数!$B$6,参数!$B$1)</f>
        <v>10.2466992176553</v>
      </c>
      <c r="T3315" t="str">
        <f>f_info_investtype(A3315)</f>
        <v>偏股混合型基金</v>
      </c>
      <c r="U3315" t="str">
        <f>f_info_fundmanager(A3315)</f>
        <v>夏明月</v>
      </c>
      <c r="V3315">
        <f>f_info_manager_onthepostdays(A3315,1)</f>
        <v>696</v>
      </c>
      <c r="W3315" s="25">
        <f ca="1">f_return_1w(A3315,"0",参数!$B$2)</f>
        <v>-3.73781148429037</v>
      </c>
      <c r="X3315" s="25">
        <f>f_return_1m(A3315,"0",参数!$B$1)</f>
        <v>13.4904510361642</v>
      </c>
      <c r="Y3315" s="25">
        <f>f_return_3m(A3315,0,参数!$B$1)</f>
        <v>19.1044776119403</v>
      </c>
      <c r="Z3315" s="25">
        <f>f_return_6m(A3315,0,参数!B3314)</f>
        <v>31.7604355716878</v>
      </c>
      <c r="AA3315" t="str">
        <f>f_dq_status(A3315,参数!$B$1)</f>
        <v>开放申购|开放赎回</v>
      </c>
      <c r="AB3315" s="17">
        <f ca="1">f_risk_maxdownside(A3315,参数!$B$6,参数!$B$1)</f>
        <v>-39.6780303030303</v>
      </c>
      <c r="AC3315" s="17">
        <f ca="1">f_risk_maxdownside(A3315,参数!$B$4,参数!$B$1)</f>
        <v>-38.3349467570184</v>
      </c>
      <c r="AD3315" t="str">
        <f ca="1">f_risk_maxdownside_date(A3315,参数!$B$6,参数!$B$1)</f>
        <v>20171114-20190103</v>
      </c>
    </row>
    <row r="3316" spans="1:30">
      <c r="A3316" s="15" t="s">
        <v>3344</v>
      </c>
      <c r="B3316" t="str">
        <f>f_info_name(A3316)</f>
        <v>信诚增强收益</v>
      </c>
      <c r="C3316" t="str">
        <f>f_info_setupdate(A3316)</f>
        <v>2010-09-29</v>
      </c>
      <c r="D3316" s="16">
        <f t="shared" si="51"/>
        <v>3771</v>
      </c>
      <c r="F3316" s="17">
        <f>f_netasset_total(A3316,参数!$B$1,100000000)</f>
        <v>0.1790779439</v>
      </c>
      <c r="G3316" s="17">
        <f ca="1">f_nav_adjustedreturn(A3316,参数!$B$2,参数!$B$1)</f>
        <v>27.6242666760622</v>
      </c>
      <c r="H3316" s="17">
        <f ca="1">f_nav_periodreturnrankingper(A3316,参数!$B$2,参数!$B$1,3)</f>
        <v>6.0377358490566</v>
      </c>
      <c r="I3316" s="17">
        <f ca="1">f_nav_adjustedreturn(A3316,参数!$B$3,参数!$B$2)</f>
        <v>6.42610616563018</v>
      </c>
      <c r="J3316" s="17">
        <f ca="1">f_nav_periodreturnrankingper(A3316,参数!$B$3,参数!$B$2,3)</f>
        <v>65.9574468085106</v>
      </c>
      <c r="K3316" s="17">
        <f ca="1">f_nav_adjustedreturn(A3316,参数!$B$4,参数!$B$3)</f>
        <v>3.471723500819</v>
      </c>
      <c r="L3316" s="17">
        <f ca="1">f_nav_periodreturnrankingper(A3316,参数!$B$4,参数!$B$3,3)</f>
        <v>27.4463007159904</v>
      </c>
      <c r="M3316" s="17">
        <f ca="1">f_nav_adjustedreturn(A3316,参数!$B$5,参数!$B$4)</f>
        <v>3.48569442407144</v>
      </c>
      <c r="N3316" s="17">
        <f ca="1">f_nav_periodreturnrankingper(A3316,参数!$B$5,参数!$B$4,3)</f>
        <v>56.353591160221</v>
      </c>
      <c r="O3316" s="17">
        <f ca="1">f_nav_adjustedreturn(A3316,参数!$B$6,参数!$B$5)</f>
        <v>1.39905004100125</v>
      </c>
      <c r="P3316" s="17">
        <f ca="1">f_nav_periodreturnrankingper(A3316,参数!$B$6,参数!$B$5,3)</f>
        <v>52.1186440677966</v>
      </c>
      <c r="Q3316" s="25">
        <f>f_return(A3316,1,参数!$B$1-365/2,参数!$B$1)</f>
        <v>44.1510224062465</v>
      </c>
      <c r="R3316" s="25">
        <f ca="1">f_return(A3316,1,参数!$B$4,参数!$B$1)</f>
        <v>12.0012198832564</v>
      </c>
      <c r="S3316" s="25">
        <f ca="1">f_return(A3316,1,参数!$B$6,参数!$B$1)</f>
        <v>8.12878913277397</v>
      </c>
      <c r="T3316" t="str">
        <f>f_info_investtype(A3316)</f>
        <v>混合债券型二级基金</v>
      </c>
      <c r="U3316" t="str">
        <f>f_info_fundmanager(A3316)</f>
        <v>宋海娟</v>
      </c>
      <c r="V3316">
        <f>f_info_manager_onthepostdays(A3316,1)</f>
        <v>1662</v>
      </c>
      <c r="W3316" s="25">
        <f ca="1">f_return_1w(A3316,"0",参数!$B$2)</f>
        <v>-0.69808027923212</v>
      </c>
      <c r="X3316" s="25">
        <f>f_return_1m(A3316,"0",参数!$B$1)</f>
        <v>6.55951824661714</v>
      </c>
      <c r="Y3316" s="25">
        <f>f_return_3m(A3316,0,参数!$B$1)</f>
        <v>13.7283894907832</v>
      </c>
      <c r="Z3316" s="25">
        <f>f_return_6m(A3316,0,参数!B3315)</f>
        <v>13.4492455307402</v>
      </c>
      <c r="AA3316" t="str">
        <f>f_dq_status(A3316,参数!$B$1)</f>
        <v>开放申购|开放赎回</v>
      </c>
      <c r="AB3316" s="17">
        <f ca="1">f_risk_maxdownside(A3316,参数!$B$6,参数!$B$1)</f>
        <v>-9.33989204221897</v>
      </c>
      <c r="AC3316" s="17">
        <f ca="1">f_risk_maxdownside(A3316,参数!$B$4,参数!$B$1)</f>
        <v>-9.33989204221897</v>
      </c>
      <c r="AD3316" t="str">
        <f ca="1">f_risk_maxdownside_date(A3316,参数!$B$6,参数!$B$1)</f>
        <v>20200226-20200525</v>
      </c>
    </row>
    <row r="3317" spans="1:30">
      <c r="A3317" s="15" t="s">
        <v>3345</v>
      </c>
      <c r="B3317" t="str">
        <f>f_info_name(A3317)</f>
        <v>信诚新机遇</v>
      </c>
      <c r="C3317" t="str">
        <f>f_info_setupdate(A3317)</f>
        <v>2011-08-01</v>
      </c>
      <c r="D3317" s="16">
        <f t="shared" si="51"/>
        <v>3465</v>
      </c>
      <c r="F3317" s="17">
        <f>f_netasset_total(A3317,参数!$B$1,100000000)</f>
        <v>6.3519834392</v>
      </c>
      <c r="G3317" s="17">
        <f ca="1">f_nav_adjustedreturn(A3317,参数!$B$2,参数!$B$1)</f>
        <v>50.565032513742</v>
      </c>
      <c r="H3317" s="17">
        <f ca="1">f_nav_periodreturnrankingper(A3317,参数!$B$2,参数!$B$1,3)</f>
        <v>78.5083415112856</v>
      </c>
      <c r="I3317" s="17">
        <f ca="1">f_nav_adjustedreturn(A3317,参数!$B$3,参数!$B$2)</f>
        <v>28.8004253726805</v>
      </c>
      <c r="J3317" s="17">
        <f ca="1">f_nav_periodreturnrankingper(A3317,参数!$B$3,参数!$B$2,3)</f>
        <v>78.3746556473829</v>
      </c>
      <c r="K3317" s="17">
        <f ca="1">f_nav_adjustedreturn(A3317,参数!$B$4,参数!$B$3)</f>
        <v>-19.7029809613734</v>
      </c>
      <c r="L3317" s="17">
        <f ca="1">f_nav_periodreturnrankingper(A3317,参数!$B$4,参数!$B$3,3)</f>
        <v>28.6941580756014</v>
      </c>
      <c r="M3317" s="17">
        <f ca="1">f_nav_adjustedreturn(A3317,参数!$B$5,参数!$B$4)</f>
        <v>33.9856801909308</v>
      </c>
      <c r="N3317" s="17">
        <f ca="1">f_nav_periodreturnrankingper(A3317,参数!$B$5,参数!$B$4,3)</f>
        <v>21.5953307392996</v>
      </c>
      <c r="O3317" s="17">
        <f ca="1">f_nav_adjustedreturn(A3317,参数!$B$6,参数!$B$5)</f>
        <v>7.80688238315358</v>
      </c>
      <c r="P3317" s="17">
        <f ca="1">f_nav_periodreturnrankingper(A3317,参数!$B$6,参数!$B$5,3)</f>
        <v>32.5678496868476</v>
      </c>
      <c r="Q3317" s="25">
        <f>f_return(A3317,1,参数!$B$1-365/2,参数!$B$1)</f>
        <v>54.8293524500852</v>
      </c>
      <c r="R3317" s="25">
        <f ca="1">f_return(A3317,1,参数!$B$4,参数!$B$1)</f>
        <v>15.8924425852588</v>
      </c>
      <c r="S3317" s="25">
        <f ca="1">f_return(A3317,1,参数!$B$6,参数!$B$1)</f>
        <v>17.442662942705</v>
      </c>
      <c r="T3317" t="str">
        <f>f_info_investtype(A3317)</f>
        <v>偏股混合型基金</v>
      </c>
      <c r="U3317" t="str">
        <f>f_info_fundmanager(A3317)</f>
        <v>吴昊</v>
      </c>
      <c r="V3317">
        <f>f_info_manager_onthepostdays(A3317,1)</f>
        <v>1912</v>
      </c>
      <c r="W3317" s="25">
        <f ca="1">f_return_1w(A3317,"0",参数!$B$2)</f>
        <v>-2.66666666666666</v>
      </c>
      <c r="X3317" s="25">
        <f>f_return_1m(A3317,"0",参数!$B$1)</f>
        <v>11.3165266106443</v>
      </c>
      <c r="Y3317" s="25">
        <f>f_return_3m(A3317,0,参数!$B$1)</f>
        <v>17.8352683173337</v>
      </c>
      <c r="Z3317" s="25">
        <f>f_return_6m(A3317,0,参数!B3316)</f>
        <v>23.194072157744</v>
      </c>
      <c r="AA3317" t="str">
        <f>f_dq_status(A3317,参数!$B$1)</f>
        <v>开放申购|开放赎回</v>
      </c>
      <c r="AB3317" s="17">
        <f ca="1">f_risk_maxdownside(A3317,参数!$B$6,参数!$B$1)</f>
        <v>-24.5536979587775</v>
      </c>
      <c r="AC3317" s="17">
        <f ca="1">f_risk_maxdownside(A3317,参数!$B$4,参数!$B$1)</f>
        <v>-24.3655525671535</v>
      </c>
      <c r="AD3317" t="str">
        <f ca="1">f_risk_maxdownside_date(A3317,参数!$B$6,参数!$B$1)</f>
        <v>20180124-20190102,20180124-20190103</v>
      </c>
    </row>
    <row r="3318" spans="1:30">
      <c r="A3318" s="15" t="s">
        <v>3346</v>
      </c>
      <c r="B3318" t="str">
        <f>f_info_name(A3318)</f>
        <v>信诚周期轮动</v>
      </c>
      <c r="C3318" t="str">
        <f>f_info_setupdate(A3318)</f>
        <v>2012-05-07</v>
      </c>
      <c r="D3318" s="16">
        <f t="shared" si="51"/>
        <v>3185</v>
      </c>
      <c r="F3318" s="17">
        <f>f_netasset_total(A3318,参数!$B$1,100000000)</f>
        <v>9.7245752124</v>
      </c>
      <c r="G3318" s="17">
        <f ca="1">f_nav_adjustedreturn(A3318,参数!$B$2,参数!$B$1)</f>
        <v>128.954608546368</v>
      </c>
      <c r="H3318" s="17">
        <f ca="1">f_nav_periodreturnrankingper(A3318,参数!$B$2,参数!$B$1,3)</f>
        <v>0.588812561334642</v>
      </c>
      <c r="I3318" s="17">
        <f ca="1">f_nav_adjustedreturn(A3318,参数!$B$3,参数!$B$2)</f>
        <v>64.6983311938382</v>
      </c>
      <c r="J3318" s="17">
        <f ca="1">f_nav_periodreturnrankingper(A3318,参数!$B$3,参数!$B$2,3)</f>
        <v>14.4628099173554</v>
      </c>
      <c r="K3318" s="17">
        <f ca="1">f_nav_adjustedreturn(A3318,参数!$B$4,参数!$B$3)</f>
        <v>-28.1033687125058</v>
      </c>
      <c r="L3318" s="17">
        <f ca="1">f_nav_periodreturnrankingper(A3318,参数!$B$4,参数!$B$3,3)</f>
        <v>72.1649484536082</v>
      </c>
      <c r="M3318" s="17">
        <f ca="1">f_nav_adjustedreturn(A3318,参数!$B$5,参数!$B$4)</f>
        <v>19.7865126660762</v>
      </c>
      <c r="N3318" s="17">
        <f ca="1">f_nav_periodreturnrankingper(A3318,参数!$B$5,参数!$B$4,3)</f>
        <v>52.7237354085603</v>
      </c>
      <c r="O3318" s="17">
        <f ca="1">f_nav_adjustedreturn(A3318,参数!$B$6,参数!$B$5)</f>
        <v>2.34551195308976</v>
      </c>
      <c r="P3318" s="17">
        <f ca="1">f_nav_periodreturnrankingper(A3318,参数!$B$6,参数!$B$5,3)</f>
        <v>54.2797494780793</v>
      </c>
      <c r="Q3318" s="25">
        <f>f_return(A3318,1,参数!$B$1-365/2,参数!$B$1)</f>
        <v>168.030162295143</v>
      </c>
      <c r="R3318" s="25">
        <f ca="1">f_return(A3318,1,参数!$B$4,参数!$B$1)</f>
        <v>39.3961056969334</v>
      </c>
      <c r="S3318" s="25">
        <f ca="1">f_return(A3318,1,参数!$B$6,参数!$B$1)</f>
        <v>26.9839664686609</v>
      </c>
      <c r="T3318" t="str">
        <f>f_info_investtype(A3318)</f>
        <v>偏股混合型基金</v>
      </c>
      <c r="U3318" t="str">
        <f>f_info_fundmanager(A3318)</f>
        <v>吴昊,张弘</v>
      </c>
      <c r="V3318">
        <f>f_info_manager_onthepostdays(A3318,1)</f>
        <v>464</v>
      </c>
      <c r="W3318" s="25">
        <f ca="1">f_return_1w(A3318,"0",参数!$B$2)</f>
        <v>-1.1175337186898</v>
      </c>
      <c r="X3318" s="25">
        <f>f_return_1m(A3318,"0",参数!$B$1)</f>
        <v>16.1751361161525</v>
      </c>
      <c r="Y3318" s="25">
        <f>f_return_3m(A3318,0,参数!$B$1)</f>
        <v>46.6910176104821</v>
      </c>
      <c r="Z3318" s="25">
        <f>f_return_6m(A3318,0,参数!B3317)</f>
        <v>49.7799957496747</v>
      </c>
      <c r="AA3318" t="str">
        <f>f_dq_status(A3318,参数!$B$1)</f>
        <v>开放申购|开放赎回</v>
      </c>
      <c r="AB3318" s="17">
        <f ca="1">f_risk_maxdownside(A3318,参数!$B$6,参数!$B$1)</f>
        <v>-33.2265446224256</v>
      </c>
      <c r="AC3318" s="17">
        <f ca="1">f_risk_maxdownside(A3318,参数!$B$4,参数!$B$1)</f>
        <v>-32.7029520295203</v>
      </c>
      <c r="AD3318" t="str">
        <f ca="1">f_risk_maxdownside_date(A3318,参数!$B$6,参数!$B$1)</f>
        <v>20180124-20190103</v>
      </c>
    </row>
    <row r="3319" spans="1:30">
      <c r="A3319" s="15" t="s">
        <v>3347</v>
      </c>
      <c r="B3319" t="str">
        <f>f_info_name(A3319)</f>
        <v>信诚新旺回报A</v>
      </c>
      <c r="C3319" t="str">
        <f>f_info_setupdate(A3319)</f>
        <v>2015-06-19</v>
      </c>
      <c r="D3319" s="16">
        <f t="shared" si="51"/>
        <v>2047</v>
      </c>
      <c r="F3319" s="17">
        <f>f_netasset_total(A3319,参数!$B$1,100000000)</f>
        <v>8.5396664796</v>
      </c>
      <c r="G3319" s="17">
        <f ca="1">f_nav_adjustedreturn(A3319,参数!$B$2,参数!$B$1)</f>
        <v>19.6247068021892</v>
      </c>
      <c r="H3319" s="17">
        <f ca="1">f_nav_periodreturnrankingper(A3319,参数!$B$2,参数!$B$1,3)</f>
        <v>78.1365802011646</v>
      </c>
      <c r="I3319" s="17">
        <f ca="1">f_nav_adjustedreturn(A3319,参数!$B$3,参数!$B$2)</f>
        <v>12.8861429832304</v>
      </c>
      <c r="J3319" s="17">
        <f ca="1">f_nav_periodreturnrankingper(A3319,参数!$B$3,参数!$B$2,3)</f>
        <v>73.9130434782609</v>
      </c>
      <c r="K3319" s="17">
        <f ca="1">f_nav_adjustedreturn(A3319,参数!$B$4,参数!$B$3)</f>
        <v>-6.90221857025473</v>
      </c>
      <c r="L3319" s="17">
        <f ca="1">f_nav_periodreturnrankingper(A3319,参数!$B$4,参数!$B$3,3)</f>
        <v>35.2374839537869</v>
      </c>
      <c r="M3319" s="17">
        <f ca="1">f_nav_adjustedreturn(A3319,参数!$B$5,参数!$B$4)</f>
        <v>17.2910662824208</v>
      </c>
      <c r="N3319" s="17">
        <f ca="1">f_nav_periodreturnrankingper(A3319,参数!$B$5,参数!$B$4,3)</f>
        <v>28.2899921197794</v>
      </c>
      <c r="O3319" s="17">
        <f ca="1">f_nav_adjustedreturn(A3319,参数!$B$6,参数!$B$5)</f>
        <v>3.06930693069306</v>
      </c>
      <c r="P3319" s="17">
        <f ca="1">f_nav_periodreturnrankingper(A3319,参数!$B$6,参数!$B$5,3)</f>
        <v>50.0680272108844</v>
      </c>
      <c r="Q3319" s="25">
        <f>f_return(A3319,1,参数!$B$1-365/2,参数!$B$1)</f>
        <v>18.2534312413598</v>
      </c>
      <c r="R3319" s="25">
        <f ca="1">f_return(A3319,1,参数!$B$4,参数!$B$1)</f>
        <v>7.92036018475448</v>
      </c>
      <c r="S3319" s="25">
        <f ca="1">f_return(A3319,1,参数!$B$6,参数!$B$1)</f>
        <v>8.65119856514438</v>
      </c>
      <c r="T3319" t="str">
        <f>f_info_investtype(A3319)</f>
        <v>灵活配置型基金</v>
      </c>
      <c r="U3319" t="str">
        <f>f_info_fundmanager(A3319)</f>
        <v>提云涛,杨立春</v>
      </c>
      <c r="V3319">
        <f>f_info_manager_onthepostdays(A3319,1)</f>
        <v>1541</v>
      </c>
      <c r="W3319" s="25">
        <f ca="1">f_return_1w(A3319,"0",参数!$B$2)</f>
        <v>-0.389408099688483</v>
      </c>
      <c r="X3319" s="25">
        <f>f_return_1m(A3319,"0",参数!$B$1)</f>
        <v>2.82258064516129</v>
      </c>
      <c r="Y3319" s="25">
        <f>f_return_3m(A3319,0,参数!$B$1)</f>
        <v>4.43686006825938</v>
      </c>
      <c r="Z3319" s="25">
        <f>f_return_6m(A3319,0,参数!B3318)</f>
        <v>7.49299719887955</v>
      </c>
      <c r="AA3319" t="str">
        <f>f_dq_status(A3319,参数!$B$1)</f>
        <v>暂停大额申购|开放赎回</v>
      </c>
      <c r="AB3319" s="17">
        <f ca="1">f_risk_maxdownside(A3319,参数!$B$6,参数!$B$1)</f>
        <v>-11.2469437652812</v>
      </c>
      <c r="AC3319" s="17">
        <f ca="1">f_risk_maxdownside(A3319,参数!$B$4,参数!$B$1)</f>
        <v>-10.8108108108108</v>
      </c>
      <c r="AD3319" t="str">
        <f ca="1">f_risk_maxdownside_date(A3319,参数!$B$6,参数!$B$1)</f>
        <v>20180124-20181029</v>
      </c>
    </row>
    <row r="3320" spans="1:30">
      <c r="A3320" s="15" t="s">
        <v>3348</v>
      </c>
      <c r="B3320" t="str">
        <f>f_info_name(A3320)</f>
        <v>信诚鼎利</v>
      </c>
      <c r="C3320" t="str">
        <f>f_info_setupdate(A3320)</f>
        <v>2016-05-24</v>
      </c>
      <c r="D3320" s="16">
        <f t="shared" si="51"/>
        <v>1707</v>
      </c>
      <c r="F3320" s="17">
        <f>f_netasset_total(A3320,参数!$B$1,100000000)</f>
        <v>0.8249053695</v>
      </c>
      <c r="G3320" s="17">
        <f ca="1">f_nav_adjustedreturn(A3320,参数!$B$2,参数!$B$1)</f>
        <v>61.0655737704918</v>
      </c>
      <c r="H3320" s="17">
        <f ca="1">f_nav_periodreturnrankingper(A3320,参数!$B$2,参数!$B$1,3)</f>
        <v>34.2509264160932</v>
      </c>
      <c r="I3320" s="17">
        <f ca="1">f_nav_adjustedreturn(A3320,参数!$B$3,参数!$B$2)</f>
        <v>23.3881163084703</v>
      </c>
      <c r="J3320" s="17">
        <f ca="1">f_nav_periodreturnrankingper(A3320,参数!$B$3,参数!$B$2,3)</f>
        <v>53.2329988851728</v>
      </c>
      <c r="K3320" s="17">
        <f ca="1">f_nav_adjustedreturn(A3320,参数!$B$4,参数!$B$3)</f>
        <v>-24.6666666666667</v>
      </c>
      <c r="L3320" s="17">
        <f ca="1">f_nav_periodreturnrankingper(A3320,参数!$B$4,参数!$B$3,3)</f>
        <v>82.3491655969191</v>
      </c>
      <c r="M3320" s="17">
        <f ca="1">f_nav_adjustedreturn(A3320,参数!$B$5,参数!$B$4)</f>
        <v>4.36941410129097</v>
      </c>
      <c r="N3320" s="17">
        <f ca="1">f_nav_periodreturnrankingper(A3320,参数!$B$5,参数!$B$4,3)</f>
        <v>79.1962174940898</v>
      </c>
      <c r="O3320" s="17">
        <f ca="1">f_nav_adjustedreturn(A3320,参数!$B$6,参数!$B$5)</f>
        <v>0</v>
      </c>
      <c r="P3320" s="17">
        <f ca="1">f_nav_periodreturnrankingper(A3320,参数!$B$6,参数!$B$5,3)</f>
        <v>0</v>
      </c>
      <c r="Q3320" s="25">
        <f>f_return(A3320,1,参数!$B$1-365/2,参数!$B$1)</f>
        <v>61.1259208798987</v>
      </c>
      <c r="R3320" s="25">
        <f ca="1">f_return(A3320,1,参数!$B$4,参数!$B$1)</f>
        <v>14.3846577247962</v>
      </c>
      <c r="S3320" s="25">
        <f ca="1">f_return(A3320,1,参数!$B$6,参数!$B$1)</f>
        <v>0</v>
      </c>
      <c r="T3320" t="str">
        <f>f_info_investtype(A3320)</f>
        <v>灵活配置型基金</v>
      </c>
      <c r="U3320" t="str">
        <f>f_info_fundmanager(A3320)</f>
        <v>郑伟</v>
      </c>
      <c r="V3320">
        <f>f_info_manager_onthepostdays(A3320,1)</f>
        <v>318</v>
      </c>
      <c r="W3320" s="25">
        <f ca="1">f_return_1w(A3320,"0",参数!$B$2)</f>
        <v>-0.610997963340123</v>
      </c>
      <c r="X3320" s="25">
        <f>f_return_1m(A3320,"0",参数!$B$1)</f>
        <v>5.36193029490617</v>
      </c>
      <c r="Y3320" s="25">
        <f>f_return_3m(A3320,0,参数!$B$1)</f>
        <v>20.8301306687164</v>
      </c>
      <c r="Z3320" s="25">
        <f>f_return_6m(A3320,0,参数!B3319)</f>
        <v>9.15972747918244</v>
      </c>
      <c r="AA3320" t="str">
        <f>f_dq_status(A3320,参数!$B$1)</f>
        <v>开放申购|开放赎回</v>
      </c>
      <c r="AB3320" s="17">
        <f ca="1">f_risk_maxdownside(A3320,参数!$B$6,参数!$B$1)</f>
        <v>-32.2841726618705</v>
      </c>
      <c r="AC3320" s="17">
        <f ca="1">f_risk_maxdownside(A3320,参数!$B$4,参数!$B$1)</f>
        <v>-28.3539486203616</v>
      </c>
      <c r="AD3320" t="str">
        <f ca="1">f_risk_maxdownside_date(A3320,参数!$B$6,参数!$B$1)</f>
        <v>20170921-20181018</v>
      </c>
    </row>
    <row r="3321" spans="1:30">
      <c r="A3321" s="15" t="s">
        <v>3349</v>
      </c>
      <c r="B3321" t="str">
        <f>f_info_name(A3321)</f>
        <v>中信保诚惠泽18个月</v>
      </c>
      <c r="C3321" t="str">
        <f>f_info_setupdate(A3321)</f>
        <v>2018-10-12</v>
      </c>
      <c r="D3321" s="16">
        <f t="shared" si="51"/>
        <v>836</v>
      </c>
      <c r="F3321" s="17">
        <f>f_netasset_total(A3321,参数!$B$1,100000000)</f>
        <v>15.1536547009</v>
      </c>
      <c r="G3321" s="17">
        <f ca="1">f_nav_adjustedreturn(A3321,参数!$B$2,参数!$B$1)</f>
        <v>3.82520751377515</v>
      </c>
      <c r="H3321" s="17">
        <f ca="1">f_nav_periodreturnrankingper(A3321,参数!$B$2,参数!$B$1,3)</f>
        <v>82.8301886792453</v>
      </c>
      <c r="I3321" s="17">
        <f ca="1">f_nav_adjustedreturn(A3321,参数!$B$3,参数!$B$2)</f>
        <v>5.56232179846576</v>
      </c>
      <c r="J3321" s="17">
        <f ca="1">f_nav_periodreturnrankingper(A3321,参数!$B$3,参数!$B$2,3)</f>
        <v>74.8936170212766</v>
      </c>
      <c r="K3321" s="17">
        <f ca="1">f_nav_adjustedreturn(A3321,参数!$B$4,参数!$B$3)</f>
        <v>0</v>
      </c>
      <c r="L3321" s="17">
        <f ca="1">f_nav_periodreturnrankingper(A3321,参数!$B$4,参数!$B$3,3)</f>
        <v>0</v>
      </c>
      <c r="M3321" s="17">
        <f ca="1">f_nav_adjustedreturn(A3321,参数!$B$5,参数!$B$4)</f>
        <v>0</v>
      </c>
      <c r="N3321" s="17">
        <f ca="1">f_nav_periodreturnrankingper(A3321,参数!$B$5,参数!$B$4,3)</f>
        <v>0</v>
      </c>
      <c r="O3321" s="17">
        <f ca="1">f_nav_adjustedreturn(A3321,参数!$B$6,参数!$B$5)</f>
        <v>0</v>
      </c>
      <c r="P3321" s="17">
        <f ca="1">f_nav_periodreturnrankingper(A3321,参数!$B$6,参数!$B$5,3)</f>
        <v>0</v>
      </c>
      <c r="Q3321" s="25">
        <f>f_return(A3321,1,参数!$B$1-365/2,参数!$B$1)</f>
        <v>3.0184907133052</v>
      </c>
      <c r="R3321" s="25">
        <f ca="1">f_return(A3321,1,参数!$B$4,参数!$B$1)</f>
        <v>0</v>
      </c>
      <c r="S3321" s="25">
        <f ca="1">f_return(A3321,1,参数!$B$6,参数!$B$1)</f>
        <v>0</v>
      </c>
      <c r="T3321" t="str">
        <f>f_info_investtype(A3321)</f>
        <v>混合债券型二级基金</v>
      </c>
      <c r="U3321" t="str">
        <f>f_info_fundmanager(A3321)</f>
        <v>何文忠</v>
      </c>
      <c r="V3321">
        <f>f_info_manager_onthepostdays(A3321,1)</f>
        <v>409</v>
      </c>
      <c r="W3321" s="25">
        <f ca="1">f_return_1w(A3321,"0",参数!$B$2)</f>
        <v>0.107275209674261</v>
      </c>
      <c r="X3321" s="25">
        <f>f_return_1m(A3321,"0",参数!$B$1)</f>
        <v>0.14882428812383</v>
      </c>
      <c r="Y3321" s="25">
        <f>f_return_3m(A3321,0,参数!$B$1)</f>
        <v>0.797804993835882</v>
      </c>
      <c r="Z3321" s="25">
        <f>f_return_6m(A3321,0,参数!B3320)</f>
        <v>1.31031057327395</v>
      </c>
      <c r="AA3321" t="str">
        <f>f_dq_status(A3321,参数!$B$1)</f>
        <v>暂停申购|暂停赎回</v>
      </c>
      <c r="AB3321" s="17">
        <f ca="1">f_risk_maxdownside(A3321,参数!$B$6,参数!$B$1)</f>
        <v>-1.54691028582223</v>
      </c>
      <c r="AC3321" s="17">
        <f ca="1">f_risk_maxdownside(A3321,参数!$B$4,参数!$B$1)</f>
        <v>-1.54691028582223</v>
      </c>
      <c r="AD3321" t="str">
        <f ca="1">f_risk_maxdownside_date(A3321,参数!$B$6,参数!$B$1)</f>
        <v>20200507-20200714</v>
      </c>
    </row>
    <row r="3322" spans="1:30">
      <c r="A3322" s="15" t="s">
        <v>3350</v>
      </c>
      <c r="B3322" t="str">
        <f>f_info_name(A3322)</f>
        <v>信诚多策略</v>
      </c>
      <c r="C3322" t="str">
        <f>f_info_setupdate(A3322)</f>
        <v>2017-06-16</v>
      </c>
      <c r="D3322" s="16">
        <f t="shared" si="51"/>
        <v>1319</v>
      </c>
      <c r="F3322" s="17">
        <f>f_netasset_total(A3322,参数!$B$1,100000000)</f>
        <v>0.9080818651</v>
      </c>
      <c r="G3322" s="17">
        <f ca="1">f_nav_adjustedreturn(A3322,参数!$B$2,参数!$B$1)</f>
        <v>23.3959613320234</v>
      </c>
      <c r="H3322" s="17">
        <f ca="1">f_nav_periodreturnrankingper(A3322,参数!$B$2,参数!$B$1,3)</f>
        <v>70.7252514557967</v>
      </c>
      <c r="I3322" s="17">
        <f ca="1">f_nav_adjustedreturn(A3322,参数!$B$3,参数!$B$2)</f>
        <v>18.5912631222486</v>
      </c>
      <c r="J3322" s="17">
        <f ca="1">f_nav_periodreturnrankingper(A3322,参数!$B$3,参数!$B$2,3)</f>
        <v>62.0958751393534</v>
      </c>
      <c r="K3322" s="17">
        <f ca="1">f_nav_adjustedreturn(A3322,参数!$B$4,参数!$B$3)</f>
        <v>-14.2317746151612</v>
      </c>
      <c r="L3322" s="17">
        <f ca="1">f_nav_periodreturnrankingper(A3322,参数!$B$4,参数!$B$3,3)</f>
        <v>48.2670089858793</v>
      </c>
      <c r="M3322" s="17">
        <f ca="1">f_nav_adjustedreturn(A3322,参数!$B$5,参数!$B$4)</f>
        <v>0</v>
      </c>
      <c r="N3322" s="17">
        <f ca="1">f_nav_periodreturnrankingper(A3322,参数!$B$5,参数!$B$4,3)</f>
        <v>0</v>
      </c>
      <c r="O3322" s="17">
        <f ca="1">f_nav_adjustedreturn(A3322,参数!$B$6,参数!$B$5)</f>
        <v>0</v>
      </c>
      <c r="P3322" s="17">
        <f ca="1">f_nav_periodreturnrankingper(A3322,参数!$B$6,参数!$B$5,3)</f>
        <v>0</v>
      </c>
      <c r="Q3322" s="25">
        <f>f_return(A3322,1,参数!$B$1-365/2,参数!$B$1)</f>
        <v>43.1337636132031</v>
      </c>
      <c r="R3322" s="25">
        <f ca="1">f_return(A3322,1,参数!$B$4,参数!$B$1)</f>
        <v>7.86072689241186</v>
      </c>
      <c r="S3322" s="25">
        <f ca="1">f_return(A3322,1,参数!$B$6,参数!$B$1)</f>
        <v>0</v>
      </c>
      <c r="T3322" t="str">
        <f>f_info_investtype(A3322)</f>
        <v>灵活配置型基金</v>
      </c>
      <c r="U3322" t="str">
        <f>f_info_fundmanager(A3322)</f>
        <v>江峰</v>
      </c>
      <c r="V3322">
        <f>f_info_manager_onthepostdays(A3322,1)</f>
        <v>303</v>
      </c>
      <c r="W3322" s="25">
        <f ca="1">f_return_1w(A3322,"0",参数!$B$2)</f>
        <v>-1.56469596177268</v>
      </c>
      <c r="X3322" s="25">
        <f>f_return_1m(A3322,"0",参数!$B$1)</f>
        <v>7.5760318609703</v>
      </c>
      <c r="Y3322" s="25">
        <f>f_return_3m(A3322,0,参数!$B$1)</f>
        <v>15.308429303798</v>
      </c>
      <c r="Z3322" s="25">
        <f>f_return_6m(A3322,0,参数!B3321)</f>
        <v>16.9122750091917</v>
      </c>
      <c r="AA3322" t="str">
        <f>f_dq_status(A3322,参数!$B$1)</f>
        <v>开放申购|暂停赎回</v>
      </c>
      <c r="AB3322" s="17">
        <f ca="1">f_risk_maxdownside(A3322,参数!$B$6,参数!$B$1)</f>
        <v>-14.7450753186559</v>
      </c>
      <c r="AC3322" s="17">
        <f ca="1">f_risk_maxdownside(A3322,参数!$B$4,参数!$B$1)</f>
        <v>-14.5553082357495</v>
      </c>
      <c r="AD3322" t="str">
        <f ca="1">f_risk_maxdownside_date(A3322,参数!$B$6,参数!$B$1)</f>
        <v>20180125-20190102,20180125-20190103</v>
      </c>
    </row>
    <row r="3323" spans="1:30">
      <c r="A3323" s="15" t="s">
        <v>3351</v>
      </c>
      <c r="B3323" t="str">
        <f>f_info_name(A3323)</f>
        <v>中欧新趋势A</v>
      </c>
      <c r="C3323" t="str">
        <f>f_info_setupdate(A3323)</f>
        <v>2007-01-29</v>
      </c>
      <c r="D3323" s="16">
        <f t="shared" si="51"/>
        <v>5110</v>
      </c>
      <c r="F3323" s="17">
        <f>f_netasset_total(A3323,参数!$B$1,100000000)</f>
        <v>103.1768895694</v>
      </c>
      <c r="G3323" s="17">
        <f ca="1">f_nav_adjustedreturn(A3323,参数!$B$2,参数!$B$1)</f>
        <v>77.8427498305709</v>
      </c>
      <c r="H3323" s="17">
        <f ca="1">f_nav_periodreturnrankingper(A3323,参数!$B$2,参数!$B$1,3)</f>
        <v>34.3473994111874</v>
      </c>
      <c r="I3323" s="17">
        <f ca="1">f_nav_adjustedreturn(A3323,参数!$B$3,参数!$B$2)</f>
        <v>50.9098416950686</v>
      </c>
      <c r="J3323" s="17">
        <f ca="1">f_nav_periodreturnrankingper(A3323,参数!$B$3,参数!$B$2,3)</f>
        <v>33.6088154269972</v>
      </c>
      <c r="K3323" s="17">
        <f ca="1">f_nav_adjustedreturn(A3323,参数!$B$4,参数!$B$3)</f>
        <v>-20.6048315993652</v>
      </c>
      <c r="L3323" s="17">
        <f ca="1">f_nav_periodreturnrankingper(A3323,参数!$B$4,参数!$B$3,3)</f>
        <v>32.1305841924399</v>
      </c>
      <c r="M3323" s="17">
        <f ca="1">f_nav_adjustedreturn(A3323,参数!$B$5,参数!$B$4)</f>
        <v>26.4832114626221</v>
      </c>
      <c r="N3323" s="17">
        <f ca="1">f_nav_periodreturnrankingper(A3323,参数!$B$5,参数!$B$4,3)</f>
        <v>36.3813229571984</v>
      </c>
      <c r="O3323" s="17">
        <f ca="1">f_nav_adjustedreturn(A3323,参数!$B$6,参数!$B$5)</f>
        <v>13.9185624588401</v>
      </c>
      <c r="P3323" s="17">
        <f ca="1">f_nav_periodreturnrankingper(A3323,参数!$B$6,参数!$B$5,3)</f>
        <v>14.4050104384134</v>
      </c>
      <c r="Q3323" s="25">
        <f>f_return(A3323,1,参数!$B$1-365/2,参数!$B$1)</f>
        <v>89.1739590520634</v>
      </c>
      <c r="R3323" s="25">
        <f ca="1">f_return(A3323,1,参数!$B$4,参数!$B$1)</f>
        <v>28.6518426544269</v>
      </c>
      <c r="S3323" s="25">
        <f ca="1">f_return(A3323,1,参数!$B$6,参数!$B$1)</f>
        <v>24.9176751194861</v>
      </c>
      <c r="T3323" t="str">
        <f>f_info_investtype(A3323)</f>
        <v>偏股混合型基金</v>
      </c>
      <c r="U3323" t="str">
        <f>f_info_fundmanager(A3323)</f>
        <v>周蔚文</v>
      </c>
      <c r="V3323">
        <f>f_info_manager_onthepostdays(A3323,1)</f>
        <v>3467</v>
      </c>
      <c r="W3323" s="25">
        <f ca="1">f_return_1w(A3323,"0",参数!$B$2)</f>
        <v>-2.9439847231063</v>
      </c>
      <c r="X3323" s="25">
        <f>f_return_1m(A3323,"0",参数!$B$1)</f>
        <v>15.4019503369137</v>
      </c>
      <c r="Y3323" s="25">
        <f>f_return_3m(A3323,0,参数!$B$1)</f>
        <v>29.4501648426605</v>
      </c>
      <c r="Z3323" s="25">
        <f>f_return_6m(A3323,0,参数!B3322)</f>
        <v>29.9536165807441</v>
      </c>
      <c r="AA3323" t="str">
        <f>f_dq_status(A3323,参数!$B$1)</f>
        <v>开放申购|开放赎回</v>
      </c>
      <c r="AB3323" s="17">
        <f ca="1">f_risk_maxdownside(A3323,参数!$B$6,参数!$B$1)</f>
        <v>-29.753630989605</v>
      </c>
      <c r="AC3323" s="17">
        <f ca="1">f_risk_maxdownside(A3323,参数!$B$4,参数!$B$1)</f>
        <v>-27.208139636874</v>
      </c>
      <c r="AD3323" t="str">
        <f ca="1">f_risk_maxdownside_date(A3323,参数!$B$6,参数!$B$1)</f>
        <v>20171122-20181018</v>
      </c>
    </row>
    <row r="3324" spans="1:30">
      <c r="A3324" s="15" t="s">
        <v>3352</v>
      </c>
      <c r="B3324" t="str">
        <f>f_info_name(A3324)</f>
        <v>中欧新蓝筹A</v>
      </c>
      <c r="C3324" t="str">
        <f>f_info_setupdate(A3324)</f>
        <v>2008-07-25</v>
      </c>
      <c r="D3324" s="16">
        <f t="shared" si="51"/>
        <v>4567</v>
      </c>
      <c r="F3324" s="17">
        <f>f_netasset_total(A3324,参数!$B$1,100000000)</f>
        <v>134.6269077176</v>
      </c>
      <c r="G3324" s="17">
        <f ca="1">f_nav_adjustedreturn(A3324,参数!$B$2,参数!$B$1)</f>
        <v>59.7346295323174</v>
      </c>
      <c r="H3324" s="17">
        <f ca="1">f_nav_periodreturnrankingper(A3324,参数!$B$2,参数!$B$1,3)</f>
        <v>35.3096876654314</v>
      </c>
      <c r="I3324" s="17">
        <f ca="1">f_nav_adjustedreturn(A3324,参数!$B$3,参数!$B$2)</f>
        <v>53.1127426330082</v>
      </c>
      <c r="J3324" s="17">
        <f ca="1">f_nav_periodreturnrankingper(A3324,参数!$B$3,参数!$B$2,3)</f>
        <v>14.2697881828317</v>
      </c>
      <c r="K3324" s="17">
        <f ca="1">f_nav_adjustedreturn(A3324,参数!$B$4,参数!$B$3)</f>
        <v>-15.9691153231292</v>
      </c>
      <c r="L3324" s="17">
        <f ca="1">f_nav_periodreturnrankingper(A3324,参数!$B$4,参数!$B$3,3)</f>
        <v>52.1181001283697</v>
      </c>
      <c r="M3324" s="17">
        <f ca="1">f_nav_adjustedreturn(A3324,参数!$B$5,参数!$B$4)</f>
        <v>23.5633831127046</v>
      </c>
      <c r="N3324" s="17">
        <f ca="1">f_nav_periodreturnrankingper(A3324,参数!$B$5,参数!$B$4,3)</f>
        <v>17.4940898345154</v>
      </c>
      <c r="O3324" s="17">
        <f ca="1">f_nav_adjustedreturn(A3324,参数!$B$6,参数!$B$5)</f>
        <v>12.3499004431911</v>
      </c>
      <c r="P3324" s="17">
        <f ca="1">f_nav_periodreturnrankingper(A3324,参数!$B$6,参数!$B$5,3)</f>
        <v>11.2925170068027</v>
      </c>
      <c r="Q3324" s="25">
        <f>f_return(A3324,1,参数!$B$1-365/2,参数!$B$1)</f>
        <v>75.5017678146711</v>
      </c>
      <c r="R3324" s="25">
        <f ca="1">f_return(A3324,1,参数!$B$4,参数!$B$1)</f>
        <v>27.1124144391406</v>
      </c>
      <c r="S3324" s="25">
        <f ca="1">f_return(A3324,1,参数!$B$6,参数!$B$1)</f>
        <v>23.1156014012529</v>
      </c>
      <c r="T3324" t="str">
        <f>f_info_investtype(A3324)</f>
        <v>灵活配置型基金</v>
      </c>
      <c r="U3324" t="str">
        <f>f_info_fundmanager(A3324)</f>
        <v>周蔚文</v>
      </c>
      <c r="V3324">
        <f>f_info_manager_onthepostdays(A3324,1)</f>
        <v>3552</v>
      </c>
      <c r="W3324" s="25">
        <f ca="1">f_return_1w(A3324,"0",参数!$B$2)</f>
        <v>-2.77795516955106</v>
      </c>
      <c r="X3324" s="25">
        <f>f_return_1m(A3324,"0",参数!$B$1)</f>
        <v>15.0603264726756</v>
      </c>
      <c r="Y3324" s="25">
        <f>f_return_3m(A3324,0,参数!$B$1)</f>
        <v>27.1329987452949</v>
      </c>
      <c r="Z3324" s="25">
        <f>f_return_6m(A3324,0,参数!B3323)</f>
        <v>25.8632292799089</v>
      </c>
      <c r="AA3324" t="str">
        <f>f_dq_status(A3324,参数!$B$1)</f>
        <v>开放申购|开放赎回</v>
      </c>
      <c r="AB3324" s="17">
        <f ca="1">f_risk_maxdownside(A3324,参数!$B$6,参数!$B$1)</f>
        <v>-24.8231748635518</v>
      </c>
      <c r="AC3324" s="17">
        <f ca="1">f_risk_maxdownside(A3324,参数!$B$4,参数!$B$1)</f>
        <v>-23.1051344895681</v>
      </c>
      <c r="AD3324" t="str">
        <f ca="1">f_risk_maxdownside_date(A3324,参数!$B$6,参数!$B$1)</f>
        <v>20171122-20181018</v>
      </c>
    </row>
    <row r="3325" spans="1:30">
      <c r="A3325" s="15" t="s">
        <v>3353</v>
      </c>
      <c r="B3325" t="str">
        <f>f_info_name(A3325)</f>
        <v>中欧价值发现A</v>
      </c>
      <c r="C3325" t="str">
        <f>f_info_setupdate(A3325)</f>
        <v>2009-07-24</v>
      </c>
      <c r="D3325" s="16">
        <f t="shared" si="51"/>
        <v>4203</v>
      </c>
      <c r="F3325" s="17">
        <f>f_netasset_total(A3325,参数!$B$1,100000000)</f>
        <v>32.0440753375</v>
      </c>
      <c r="G3325" s="17">
        <f ca="1">f_nav_adjustedreturn(A3325,参数!$B$2,参数!$B$1)</f>
        <v>18.3664649956785</v>
      </c>
      <c r="H3325" s="17">
        <f ca="1">f_nav_periodreturnrankingper(A3325,参数!$B$2,参数!$B$1,3)</f>
        <v>98.0372914622179</v>
      </c>
      <c r="I3325" s="17">
        <f ca="1">f_nav_adjustedreturn(A3325,参数!$B$3,参数!$B$2)</f>
        <v>21.2425149700599</v>
      </c>
      <c r="J3325" s="17">
        <f ca="1">f_nav_periodreturnrankingper(A3325,参数!$B$3,参数!$B$2,3)</f>
        <v>90.771349862259</v>
      </c>
      <c r="K3325" s="17">
        <f ca="1">f_nav_adjustedreturn(A3325,参数!$B$4,参数!$B$3)</f>
        <v>-19.7019033893391</v>
      </c>
      <c r="L3325" s="17">
        <f ca="1">f_nav_periodreturnrankingper(A3325,参数!$B$4,参数!$B$3,3)</f>
        <v>28.5223367697594</v>
      </c>
      <c r="M3325" s="17">
        <f ca="1">f_nav_adjustedreturn(A3325,参数!$B$5,参数!$B$4)</f>
        <v>29.3395584735026</v>
      </c>
      <c r="N3325" s="17">
        <f ca="1">f_nav_periodreturnrankingper(A3325,参数!$B$5,参数!$B$4,3)</f>
        <v>29.7665369649805</v>
      </c>
      <c r="O3325" s="17">
        <f ca="1">f_nav_adjustedreturn(A3325,参数!$B$6,参数!$B$5)</f>
        <v>25.344262295082</v>
      </c>
      <c r="P3325" s="17">
        <f ca="1">f_nav_periodreturnrankingper(A3325,参数!$B$6,参数!$B$5,3)</f>
        <v>3.34029227557411</v>
      </c>
      <c r="Q3325" s="25">
        <f>f_return(A3325,1,参数!$B$1-365/2,参数!$B$1)</f>
        <v>16.9346688903378</v>
      </c>
      <c r="R3325" s="25">
        <f ca="1">f_return(A3325,1,参数!$B$4,参数!$B$1)</f>
        <v>4.83610816885114</v>
      </c>
      <c r="S3325" s="25">
        <f ca="1">f_return(A3325,1,参数!$B$6,参数!$B$1)</f>
        <v>13.1477558429255</v>
      </c>
      <c r="T3325" t="str">
        <f>f_info_investtype(A3325)</f>
        <v>偏股混合型基金</v>
      </c>
      <c r="U3325" t="str">
        <f>f_info_fundmanager(A3325)</f>
        <v>曹名长,蓝小康,沈悦</v>
      </c>
      <c r="V3325">
        <f>f_info_manager_onthepostdays(A3325,1)</f>
        <v>1910</v>
      </c>
      <c r="W3325" s="25">
        <f ca="1">f_return_1w(A3325,"0",参数!$B$2)</f>
        <v>-4.50418582714302</v>
      </c>
      <c r="X3325" s="25">
        <f>f_return_1m(A3325,"0",参数!$B$1)</f>
        <v>0.698529411764709</v>
      </c>
      <c r="Y3325" s="25">
        <f>f_return_3m(A3325,0,参数!$B$1)</f>
        <v>-1.17519715478584</v>
      </c>
      <c r="Z3325" s="25">
        <f>f_return_6m(A3325,0,参数!B3324)</f>
        <v>1.15414608786067</v>
      </c>
      <c r="AA3325" t="str">
        <f>f_dq_status(A3325,参数!$B$1)</f>
        <v>开放申购|开放赎回</v>
      </c>
      <c r="AB3325" s="17">
        <f ca="1">f_risk_maxdownside(A3325,参数!$B$6,参数!$B$1)</f>
        <v>-25.9375698783819</v>
      </c>
      <c r="AC3325" s="17">
        <f ca="1">f_risk_maxdownside(A3325,参数!$B$4,参数!$B$1)</f>
        <v>-25.3607868996653</v>
      </c>
      <c r="AD3325" t="str">
        <f ca="1">f_risk_maxdownside_date(A3325,参数!$B$6,参数!$B$1)</f>
        <v>20180124-20190103</v>
      </c>
    </row>
    <row r="3326" spans="1:30">
      <c r="A3326" s="15" t="s">
        <v>3354</v>
      </c>
      <c r="B3326" t="str">
        <f>f_info_name(A3326)</f>
        <v>中欧行业成长A</v>
      </c>
      <c r="C3326" t="str">
        <f>f_info_setupdate(A3326)</f>
        <v>2009-12-30</v>
      </c>
      <c r="D3326" s="16">
        <f t="shared" si="51"/>
        <v>4044</v>
      </c>
      <c r="F3326" s="17">
        <f>f_netasset_total(A3326,参数!$B$1,100000000)</f>
        <v>151.7803958109</v>
      </c>
      <c r="G3326" s="17">
        <f ca="1">f_nav_adjustedreturn(A3326,参数!$B$2,参数!$B$1)</f>
        <v>75.5477537221247</v>
      </c>
      <c r="H3326" s="17">
        <f ca="1">f_nav_periodreturnrankingper(A3326,参数!$B$2,参数!$B$1,3)</f>
        <v>38.2728164867517</v>
      </c>
      <c r="I3326" s="17">
        <f ca="1">f_nav_adjustedreturn(A3326,参数!$B$3,参数!$B$2)</f>
        <v>69.8619547211485</v>
      </c>
      <c r="J3326" s="17">
        <f ca="1">f_nav_periodreturnrankingper(A3326,参数!$B$3,参数!$B$2,3)</f>
        <v>9.22865013774105</v>
      </c>
      <c r="K3326" s="17">
        <f ca="1">f_nav_adjustedreturn(A3326,参数!$B$4,参数!$B$3)</f>
        <v>-24.1893312575465</v>
      </c>
      <c r="L3326" s="17">
        <f ca="1">f_nav_periodreturnrankingper(A3326,参数!$B$4,参数!$B$3,3)</f>
        <v>49.8281786941581</v>
      </c>
      <c r="M3326" s="17">
        <f ca="1">f_nav_adjustedreturn(A3326,参数!$B$5,参数!$B$4)</f>
        <v>44.6907561123713</v>
      </c>
      <c r="N3326" s="17">
        <f ca="1">f_nav_periodreturnrankingper(A3326,参数!$B$5,参数!$B$4,3)</f>
        <v>7.19844357976654</v>
      </c>
      <c r="O3326" s="17">
        <f ca="1">f_nav_adjustedreturn(A3326,参数!$B$6,参数!$B$5)</f>
        <v>9.73893910766647</v>
      </c>
      <c r="P3326" s="17">
        <f ca="1">f_nav_periodreturnrankingper(A3326,参数!$B$6,参数!$B$5,3)</f>
        <v>26.7223382045929</v>
      </c>
      <c r="Q3326" s="25">
        <f>f_return(A3326,1,参数!$B$1-365/2,参数!$B$1)</f>
        <v>79.7477513263352</v>
      </c>
      <c r="R3326" s="25">
        <f ca="1">f_return(A3326,1,参数!$B$4,参数!$B$1)</f>
        <v>31.2097704253779</v>
      </c>
      <c r="S3326" s="25">
        <f ca="1">f_return(A3326,1,参数!$B$6,参数!$B$1)</f>
        <v>28.9683519807059</v>
      </c>
      <c r="T3326" t="str">
        <f>f_info_investtype(A3326)</f>
        <v>偏股混合型基金</v>
      </c>
      <c r="U3326" t="str">
        <f>f_info_fundmanager(A3326)</f>
        <v>王培</v>
      </c>
      <c r="V3326">
        <f>f_info_manager_onthepostdays(A3326,1)</f>
        <v>1296</v>
      </c>
      <c r="W3326" s="25">
        <f ca="1">f_return_1w(A3326,"0",参数!$B$2)</f>
        <v>0.898714248228812</v>
      </c>
      <c r="X3326" s="25">
        <f>f_return_1m(A3326,"0",参数!$B$1)</f>
        <v>16.388637441269</v>
      </c>
      <c r="Y3326" s="25">
        <f>f_return_3m(A3326,0,参数!$B$1)</f>
        <v>28.0882352941176</v>
      </c>
      <c r="Z3326" s="25">
        <f>f_return_6m(A3326,0,参数!B3325)</f>
        <v>30.3672923532502</v>
      </c>
      <c r="AA3326" t="str">
        <f>f_dq_status(A3326,参数!$B$1)</f>
        <v>开放申购|开放赎回</v>
      </c>
      <c r="AB3326" s="17">
        <f ca="1">f_risk_maxdownside(A3326,参数!$B$6,参数!$B$1)</f>
        <v>-28.8364176397974</v>
      </c>
      <c r="AC3326" s="17">
        <f ca="1">f_risk_maxdownside(A3326,参数!$B$4,参数!$B$1)</f>
        <v>-28.7969699777352</v>
      </c>
      <c r="AD3326" t="str">
        <f ca="1">f_risk_maxdownside_date(A3326,参数!$B$6,参数!$B$1)</f>
        <v>20171122-20190103</v>
      </c>
    </row>
    <row r="3327" spans="1:30">
      <c r="A3327" s="15" t="s">
        <v>3355</v>
      </c>
      <c r="B3327" t="str">
        <f>f_info_name(A3327)</f>
        <v>中欧互通精选A</v>
      </c>
      <c r="C3327" t="str">
        <f>f_info_setupdate(A3327)</f>
        <v>2018-10-08</v>
      </c>
      <c r="D3327" s="16">
        <f t="shared" si="51"/>
        <v>840</v>
      </c>
      <c r="F3327" s="17">
        <f>f_netasset_total(A3327,参数!$B$1,100000000)</f>
        <v>3.543911343</v>
      </c>
      <c r="G3327" s="17">
        <f ca="1">f_nav_adjustedreturn(A3327,参数!$B$2,参数!$B$1)</f>
        <v>59.7524850240274</v>
      </c>
      <c r="H3327" s="17">
        <f ca="1">f_nav_periodreturnrankingper(A3327,参数!$B$2,参数!$B$1,3)</f>
        <v>62.2178606476938</v>
      </c>
      <c r="I3327" s="17">
        <f ca="1">f_nav_adjustedreturn(A3327,参数!$B$3,参数!$B$2)</f>
        <v>29.9042243885753</v>
      </c>
      <c r="J3327" s="17">
        <f ca="1">f_nav_periodreturnrankingper(A3327,参数!$B$3,参数!$B$2,3)</f>
        <v>74.931129476584</v>
      </c>
      <c r="K3327" s="17">
        <f ca="1">f_nav_adjustedreturn(A3327,参数!$B$4,参数!$B$3)</f>
        <v>0</v>
      </c>
      <c r="L3327" s="17">
        <f ca="1">f_nav_periodreturnrankingper(A3327,参数!$B$4,参数!$B$3,3)</f>
        <v>0</v>
      </c>
      <c r="M3327" s="17">
        <f ca="1">f_nav_adjustedreturn(A3327,参数!$B$5,参数!$B$4)</f>
        <v>0</v>
      </c>
      <c r="N3327" s="17">
        <f ca="1">f_nav_periodreturnrankingper(A3327,参数!$B$5,参数!$B$4,3)</f>
        <v>0</v>
      </c>
      <c r="O3327" s="17">
        <f ca="1">f_nav_adjustedreturn(A3327,参数!$B$6,参数!$B$5)</f>
        <v>0</v>
      </c>
      <c r="P3327" s="17">
        <f ca="1">f_nav_periodreturnrankingper(A3327,参数!$B$6,参数!$B$5,3)</f>
        <v>0</v>
      </c>
      <c r="Q3327" s="25">
        <f>f_return(A3327,1,参数!$B$1-365/2,参数!$B$1)</f>
        <v>73.881477415958</v>
      </c>
      <c r="R3327" s="25">
        <f ca="1">f_return(A3327,1,参数!$B$4,参数!$B$1)</f>
        <v>0</v>
      </c>
      <c r="S3327" s="25">
        <f ca="1">f_return(A3327,1,参数!$B$6,参数!$B$1)</f>
        <v>0</v>
      </c>
      <c r="T3327" t="str">
        <f>f_info_investtype(A3327)</f>
        <v>偏股混合型基金</v>
      </c>
      <c r="U3327" t="str">
        <f>f_info_fundmanager(A3327)</f>
        <v>曲径</v>
      </c>
      <c r="V3327">
        <f>f_info_manager_onthepostdays(A3327,1)</f>
        <v>857</v>
      </c>
      <c r="W3327" s="25">
        <f ca="1">f_return_1w(A3327,"0",参数!$B$2)</f>
        <v>-2.17027305512623</v>
      </c>
      <c r="X3327" s="25">
        <f>f_return_1m(A3327,"0",参数!$B$1)</f>
        <v>13.8113773859213</v>
      </c>
      <c r="Y3327" s="25">
        <f>f_return_3m(A3327,0,参数!$B$1)</f>
        <v>21.9620062317821</v>
      </c>
      <c r="Z3327" s="25">
        <f>f_return_6m(A3327,0,参数!B3326)</f>
        <v>22.1546350291574</v>
      </c>
      <c r="AA3327" t="str">
        <f>f_dq_status(A3327,参数!$B$1)</f>
        <v>开放申购|开放赎回</v>
      </c>
      <c r="AB3327" s="17">
        <f ca="1">f_risk_maxdownside(A3327,参数!$B$6,参数!$B$1)</f>
        <v>-13.5491983652939</v>
      </c>
      <c r="AC3327" s="17">
        <f ca="1">f_risk_maxdownside(A3327,参数!$B$4,参数!$B$1)</f>
        <v>-13.5491983652939</v>
      </c>
      <c r="AD3327" t="str">
        <f ca="1">f_risk_maxdownside_date(A3327,参数!$B$6,参数!$B$1)</f>
        <v>20200306-20200323</v>
      </c>
    </row>
    <row r="3328" spans="1:30">
      <c r="A3328" s="15" t="s">
        <v>3356</v>
      </c>
      <c r="B3328" t="str">
        <f>f_info_name(A3328)</f>
        <v>中欧新动力A</v>
      </c>
      <c r="C3328" t="str">
        <f>f_info_setupdate(A3328)</f>
        <v>2011-02-10</v>
      </c>
      <c r="D3328" s="16">
        <f t="shared" si="51"/>
        <v>3637</v>
      </c>
      <c r="F3328" s="17">
        <f>f_netasset_total(A3328,参数!$B$1,100000000)</f>
        <v>17.643087827</v>
      </c>
      <c r="G3328" s="17">
        <f ca="1">f_nav_adjustedreturn(A3328,参数!$B$2,参数!$B$1)</f>
        <v>72.0686941628478</v>
      </c>
      <c r="H3328" s="17">
        <f ca="1">f_nav_periodreturnrankingper(A3328,参数!$B$2,参数!$B$1,3)</f>
        <v>43.8665358194308</v>
      </c>
      <c r="I3328" s="17">
        <f ca="1">f_nav_adjustedreturn(A3328,参数!$B$3,参数!$B$2)</f>
        <v>51.0488043630262</v>
      </c>
      <c r="J3328" s="17">
        <f ca="1">f_nav_periodreturnrankingper(A3328,参数!$B$3,参数!$B$2,3)</f>
        <v>33.1955922865014</v>
      </c>
      <c r="K3328" s="17">
        <f ca="1">f_nav_adjustedreturn(A3328,参数!$B$4,参数!$B$3)</f>
        <v>-15.4338594592751</v>
      </c>
      <c r="L3328" s="17">
        <f ca="1">f_nav_periodreturnrankingper(A3328,参数!$B$4,参数!$B$3,3)</f>
        <v>11.8556701030928</v>
      </c>
      <c r="M3328" s="17">
        <f ca="1">f_nav_adjustedreturn(A3328,参数!$B$5,参数!$B$4)</f>
        <v>14.0491472358053</v>
      </c>
      <c r="N3328" s="17">
        <f ca="1">f_nav_periodreturnrankingper(A3328,参数!$B$5,参数!$B$4,3)</f>
        <v>67.3151750972763</v>
      </c>
      <c r="O3328" s="17">
        <f ca="1">f_nav_adjustedreturn(A3328,参数!$B$6,参数!$B$5)</f>
        <v>17.7710258890469</v>
      </c>
      <c r="P3328" s="17">
        <f ca="1">f_nav_periodreturnrankingper(A3328,参数!$B$6,参数!$B$5,3)</f>
        <v>8.35073068893528</v>
      </c>
      <c r="Q3328" s="25">
        <f>f_return(A3328,1,参数!$B$1-365/2,参数!$B$1)</f>
        <v>69.7693166470171</v>
      </c>
      <c r="R3328" s="25">
        <f ca="1">f_return(A3328,1,参数!$B$4,参数!$B$1)</f>
        <v>29.9873836294481</v>
      </c>
      <c r="S3328" s="25">
        <f ca="1">f_return(A3328,1,参数!$B$6,参数!$B$1)</f>
        <v>24.0240622396292</v>
      </c>
      <c r="T3328" t="str">
        <f>f_info_investtype(A3328)</f>
        <v>偏股混合型基金</v>
      </c>
      <c r="U3328" t="str">
        <f>f_info_fundmanager(A3328)</f>
        <v>王健,许文星</v>
      </c>
      <c r="V3328">
        <f>f_info_manager_onthepostdays(A3328,1)</f>
        <v>1561</v>
      </c>
      <c r="W3328" s="25">
        <f ca="1">f_return_1w(A3328,"0",参数!$B$2)</f>
        <v>-1.405686641413</v>
      </c>
      <c r="X3328" s="25">
        <f>f_return_1m(A3328,"0",参数!$B$1)</f>
        <v>9.96982427075323</v>
      </c>
      <c r="Y3328" s="25">
        <f>f_return_3m(A3328,0,参数!$B$1)</f>
        <v>19.3820856216077</v>
      </c>
      <c r="Z3328" s="25">
        <f>f_return_6m(A3328,0,参数!B3327)</f>
        <v>20.63634614151</v>
      </c>
      <c r="AA3328" t="str">
        <f>f_dq_status(A3328,参数!$B$1)</f>
        <v>开放申购|开放赎回</v>
      </c>
      <c r="AB3328" s="17">
        <f ca="1">f_risk_maxdownside(A3328,参数!$B$6,参数!$B$1)</f>
        <v>-25.7307096713549</v>
      </c>
      <c r="AC3328" s="17">
        <f ca="1">f_risk_maxdownside(A3328,参数!$B$4,参数!$B$1)</f>
        <v>-21.860275281723</v>
      </c>
      <c r="AD3328" t="str">
        <f ca="1">f_risk_maxdownside_date(A3328,参数!$B$6,参数!$B$1)</f>
        <v>20171114-20181018</v>
      </c>
    </row>
    <row r="3329" spans="1:30">
      <c r="A3329" s="15" t="s">
        <v>3357</v>
      </c>
      <c r="B3329" t="str">
        <f>f_info_name(A3329)</f>
        <v>中欧鼎利A</v>
      </c>
      <c r="C3329" t="str">
        <f>f_info_setupdate(A3329)</f>
        <v>2017-09-18</v>
      </c>
      <c r="D3329" s="16">
        <f t="shared" si="51"/>
        <v>1225</v>
      </c>
      <c r="F3329" s="17">
        <f>f_netasset_total(A3329,参数!$B$1,100000000)</f>
        <v>11.4232422352</v>
      </c>
      <c r="G3329" s="17">
        <f ca="1">f_nav_adjustedreturn(A3329,参数!$B$2,参数!$B$1)</f>
        <v>26.3135418317374</v>
      </c>
      <c r="H3329" s="17">
        <f ca="1">f_nav_periodreturnrankingper(A3329,参数!$B$2,参数!$B$1,3)</f>
        <v>6.60377358490566</v>
      </c>
      <c r="I3329" s="17">
        <f ca="1">f_nav_adjustedreturn(A3329,参数!$B$3,参数!$B$2)</f>
        <v>4.75962459298985</v>
      </c>
      <c r="J3329" s="17">
        <f ca="1">f_nav_periodreturnrankingper(A3329,参数!$B$3,参数!$B$2,3)</f>
        <v>82.1276595744681</v>
      </c>
      <c r="K3329" s="17">
        <f ca="1">f_nav_adjustedreturn(A3329,参数!$B$4,参数!$B$3)</f>
        <v>0.742884708152439</v>
      </c>
      <c r="L3329" s="17">
        <f ca="1">f_nav_periodreturnrankingper(A3329,参数!$B$4,参数!$B$3,3)</f>
        <v>50.1193317422434</v>
      </c>
      <c r="M3329" s="17">
        <f ca="1">f_nav_adjustedreturn(A3329,参数!$B$5,参数!$B$4)</f>
        <v>0</v>
      </c>
      <c r="N3329" s="17">
        <f ca="1">f_nav_periodreturnrankingper(A3329,参数!$B$5,参数!$B$4,3)</f>
        <v>0</v>
      </c>
      <c r="O3329" s="17">
        <f ca="1">f_nav_adjustedreturn(A3329,参数!$B$6,参数!$B$5)</f>
        <v>0</v>
      </c>
      <c r="P3329" s="17">
        <f ca="1">f_nav_periodreturnrankingper(A3329,参数!$B$6,参数!$B$5,3)</f>
        <v>0</v>
      </c>
      <c r="Q3329" s="25">
        <f>f_return(A3329,1,参数!$B$1-365/2,参数!$B$1)</f>
        <v>30.8054678515845</v>
      </c>
      <c r="R3329" s="25">
        <f ca="1">f_return(A3329,1,参数!$B$4,参数!$B$1)</f>
        <v>10.0478179496399</v>
      </c>
      <c r="S3329" s="25">
        <f ca="1">f_return(A3329,1,参数!$B$6,参数!$B$1)</f>
        <v>0</v>
      </c>
      <c r="T3329" t="str">
        <f>f_info_investtype(A3329)</f>
        <v>混合债券型二级基金</v>
      </c>
      <c r="U3329" t="str">
        <f>f_info_fundmanager(A3329)</f>
        <v>洪慧梅,邵洁</v>
      </c>
      <c r="V3329">
        <f>f_info_manager_onthepostdays(A3329,1)</f>
        <v>490</v>
      </c>
      <c r="W3329" s="25">
        <f ca="1">f_return_1w(A3329,"0",参数!$B$2)</f>
        <v>0.468405584129326</v>
      </c>
      <c r="X3329" s="25">
        <f>f_return_1m(A3329,"0",参数!$B$1)</f>
        <v>7.4493857068697</v>
      </c>
      <c r="Y3329" s="25">
        <f>f_return_3m(A3329,0,参数!$B$1)</f>
        <v>13.4436645400144</v>
      </c>
      <c r="Z3329" s="25">
        <f>f_return_6m(A3329,0,参数!B3328)</f>
        <v>7.95824323256545</v>
      </c>
      <c r="AA3329" t="str">
        <f>f_dq_status(A3329,参数!$B$1)</f>
        <v>开放申购|开放赎回</v>
      </c>
      <c r="AB3329" s="17">
        <f ca="1">f_risk_maxdownside(A3329,参数!$B$6,参数!$B$1)</f>
        <v>-7.34662313112217</v>
      </c>
      <c r="AC3329" s="17">
        <f ca="1">f_risk_maxdownside(A3329,参数!$B$4,参数!$B$1)</f>
        <v>-7.34662313112217</v>
      </c>
      <c r="AD3329" t="str">
        <f ca="1">f_risk_maxdownside_date(A3329,参数!$B$6,参数!$B$1)</f>
        <v>20200226-20200323</v>
      </c>
    </row>
    <row r="3330" spans="1:30">
      <c r="A3330" s="15" t="s">
        <v>3358</v>
      </c>
      <c r="B3330" t="str">
        <f>f_info_name(A3330)</f>
        <v>中欧盛世成长A</v>
      </c>
      <c r="C3330" t="str">
        <f>f_info_setupdate(A3330)</f>
        <v>2015-03-31</v>
      </c>
      <c r="D3330" s="16">
        <f t="shared" si="51"/>
        <v>2127</v>
      </c>
      <c r="F3330" s="17">
        <f>f_netasset_total(A3330,参数!$B$1,100000000)</f>
        <v>11.3565945145</v>
      </c>
      <c r="G3330" s="17">
        <f ca="1">f_nav_adjustedreturn(A3330,参数!$B$2,参数!$B$1)</f>
        <v>94.7154220879324</v>
      </c>
      <c r="H3330" s="17">
        <f ca="1">f_nav_periodreturnrankingper(A3330,参数!$B$2,参数!$B$1,3)</f>
        <v>13.9352306182532</v>
      </c>
      <c r="I3330" s="17">
        <f ca="1">f_nav_adjustedreturn(A3330,参数!$B$3,参数!$B$2)</f>
        <v>52.8463713477851</v>
      </c>
      <c r="J3330" s="17">
        <f ca="1">f_nav_periodreturnrankingper(A3330,参数!$B$3,参数!$B$2,3)</f>
        <v>30.7162534435262</v>
      </c>
      <c r="K3330" s="17">
        <f ca="1">f_nav_adjustedreturn(A3330,参数!$B$4,参数!$B$3)</f>
        <v>-27.7690789025802</v>
      </c>
      <c r="L3330" s="17">
        <f ca="1">f_nav_periodreturnrankingper(A3330,参数!$B$4,参数!$B$3,3)</f>
        <v>70.6185567010309</v>
      </c>
      <c r="M3330" s="17">
        <f ca="1">f_nav_adjustedreturn(A3330,参数!$B$5,参数!$B$4)</f>
        <v>24.131797391157</v>
      </c>
      <c r="N3330" s="17">
        <f ca="1">f_nav_periodreturnrankingper(A3330,参数!$B$5,参数!$B$4,3)</f>
        <v>42.2178988326848</v>
      </c>
      <c r="O3330" s="17">
        <f ca="1">f_nav_adjustedreturn(A3330,参数!$B$6,参数!$B$5)</f>
        <v>3.1846019247594</v>
      </c>
      <c r="P3330" s="17">
        <f ca="1">f_nav_periodreturnrankingper(A3330,参数!$B$6,参数!$B$5,3)</f>
        <v>50.5219206680584</v>
      </c>
      <c r="Q3330" s="25">
        <f>f_return(A3330,1,参数!$B$1-365/2,参数!$B$1)</f>
        <v>100.890326631447</v>
      </c>
      <c r="R3330" s="25">
        <f ca="1">f_return(A3330,1,参数!$B$4,参数!$B$1)</f>
        <v>29.0303247613795</v>
      </c>
      <c r="S3330" s="25">
        <f ca="1">f_return(A3330,1,参数!$B$6,参数!$B$1)</f>
        <v>22.5090873528067</v>
      </c>
      <c r="T3330" t="str">
        <f>f_info_investtype(A3330)</f>
        <v>偏股混合型基金</v>
      </c>
      <c r="U3330" t="str">
        <f>f_info_fundmanager(A3330)</f>
        <v>魏博</v>
      </c>
      <c r="V3330">
        <f>f_info_manager_onthepostdays(A3330,1)</f>
        <v>2144</v>
      </c>
      <c r="W3330" s="25">
        <f ca="1">f_return_1w(A3330,"0",参数!$B$2)</f>
        <v>-0.521408416145278</v>
      </c>
      <c r="X3330" s="25">
        <f>f_return_1m(A3330,"0",参数!$B$1)</f>
        <v>11.2571348037489</v>
      </c>
      <c r="Y3330" s="25">
        <f>f_return_3m(A3330,0,参数!$B$1)</f>
        <v>32.1379252625853</v>
      </c>
      <c r="Z3330" s="25">
        <f>f_return_6m(A3330,0,参数!B3329)</f>
        <v>32.2050689342029</v>
      </c>
      <c r="AA3330" t="str">
        <f>f_dq_status(A3330,参数!$B$1)</f>
        <v>开放申购|开放赎回</v>
      </c>
      <c r="AB3330" s="17">
        <f ca="1">f_risk_maxdownside(A3330,参数!$B$6,参数!$B$1)</f>
        <v>-32.2170127260549</v>
      </c>
      <c r="AC3330" s="17">
        <f ca="1">f_risk_maxdownside(A3330,参数!$B$4,参数!$B$1)</f>
        <v>-32.2170127260549</v>
      </c>
      <c r="AD3330" t="str">
        <f ca="1">f_risk_maxdownside_date(A3330,参数!$B$6,参数!$B$1)</f>
        <v>20180206-20181018</v>
      </c>
    </row>
    <row r="3331" spans="1:30">
      <c r="A3331" s="15" t="s">
        <v>3359</v>
      </c>
      <c r="B3331" t="str">
        <f>f_info_name(A3331)</f>
        <v>中欧价值智选回报A</v>
      </c>
      <c r="C3331" t="str">
        <f>f_info_setupdate(A3331)</f>
        <v>2013-05-14</v>
      </c>
      <c r="D3331" s="16">
        <f t="shared" ref="D3331:D3394" si="52">DATEDIF(C3331,"2021-1-25","d")</f>
        <v>2813</v>
      </c>
      <c r="F3331" s="17">
        <f>f_netasset_total(A3331,参数!$B$1,100000000)</f>
        <v>5.4755735378</v>
      </c>
      <c r="G3331" s="17">
        <f ca="1">f_nav_adjustedreturn(A3331,参数!$B$2,参数!$B$1)</f>
        <v>72.8372292515548</v>
      </c>
      <c r="H3331" s="17">
        <f ca="1">f_nav_periodreturnrankingper(A3331,参数!$B$2,参数!$B$1,3)</f>
        <v>21.8104817363684</v>
      </c>
      <c r="I3331" s="17">
        <f ca="1">f_nav_adjustedreturn(A3331,参数!$B$3,参数!$B$2)</f>
        <v>40.5534121051362</v>
      </c>
      <c r="J3331" s="17">
        <f ca="1">f_nav_periodreturnrankingper(A3331,参数!$B$3,参数!$B$2,3)</f>
        <v>29.0969899665552</v>
      </c>
      <c r="K3331" s="17">
        <f ca="1">f_nav_adjustedreturn(A3331,参数!$B$4,参数!$B$3)</f>
        <v>-5.67496872512224</v>
      </c>
      <c r="L3331" s="17">
        <f ca="1">f_nav_periodreturnrankingper(A3331,参数!$B$4,参数!$B$3,3)</f>
        <v>32.9268292682927</v>
      </c>
      <c r="M3331" s="17">
        <f ca="1">f_nav_adjustedreturn(A3331,参数!$B$5,参数!$B$4)</f>
        <v>0.0625142077744858</v>
      </c>
      <c r="N3331" s="17">
        <f ca="1">f_nav_periodreturnrankingper(A3331,参数!$B$5,参数!$B$4,3)</f>
        <v>92.7501970055162</v>
      </c>
      <c r="O3331" s="17">
        <f ca="1">f_nav_adjustedreturn(A3331,参数!$B$6,参数!$B$5)</f>
        <v>12.1998223691311</v>
      </c>
      <c r="P3331" s="17">
        <f ca="1">f_nav_periodreturnrankingper(A3331,参数!$B$6,参数!$B$5,3)</f>
        <v>11.4285714285714</v>
      </c>
      <c r="Q3331" s="25">
        <f>f_return(A3331,1,参数!$B$1-365/2,参数!$B$1)</f>
        <v>71.9195683031629</v>
      </c>
      <c r="R3331" s="25">
        <f ca="1">f_return(A3331,1,参数!$B$4,参数!$B$1)</f>
        <v>31.803121050994</v>
      </c>
      <c r="S3331" s="25">
        <f ca="1">f_return(A3331,1,参数!$B$6,参数!$B$1)</f>
        <v>20.6810768585782</v>
      </c>
      <c r="T3331" t="str">
        <f>f_info_investtype(A3331)</f>
        <v>灵活配置型基金</v>
      </c>
      <c r="U3331" t="str">
        <f>f_info_fundmanager(A3331)</f>
        <v>袁维德</v>
      </c>
      <c r="V3331">
        <f>f_info_manager_onthepostdays(A3331,1)</f>
        <v>272</v>
      </c>
      <c r="W3331" s="25">
        <f ca="1">f_return_1w(A3331,"0",参数!$B$2)</f>
        <v>-2.51296203378491</v>
      </c>
      <c r="X3331" s="25">
        <f>f_return_1m(A3331,"0",参数!$B$1)</f>
        <v>11.5210051475065</v>
      </c>
      <c r="Y3331" s="25">
        <f>f_return_3m(A3331,0,参数!$B$1)</f>
        <v>16.8096701258044</v>
      </c>
      <c r="Z3331" s="25">
        <f>f_return_6m(A3331,0,参数!B3330)</f>
        <v>29.8744970876118</v>
      </c>
      <c r="AA3331" t="str">
        <f>f_dq_status(A3331,参数!$B$1)</f>
        <v>开放申购|开放赎回</v>
      </c>
      <c r="AB3331" s="17">
        <f ca="1">f_risk_maxdownside(A3331,参数!$B$6,参数!$B$1)</f>
        <v>-19.4430838981523</v>
      </c>
      <c r="AC3331" s="17">
        <f ca="1">f_risk_maxdownside(A3331,参数!$B$4,参数!$B$1)</f>
        <v>-18.4964093357271</v>
      </c>
      <c r="AD3331" t="str">
        <f ca="1">f_risk_maxdownside_date(A3331,参数!$B$6,参数!$B$1)</f>
        <v>20160817-20181018</v>
      </c>
    </row>
    <row r="3332" spans="1:30">
      <c r="A3332" s="15" t="s">
        <v>3360</v>
      </c>
      <c r="B3332" t="str">
        <f>f_info_name(A3332)</f>
        <v>中欧成长优选回报A</v>
      </c>
      <c r="C3332" t="str">
        <f>f_info_setupdate(A3332)</f>
        <v>2013-08-21</v>
      </c>
      <c r="D3332" s="16">
        <f t="shared" si="52"/>
        <v>2714</v>
      </c>
      <c r="F3332" s="17">
        <f>f_netasset_total(A3332,参数!$B$1,100000000)</f>
        <v>0.7093974272</v>
      </c>
      <c r="G3332" s="17">
        <f ca="1">f_nav_adjustedreturn(A3332,参数!$B$2,参数!$B$1)</f>
        <v>22.6567768037761</v>
      </c>
      <c r="H3332" s="17">
        <f ca="1">f_nav_periodreturnrankingper(A3332,参数!$B$2,参数!$B$1,3)</f>
        <v>72.419269454738</v>
      </c>
      <c r="I3332" s="17">
        <f ca="1">f_nav_adjustedreturn(A3332,参数!$B$3,参数!$B$2)</f>
        <v>25.9180641052855</v>
      </c>
      <c r="J3332" s="17">
        <f ca="1">f_nav_periodreturnrankingper(A3332,参数!$B$3,参数!$B$2,3)</f>
        <v>49.5540691192865</v>
      </c>
      <c r="K3332" s="17">
        <f ca="1">f_nav_adjustedreturn(A3332,参数!$B$4,参数!$B$3)</f>
        <v>-16.3381282187889</v>
      </c>
      <c r="L3332" s="17">
        <f ca="1">f_nav_periodreturnrankingper(A3332,参数!$B$4,参数!$B$3,3)</f>
        <v>53.4017971758665</v>
      </c>
      <c r="M3332" s="17">
        <f ca="1">f_nav_adjustedreturn(A3332,参数!$B$5,参数!$B$4)</f>
        <v>16.6750631112989</v>
      </c>
      <c r="N3332" s="17">
        <f ca="1">f_nav_periodreturnrankingper(A3332,参数!$B$5,参数!$B$4,3)</f>
        <v>28.9992119779354</v>
      </c>
      <c r="O3332" s="17">
        <f ca="1">f_nav_adjustedreturn(A3332,参数!$B$6,参数!$B$5)</f>
        <v>2.00129621730084</v>
      </c>
      <c r="P3332" s="17">
        <f ca="1">f_nav_periodreturnrankingper(A3332,参数!$B$6,参数!$B$5,3)</f>
        <v>63.6734693877551</v>
      </c>
      <c r="Q3332" s="25">
        <f>f_return(A3332,1,参数!$B$1-365/2,参数!$B$1)</f>
        <v>25.1101778043188</v>
      </c>
      <c r="R3332" s="25">
        <f ca="1">f_return(A3332,1,参数!$B$4,参数!$B$1)</f>
        <v>8.91019487642293</v>
      </c>
      <c r="S3332" s="25">
        <f ca="1">f_return(A3332,1,参数!$B$6,参数!$B$1)</f>
        <v>8.89865946822486</v>
      </c>
      <c r="T3332" t="str">
        <f>f_info_investtype(A3332)</f>
        <v>灵活配置型基金</v>
      </c>
      <c r="U3332" t="str">
        <f>f_info_fundmanager(A3332)</f>
        <v>袁维德,曹名长,沈悦</v>
      </c>
      <c r="V3332">
        <f>f_info_manager_onthepostdays(A3332,1)</f>
        <v>1506</v>
      </c>
      <c r="W3332" s="25">
        <f ca="1">f_return_1w(A3332,"0",参数!$B$2)</f>
        <v>-4.1912299119761</v>
      </c>
      <c r="X3332" s="25">
        <f>f_return_1m(A3332,"0",参数!$B$1)</f>
        <v>0.566689702833442</v>
      </c>
      <c r="Y3332" s="25">
        <f>f_return_3m(A3332,0,参数!$B$1)</f>
        <v>1.07661318330209</v>
      </c>
      <c r="Z3332" s="25">
        <f>f_return_6m(A3332,0,参数!B3331)</f>
        <v>2.34125329998611</v>
      </c>
      <c r="AA3332" t="str">
        <f>f_dq_status(A3332,参数!$B$1)</f>
        <v>开放申购|开放赎回</v>
      </c>
      <c r="AB3332" s="17">
        <f ca="1">f_risk_maxdownside(A3332,参数!$B$6,参数!$B$1)</f>
        <v>-24.3362441563024</v>
      </c>
      <c r="AC3332" s="17">
        <f ca="1">f_risk_maxdownside(A3332,参数!$B$4,参数!$B$1)</f>
        <v>-24.3362441563024</v>
      </c>
      <c r="AD3332" t="str">
        <f ca="1">f_risk_maxdownside_date(A3332,参数!$B$6,参数!$B$1)</f>
        <v>20180523-20181018</v>
      </c>
    </row>
    <row r="3333" spans="1:30">
      <c r="A3333" s="15" t="s">
        <v>3361</v>
      </c>
      <c r="B3333" t="str">
        <f>f_info_name(A3333)</f>
        <v>中欧瑞丰A</v>
      </c>
      <c r="C3333" t="str">
        <f>f_info_setupdate(A3333)</f>
        <v>2017-07-31</v>
      </c>
      <c r="D3333" s="16">
        <f t="shared" si="52"/>
        <v>1274</v>
      </c>
      <c r="F3333" s="17">
        <f>f_netasset_total(A3333,参数!$B$1,100000000)</f>
        <v>83.0580444167</v>
      </c>
      <c r="G3333" s="17">
        <f ca="1">f_nav_adjustedreturn(A3333,参数!$B$2,参数!$B$1)</f>
        <v>72.2834496813411</v>
      </c>
      <c r="H3333" s="17">
        <f ca="1">f_nav_periodreturnrankingper(A3333,参数!$B$2,参数!$B$1,3)</f>
        <v>22.3928004235045</v>
      </c>
      <c r="I3333" s="17">
        <f ca="1">f_nav_adjustedreturn(A3333,参数!$B$3,参数!$B$2)</f>
        <v>52.9391384686453</v>
      </c>
      <c r="J3333" s="17">
        <f ca="1">f_nav_periodreturnrankingper(A3333,参数!$B$3,参数!$B$2,3)</f>
        <v>14.4370122630992</v>
      </c>
      <c r="K3333" s="17">
        <f ca="1">f_nav_adjustedreturn(A3333,参数!$B$4,参数!$B$3)</f>
        <v>-19.2182106539789</v>
      </c>
      <c r="L3333" s="17">
        <f ca="1">f_nav_periodreturnrankingper(A3333,参数!$B$4,参数!$B$3,3)</f>
        <v>62.5160462130937</v>
      </c>
      <c r="M3333" s="17">
        <f ca="1">f_nav_adjustedreturn(A3333,参数!$B$5,参数!$B$4)</f>
        <v>0</v>
      </c>
      <c r="N3333" s="17">
        <f ca="1">f_nav_periodreturnrankingper(A3333,参数!$B$5,参数!$B$4,3)</f>
        <v>0</v>
      </c>
      <c r="O3333" s="17">
        <f ca="1">f_nav_adjustedreturn(A3333,参数!$B$6,参数!$B$5)</f>
        <v>0</v>
      </c>
      <c r="P3333" s="17">
        <f ca="1">f_nav_periodreturnrankingper(A3333,参数!$B$6,参数!$B$5,3)</f>
        <v>0</v>
      </c>
      <c r="Q3333" s="25">
        <f>f_return(A3333,1,参数!$B$1-365/2,参数!$B$1)</f>
        <v>103.85547898359</v>
      </c>
      <c r="R3333" s="25">
        <f ca="1">f_return(A3333,1,参数!$B$4,参数!$B$1)</f>
        <v>28.6052731238473</v>
      </c>
      <c r="S3333" s="25">
        <f ca="1">f_return(A3333,1,参数!$B$6,参数!$B$1)</f>
        <v>0</v>
      </c>
      <c r="T3333" t="str">
        <f>f_info_investtype(A3333)</f>
        <v>灵活配置型基金</v>
      </c>
      <c r="U3333" t="str">
        <f>f_info_fundmanager(A3333)</f>
        <v>周蔚文</v>
      </c>
      <c r="V3333">
        <f>f_info_manager_onthepostdays(A3333,1)</f>
        <v>1291</v>
      </c>
      <c r="W3333" s="25">
        <f ca="1">f_return_1w(A3333,"0",参数!$B$2)</f>
        <v>-3.78523684975298</v>
      </c>
      <c r="X3333" s="25">
        <f>f_return_1m(A3333,"0",参数!$B$1)</f>
        <v>15.2349486049926</v>
      </c>
      <c r="Y3333" s="25">
        <f>f_return_3m(A3333,0,参数!$B$1)</f>
        <v>35.9109802563214</v>
      </c>
      <c r="Z3333" s="25">
        <f>f_return_6m(A3333,0,参数!B3332)</f>
        <v>39.2196054575476</v>
      </c>
      <c r="AA3333" t="str">
        <f>f_dq_status(A3333,参数!$B$1)</f>
        <v>开放申购|开放赎回</v>
      </c>
      <c r="AB3333" s="17">
        <f ca="1">f_risk_maxdownside(A3333,参数!$B$6,参数!$B$1)</f>
        <v>-29.7200287150036</v>
      </c>
      <c r="AC3333" s="17">
        <f ca="1">f_risk_maxdownside(A3333,参数!$B$4,参数!$B$1)</f>
        <v>-27.3873539773781</v>
      </c>
      <c r="AD3333" t="str">
        <f ca="1">f_risk_maxdownside_date(A3333,参数!$B$6,参数!$B$1)</f>
        <v>20171122-20181018</v>
      </c>
    </row>
    <row r="3334" spans="1:30">
      <c r="A3334" s="15" t="s">
        <v>3362</v>
      </c>
      <c r="B3334" t="str">
        <f>f_info_name(A3334)</f>
        <v>中欧恒利三年定开</v>
      </c>
      <c r="C3334" t="str">
        <f>f_info_setupdate(A3334)</f>
        <v>2017-11-01</v>
      </c>
      <c r="D3334" s="16">
        <f t="shared" si="52"/>
        <v>1181</v>
      </c>
      <c r="F3334" s="17">
        <f>f_netasset_total(A3334,参数!$B$1,100000000)</f>
        <v>4.3101512182</v>
      </c>
      <c r="G3334" s="17">
        <f ca="1">f_nav_adjustedreturn(A3334,参数!$B$2,参数!$B$1)</f>
        <v>12.6234510240539</v>
      </c>
      <c r="H3334" s="17">
        <f ca="1">f_nav_periodreturnrankingper(A3334,参数!$B$2,参数!$B$1,3)</f>
        <v>99.4111874386654</v>
      </c>
      <c r="I3334" s="17">
        <f ca="1">f_nav_adjustedreturn(A3334,参数!$B$3,参数!$B$2)</f>
        <v>16.7567567567568</v>
      </c>
      <c r="J3334" s="17">
        <f ca="1">f_nav_periodreturnrankingper(A3334,参数!$B$3,参数!$B$2,3)</f>
        <v>95.0413223140496</v>
      </c>
      <c r="K3334" s="17">
        <f ca="1">f_nav_adjustedreturn(A3334,参数!$B$4,参数!$B$3)</f>
        <v>-17.9679969153653</v>
      </c>
      <c r="L3334" s="17">
        <f ca="1">f_nav_periodreturnrankingper(A3334,参数!$B$4,参数!$B$3,3)</f>
        <v>20.9621993127148</v>
      </c>
      <c r="M3334" s="17">
        <f ca="1">f_nav_adjustedreturn(A3334,参数!$B$5,参数!$B$4)</f>
        <v>0</v>
      </c>
      <c r="N3334" s="17">
        <f ca="1">f_nav_periodreturnrankingper(A3334,参数!$B$5,参数!$B$4,3)</f>
        <v>0</v>
      </c>
      <c r="O3334" s="17">
        <f ca="1">f_nav_adjustedreturn(A3334,参数!$B$6,参数!$B$5)</f>
        <v>0</v>
      </c>
      <c r="P3334" s="17">
        <f ca="1">f_nav_periodreturnrankingper(A3334,参数!$B$6,参数!$B$5,3)</f>
        <v>0</v>
      </c>
      <c r="Q3334" s="25">
        <f>f_return(A3334,1,参数!$B$1-365/2,参数!$B$1)</f>
        <v>9.83940433205488</v>
      </c>
      <c r="R3334" s="25">
        <f ca="1">f_return(A3334,1,参数!$B$4,参数!$B$1)</f>
        <v>2.55449940477022</v>
      </c>
      <c r="S3334" s="25">
        <f ca="1">f_return(A3334,1,参数!$B$6,参数!$B$1)</f>
        <v>0</v>
      </c>
      <c r="T3334" t="str">
        <f>f_info_investtype(A3334)</f>
        <v>偏股混合型基金</v>
      </c>
      <c r="U3334" t="str">
        <f>f_info_fundmanager(A3334)</f>
        <v>曹名长,沈悦</v>
      </c>
      <c r="V3334">
        <f>f_info_manager_onthepostdays(A3334,1)</f>
        <v>1198</v>
      </c>
      <c r="W3334" s="25">
        <f ca="1">f_return_1w(A3334,"0",参数!$B$2)</f>
        <v>-5.73055028462998</v>
      </c>
      <c r="X3334" s="25">
        <f>f_return_1m(A3334,"0",参数!$B$1)</f>
        <v>0.50725372831491</v>
      </c>
      <c r="Y3334" s="25">
        <f>f_return_3m(A3334,0,参数!$B$1)</f>
        <v>-0.56207969487101</v>
      </c>
      <c r="Z3334" s="25">
        <f>f_return_6m(A3334,0,参数!B3333)</f>
        <v>-1.51232452610729</v>
      </c>
      <c r="AA3334" t="str">
        <f>f_dq_status(A3334,参数!$B$1)</f>
        <v>暂停申购|暂停赎回</v>
      </c>
      <c r="AB3334" s="17">
        <f ca="1">f_risk_maxdownside(A3334,参数!$B$6,参数!$B$1)</f>
        <v>-25.7976981379246</v>
      </c>
      <c r="AC3334" s="17">
        <f ca="1">f_risk_maxdownside(A3334,参数!$B$4,参数!$B$1)</f>
        <v>-25.7976981379246</v>
      </c>
      <c r="AD3334" t="str">
        <f ca="1">f_risk_maxdownside_date(A3334,参数!$B$6,参数!$B$1)</f>
        <v>20180613-20190103</v>
      </c>
    </row>
    <row r="3335" spans="1:30">
      <c r="A3335" s="15" t="s">
        <v>3363</v>
      </c>
      <c r="B3335" t="str">
        <f>f_info_name(A3335)</f>
        <v>中欧远见两年定开A</v>
      </c>
      <c r="C3335" t="str">
        <f>f_info_setupdate(A3335)</f>
        <v>2019-04-24</v>
      </c>
      <c r="D3335" s="16">
        <f t="shared" si="52"/>
        <v>642</v>
      </c>
      <c r="F3335" s="17">
        <f>f_netasset_total(A3335,参数!$B$1,100000000)</f>
        <v>54.336916661</v>
      </c>
      <c r="G3335" s="17">
        <f ca="1">f_nav_adjustedreturn(A3335,参数!$B$2,参数!$B$1)</f>
        <v>70.0981757297046</v>
      </c>
      <c r="H3335" s="17">
        <f ca="1">f_nav_periodreturnrankingper(A3335,参数!$B$2,参数!$B$1,3)</f>
        <v>46.2217860647694</v>
      </c>
      <c r="I3335" s="17">
        <f ca="1">f_nav_adjustedreturn(A3335,参数!$B$3,参数!$B$2)</f>
        <v>0</v>
      </c>
      <c r="J3335" s="17">
        <f ca="1">f_nav_periodreturnrankingper(A3335,参数!$B$3,参数!$B$2,3)</f>
        <v>0</v>
      </c>
      <c r="K3335" s="17">
        <f ca="1">f_nav_adjustedreturn(A3335,参数!$B$4,参数!$B$3)</f>
        <v>0</v>
      </c>
      <c r="L3335" s="17">
        <f ca="1">f_nav_periodreturnrankingper(A3335,参数!$B$4,参数!$B$3,3)</f>
        <v>0</v>
      </c>
      <c r="M3335" s="17">
        <f ca="1">f_nav_adjustedreturn(A3335,参数!$B$5,参数!$B$4)</f>
        <v>0</v>
      </c>
      <c r="N3335" s="17">
        <f ca="1">f_nav_periodreturnrankingper(A3335,参数!$B$5,参数!$B$4,3)</f>
        <v>0</v>
      </c>
      <c r="O3335" s="17">
        <f ca="1">f_nav_adjustedreturn(A3335,参数!$B$6,参数!$B$5)</f>
        <v>0</v>
      </c>
      <c r="P3335" s="17">
        <f ca="1">f_nav_periodreturnrankingper(A3335,参数!$B$6,参数!$B$5,3)</f>
        <v>0</v>
      </c>
      <c r="Q3335" s="25">
        <f>f_return(A3335,1,参数!$B$1-365/2,参数!$B$1)</f>
        <v>96.2588240829492</v>
      </c>
      <c r="R3335" s="25">
        <f ca="1">f_return(A3335,1,参数!$B$4,参数!$B$1)</f>
        <v>0</v>
      </c>
      <c r="S3335" s="25">
        <f ca="1">f_return(A3335,1,参数!$B$6,参数!$B$1)</f>
        <v>0</v>
      </c>
      <c r="T3335" t="str">
        <f>f_info_investtype(A3335)</f>
        <v>偏股混合型基金</v>
      </c>
      <c r="U3335" t="str">
        <f>f_info_fundmanager(A3335)</f>
        <v>周应波,成雨轩</v>
      </c>
      <c r="V3335">
        <f>f_info_manager_onthepostdays(A3335,1)</f>
        <v>659</v>
      </c>
      <c r="W3335" s="25">
        <f ca="1">f_return_1w(A3335,"0",参数!$B$2)</f>
        <v>0.174147075120708</v>
      </c>
      <c r="X3335" s="25">
        <f>f_return_1m(A3335,"0",参数!$B$1)</f>
        <v>18.2581980061446</v>
      </c>
      <c r="Y3335" s="25">
        <f>f_return_3m(A3335,0,参数!$B$1)</f>
        <v>38.7246248896734</v>
      </c>
      <c r="Z3335" s="25">
        <f>f_return_6m(A3335,0,参数!B3334)</f>
        <v>35.2858254235994</v>
      </c>
      <c r="AA3335" t="str">
        <f>f_dq_status(A3335,参数!$B$1)</f>
        <v>封闭期</v>
      </c>
      <c r="AB3335" s="17">
        <f ca="1">f_risk_maxdownside(A3335,参数!$B$6,参数!$B$1)</f>
        <v>-17.8153823807103</v>
      </c>
      <c r="AC3335" s="17">
        <f ca="1">f_risk_maxdownside(A3335,参数!$B$4,参数!$B$1)</f>
        <v>-17.8153823807103</v>
      </c>
      <c r="AD3335" t="str">
        <f ca="1">f_risk_maxdownside_date(A3335,参数!$B$6,参数!$B$1)</f>
        <v>20200226-20200323</v>
      </c>
    </row>
    <row r="3336" spans="1:30">
      <c r="A3336" s="15" t="s">
        <v>3364</v>
      </c>
      <c r="B3336" t="str">
        <f>f_info_name(A3336)</f>
        <v>中欧创业板两年定开A</v>
      </c>
      <c r="C3336" t="str">
        <f>f_info_setupdate(A3336)</f>
        <v>2020-07-16</v>
      </c>
      <c r="D3336" s="16">
        <f t="shared" si="52"/>
        <v>193</v>
      </c>
      <c r="F3336" s="17">
        <f>f_netasset_total(A3336,参数!$B$1,100000000)</f>
        <v>25.8739696246</v>
      </c>
      <c r="G3336" s="17">
        <f ca="1">f_nav_adjustedreturn(A3336,参数!$B$2,参数!$B$1)</f>
        <v>0</v>
      </c>
      <c r="H3336" s="17">
        <f ca="1">f_nav_periodreturnrankingper(A3336,参数!$B$2,参数!$B$1,3)</f>
        <v>0</v>
      </c>
      <c r="I3336" s="17">
        <f ca="1">f_nav_adjustedreturn(A3336,参数!$B$3,参数!$B$2)</f>
        <v>0</v>
      </c>
      <c r="J3336" s="17">
        <f ca="1">f_nav_periodreturnrankingper(A3336,参数!$B$3,参数!$B$2,3)</f>
        <v>0</v>
      </c>
      <c r="K3336" s="17">
        <f ca="1">f_nav_adjustedreturn(A3336,参数!$B$4,参数!$B$3)</f>
        <v>0</v>
      </c>
      <c r="L3336" s="17">
        <f ca="1">f_nav_periodreturnrankingper(A3336,参数!$B$4,参数!$B$3,3)</f>
        <v>0</v>
      </c>
      <c r="M3336" s="17">
        <f ca="1">f_nav_adjustedreturn(A3336,参数!$B$5,参数!$B$4)</f>
        <v>0</v>
      </c>
      <c r="N3336" s="17">
        <f ca="1">f_nav_periodreturnrankingper(A3336,参数!$B$5,参数!$B$4,3)</f>
        <v>0</v>
      </c>
      <c r="O3336" s="17">
        <f ca="1">f_nav_adjustedreturn(A3336,参数!$B$6,参数!$B$5)</f>
        <v>0</v>
      </c>
      <c r="P3336" s="17">
        <f ca="1">f_nav_periodreturnrankingper(A3336,参数!$B$6,参数!$B$5,3)</f>
        <v>0</v>
      </c>
      <c r="Q3336" s="25">
        <f>f_return(A3336,1,参数!$B$1-365/2,参数!$B$1)</f>
        <v>34.641874830381</v>
      </c>
      <c r="R3336" s="25">
        <f ca="1">f_return(A3336,1,参数!$B$4,参数!$B$1)</f>
        <v>0</v>
      </c>
      <c r="S3336" s="25">
        <f ca="1">f_return(A3336,1,参数!$B$6,参数!$B$1)</f>
        <v>0</v>
      </c>
      <c r="T3336" t="str">
        <f>f_info_investtype(A3336)</f>
        <v>偏股混合型基金</v>
      </c>
      <c r="U3336" t="str">
        <f>f_info_fundmanager(A3336)</f>
        <v>许文星</v>
      </c>
      <c r="V3336">
        <f>f_info_manager_onthepostdays(A3336,1)</f>
        <v>210</v>
      </c>
      <c r="W3336" s="25">
        <f ca="1">f_return_1w(A3336,"0",参数!$B$2)</f>
        <v>0</v>
      </c>
      <c r="X3336" s="25">
        <f>f_return_1m(A3336,"0",参数!$B$1)</f>
        <v>10.766862311171</v>
      </c>
      <c r="Y3336" s="25">
        <f>f_return_3m(A3336,0,参数!$B$1)</f>
        <v>16.0834929918322</v>
      </c>
      <c r="Z3336" s="25">
        <f>f_return_6m(A3336,0,参数!B3335)</f>
        <v>15.1466613274602</v>
      </c>
      <c r="AA3336" t="str">
        <f>f_dq_status(A3336,参数!$B$1)</f>
        <v>封闭期</v>
      </c>
      <c r="AB3336" s="17">
        <f ca="1">f_risk_maxdownside(A3336,参数!$B$6,参数!$B$1)</f>
        <v>-5.39386113042614</v>
      </c>
      <c r="AC3336" s="17">
        <f ca="1">f_risk_maxdownside(A3336,参数!$B$4,参数!$B$1)</f>
        <v>-5.39386113042614</v>
      </c>
      <c r="AD3336" t="str">
        <f ca="1">f_risk_maxdownside_date(A3336,参数!$B$6,参数!$B$1)</f>
        <v>20200905-20200925</v>
      </c>
    </row>
    <row r="3337" spans="1:30">
      <c r="A3337" s="15" t="s">
        <v>3365</v>
      </c>
      <c r="B3337" t="str">
        <f>f_info_name(A3337)</f>
        <v>信达澳银鑫安</v>
      </c>
      <c r="C3337" t="str">
        <f>f_info_setupdate(A3337)</f>
        <v>2015-05-07</v>
      </c>
      <c r="D3337" s="16">
        <f t="shared" si="52"/>
        <v>2090</v>
      </c>
      <c r="F3337" s="17">
        <f>f_netasset_total(A3337,参数!$B$1,100000000)</f>
        <v>5.0578528335</v>
      </c>
      <c r="G3337" s="17">
        <f ca="1">f_nav_adjustedreturn(A3337,参数!$B$2,参数!$B$1)</f>
        <v>10.8133971291866</v>
      </c>
      <c r="H3337" s="17">
        <f ca="1">f_nav_periodreturnrankingper(A3337,参数!$B$2,参数!$B$1,3)</f>
        <v>42.0754716981132</v>
      </c>
      <c r="I3337" s="17">
        <f ca="1">f_nav_adjustedreturn(A3337,参数!$B$3,参数!$B$2)</f>
        <v>10.2320675105485</v>
      </c>
      <c r="J3337" s="17">
        <f ca="1">f_nav_periodreturnrankingper(A3337,参数!$B$3,参数!$B$2,3)</f>
        <v>37.6595744680851</v>
      </c>
      <c r="K3337" s="17">
        <f ca="1">f_nav_adjustedreturn(A3337,参数!$B$4,参数!$B$3)</f>
        <v>-2.06611570247934</v>
      </c>
      <c r="L3337" s="17">
        <f ca="1">f_nav_periodreturnrankingper(A3337,参数!$B$4,参数!$B$3,3)</f>
        <v>65.8711217183771</v>
      </c>
      <c r="M3337" s="17">
        <f ca="1">f_nav_adjustedreturn(A3337,参数!$B$5,参数!$B$4)</f>
        <v>1.57397691500525</v>
      </c>
      <c r="N3337" s="17">
        <f ca="1">f_nav_periodreturnrankingper(A3337,参数!$B$5,参数!$B$4,3)</f>
        <v>80.939226519337</v>
      </c>
      <c r="O3337" s="17">
        <f ca="1">f_nav_adjustedreturn(A3337,参数!$B$6,参数!$B$5)</f>
        <v>0.634249471458774</v>
      </c>
      <c r="P3337" s="17">
        <f ca="1">f_nav_periodreturnrankingper(A3337,参数!$B$6,参数!$B$5,3)</f>
        <v>63.9830508474576</v>
      </c>
      <c r="Q3337" s="25">
        <f>f_return(A3337,1,参数!$B$1-365/2,参数!$B$1)</f>
        <v>12.1418573755251</v>
      </c>
      <c r="R3337" s="25">
        <f ca="1">f_return(A3337,1,参数!$B$4,参数!$B$1)</f>
        <v>6.15017849814758</v>
      </c>
      <c r="S3337" s="25">
        <f ca="1">f_return(A3337,1,参数!$B$6,参数!$B$1)</f>
        <v>4.12242111301082</v>
      </c>
      <c r="T3337" t="str">
        <f>f_info_investtype(A3337)</f>
        <v>混合债券型二级基金</v>
      </c>
      <c r="U3337" t="str">
        <f>f_info_fundmanager(A3337)</f>
        <v>杨超</v>
      </c>
      <c r="V3337">
        <f>f_info_manager_onthepostdays(A3337,1)</f>
        <v>8</v>
      </c>
      <c r="W3337" s="25">
        <f ca="1">f_return_1w(A3337,"0",参数!$B$2)</f>
        <v>0.0957854406130163</v>
      </c>
      <c r="X3337" s="25">
        <f>f_return_1m(A3337,"0",参数!$B$1)</f>
        <v>2.84191829484903</v>
      </c>
      <c r="Y3337" s="25">
        <f>f_return_3m(A3337,0,参数!$B$1)</f>
        <v>4.6070460704607</v>
      </c>
      <c r="Z3337" s="25">
        <f>f_return_6m(A3337,0,参数!B3336)</f>
        <v>3.23159784560142</v>
      </c>
      <c r="AA3337" t="str">
        <f>f_dq_status(A3337,参数!$B$1)</f>
        <v>开放申购|开放赎回</v>
      </c>
      <c r="AB3337" s="17">
        <f ca="1">f_risk_maxdownside(A3337,参数!$B$6,参数!$B$1)</f>
        <v>-11.3207547169811</v>
      </c>
      <c r="AC3337" s="17">
        <f ca="1">f_risk_maxdownside(A3337,参数!$B$4,参数!$B$1)</f>
        <v>-11.3207547169811</v>
      </c>
      <c r="AD3337" t="str">
        <f ca="1">f_risk_maxdownside_date(A3337,参数!$B$6,参数!$B$1)</f>
        <v>20190405-20190606</v>
      </c>
    </row>
    <row r="3338" spans="1:30">
      <c r="A3338" s="15" t="s">
        <v>3366</v>
      </c>
      <c r="B3338" t="str">
        <f>f_info_name(A3338)</f>
        <v>信达澳银量化多因子A</v>
      </c>
      <c r="C3338" t="str">
        <f>f_info_setupdate(A3338)</f>
        <v>2019-11-06</v>
      </c>
      <c r="D3338" s="16">
        <f t="shared" si="52"/>
        <v>446</v>
      </c>
      <c r="F3338" s="17">
        <f>f_netasset_total(A3338,参数!$B$1,100000000)</f>
        <v>0.0849835441</v>
      </c>
      <c r="G3338" s="17">
        <f ca="1">f_nav_adjustedreturn(A3338,参数!$B$2,参数!$B$1)</f>
        <v>35.4669559714311</v>
      </c>
      <c r="H3338" s="17">
        <f ca="1">f_nav_periodreturnrankingper(A3338,参数!$B$2,参数!$B$1,3)</f>
        <v>90.5789990186457</v>
      </c>
      <c r="I3338" s="17">
        <f ca="1">f_nav_adjustedreturn(A3338,参数!$B$3,参数!$B$2)</f>
        <v>0</v>
      </c>
      <c r="J3338" s="17">
        <f ca="1">f_nav_periodreturnrankingper(A3338,参数!$B$3,参数!$B$2,3)</f>
        <v>0</v>
      </c>
      <c r="K3338" s="17">
        <f ca="1">f_nav_adjustedreturn(A3338,参数!$B$4,参数!$B$3)</f>
        <v>0</v>
      </c>
      <c r="L3338" s="17">
        <f ca="1">f_nav_periodreturnrankingper(A3338,参数!$B$4,参数!$B$3,3)</f>
        <v>0</v>
      </c>
      <c r="M3338" s="17">
        <f ca="1">f_nav_adjustedreturn(A3338,参数!$B$5,参数!$B$4)</f>
        <v>0</v>
      </c>
      <c r="N3338" s="17">
        <f ca="1">f_nav_periodreturnrankingper(A3338,参数!$B$5,参数!$B$4,3)</f>
        <v>0</v>
      </c>
      <c r="O3338" s="17">
        <f ca="1">f_nav_adjustedreturn(A3338,参数!$B$6,参数!$B$5)</f>
        <v>0</v>
      </c>
      <c r="P3338" s="17">
        <f ca="1">f_nav_periodreturnrankingper(A3338,参数!$B$6,参数!$B$5,3)</f>
        <v>0</v>
      </c>
      <c r="Q3338" s="25">
        <f>f_return(A3338,1,参数!$B$1-365/2,参数!$B$1)</f>
        <v>27.7639066583865</v>
      </c>
      <c r="R3338" s="25">
        <f ca="1">f_return(A3338,1,参数!$B$4,参数!$B$1)</f>
        <v>0</v>
      </c>
      <c r="S3338" s="25">
        <f ca="1">f_return(A3338,1,参数!$B$6,参数!$B$1)</f>
        <v>0</v>
      </c>
      <c r="T3338" t="str">
        <f>f_info_investtype(A3338)</f>
        <v>偏股混合型基金</v>
      </c>
      <c r="U3338" t="str">
        <f>f_info_fundmanager(A3338)</f>
        <v>王咏辉</v>
      </c>
      <c r="V3338">
        <f>f_info_manager_onthepostdays(A3338,1)</f>
        <v>463</v>
      </c>
      <c r="W3338" s="25">
        <f ca="1">f_return_1w(A3338,"0",参数!$B$2)</f>
        <v>-1.3027572053181</v>
      </c>
      <c r="X3338" s="25">
        <f>f_return_1m(A3338,"0",参数!$B$1)</f>
        <v>8.61119164975355</v>
      </c>
      <c r="Y3338" s="25">
        <f>f_return_3m(A3338,0,参数!$B$1)</f>
        <v>13.4120496518317</v>
      </c>
      <c r="Z3338" s="25">
        <f>f_return_6m(A3338,0,参数!B3337)</f>
        <v>5.63749822720182</v>
      </c>
      <c r="AA3338" t="str">
        <f>f_dq_status(A3338,参数!$B$1)</f>
        <v>开放申购|开放赎回</v>
      </c>
      <c r="AB3338" s="17">
        <f ca="1">f_risk_maxdownside(A3338,参数!$B$6,参数!$B$1)</f>
        <v>-17.5793869671421</v>
      </c>
      <c r="AC3338" s="17">
        <f ca="1">f_risk_maxdownside(A3338,参数!$B$4,参数!$B$1)</f>
        <v>-17.5793869671421</v>
      </c>
      <c r="AD3338" t="str">
        <f ca="1">f_risk_maxdownside_date(A3338,参数!$B$6,参数!$B$1)</f>
        <v>20200226-20200323</v>
      </c>
    </row>
    <row r="3339" spans="1:30">
      <c r="A3339" s="15" t="s">
        <v>3367</v>
      </c>
      <c r="B3339" t="str">
        <f>f_info_name(A3339)</f>
        <v>信达澳银量化先锋A</v>
      </c>
      <c r="C3339" t="str">
        <f>f_info_setupdate(A3339)</f>
        <v>2020-02-04</v>
      </c>
      <c r="D3339" s="16">
        <f t="shared" si="52"/>
        <v>356</v>
      </c>
      <c r="F3339" s="17">
        <f>f_netasset_total(A3339,参数!$B$1,100000000)</f>
        <v>2.1007285398</v>
      </c>
      <c r="G3339" s="17">
        <f ca="1">f_nav_adjustedreturn(A3339,参数!$B$2,参数!$B$1)</f>
        <v>0</v>
      </c>
      <c r="H3339" s="17">
        <f ca="1">f_nav_periodreturnrankingper(A3339,参数!$B$2,参数!$B$1,3)</f>
        <v>0</v>
      </c>
      <c r="I3339" s="17">
        <f ca="1">f_nav_adjustedreturn(A3339,参数!$B$3,参数!$B$2)</f>
        <v>0</v>
      </c>
      <c r="J3339" s="17">
        <f ca="1">f_nav_periodreturnrankingper(A3339,参数!$B$3,参数!$B$2,3)</f>
        <v>0</v>
      </c>
      <c r="K3339" s="17">
        <f ca="1">f_nav_adjustedreturn(A3339,参数!$B$4,参数!$B$3)</f>
        <v>0</v>
      </c>
      <c r="L3339" s="17">
        <f ca="1">f_nav_periodreturnrankingper(A3339,参数!$B$4,参数!$B$3,3)</f>
        <v>0</v>
      </c>
      <c r="M3339" s="17">
        <f ca="1">f_nav_adjustedreturn(A3339,参数!$B$5,参数!$B$4)</f>
        <v>0</v>
      </c>
      <c r="N3339" s="17">
        <f ca="1">f_nav_periodreturnrankingper(A3339,参数!$B$5,参数!$B$4,3)</f>
        <v>0</v>
      </c>
      <c r="O3339" s="17">
        <f ca="1">f_nav_adjustedreturn(A3339,参数!$B$6,参数!$B$5)</f>
        <v>0</v>
      </c>
      <c r="P3339" s="17">
        <f ca="1">f_nav_periodreturnrankingper(A3339,参数!$B$6,参数!$B$5,3)</f>
        <v>0</v>
      </c>
      <c r="Q3339" s="25">
        <f>f_return(A3339,1,参数!$B$1-365/2,参数!$B$1)</f>
        <v>59.1009488503099</v>
      </c>
      <c r="R3339" s="25">
        <f ca="1">f_return(A3339,1,参数!$B$4,参数!$B$1)</f>
        <v>0</v>
      </c>
      <c r="S3339" s="25">
        <f ca="1">f_return(A3339,1,参数!$B$6,参数!$B$1)</f>
        <v>0</v>
      </c>
      <c r="T3339" t="str">
        <f>f_info_investtype(A3339)</f>
        <v>偏股混合型基金</v>
      </c>
      <c r="U3339" t="str">
        <f>f_info_fundmanager(A3339)</f>
        <v>王咏辉</v>
      </c>
      <c r="V3339">
        <f>f_info_manager_onthepostdays(A3339,1)</f>
        <v>373</v>
      </c>
      <c r="W3339" s="25">
        <f ca="1">f_return_1w(A3339,"0",参数!$B$2)</f>
        <v>0</v>
      </c>
      <c r="X3339" s="25">
        <f>f_return_1m(A3339,"0",参数!$B$1)</f>
        <v>12.5924795972847</v>
      </c>
      <c r="Y3339" s="25">
        <f>f_return_3m(A3339,0,参数!$B$1)</f>
        <v>22.1716461143756</v>
      </c>
      <c r="Z3339" s="25">
        <f>f_return_6m(A3339,0,参数!B3338)</f>
        <v>24.0243701630166</v>
      </c>
      <c r="AA3339" t="str">
        <f>f_dq_status(A3339,参数!$B$1)</f>
        <v>开放申购|开放赎回</v>
      </c>
      <c r="AB3339" s="17">
        <f ca="1">f_risk_maxdownside(A3339,参数!$B$6,参数!$B$1)</f>
        <v>-16.2982912332838</v>
      </c>
      <c r="AC3339" s="17">
        <f ca="1">f_risk_maxdownside(A3339,参数!$B$4,参数!$B$1)</f>
        <v>-16.2982912332838</v>
      </c>
      <c r="AD3339" t="str">
        <f ca="1">f_risk_maxdownside_date(A3339,参数!$B$6,参数!$B$1)</f>
        <v>20200306-20200323</v>
      </c>
    </row>
    <row r="3340" spans="1:30">
      <c r="A3340" s="15" t="s">
        <v>3368</v>
      </c>
      <c r="B3340" t="str">
        <f>f_info_name(A3340)</f>
        <v>华商新趋势优选</v>
      </c>
      <c r="C3340" t="str">
        <f>f_info_setupdate(A3340)</f>
        <v>2015-05-14</v>
      </c>
      <c r="D3340" s="16">
        <f t="shared" si="52"/>
        <v>2083</v>
      </c>
      <c r="F3340" s="17">
        <f>f_netasset_total(A3340,参数!$B$1,100000000)</f>
        <v>8.0003869011</v>
      </c>
      <c r="G3340" s="17">
        <f ca="1">f_nav_adjustedreturn(A3340,参数!$B$2,参数!$B$1)</f>
        <v>78.2929399367756</v>
      </c>
      <c r="H3340" s="17">
        <f ca="1">f_nav_periodreturnrankingper(A3340,参数!$B$2,参数!$B$1,3)</f>
        <v>17.4695606140815</v>
      </c>
      <c r="I3340" s="17">
        <f ca="1">f_nav_adjustedreturn(A3340,参数!$B$3,参数!$B$2)</f>
        <v>72.5454545454545</v>
      </c>
      <c r="J3340" s="17">
        <f ca="1">f_nav_periodreturnrankingper(A3340,参数!$B$3,参数!$B$2,3)</f>
        <v>4.0133779264214</v>
      </c>
      <c r="K3340" s="17">
        <f ca="1">f_nav_adjustedreturn(A3340,参数!$B$4,参数!$B$3)</f>
        <v>-13.0090945037564</v>
      </c>
      <c r="L3340" s="17">
        <f ca="1">f_nav_periodreturnrankingper(A3340,参数!$B$4,参数!$B$3,3)</f>
        <v>46.2130937098845</v>
      </c>
      <c r="M3340" s="17">
        <f ca="1">f_nav_adjustedreturn(A3340,参数!$B$5,参数!$B$4)</f>
        <v>18.6567164179104</v>
      </c>
      <c r="N3340" s="17">
        <f ca="1">f_nav_periodreturnrankingper(A3340,参数!$B$5,参数!$B$4,3)</f>
        <v>25.7683215130024</v>
      </c>
      <c r="O3340" s="17">
        <f ca="1">f_nav_adjustedreturn(A3340,参数!$B$6,参数!$B$5)</f>
        <v>14.0740740740741</v>
      </c>
      <c r="P3340" s="17">
        <f ca="1">f_nav_periodreturnrankingper(A3340,参数!$B$6,参数!$B$5,3)</f>
        <v>9.1156462585034</v>
      </c>
      <c r="Q3340" s="25">
        <f>f_return(A3340,1,参数!$B$1-365/2,参数!$B$1)</f>
        <v>114.006158078437</v>
      </c>
      <c r="R3340" s="25">
        <f ca="1">f_return(A3340,1,参数!$B$4,参数!$B$1)</f>
        <v>38.7949991223097</v>
      </c>
      <c r="S3340" s="25">
        <f ca="1">f_return(A3340,1,参数!$B$6,参数!$B$1)</f>
        <v>29.0263517751344</v>
      </c>
      <c r="T3340" t="str">
        <f>f_info_investtype(A3340)</f>
        <v>灵活配置型基金</v>
      </c>
      <c r="U3340" t="str">
        <f>f_info_fundmanager(A3340)</f>
        <v>周海栋</v>
      </c>
      <c r="V3340">
        <f>f_info_manager_onthepostdays(A3340,1)</f>
        <v>2100</v>
      </c>
      <c r="W3340" s="25">
        <f ca="1">f_return_1w(A3340,"0",参数!$B$2)</f>
        <v>-2.51669234720083</v>
      </c>
      <c r="X3340" s="25">
        <f>f_return_1m(A3340,"0",参数!$B$1)</f>
        <v>7.95980220130802</v>
      </c>
      <c r="Y3340" s="25">
        <f>f_return_3m(A3340,0,参数!$B$1)</f>
        <v>40.5607476635514</v>
      </c>
      <c r="Z3340" s="25">
        <f>f_return_6m(A3340,0,参数!B3339)</f>
        <v>30.4789833822092</v>
      </c>
      <c r="AA3340" t="str">
        <f>f_dq_status(A3340,参数!$B$1)</f>
        <v>开放申购|开放赎回</v>
      </c>
      <c r="AB3340" s="17">
        <f ca="1">f_risk_maxdownside(A3340,参数!$B$6,参数!$B$1)</f>
        <v>-26.1904761904762</v>
      </c>
      <c r="AC3340" s="17">
        <f ca="1">f_risk_maxdownside(A3340,参数!$B$4,参数!$B$1)</f>
        <v>-26.1904761904762</v>
      </c>
      <c r="AD3340" t="str">
        <f ca="1">f_risk_maxdownside_date(A3340,参数!$B$6,参数!$B$1)</f>
        <v>20180523-20181018</v>
      </c>
    </row>
    <row r="3341" spans="1:30">
      <c r="A3341" s="15" t="s">
        <v>3369</v>
      </c>
      <c r="B3341" t="str">
        <f>f_info_name(A3341)</f>
        <v>浙商聚潮新思维</v>
      </c>
      <c r="C3341" t="str">
        <f>f_info_setupdate(A3341)</f>
        <v>2012-03-08</v>
      </c>
      <c r="D3341" s="16">
        <f t="shared" si="52"/>
        <v>3245</v>
      </c>
      <c r="F3341" s="17">
        <f>f_netasset_total(A3341,参数!$B$1,100000000)</f>
        <v>6.5780804075</v>
      </c>
      <c r="G3341" s="17">
        <f ca="1">f_nav_adjustedreturn(A3341,参数!$B$2,参数!$B$1)</f>
        <v>66.2986635676932</v>
      </c>
      <c r="H3341" s="17">
        <f ca="1">f_nav_periodreturnrankingper(A3341,参数!$B$2,参数!$B$1,3)</f>
        <v>52.1099116781158</v>
      </c>
      <c r="I3341" s="17">
        <f ca="1">f_nav_adjustedreturn(A3341,参数!$B$3,参数!$B$2)</f>
        <v>47.6015253047171</v>
      </c>
      <c r="J3341" s="17">
        <f ca="1">f_nav_periodreturnrankingper(A3341,参数!$B$3,参数!$B$2,3)</f>
        <v>39.1184573002755</v>
      </c>
      <c r="K3341" s="17">
        <f ca="1">f_nav_adjustedreturn(A3341,参数!$B$4,参数!$B$3)</f>
        <v>-14.8603287048851</v>
      </c>
      <c r="L3341" s="17">
        <f ca="1">f_nav_periodreturnrankingper(A3341,参数!$B$4,参数!$B$3,3)</f>
        <v>11.340206185567</v>
      </c>
      <c r="M3341" s="17">
        <f ca="1">f_nav_adjustedreturn(A3341,参数!$B$5,参数!$B$4)</f>
        <v>5.50405561993048</v>
      </c>
      <c r="N3341" s="17">
        <f ca="1">f_nav_periodreturnrankingper(A3341,参数!$B$5,参数!$B$4,3)</f>
        <v>84.2412451361868</v>
      </c>
      <c r="O3341" s="17">
        <f ca="1">f_nav_adjustedreturn(A3341,参数!$B$6,参数!$B$5)</f>
        <v>9.39934267968057</v>
      </c>
      <c r="P3341" s="17">
        <f ca="1">f_nav_periodreturnrankingper(A3341,参数!$B$6,参数!$B$5,3)</f>
        <v>27.5574112734864</v>
      </c>
      <c r="Q3341" s="25">
        <f>f_return(A3341,1,参数!$B$1-365/2,参数!$B$1)</f>
        <v>73.1648923337683</v>
      </c>
      <c r="R3341" s="25">
        <f ca="1">f_return(A3341,1,参数!$B$4,参数!$B$1)</f>
        <v>27.8222624763743</v>
      </c>
      <c r="S3341" s="25">
        <f ca="1">f_return(A3341,1,参数!$B$6,参数!$B$1)</f>
        <v>19.1920333380089</v>
      </c>
      <c r="T3341" t="str">
        <f>f_info_investtype(A3341)</f>
        <v>偏股混合型基金</v>
      </c>
      <c r="U3341" t="str">
        <f>f_info_fundmanager(A3341)</f>
        <v>陈鹏辉</v>
      </c>
      <c r="V3341">
        <f>f_info_manager_onthepostdays(A3341,1)</f>
        <v>561</v>
      </c>
      <c r="W3341" s="25">
        <f ca="1">f_return_1w(A3341,"0",参数!$B$2)</f>
        <v>-2.54813137032843</v>
      </c>
      <c r="X3341" s="25">
        <f>f_return_1m(A3341,"0",参数!$B$1)</f>
        <v>11.5789473684211</v>
      </c>
      <c r="Y3341" s="25">
        <f>f_return_3m(A3341,0,参数!$B$1)</f>
        <v>21.014799154334</v>
      </c>
      <c r="Z3341" s="25">
        <f>f_return_6m(A3341,0,参数!B3340)</f>
        <v>21.8003412969283</v>
      </c>
      <c r="AA3341" t="str">
        <f>f_dq_status(A3341,参数!$B$1)</f>
        <v>开放申购|开放赎回</v>
      </c>
      <c r="AB3341" s="17">
        <f ca="1">f_risk_maxdownside(A3341,参数!$B$6,参数!$B$1)</f>
        <v>-21.2242693892061</v>
      </c>
      <c r="AC3341" s="17">
        <f ca="1">f_risk_maxdownside(A3341,参数!$B$4,参数!$B$1)</f>
        <v>-21.2242693892061</v>
      </c>
      <c r="AD3341" t="str">
        <f ca="1">f_risk_maxdownside_date(A3341,参数!$B$6,参数!$B$1)</f>
        <v>20180601-20181018</v>
      </c>
    </row>
    <row r="3342" spans="1:30">
      <c r="A3342" s="15" t="s">
        <v>3370</v>
      </c>
      <c r="B3342" t="str">
        <f>f_info_name(A3342)</f>
        <v>平安鼎泰</v>
      </c>
      <c r="C3342" t="str">
        <f>f_info_setupdate(A3342)</f>
        <v>2016-07-21</v>
      </c>
      <c r="D3342" s="16">
        <f t="shared" si="52"/>
        <v>1649</v>
      </c>
      <c r="F3342" s="17">
        <f>f_netasset_total(A3342,参数!$B$1,100000000)</f>
        <v>0.8829731164</v>
      </c>
      <c r="G3342" s="17">
        <f ca="1">f_nav_adjustedreturn(A3342,参数!$B$2,参数!$B$1)</f>
        <v>61.7390378884632</v>
      </c>
      <c r="H3342" s="17">
        <f ca="1">f_nav_periodreturnrankingper(A3342,参数!$B$2,参数!$B$1,3)</f>
        <v>33.0862890418211</v>
      </c>
      <c r="I3342" s="17">
        <f ca="1">f_nav_adjustedreturn(A3342,参数!$B$3,参数!$B$2)</f>
        <v>54.4378698224852</v>
      </c>
      <c r="J3342" s="17">
        <f ca="1">f_nav_periodreturnrankingper(A3342,参数!$B$3,参数!$B$2,3)</f>
        <v>12.7090301003344</v>
      </c>
      <c r="K3342" s="17">
        <f ca="1">f_nav_adjustedreturn(A3342,参数!$B$4,参数!$B$3)</f>
        <v>-24.0544251653976</v>
      </c>
      <c r="L3342" s="17">
        <f ca="1">f_nav_periodreturnrankingper(A3342,参数!$B$4,参数!$B$3,3)</f>
        <v>80.6161745827985</v>
      </c>
      <c r="M3342" s="17">
        <f ca="1">f_nav_adjustedreturn(A3342,参数!$B$5,参数!$B$4)</f>
        <v>-18.9230301186492</v>
      </c>
      <c r="N3342" s="17">
        <f ca="1">f_nav_periodreturnrankingper(A3342,参数!$B$5,参数!$B$4,3)</f>
        <v>99.4483845547675</v>
      </c>
      <c r="O3342" s="17">
        <f ca="1">f_nav_adjustedreturn(A3342,参数!$B$6,参数!$B$5)</f>
        <v>0</v>
      </c>
      <c r="P3342" s="17">
        <f ca="1">f_nav_periodreturnrankingper(A3342,参数!$B$6,参数!$B$5,3)</f>
        <v>0</v>
      </c>
      <c r="Q3342" s="25">
        <f>f_return(A3342,1,参数!$B$1-365/2,参数!$B$1)</f>
        <v>98.7593617797788</v>
      </c>
      <c r="R3342" s="25">
        <f ca="1">f_return(A3342,1,参数!$B$4,参数!$B$1)</f>
        <v>23.7672683320941</v>
      </c>
      <c r="S3342" s="25">
        <f ca="1">f_return(A3342,1,参数!$B$6,参数!$B$1)</f>
        <v>0</v>
      </c>
      <c r="T3342" t="str">
        <f>f_info_investtype(A3342)</f>
        <v>灵活配置型基金</v>
      </c>
      <c r="U3342" t="str">
        <f>f_info_fundmanager(A3342)</f>
        <v>张俊生</v>
      </c>
      <c r="V3342">
        <f>f_info_manager_onthepostdays(A3342,1)</f>
        <v>800</v>
      </c>
      <c r="W3342" s="25">
        <f ca="1">f_return_1w(A3342,"0",参数!$B$2)</f>
        <v>5.60863212318758</v>
      </c>
      <c r="X3342" s="25">
        <f>f_return_1m(A3342,"0",参数!$B$1)</f>
        <v>13.3681462140992</v>
      </c>
      <c r="Y3342" s="25">
        <f>f_return_3m(A3342,0,参数!$B$1)</f>
        <v>43.0171277997365</v>
      </c>
      <c r="Z3342" s="25">
        <f>f_return_6m(A3342,0,参数!B3341)</f>
        <v>34.0323865144677</v>
      </c>
      <c r="AA3342" t="str">
        <f>f_dq_status(A3342,参数!$B$1)</f>
        <v>开放申购|开放赎回</v>
      </c>
      <c r="AB3342" s="17">
        <f ca="1">f_risk_maxdownside(A3342,参数!$B$6,参数!$B$1)</f>
        <v>-41.9837495045581</v>
      </c>
      <c r="AC3342" s="17">
        <f ca="1">f_risk_maxdownside(A3342,参数!$B$4,参数!$B$1)</f>
        <v>-27.0100168424785</v>
      </c>
      <c r="AD3342" t="str">
        <f ca="1">f_risk_maxdownside_date(A3342,参数!$B$6,参数!$B$1)</f>
        <v>20170317-20190102</v>
      </c>
    </row>
    <row r="3343" spans="1:30">
      <c r="A3343" s="15" t="s">
        <v>3371</v>
      </c>
      <c r="B3343" t="str">
        <f>f_info_name(A3343)</f>
        <v>平安鼎越</v>
      </c>
      <c r="C3343" t="str">
        <f>f_info_setupdate(A3343)</f>
        <v>2016-09-20</v>
      </c>
      <c r="D3343" s="16">
        <f t="shared" si="52"/>
        <v>1588</v>
      </c>
      <c r="F3343" s="17">
        <f>f_netasset_total(A3343,参数!$B$1,100000000)</f>
        <v>0.2277058578</v>
      </c>
      <c r="G3343" s="17">
        <f ca="1">f_nav_adjustedreturn(A3343,参数!$B$2,参数!$B$1)</f>
        <v>64.2982389265838</v>
      </c>
      <c r="H3343" s="17">
        <f ca="1">f_nav_periodreturnrankingper(A3343,参数!$B$2,参数!$B$1,3)</f>
        <v>30.2805717310746</v>
      </c>
      <c r="I3343" s="17">
        <f ca="1">f_nav_adjustedreturn(A3343,参数!$B$3,参数!$B$2)</f>
        <v>60.7869575876441</v>
      </c>
      <c r="J3343" s="17">
        <f ca="1">f_nav_periodreturnrankingper(A3343,参数!$B$3,参数!$B$2,3)</f>
        <v>8.80713489409142</v>
      </c>
      <c r="K3343" s="17">
        <f ca="1">f_nav_adjustedreturn(A3343,参数!$B$4,参数!$B$3)</f>
        <v>-13.708483181722</v>
      </c>
      <c r="L3343" s="17">
        <f ca="1">f_nav_periodreturnrankingper(A3343,参数!$B$4,参数!$B$3,3)</f>
        <v>47.2400513478819</v>
      </c>
      <c r="M3343" s="17">
        <f ca="1">f_nav_adjustedreturn(A3343,参数!$B$5,参数!$B$4)</f>
        <v>-4.56565656565657</v>
      </c>
      <c r="N3343" s="17">
        <f ca="1">f_nav_periodreturnrankingper(A3343,参数!$B$5,参数!$B$4,3)</f>
        <v>95.9022852639874</v>
      </c>
      <c r="O3343" s="17">
        <f ca="1">f_nav_adjustedreturn(A3343,参数!$B$6,参数!$B$5)</f>
        <v>0</v>
      </c>
      <c r="P3343" s="17">
        <f ca="1">f_nav_periodreturnrankingper(A3343,参数!$B$6,参数!$B$5,3)</f>
        <v>0</v>
      </c>
      <c r="Q3343" s="25">
        <f>f_return(A3343,1,参数!$B$1-365/2,参数!$B$1)</f>
        <v>100.431794358432</v>
      </c>
      <c r="R3343" s="25">
        <f ca="1">f_return(A3343,1,参数!$B$4,参数!$B$1)</f>
        <v>31.5755236949128</v>
      </c>
      <c r="S3343" s="25">
        <f ca="1">f_return(A3343,1,参数!$B$6,参数!$B$1)</f>
        <v>0</v>
      </c>
      <c r="T3343" t="str">
        <f>f_info_investtype(A3343)</f>
        <v>灵活配置型基金</v>
      </c>
      <c r="U3343" t="str">
        <f>f_info_fundmanager(A3343)</f>
        <v>张俊生</v>
      </c>
      <c r="V3343">
        <f>f_info_manager_onthepostdays(A3343,1)</f>
        <v>800</v>
      </c>
      <c r="W3343" s="25">
        <f ca="1">f_return_1w(A3343,"0",参数!$B$2)</f>
        <v>4.96119068576459</v>
      </c>
      <c r="X3343" s="25">
        <f>f_return_1m(A3343,"0",参数!$B$1)</f>
        <v>13.4979987360438</v>
      </c>
      <c r="Y3343" s="25">
        <f>f_return_3m(A3343,0,参数!$B$1)</f>
        <v>42.297788048861</v>
      </c>
      <c r="Z3343" s="25">
        <f>f_return_6m(A3343,0,参数!B3342)</f>
        <v>34.3328335832084</v>
      </c>
      <c r="AA3343" t="str">
        <f>f_dq_status(A3343,参数!$B$1)</f>
        <v>开放申购|开放赎回</v>
      </c>
      <c r="AB3343" s="17">
        <f ca="1">f_risk_maxdownside(A3343,参数!$B$6,参数!$B$1)</f>
        <v>-27.0529571419554</v>
      </c>
      <c r="AC3343" s="17">
        <f ca="1">f_risk_maxdownside(A3343,参数!$B$4,参数!$B$1)</f>
        <v>-27.0529571419554</v>
      </c>
      <c r="AD3343" t="str">
        <f ca="1">f_risk_maxdownside_date(A3343,参数!$B$6,参数!$B$1)</f>
        <v>20200226-20200331</v>
      </c>
    </row>
    <row r="3344" spans="1:30">
      <c r="A3344" s="15" t="s">
        <v>3372</v>
      </c>
      <c r="B3344" t="str">
        <f>f_info_name(A3344)</f>
        <v>平安鼎弘A</v>
      </c>
      <c r="C3344" t="str">
        <f>f_info_setupdate(A3344)</f>
        <v>2017-04-26</v>
      </c>
      <c r="D3344" s="16">
        <f t="shared" si="52"/>
        <v>1370</v>
      </c>
      <c r="F3344" s="17">
        <f>f_netasset_total(A3344,参数!$B$1,100000000)</f>
        <v>0.7265231291</v>
      </c>
      <c r="G3344" s="17">
        <f ca="1">f_nav_adjustedreturn(A3344,参数!$B$2,参数!$B$1)</f>
        <v>6.66729094484502</v>
      </c>
      <c r="H3344" s="17">
        <f ca="1">f_nav_periodreturnrankingper(A3344,参数!$B$2,参数!$B$1,3)</f>
        <v>88.5026737967914</v>
      </c>
      <c r="I3344" s="17">
        <f ca="1">f_nav_adjustedreturn(A3344,参数!$B$3,参数!$B$2)</f>
        <v>3.74004274334564</v>
      </c>
      <c r="J3344" s="17">
        <f ca="1">f_nav_periodreturnrankingper(A3344,参数!$B$3,参数!$B$2,3)</f>
        <v>90.8771929824562</v>
      </c>
      <c r="K3344" s="17">
        <f ca="1">f_nav_adjustedreturn(A3344,参数!$B$4,参数!$B$3)</f>
        <v>-0.550671432711798</v>
      </c>
      <c r="L3344" s="17">
        <f ca="1">f_nav_periodreturnrankingper(A3344,参数!$B$4,参数!$B$3,3)</f>
        <v>53.7777777777778</v>
      </c>
      <c r="M3344" s="17">
        <f ca="1">f_nav_adjustedreturn(A3344,参数!$B$5,参数!$B$4)</f>
        <v>0</v>
      </c>
      <c r="N3344" s="17">
        <f ca="1">f_nav_periodreturnrankingper(A3344,参数!$B$5,参数!$B$4,3)</f>
        <v>0</v>
      </c>
      <c r="O3344" s="17">
        <f ca="1">f_nav_adjustedreturn(A3344,参数!$B$6,参数!$B$5)</f>
        <v>0</v>
      </c>
      <c r="P3344" s="17">
        <f ca="1">f_nav_periodreturnrankingper(A3344,参数!$B$6,参数!$B$5,3)</f>
        <v>0</v>
      </c>
      <c r="Q3344" s="25">
        <f>f_return(A3344,1,参数!$B$1-365/2,参数!$B$1)</f>
        <v>8.50087128760297</v>
      </c>
      <c r="R3344" s="25">
        <f ca="1">f_return(A3344,1,参数!$B$4,参数!$B$1)</f>
        <v>3.23981126080737</v>
      </c>
      <c r="S3344" s="25">
        <f ca="1">f_return(A3344,1,参数!$B$6,参数!$B$1)</f>
        <v>0</v>
      </c>
      <c r="T3344" t="str">
        <f>f_info_investtype(A3344)</f>
        <v>偏债混合型基金</v>
      </c>
      <c r="U3344" t="str">
        <f>f_info_fundmanager(A3344)</f>
        <v>苏宁</v>
      </c>
      <c r="V3344">
        <f>f_info_manager_onthepostdays(A3344,1)</f>
        <v>325</v>
      </c>
      <c r="W3344" s="25">
        <f ca="1">f_return_1w(A3344,"0",参数!$B$2)</f>
        <v>-1.12037037037037</v>
      </c>
      <c r="X3344" s="25">
        <f>f_return_1m(A3344,"0",参数!$B$1)</f>
        <v>4.42794279427943</v>
      </c>
      <c r="Y3344" s="25">
        <f>f_return_3m(A3344,0,参数!$B$1)</f>
        <v>4.78336859534542</v>
      </c>
      <c r="Z3344" s="25">
        <f>f_return_6m(A3344,0,参数!B3343)</f>
        <v>3.50750316398481</v>
      </c>
      <c r="AA3344" t="str">
        <f>f_dq_status(A3344,参数!$B$1)</f>
        <v>开放申购|开放赎回</v>
      </c>
      <c r="AB3344" s="17">
        <f ca="1">f_risk_maxdownside(A3344,参数!$B$6,参数!$B$1)</f>
        <v>-6.49491036843528</v>
      </c>
      <c r="AC3344" s="17">
        <f ca="1">f_risk_maxdownside(A3344,参数!$B$4,参数!$B$1)</f>
        <v>-6.49491036843528</v>
      </c>
      <c r="AD3344" t="str">
        <f ca="1">f_risk_maxdownside_date(A3344,参数!$B$6,参数!$B$1)</f>
        <v>20190313-20200323</v>
      </c>
    </row>
    <row r="3345" spans="1:30">
      <c r="A3345" s="15" t="s">
        <v>3373</v>
      </c>
      <c r="B3345" t="str">
        <f>f_info_name(A3345)</f>
        <v>安信价值发现两年定开</v>
      </c>
      <c r="C3345" t="str">
        <f>f_info_setupdate(A3345)</f>
        <v>2020-04-30</v>
      </c>
      <c r="D3345" s="16">
        <f t="shared" si="52"/>
        <v>270</v>
      </c>
      <c r="F3345" s="17">
        <f>f_netasset_total(A3345,参数!$B$1,100000000)</f>
        <v>5.3969445016</v>
      </c>
      <c r="G3345" s="17">
        <f ca="1">f_nav_adjustedreturn(A3345,参数!$B$2,参数!$B$1)</f>
        <v>0</v>
      </c>
      <c r="H3345" s="17">
        <f ca="1">f_nav_periodreturnrankingper(A3345,参数!$B$2,参数!$B$1,3)</f>
        <v>0</v>
      </c>
      <c r="I3345" s="17">
        <f ca="1">f_nav_adjustedreturn(A3345,参数!$B$3,参数!$B$2)</f>
        <v>0</v>
      </c>
      <c r="J3345" s="17">
        <f ca="1">f_nav_periodreturnrankingper(A3345,参数!$B$3,参数!$B$2,3)</f>
        <v>0</v>
      </c>
      <c r="K3345" s="17">
        <f ca="1">f_nav_adjustedreturn(A3345,参数!$B$4,参数!$B$3)</f>
        <v>0</v>
      </c>
      <c r="L3345" s="17">
        <f ca="1">f_nav_periodreturnrankingper(A3345,参数!$B$4,参数!$B$3,3)</f>
        <v>0</v>
      </c>
      <c r="M3345" s="17">
        <f ca="1">f_nav_adjustedreturn(A3345,参数!$B$5,参数!$B$4)</f>
        <v>0</v>
      </c>
      <c r="N3345" s="17">
        <f ca="1">f_nav_periodreturnrankingper(A3345,参数!$B$5,参数!$B$4,3)</f>
        <v>0</v>
      </c>
      <c r="O3345" s="17">
        <f ca="1">f_nav_adjustedreturn(A3345,参数!$B$6,参数!$B$5)</f>
        <v>0</v>
      </c>
      <c r="P3345" s="17">
        <f ca="1">f_nav_periodreturnrankingper(A3345,参数!$B$6,参数!$B$5,3)</f>
        <v>0</v>
      </c>
      <c r="Q3345" s="25">
        <f>f_return(A3345,1,参数!$B$1-365/2,参数!$B$1)</f>
        <v>57.2874506461171</v>
      </c>
      <c r="R3345" s="25">
        <f ca="1">f_return(A3345,1,参数!$B$4,参数!$B$1)</f>
        <v>0</v>
      </c>
      <c r="S3345" s="25">
        <f ca="1">f_return(A3345,1,参数!$B$6,参数!$B$1)</f>
        <v>0</v>
      </c>
      <c r="T3345" t="str">
        <f>f_info_investtype(A3345)</f>
        <v>偏股混合型基金</v>
      </c>
      <c r="U3345" t="str">
        <f>f_info_fundmanager(A3345)</f>
        <v>陈一峰,张明</v>
      </c>
      <c r="V3345">
        <f>f_info_manager_onthepostdays(A3345,1)</f>
        <v>287</v>
      </c>
      <c r="W3345" s="25">
        <f ca="1">f_return_1w(A3345,"0",参数!$B$2)</f>
        <v>0</v>
      </c>
      <c r="X3345" s="25">
        <f>f_return_1m(A3345,"0",参数!$B$1)</f>
        <v>10.8663955183793</v>
      </c>
      <c r="Y3345" s="25">
        <f>f_return_3m(A3345,0,参数!$B$1)</f>
        <v>19.2390227797953</v>
      </c>
      <c r="Z3345" s="25">
        <f>f_return_6m(A3345,0,参数!B3344)</f>
        <v>21.1991434689508</v>
      </c>
      <c r="AA3345" t="str">
        <f>f_dq_status(A3345,参数!$B$1)</f>
        <v>封闭期</v>
      </c>
      <c r="AB3345" s="17">
        <f ca="1">f_risk_maxdownside(A3345,参数!$B$6,参数!$B$1)</f>
        <v>-4.14705404966726</v>
      </c>
      <c r="AC3345" s="17">
        <f ca="1">f_risk_maxdownside(A3345,参数!$B$4,参数!$B$1)</f>
        <v>-4.14705404966726</v>
      </c>
      <c r="AD3345" t="str">
        <f ca="1">f_risk_maxdownside_date(A3345,参数!$B$6,参数!$B$1)</f>
        <v>20200819-20200909</v>
      </c>
    </row>
    <row r="3346" spans="1:30">
      <c r="A3346" s="15" t="s">
        <v>3374</v>
      </c>
      <c r="B3346" t="str">
        <f>f_info_name(A3346)</f>
        <v>德邦量化优选A</v>
      </c>
      <c r="C3346" t="str">
        <f>f_info_setupdate(A3346)</f>
        <v>2017-03-24</v>
      </c>
      <c r="D3346" s="16">
        <f t="shared" si="52"/>
        <v>1403</v>
      </c>
      <c r="F3346" s="17">
        <f>f_netasset_total(A3346,参数!$B$1,100000000)</f>
        <v>1.0450178938</v>
      </c>
      <c r="G3346" s="17">
        <f ca="1">f_nav_adjustedreturn(A3346,参数!$B$2,参数!$B$1)</f>
        <v>38.2413390805048</v>
      </c>
      <c r="H3346" s="17">
        <f ca="1">f_nav_periodreturnrankingper(A3346,参数!$B$2,参数!$B$1,3)</f>
        <v>86.7647058823529</v>
      </c>
      <c r="I3346" s="17">
        <f ca="1">f_nav_adjustedreturn(A3346,参数!$B$3,参数!$B$2)</f>
        <v>41.685188927056</v>
      </c>
      <c r="J3346" s="17">
        <f ca="1">f_nav_periodreturnrankingper(A3346,参数!$B$3,参数!$B$2,3)</f>
        <v>56.3421828908555</v>
      </c>
      <c r="K3346" s="17">
        <f ca="1">f_nav_adjustedreturn(A3346,参数!$B$4,参数!$B$3)</f>
        <v>-22.2527688319849</v>
      </c>
      <c r="L3346" s="17">
        <f ca="1">f_nav_periodreturnrankingper(A3346,参数!$B$4,参数!$B$3,3)</f>
        <v>42.1818181818182</v>
      </c>
      <c r="M3346" s="17">
        <f ca="1">f_nav_adjustedreturn(A3346,参数!$B$5,参数!$B$4)</f>
        <v>0</v>
      </c>
      <c r="N3346" s="17">
        <f ca="1">f_nav_periodreturnrankingper(A3346,参数!$B$5,参数!$B$4,3)</f>
        <v>0</v>
      </c>
      <c r="O3346" s="17">
        <f ca="1">f_nav_adjustedreturn(A3346,参数!$B$6,参数!$B$5)</f>
        <v>0</v>
      </c>
      <c r="P3346" s="17">
        <f ca="1">f_nav_periodreturnrankingper(A3346,参数!$B$6,参数!$B$5,3)</f>
        <v>0</v>
      </c>
      <c r="Q3346" s="25">
        <f>f_return(A3346,1,参数!$B$1-365/2,参数!$B$1)</f>
        <v>28.9040759997462</v>
      </c>
      <c r="R3346" s="25">
        <f ca="1">f_return(A3346,1,参数!$B$4,参数!$B$1)</f>
        <v>15.0341768882143</v>
      </c>
      <c r="S3346" s="25">
        <f ca="1">f_return(A3346,1,参数!$B$6,参数!$B$1)</f>
        <v>0</v>
      </c>
      <c r="T3346" t="str">
        <f>f_info_investtype(A3346)</f>
        <v>普通股票型基金</v>
      </c>
      <c r="U3346" t="str">
        <f>f_info_fundmanager(A3346)</f>
        <v>王本昌</v>
      </c>
      <c r="V3346">
        <f>f_info_manager_onthepostdays(A3346,1)</f>
        <v>1420</v>
      </c>
      <c r="W3346" s="25">
        <f ca="1">f_return_1w(A3346,"0",参数!$B$2)</f>
        <v>-1.85457344810693</v>
      </c>
      <c r="X3346" s="25">
        <f>f_return_1m(A3346,"0",参数!$B$1)</f>
        <v>6.47585645393624</v>
      </c>
      <c r="Y3346" s="25">
        <f>f_return_3m(A3346,0,参数!$B$1)</f>
        <v>8.22149782615824</v>
      </c>
      <c r="Z3346" s="25">
        <f>f_return_6m(A3346,0,参数!B3345)</f>
        <v>6.38528060251235</v>
      </c>
      <c r="AA3346" t="str">
        <f>f_dq_status(A3346,参数!$B$1)</f>
        <v>开放申购|开放赎回</v>
      </c>
      <c r="AB3346" s="17">
        <f ca="1">f_risk_maxdownside(A3346,参数!$B$6,参数!$B$1)</f>
        <v>-26.8634512997181</v>
      </c>
      <c r="AC3346" s="17">
        <f ca="1">f_risk_maxdownside(A3346,参数!$B$4,参数!$B$1)</f>
        <v>-26.8634512997181</v>
      </c>
      <c r="AD3346" t="str">
        <f ca="1">f_risk_maxdownside_date(A3346,参数!$B$6,参数!$B$1)</f>
        <v>20180127-20190102,20180127-20190103</v>
      </c>
    </row>
    <row r="3347" spans="1:30">
      <c r="A3347" s="15" t="s">
        <v>3375</v>
      </c>
      <c r="B3347" t="str">
        <f>f_info_name(A3347)</f>
        <v>德邦量化新锐A</v>
      </c>
      <c r="C3347" t="str">
        <f>f_info_setupdate(A3347)</f>
        <v>2018-04-04</v>
      </c>
      <c r="D3347" s="16">
        <f t="shared" si="52"/>
        <v>1027</v>
      </c>
      <c r="F3347" s="17">
        <f>f_netasset_total(A3347,参数!$B$1,100000000)</f>
        <v>0.4435388568</v>
      </c>
      <c r="G3347" s="17">
        <f ca="1">f_nav_adjustedreturn(A3347,参数!$B$2,参数!$B$1)</f>
        <v>28.8780300852735</v>
      </c>
      <c r="H3347" s="17">
        <f ca="1">f_nav_periodreturnrankingper(A3347,参数!$B$2,参数!$B$1,3)</f>
        <v>93.3823529411765</v>
      </c>
      <c r="I3347" s="17">
        <f ca="1">f_nav_adjustedreturn(A3347,参数!$B$3,参数!$B$2)</f>
        <v>34.7753099173554</v>
      </c>
      <c r="J3347" s="17">
        <f ca="1">f_nav_periodreturnrankingper(A3347,参数!$B$3,参数!$B$2,3)</f>
        <v>69.0265486725664</v>
      </c>
      <c r="K3347" s="17">
        <f ca="1">f_nav_adjustedreturn(A3347,参数!$B$4,参数!$B$3)</f>
        <v>0</v>
      </c>
      <c r="L3347" s="17">
        <f ca="1">f_nav_periodreturnrankingper(A3347,参数!$B$4,参数!$B$3,3)</f>
        <v>0</v>
      </c>
      <c r="M3347" s="17">
        <f ca="1">f_nav_adjustedreturn(A3347,参数!$B$5,参数!$B$4)</f>
        <v>0</v>
      </c>
      <c r="N3347" s="17">
        <f ca="1">f_nav_periodreturnrankingper(A3347,参数!$B$5,参数!$B$4,3)</f>
        <v>0</v>
      </c>
      <c r="O3347" s="17">
        <f ca="1">f_nav_adjustedreturn(A3347,参数!$B$6,参数!$B$5)</f>
        <v>0</v>
      </c>
      <c r="P3347" s="17">
        <f ca="1">f_nav_periodreturnrankingper(A3347,参数!$B$6,参数!$B$5,3)</f>
        <v>0</v>
      </c>
      <c r="Q3347" s="25">
        <f>f_return(A3347,1,参数!$B$1-365/2,参数!$B$1)</f>
        <v>12.7219426505756</v>
      </c>
      <c r="R3347" s="25">
        <f ca="1">f_return(A3347,1,参数!$B$4,参数!$B$1)</f>
        <v>0</v>
      </c>
      <c r="S3347" s="25">
        <f ca="1">f_return(A3347,1,参数!$B$6,参数!$B$1)</f>
        <v>0</v>
      </c>
      <c r="T3347" t="str">
        <f>f_info_investtype(A3347)</f>
        <v>普通股票型基金</v>
      </c>
      <c r="U3347" t="str">
        <f>f_info_fundmanager(A3347)</f>
        <v>王本昌,吴志鹏</v>
      </c>
      <c r="V3347">
        <f>f_info_manager_onthepostdays(A3347,1)</f>
        <v>1044</v>
      </c>
      <c r="W3347" s="25">
        <f ca="1">f_return_1w(A3347,"0",参数!$B$2)</f>
        <v>-2.43970835670219</v>
      </c>
      <c r="X3347" s="25">
        <f>f_return_1m(A3347,"0",参数!$B$1)</f>
        <v>4.45755999068105</v>
      </c>
      <c r="Y3347" s="25">
        <f>f_return_3m(A3347,0,参数!$B$1)</f>
        <v>4.25515423965276</v>
      </c>
      <c r="Z3347" s="25">
        <f>f_return_6m(A3347,0,参数!B3346)</f>
        <v>-2.44496971487664</v>
      </c>
      <c r="AA3347" t="str">
        <f>f_dq_status(A3347,参数!$B$1)</f>
        <v>开放申购|开放赎回</v>
      </c>
      <c r="AB3347" s="17">
        <f ca="1">f_risk_maxdownside(A3347,参数!$B$6,参数!$B$1)</f>
        <v>-29.7694524495677</v>
      </c>
      <c r="AC3347" s="17">
        <f ca="1">f_risk_maxdownside(A3347,参数!$B$4,参数!$B$1)</f>
        <v>-29.7694524495677</v>
      </c>
      <c r="AD3347" t="str">
        <f ca="1">f_risk_maxdownside_date(A3347,参数!$B$6,参数!$B$1)</f>
        <v>20180523-20190103</v>
      </c>
    </row>
    <row r="3348" spans="1:30">
      <c r="A3348" s="15" t="s">
        <v>3376</v>
      </c>
      <c r="B3348" t="str">
        <f>f_info_name(A3348)</f>
        <v>国寿安保策略精选</v>
      </c>
      <c r="C3348" t="str">
        <f>f_info_setupdate(A3348)</f>
        <v>2017-09-27</v>
      </c>
      <c r="D3348" s="16">
        <f t="shared" si="52"/>
        <v>1216</v>
      </c>
      <c r="F3348" s="17">
        <f>f_netasset_total(A3348,参数!$B$1,100000000)</f>
        <v>9.6836480875</v>
      </c>
      <c r="G3348" s="17">
        <f ca="1">f_nav_adjustedreturn(A3348,参数!$B$2,参数!$B$1)</f>
        <v>88.4465813476632</v>
      </c>
      <c r="H3348" s="17">
        <f ca="1">f_nav_periodreturnrankingper(A3348,参数!$B$2,参数!$B$1,3)</f>
        <v>9.95235574377978</v>
      </c>
      <c r="I3348" s="17">
        <f ca="1">f_nav_adjustedreturn(A3348,参数!$B$3,参数!$B$2)</f>
        <v>51.8588886424038</v>
      </c>
      <c r="J3348" s="17">
        <f ca="1">f_nav_periodreturnrankingper(A3348,参数!$B$3,参数!$B$2,3)</f>
        <v>15.6633221850613</v>
      </c>
      <c r="K3348" s="17">
        <f ca="1">f_nav_adjustedreturn(A3348,参数!$B$4,参数!$B$3)</f>
        <v>-4.32908912830557</v>
      </c>
      <c r="L3348" s="17">
        <f ca="1">f_nav_periodreturnrankingper(A3348,参数!$B$4,参数!$B$3,3)</f>
        <v>30.4236200256739</v>
      </c>
      <c r="M3348" s="17">
        <f ca="1">f_nav_adjustedreturn(A3348,参数!$B$5,参数!$B$4)</f>
        <v>0</v>
      </c>
      <c r="N3348" s="17">
        <f ca="1">f_nav_periodreturnrankingper(A3348,参数!$B$5,参数!$B$4,3)</f>
        <v>0</v>
      </c>
      <c r="O3348" s="17">
        <f ca="1">f_nav_adjustedreturn(A3348,参数!$B$6,参数!$B$5)</f>
        <v>0</v>
      </c>
      <c r="P3348" s="17">
        <f ca="1">f_nav_periodreturnrankingper(A3348,参数!$B$6,参数!$B$5,3)</f>
        <v>0</v>
      </c>
      <c r="Q3348" s="25">
        <f>f_return(A3348,1,参数!$B$1-365/2,参数!$B$1)</f>
        <v>109.900877428308</v>
      </c>
      <c r="R3348" s="25">
        <f ca="1">f_return(A3348,1,参数!$B$4,参数!$B$1)</f>
        <v>39.8523488012758</v>
      </c>
      <c r="S3348" s="25">
        <f ca="1">f_return(A3348,1,参数!$B$6,参数!$B$1)</f>
        <v>0</v>
      </c>
      <c r="T3348" t="str">
        <f>f_info_investtype(A3348)</f>
        <v>灵活配置型基金</v>
      </c>
      <c r="U3348" t="str">
        <f>f_info_fundmanager(A3348)</f>
        <v>吴坚</v>
      </c>
      <c r="V3348">
        <f>f_info_manager_onthepostdays(A3348,1)</f>
        <v>1233</v>
      </c>
      <c r="W3348" s="25">
        <f ca="1">f_return_1w(A3348,"0",参数!$B$2)</f>
        <v>1.41986375044817</v>
      </c>
      <c r="X3348" s="25">
        <f>f_return_1m(A3348,"0",参数!$B$1)</f>
        <v>6.92449650966862</v>
      </c>
      <c r="Y3348" s="25">
        <f>f_return_3m(A3348,0,参数!$B$1)</f>
        <v>28.1900822471262</v>
      </c>
      <c r="Z3348" s="25">
        <f>f_return_6m(A3348,0,参数!B3347)</f>
        <v>24.9685819132358</v>
      </c>
      <c r="AA3348" t="str">
        <f>f_dq_status(A3348,参数!$B$1)</f>
        <v>开放申购|开放赎回</v>
      </c>
      <c r="AB3348" s="17">
        <f ca="1">f_risk_maxdownside(A3348,参数!$B$6,参数!$B$1)</f>
        <v>-23.1498932026637</v>
      </c>
      <c r="AC3348" s="17">
        <f ca="1">f_risk_maxdownside(A3348,参数!$B$4,参数!$B$1)</f>
        <v>-23.1498932026637</v>
      </c>
      <c r="AD3348" t="str">
        <f ca="1">f_risk_maxdownside_date(A3348,参数!$B$6,参数!$B$1)</f>
        <v>20200226-20200323</v>
      </c>
    </row>
    <row r="3349" spans="1:30">
      <c r="A3349" s="15" t="s">
        <v>3377</v>
      </c>
      <c r="B3349" t="str">
        <f>f_info_name(A3349)</f>
        <v>九泰锐智事件驱动</v>
      </c>
      <c r="C3349" t="str">
        <f>f_info_setupdate(A3349)</f>
        <v>2015-08-14</v>
      </c>
      <c r="D3349" s="16">
        <f t="shared" si="52"/>
        <v>1991</v>
      </c>
      <c r="F3349" s="17">
        <f>f_netasset_total(A3349,参数!$B$1,100000000)</f>
        <v>1.5353393856</v>
      </c>
      <c r="G3349" s="17">
        <f ca="1">f_nav_adjustedreturn(A3349,参数!$B$2,参数!$B$1)</f>
        <v>70.8969683677498</v>
      </c>
      <c r="H3349" s="17">
        <f ca="1">f_nav_periodreturnrankingper(A3349,参数!$B$2,参数!$B$1,3)</f>
        <v>24.1926945473796</v>
      </c>
      <c r="I3349" s="17">
        <f ca="1">f_nav_adjustedreturn(A3349,参数!$B$3,参数!$B$2)</f>
        <v>48.0598784498187</v>
      </c>
      <c r="J3349" s="17">
        <f ca="1">f_nav_periodreturnrankingper(A3349,参数!$B$3,参数!$B$2,3)</f>
        <v>19.6209587513935</v>
      </c>
      <c r="K3349" s="17">
        <f ca="1">f_nav_adjustedreturn(A3349,参数!$B$4,参数!$B$3)</f>
        <v>-20.9844559585492</v>
      </c>
      <c r="L3349" s="17">
        <f ca="1">f_nav_periodreturnrankingper(A3349,参数!$B$4,参数!$B$3,3)</f>
        <v>69.191270860077</v>
      </c>
      <c r="M3349" s="17">
        <f ca="1">f_nav_adjustedreturn(A3349,参数!$B$5,参数!$B$4)</f>
        <v>4.42827123609372</v>
      </c>
      <c r="N3349" s="17">
        <f ca="1">f_nav_periodreturnrankingper(A3349,参数!$B$5,参数!$B$4,3)</f>
        <v>79.0386130811663</v>
      </c>
      <c r="O3349" s="17">
        <f ca="1">f_nav_adjustedreturn(A3349,参数!$B$6,参数!$B$5)</f>
        <v>30.1402204101563</v>
      </c>
      <c r="P3349" s="17">
        <f ca="1">f_nav_periodreturnrankingper(A3349,参数!$B$6,参数!$B$5,3)</f>
        <v>0.952380952380952</v>
      </c>
      <c r="Q3349" s="25">
        <f>f_return(A3349,1,参数!$B$1-365/2,参数!$B$1)</f>
        <v>83.2799701105346</v>
      </c>
      <c r="R3349" s="25">
        <f ca="1">f_return(A3349,1,参数!$B$4,参数!$B$1)</f>
        <v>25.9514729567183</v>
      </c>
      <c r="S3349" s="25">
        <f ca="1">f_return(A3349,1,参数!$B$6,参数!$B$1)</f>
        <v>22.1663948755047</v>
      </c>
      <c r="T3349" t="str">
        <f>f_info_investtype(A3349)</f>
        <v>灵活配置型基金</v>
      </c>
      <c r="U3349" t="str">
        <f>f_info_fundmanager(A3349)</f>
        <v>刘开运</v>
      </c>
      <c r="V3349">
        <f>f_info_manager_onthepostdays(A3349,1)</f>
        <v>2008</v>
      </c>
      <c r="W3349" s="25">
        <f ca="1">f_return_1w(A3349,"0",参数!$B$2)</f>
        <v>-0.533943554538511</v>
      </c>
      <c r="X3349" s="25">
        <f>f_return_1m(A3349,"0",参数!$B$1)</f>
        <v>8.76019851222338</v>
      </c>
      <c r="Y3349" s="25">
        <f>f_return_3m(A3349,0,参数!$B$1)</f>
        <v>27.4154641232394</v>
      </c>
      <c r="Z3349" s="25">
        <f>f_return_6m(A3349,0,参数!B3348)</f>
        <v>30.88397424608</v>
      </c>
      <c r="AA3349" t="str">
        <f>f_dq_status(A3349,参数!$B$1)</f>
        <v>开放申购|开放赎回</v>
      </c>
      <c r="AB3349" s="17">
        <f ca="1">f_risk_maxdownside(A3349,参数!$B$6,参数!$B$1)</f>
        <v>-33.1065025220741</v>
      </c>
      <c r="AC3349" s="17">
        <f ca="1">f_risk_maxdownside(A3349,参数!$B$4,参数!$B$1)</f>
        <v>-31.4378554021121</v>
      </c>
      <c r="AD3349" t="str">
        <f ca="1">f_risk_maxdownside_date(A3349,参数!$B$6,参数!$B$1)</f>
        <v>20170912-20181018</v>
      </c>
    </row>
    <row r="3350" spans="1:30">
      <c r="A3350" s="15" t="s">
        <v>3378</v>
      </c>
      <c r="B3350" t="str">
        <f>f_info_name(A3350)</f>
        <v>九泰锐富事件驱动</v>
      </c>
      <c r="C3350" t="str">
        <f>f_info_setupdate(A3350)</f>
        <v>2016-02-04</v>
      </c>
      <c r="D3350" s="16">
        <f t="shared" si="52"/>
        <v>1817</v>
      </c>
      <c r="F3350" s="17">
        <f>f_netasset_total(A3350,参数!$B$1,100000000)</f>
        <v>9.7106328757</v>
      </c>
      <c r="G3350" s="17">
        <f ca="1">f_nav_adjustedreturn(A3350,参数!$B$2,参数!$B$1)</f>
        <v>57.0240599756458</v>
      </c>
      <c r="H3350" s="17">
        <f ca="1">f_nav_periodreturnrankingper(A3350,参数!$B$2,参数!$B$1,3)</f>
        <v>37.8507146638433</v>
      </c>
      <c r="I3350" s="17">
        <f ca="1">f_nav_adjustedreturn(A3350,参数!$B$3,参数!$B$2)</f>
        <v>33.9861751152074</v>
      </c>
      <c r="J3350" s="17">
        <f ca="1">f_nav_periodreturnrankingper(A3350,参数!$B$3,参数!$B$2,3)</f>
        <v>38.015607580825</v>
      </c>
      <c r="K3350" s="17">
        <f ca="1">f_nav_adjustedreturn(A3350,参数!$B$4,参数!$B$3)</f>
        <v>-16.7785234899329</v>
      </c>
      <c r="L3350" s="17">
        <f ca="1">f_nav_periodreturnrankingper(A3350,参数!$B$4,参数!$B$3,3)</f>
        <v>55.4557124518614</v>
      </c>
      <c r="M3350" s="17">
        <f ca="1">f_nav_adjustedreturn(A3350,参数!$B$5,参数!$B$4)</f>
        <v>3.68527739387958</v>
      </c>
      <c r="N3350" s="17">
        <f ca="1">f_nav_periodreturnrankingper(A3350,参数!$B$5,参数!$B$4,3)</f>
        <v>81.2450748620961</v>
      </c>
      <c r="O3350" s="17">
        <f ca="1">f_nav_adjustedreturn(A3350,参数!$B$6,参数!$B$5)</f>
        <v>0</v>
      </c>
      <c r="P3350" s="17">
        <f ca="1">f_nav_periodreturnrankingper(A3350,参数!$B$6,参数!$B$5,3)</f>
        <v>0</v>
      </c>
      <c r="Q3350" s="25">
        <f>f_return(A3350,1,参数!$B$1-365/2,参数!$B$1)</f>
        <v>84.3294602013487</v>
      </c>
      <c r="R3350" s="25">
        <f ca="1">f_return(A3350,1,参数!$B$4,参数!$B$1)</f>
        <v>20.5072617310875</v>
      </c>
      <c r="S3350" s="25">
        <f ca="1">f_return(A3350,1,参数!$B$6,参数!$B$1)</f>
        <v>0</v>
      </c>
      <c r="T3350" t="str">
        <f>f_info_investtype(A3350)</f>
        <v>灵活配置型基金</v>
      </c>
      <c r="U3350" t="str">
        <f>f_info_fundmanager(A3350)</f>
        <v>刘开运,刘心任</v>
      </c>
      <c r="V3350">
        <f>f_info_manager_onthepostdays(A3350,1)</f>
        <v>1834</v>
      </c>
      <c r="W3350" s="25">
        <f ca="1">f_return_1w(A3350,"0",参数!$B$2)</f>
        <v>-3.56550580431177</v>
      </c>
      <c r="X3350" s="25">
        <f>f_return_1m(A3350,"0",参数!$B$1)</f>
        <v>13.5000588750166</v>
      </c>
      <c r="Y3350" s="25">
        <f>f_return_3m(A3350,0,参数!$B$1)</f>
        <v>24.9580019070227</v>
      </c>
      <c r="Z3350" s="25">
        <f>f_return_6m(A3350,0,参数!B3349)</f>
        <v>32.5792011792812</v>
      </c>
      <c r="AA3350" t="str">
        <f>f_dq_status(A3350,参数!$B$1)</f>
        <v>暂停申购|暂停赎回</v>
      </c>
      <c r="AB3350" s="17">
        <f ca="1">f_risk_maxdownside(A3350,参数!$B$6,参数!$B$1)</f>
        <v>-25.610479281768</v>
      </c>
      <c r="AC3350" s="17">
        <f ca="1">f_risk_maxdownside(A3350,参数!$B$4,参数!$B$1)</f>
        <v>-25.2327746741155</v>
      </c>
      <c r="AD3350" t="str">
        <f ca="1">f_risk_maxdownside_date(A3350,参数!$B$6,参数!$B$1)</f>
        <v>20171027-20181018</v>
      </c>
    </row>
    <row r="3351" spans="1:30">
      <c r="A3351" s="15" t="s">
        <v>3379</v>
      </c>
      <c r="B3351" t="str">
        <f>f_info_name(A3351)</f>
        <v>九泰锐益定增</v>
      </c>
      <c r="C3351" t="str">
        <f>f_info_setupdate(A3351)</f>
        <v>2016-08-11</v>
      </c>
      <c r="D3351" s="16">
        <f t="shared" si="52"/>
        <v>1628</v>
      </c>
      <c r="F3351" s="17">
        <f>f_netasset_total(A3351,参数!$B$1,100000000)</f>
        <v>40.280688635</v>
      </c>
      <c r="G3351" s="17">
        <f ca="1">f_nav_adjustedreturn(A3351,参数!$B$2,参数!$B$1)</f>
        <v>69.7594501718213</v>
      </c>
      <c r="H3351" s="17">
        <f ca="1">f_nav_periodreturnrankingper(A3351,参数!$B$2,参数!$B$1,3)</f>
        <v>25.0926416093171</v>
      </c>
      <c r="I3351" s="17">
        <f ca="1">f_nav_adjustedreturn(A3351,参数!$B$3,参数!$B$2)</f>
        <v>38.9021479713604</v>
      </c>
      <c r="J3351" s="17">
        <f ca="1">f_nav_periodreturnrankingper(A3351,参数!$B$3,参数!$B$2,3)</f>
        <v>31.2151616499443</v>
      </c>
      <c r="K3351" s="17">
        <f ca="1">f_nav_adjustedreturn(A3351,参数!$B$4,参数!$B$3)</f>
        <v>-17.6817288801572</v>
      </c>
      <c r="L3351" s="17">
        <f ca="1">f_nav_periodreturnrankingper(A3351,参数!$B$4,参数!$B$3,3)</f>
        <v>58.0231065468549</v>
      </c>
      <c r="M3351" s="17">
        <f ca="1">f_nav_adjustedreturn(A3351,参数!$B$5,参数!$B$4)</f>
        <v>2.8368794326241</v>
      </c>
      <c r="N3351" s="17">
        <f ca="1">f_nav_periodreturnrankingper(A3351,参数!$B$5,参数!$B$4,3)</f>
        <v>84.8699763593381</v>
      </c>
      <c r="O3351" s="17">
        <f ca="1">f_nav_adjustedreturn(A3351,参数!$B$6,参数!$B$5)</f>
        <v>0</v>
      </c>
      <c r="P3351" s="17">
        <f ca="1">f_nav_periodreturnrankingper(A3351,参数!$B$6,参数!$B$5,3)</f>
        <v>0</v>
      </c>
      <c r="Q3351" s="25">
        <f>f_return(A3351,1,参数!$B$1-365/2,参数!$B$1)</f>
        <v>97.2575363559188</v>
      </c>
      <c r="R3351" s="25">
        <f ca="1">f_return(A3351,1,参数!$B$4,参数!$B$1)</f>
        <v>24.7169412288135</v>
      </c>
      <c r="S3351" s="25">
        <f ca="1">f_return(A3351,1,参数!$B$6,参数!$B$1)</f>
        <v>0</v>
      </c>
      <c r="T3351" t="str">
        <f>f_info_investtype(A3351)</f>
        <v>灵活配置型基金</v>
      </c>
      <c r="U3351" t="str">
        <f>f_info_fundmanager(A3351)</f>
        <v>刘开运</v>
      </c>
      <c r="V3351">
        <f>f_info_manager_onthepostdays(A3351,1)</f>
        <v>1645</v>
      </c>
      <c r="W3351" s="25">
        <f ca="1">f_return_1w(A3351,"0",参数!$B$2)</f>
        <v>-0.936170212765968</v>
      </c>
      <c r="X3351" s="25">
        <f>f_return_1m(A3351,"0",参数!$B$1)</f>
        <v>12.0181405895692</v>
      </c>
      <c r="Y3351" s="25">
        <f>f_return_3m(A3351,0,参数!$B$1)</f>
        <v>36.2758620689655</v>
      </c>
      <c r="Z3351" s="25">
        <f>f_return_6m(A3351,0,参数!B3350)</f>
        <v>37.0143149284253</v>
      </c>
      <c r="AA3351" t="str">
        <f>f_dq_status(A3351,参数!$B$1)</f>
        <v>暂停申购|暂停赎回</v>
      </c>
      <c r="AB3351" s="17">
        <f ca="1">f_risk_maxdownside(A3351,参数!$B$6,参数!$B$1)</f>
        <v>-25.1180358829084</v>
      </c>
      <c r="AC3351" s="17">
        <f ca="1">f_risk_maxdownside(A3351,参数!$B$4,参数!$B$1)</f>
        <v>-23.75</v>
      </c>
      <c r="AD3351" t="str">
        <f ca="1">f_risk_maxdownside_date(A3351,参数!$B$6,参数!$B$1)</f>
        <v>20170907-20181018</v>
      </c>
    </row>
    <row r="3352" spans="1:30">
      <c r="A3352" s="15" t="s">
        <v>3380</v>
      </c>
      <c r="B3352" t="str">
        <f>f_info_name(A3352)</f>
        <v>九泰锐丰(LOF)A</v>
      </c>
      <c r="C3352" t="str">
        <f>f_info_setupdate(A3352)</f>
        <v>2016-08-30</v>
      </c>
      <c r="D3352" s="16">
        <f t="shared" si="52"/>
        <v>1609</v>
      </c>
      <c r="F3352" s="17">
        <f>f_netasset_total(A3352,参数!$B$1,100000000)</f>
        <v>0.8706011511</v>
      </c>
      <c r="G3352" s="17">
        <f ca="1">f_nav_adjustedreturn(A3352,参数!$B$2,参数!$B$1)</f>
        <v>85.4553831976655</v>
      </c>
      <c r="H3352" s="17">
        <f ca="1">f_nav_periodreturnrankingper(A3352,参数!$B$2,参数!$B$1,3)</f>
        <v>12.6521969295924</v>
      </c>
      <c r="I3352" s="17">
        <f ca="1">f_nav_adjustedreturn(A3352,参数!$B$3,参数!$B$2)</f>
        <v>43.0989010989011</v>
      </c>
      <c r="J3352" s="17">
        <f ca="1">f_nav_periodreturnrankingper(A3352,参数!$B$3,参数!$B$2,3)</f>
        <v>25.4180602006689</v>
      </c>
      <c r="K3352" s="17">
        <f ca="1">f_nav_adjustedreturn(A3352,参数!$B$4,参数!$B$3)</f>
        <v>-10.5738993710692</v>
      </c>
      <c r="L3352" s="17">
        <f ca="1">f_nav_periodreturnrankingper(A3352,参数!$B$4,参数!$B$3,3)</f>
        <v>42.1694480102696</v>
      </c>
      <c r="M3352" s="17">
        <f ca="1">f_nav_adjustedreturn(A3352,参数!$B$5,参数!$B$4)</f>
        <v>4.94729799617358</v>
      </c>
      <c r="N3352" s="17">
        <f ca="1">f_nav_periodreturnrankingper(A3352,参数!$B$5,参数!$B$4,3)</f>
        <v>77.0685579196218</v>
      </c>
      <c r="O3352" s="17">
        <f ca="1">f_nav_adjustedreturn(A3352,参数!$B$6,参数!$B$5)</f>
        <v>0</v>
      </c>
      <c r="P3352" s="17">
        <f ca="1">f_nav_periodreturnrankingper(A3352,参数!$B$6,参数!$B$5,3)</f>
        <v>0</v>
      </c>
      <c r="Q3352" s="25">
        <f>f_return(A3352,1,参数!$B$1-365/2,参数!$B$1)</f>
        <v>98.9800325353389</v>
      </c>
      <c r="R3352" s="25">
        <f ca="1">f_return(A3352,1,参数!$B$4,参数!$B$1)</f>
        <v>33.3518948345227</v>
      </c>
      <c r="S3352" s="25">
        <f ca="1">f_return(A3352,1,参数!$B$6,参数!$B$1)</f>
        <v>0</v>
      </c>
      <c r="T3352" t="str">
        <f>f_info_investtype(A3352)</f>
        <v>灵活配置型基金</v>
      </c>
      <c r="U3352" t="str">
        <f>f_info_fundmanager(A3352)</f>
        <v>刘开运</v>
      </c>
      <c r="V3352">
        <f>f_info_manager_onthepostdays(A3352,1)</f>
        <v>1626</v>
      </c>
      <c r="W3352" s="25">
        <f ca="1">f_return_1w(A3352,"0",参数!$B$2)</f>
        <v>-2.33988300584971</v>
      </c>
      <c r="X3352" s="25">
        <f>f_return_1m(A3352,"0",参数!$B$1)</f>
        <v>13.540197461213</v>
      </c>
      <c r="Y3352" s="25">
        <f>f_return_3m(A3352,0,参数!$B$1)</f>
        <v>27.3532668881506</v>
      </c>
      <c r="Z3352" s="25">
        <f>f_return_6m(A3352,0,参数!B3351)</f>
        <v>39.7339246119734</v>
      </c>
      <c r="AA3352" t="str">
        <f>f_dq_status(A3352,参数!$B$1)</f>
        <v>开放申购|开放赎回</v>
      </c>
      <c r="AB3352" s="17">
        <f ca="1">f_risk_maxdownside(A3352,参数!$B$6,参数!$B$1)</f>
        <v>-21.6288197364732</v>
      </c>
      <c r="AC3352" s="17">
        <f ca="1">f_risk_maxdownside(A3352,参数!$B$4,参数!$B$1)</f>
        <v>-21.6288197364732</v>
      </c>
      <c r="AD3352" t="str">
        <f ca="1">f_risk_maxdownside_date(A3352,参数!$B$6,参数!$B$1)</f>
        <v>20200225-20200323</v>
      </c>
    </row>
    <row r="3353" spans="1:30">
      <c r="A3353" s="15" t="s">
        <v>3381</v>
      </c>
      <c r="B3353" t="str">
        <f>f_info_name(A3353)</f>
        <v>九泰泰富定增</v>
      </c>
      <c r="C3353" t="str">
        <f>f_info_setupdate(A3353)</f>
        <v>2016-09-26</v>
      </c>
      <c r="D3353" s="16">
        <f t="shared" si="52"/>
        <v>1582</v>
      </c>
      <c r="F3353" s="17">
        <f>f_netasset_total(A3353,参数!$B$1,100000000)</f>
        <v>6.0177879824</v>
      </c>
      <c r="G3353" s="17">
        <f ca="1">f_nav_adjustedreturn(A3353,参数!$B$2,参数!$B$1)</f>
        <v>60.3411860276198</v>
      </c>
      <c r="H3353" s="17">
        <f ca="1">f_nav_periodreturnrankingper(A3353,参数!$B$2,参数!$B$1,3)</f>
        <v>34.5685547908947</v>
      </c>
      <c r="I3353" s="17">
        <f ca="1">f_nav_adjustedreturn(A3353,参数!$B$3,参数!$B$2)</f>
        <v>43.1561809512734</v>
      </c>
      <c r="J3353" s="17">
        <f ca="1">f_nav_periodreturnrankingper(A3353,参数!$B$3,参数!$B$2,3)</f>
        <v>25.2508361204013</v>
      </c>
      <c r="K3353" s="17">
        <f ca="1">f_nav_adjustedreturn(A3353,参数!$B$4,参数!$B$3)</f>
        <v>-15.5802081288042</v>
      </c>
      <c r="L3353" s="17">
        <f ca="1">f_nav_periodreturnrankingper(A3353,参数!$B$4,参数!$B$3,3)</f>
        <v>51.2836970474968</v>
      </c>
      <c r="M3353" s="17">
        <f ca="1">f_nav_adjustedreturn(A3353,参数!$B$5,参数!$B$4)</f>
        <v>2.54348044636574</v>
      </c>
      <c r="N3353" s="17">
        <f ca="1">f_nav_periodreturnrankingper(A3353,参数!$B$5,参数!$B$4,3)</f>
        <v>86.2096138691883</v>
      </c>
      <c r="O3353" s="17">
        <f ca="1">f_nav_adjustedreturn(A3353,参数!$B$6,参数!$B$5)</f>
        <v>0</v>
      </c>
      <c r="P3353" s="17">
        <f ca="1">f_nav_periodreturnrankingper(A3353,参数!$B$6,参数!$B$5,3)</f>
        <v>0</v>
      </c>
      <c r="Q3353" s="25">
        <f>f_return(A3353,1,参数!$B$1-365/2,参数!$B$1)</f>
        <v>76.957725373757</v>
      </c>
      <c r="R3353" s="25">
        <f ca="1">f_return(A3353,1,参数!$B$4,参数!$B$1)</f>
        <v>24.6462200137883</v>
      </c>
      <c r="S3353" s="25">
        <f ca="1">f_return(A3353,1,参数!$B$6,参数!$B$1)</f>
        <v>0</v>
      </c>
      <c r="T3353" t="str">
        <f>f_info_investtype(A3353)</f>
        <v>灵活配置型基金</v>
      </c>
      <c r="U3353" t="str">
        <f>f_info_fundmanager(A3353)</f>
        <v>徐占杰</v>
      </c>
      <c r="V3353">
        <f>f_info_manager_onthepostdays(A3353,1)</f>
        <v>1599</v>
      </c>
      <c r="W3353" s="25">
        <f ca="1">f_return_1w(A3353,"0",参数!$B$2)</f>
        <v>0.522619630899901</v>
      </c>
      <c r="X3353" s="25">
        <f>f_return_1m(A3353,"0",参数!$B$1)</f>
        <v>11.4637451999097</v>
      </c>
      <c r="Y3353" s="25">
        <f>f_return_3m(A3353,0,参数!$B$1)</f>
        <v>27.9030585795749</v>
      </c>
      <c r="Z3353" s="25">
        <f>f_return_6m(A3353,0,参数!B3352)</f>
        <v>30.6133090008473</v>
      </c>
      <c r="AA3353" t="str">
        <f>f_dq_status(A3353,参数!$B$1)</f>
        <v>暂停申购|暂停赎回</v>
      </c>
      <c r="AB3353" s="17">
        <f ca="1">f_risk_maxdownside(A3353,参数!$B$6,参数!$B$1)</f>
        <v>-25.4055540280451</v>
      </c>
      <c r="AC3353" s="17">
        <f ca="1">f_risk_maxdownside(A3353,参数!$B$4,参数!$B$1)</f>
        <v>-22.8969306555514</v>
      </c>
      <c r="AD3353" t="str">
        <f ca="1">f_risk_maxdownside_date(A3353,参数!$B$6,参数!$B$1)</f>
        <v>20171101-20181018</v>
      </c>
    </row>
    <row r="3354" spans="1:30">
      <c r="A3354" s="15" t="s">
        <v>3382</v>
      </c>
      <c r="B3354" t="str">
        <f>f_info_name(A3354)</f>
        <v>九泰盈华量化A</v>
      </c>
      <c r="C3354" t="str">
        <f>f_info_setupdate(A3354)</f>
        <v>2016-12-19</v>
      </c>
      <c r="D3354" s="16">
        <f t="shared" si="52"/>
        <v>1498</v>
      </c>
      <c r="F3354" s="17">
        <f>f_netasset_total(A3354,参数!$B$1,100000000)</f>
        <v>0.259894135</v>
      </c>
      <c r="G3354" s="17">
        <f ca="1">f_nav_adjustedreturn(A3354,参数!$B$2,参数!$B$1)</f>
        <v>45.766702639066</v>
      </c>
      <c r="H3354" s="17">
        <f ca="1">f_nav_periodreturnrankingper(A3354,参数!$B$2,参数!$B$1,3)</f>
        <v>48.1206987824246</v>
      </c>
      <c r="I3354" s="17">
        <f ca="1">f_nav_adjustedreturn(A3354,参数!$B$3,参数!$B$2)</f>
        <v>15.4490882319629</v>
      </c>
      <c r="J3354" s="17">
        <f ca="1">f_nav_periodreturnrankingper(A3354,参数!$B$3,参数!$B$2,3)</f>
        <v>68.3389074693422</v>
      </c>
      <c r="K3354" s="17">
        <f ca="1">f_nav_adjustedreturn(A3354,参数!$B$4,参数!$B$3)</f>
        <v>-6.68005496247754</v>
      </c>
      <c r="L3354" s="17">
        <f ca="1">f_nav_periodreturnrankingper(A3354,参数!$B$4,参数!$B$3,3)</f>
        <v>34.788189987163</v>
      </c>
      <c r="M3354" s="17">
        <f ca="1">f_nav_adjustedreturn(A3354,参数!$B$5,参数!$B$4)</f>
        <v>-5.6577369052379</v>
      </c>
      <c r="N3354" s="17">
        <f ca="1">f_nav_periodreturnrankingper(A3354,参数!$B$5,参数!$B$4,3)</f>
        <v>96.6115051221434</v>
      </c>
      <c r="O3354" s="17">
        <f ca="1">f_nav_adjustedreturn(A3354,参数!$B$6,参数!$B$5)</f>
        <v>0</v>
      </c>
      <c r="P3354" s="17">
        <f ca="1">f_nav_periodreturnrankingper(A3354,参数!$B$6,参数!$B$5,3)</f>
        <v>0</v>
      </c>
      <c r="Q3354" s="25">
        <f>f_return(A3354,1,参数!$B$1-365/2,参数!$B$1)</f>
        <v>43.5649092369546</v>
      </c>
      <c r="R3354" s="25">
        <f ca="1">f_return(A3354,1,参数!$B$4,参数!$B$1)</f>
        <v>16.2201645633469</v>
      </c>
      <c r="S3354" s="25">
        <f ca="1">f_return(A3354,1,参数!$B$6,参数!$B$1)</f>
        <v>0</v>
      </c>
      <c r="T3354" t="str">
        <f>f_info_investtype(A3354)</f>
        <v>灵活配置型基金</v>
      </c>
      <c r="U3354" t="str">
        <f>f_info_fundmanager(A3354)</f>
        <v>张鹏程</v>
      </c>
      <c r="V3354">
        <f>f_info_manager_onthepostdays(A3354,1)</f>
        <v>1183</v>
      </c>
      <c r="W3354" s="25">
        <f ca="1">f_return_1w(A3354,"0",参数!$B$2)</f>
        <v>-1.32623426911905</v>
      </c>
      <c r="X3354" s="25">
        <f>f_return_1m(A3354,"0",参数!$B$1)</f>
        <v>7.46419788803703</v>
      </c>
      <c r="Y3354" s="25">
        <f>f_return_3m(A3354,0,参数!$B$1)</f>
        <v>14.30989382982</v>
      </c>
      <c r="Z3354" s="25">
        <f>f_return_6m(A3354,0,参数!B3353)</f>
        <v>19.5612009237875</v>
      </c>
      <c r="AA3354" t="str">
        <f>f_dq_status(A3354,参数!$B$1)</f>
        <v>开放申购|开放赎回</v>
      </c>
      <c r="AB3354" s="17">
        <f ca="1">f_risk_maxdownside(A3354,参数!$B$6,参数!$B$1)</f>
        <v>-15.8009300484812</v>
      </c>
      <c r="AC3354" s="17">
        <f ca="1">f_risk_maxdownside(A3354,参数!$B$4,参数!$B$1)</f>
        <v>-15.4897700525077</v>
      </c>
      <c r="AD3354" t="str">
        <f ca="1">f_risk_maxdownside_date(A3354,参数!$B$6,参数!$B$1)</f>
        <v>20170408-20181227</v>
      </c>
    </row>
    <row r="3355" spans="1:30">
      <c r="A3355" s="15" t="s">
        <v>3383</v>
      </c>
      <c r="B3355" t="str">
        <f>f_info_name(A3355)</f>
        <v>九泰锐诚</v>
      </c>
      <c r="C3355" t="str">
        <f>f_info_setupdate(A3355)</f>
        <v>2017-03-24</v>
      </c>
      <c r="D3355" s="16">
        <f t="shared" si="52"/>
        <v>1403</v>
      </c>
      <c r="F3355" s="17">
        <f>f_netasset_total(A3355,参数!$B$1,100000000)</f>
        <v>0.3994793447</v>
      </c>
      <c r="G3355" s="17">
        <f ca="1">f_nav_adjustedreturn(A3355,参数!$B$2,参数!$B$1)</f>
        <v>25.8306111066847</v>
      </c>
      <c r="H3355" s="17">
        <f ca="1">f_nav_periodreturnrankingper(A3355,参数!$B$2,参数!$B$1,3)</f>
        <v>68.078348332451</v>
      </c>
      <c r="I3355" s="17">
        <f ca="1">f_nav_adjustedreturn(A3355,参数!$B$3,参数!$B$2)</f>
        <v>40.9406042136529</v>
      </c>
      <c r="J3355" s="17">
        <f ca="1">f_nav_periodreturnrankingper(A3355,参数!$B$3,参数!$B$2,3)</f>
        <v>28.5953177257525</v>
      </c>
      <c r="K3355" s="17">
        <f ca="1">f_nav_adjustedreturn(A3355,参数!$B$4,参数!$B$3)</f>
        <v>-7.82006920415226</v>
      </c>
      <c r="L3355" s="17">
        <f ca="1">f_nav_periodreturnrankingper(A3355,参数!$B$4,参数!$B$3,3)</f>
        <v>37.4839537869063</v>
      </c>
      <c r="M3355" s="17">
        <f ca="1">f_nav_adjustedreturn(A3355,参数!$B$5,参数!$B$4)</f>
        <v>0</v>
      </c>
      <c r="N3355" s="17">
        <f ca="1">f_nav_periodreturnrankingper(A3355,参数!$B$5,参数!$B$4,3)</f>
        <v>0</v>
      </c>
      <c r="O3355" s="17">
        <f ca="1">f_nav_adjustedreturn(A3355,参数!$B$6,参数!$B$5)</f>
        <v>0</v>
      </c>
      <c r="P3355" s="17">
        <f ca="1">f_nav_periodreturnrankingper(A3355,参数!$B$6,参数!$B$5,3)</f>
        <v>0</v>
      </c>
      <c r="Q3355" s="25">
        <f>f_return(A3355,1,参数!$B$1-365/2,参数!$B$1)</f>
        <v>15.3198276858784</v>
      </c>
      <c r="R3355" s="25">
        <f ca="1">f_return(A3355,1,参数!$B$4,参数!$B$1)</f>
        <v>17.7844658995677</v>
      </c>
      <c r="S3355" s="25">
        <f ca="1">f_return(A3355,1,参数!$B$6,参数!$B$1)</f>
        <v>0</v>
      </c>
      <c r="T3355" t="str">
        <f>f_info_investtype(A3355)</f>
        <v>灵活配置型基金</v>
      </c>
      <c r="U3355" t="str">
        <f>f_info_fundmanager(A3355)</f>
        <v>刘开运,林柏川</v>
      </c>
      <c r="V3355">
        <f>f_info_manager_onthepostdays(A3355,1)</f>
        <v>1420</v>
      </c>
      <c r="W3355" s="25">
        <f ca="1">f_return_1w(A3355,"0",参数!$B$2)</f>
        <v>-4.13961658901701</v>
      </c>
      <c r="X3355" s="25">
        <f>f_return_1m(A3355,"0",参数!$B$1)</f>
        <v>3.30324437467295</v>
      </c>
      <c r="Y3355" s="25">
        <f>f_return_3m(A3355,0,参数!$B$1)</f>
        <v>6.26429821020051</v>
      </c>
      <c r="Z3355" s="25">
        <f>f_return_6m(A3355,0,参数!B3354)</f>
        <v>3.75417845204421</v>
      </c>
      <c r="AA3355" t="str">
        <f>f_dq_status(A3355,参数!$B$1)</f>
        <v>开放申购|开放赎回</v>
      </c>
      <c r="AB3355" s="17">
        <f ca="1">f_risk_maxdownside(A3355,参数!$B$6,参数!$B$1)</f>
        <v>-16.0282739516668</v>
      </c>
      <c r="AC3355" s="17">
        <f ca="1">f_risk_maxdownside(A3355,参数!$B$4,参数!$B$1)</f>
        <v>-16.0282739516668</v>
      </c>
      <c r="AD3355" t="str">
        <f ca="1">f_risk_maxdownside_date(A3355,参数!$B$6,参数!$B$1)</f>
        <v>20180503-20190103</v>
      </c>
    </row>
    <row r="3356" spans="1:30">
      <c r="A3356" s="15" t="s">
        <v>3384</v>
      </c>
      <c r="B3356" t="str">
        <f>f_info_name(A3356)</f>
        <v>中融创业板两年定开</v>
      </c>
      <c r="C3356" t="str">
        <f>f_info_setupdate(A3356)</f>
        <v>2020-08-21</v>
      </c>
      <c r="D3356" s="16">
        <f t="shared" si="52"/>
        <v>157</v>
      </c>
      <c r="F3356" s="17">
        <f>f_netasset_total(A3356,参数!$B$1,100000000)</f>
        <v>3.8974810687</v>
      </c>
      <c r="G3356" s="17">
        <f ca="1">f_nav_adjustedreturn(A3356,参数!$B$2,参数!$B$1)</f>
        <v>0</v>
      </c>
      <c r="H3356" s="17">
        <f ca="1">f_nav_periodreturnrankingper(A3356,参数!$B$2,参数!$B$1,3)</f>
        <v>0</v>
      </c>
      <c r="I3356" s="17">
        <f ca="1">f_nav_adjustedreturn(A3356,参数!$B$3,参数!$B$2)</f>
        <v>0</v>
      </c>
      <c r="J3356" s="17">
        <f ca="1">f_nav_periodreturnrankingper(A3356,参数!$B$3,参数!$B$2,3)</f>
        <v>0</v>
      </c>
      <c r="K3356" s="17">
        <f ca="1">f_nav_adjustedreturn(A3356,参数!$B$4,参数!$B$3)</f>
        <v>0</v>
      </c>
      <c r="L3356" s="17">
        <f ca="1">f_nav_periodreturnrankingper(A3356,参数!$B$4,参数!$B$3,3)</f>
        <v>0</v>
      </c>
      <c r="M3356" s="17">
        <f ca="1">f_nav_adjustedreturn(A3356,参数!$B$5,参数!$B$4)</f>
        <v>0</v>
      </c>
      <c r="N3356" s="17">
        <f ca="1">f_nav_periodreturnrankingper(A3356,参数!$B$5,参数!$B$4,3)</f>
        <v>0</v>
      </c>
      <c r="O3356" s="17">
        <f ca="1">f_nav_adjustedreturn(A3356,参数!$B$6,参数!$B$5)</f>
        <v>0</v>
      </c>
      <c r="P3356" s="17">
        <f ca="1">f_nav_periodreturnrankingper(A3356,参数!$B$6,参数!$B$5,3)</f>
        <v>0</v>
      </c>
      <c r="Q3356" s="25">
        <f>f_return(A3356,1,参数!$B$1-365/2,参数!$B$1)</f>
        <v>0</v>
      </c>
      <c r="R3356" s="25">
        <f ca="1">f_return(A3356,1,参数!$B$4,参数!$B$1)</f>
        <v>0</v>
      </c>
      <c r="S3356" s="25">
        <f ca="1">f_return(A3356,1,参数!$B$6,参数!$B$1)</f>
        <v>0</v>
      </c>
      <c r="T3356" t="str">
        <f>f_info_investtype(A3356)</f>
        <v>偏股混合型基金</v>
      </c>
      <c r="U3356" t="str">
        <f>f_info_fundmanager(A3356)</f>
        <v>甘传琦</v>
      </c>
      <c r="V3356">
        <f>f_info_manager_onthepostdays(A3356,1)</f>
        <v>174</v>
      </c>
      <c r="W3356" s="25">
        <f ca="1">f_return_1w(A3356,"0",参数!$B$2)</f>
        <v>0</v>
      </c>
      <c r="X3356" s="25">
        <f>f_return_1m(A3356,"0",参数!$B$1)</f>
        <v>15.024978791592</v>
      </c>
      <c r="Y3356" s="25">
        <f>f_return_3m(A3356,0,参数!$B$1)</f>
        <v>29.915894815288</v>
      </c>
      <c r="Z3356" s="25">
        <f>f_return_6m(A3356,0,参数!B3355)</f>
        <v>0</v>
      </c>
      <c r="AA3356" t="str">
        <f>f_dq_status(A3356,参数!$B$1)</f>
        <v>封闭期</v>
      </c>
      <c r="AB3356" s="17">
        <f ca="1">f_risk_maxdownside(A3356,参数!$B$6,参数!$B$1)</f>
        <v>-6.78773444477523</v>
      </c>
      <c r="AC3356" s="17">
        <f ca="1">f_risk_maxdownside(A3356,参数!$B$4,参数!$B$1)</f>
        <v>-6.78773444477523</v>
      </c>
      <c r="AD3356" t="str">
        <f ca="1">f_risk_maxdownside_date(A3356,参数!$B$6,参数!$B$1)</f>
        <v>20200829-20201023</v>
      </c>
    </row>
    <row r="3357" spans="1:30">
      <c r="A3357" s="15" t="s">
        <v>3385</v>
      </c>
      <c r="B3357" t="str">
        <f>f_info_name(A3357)</f>
        <v>东海祥龙</v>
      </c>
      <c r="C3357" t="str">
        <f>f_info_setupdate(A3357)</f>
        <v>2016-12-21</v>
      </c>
      <c r="D3357" s="16">
        <f t="shared" si="52"/>
        <v>1496</v>
      </c>
      <c r="F3357" s="17">
        <f>f_netasset_total(A3357,参数!$B$1,100000000)</f>
        <v>0.4003351608</v>
      </c>
      <c r="G3357" s="17">
        <f ca="1">f_nav_adjustedreturn(A3357,参数!$B$2,参数!$B$1)</f>
        <v>55.6215179468445</v>
      </c>
      <c r="H3357" s="17">
        <f ca="1">f_nav_periodreturnrankingper(A3357,参数!$B$2,参数!$B$1,3)</f>
        <v>38.8035997882478</v>
      </c>
      <c r="I3357" s="17">
        <f ca="1">f_nav_adjustedreturn(A3357,参数!$B$3,参数!$B$2)</f>
        <v>32.5384336036799</v>
      </c>
      <c r="J3357" s="17">
        <f ca="1">f_nav_periodreturnrankingper(A3357,参数!$B$3,参数!$B$2,3)</f>
        <v>40.3567447045708</v>
      </c>
      <c r="K3357" s="17">
        <f ca="1">f_nav_adjustedreturn(A3357,参数!$B$4,参数!$B$3)</f>
        <v>-13.5516952699874</v>
      </c>
      <c r="L3357" s="17">
        <f ca="1">f_nav_periodreturnrankingper(A3357,参数!$B$4,参数!$B$3,3)</f>
        <v>46.9833119383825</v>
      </c>
      <c r="M3357" s="17">
        <f ca="1">f_nav_adjustedreturn(A3357,参数!$B$5,参数!$B$4)</f>
        <v>-4.54954504549545</v>
      </c>
      <c r="N3357" s="17">
        <f ca="1">f_nav_periodreturnrankingper(A3357,参数!$B$5,参数!$B$4,3)</f>
        <v>95.8234830575256</v>
      </c>
      <c r="O3357" s="17">
        <f ca="1">f_nav_adjustedreturn(A3357,参数!$B$6,参数!$B$5)</f>
        <v>0</v>
      </c>
      <c r="P3357" s="17">
        <f ca="1">f_nav_periodreturnrankingper(A3357,参数!$B$6,参数!$B$5,3)</f>
        <v>0</v>
      </c>
      <c r="Q3357" s="25">
        <f>f_return(A3357,1,参数!$B$1-365/2,参数!$B$1)</f>
        <v>38.6519205434523</v>
      </c>
      <c r="R3357" s="25">
        <f ca="1">f_return(A3357,1,参数!$B$4,参数!$B$1)</f>
        <v>21.2400940698898</v>
      </c>
      <c r="S3357" s="25">
        <f ca="1">f_return(A3357,1,参数!$B$6,参数!$B$1)</f>
        <v>0</v>
      </c>
      <c r="T3357" t="str">
        <f>f_info_investtype(A3357)</f>
        <v>灵活配置型基金</v>
      </c>
      <c r="U3357" t="str">
        <f>f_info_fundmanager(A3357)</f>
        <v>胡德军</v>
      </c>
      <c r="V3357">
        <f>f_info_manager_onthepostdays(A3357,1)</f>
        <v>1513</v>
      </c>
      <c r="W3357" s="25">
        <f ca="1">f_return_1w(A3357,"0",参数!$B$2)</f>
        <v>-1.00361663652804</v>
      </c>
      <c r="X3357" s="25">
        <f>f_return_1m(A3357,"0",参数!$B$1)</f>
        <v>13.1257469127606</v>
      </c>
      <c r="Y3357" s="25">
        <f>f_return_3m(A3357,0,参数!$B$1)</f>
        <v>15.9036800217672</v>
      </c>
      <c r="Z3357" s="25">
        <f>f_return_6m(A3357,0,参数!B3356)</f>
        <v>13.1585914747154</v>
      </c>
      <c r="AA3357" t="str">
        <f>f_dq_status(A3357,参数!$B$1)</f>
        <v>开放申购|开放赎回</v>
      </c>
      <c r="AB3357" s="17">
        <f ca="1">f_risk_maxdownside(A3357,参数!$B$6,参数!$B$1)</f>
        <v>-20.7389983338234</v>
      </c>
      <c r="AC3357" s="17">
        <f ca="1">f_risk_maxdownside(A3357,参数!$B$4,参数!$B$1)</f>
        <v>-19.4282984314038</v>
      </c>
      <c r="AD3357" t="str">
        <f ca="1">f_risk_maxdownside_date(A3357,参数!$B$6,参数!$B$1)</f>
        <v>20170915-20190103</v>
      </c>
    </row>
    <row r="3358" spans="1:30">
      <c r="A3358" s="15" t="s">
        <v>3386</v>
      </c>
      <c r="B3358" t="str">
        <f>f_info_name(A3358)</f>
        <v>红土创新转型精选</v>
      </c>
      <c r="C3358" t="str">
        <f>f_info_setupdate(A3358)</f>
        <v>2016-12-30</v>
      </c>
      <c r="D3358" s="16">
        <f t="shared" si="52"/>
        <v>1487</v>
      </c>
      <c r="F3358" s="17">
        <f>f_netasset_total(A3358,参数!$B$1,100000000)</f>
        <v>0.467575859</v>
      </c>
      <c r="G3358" s="17">
        <f ca="1">f_nav_adjustedreturn(A3358,参数!$B$2,参数!$B$1)</f>
        <v>62.4299595716008</v>
      </c>
      <c r="H3358" s="17">
        <f ca="1">f_nav_periodreturnrankingper(A3358,参数!$B$2,参数!$B$1,3)</f>
        <v>32.503970354685</v>
      </c>
      <c r="I3358" s="17">
        <f ca="1">f_nav_adjustedreturn(A3358,参数!$B$3,参数!$B$2)</f>
        <v>41.1593912695234</v>
      </c>
      <c r="J3358" s="17">
        <f ca="1">f_nav_periodreturnrankingper(A3358,参数!$B$3,参数!$B$2,3)</f>
        <v>28.2051282051282</v>
      </c>
      <c r="K3358" s="17">
        <f ca="1">f_nav_adjustedreturn(A3358,参数!$B$4,参数!$B$3)</f>
        <v>-3.76722227574911</v>
      </c>
      <c r="L3358" s="17">
        <f ca="1">f_nav_periodreturnrankingper(A3358,参数!$B$4,参数!$B$3,3)</f>
        <v>29.8459563543004</v>
      </c>
      <c r="M3358" s="17">
        <f ca="1">f_nav_adjustedreturn(A3358,参数!$B$5,参数!$B$4)</f>
        <v>2.8281218880701</v>
      </c>
      <c r="N3358" s="17">
        <f ca="1">f_nav_periodreturnrankingper(A3358,参数!$B$5,参数!$B$4,3)</f>
        <v>84.9487785657998</v>
      </c>
      <c r="O3358" s="17">
        <f ca="1">f_nav_adjustedreturn(A3358,参数!$B$6,参数!$B$5)</f>
        <v>0</v>
      </c>
      <c r="P3358" s="17">
        <f ca="1">f_nav_periodreturnrankingper(A3358,参数!$B$6,参数!$B$5,3)</f>
        <v>0</v>
      </c>
      <c r="Q3358" s="25">
        <f>f_return(A3358,1,参数!$B$1-365/2,参数!$B$1)</f>
        <v>95.7067270570281</v>
      </c>
      <c r="R3358" s="25">
        <f ca="1">f_return(A3358,1,参数!$B$4,参数!$B$1)</f>
        <v>30.1552768524407</v>
      </c>
      <c r="S3358" s="25">
        <f ca="1">f_return(A3358,1,参数!$B$6,参数!$B$1)</f>
        <v>0</v>
      </c>
      <c r="T3358" t="str">
        <f>f_info_investtype(A3358)</f>
        <v>灵活配置型基金</v>
      </c>
      <c r="U3358" t="str">
        <f>f_info_fundmanager(A3358)</f>
        <v>朱然,盖俊龙</v>
      </c>
      <c r="V3358">
        <f>f_info_manager_onthepostdays(A3358,1)</f>
        <v>1192</v>
      </c>
      <c r="W3358" s="25">
        <f ca="1">f_return_1w(A3358,"0",参数!$B$2)</f>
        <v>-1.09435285864609</v>
      </c>
      <c r="X3358" s="25">
        <f>f_return_1m(A3358,"0",参数!$B$1)</f>
        <v>3.94426289034132</v>
      </c>
      <c r="Y3358" s="25">
        <f>f_return_3m(A3358,0,参数!$B$1)</f>
        <v>26.6228021674223</v>
      </c>
      <c r="Z3358" s="25">
        <f>f_return_6m(A3358,0,参数!B3357)</f>
        <v>22.0650555491925</v>
      </c>
      <c r="AA3358" t="str">
        <f>f_dq_status(A3358,参数!$B$1)</f>
        <v>开放申购|开放赎回</v>
      </c>
      <c r="AB3358" s="17">
        <f ca="1">f_risk_maxdownside(A3358,参数!$B$6,参数!$B$1)</f>
        <v>-23.6752244846339</v>
      </c>
      <c r="AC3358" s="17">
        <f ca="1">f_risk_maxdownside(A3358,参数!$B$4,参数!$B$1)</f>
        <v>-23.6752244846339</v>
      </c>
      <c r="AD3358" t="str">
        <f ca="1">f_risk_maxdownside_date(A3358,参数!$B$6,参数!$B$1)</f>
        <v>20200226-20200331</v>
      </c>
    </row>
    <row r="3359" spans="1:30">
      <c r="A3359" s="15" t="s">
        <v>3387</v>
      </c>
      <c r="B3359" t="str">
        <f>f_info_name(A3359)</f>
        <v>北信瑞丰产业升级</v>
      </c>
      <c r="C3359" t="str">
        <f>f_info_setupdate(A3359)</f>
        <v>2017-06-23</v>
      </c>
      <c r="D3359" s="16">
        <f t="shared" si="52"/>
        <v>1312</v>
      </c>
      <c r="F3359" s="17">
        <f>f_netasset_total(A3359,参数!$B$1,100000000)</f>
        <v>5.2300107436</v>
      </c>
      <c r="G3359" s="17">
        <f ca="1">f_nav_adjustedreturn(A3359,参数!$B$2,参数!$B$1)</f>
        <v>90.9914632319904</v>
      </c>
      <c r="H3359" s="17">
        <f ca="1">f_nav_periodreturnrankingper(A3359,参数!$B$2,参数!$B$1,3)</f>
        <v>17.2718351324828</v>
      </c>
      <c r="I3359" s="17">
        <f ca="1">f_nav_adjustedreturn(A3359,参数!$B$3,参数!$B$2)</f>
        <v>64.478384037443</v>
      </c>
      <c r="J3359" s="17">
        <f ca="1">f_nav_periodreturnrankingper(A3359,参数!$B$3,参数!$B$2,3)</f>
        <v>14.6005509641873</v>
      </c>
      <c r="K3359" s="17">
        <f ca="1">f_nav_adjustedreturn(A3359,参数!$B$4,参数!$B$3)</f>
        <v>-20.7670537718357</v>
      </c>
      <c r="L3359" s="17">
        <f ca="1">f_nav_periodreturnrankingper(A3359,参数!$B$4,参数!$B$3,3)</f>
        <v>33.1615120274914</v>
      </c>
      <c r="M3359" s="17">
        <f ca="1">f_nav_adjustedreturn(A3359,参数!$B$5,参数!$B$4)</f>
        <v>0</v>
      </c>
      <c r="N3359" s="17">
        <f ca="1">f_nav_periodreturnrankingper(A3359,参数!$B$5,参数!$B$4,3)</f>
        <v>0</v>
      </c>
      <c r="O3359" s="17">
        <f ca="1">f_nav_adjustedreturn(A3359,参数!$B$6,参数!$B$5)</f>
        <v>0</v>
      </c>
      <c r="P3359" s="17">
        <f ca="1">f_nav_periodreturnrankingper(A3359,参数!$B$6,参数!$B$5,3)</f>
        <v>0</v>
      </c>
      <c r="Q3359" s="25">
        <f>f_return(A3359,1,参数!$B$1-365/2,参数!$B$1)</f>
        <v>95.6269753602594</v>
      </c>
      <c r="R3359" s="25">
        <f ca="1">f_return(A3359,1,参数!$B$4,参数!$B$1)</f>
        <v>35.4843349631615</v>
      </c>
      <c r="S3359" s="25">
        <f ca="1">f_return(A3359,1,参数!$B$6,参数!$B$1)</f>
        <v>0</v>
      </c>
      <c r="T3359" t="str">
        <f>f_info_investtype(A3359)</f>
        <v>偏股混合型基金</v>
      </c>
      <c r="U3359" t="str">
        <f>f_info_fundmanager(A3359)</f>
        <v>陆文凯</v>
      </c>
      <c r="V3359">
        <f>f_info_manager_onthepostdays(A3359,1)</f>
        <v>982</v>
      </c>
      <c r="W3359" s="25">
        <f ca="1">f_return_1w(A3359,"0",参数!$B$2)</f>
        <v>2.33734385776688</v>
      </c>
      <c r="X3359" s="25">
        <f>f_return_1m(A3359,"0",参数!$B$1)</f>
        <v>10.6411591185147</v>
      </c>
      <c r="Y3359" s="25">
        <f>f_return_3m(A3359,0,参数!$B$1)</f>
        <v>35.0614276636306</v>
      </c>
      <c r="Z3359" s="25">
        <f>f_return_6m(A3359,0,参数!B3358)</f>
        <v>10.1512700979926</v>
      </c>
      <c r="AA3359" t="str">
        <f>f_dq_status(A3359,参数!$B$1)</f>
        <v>开放申购|开放赎回</v>
      </c>
      <c r="AB3359" s="17">
        <f ca="1">f_risk_maxdownside(A3359,参数!$B$6,参数!$B$1)</f>
        <v>-23.4710743801653</v>
      </c>
      <c r="AC3359" s="17">
        <f ca="1">f_risk_maxdownside(A3359,参数!$B$4,参数!$B$1)</f>
        <v>-23.321967851924</v>
      </c>
      <c r="AD3359" t="str">
        <f ca="1">f_risk_maxdownside_date(A3359,参数!$B$6,参数!$B$1)</f>
        <v>20180125-20190131</v>
      </c>
    </row>
    <row r="3360" spans="1:30">
      <c r="A3360" s="15" t="s">
        <v>3388</v>
      </c>
      <c r="B3360" t="str">
        <f>f_info_name(A3360)</f>
        <v>汇安裕阳三年定期开放</v>
      </c>
      <c r="C3360" t="str">
        <f>f_info_setupdate(A3360)</f>
        <v>2018-09-27</v>
      </c>
      <c r="D3360" s="16">
        <f t="shared" si="52"/>
        <v>851</v>
      </c>
      <c r="F3360" s="17">
        <f>f_netasset_total(A3360,参数!$B$1,100000000)</f>
        <v>3.2731311897</v>
      </c>
      <c r="G3360" s="17">
        <f ca="1">f_nav_adjustedreturn(A3360,参数!$B$2,参数!$B$1)</f>
        <v>87.124257735254</v>
      </c>
      <c r="H3360" s="17">
        <f ca="1">f_nav_periodreturnrankingper(A3360,参数!$B$2,参数!$B$1,3)</f>
        <v>22.1786064769382</v>
      </c>
      <c r="I3360" s="17">
        <f ca="1">f_nav_adjustedreturn(A3360,参数!$B$3,参数!$B$2)</f>
        <v>9.73371895881122</v>
      </c>
      <c r="J3360" s="17">
        <f ca="1">f_nav_periodreturnrankingper(A3360,参数!$B$3,参数!$B$2,3)</f>
        <v>98.0716253443526</v>
      </c>
      <c r="K3360" s="17">
        <f ca="1">f_nav_adjustedreturn(A3360,参数!$B$4,参数!$B$3)</f>
        <v>0</v>
      </c>
      <c r="L3360" s="17">
        <f ca="1">f_nav_periodreturnrankingper(A3360,参数!$B$4,参数!$B$3,3)</f>
        <v>0</v>
      </c>
      <c r="M3360" s="17">
        <f ca="1">f_nav_adjustedreturn(A3360,参数!$B$5,参数!$B$4)</f>
        <v>0</v>
      </c>
      <c r="N3360" s="17">
        <f ca="1">f_nav_periodreturnrankingper(A3360,参数!$B$5,参数!$B$4,3)</f>
        <v>0</v>
      </c>
      <c r="O3360" s="17">
        <f ca="1">f_nav_adjustedreturn(A3360,参数!$B$6,参数!$B$5)</f>
        <v>0</v>
      </c>
      <c r="P3360" s="17">
        <f ca="1">f_nav_periodreturnrankingper(A3360,参数!$B$6,参数!$B$5,3)</f>
        <v>0</v>
      </c>
      <c r="Q3360" s="25">
        <f>f_return(A3360,1,参数!$B$1-365/2,参数!$B$1)</f>
        <v>102.202261310055</v>
      </c>
      <c r="R3360" s="25">
        <f ca="1">f_return(A3360,1,参数!$B$4,参数!$B$1)</f>
        <v>0</v>
      </c>
      <c r="S3360" s="25">
        <f ca="1">f_return(A3360,1,参数!$B$6,参数!$B$1)</f>
        <v>0</v>
      </c>
      <c r="T3360" t="str">
        <f>f_info_investtype(A3360)</f>
        <v>偏股混合型基金</v>
      </c>
      <c r="U3360" t="str">
        <f>f_info_fundmanager(A3360)</f>
        <v>邹唯</v>
      </c>
      <c r="V3360">
        <f>f_info_manager_onthepostdays(A3360,1)</f>
        <v>868</v>
      </c>
      <c r="W3360" s="25">
        <f ca="1">f_return_1w(A3360,"0",参数!$B$2)</f>
        <v>0.090966978986638</v>
      </c>
      <c r="X3360" s="25">
        <f>f_return_1m(A3360,"0",参数!$B$1)</f>
        <v>17.1464916979111</v>
      </c>
      <c r="Y3360" s="25">
        <f>f_return_3m(A3360,0,参数!$B$1)</f>
        <v>37.7675691532889</v>
      </c>
      <c r="Z3360" s="25">
        <f>f_return_6m(A3360,0,参数!B3359)</f>
        <v>13.2873939320197</v>
      </c>
      <c r="AA3360" t="str">
        <f>f_dq_status(A3360,参数!$B$1)</f>
        <v>封闭期</v>
      </c>
      <c r="AB3360" s="17">
        <f ca="1">f_risk_maxdownside(A3360,参数!$B$6,参数!$B$1)</f>
        <v>-18.4550743374273</v>
      </c>
      <c r="AC3360" s="17">
        <f ca="1">f_risk_maxdownside(A3360,参数!$B$4,参数!$B$1)</f>
        <v>-18.4550743374273</v>
      </c>
      <c r="AD3360" t="str">
        <f ca="1">f_risk_maxdownside_date(A3360,参数!$B$6,参数!$B$1)</f>
        <v>20200222-20200331</v>
      </c>
    </row>
    <row r="3361" spans="1:30">
      <c r="A3361" s="15" t="s">
        <v>3389</v>
      </c>
      <c r="B3361" t="str">
        <f>f_info_name(A3361)</f>
        <v>东方红睿丰</v>
      </c>
      <c r="C3361" t="str">
        <f>f_info_setupdate(A3361)</f>
        <v>2014-09-19</v>
      </c>
      <c r="D3361" s="16">
        <f t="shared" si="52"/>
        <v>2320</v>
      </c>
      <c r="F3361" s="17">
        <f>f_netasset_total(A3361,参数!$B$1,100000000)</f>
        <v>61.0239398163</v>
      </c>
      <c r="G3361" s="17">
        <f ca="1">f_nav_adjustedreturn(A3361,参数!$B$2,参数!$B$1)</f>
        <v>63.3293838862559</v>
      </c>
      <c r="H3361" s="17">
        <f ca="1">f_nav_periodreturnrankingper(A3361,参数!$B$2,参数!$B$1,3)</f>
        <v>31.7098994176813</v>
      </c>
      <c r="I3361" s="17">
        <f ca="1">f_nav_adjustedreturn(A3361,参数!$B$3,参数!$B$2)</f>
        <v>36.6801619433198</v>
      </c>
      <c r="J3361" s="17">
        <f ca="1">f_nav_periodreturnrankingper(A3361,参数!$B$3,参数!$B$2,3)</f>
        <v>34.4481605351171</v>
      </c>
      <c r="K3361" s="17">
        <f ca="1">f_nav_adjustedreturn(A3361,参数!$B$4,参数!$B$3)</f>
        <v>-21.2372448979592</v>
      </c>
      <c r="L3361" s="17">
        <f ca="1">f_nav_periodreturnrankingper(A3361,参数!$B$4,参数!$B$3,3)</f>
        <v>70.6675224646983</v>
      </c>
      <c r="M3361" s="17">
        <f ca="1">f_nav_adjustedreturn(A3361,参数!$B$5,参数!$B$4)</f>
        <v>57.8530959066999</v>
      </c>
      <c r="N3361" s="17">
        <f ca="1">f_nav_periodreturnrankingper(A3361,参数!$B$5,参数!$B$4,3)</f>
        <v>1.18203309692671</v>
      </c>
      <c r="O3361" s="17">
        <f ca="1">f_nav_adjustedreturn(A3361,参数!$B$6,参数!$B$5)</f>
        <v>24.0632661309166</v>
      </c>
      <c r="P3361" s="17">
        <f ca="1">f_nav_periodreturnrankingper(A3361,参数!$B$6,参数!$B$5,3)</f>
        <v>2.99319727891156</v>
      </c>
      <c r="Q3361" s="25">
        <f>f_return(A3361,1,参数!$B$1-365/2,参数!$B$1)</f>
        <v>119.707252251578</v>
      </c>
      <c r="R3361" s="25">
        <f ca="1">f_return(A3361,1,参数!$B$4,参数!$B$1)</f>
        <v>20.6764043700166</v>
      </c>
      <c r="S3361" s="25">
        <f ca="1">f_return(A3361,1,参数!$B$6,参数!$B$1)</f>
        <v>27.824198297992</v>
      </c>
      <c r="T3361" t="str">
        <f>f_info_investtype(A3361)</f>
        <v>灵活配置型基金</v>
      </c>
      <c r="U3361" t="str">
        <f>f_info_fundmanager(A3361)</f>
        <v>韩冬</v>
      </c>
      <c r="V3361">
        <f>f_info_manager_onthepostdays(A3361,1)</f>
        <v>273</v>
      </c>
      <c r="W3361" s="25">
        <f ca="1">f_return_1w(A3361,"0",参数!$B$2)</f>
        <v>-4.52488687782806</v>
      </c>
      <c r="X3361" s="25">
        <f>f_return_1m(A3361,"0",参数!$B$1)</f>
        <v>13.4101192924722</v>
      </c>
      <c r="Y3361" s="25">
        <f>f_return_3m(A3361,0,参数!$B$1)</f>
        <v>27.9350348027842</v>
      </c>
      <c r="Z3361" s="25">
        <f>f_return_6m(A3361,0,参数!B3360)</f>
        <v>38.4576357179097</v>
      </c>
      <c r="AA3361" t="str">
        <f>f_dq_status(A3361,参数!$B$1)</f>
        <v>开放申购|开放赎回</v>
      </c>
      <c r="AB3361" s="17">
        <f ca="1">f_risk_maxdownside(A3361,参数!$B$6,参数!$B$1)</f>
        <v>-29.2163009404389</v>
      </c>
      <c r="AC3361" s="17">
        <f ca="1">f_risk_maxdownside(A3361,参数!$B$4,参数!$B$1)</f>
        <v>-29.2163009404389</v>
      </c>
      <c r="AD3361" t="str">
        <f ca="1">f_risk_maxdownside_date(A3361,参数!$B$6,参数!$B$1)</f>
        <v>20180313-20190103</v>
      </c>
    </row>
    <row r="3362" spans="1:30">
      <c r="A3362" s="15" t="s">
        <v>3390</v>
      </c>
      <c r="B3362" t="str">
        <f>f_info_name(A3362)</f>
        <v>东方红睿阳三年定开</v>
      </c>
      <c r="C3362" t="str">
        <f>f_info_setupdate(A3362)</f>
        <v>2015-01-19</v>
      </c>
      <c r="D3362" s="16">
        <f t="shared" si="52"/>
        <v>2198</v>
      </c>
      <c r="F3362" s="17">
        <f>f_netasset_total(A3362,参数!$B$1,100000000)</f>
        <v>24.9349575755</v>
      </c>
      <c r="G3362" s="17">
        <f ca="1">f_nav_adjustedreturn(A3362,参数!$B$2,参数!$B$1)</f>
        <v>91.7319089778298</v>
      </c>
      <c r="H3362" s="17">
        <f ca="1">f_nav_periodreturnrankingper(A3362,参数!$B$2,参数!$B$1,3)</f>
        <v>8.78771836950768</v>
      </c>
      <c r="I3362" s="17">
        <f ca="1">f_nav_adjustedreturn(A3362,参数!$B$3,参数!$B$2)</f>
        <v>33.8196416332126</v>
      </c>
      <c r="J3362" s="17">
        <f ca="1">f_nav_periodreturnrankingper(A3362,参数!$B$3,参数!$B$2,3)</f>
        <v>38.1270903010033</v>
      </c>
      <c r="K3362" s="17">
        <f ca="1">f_nav_adjustedreturn(A3362,参数!$B$4,参数!$B$3)</f>
        <v>-28.5804195804196</v>
      </c>
      <c r="L3362" s="17">
        <f ca="1">f_nav_periodreturnrankingper(A3362,参数!$B$4,参数!$B$3,3)</f>
        <v>91.7201540436457</v>
      </c>
      <c r="M3362" s="17">
        <f ca="1">f_nav_adjustedreturn(A3362,参数!$B$5,参数!$B$4)</f>
        <v>56.3392022388088</v>
      </c>
      <c r="N3362" s="17">
        <f ca="1">f_nav_periodreturnrankingper(A3362,参数!$B$5,参数!$B$4,3)</f>
        <v>1.49724192277384</v>
      </c>
      <c r="O3362" s="17">
        <f ca="1">f_nav_adjustedreturn(A3362,参数!$B$6,参数!$B$5)</f>
        <v>27.2064804403998</v>
      </c>
      <c r="P3362" s="17">
        <f ca="1">f_nav_periodreturnrankingper(A3362,参数!$B$6,参数!$B$5,3)</f>
        <v>1.63265306122449</v>
      </c>
      <c r="Q3362" s="25">
        <f>f_return(A3362,1,参数!$B$1-365/2,参数!$B$1)</f>
        <v>185.852268345787</v>
      </c>
      <c r="R3362" s="25">
        <f ca="1">f_return(A3362,1,参数!$B$4,参数!$B$1)</f>
        <v>22.3480880606796</v>
      </c>
      <c r="S3362" s="25">
        <f ca="1">f_return(A3362,1,参数!$B$6,参数!$B$1)</f>
        <v>29.2485722632862</v>
      </c>
      <c r="T3362" t="str">
        <f>f_info_investtype(A3362)</f>
        <v>灵活配置型基金</v>
      </c>
      <c r="U3362" t="str">
        <f>f_info_fundmanager(A3362)</f>
        <v>秦绪文</v>
      </c>
      <c r="V3362">
        <f>f_info_manager_onthepostdays(A3362,1)</f>
        <v>1493</v>
      </c>
      <c r="W3362" s="25">
        <f ca="1">f_return_1w(A3362,"0",参数!$B$2)</f>
        <v>-4.56005586592177</v>
      </c>
      <c r="X3362" s="25">
        <f>f_return_1m(A3362,"0",参数!$B$1)</f>
        <v>21.3260487082137</v>
      </c>
      <c r="Y3362" s="25">
        <f>f_return_3m(A3362,0,参数!$B$1)</f>
        <v>46.9410643189592</v>
      </c>
      <c r="Z3362" s="25">
        <f>f_return_6m(A3362,0,参数!B3361)</f>
        <v>59.9385109629964</v>
      </c>
      <c r="AA3362" t="str">
        <f>f_dq_status(A3362,参数!$B$1)</f>
        <v>暂停申购|暂停赎回</v>
      </c>
      <c r="AB3362" s="17">
        <f ca="1">f_risk_maxdownside(A3362,参数!$B$6,参数!$B$1)</f>
        <v>-33.8325391422737</v>
      </c>
      <c r="AC3362" s="17">
        <f ca="1">f_risk_maxdownside(A3362,参数!$B$4,参数!$B$1)</f>
        <v>-33.8325391422737</v>
      </c>
      <c r="AD3362" t="str">
        <f ca="1">f_risk_maxdownside_date(A3362,参数!$B$6,参数!$B$1)</f>
        <v>20180313-20190103</v>
      </c>
    </row>
    <row r="3363" spans="1:30">
      <c r="A3363" s="15" t="s">
        <v>3391</v>
      </c>
      <c r="B3363" t="str">
        <f>f_info_name(A3363)</f>
        <v>东方红睿轩三年定开</v>
      </c>
      <c r="C3363" t="str">
        <f>f_info_setupdate(A3363)</f>
        <v>2016-01-20</v>
      </c>
      <c r="D3363" s="16">
        <f t="shared" si="52"/>
        <v>1832</v>
      </c>
      <c r="F3363" s="17">
        <f>f_netasset_total(A3363,参数!$B$1,100000000)</f>
        <v>52.5696013337</v>
      </c>
      <c r="G3363" s="17">
        <f ca="1">f_nav_adjustedreturn(A3363,参数!$B$2,参数!$B$1)</f>
        <v>44.7275578204626</v>
      </c>
      <c r="H3363" s="17">
        <f ca="1">f_nav_periodreturnrankingper(A3363,参数!$B$2,参数!$B$1,3)</f>
        <v>49.3382742191636</v>
      </c>
      <c r="I3363" s="17">
        <f ca="1">f_nav_adjustedreturn(A3363,参数!$B$3,参数!$B$2)</f>
        <v>43.1805425631431</v>
      </c>
      <c r="J3363" s="17">
        <f ca="1">f_nav_periodreturnrankingper(A3363,参数!$B$3,参数!$B$2,3)</f>
        <v>25.1950947603122</v>
      </c>
      <c r="K3363" s="17">
        <f ca="1">f_nav_adjustedreturn(A3363,参数!$B$4,参数!$B$3)</f>
        <v>-23.7609806787514</v>
      </c>
      <c r="L3363" s="17">
        <f ca="1">f_nav_periodreturnrankingper(A3363,参数!$B$4,参数!$B$3,3)</f>
        <v>79.6534017971759</v>
      </c>
      <c r="M3363" s="17">
        <f ca="1">f_nav_adjustedreturn(A3363,参数!$B$5,参数!$B$4)</f>
        <v>64.4209108499542</v>
      </c>
      <c r="N3363" s="17">
        <f ca="1">f_nav_periodreturnrankingper(A3363,参数!$B$5,参数!$B$4,3)</f>
        <v>0.315208825847124</v>
      </c>
      <c r="O3363" s="17">
        <f ca="1">f_nav_adjustedreturn(A3363,参数!$B$6,参数!$B$5)</f>
        <v>11.1872456456457</v>
      </c>
      <c r="P3363" s="17">
        <f ca="1">f_nav_periodreturnrankingper(A3363,参数!$B$6,参数!$B$5,3)</f>
        <v>13.6054421768707</v>
      </c>
      <c r="Q3363" s="25">
        <f>f_return(A3363,1,参数!$B$1-365/2,参数!$B$1)</f>
        <v>67.6729707146459</v>
      </c>
      <c r="R3363" s="25">
        <f ca="1">f_return(A3363,1,参数!$B$4,参数!$B$1)</f>
        <v>16.4511480158174</v>
      </c>
      <c r="S3363" s="25">
        <f ca="1">f_return(A3363,1,参数!$B$6,参数!$B$1)</f>
        <v>23.295909167426</v>
      </c>
      <c r="T3363" t="str">
        <f>f_info_investtype(A3363)</f>
        <v>灵活配置型基金</v>
      </c>
      <c r="U3363" t="str">
        <f>f_info_fundmanager(A3363)</f>
        <v>刚登峰</v>
      </c>
      <c r="V3363">
        <f>f_info_manager_onthepostdays(A3363,1)</f>
        <v>1849</v>
      </c>
      <c r="W3363" s="25">
        <f ca="1">f_return_1w(A3363,"0",参数!$B$2)</f>
        <v>-4.8134328358209</v>
      </c>
      <c r="X3363" s="25">
        <f>f_return_1m(A3363,"0",参数!$B$1)</f>
        <v>12.0995901017155</v>
      </c>
      <c r="Y3363" s="25">
        <f>f_return_3m(A3363,0,参数!$B$1)</f>
        <v>21.6073781291172</v>
      </c>
      <c r="Z3363" s="25">
        <f>f_return_6m(A3363,0,参数!B3362)</f>
        <v>22.651165377983</v>
      </c>
      <c r="AA3363" t="str">
        <f>f_dq_status(A3363,参数!$B$1)</f>
        <v>暂停申购|暂停赎回</v>
      </c>
      <c r="AB3363" s="17">
        <f ca="1">f_risk_maxdownside(A3363,参数!$B$6,参数!$B$1)</f>
        <v>-29.8497713912475</v>
      </c>
      <c r="AC3363" s="17">
        <f ca="1">f_risk_maxdownside(A3363,参数!$B$4,参数!$B$1)</f>
        <v>-29.8497713912475</v>
      </c>
      <c r="AD3363" t="str">
        <f ca="1">f_risk_maxdownside_date(A3363,参数!$B$6,参数!$B$1)</f>
        <v>20180313-20190103</v>
      </c>
    </row>
    <row r="3364" spans="1:30">
      <c r="A3364" s="15" t="s">
        <v>3392</v>
      </c>
      <c r="B3364" t="str">
        <f>f_info_name(A3364)</f>
        <v>东方红睿满沪港深</v>
      </c>
      <c r="C3364" t="str">
        <f>f_info_setupdate(A3364)</f>
        <v>2016-06-28</v>
      </c>
      <c r="D3364" s="16">
        <f t="shared" si="52"/>
        <v>1672</v>
      </c>
      <c r="F3364" s="17">
        <f>f_netasset_total(A3364,参数!$B$1,100000000)</f>
        <v>41.8750980733</v>
      </c>
      <c r="G3364" s="17">
        <f ca="1">f_nav_adjustedreturn(A3364,参数!$B$2,参数!$B$1)</f>
        <v>88.2003955174687</v>
      </c>
      <c r="H3364" s="17">
        <f ca="1">f_nav_periodreturnrankingper(A3364,参数!$B$2,参数!$B$1,3)</f>
        <v>10.2170460561143</v>
      </c>
      <c r="I3364" s="17">
        <f ca="1">f_nav_adjustedreturn(A3364,参数!$B$3,参数!$B$2)</f>
        <v>41.7757009345794</v>
      </c>
      <c r="J3364" s="17">
        <f ca="1">f_nav_periodreturnrankingper(A3364,参数!$B$3,参数!$B$2,3)</f>
        <v>27.4247491638796</v>
      </c>
      <c r="K3364" s="17">
        <f ca="1">f_nav_adjustedreturn(A3364,参数!$B$4,参数!$B$3)</f>
        <v>-20.0448078283729</v>
      </c>
      <c r="L3364" s="17">
        <f ca="1">f_nav_periodreturnrankingper(A3364,参数!$B$4,参数!$B$3,3)</f>
        <v>65.4685494223363</v>
      </c>
      <c r="M3364" s="17">
        <f ca="1">f_nav_adjustedreturn(A3364,参数!$B$5,参数!$B$4)</f>
        <v>61.3808618350346</v>
      </c>
      <c r="N3364" s="17">
        <f ca="1">f_nav_periodreturnrankingper(A3364,参数!$B$5,参数!$B$4,3)</f>
        <v>0.709219858156028</v>
      </c>
      <c r="O3364" s="17">
        <f ca="1">f_nav_adjustedreturn(A3364,参数!$B$6,参数!$B$5)</f>
        <v>0</v>
      </c>
      <c r="P3364" s="17">
        <f ca="1">f_nav_periodreturnrankingper(A3364,参数!$B$6,参数!$B$5,3)</f>
        <v>0</v>
      </c>
      <c r="Q3364" s="25">
        <f>f_return(A3364,1,参数!$B$1-365/2,参数!$B$1)</f>
        <v>141.373805827357</v>
      </c>
      <c r="R3364" s="25">
        <f ca="1">f_return(A3364,1,参数!$B$4,参数!$B$1)</f>
        <v>28.7032716825396</v>
      </c>
      <c r="S3364" s="25">
        <f ca="1">f_return(A3364,1,参数!$B$6,参数!$B$1)</f>
        <v>0</v>
      </c>
      <c r="T3364" t="str">
        <f>f_info_investtype(A3364)</f>
        <v>灵活配置型基金</v>
      </c>
      <c r="U3364" t="str">
        <f>f_info_fundmanager(A3364)</f>
        <v>孙伟</v>
      </c>
      <c r="V3364">
        <f>f_info_manager_onthepostdays(A3364,1)</f>
        <v>1493</v>
      </c>
      <c r="W3364" s="25">
        <f ca="1">f_return_1w(A3364,"0",参数!$B$2)</f>
        <v>-5.36494073611978</v>
      </c>
      <c r="X3364" s="25">
        <f>f_return_1m(A3364,"0",参数!$B$1)</f>
        <v>16.0097521332792</v>
      </c>
      <c r="Y3364" s="25">
        <f>f_return_3m(A3364,0,参数!$B$1)</f>
        <v>39.8139079333986</v>
      </c>
      <c r="Z3364" s="25">
        <f>f_return_6m(A3364,0,参数!B3363)</f>
        <v>45.468509984639</v>
      </c>
      <c r="AA3364" t="str">
        <f>f_dq_status(A3364,参数!$B$1)</f>
        <v>开放申购|开放赎回</v>
      </c>
      <c r="AB3364" s="17">
        <f ca="1">f_risk_maxdownside(A3364,参数!$B$6,参数!$B$1)</f>
        <v>-28.6204529855868</v>
      </c>
      <c r="AC3364" s="17">
        <f ca="1">f_risk_maxdownside(A3364,参数!$B$4,参数!$B$1)</f>
        <v>-28.6204529855868</v>
      </c>
      <c r="AD3364" t="str">
        <f ca="1">f_risk_maxdownside_date(A3364,参数!$B$6,参数!$B$1)</f>
        <v>20180606-20190103</v>
      </c>
    </row>
    <row r="3365" spans="1:30">
      <c r="A3365" s="15" t="s">
        <v>3393</v>
      </c>
      <c r="B3365" t="str">
        <f>f_info_name(A3365)</f>
        <v>东方红睿华沪港深</v>
      </c>
      <c r="C3365" t="str">
        <f>f_info_setupdate(A3365)</f>
        <v>2016-08-04</v>
      </c>
      <c r="D3365" s="16">
        <f t="shared" si="52"/>
        <v>1635</v>
      </c>
      <c r="F3365" s="17">
        <f>f_netasset_total(A3365,参数!$B$1,100000000)</f>
        <v>41.7993808412</v>
      </c>
      <c r="G3365" s="17">
        <f ca="1">f_nav_adjustedreturn(A3365,参数!$B$2,参数!$B$1)</f>
        <v>55.6928451287359</v>
      </c>
      <c r="H3365" s="17">
        <f ca="1">f_nav_periodreturnrankingper(A3365,参数!$B$2,参数!$B$1,3)</f>
        <v>38.5918475383801</v>
      </c>
      <c r="I3365" s="17">
        <f ca="1">f_nav_adjustedreturn(A3365,参数!$B$3,参数!$B$2)</f>
        <v>43.182660244535</v>
      </c>
      <c r="J3365" s="17">
        <f ca="1">f_nav_periodreturnrankingper(A3365,参数!$B$3,参数!$B$2,3)</f>
        <v>25.139353400223</v>
      </c>
      <c r="K3365" s="17">
        <f ca="1">f_nav_adjustedreturn(A3365,参数!$B$4,参数!$B$3)</f>
        <v>-19.8668733691856</v>
      </c>
      <c r="L3365" s="17">
        <f ca="1">f_nav_periodreturnrankingper(A3365,参数!$B$4,参数!$B$3,3)</f>
        <v>64.9550706033376</v>
      </c>
      <c r="M3365" s="17">
        <f ca="1">f_nav_adjustedreturn(A3365,参数!$B$5,参数!$B$4)</f>
        <v>69.018392800077</v>
      </c>
      <c r="N3365" s="17">
        <f ca="1">f_nav_periodreturnrankingper(A3365,参数!$B$5,参数!$B$4,3)</f>
        <v>0.157604412923562</v>
      </c>
      <c r="O3365" s="17">
        <f ca="1">f_nav_adjustedreturn(A3365,参数!$B$6,参数!$B$5)</f>
        <v>0</v>
      </c>
      <c r="P3365" s="17">
        <f ca="1">f_nav_periodreturnrankingper(A3365,参数!$B$6,参数!$B$5,3)</f>
        <v>0</v>
      </c>
      <c r="Q3365" s="25">
        <f>f_return(A3365,1,参数!$B$1-365/2,参数!$B$1)</f>
        <v>89.9143699777324</v>
      </c>
      <c r="R3365" s="25">
        <f ca="1">f_return(A3365,1,参数!$B$4,参数!$B$1)</f>
        <v>21.31479162119</v>
      </c>
      <c r="S3365" s="25">
        <f ca="1">f_return(A3365,1,参数!$B$6,参数!$B$1)</f>
        <v>0</v>
      </c>
      <c r="T3365" t="str">
        <f>f_info_investtype(A3365)</f>
        <v>灵活配置型基金</v>
      </c>
      <c r="U3365" t="str">
        <f>f_info_fundmanager(A3365)</f>
        <v>李响,周杨,张伟锋</v>
      </c>
      <c r="V3365">
        <f>f_info_manager_onthepostdays(A3365,1)</f>
        <v>1051</v>
      </c>
      <c r="W3365" s="25">
        <f ca="1">f_return_1w(A3365,"0",参数!$B$2)</f>
        <v>-4.72727272727273</v>
      </c>
      <c r="X3365" s="25">
        <f>f_return_1m(A3365,"0",参数!$B$1)</f>
        <v>14.1860796128481</v>
      </c>
      <c r="Y3365" s="25">
        <f>f_return_3m(A3365,0,参数!$B$1)</f>
        <v>31.6359459607285</v>
      </c>
      <c r="Z3365" s="25">
        <f>f_return_6m(A3365,0,参数!B3364)</f>
        <v>35.1409145739664</v>
      </c>
      <c r="AA3365" t="str">
        <f>f_dq_status(A3365,参数!$B$1)</f>
        <v>开放申购|开放赎回</v>
      </c>
      <c r="AB3365" s="17">
        <f ca="1">f_risk_maxdownside(A3365,参数!$B$6,参数!$B$1)</f>
        <v>-28.547557840617</v>
      </c>
      <c r="AC3365" s="17">
        <f ca="1">f_risk_maxdownside(A3365,参数!$B$4,参数!$B$1)</f>
        <v>-28.547557840617</v>
      </c>
      <c r="AD3365" t="str">
        <f ca="1">f_risk_maxdownside_date(A3365,参数!$B$6,参数!$B$1)</f>
        <v>20180313-20190103</v>
      </c>
    </row>
    <row r="3366" spans="1:30">
      <c r="A3366" s="15" t="s">
        <v>3394</v>
      </c>
      <c r="B3366" t="str">
        <f>f_info_name(A3366)</f>
        <v>东方红创新优选</v>
      </c>
      <c r="C3366" t="str">
        <f>f_info_setupdate(A3366)</f>
        <v>2018-03-22</v>
      </c>
      <c r="D3366" s="16">
        <f t="shared" si="52"/>
        <v>1040</v>
      </c>
      <c r="F3366" s="17">
        <f>f_netasset_total(A3366,参数!$B$1,100000000)</f>
        <v>21.4467136979</v>
      </c>
      <c r="G3366" s="17">
        <f ca="1">f_nav_adjustedreturn(A3366,参数!$B$2,参数!$B$1)</f>
        <v>12.6365799208467</v>
      </c>
      <c r="H3366" s="17">
        <f ca="1">f_nav_periodreturnrankingper(A3366,参数!$B$2,参数!$B$1,3)</f>
        <v>67.379679144385</v>
      </c>
      <c r="I3366" s="17">
        <f ca="1">f_nav_adjustedreturn(A3366,参数!$B$3,参数!$B$2)</f>
        <v>12.2321954105639</v>
      </c>
      <c r="J3366" s="17">
        <f ca="1">f_nav_periodreturnrankingper(A3366,参数!$B$3,参数!$B$2,3)</f>
        <v>31.5789473684211</v>
      </c>
      <c r="K3366" s="17">
        <f ca="1">f_nav_adjustedreturn(A3366,参数!$B$4,参数!$B$3)</f>
        <v>0</v>
      </c>
      <c r="L3366" s="17">
        <f ca="1">f_nav_periodreturnrankingper(A3366,参数!$B$4,参数!$B$3,3)</f>
        <v>0</v>
      </c>
      <c r="M3366" s="17">
        <f ca="1">f_nav_adjustedreturn(A3366,参数!$B$5,参数!$B$4)</f>
        <v>0</v>
      </c>
      <c r="N3366" s="17">
        <f ca="1">f_nav_periodreturnrankingper(A3366,参数!$B$5,参数!$B$4,3)</f>
        <v>0</v>
      </c>
      <c r="O3366" s="17">
        <f ca="1">f_nav_adjustedreturn(A3366,参数!$B$6,参数!$B$5)</f>
        <v>0</v>
      </c>
      <c r="P3366" s="17">
        <f ca="1">f_nav_periodreturnrankingper(A3366,参数!$B$6,参数!$B$5,3)</f>
        <v>0</v>
      </c>
      <c r="Q3366" s="25">
        <f>f_return(A3366,1,参数!$B$1-365/2,参数!$B$1)</f>
        <v>17.9637126613447</v>
      </c>
      <c r="R3366" s="25">
        <f ca="1">f_return(A3366,1,参数!$B$4,参数!$B$1)</f>
        <v>0</v>
      </c>
      <c r="S3366" s="25">
        <f ca="1">f_return(A3366,1,参数!$B$6,参数!$B$1)</f>
        <v>0</v>
      </c>
      <c r="T3366" t="str">
        <f>f_info_investtype(A3366)</f>
        <v>偏债混合型基金</v>
      </c>
      <c r="U3366" t="str">
        <f>f_info_fundmanager(A3366)</f>
        <v>饶刚,孔令超,陈觉平</v>
      </c>
      <c r="V3366">
        <f>f_info_manager_onthepostdays(A3366,1)</f>
        <v>1057</v>
      </c>
      <c r="W3366" s="25">
        <f ca="1">f_return_1w(A3366,"0",参数!$B$2)</f>
        <v>-1.06056377337426</v>
      </c>
      <c r="X3366" s="25">
        <f>f_return_1m(A3366,"0",参数!$B$1)</f>
        <v>2.97312054138233</v>
      </c>
      <c r="Y3366" s="25">
        <f>f_return_3m(A3366,0,参数!$B$1)</f>
        <v>4.80561581679201</v>
      </c>
      <c r="Z3366" s="25">
        <f>f_return_6m(A3366,0,参数!B3365)</f>
        <v>6.82450534491434</v>
      </c>
      <c r="AA3366" t="str">
        <f>f_dq_status(A3366,参数!$B$1)</f>
        <v>封闭期</v>
      </c>
      <c r="AB3366" s="17">
        <f ca="1">f_risk_maxdownside(A3366,参数!$B$6,参数!$B$1)</f>
        <v>-3.65887981987054</v>
      </c>
      <c r="AC3366" s="17">
        <f ca="1">f_risk_maxdownside(A3366,参数!$B$4,参数!$B$1)</f>
        <v>-3.65887981987054</v>
      </c>
      <c r="AD3366" t="str">
        <f ca="1">f_risk_maxdownside_date(A3366,参数!$B$6,参数!$B$1)</f>
        <v>20200306-20200323</v>
      </c>
    </row>
    <row r="3367" spans="1:30">
      <c r="A3367" s="15" t="s">
        <v>3395</v>
      </c>
      <c r="B3367" t="str">
        <f>f_info_name(A3367)</f>
        <v>东方红恒阳五年定开</v>
      </c>
      <c r="C3367" t="str">
        <f>f_info_setupdate(A3367)</f>
        <v>2020-02-13</v>
      </c>
      <c r="D3367" s="16">
        <f t="shared" si="52"/>
        <v>347</v>
      </c>
      <c r="F3367" s="17">
        <f>f_netasset_total(A3367,参数!$B$1,100000000)</f>
        <v>27.7948831213</v>
      </c>
      <c r="G3367" s="17">
        <f ca="1">f_nav_adjustedreturn(A3367,参数!$B$2,参数!$B$1)</f>
        <v>0</v>
      </c>
      <c r="H3367" s="17">
        <f ca="1">f_nav_periodreturnrankingper(A3367,参数!$B$2,参数!$B$1,3)</f>
        <v>0</v>
      </c>
      <c r="I3367" s="17">
        <f ca="1">f_nav_adjustedreturn(A3367,参数!$B$3,参数!$B$2)</f>
        <v>0</v>
      </c>
      <c r="J3367" s="17">
        <f ca="1">f_nav_periodreturnrankingper(A3367,参数!$B$3,参数!$B$2,3)</f>
        <v>0</v>
      </c>
      <c r="K3367" s="17">
        <f ca="1">f_nav_adjustedreturn(A3367,参数!$B$4,参数!$B$3)</f>
        <v>0</v>
      </c>
      <c r="L3367" s="17">
        <f ca="1">f_nav_periodreturnrankingper(A3367,参数!$B$4,参数!$B$3,3)</f>
        <v>0</v>
      </c>
      <c r="M3367" s="17">
        <f ca="1">f_nav_adjustedreturn(A3367,参数!$B$5,参数!$B$4)</f>
        <v>0</v>
      </c>
      <c r="N3367" s="17">
        <f ca="1">f_nav_periodreturnrankingper(A3367,参数!$B$5,参数!$B$4,3)</f>
        <v>0</v>
      </c>
      <c r="O3367" s="17">
        <f ca="1">f_nav_adjustedreturn(A3367,参数!$B$6,参数!$B$5)</f>
        <v>0</v>
      </c>
      <c r="P3367" s="17">
        <f ca="1">f_nav_periodreturnrankingper(A3367,参数!$B$6,参数!$B$5,3)</f>
        <v>0</v>
      </c>
      <c r="Q3367" s="25">
        <f>f_return(A3367,1,参数!$B$1-365/2,参数!$B$1)</f>
        <v>79.9791046367969</v>
      </c>
      <c r="R3367" s="25">
        <f ca="1">f_return(A3367,1,参数!$B$4,参数!$B$1)</f>
        <v>0</v>
      </c>
      <c r="S3367" s="25">
        <f ca="1">f_return(A3367,1,参数!$B$6,参数!$B$1)</f>
        <v>0</v>
      </c>
      <c r="T3367" t="str">
        <f>f_info_investtype(A3367)</f>
        <v>偏股混合型基金</v>
      </c>
      <c r="U3367" t="str">
        <f>f_info_fundmanager(A3367)</f>
        <v>钱思佳</v>
      </c>
      <c r="V3367">
        <f>f_info_manager_onthepostdays(A3367,1)</f>
        <v>364</v>
      </c>
      <c r="W3367" s="25">
        <f ca="1">f_return_1w(A3367,"0",参数!$B$2)</f>
        <v>0</v>
      </c>
      <c r="X3367" s="25">
        <f>f_return_1m(A3367,"0",参数!$B$1)</f>
        <v>15.8230193433632</v>
      </c>
      <c r="Y3367" s="25">
        <f>f_return_3m(A3367,0,参数!$B$1)</f>
        <v>31.8151147098515</v>
      </c>
      <c r="Z3367" s="25">
        <f>f_return_6m(A3367,0,参数!B3366)</f>
        <v>29.3061023622047</v>
      </c>
      <c r="AA3367" t="str">
        <f>f_dq_status(A3367,参数!$B$1)</f>
        <v>封闭期</v>
      </c>
      <c r="AB3367" s="17">
        <f ca="1">f_risk_maxdownside(A3367,参数!$B$6,参数!$B$1)</f>
        <v>-8.0009553379508</v>
      </c>
      <c r="AC3367" s="17">
        <f ca="1">f_risk_maxdownside(A3367,参数!$B$4,参数!$B$1)</f>
        <v>-8.0009553379508</v>
      </c>
      <c r="AD3367" t="str">
        <f ca="1">f_risk_maxdownside_date(A3367,参数!$B$6,参数!$B$1)</f>
        <v>20200903-20200910</v>
      </c>
    </row>
    <row r="3368" spans="1:30">
      <c r="A3368" s="15" t="s">
        <v>3396</v>
      </c>
      <c r="B3368" t="str">
        <f>f_info_name(A3368)</f>
        <v>东方红均衡优选两年定开债</v>
      </c>
      <c r="C3368" t="str">
        <f>f_info_setupdate(A3368)</f>
        <v>2020-03-13</v>
      </c>
      <c r="D3368" s="16">
        <f t="shared" si="52"/>
        <v>318</v>
      </c>
      <c r="F3368" s="17">
        <f>f_netasset_total(A3368,参数!$B$1,100000000)</f>
        <v>22.1970167349</v>
      </c>
      <c r="G3368" s="17">
        <f ca="1">f_nav_adjustedreturn(A3368,参数!$B$2,参数!$B$1)</f>
        <v>0</v>
      </c>
      <c r="H3368" s="17">
        <f ca="1">f_nav_periodreturnrankingper(A3368,参数!$B$2,参数!$B$1,3)</f>
        <v>0</v>
      </c>
      <c r="I3368" s="17">
        <f ca="1">f_nav_adjustedreturn(A3368,参数!$B$3,参数!$B$2)</f>
        <v>0</v>
      </c>
      <c r="J3368" s="17">
        <f ca="1">f_nav_periodreturnrankingper(A3368,参数!$B$3,参数!$B$2,3)</f>
        <v>0</v>
      </c>
      <c r="K3368" s="17">
        <f ca="1">f_nav_adjustedreturn(A3368,参数!$B$4,参数!$B$3)</f>
        <v>0</v>
      </c>
      <c r="L3368" s="17">
        <f ca="1">f_nav_periodreturnrankingper(A3368,参数!$B$4,参数!$B$3,3)</f>
        <v>0</v>
      </c>
      <c r="M3368" s="17">
        <f ca="1">f_nav_adjustedreturn(A3368,参数!$B$5,参数!$B$4)</f>
        <v>0</v>
      </c>
      <c r="N3368" s="17">
        <f ca="1">f_nav_periodreturnrankingper(A3368,参数!$B$5,参数!$B$4,3)</f>
        <v>0</v>
      </c>
      <c r="O3368" s="17">
        <f ca="1">f_nav_adjustedreturn(A3368,参数!$B$6,参数!$B$5)</f>
        <v>0</v>
      </c>
      <c r="P3368" s="17">
        <f ca="1">f_nav_periodreturnrankingper(A3368,参数!$B$6,参数!$B$5,3)</f>
        <v>0</v>
      </c>
      <c r="Q3368" s="25">
        <f>f_return(A3368,1,参数!$B$1-365/2,参数!$B$1)</f>
        <v>19.6519581827868</v>
      </c>
      <c r="R3368" s="25">
        <f ca="1">f_return(A3368,1,参数!$B$4,参数!$B$1)</f>
        <v>0</v>
      </c>
      <c r="S3368" s="25">
        <f ca="1">f_return(A3368,1,参数!$B$6,参数!$B$1)</f>
        <v>0</v>
      </c>
      <c r="T3368" t="str">
        <f>f_info_investtype(A3368)</f>
        <v>偏债混合型基金</v>
      </c>
      <c r="U3368" t="str">
        <f>f_info_fundmanager(A3368)</f>
        <v>王佳骏,陈觉平</v>
      </c>
      <c r="V3368">
        <f>f_info_manager_onthepostdays(A3368,1)</f>
        <v>335</v>
      </c>
      <c r="W3368" s="25">
        <f ca="1">f_return_1w(A3368,"0",参数!$B$2)</f>
        <v>0</v>
      </c>
      <c r="X3368" s="25">
        <f>f_return_1m(A3368,"0",参数!$B$1)</f>
        <v>3.47332871916577</v>
      </c>
      <c r="Y3368" s="25">
        <f>f_return_3m(A3368,0,参数!$B$1)</f>
        <v>6.01798919333149</v>
      </c>
      <c r="Z3368" s="25">
        <f>f_return_6m(A3368,0,参数!B3367)</f>
        <v>7.07245403317714</v>
      </c>
      <c r="AA3368" t="str">
        <f>f_dq_status(A3368,参数!$B$1)</f>
        <v>封闭期</v>
      </c>
      <c r="AB3368" s="17">
        <f ca="1">f_risk_maxdownside(A3368,参数!$B$6,参数!$B$1)</f>
        <v>-1.25024418831805</v>
      </c>
      <c r="AC3368" s="17">
        <f ca="1">f_risk_maxdownside(A3368,参数!$B$4,参数!$B$1)</f>
        <v>-1.25024418831805</v>
      </c>
      <c r="AD3368" t="str">
        <f ca="1">f_risk_maxdownside_date(A3368,参数!$B$6,参数!$B$1)</f>
        <v>20200509-20200522</v>
      </c>
    </row>
    <row r="3369" spans="1:30">
      <c r="A3369" s="15" t="s">
        <v>3397</v>
      </c>
      <c r="B3369" t="str">
        <f>f_info_name(A3369)</f>
        <v>浙商汇金鼎盈事件驱动</v>
      </c>
      <c r="C3369" t="str">
        <f>f_info_setupdate(A3369)</f>
        <v>2016-12-07</v>
      </c>
      <c r="D3369" s="16">
        <f t="shared" si="52"/>
        <v>1510</v>
      </c>
      <c r="F3369" s="17">
        <f>f_netasset_total(A3369,参数!$B$1,100000000)</f>
        <v>0.1449565101</v>
      </c>
      <c r="G3369" s="17">
        <f ca="1">f_nav_adjustedreturn(A3369,参数!$B$2,参数!$B$1)</f>
        <v>76.015150180569</v>
      </c>
      <c r="H3369" s="17">
        <f ca="1">f_nav_periodreturnrankingper(A3369,参数!$B$2,参数!$B$1,3)</f>
        <v>19.1635786130228</v>
      </c>
      <c r="I3369" s="17">
        <f ca="1">f_nav_adjustedreturn(A3369,参数!$B$3,参数!$B$2)</f>
        <v>16.4649158801805</v>
      </c>
      <c r="J3369" s="17">
        <f ca="1">f_nav_periodreturnrankingper(A3369,参数!$B$3,参数!$B$2,3)</f>
        <v>66.0535117056856</v>
      </c>
      <c r="K3369" s="17">
        <f ca="1">f_nav_adjustedreturn(A3369,参数!$B$4,参数!$B$3)</f>
        <v>0.102690490860546</v>
      </c>
      <c r="L3369" s="17">
        <f ca="1">f_nav_periodreturnrankingper(A3369,参数!$B$4,参数!$B$3,3)</f>
        <v>18.5494223363286</v>
      </c>
      <c r="M3369" s="17">
        <f ca="1">f_nav_adjustedreturn(A3369,参数!$B$5,参数!$B$4)</f>
        <v>-0.698734177215192</v>
      </c>
      <c r="N3369" s="17">
        <f ca="1">f_nav_periodreturnrankingper(A3369,参数!$B$5,参数!$B$4,3)</f>
        <v>93.7746256895193</v>
      </c>
      <c r="O3369" s="17">
        <f ca="1">f_nav_adjustedreturn(A3369,参数!$B$6,参数!$B$5)</f>
        <v>0</v>
      </c>
      <c r="P3369" s="17">
        <f ca="1">f_nav_periodreturnrankingper(A3369,参数!$B$6,参数!$B$5,3)</f>
        <v>0</v>
      </c>
      <c r="Q3369" s="25">
        <f>f_return(A3369,1,参数!$B$1-365/2,参数!$B$1)</f>
        <v>114.607774082686</v>
      </c>
      <c r="R3369" s="25">
        <f ca="1">f_return(A3369,1,参数!$B$4,参数!$B$1)</f>
        <v>27.0482510195774</v>
      </c>
      <c r="S3369" s="25">
        <f ca="1">f_return(A3369,1,参数!$B$6,参数!$B$1)</f>
        <v>0</v>
      </c>
      <c r="T3369" t="str">
        <f>f_info_investtype(A3369)</f>
        <v>灵活配置型基金</v>
      </c>
      <c r="U3369" t="str">
        <f>f_info_fundmanager(A3369)</f>
        <v>马斌博</v>
      </c>
      <c r="V3369">
        <f>f_info_manager_onthepostdays(A3369,1)</f>
        <v>1029</v>
      </c>
      <c r="W3369" s="25">
        <f ca="1">f_return_1w(A3369,"0",参数!$B$2)</f>
        <v>-2.24728775615636</v>
      </c>
      <c r="X3369" s="25">
        <f>f_return_1m(A3369,"0",参数!$B$1)</f>
        <v>15.0961870752217</v>
      </c>
      <c r="Y3369" s="25">
        <f>f_return_3m(A3369,0,参数!$B$1)</f>
        <v>38.8769198693446</v>
      </c>
      <c r="Z3369" s="25">
        <f>f_return_6m(A3369,0,参数!B3368)</f>
        <v>40.9839527027027</v>
      </c>
      <c r="AA3369" t="str">
        <f>f_dq_status(A3369,参数!$B$1)</f>
        <v>开放申购|开放赎回</v>
      </c>
      <c r="AB3369" s="17">
        <f ca="1">f_risk_maxdownside(A3369,参数!$B$6,参数!$B$1)</f>
        <v>-26.2240211722581</v>
      </c>
      <c r="AC3369" s="17">
        <f ca="1">f_risk_maxdownside(A3369,参数!$B$4,参数!$B$1)</f>
        <v>-26.2240211722581</v>
      </c>
      <c r="AD3369" t="str">
        <f ca="1">f_risk_maxdownside_date(A3369,参数!$B$6,参数!$B$1)</f>
        <v>20200226-20200323</v>
      </c>
    </row>
    <row r="3370" spans="1:30">
      <c r="A3370" s="15" t="s">
        <v>3398</v>
      </c>
      <c r="B3370" t="str">
        <f>f_info_name(A3370)</f>
        <v>银华优势企业</v>
      </c>
      <c r="C3370" t="str">
        <f>f_info_setupdate(A3370)</f>
        <v>2002-11-13</v>
      </c>
      <c r="D3370" s="16">
        <f t="shared" si="52"/>
        <v>6648</v>
      </c>
      <c r="F3370" s="17">
        <f>f_netasset_total(A3370,参数!$B$1,100000000)</f>
        <v>9.5663457911</v>
      </c>
      <c r="G3370" s="17">
        <f ca="1">f_nav_adjustedreturn(A3370,参数!$B$2,参数!$B$1)</f>
        <v>61.3699944049236</v>
      </c>
      <c r="H3370" s="17">
        <f ca="1">f_nav_periodreturnrankingper(A3370,参数!$B$2,参数!$B$1,3)</f>
        <v>20</v>
      </c>
      <c r="I3370" s="17">
        <f ca="1">f_nav_adjustedreturn(A3370,参数!$B$3,参数!$B$2)</f>
        <v>43.1958782606627</v>
      </c>
      <c r="J3370" s="17">
        <f ca="1">f_nav_periodreturnrankingper(A3370,参数!$B$3,参数!$B$2,3)</f>
        <v>19.047619047619</v>
      </c>
      <c r="K3370" s="17">
        <f ca="1">f_nav_adjustedreturn(A3370,参数!$B$4,参数!$B$3)</f>
        <v>-27.8962939894114</v>
      </c>
      <c r="L3370" s="17">
        <f ca="1">f_nav_periodreturnrankingper(A3370,参数!$B$4,参数!$B$3,3)</f>
        <v>90.9090909090909</v>
      </c>
      <c r="M3370" s="17">
        <f ca="1">f_nav_adjustedreturn(A3370,参数!$B$5,参数!$B$4)</f>
        <v>-1.49448191293684</v>
      </c>
      <c r="N3370" s="17">
        <f ca="1">f_nav_periodreturnrankingper(A3370,参数!$B$5,参数!$B$4,3)</f>
        <v>100</v>
      </c>
      <c r="O3370" s="17">
        <f ca="1">f_nav_adjustedreturn(A3370,参数!$B$6,参数!$B$5)</f>
        <v>-4.20716151825532</v>
      </c>
      <c r="P3370" s="17">
        <f ca="1">f_nav_periodreturnrankingper(A3370,参数!$B$6,参数!$B$5,3)</f>
        <v>89.2857142857143</v>
      </c>
      <c r="Q3370" s="25">
        <f>f_return(A3370,1,参数!$B$1-365/2,参数!$B$1)</f>
        <v>55.6863867972007</v>
      </c>
      <c r="R3370" s="25">
        <f ca="1">f_return(A3370,1,参数!$B$4,参数!$B$1)</f>
        <v>18.5321601827207</v>
      </c>
      <c r="S3370" s="25">
        <f ca="1">f_return(A3370,1,参数!$B$6,参数!$B$1)</f>
        <v>9.36003293058672</v>
      </c>
      <c r="T3370" t="str">
        <f>f_info_investtype(A3370)</f>
        <v>平衡混合型基金</v>
      </c>
      <c r="U3370" t="str">
        <f>f_info_fundmanager(A3370)</f>
        <v>薄官辉</v>
      </c>
      <c r="V3370">
        <f>f_info_manager_onthepostdays(A3370,1)</f>
        <v>421</v>
      </c>
      <c r="W3370" s="25">
        <f ca="1">f_return_1w(A3370,"0",参数!$B$2)</f>
        <v>-3.1026575645187</v>
      </c>
      <c r="X3370" s="25">
        <f>f_return_1m(A3370,"0",参数!$B$1)</f>
        <v>10.8068057080132</v>
      </c>
      <c r="Y3370" s="25">
        <f>f_return_3m(A3370,0,参数!$B$1)</f>
        <v>17.6035416788024</v>
      </c>
      <c r="Z3370" s="25">
        <f>f_return_6m(A3370,0,参数!B3369)</f>
        <v>22.0478725693928</v>
      </c>
      <c r="AA3370" t="str">
        <f>f_dq_status(A3370,参数!$B$1)</f>
        <v>开放申购|开放赎回</v>
      </c>
      <c r="AB3370" s="17">
        <f ca="1">f_risk_maxdownside(A3370,参数!$B$6,参数!$B$1)</f>
        <v>-36.8840111900151</v>
      </c>
      <c r="AC3370" s="17">
        <f ca="1">f_risk_maxdownside(A3370,参数!$B$4,参数!$B$1)</f>
        <v>-31.5412744106434</v>
      </c>
      <c r="AD3370" t="str">
        <f ca="1">f_risk_maxdownside_date(A3370,参数!$B$6,参数!$B$1)</f>
        <v>20160416-20181030</v>
      </c>
    </row>
    <row r="3371" spans="1:30">
      <c r="A3371" s="15" t="s">
        <v>3399</v>
      </c>
      <c r="B3371" t="str">
        <f>f_info_name(A3371)</f>
        <v>银华优质增长</v>
      </c>
      <c r="C3371" t="str">
        <f>f_info_setupdate(A3371)</f>
        <v>2006-06-09</v>
      </c>
      <c r="D3371" s="16">
        <f t="shared" si="52"/>
        <v>5344</v>
      </c>
      <c r="F3371" s="17">
        <f>f_netasset_total(A3371,参数!$B$1,100000000)</f>
        <v>30.5842500998</v>
      </c>
      <c r="G3371" s="17">
        <f ca="1">f_nav_adjustedreturn(A3371,参数!$B$2,参数!$B$1)</f>
        <v>68.9186333215921</v>
      </c>
      <c r="H3371" s="17">
        <f ca="1">f_nav_periodreturnrankingper(A3371,参数!$B$2,参数!$B$1,3)</f>
        <v>48.6751717369971</v>
      </c>
      <c r="I3371" s="17">
        <f ca="1">f_nav_adjustedreturn(A3371,参数!$B$3,参数!$B$2)</f>
        <v>32.4517550973759</v>
      </c>
      <c r="J3371" s="17">
        <f ca="1">f_nav_periodreturnrankingper(A3371,参数!$B$3,参数!$B$2,3)</f>
        <v>70.7988980716253</v>
      </c>
      <c r="K3371" s="17">
        <f ca="1">f_nav_adjustedreturn(A3371,参数!$B$4,参数!$B$3)</f>
        <v>-25.6350493875288</v>
      </c>
      <c r="L3371" s="17">
        <f ca="1">f_nav_periodreturnrankingper(A3371,参数!$B$4,参数!$B$3,3)</f>
        <v>59.6219931271478</v>
      </c>
      <c r="M3371" s="17">
        <f ca="1">f_nav_adjustedreturn(A3371,参数!$B$5,参数!$B$4)</f>
        <v>21.5820173566653</v>
      </c>
      <c r="N3371" s="17">
        <f ca="1">f_nav_periodreturnrankingper(A3371,参数!$B$5,参数!$B$4,3)</f>
        <v>48.443579766537</v>
      </c>
      <c r="O3371" s="17">
        <f ca="1">f_nav_adjustedreturn(A3371,参数!$B$6,参数!$B$5)</f>
        <v>12.397643608795</v>
      </c>
      <c r="P3371" s="17">
        <f ca="1">f_nav_periodreturnrankingper(A3371,参数!$B$6,参数!$B$5,3)</f>
        <v>19.2066805845511</v>
      </c>
      <c r="Q3371" s="25">
        <f>f_return(A3371,1,参数!$B$1-365/2,参数!$B$1)</f>
        <v>54.0279983929217</v>
      </c>
      <c r="R3371" s="25">
        <f ca="1">f_return(A3371,1,参数!$B$4,参数!$B$1)</f>
        <v>18.4769715640197</v>
      </c>
      <c r="S3371" s="25">
        <f ca="1">f_return(A3371,1,参数!$B$6,参数!$B$1)</f>
        <v>17.7264481691651</v>
      </c>
      <c r="T3371" t="str">
        <f>f_info_investtype(A3371)</f>
        <v>偏股混合型基金</v>
      </c>
      <c r="U3371" t="str">
        <f>f_info_fundmanager(A3371)</f>
        <v>贲兴振</v>
      </c>
      <c r="V3371">
        <f>f_info_manager_onthepostdays(A3371,1)</f>
        <v>1562</v>
      </c>
      <c r="W3371" s="25">
        <f ca="1">f_return_1w(A3371,"0",参数!$B$2)</f>
        <v>-2.81391209092153</v>
      </c>
      <c r="X3371" s="25">
        <f>f_return_1m(A3371,"0",参数!$B$1)</f>
        <v>10.0918273645547</v>
      </c>
      <c r="Y3371" s="25">
        <f>f_return_3m(A3371,0,参数!$B$1)</f>
        <v>20.7655502392345</v>
      </c>
      <c r="Z3371" s="25">
        <f>f_return_6m(A3371,0,参数!B3370)</f>
        <v>22.6301669316375</v>
      </c>
      <c r="AA3371" t="str">
        <f>f_dq_status(A3371,参数!$B$1)</f>
        <v>开放申购|开放赎回</v>
      </c>
      <c r="AB3371" s="17">
        <f ca="1">f_risk_maxdownside(A3371,参数!$B$6,参数!$B$1)</f>
        <v>-31.7745436117178</v>
      </c>
      <c r="AC3371" s="17">
        <f ca="1">f_risk_maxdownside(A3371,参数!$B$4,参数!$B$1)</f>
        <v>-31.2316778225295</v>
      </c>
      <c r="AD3371" t="str">
        <f ca="1">f_risk_maxdownside_date(A3371,参数!$B$6,参数!$B$1)</f>
        <v>20180124-20190103</v>
      </c>
    </row>
    <row r="3372" spans="1:30">
      <c r="A3372" s="15" t="s">
        <v>3400</v>
      </c>
      <c r="B3372" t="str">
        <f>f_info_name(A3372)</f>
        <v>银华富裕主题</v>
      </c>
      <c r="C3372" t="str">
        <f>f_info_setupdate(A3372)</f>
        <v>2006-11-16</v>
      </c>
      <c r="D3372" s="16">
        <f t="shared" si="52"/>
        <v>5184</v>
      </c>
      <c r="F3372" s="17">
        <f>f_netasset_total(A3372,参数!$B$1,100000000)</f>
        <v>173.6237507271</v>
      </c>
      <c r="G3372" s="17">
        <f ca="1">f_nav_adjustedreturn(A3372,参数!$B$2,参数!$B$1)</f>
        <v>105.280573178736</v>
      </c>
      <c r="H3372" s="17">
        <f ca="1">f_nav_periodreturnrankingper(A3372,参数!$B$2,参数!$B$1,3)</f>
        <v>7.36015701668302</v>
      </c>
      <c r="I3372" s="17">
        <f ca="1">f_nav_adjustedreturn(A3372,参数!$B$3,参数!$B$2)</f>
        <v>57.8656536004144</v>
      </c>
      <c r="J3372" s="17">
        <f ca="1">f_nav_periodreturnrankingper(A3372,参数!$B$3,参数!$B$2,3)</f>
        <v>22.1763085399449</v>
      </c>
      <c r="K3372" s="17">
        <f ca="1">f_nav_adjustedreturn(A3372,参数!$B$4,参数!$B$3)</f>
        <v>-23.3842693656149</v>
      </c>
      <c r="L3372" s="17">
        <f ca="1">f_nav_periodreturnrankingper(A3372,参数!$B$4,参数!$B$3,3)</f>
        <v>46.3917525773196</v>
      </c>
      <c r="M3372" s="17">
        <f ca="1">f_nav_adjustedreturn(A3372,参数!$B$5,参数!$B$4)</f>
        <v>61.0092229407399</v>
      </c>
      <c r="N3372" s="17">
        <f ca="1">f_nav_periodreturnrankingper(A3372,参数!$B$5,参数!$B$4,3)</f>
        <v>1.55642023346304</v>
      </c>
      <c r="O3372" s="17">
        <f ca="1">f_nav_adjustedreturn(A3372,参数!$B$6,参数!$B$5)</f>
        <v>30.0089599558894</v>
      </c>
      <c r="P3372" s="17">
        <f ca="1">f_nav_periodreturnrankingper(A3372,参数!$B$6,参数!$B$5,3)</f>
        <v>0.835073068893528</v>
      </c>
      <c r="Q3372" s="25">
        <f>f_return(A3372,1,参数!$B$1-365/2,参数!$B$1)</f>
        <v>109.448119619248</v>
      </c>
      <c r="R3372" s="25">
        <f ca="1">f_return(A3372,1,参数!$B$4,参数!$B$1)</f>
        <v>35.3726812232048</v>
      </c>
      <c r="S3372" s="25">
        <f ca="1">f_return(A3372,1,参数!$B$6,参数!$B$1)</f>
        <v>38.8692325006923</v>
      </c>
      <c r="T3372" t="str">
        <f>f_info_investtype(A3372)</f>
        <v>偏股混合型基金</v>
      </c>
      <c r="U3372" t="str">
        <f>f_info_fundmanager(A3372)</f>
        <v>焦巍</v>
      </c>
      <c r="V3372">
        <f>f_info_manager_onthepostdays(A3372,1)</f>
        <v>777</v>
      </c>
      <c r="W3372" s="25">
        <f ca="1">f_return_1w(A3372,"0",参数!$B$2)</f>
        <v>-4.05625229574435</v>
      </c>
      <c r="X3372" s="25">
        <f>f_return_1m(A3372,"0",参数!$B$1)</f>
        <v>16.1129156999227</v>
      </c>
      <c r="Y3372" s="25">
        <f>f_return_3m(A3372,0,参数!$B$1)</f>
        <v>34.3721471404278</v>
      </c>
      <c r="Z3372" s="25">
        <f>f_return_6m(A3372,0,参数!B3371)</f>
        <v>46.6929470611205</v>
      </c>
      <c r="AA3372" t="str">
        <f>f_dq_status(A3372,参数!$B$1)</f>
        <v>开放申购|开放赎回</v>
      </c>
      <c r="AB3372" s="17">
        <f ca="1">f_risk_maxdownside(A3372,参数!$B$6,参数!$B$1)</f>
        <v>-30.2162250040644</v>
      </c>
      <c r="AC3372" s="17">
        <f ca="1">f_risk_maxdownside(A3372,参数!$B$4,参数!$B$1)</f>
        <v>-29.3455359494338</v>
      </c>
      <c r="AD3372" t="str">
        <f ca="1">f_risk_maxdownside_date(A3372,参数!$B$6,参数!$B$1)</f>
        <v>20180124-20190103</v>
      </c>
    </row>
    <row r="3373" spans="1:30">
      <c r="A3373" s="15" t="s">
        <v>3401</v>
      </c>
      <c r="B3373" t="str">
        <f>f_info_name(A3373)</f>
        <v>银华领先策略</v>
      </c>
      <c r="C3373" t="str">
        <f>f_info_setupdate(A3373)</f>
        <v>2008-08-20</v>
      </c>
      <c r="D3373" s="16">
        <f t="shared" si="52"/>
        <v>4541</v>
      </c>
      <c r="F3373" s="17">
        <f>f_netasset_total(A3373,参数!$B$1,100000000)</f>
        <v>10.8104562911</v>
      </c>
      <c r="G3373" s="17">
        <f ca="1">f_nav_adjustedreturn(A3373,参数!$B$2,参数!$B$1)</f>
        <v>69.4686609833855</v>
      </c>
      <c r="H3373" s="17">
        <f ca="1">f_nav_periodreturnrankingper(A3373,参数!$B$2,参数!$B$1,3)</f>
        <v>47.3994111874387</v>
      </c>
      <c r="I3373" s="17">
        <f ca="1">f_nav_adjustedreturn(A3373,参数!$B$3,参数!$B$2)</f>
        <v>54.6189979123173</v>
      </c>
      <c r="J3373" s="17">
        <f ca="1">f_nav_periodreturnrankingper(A3373,参数!$B$3,参数!$B$2,3)</f>
        <v>27.8236914600551</v>
      </c>
      <c r="K3373" s="17">
        <f ca="1">f_nav_adjustedreturn(A3373,参数!$B$4,参数!$B$3)</f>
        <v>-34.7062670555227</v>
      </c>
      <c r="L3373" s="17">
        <f ca="1">f_nav_periodreturnrankingper(A3373,参数!$B$4,参数!$B$3,3)</f>
        <v>94.6735395189003</v>
      </c>
      <c r="M3373" s="17">
        <f ca="1">f_nav_adjustedreturn(A3373,参数!$B$5,参数!$B$4)</f>
        <v>36.5429066743716</v>
      </c>
      <c r="N3373" s="17">
        <f ca="1">f_nav_periodreturnrankingper(A3373,参数!$B$5,参数!$B$4,3)</f>
        <v>16.7315175097276</v>
      </c>
      <c r="O3373" s="17">
        <f ca="1">f_nav_adjustedreturn(A3373,参数!$B$6,参数!$B$5)</f>
        <v>2.9965468387135</v>
      </c>
      <c r="P3373" s="17">
        <f ca="1">f_nav_periodreturnrankingper(A3373,参数!$B$6,参数!$B$5,3)</f>
        <v>51.5657620041754</v>
      </c>
      <c r="Q3373" s="25">
        <f>f_return(A3373,1,参数!$B$1-365/2,参数!$B$1)</f>
        <v>61.8101264816936</v>
      </c>
      <c r="R3373" s="25">
        <f ca="1">f_return(A3373,1,参数!$B$4,参数!$B$1)</f>
        <v>19.5832406701366</v>
      </c>
      <c r="S3373" s="25">
        <f ca="1">f_return(A3373,1,参数!$B$6,参数!$B$1)</f>
        <v>19.1037629137445</v>
      </c>
      <c r="T3373" t="str">
        <f>f_info_investtype(A3373)</f>
        <v>偏股混合型基金</v>
      </c>
      <c r="U3373" t="str">
        <f>f_info_fundmanager(A3373)</f>
        <v>倪明,苏静然</v>
      </c>
      <c r="V3373">
        <f>f_info_manager_onthepostdays(A3373,1)</f>
        <v>2108</v>
      </c>
      <c r="W3373" s="25">
        <f ca="1">f_return_1w(A3373,"0",参数!$B$2)</f>
        <v>-0.659475772648511</v>
      </c>
      <c r="X3373" s="25">
        <f>f_return_1m(A3373,"0",参数!$B$1)</f>
        <v>9.07036892532687</v>
      </c>
      <c r="Y3373" s="25">
        <f>f_return_3m(A3373,0,参数!$B$1)</f>
        <v>23.2127556028991</v>
      </c>
      <c r="Z3373" s="25">
        <f>f_return_6m(A3373,0,参数!B3372)</f>
        <v>20.4587873132865</v>
      </c>
      <c r="AA3373" t="str">
        <f>f_dq_status(A3373,参数!$B$1)</f>
        <v>开放申购|开放赎回</v>
      </c>
      <c r="AB3373" s="17">
        <f ca="1">f_risk_maxdownside(A3373,参数!$B$6,参数!$B$1)</f>
        <v>-38.7301606308213</v>
      </c>
      <c r="AC3373" s="17">
        <f ca="1">f_risk_maxdownside(A3373,参数!$B$4,参数!$B$1)</f>
        <v>-38.0754228879988</v>
      </c>
      <c r="AD3373" t="str">
        <f ca="1">f_risk_maxdownside_date(A3373,参数!$B$6,参数!$B$1)</f>
        <v>20180124-20190103</v>
      </c>
    </row>
    <row r="3374" spans="1:30">
      <c r="A3374" s="15" t="s">
        <v>3402</v>
      </c>
      <c r="B3374" t="str">
        <f>f_info_name(A3374)</f>
        <v>银华增强收益</v>
      </c>
      <c r="C3374" t="str">
        <f>f_info_setupdate(A3374)</f>
        <v>2008-12-03</v>
      </c>
      <c r="D3374" s="16">
        <f t="shared" si="52"/>
        <v>4436</v>
      </c>
      <c r="F3374" s="17">
        <f>f_netasset_total(A3374,参数!$B$1,100000000)</f>
        <v>2.1811046882</v>
      </c>
      <c r="G3374" s="17">
        <f ca="1">f_nav_adjustedreturn(A3374,参数!$B$2,参数!$B$1)</f>
        <v>12.2962520222069</v>
      </c>
      <c r="H3374" s="17">
        <f ca="1">f_nav_periodreturnrankingper(A3374,参数!$B$2,参数!$B$1,3)</f>
        <v>35.0943396226415</v>
      </c>
      <c r="I3374" s="17">
        <f ca="1">f_nav_adjustedreturn(A3374,参数!$B$3,参数!$B$2)</f>
        <v>5.89834233197205</v>
      </c>
      <c r="J3374" s="17">
        <f ca="1">f_nav_periodreturnrankingper(A3374,参数!$B$3,参数!$B$2,3)</f>
        <v>71.4893617021277</v>
      </c>
      <c r="K3374" s="17">
        <f ca="1">f_nav_adjustedreturn(A3374,参数!$B$4,参数!$B$3)</f>
        <v>-0.69084628670121</v>
      </c>
      <c r="L3374" s="17">
        <f ca="1">f_nav_periodreturnrankingper(A3374,参数!$B$4,参数!$B$3,3)</f>
        <v>55.8472553699284</v>
      </c>
      <c r="M3374" s="17">
        <f ca="1">f_nav_adjustedreturn(A3374,参数!$B$5,参数!$B$4)</f>
        <v>4.51671420637966</v>
      </c>
      <c r="N3374" s="17">
        <f ca="1">f_nav_periodreturnrankingper(A3374,参数!$B$5,参数!$B$4,3)</f>
        <v>42.2651933701657</v>
      </c>
      <c r="O3374" s="17">
        <f ca="1">f_nav_adjustedreturn(A3374,参数!$B$6,参数!$B$5)</f>
        <v>2.71878823273608</v>
      </c>
      <c r="P3374" s="17">
        <f ca="1">f_nav_periodreturnrankingper(A3374,参数!$B$6,参数!$B$5,3)</f>
        <v>27.5423728813559</v>
      </c>
      <c r="Q3374" s="25">
        <f>f_return(A3374,1,参数!$B$1-365/2,参数!$B$1)</f>
        <v>11.8922436332405</v>
      </c>
      <c r="R3374" s="25">
        <f ca="1">f_return(A3374,1,参数!$B$4,参数!$B$1)</f>
        <v>5.69617301432053</v>
      </c>
      <c r="S3374" s="25">
        <f ca="1">f_return(A3374,1,参数!$B$6,参数!$B$1)</f>
        <v>4.83795382789245</v>
      </c>
      <c r="T3374" t="str">
        <f>f_info_investtype(A3374)</f>
        <v>混合债券型二级基金</v>
      </c>
      <c r="U3374" t="str">
        <f>f_info_fundmanager(A3374)</f>
        <v>贾鹏,冯帆</v>
      </c>
      <c r="V3374">
        <f>f_info_manager_onthepostdays(A3374,1)</f>
        <v>358</v>
      </c>
      <c r="W3374" s="25">
        <f ca="1">f_return_1w(A3374,"0",参数!$B$2)</f>
        <v>-0.259546534178665</v>
      </c>
      <c r="X3374" s="25">
        <f>f_return_1m(A3374,"0",参数!$B$1)</f>
        <v>3.10598977565058</v>
      </c>
      <c r="Y3374" s="25">
        <f>f_return_3m(A3374,0,参数!$B$1)</f>
        <v>5.15499593176447</v>
      </c>
      <c r="Z3374" s="25">
        <f>f_return_6m(A3374,0,参数!B3373)</f>
        <v>3.26122326106585</v>
      </c>
      <c r="AA3374" t="str">
        <f>f_dq_status(A3374,参数!$B$1)</f>
        <v>暂停大额申购|开放赎回</v>
      </c>
      <c r="AB3374" s="17">
        <f ca="1">f_risk_maxdownside(A3374,参数!$B$6,参数!$B$1)</f>
        <v>-3.46820809248555</v>
      </c>
      <c r="AC3374" s="17">
        <f ca="1">f_risk_maxdownside(A3374,参数!$B$4,参数!$B$1)</f>
        <v>-3.46820809248555</v>
      </c>
      <c r="AD3374" t="str">
        <f ca="1">f_risk_maxdownside_date(A3374,参数!$B$6,参数!$B$1)</f>
        <v>20200226-20200319,20200226-20200323</v>
      </c>
    </row>
    <row r="3375" spans="1:30">
      <c r="A3375" s="15" t="s">
        <v>3403</v>
      </c>
      <c r="B3375" t="str">
        <f>f_info_name(A3375)</f>
        <v>银华和谐主题</v>
      </c>
      <c r="C3375" t="str">
        <f>f_info_setupdate(A3375)</f>
        <v>2009-04-27</v>
      </c>
      <c r="D3375" s="16">
        <f t="shared" si="52"/>
        <v>4291</v>
      </c>
      <c r="F3375" s="17">
        <f>f_netasset_total(A3375,参数!$B$1,100000000)</f>
        <v>6.0223324589</v>
      </c>
      <c r="G3375" s="17">
        <f ca="1">f_nav_adjustedreturn(A3375,参数!$B$2,参数!$B$1)</f>
        <v>85.1485148514851</v>
      </c>
      <c r="H3375" s="17">
        <f ca="1">f_nav_periodreturnrankingper(A3375,参数!$B$2,参数!$B$1,3)</f>
        <v>12.9168872419269</v>
      </c>
      <c r="I3375" s="17">
        <f ca="1">f_nav_adjustedreturn(A3375,参数!$B$3,参数!$B$2)</f>
        <v>40.0616332819723</v>
      </c>
      <c r="J3375" s="17">
        <f ca="1">f_nav_periodreturnrankingper(A3375,参数!$B$3,参数!$B$2,3)</f>
        <v>29.8773690078038</v>
      </c>
      <c r="K3375" s="17">
        <f ca="1">f_nav_adjustedreturn(A3375,参数!$B$4,参数!$B$3)</f>
        <v>-16.3300386764074</v>
      </c>
      <c r="L3375" s="17">
        <f ca="1">f_nav_periodreturnrankingper(A3375,参数!$B$4,参数!$B$3,3)</f>
        <v>53.209242618742</v>
      </c>
      <c r="M3375" s="17">
        <f ca="1">f_nav_adjustedreturn(A3375,参数!$B$5,参数!$B$4)</f>
        <v>29.0447266703479</v>
      </c>
      <c r="N3375" s="17">
        <f ca="1">f_nav_periodreturnrankingper(A3375,参数!$B$5,参数!$B$4,3)</f>
        <v>11.1111111111111</v>
      </c>
      <c r="O3375" s="17">
        <f ca="1">f_nav_adjustedreturn(A3375,参数!$B$6,参数!$B$5)</f>
        <v>4.72622478386165</v>
      </c>
      <c r="P3375" s="17">
        <f ca="1">f_nav_periodreturnrankingper(A3375,参数!$B$6,参数!$B$5,3)</f>
        <v>30.7482993197279</v>
      </c>
      <c r="Q3375" s="25">
        <f>f_return(A3375,1,参数!$B$1-365/2,参数!$B$1)</f>
        <v>88.286776299192</v>
      </c>
      <c r="R3375" s="25">
        <f ca="1">f_return(A3375,1,参数!$B$4,参数!$B$1)</f>
        <v>29.4297209887998</v>
      </c>
      <c r="S3375" s="25">
        <f ca="1">f_return(A3375,1,参数!$B$6,参数!$B$1)</f>
        <v>23.7883036647639</v>
      </c>
      <c r="T3375" t="str">
        <f>f_info_investtype(A3375)</f>
        <v>灵活配置型基金</v>
      </c>
      <c r="U3375" t="str">
        <f>f_info_fundmanager(A3375)</f>
        <v>唐能</v>
      </c>
      <c r="V3375">
        <f>f_info_manager_onthepostdays(A3375,1)</f>
        <v>2089</v>
      </c>
      <c r="W3375" s="25">
        <f ca="1">f_return_1w(A3375,"0",参数!$B$2)</f>
        <v>-1.19565217391303</v>
      </c>
      <c r="X3375" s="25">
        <f>f_return_1m(A3375,"0",参数!$B$1)</f>
        <v>13.7931034482758</v>
      </c>
      <c r="Y3375" s="25">
        <f>f_return_3m(A3375,0,参数!$B$1)</f>
        <v>30.667701863354</v>
      </c>
      <c r="Z3375" s="25">
        <f>f_return_6m(A3375,0,参数!B3374)</f>
        <v>37.8335535006605</v>
      </c>
      <c r="AA3375" t="str">
        <f>f_dq_status(A3375,参数!$B$1)</f>
        <v>开放申购|开放赎回</v>
      </c>
      <c r="AB3375" s="17">
        <f ca="1">f_risk_maxdownside(A3375,参数!$B$6,参数!$B$1)</f>
        <v>-23.7872340425532</v>
      </c>
      <c r="AC3375" s="17">
        <f ca="1">f_risk_maxdownside(A3375,参数!$B$4,参数!$B$1)</f>
        <v>-23.3632862644416</v>
      </c>
      <c r="AD3375" t="str">
        <f ca="1">f_risk_maxdownside_date(A3375,参数!$B$6,参数!$B$1)</f>
        <v>20180124-20190103</v>
      </c>
    </row>
    <row r="3376" spans="1:30">
      <c r="A3376" s="15" t="s">
        <v>3404</v>
      </c>
      <c r="B3376" t="str">
        <f>f_info_name(A3376)</f>
        <v>银华成长先锋</v>
      </c>
      <c r="C3376" t="str">
        <f>f_info_setupdate(A3376)</f>
        <v>2010-10-08</v>
      </c>
      <c r="D3376" s="16">
        <f t="shared" si="52"/>
        <v>3762</v>
      </c>
      <c r="F3376" s="17">
        <f>f_netasset_total(A3376,参数!$B$1,100000000)</f>
        <v>4.3447457377</v>
      </c>
      <c r="G3376" s="17">
        <f ca="1">f_nav_adjustedreturn(A3376,参数!$B$2,参数!$B$1)</f>
        <v>60.1301871440195</v>
      </c>
      <c r="H3376" s="17">
        <f ca="1">f_nav_periodreturnrankingper(A3376,参数!$B$2,参数!$B$1,3)</f>
        <v>34.8332451032292</v>
      </c>
      <c r="I3376" s="17">
        <f ca="1">f_nav_adjustedreturn(A3376,参数!$B$3,参数!$B$2)</f>
        <v>49.8780487804878</v>
      </c>
      <c r="J3376" s="17">
        <f ca="1">f_nav_periodreturnrankingper(A3376,参数!$B$3,参数!$B$2,3)</f>
        <v>17.9487179487179</v>
      </c>
      <c r="K3376" s="17">
        <f ca="1">f_nav_adjustedreturn(A3376,参数!$B$4,参数!$B$3)</f>
        <v>-23.3644859813084</v>
      </c>
      <c r="L3376" s="17">
        <f ca="1">f_nav_periodreturnrankingper(A3376,参数!$B$4,参数!$B$3,3)</f>
        <v>78.3055198973042</v>
      </c>
      <c r="M3376" s="17">
        <f ca="1">f_nav_adjustedreturn(A3376,参数!$B$5,参数!$B$4)</f>
        <v>-2.82846715328469</v>
      </c>
      <c r="N3376" s="17">
        <f ca="1">f_nav_periodreturnrankingper(A3376,参数!$B$5,参数!$B$4,3)</f>
        <v>95.2718676122931</v>
      </c>
      <c r="O3376" s="17">
        <f ca="1">f_nav_adjustedreturn(A3376,参数!$B$6,参数!$B$5)</f>
        <v>-11.9295436349079</v>
      </c>
      <c r="P3376" s="17">
        <f ca="1">f_nav_periodreturnrankingper(A3376,参数!$B$6,参数!$B$5,3)</f>
        <v>95.6462585034014</v>
      </c>
      <c r="Q3376" s="25">
        <f>f_return(A3376,1,参数!$B$1-365/2,参数!$B$1)</f>
        <v>12.4459053260708</v>
      </c>
      <c r="R3376" s="25">
        <f ca="1">f_return(A3376,1,参数!$B$4,参数!$B$1)</f>
        <v>22.4992092054407</v>
      </c>
      <c r="S3376" s="25">
        <f ca="1">f_return(A3376,1,参数!$B$6,参数!$B$1)</f>
        <v>9.50887036517896</v>
      </c>
      <c r="T3376" t="str">
        <f>f_info_investtype(A3376)</f>
        <v>灵活配置型基金</v>
      </c>
      <c r="U3376" t="str">
        <f>f_info_fundmanager(A3376)</f>
        <v>刘辉,王利刚</v>
      </c>
      <c r="V3376">
        <f>f_info_manager_onthepostdays(A3376,1)</f>
        <v>426</v>
      </c>
      <c r="W3376" s="25">
        <f ca="1">f_return_1w(A3376,"0",参数!$B$2)</f>
        <v>-4.13416536661467</v>
      </c>
      <c r="X3376" s="25">
        <f>f_return_1m(A3376,"0",参数!$B$1)</f>
        <v>4.34782608695653</v>
      </c>
      <c r="Y3376" s="25">
        <f>f_return_3m(A3376,0,参数!$B$1)</f>
        <v>8.13186813186813</v>
      </c>
      <c r="Z3376" s="25">
        <f>f_return_6m(A3376,0,参数!B3375)</f>
        <v>-7.46341463414634</v>
      </c>
      <c r="AA3376" t="str">
        <f>f_dq_status(A3376,参数!$B$1)</f>
        <v>开放申购|开放赎回</v>
      </c>
      <c r="AB3376" s="17">
        <f ca="1">f_risk_maxdownside(A3376,参数!$B$6,参数!$B$1)</f>
        <v>-40.5877680698967</v>
      </c>
      <c r="AC3376" s="17">
        <f ca="1">f_risk_maxdownside(A3376,参数!$B$4,参数!$B$1)</f>
        <v>-31.9381255686988</v>
      </c>
      <c r="AD3376" t="str">
        <f ca="1">f_risk_maxdownside_date(A3376,参数!$B$6,参数!$B$1)</f>
        <v>20160223-20181018</v>
      </c>
    </row>
    <row r="3377" spans="1:30">
      <c r="A3377" s="15" t="s">
        <v>3405</v>
      </c>
      <c r="B3377" t="str">
        <f>f_info_name(A3377)</f>
        <v>银华信用双利A</v>
      </c>
      <c r="C3377" t="str">
        <f>f_info_setupdate(A3377)</f>
        <v>2010-12-03</v>
      </c>
      <c r="D3377" s="16">
        <f t="shared" si="52"/>
        <v>3706</v>
      </c>
      <c r="F3377" s="17">
        <f>f_netasset_total(A3377,参数!$B$1,100000000)</f>
        <v>31.233122598</v>
      </c>
      <c r="G3377" s="17">
        <f ca="1">f_nav_adjustedreturn(A3377,参数!$B$2,参数!$B$1)</f>
        <v>12.8610377198278</v>
      </c>
      <c r="H3377" s="17">
        <f ca="1">f_nav_periodreturnrankingper(A3377,参数!$B$2,参数!$B$1,3)</f>
        <v>32.0754716981132</v>
      </c>
      <c r="I3377" s="17">
        <f ca="1">f_nav_adjustedreturn(A3377,参数!$B$3,参数!$B$2)</f>
        <v>10.6854662589909</v>
      </c>
      <c r="J3377" s="17">
        <f ca="1">f_nav_periodreturnrankingper(A3377,参数!$B$3,参数!$B$2,3)</f>
        <v>35.531914893617</v>
      </c>
      <c r="K3377" s="17">
        <f ca="1">f_nav_adjustedreturn(A3377,参数!$B$4,参数!$B$3)</f>
        <v>-2.05254515599343</v>
      </c>
      <c r="L3377" s="17">
        <f ca="1">f_nav_periodreturnrankingper(A3377,参数!$B$4,参数!$B$3,3)</f>
        <v>65.6324582338902</v>
      </c>
      <c r="M3377" s="17">
        <f ca="1">f_nav_adjustedreturn(A3377,参数!$B$5,参数!$B$4)</f>
        <v>4.71698113207549</v>
      </c>
      <c r="N3377" s="17">
        <f ca="1">f_nav_periodreturnrankingper(A3377,参数!$B$5,参数!$B$4,3)</f>
        <v>40.6077348066298</v>
      </c>
      <c r="O3377" s="17">
        <f ca="1">f_nav_adjustedreturn(A3377,参数!$B$6,参数!$B$5)</f>
        <v>1.70045227011289</v>
      </c>
      <c r="P3377" s="17">
        <f ca="1">f_nav_periodreturnrankingper(A3377,参数!$B$6,参数!$B$5,3)</f>
        <v>45.7627118644068</v>
      </c>
      <c r="Q3377" s="25">
        <f>f_return(A3377,1,参数!$B$1-365/2,参数!$B$1)</f>
        <v>12.878561637544</v>
      </c>
      <c r="R3377" s="25">
        <f ca="1">f_return(A3377,1,参数!$B$4,参数!$B$1)</f>
        <v>6.95044936960205</v>
      </c>
      <c r="S3377" s="25">
        <f ca="1">f_return(A3377,1,参数!$B$6,参数!$B$1)</f>
        <v>5.37921187276877</v>
      </c>
      <c r="T3377" t="str">
        <f>f_info_investtype(A3377)</f>
        <v>混合债券型二级基金</v>
      </c>
      <c r="U3377" t="str">
        <f>f_info_fundmanager(A3377)</f>
        <v>贾鹏,孙慧</v>
      </c>
      <c r="V3377">
        <f>f_info_manager_onthepostdays(A3377,1)</f>
        <v>594</v>
      </c>
      <c r="W3377" s="25">
        <f ca="1">f_return_1w(A3377,"0",参数!$B$2)</f>
        <v>-0.171232876712331</v>
      </c>
      <c r="X3377" s="25">
        <f>f_return_1m(A3377,"0",参数!$B$1)</f>
        <v>3.16666666666667</v>
      </c>
      <c r="Y3377" s="25">
        <f>f_return_3m(A3377,0,参数!$B$1)</f>
        <v>5.10860222150095</v>
      </c>
      <c r="Z3377" s="25">
        <f>f_return_6m(A3377,0,参数!B3376)</f>
        <v>4.27732954133522</v>
      </c>
      <c r="AA3377" t="str">
        <f>f_dq_status(A3377,参数!$B$1)</f>
        <v>开放申购|开放赎回</v>
      </c>
      <c r="AB3377" s="17">
        <f ca="1">f_risk_maxdownside(A3377,参数!$B$6,参数!$B$1)</f>
        <v>-4.58640458640459</v>
      </c>
      <c r="AC3377" s="17">
        <f ca="1">f_risk_maxdownside(A3377,参数!$B$4,参数!$B$1)</f>
        <v>-4.58640458640459</v>
      </c>
      <c r="AD3377" t="str">
        <f ca="1">f_risk_maxdownside_date(A3377,参数!$B$6,参数!$B$1)</f>
        <v>20180127-20181018</v>
      </c>
    </row>
    <row r="3378" spans="1:30">
      <c r="A3378" s="15" t="s">
        <v>3406</v>
      </c>
      <c r="B3378" t="str">
        <f>f_info_name(A3378)</f>
        <v>银华永祥</v>
      </c>
      <c r="C3378" t="str">
        <f>f_info_setupdate(A3378)</f>
        <v>2017-08-08</v>
      </c>
      <c r="D3378" s="16">
        <f t="shared" si="52"/>
        <v>1266</v>
      </c>
      <c r="F3378" s="17">
        <f>f_netasset_total(A3378,参数!$B$1,100000000)</f>
        <v>1.1497123157</v>
      </c>
      <c r="G3378" s="17">
        <f ca="1">f_nav_adjustedreturn(A3378,参数!$B$2,参数!$B$1)</f>
        <v>60.2106969205835</v>
      </c>
      <c r="H3378" s="17">
        <f ca="1">f_nav_periodreturnrankingper(A3378,参数!$B$2,参数!$B$1,3)</f>
        <v>34.7273689782954</v>
      </c>
      <c r="I3378" s="17">
        <f ca="1">f_nav_adjustedreturn(A3378,参数!$B$3,参数!$B$2)</f>
        <v>45.6906729634002</v>
      </c>
      <c r="J3378" s="17">
        <f ca="1">f_nav_periodreturnrankingper(A3378,参数!$B$3,参数!$B$2,3)</f>
        <v>22.6309921962096</v>
      </c>
      <c r="K3378" s="17">
        <f ca="1">f_nav_adjustedreturn(A3378,参数!$B$4,参数!$B$3)</f>
        <v>-23</v>
      </c>
      <c r="L3378" s="17">
        <f ca="1">f_nav_periodreturnrankingper(A3378,参数!$B$4,参数!$B$3,3)</f>
        <v>76.7650834403081</v>
      </c>
      <c r="M3378" s="17">
        <f ca="1">f_nav_adjustedreturn(A3378,参数!$B$5,参数!$B$4)</f>
        <v>0</v>
      </c>
      <c r="N3378" s="17">
        <f ca="1">f_nav_periodreturnrankingper(A3378,参数!$B$5,参数!$B$4,3)</f>
        <v>0</v>
      </c>
      <c r="O3378" s="17">
        <f ca="1">f_nav_adjustedreturn(A3378,参数!$B$6,参数!$B$5)</f>
        <v>0</v>
      </c>
      <c r="P3378" s="17">
        <f ca="1">f_nav_periodreturnrankingper(A3378,参数!$B$6,参数!$B$5,3)</f>
        <v>0</v>
      </c>
      <c r="Q3378" s="25">
        <f>f_return(A3378,1,参数!$B$1-365/2,参数!$B$1)</f>
        <v>45.2290834171397</v>
      </c>
      <c r="R3378" s="25">
        <f ca="1">f_return(A3378,1,参数!$B$4,参数!$B$1)</f>
        <v>21.5608954947706</v>
      </c>
      <c r="S3378" s="25">
        <f ca="1">f_return(A3378,1,参数!$B$6,参数!$B$1)</f>
        <v>0</v>
      </c>
      <c r="T3378" t="str">
        <f>f_info_investtype(A3378)</f>
        <v>灵活配置型基金</v>
      </c>
      <c r="U3378" t="str">
        <f>f_info_fundmanager(A3378)</f>
        <v>贾鹏,孙慧,郭思捷</v>
      </c>
      <c r="V3378">
        <f>f_info_manager_onthepostdays(A3378,1)</f>
        <v>1283</v>
      </c>
      <c r="W3378" s="25">
        <f ca="1">f_return_1w(A3378,"0",参数!$B$2)</f>
        <v>-1.2009607686149</v>
      </c>
      <c r="X3378" s="25">
        <f>f_return_1m(A3378,"0",参数!$B$1)</f>
        <v>10.9427609427609</v>
      </c>
      <c r="Y3378" s="25">
        <f>f_return_3m(A3378,0,参数!$B$1)</f>
        <v>21.5119852489244</v>
      </c>
      <c r="Z3378" s="25">
        <f>f_return_6m(A3378,0,参数!B3377)</f>
        <v>20.6697459584296</v>
      </c>
      <c r="AA3378" t="str">
        <f>f_dq_status(A3378,参数!$B$1)</f>
        <v>开放申购|开放赎回</v>
      </c>
      <c r="AB3378" s="17">
        <f ca="1">f_risk_maxdownside(A3378,参数!$B$6,参数!$B$1)</f>
        <v>-27.2317403065825</v>
      </c>
      <c r="AC3378" s="17">
        <f ca="1">f_risk_maxdownside(A3378,参数!$B$4,参数!$B$1)</f>
        <v>-27.2317403065825</v>
      </c>
      <c r="AD3378" t="str">
        <f ca="1">f_risk_maxdownside_date(A3378,参数!$B$6,参数!$B$1)</f>
        <v>20180125-20190103</v>
      </c>
    </row>
    <row r="3379" spans="1:30">
      <c r="A3379" s="15" t="s">
        <v>3407</v>
      </c>
      <c r="B3379" t="str">
        <f>f_info_name(A3379)</f>
        <v>银华中小盘精选</v>
      </c>
      <c r="C3379" t="str">
        <f>f_info_setupdate(A3379)</f>
        <v>2012-06-20</v>
      </c>
      <c r="D3379" s="16">
        <f t="shared" si="52"/>
        <v>3141</v>
      </c>
      <c r="F3379" s="17">
        <f>f_netasset_total(A3379,参数!$B$1,100000000)</f>
        <v>76.8380590891</v>
      </c>
      <c r="G3379" s="17">
        <f ca="1">f_nav_adjustedreturn(A3379,参数!$B$2,参数!$B$1)</f>
        <v>58.2826747720365</v>
      </c>
      <c r="H3379" s="17">
        <f ca="1">f_nav_periodreturnrankingper(A3379,参数!$B$2,参数!$B$1,3)</f>
        <v>64.2787046123651</v>
      </c>
      <c r="I3379" s="17">
        <f ca="1">f_nav_adjustedreturn(A3379,参数!$B$3,参数!$B$2)</f>
        <v>67.8446243752803</v>
      </c>
      <c r="J3379" s="17">
        <f ca="1">f_nav_periodreturnrankingper(A3379,参数!$B$3,参数!$B$2,3)</f>
        <v>10.6060606060606</v>
      </c>
      <c r="K3379" s="17">
        <f ca="1">f_nav_adjustedreturn(A3379,参数!$B$4,参数!$B$3)</f>
        <v>-24.7139638200629</v>
      </c>
      <c r="L3379" s="17">
        <f ca="1">f_nav_periodreturnrankingper(A3379,参数!$B$4,参数!$B$3,3)</f>
        <v>52.9209621993127</v>
      </c>
      <c r="M3379" s="17">
        <f ca="1">f_nav_adjustedreturn(A3379,参数!$B$5,参数!$B$4)</f>
        <v>32.2370977037598</v>
      </c>
      <c r="N3379" s="17">
        <f ca="1">f_nav_periodreturnrankingper(A3379,参数!$B$5,参数!$B$4,3)</f>
        <v>25.0972762645914</v>
      </c>
      <c r="O3379" s="17">
        <f ca="1">f_nav_adjustedreturn(A3379,参数!$B$6,参数!$B$5)</f>
        <v>21.4188394335283</v>
      </c>
      <c r="P3379" s="17">
        <f ca="1">f_nav_periodreturnrankingper(A3379,参数!$B$6,参数!$B$5,3)</f>
        <v>4.80167014613779</v>
      </c>
      <c r="Q3379" s="25">
        <f>f_return(A3379,1,参数!$B$1-365/2,参数!$B$1)</f>
        <v>49.2894275099316</v>
      </c>
      <c r="R3379" s="25">
        <f ca="1">f_return(A3379,1,参数!$B$4,参数!$B$1)</f>
        <v>25.9679866090623</v>
      </c>
      <c r="S3379" s="25">
        <f ca="1">f_return(A3379,1,参数!$B$6,参数!$B$1)</f>
        <v>26.2277234825496</v>
      </c>
      <c r="T3379" t="str">
        <f>f_info_investtype(A3379)</f>
        <v>偏股混合型基金</v>
      </c>
      <c r="U3379" t="str">
        <f>f_info_fundmanager(A3379)</f>
        <v>李晓星,张萍,杜宇</v>
      </c>
      <c r="V3379">
        <f>f_info_manager_onthepostdays(A3379,1)</f>
        <v>2046</v>
      </c>
      <c r="W3379" s="25">
        <f ca="1">f_return_1w(A3379,"0",参数!$B$2)</f>
        <v>-1.82767624020886</v>
      </c>
      <c r="X3379" s="25">
        <f>f_return_1m(A3379,"0",参数!$B$1)</f>
        <v>6.68373879641487</v>
      </c>
      <c r="Y3379" s="25">
        <f>f_return_3m(A3379,0,参数!$B$1)</f>
        <v>16.3362189332589</v>
      </c>
      <c r="Z3379" s="25">
        <f>f_return_6m(A3379,0,参数!B3378)</f>
        <v>10.310421286031</v>
      </c>
      <c r="AA3379" t="str">
        <f>f_dq_status(A3379,参数!$B$1)</f>
        <v>开放申购|开放赎回</v>
      </c>
      <c r="AB3379" s="17">
        <f ca="1">f_risk_maxdownside(A3379,参数!$B$6,参数!$B$1)</f>
        <v>-33.5945743447026</v>
      </c>
      <c r="AC3379" s="17">
        <f ca="1">f_risk_maxdownside(A3379,参数!$B$4,参数!$B$1)</f>
        <v>-31.3352181463714</v>
      </c>
      <c r="AD3379" t="str">
        <f ca="1">f_risk_maxdownside_date(A3379,参数!$B$6,参数!$B$1)</f>
        <v>20171114-20190103</v>
      </c>
    </row>
    <row r="3380" spans="1:30">
      <c r="A3380" s="15" t="s">
        <v>3408</v>
      </c>
      <c r="B3380" t="str">
        <f>f_info_name(A3380)</f>
        <v>长城久恒</v>
      </c>
      <c r="C3380" t="str">
        <f>f_info_setupdate(A3380)</f>
        <v>2003-10-31</v>
      </c>
      <c r="D3380" s="16">
        <f t="shared" si="52"/>
        <v>6296</v>
      </c>
      <c r="F3380" s="17">
        <f>f_netasset_total(A3380,参数!$B$1,100000000)</f>
        <v>0.9380079024</v>
      </c>
      <c r="G3380" s="17">
        <f ca="1">f_nav_adjustedreturn(A3380,参数!$B$2,参数!$B$1)</f>
        <v>37.7094810089881</v>
      </c>
      <c r="H3380" s="17">
        <f ca="1">f_nav_periodreturnrankingper(A3380,参数!$B$2,参数!$B$1,3)</f>
        <v>55.9555320275278</v>
      </c>
      <c r="I3380" s="17">
        <f ca="1">f_nav_adjustedreturn(A3380,参数!$B$3,参数!$B$2)</f>
        <v>65.1819923371647</v>
      </c>
      <c r="J3380" s="17">
        <f ca="1">f_nav_periodreturnrankingper(A3380,参数!$B$3,参数!$B$2,3)</f>
        <v>6.41025641025641</v>
      </c>
      <c r="K3380" s="17">
        <f ca="1">f_nav_adjustedreturn(A3380,参数!$B$4,参数!$B$3)</f>
        <v>-25.2684323550465</v>
      </c>
      <c r="L3380" s="17">
        <f ca="1">f_nav_periodreturnrankingper(A3380,参数!$B$4,参数!$B$3,3)</f>
        <v>83.6970474967908</v>
      </c>
      <c r="M3380" s="17">
        <f ca="1">f_nav_adjustedreturn(A3380,参数!$B$5,参数!$B$4)</f>
        <v>1.16391949212362</v>
      </c>
      <c r="N3380" s="17">
        <f ca="1">f_nav_periodreturnrankingper(A3380,参数!$B$5,参数!$B$4,3)</f>
        <v>91.0953506698188</v>
      </c>
      <c r="O3380" s="17">
        <f ca="1">f_nav_adjustedreturn(A3380,参数!$B$6,参数!$B$5)</f>
        <v>-0.333777482630897</v>
      </c>
      <c r="P3380" s="17">
        <f ca="1">f_nav_periodreturnrankingper(A3380,参数!$B$6,参数!$B$5,3)</f>
        <v>77.8231292517007</v>
      </c>
      <c r="Q3380" s="25">
        <f>f_return(A3380,1,参数!$B$1-365/2,参数!$B$1)</f>
        <v>31.7266224784423</v>
      </c>
      <c r="R3380" s="25">
        <f ca="1">f_return(A3380,1,参数!$B$4,参数!$B$1)</f>
        <v>19.3273865629839</v>
      </c>
      <c r="S3380" s="25">
        <f ca="1">f_return(A3380,1,参数!$B$6,参数!$B$1)</f>
        <v>11.239637081538</v>
      </c>
      <c r="T3380" t="str">
        <f>f_info_investtype(A3380)</f>
        <v>灵活配置型基金</v>
      </c>
      <c r="U3380" t="str">
        <f>f_info_fundmanager(A3380)</f>
        <v>储雯玉</v>
      </c>
      <c r="V3380">
        <f>f_info_manager_onthepostdays(A3380,1)</f>
        <v>1428</v>
      </c>
      <c r="W3380" s="25">
        <f ca="1">f_return_1w(A3380,"0",参数!$B$2)</f>
        <v>1.86060248080329</v>
      </c>
      <c r="X3380" s="25">
        <f>f_return_1m(A3380,"0",参数!$B$1)</f>
        <v>9.29172994615493</v>
      </c>
      <c r="Y3380" s="25">
        <f>f_return_3m(A3380,0,参数!$B$1)</f>
        <v>23.6166779449274</v>
      </c>
      <c r="Z3380" s="25">
        <f>f_return_6m(A3380,0,参数!B3379)</f>
        <v>-2.4500066216395</v>
      </c>
      <c r="AA3380" t="str">
        <f>f_dq_status(A3380,参数!$B$1)</f>
        <v>开放申购|开放赎回</v>
      </c>
      <c r="AB3380" s="17">
        <f ca="1">f_risk_maxdownside(A3380,参数!$B$6,参数!$B$1)</f>
        <v>-35.203679369251</v>
      </c>
      <c r="AC3380" s="17">
        <f ca="1">f_risk_maxdownside(A3380,参数!$B$4,参数!$B$1)</f>
        <v>-29.7578347578347</v>
      </c>
      <c r="AD3380" t="str">
        <f ca="1">f_risk_maxdownside_date(A3380,参数!$B$6,参数!$B$1)</f>
        <v>20171114-20190103</v>
      </c>
    </row>
    <row r="3381" spans="1:30">
      <c r="A3381" s="15" t="s">
        <v>3409</v>
      </c>
      <c r="B3381" t="str">
        <f>f_info_name(A3381)</f>
        <v>长城消费增值</v>
      </c>
      <c r="C3381" t="str">
        <f>f_info_setupdate(A3381)</f>
        <v>2006-04-06</v>
      </c>
      <c r="D3381" s="16">
        <f t="shared" si="52"/>
        <v>5408</v>
      </c>
      <c r="F3381" s="17">
        <f>f_netasset_total(A3381,参数!$B$1,100000000)</f>
        <v>16.6052699873</v>
      </c>
      <c r="G3381" s="17">
        <f ca="1">f_nav_adjustedreturn(A3381,参数!$B$2,参数!$B$1)</f>
        <v>53.3633872536021</v>
      </c>
      <c r="H3381" s="17">
        <f ca="1">f_nav_periodreturnrankingper(A3381,参数!$B$2,参数!$B$1,3)</f>
        <v>74.288518155054</v>
      </c>
      <c r="I3381" s="17">
        <f ca="1">f_nav_adjustedreturn(A3381,参数!$B$3,参数!$B$2)</f>
        <v>40.9192825112108</v>
      </c>
      <c r="J3381" s="17">
        <f ca="1">f_nav_periodreturnrankingper(A3381,参数!$B$3,参数!$B$2,3)</f>
        <v>53.7190082644628</v>
      </c>
      <c r="K3381" s="17">
        <f ca="1">f_nav_adjustedreturn(A3381,参数!$B$4,参数!$B$3)</f>
        <v>-18.2401466544455</v>
      </c>
      <c r="L3381" s="17">
        <f ca="1">f_nav_periodreturnrankingper(A3381,参数!$B$4,参数!$B$3,3)</f>
        <v>22.1649484536082</v>
      </c>
      <c r="M3381" s="17">
        <f ca="1">f_nav_adjustedreturn(A3381,参数!$B$5,参数!$B$4)</f>
        <v>15.6404230317274</v>
      </c>
      <c r="N3381" s="17">
        <f ca="1">f_nav_periodreturnrankingper(A3381,参数!$B$5,参数!$B$4,3)</f>
        <v>64.3968871595331</v>
      </c>
      <c r="O3381" s="17">
        <f ca="1">f_nav_adjustedreturn(A3381,参数!$B$6,参数!$B$5)</f>
        <v>-1.58326591933432</v>
      </c>
      <c r="P3381" s="17">
        <f ca="1">f_nav_periodreturnrankingper(A3381,参数!$B$6,参数!$B$5,3)</f>
        <v>66.5970772442589</v>
      </c>
      <c r="Q3381" s="25">
        <f>f_return(A3381,1,参数!$B$1-365/2,参数!$B$1)</f>
        <v>34.7686193945067</v>
      </c>
      <c r="R3381" s="25">
        <f ca="1">f_return(A3381,1,参数!$B$4,参数!$B$1)</f>
        <v>20.874738466081</v>
      </c>
      <c r="S3381" s="25">
        <f ca="1">f_return(A3381,1,参数!$B$6,参数!$B$1)</f>
        <v>14.9106831848886</v>
      </c>
      <c r="T3381" t="str">
        <f>f_info_investtype(A3381)</f>
        <v>偏股混合型基金</v>
      </c>
      <c r="U3381" t="str">
        <f>f_info_fundmanager(A3381)</f>
        <v>龙宇飞</v>
      </c>
      <c r="V3381">
        <f>f_info_manager_onthepostdays(A3381,1)</f>
        <v>1212</v>
      </c>
      <c r="W3381" s="25">
        <f ca="1">f_return_1w(A3381,"0",参数!$B$2)</f>
        <v>-0.641138239943799</v>
      </c>
      <c r="X3381" s="25">
        <f>f_return_1m(A3381,"0",参数!$B$1)</f>
        <v>9.90055108633687</v>
      </c>
      <c r="Y3381" s="25">
        <f>f_return_3m(A3381,0,参数!$B$1)</f>
        <v>15.152319638946</v>
      </c>
      <c r="Z3381" s="25">
        <f>f_return_6m(A3381,0,参数!B3380)</f>
        <v>13.5143512491476</v>
      </c>
      <c r="AA3381" t="str">
        <f>f_dq_status(A3381,参数!$B$1)</f>
        <v>开放申购|开放赎回</v>
      </c>
      <c r="AB3381" s="17">
        <f ca="1">f_risk_maxdownside(A3381,参数!$B$6,参数!$B$1)</f>
        <v>-25.8371309688924</v>
      </c>
      <c r="AC3381" s="17">
        <f ca="1">f_risk_maxdownside(A3381,参数!$B$4,参数!$B$1)</f>
        <v>-25.8371309688924</v>
      </c>
      <c r="AD3381" t="str">
        <f ca="1">f_risk_maxdownside_date(A3381,参数!$B$6,参数!$B$1)</f>
        <v>20180601-20181029</v>
      </c>
    </row>
    <row r="3382" spans="1:30">
      <c r="A3382" s="15" t="s">
        <v>3410</v>
      </c>
      <c r="B3382" t="str">
        <f>f_info_name(A3382)</f>
        <v>长城安心回报</v>
      </c>
      <c r="C3382" t="str">
        <f>f_info_setupdate(A3382)</f>
        <v>2006-08-22</v>
      </c>
      <c r="D3382" s="16">
        <f t="shared" si="52"/>
        <v>5270</v>
      </c>
      <c r="F3382" s="17">
        <f>f_netasset_total(A3382,参数!$B$1,100000000)</f>
        <v>17.5062710935</v>
      </c>
      <c r="G3382" s="17">
        <f ca="1">f_nav_adjustedreturn(A3382,参数!$B$2,参数!$B$1)</f>
        <v>72.2765871411242</v>
      </c>
      <c r="H3382" s="17">
        <f ca="1">f_nav_periodreturnrankingper(A3382,参数!$B$2,参数!$B$1,3)</f>
        <v>22.4457384859714</v>
      </c>
      <c r="I3382" s="17">
        <f ca="1">f_nav_adjustedreturn(A3382,参数!$B$3,参数!$B$2)</f>
        <v>43.7289317679879</v>
      </c>
      <c r="J3382" s="17">
        <f ca="1">f_nav_periodreturnrankingper(A3382,参数!$B$3,参数!$B$2,3)</f>
        <v>24.5819397993311</v>
      </c>
      <c r="K3382" s="17">
        <f ca="1">f_nav_adjustedreturn(A3382,参数!$B$4,参数!$B$3)</f>
        <v>-26.1418269230769</v>
      </c>
      <c r="L3382" s="17">
        <f ca="1">f_nav_periodreturnrankingper(A3382,参数!$B$4,参数!$B$3,3)</f>
        <v>86.9062901155327</v>
      </c>
      <c r="M3382" s="17">
        <f ca="1">f_nav_adjustedreturn(A3382,参数!$B$5,参数!$B$4)</f>
        <v>25.1445705718569</v>
      </c>
      <c r="N3382" s="17">
        <f ca="1">f_nav_periodreturnrankingper(A3382,参数!$B$5,参数!$B$4,3)</f>
        <v>15.5240346729708</v>
      </c>
      <c r="O3382" s="17">
        <f ca="1">f_nav_adjustedreturn(A3382,参数!$B$6,参数!$B$5)</f>
        <v>2.10308379644766</v>
      </c>
      <c r="P3382" s="17">
        <f ca="1">f_nav_periodreturnrankingper(A3382,参数!$B$6,参数!$B$5,3)</f>
        <v>62.312925170068</v>
      </c>
      <c r="Q3382" s="25">
        <f>f_return(A3382,1,参数!$B$1-365/2,参数!$B$1)</f>
        <v>52.9924921741003</v>
      </c>
      <c r="R3382" s="25">
        <f ca="1">f_return(A3382,1,参数!$B$4,参数!$B$1)</f>
        <v>22.2671918361499</v>
      </c>
      <c r="S3382" s="25">
        <f ca="1">f_return(A3382,1,参数!$B$6,参数!$B$1)</f>
        <v>18.3215525901363</v>
      </c>
      <c r="T3382" t="str">
        <f>f_info_investtype(A3382)</f>
        <v>灵活配置型基金</v>
      </c>
      <c r="U3382" t="str">
        <f>f_info_fundmanager(A3382)</f>
        <v>何以广</v>
      </c>
      <c r="V3382">
        <f>f_info_manager_onthepostdays(A3382,1)</f>
        <v>1428</v>
      </c>
      <c r="W3382" s="25">
        <f ca="1">f_return_1w(A3382,"0",参数!$B$2)</f>
        <v>-0.992873728881423</v>
      </c>
      <c r="X3382" s="25">
        <f>f_return_1m(A3382,"0",参数!$B$1)</f>
        <v>11.8156527216419</v>
      </c>
      <c r="Y3382" s="25">
        <f>f_return_3m(A3382,0,参数!$B$1)</f>
        <v>19.8492179588162</v>
      </c>
      <c r="Z3382" s="25">
        <f>f_return_6m(A3382,0,参数!B3381)</f>
        <v>17.0090031807645</v>
      </c>
      <c r="AA3382" t="str">
        <f>f_dq_status(A3382,参数!$B$1)</f>
        <v>开放申购|开放赎回</v>
      </c>
      <c r="AB3382" s="17">
        <f ca="1">f_risk_maxdownside(A3382,参数!$B$6,参数!$B$1)</f>
        <v>-29.7659430122117</v>
      </c>
      <c r="AC3382" s="17">
        <f ca="1">f_risk_maxdownside(A3382,参数!$B$4,参数!$B$1)</f>
        <v>-29.1288721547151</v>
      </c>
      <c r="AD3382" t="str">
        <f ca="1">f_risk_maxdownside_date(A3382,参数!$B$6,参数!$B$1)</f>
        <v>20180125-20190103</v>
      </c>
    </row>
    <row r="3383" spans="1:30">
      <c r="A3383" s="15" t="s">
        <v>3411</v>
      </c>
      <c r="B3383" t="str">
        <f>f_info_name(A3383)</f>
        <v>长城品牌优选</v>
      </c>
      <c r="C3383" t="str">
        <f>f_info_setupdate(A3383)</f>
        <v>2007-08-06</v>
      </c>
      <c r="D3383" s="16">
        <f t="shared" si="52"/>
        <v>4921</v>
      </c>
      <c r="F3383" s="17">
        <f>f_netasset_total(A3383,参数!$B$1,100000000)</f>
        <v>30.4353496809</v>
      </c>
      <c r="G3383" s="17">
        <f ca="1">f_nav_adjustedreturn(A3383,参数!$B$2,参数!$B$1)</f>
        <v>92.0288318846724</v>
      </c>
      <c r="H3383" s="17">
        <f ca="1">f_nav_periodreturnrankingper(A3383,参数!$B$2,参数!$B$1,3)</f>
        <v>16.2904808635918</v>
      </c>
      <c r="I3383" s="17">
        <f ca="1">f_nav_adjustedreturn(A3383,参数!$B$3,参数!$B$2)</f>
        <v>44.9953328029131</v>
      </c>
      <c r="J3383" s="17">
        <f ca="1">f_nav_periodreturnrankingper(A3383,参数!$B$3,参数!$B$2,3)</f>
        <v>45.1790633608815</v>
      </c>
      <c r="K3383" s="17">
        <f ca="1">f_nav_adjustedreturn(A3383,参数!$B$4,参数!$B$3)</f>
        <v>-29.5491870287353</v>
      </c>
      <c r="L3383" s="17">
        <f ca="1">f_nav_periodreturnrankingper(A3383,参数!$B$4,参数!$B$3,3)</f>
        <v>78.0068728522337</v>
      </c>
      <c r="M3383" s="17">
        <f ca="1">f_nav_adjustedreturn(A3383,参数!$B$5,参数!$B$4)</f>
        <v>41.5279672578445</v>
      </c>
      <c r="N3383" s="17">
        <f ca="1">f_nav_periodreturnrankingper(A3383,参数!$B$5,参数!$B$4,3)</f>
        <v>9.14396887159533</v>
      </c>
      <c r="O3383" s="17">
        <f ca="1">f_nav_adjustedreturn(A3383,参数!$B$6,参数!$B$5)</f>
        <v>8.02233323538056</v>
      </c>
      <c r="P3383" s="17">
        <f ca="1">f_nav_periodreturnrankingper(A3383,参数!$B$6,参数!$B$5,3)</f>
        <v>31.9415448851775</v>
      </c>
      <c r="Q3383" s="25">
        <f>f_return(A3383,1,参数!$B$1-365/2,参数!$B$1)</f>
        <v>100.794651587602</v>
      </c>
      <c r="R3383" s="25">
        <f ca="1">f_return(A3383,1,参数!$B$4,参数!$B$1)</f>
        <v>25.154508355647</v>
      </c>
      <c r="S3383" s="25">
        <f ca="1">f_return(A3383,1,参数!$B$6,参数!$B$1)</f>
        <v>24.3955079778952</v>
      </c>
      <c r="T3383" t="str">
        <f>f_info_investtype(A3383)</f>
        <v>偏股混合型基金</v>
      </c>
      <c r="U3383" t="str">
        <f>f_info_fundmanager(A3383)</f>
        <v>杨建华</v>
      </c>
      <c r="V3383">
        <f>f_info_manager_onthepostdays(A3383,1)</f>
        <v>2795</v>
      </c>
      <c r="W3383" s="25">
        <f ca="1">f_return_1w(A3383,"0",参数!$B$2)</f>
        <v>-6.02961684042764</v>
      </c>
      <c r="X3383" s="25">
        <f>f_return_1m(A3383,"0",参数!$B$1)</f>
        <v>11.5608834879711</v>
      </c>
      <c r="Y3383" s="25">
        <f>f_return_3m(A3383,0,参数!$B$1)</f>
        <v>31.1676401023314</v>
      </c>
      <c r="Z3383" s="25">
        <f>f_return_6m(A3383,0,参数!B3382)</f>
        <v>42.0236739141201</v>
      </c>
      <c r="AA3383" t="str">
        <f>f_dq_status(A3383,参数!$B$1)</f>
        <v>开放申购|开放赎回</v>
      </c>
      <c r="AB3383" s="17">
        <f ca="1">f_risk_maxdownside(A3383,参数!$B$6,参数!$B$1)</f>
        <v>-37.2888527541389</v>
      </c>
      <c r="AC3383" s="17">
        <f ca="1">f_risk_maxdownside(A3383,参数!$B$4,参数!$B$1)</f>
        <v>-36.4667285951417</v>
      </c>
      <c r="AD3383" t="str">
        <f ca="1">f_risk_maxdownside_date(A3383,参数!$B$6,参数!$B$1)</f>
        <v>20180124-20190103</v>
      </c>
    </row>
    <row r="3384" spans="1:30">
      <c r="A3384" s="15" t="s">
        <v>3412</v>
      </c>
      <c r="B3384" t="str">
        <f>f_info_name(A3384)</f>
        <v>长城稳健增利A</v>
      </c>
      <c r="C3384" t="str">
        <f>f_info_setupdate(A3384)</f>
        <v>2008-08-27</v>
      </c>
      <c r="D3384" s="16">
        <f t="shared" si="52"/>
        <v>4534</v>
      </c>
      <c r="F3384" s="17">
        <f>f_netasset_total(A3384,参数!$B$1,100000000)</f>
        <v>11.9917119934</v>
      </c>
      <c r="G3384" s="17">
        <f ca="1">f_nav_adjustedreturn(A3384,参数!$B$2,参数!$B$1)</f>
        <v>2.71263126858948</v>
      </c>
      <c r="H3384" s="17">
        <f ca="1">f_nav_periodreturnrankingper(A3384,参数!$B$2,参数!$B$1,3)</f>
        <v>88.1132075471698</v>
      </c>
      <c r="I3384" s="17">
        <f ca="1">f_nav_adjustedreturn(A3384,参数!$B$3,参数!$B$2)</f>
        <v>1.88320663441604</v>
      </c>
      <c r="J3384" s="17">
        <f ca="1">f_nav_periodreturnrankingper(A3384,参数!$B$3,参数!$B$2,3)</f>
        <v>97.4468085106383</v>
      </c>
      <c r="K3384" s="17">
        <f ca="1">f_nav_adjustedreturn(A3384,参数!$B$4,参数!$B$3)</f>
        <v>1.36602451838879</v>
      </c>
      <c r="L3384" s="17">
        <f ca="1">f_nav_periodreturnrankingper(A3384,参数!$B$4,参数!$B$3,3)</f>
        <v>43.1980906921241</v>
      </c>
      <c r="M3384" s="17">
        <f ca="1">f_nav_adjustedreturn(A3384,参数!$B$5,参数!$B$4)</f>
        <v>2.23813786929274</v>
      </c>
      <c r="N3384" s="17">
        <f ca="1">f_nav_periodreturnrankingper(A3384,参数!$B$5,参数!$B$4,3)</f>
        <v>72.3756906077348</v>
      </c>
      <c r="O3384" s="17">
        <f ca="1">f_nav_adjustedreturn(A3384,参数!$B$6,参数!$B$5)</f>
        <v>1.88593027309441</v>
      </c>
      <c r="P3384" s="17">
        <f ca="1">f_nav_periodreturnrankingper(A3384,参数!$B$6,参数!$B$5,3)</f>
        <v>42.3728813559322</v>
      </c>
      <c r="Q3384" s="25">
        <f>f_return(A3384,1,参数!$B$1-365/2,参数!$B$1)</f>
        <v>2.92741306392725</v>
      </c>
      <c r="R3384" s="25">
        <f ca="1">f_return(A3384,1,参数!$B$4,参数!$B$1)</f>
        <v>1.98395102168463</v>
      </c>
      <c r="S3384" s="25">
        <f ca="1">f_return(A3384,1,参数!$B$6,参数!$B$1)</f>
        <v>2.01398526803278</v>
      </c>
      <c r="T3384" t="str">
        <f>f_info_investtype(A3384)</f>
        <v>混合债券型二级基金</v>
      </c>
      <c r="U3384" t="str">
        <f>f_info_fundmanager(A3384)</f>
        <v>魏建</v>
      </c>
      <c r="V3384">
        <f>f_info_manager_onthepostdays(A3384,1)</f>
        <v>216</v>
      </c>
      <c r="W3384" s="25">
        <f ca="1">f_return_1w(A3384,"0",参数!$B$2)</f>
        <v>0.0508992195452882</v>
      </c>
      <c r="X3384" s="25">
        <f>f_return_1m(A3384,"0",参数!$B$1)</f>
        <v>0.546116504854371</v>
      </c>
      <c r="Y3384" s="25">
        <f>f_return_3m(A3384,0,参数!$B$1)</f>
        <v>1.00831928472812</v>
      </c>
      <c r="Z3384" s="25">
        <f>f_return_6m(A3384,0,参数!B3383)</f>
        <v>1.30054924975449</v>
      </c>
      <c r="AA3384" t="str">
        <f>f_dq_status(A3384,参数!$B$1)</f>
        <v>开放申购|开放赎回</v>
      </c>
      <c r="AB3384" s="17">
        <f ca="1">f_risk_maxdownside(A3384,参数!$B$6,参数!$B$1)</f>
        <v>-3.33333333333333</v>
      </c>
      <c r="AC3384" s="17">
        <f ca="1">f_risk_maxdownside(A3384,参数!$B$4,参数!$B$1)</f>
        <v>-2.20713073005093</v>
      </c>
      <c r="AD3384" t="str">
        <f ca="1">f_risk_maxdownside_date(A3384,参数!$B$6,参数!$B$1)</f>
        <v>20161025-20161220</v>
      </c>
    </row>
    <row r="3385" spans="1:30">
      <c r="A3385" s="15" t="s">
        <v>3413</v>
      </c>
      <c r="B3385" t="str">
        <f>f_info_name(A3385)</f>
        <v>长城双动力</v>
      </c>
      <c r="C3385" t="str">
        <f>f_info_setupdate(A3385)</f>
        <v>2009-01-15</v>
      </c>
      <c r="D3385" s="16">
        <f t="shared" si="52"/>
        <v>4393</v>
      </c>
      <c r="F3385" s="17">
        <f>f_netasset_total(A3385,参数!$B$1,100000000)</f>
        <v>1.847366133</v>
      </c>
      <c r="G3385" s="17">
        <f ca="1">f_nav_adjustedreturn(A3385,参数!$B$2,参数!$B$1)</f>
        <v>-4.26410820174561</v>
      </c>
      <c r="H3385" s="17">
        <f ca="1">f_nav_periodreturnrankingper(A3385,参数!$B$2,参数!$B$1,3)</f>
        <v>100</v>
      </c>
      <c r="I3385" s="17">
        <f ca="1">f_nav_adjustedreturn(A3385,参数!$B$3,参数!$B$2)</f>
        <v>50.4191576742725</v>
      </c>
      <c r="J3385" s="17">
        <f ca="1">f_nav_periodreturnrankingper(A3385,参数!$B$3,参数!$B$2,3)</f>
        <v>34.435261707989</v>
      </c>
      <c r="K3385" s="17">
        <f ca="1">f_nav_adjustedreturn(A3385,参数!$B$4,参数!$B$3)</f>
        <v>-29.707642677192</v>
      </c>
      <c r="L3385" s="17">
        <f ca="1">f_nav_periodreturnrankingper(A3385,参数!$B$4,参数!$B$3,3)</f>
        <v>79.3814432989691</v>
      </c>
      <c r="M3385" s="17">
        <f ca="1">f_nav_adjustedreturn(A3385,参数!$B$5,参数!$B$4)</f>
        <v>3.64805221622079</v>
      </c>
      <c r="N3385" s="17">
        <f ca="1">f_nav_periodreturnrankingper(A3385,参数!$B$5,参数!$B$4,3)</f>
        <v>87.7431906614786</v>
      </c>
      <c r="O3385" s="17">
        <f ca="1">f_nav_adjustedreturn(A3385,参数!$B$6,参数!$B$5)</f>
        <v>3.2131043746933</v>
      </c>
      <c r="P3385" s="17">
        <f ca="1">f_nav_periodreturnrankingper(A3385,参数!$B$6,参数!$B$5,3)</f>
        <v>50.1043841336117</v>
      </c>
      <c r="Q3385" s="25">
        <f>f_return(A3385,1,参数!$B$1-365/2,参数!$B$1)</f>
        <v>2.86268704699482</v>
      </c>
      <c r="R3385" s="25">
        <f ca="1">f_return(A3385,1,参数!$B$4,参数!$B$1)</f>
        <v>0.406171614374129</v>
      </c>
      <c r="S3385" s="25">
        <f ca="1">f_return(A3385,1,参数!$B$6,参数!$B$1)</f>
        <v>1.24385356204737</v>
      </c>
      <c r="T3385" t="str">
        <f>f_info_investtype(A3385)</f>
        <v>偏股混合型基金</v>
      </c>
      <c r="U3385" t="str">
        <f>f_info_fundmanager(A3385)</f>
        <v>龙宇飞,尤国梁</v>
      </c>
      <c r="V3385">
        <f>f_info_manager_onthepostdays(A3385,1)</f>
        <v>1021</v>
      </c>
      <c r="W3385" s="25">
        <f ca="1">f_return_1w(A3385,"0",参数!$B$2)</f>
        <v>1.05029287012724</v>
      </c>
      <c r="X3385" s="25">
        <f>f_return_1m(A3385,"0",参数!$B$1)</f>
        <v>4.52462355423002</v>
      </c>
      <c r="Y3385" s="25">
        <f>f_return_3m(A3385,0,参数!$B$1)</f>
        <v>-0.594949844344519</v>
      </c>
      <c r="Z3385" s="25">
        <f>f_return_6m(A3385,0,参数!B3384)</f>
        <v>-19.7155499367889</v>
      </c>
      <c r="AA3385" t="str">
        <f>f_dq_status(A3385,参数!$B$1)</f>
        <v>开放申购|开放赎回</v>
      </c>
      <c r="AB3385" s="17">
        <f ca="1">f_risk_maxdownside(A3385,参数!$B$6,参数!$B$1)</f>
        <v>-38.2157568244879</v>
      </c>
      <c r="AC3385" s="17">
        <f ca="1">f_risk_maxdownside(A3385,参数!$B$4,参数!$B$1)</f>
        <v>-32.8558531447487</v>
      </c>
      <c r="AD3385" t="str">
        <f ca="1">f_risk_maxdownside_date(A3385,参数!$B$6,参数!$B$1)</f>
        <v>20161123-20181018</v>
      </c>
    </row>
    <row r="3386" spans="1:30">
      <c r="A3386" s="15" t="s">
        <v>3414</v>
      </c>
      <c r="B3386" t="str">
        <f>f_info_name(A3386)</f>
        <v>长城景气行业龙头</v>
      </c>
      <c r="C3386" t="str">
        <f>f_info_setupdate(A3386)</f>
        <v>2009-06-30</v>
      </c>
      <c r="D3386" s="16">
        <f t="shared" si="52"/>
        <v>4227</v>
      </c>
      <c r="F3386" s="17">
        <f>f_netasset_total(A3386,参数!$B$1,100000000)</f>
        <v>0.3695773693</v>
      </c>
      <c r="G3386" s="17">
        <f ca="1">f_nav_adjustedreturn(A3386,参数!$B$2,参数!$B$1)</f>
        <v>36.1421221240656</v>
      </c>
      <c r="H3386" s="17">
        <f ca="1">f_nav_periodreturnrankingper(A3386,参数!$B$2,参数!$B$1,3)</f>
        <v>57.4907358390683</v>
      </c>
      <c r="I3386" s="17">
        <f ca="1">f_nav_adjustedreturn(A3386,参数!$B$3,参数!$B$2)</f>
        <v>23.6466210538951</v>
      </c>
      <c r="J3386" s="17">
        <f ca="1">f_nav_periodreturnrankingper(A3386,参数!$B$3,参数!$B$2,3)</f>
        <v>53.0100334448161</v>
      </c>
      <c r="K3386" s="17">
        <f ca="1">f_nav_adjustedreturn(A3386,参数!$B$4,参数!$B$3)</f>
        <v>-36.2586074980872</v>
      </c>
      <c r="L3386" s="17">
        <f ca="1">f_nav_periodreturnrankingper(A3386,参数!$B$4,参数!$B$3,3)</f>
        <v>99.2297817715019</v>
      </c>
      <c r="M3386" s="17">
        <f ca="1">f_nav_adjustedreturn(A3386,参数!$B$5,参数!$B$4)</f>
        <v>17.3333333333333</v>
      </c>
      <c r="N3386" s="17">
        <f ca="1">f_nav_periodreturnrankingper(A3386,参数!$B$5,参数!$B$4,3)</f>
        <v>28.1323877068558</v>
      </c>
      <c r="O3386" s="17">
        <f ca="1">f_nav_adjustedreturn(A3386,参数!$B$6,参数!$B$5)</f>
        <v>-15.3558052434457</v>
      </c>
      <c r="P3386" s="17">
        <f ca="1">f_nav_periodreturnrankingper(A3386,参数!$B$6,参数!$B$5,3)</f>
        <v>97.5510204081633</v>
      </c>
      <c r="Q3386" s="25">
        <f>f_return(A3386,1,参数!$B$1-365/2,参数!$B$1)</f>
        <v>34.6244862603534</v>
      </c>
      <c r="R3386" s="25">
        <f ca="1">f_return(A3386,1,参数!$B$4,参数!$B$1)</f>
        <v>2.3739514009254</v>
      </c>
      <c r="S3386" s="25">
        <f ca="1">f_return(A3386,1,参数!$B$6,参数!$B$1)</f>
        <v>0.98885407059417</v>
      </c>
      <c r="T3386" t="str">
        <f>f_info_investtype(A3386)</f>
        <v>灵活配置型基金</v>
      </c>
      <c r="U3386" t="str">
        <f>f_info_fundmanager(A3386)</f>
        <v>赵波</v>
      </c>
      <c r="V3386">
        <f>f_info_manager_onthepostdays(A3386,1)</f>
        <v>2485</v>
      </c>
      <c r="W3386" s="25">
        <f ca="1">f_return_1w(A3386,"0",参数!$B$2)</f>
        <v>-0.386809786287588</v>
      </c>
      <c r="X3386" s="25">
        <f>f_return_1m(A3386,"0",参数!$B$1)</f>
        <v>11.6293878850593</v>
      </c>
      <c r="Y3386" s="25">
        <f>f_return_3m(A3386,0,参数!$B$1)</f>
        <v>22.866654985106</v>
      </c>
      <c r="Z3386" s="25">
        <f>f_return_6m(A3386,0,参数!B3385)</f>
        <v>-0.514158545008059</v>
      </c>
      <c r="AA3386" t="str">
        <f>f_dq_status(A3386,参数!$B$1)</f>
        <v>开放申购|开放赎回</v>
      </c>
      <c r="AB3386" s="17">
        <f ca="1">f_risk_maxdownside(A3386,参数!$B$6,参数!$B$1)</f>
        <v>-39.6605166051661</v>
      </c>
      <c r="AC3386" s="17">
        <f ca="1">f_risk_maxdownside(A3386,参数!$B$4,参数!$B$1)</f>
        <v>-38.0606060606061</v>
      </c>
      <c r="AD3386" t="str">
        <f ca="1">f_risk_maxdownside_date(A3386,参数!$B$6,参数!$B$1)</f>
        <v>20171122-20190103</v>
      </c>
    </row>
    <row r="3387" spans="1:30">
      <c r="A3387" s="15" t="s">
        <v>3415</v>
      </c>
      <c r="B3387" t="str">
        <f>f_info_name(A3387)</f>
        <v>长城中小盘成长</v>
      </c>
      <c r="C3387" t="str">
        <f>f_info_setupdate(A3387)</f>
        <v>2011-01-27</v>
      </c>
      <c r="D3387" s="16">
        <f t="shared" si="52"/>
        <v>3651</v>
      </c>
      <c r="F3387" s="17">
        <f>f_netasset_total(A3387,参数!$B$1,100000000)</f>
        <v>12.8360301209</v>
      </c>
      <c r="G3387" s="17">
        <f ca="1">f_nav_adjustedreturn(A3387,参数!$B$2,参数!$B$1)</f>
        <v>91.545867589788</v>
      </c>
      <c r="H3387" s="17">
        <f ca="1">f_nav_periodreturnrankingper(A3387,参数!$B$2,参数!$B$1,3)</f>
        <v>16.6830225711482</v>
      </c>
      <c r="I3387" s="17">
        <f ca="1">f_nav_adjustedreturn(A3387,参数!$B$3,参数!$B$2)</f>
        <v>51.1939810271508</v>
      </c>
      <c r="J3387" s="17">
        <f ca="1">f_nav_periodreturnrankingper(A3387,参数!$B$3,参数!$B$2,3)</f>
        <v>32.9201101928375</v>
      </c>
      <c r="K3387" s="17">
        <f ca="1">f_nav_adjustedreturn(A3387,参数!$B$4,参数!$B$3)</f>
        <v>-21.1605415860735</v>
      </c>
      <c r="L3387" s="17">
        <f ca="1">f_nav_periodreturnrankingper(A3387,参数!$B$4,参数!$B$3,3)</f>
        <v>34.8797250859106</v>
      </c>
      <c r="M3387" s="17">
        <f ca="1">f_nav_adjustedreturn(A3387,参数!$B$5,参数!$B$4)</f>
        <v>34.5721694036301</v>
      </c>
      <c r="N3387" s="17">
        <f ca="1">f_nav_periodreturnrankingper(A3387,参数!$B$5,参数!$B$4,3)</f>
        <v>20.4280155642023</v>
      </c>
      <c r="O3387" s="17">
        <f ca="1">f_nav_adjustedreturn(A3387,参数!$B$6,参数!$B$5)</f>
        <v>23.4042553191489</v>
      </c>
      <c r="P3387" s="17">
        <f ca="1">f_nav_periodreturnrankingper(A3387,参数!$B$6,参数!$B$5,3)</f>
        <v>3.96659707724426</v>
      </c>
      <c r="Q3387" s="25">
        <f>f_return(A3387,1,参数!$B$1-365/2,参数!$B$1)</f>
        <v>51.7201816206207</v>
      </c>
      <c r="R3387" s="25">
        <f ca="1">f_return(A3387,1,参数!$B$4,参数!$B$1)</f>
        <v>31.646078121994</v>
      </c>
      <c r="S3387" s="25">
        <f ca="1">f_return(A3387,1,参数!$B$6,参数!$B$1)</f>
        <v>30.3409425261022</v>
      </c>
      <c r="T3387" t="str">
        <f>f_info_investtype(A3387)</f>
        <v>偏股混合型基金</v>
      </c>
      <c r="U3387" t="str">
        <f>f_info_fundmanager(A3387)</f>
        <v>何以广</v>
      </c>
      <c r="V3387">
        <f>f_info_manager_onthepostdays(A3387,1)</f>
        <v>2079</v>
      </c>
      <c r="W3387" s="25">
        <f ca="1">f_return_1w(A3387,"0",参数!$B$2)</f>
        <v>-0.339604333998166</v>
      </c>
      <c r="X3387" s="25">
        <f>f_return_1m(A3387,"0",参数!$B$1)</f>
        <v>10.9777499216547</v>
      </c>
      <c r="Y3387" s="25">
        <f>f_return_3m(A3387,0,参数!$B$1)</f>
        <v>21.9245997589947</v>
      </c>
      <c r="Z3387" s="25">
        <f>f_return_6m(A3387,0,参数!B3386)</f>
        <v>15.9187211093991</v>
      </c>
      <c r="AA3387" t="str">
        <f>f_dq_status(A3387,参数!$B$1)</f>
        <v>开放申购|开放赎回</v>
      </c>
      <c r="AB3387" s="17">
        <f ca="1">f_risk_maxdownside(A3387,参数!$B$6,参数!$B$1)</f>
        <v>-25.0127388535032</v>
      </c>
      <c r="AC3387" s="17">
        <f ca="1">f_risk_maxdownside(A3387,参数!$B$4,参数!$B$1)</f>
        <v>-24.3866409762363</v>
      </c>
      <c r="AD3387" t="str">
        <f ca="1">f_risk_maxdownside_date(A3387,参数!$B$6,参数!$B$1)</f>
        <v>20180124-20190103</v>
      </c>
    </row>
    <row r="3388" spans="1:30">
      <c r="A3388" s="15" t="s">
        <v>3416</v>
      </c>
      <c r="B3388" t="str">
        <f>f_info_name(A3388)</f>
        <v>长城优化升级</v>
      </c>
      <c r="C3388" t="str">
        <f>f_info_setupdate(A3388)</f>
        <v>2012-04-20</v>
      </c>
      <c r="D3388" s="16">
        <f t="shared" si="52"/>
        <v>3202</v>
      </c>
      <c r="F3388" s="17">
        <f>f_netasset_total(A3388,参数!$B$1,100000000)</f>
        <v>0.9311461989</v>
      </c>
      <c r="G3388" s="17">
        <f ca="1">f_nav_adjustedreturn(A3388,参数!$B$2,参数!$B$1)</f>
        <v>59.9135446685879</v>
      </c>
      <c r="H3388" s="17">
        <f ca="1">f_nav_periodreturnrankingper(A3388,参数!$B$2,参数!$B$1,3)</f>
        <v>61.9234543670265</v>
      </c>
      <c r="I3388" s="17">
        <f ca="1">f_nav_adjustedreturn(A3388,参数!$B$3,参数!$B$2)</f>
        <v>54.8909577859967</v>
      </c>
      <c r="J3388" s="17">
        <f ca="1">f_nav_periodreturnrankingper(A3388,参数!$B$3,参数!$B$2,3)</f>
        <v>27.1349862258953</v>
      </c>
      <c r="K3388" s="17">
        <f ca="1">f_nav_adjustedreturn(A3388,参数!$B$4,参数!$B$3)</f>
        <v>-16.0941680042804</v>
      </c>
      <c r="L3388" s="17">
        <f ca="1">f_nav_periodreturnrankingper(A3388,参数!$B$4,参数!$B$3,3)</f>
        <v>14.2611683848797</v>
      </c>
      <c r="M3388" s="17">
        <f ca="1">f_nav_adjustedreturn(A3388,参数!$B$5,参数!$B$4)</f>
        <v>19.7309417040359</v>
      </c>
      <c r="N3388" s="17">
        <f ca="1">f_nav_periodreturnrankingper(A3388,参数!$B$5,参数!$B$4,3)</f>
        <v>53.1128404669261</v>
      </c>
      <c r="O3388" s="17">
        <f ca="1">f_nav_adjustedreturn(A3388,参数!$B$6,参数!$B$5)</f>
        <v>6.54396728016359</v>
      </c>
      <c r="P3388" s="17">
        <f ca="1">f_nav_periodreturnrankingper(A3388,参数!$B$6,参数!$B$5,3)</f>
        <v>36.9519832985386</v>
      </c>
      <c r="Q3388" s="25">
        <f>f_return(A3388,1,参数!$B$1-365/2,参数!$B$1)</f>
        <v>49.291810644792</v>
      </c>
      <c r="R3388" s="25">
        <f ca="1">f_return(A3388,1,参数!$B$4,参数!$B$1)</f>
        <v>27.5864428517606</v>
      </c>
      <c r="S3388" s="25">
        <f ca="1">f_return(A3388,1,参数!$B$6,参数!$B$1)</f>
        <v>21.4741713209846</v>
      </c>
      <c r="T3388" t="str">
        <f>f_info_investtype(A3388)</f>
        <v>偏股混合型基金</v>
      </c>
      <c r="U3388" t="str">
        <f>f_info_fundmanager(A3388)</f>
        <v>周诗博</v>
      </c>
      <c r="V3388">
        <f>f_info_manager_onthepostdays(A3388,1)</f>
        <v>38</v>
      </c>
      <c r="W3388" s="25">
        <f ca="1">f_return_1w(A3388,"0",参数!$B$2)</f>
        <v>1.69562486916475</v>
      </c>
      <c r="X3388" s="25">
        <f>f_return_1m(A3388,"0",参数!$B$1)</f>
        <v>13.9425051334702</v>
      </c>
      <c r="Y3388" s="25">
        <f>f_return_3m(A3388,0,参数!$B$1)</f>
        <v>26.6647101023935</v>
      </c>
      <c r="Z3388" s="25">
        <f>f_return_6m(A3388,0,参数!B3387)</f>
        <v>18.4128270432971</v>
      </c>
      <c r="AA3388" t="str">
        <f>f_dq_status(A3388,参数!$B$1)</f>
        <v>开放申购|开放赎回</v>
      </c>
      <c r="AB3388" s="17">
        <f ca="1">f_risk_maxdownside(A3388,参数!$B$6,参数!$B$1)</f>
        <v>-28.6579457364341</v>
      </c>
      <c r="AC3388" s="17">
        <f ca="1">f_risk_maxdownside(A3388,参数!$B$4,参数!$B$1)</f>
        <v>-22.766969610906</v>
      </c>
      <c r="AD3388" t="str">
        <f ca="1">f_risk_maxdownside_date(A3388,参数!$B$6,参数!$B$1)</f>
        <v>20171111-20181018</v>
      </c>
    </row>
    <row r="3389" spans="1:30">
      <c r="A3389" s="15" t="s">
        <v>3417</v>
      </c>
      <c r="B3389" t="str">
        <f>f_info_name(A3389)</f>
        <v>长城稳健成长灵活配置</v>
      </c>
      <c r="C3389" t="str">
        <f>f_info_setupdate(A3389)</f>
        <v>2012-08-02</v>
      </c>
      <c r="D3389" s="16">
        <f t="shared" si="52"/>
        <v>3098</v>
      </c>
      <c r="F3389" s="17">
        <f>f_netasset_total(A3389,参数!$B$1,100000000)</f>
        <v>1.4230410768</v>
      </c>
      <c r="G3389" s="17">
        <f ca="1">f_nav_adjustedreturn(A3389,参数!$B$2,参数!$B$1)</f>
        <v>50.9819747107883</v>
      </c>
      <c r="H3389" s="17">
        <f ca="1">f_nav_periodreturnrankingper(A3389,参数!$B$2,参数!$B$1,3)</f>
        <v>42.9857067231339</v>
      </c>
      <c r="I3389" s="17">
        <f ca="1">f_nav_adjustedreturn(A3389,参数!$B$3,参数!$B$2)</f>
        <v>37.6411775597111</v>
      </c>
      <c r="J3389" s="17">
        <f ca="1">f_nav_periodreturnrankingper(A3389,参数!$B$3,参数!$B$2,3)</f>
        <v>32.9988851727982</v>
      </c>
      <c r="K3389" s="17">
        <f ca="1">f_nav_adjustedreturn(A3389,参数!$B$4,参数!$B$3)</f>
        <v>1.61806208842899</v>
      </c>
      <c r="L3389" s="17">
        <f ca="1">f_nav_periodreturnrankingper(A3389,参数!$B$4,参数!$B$3,3)</f>
        <v>12.5802310654685</v>
      </c>
      <c r="M3389" s="17">
        <f ca="1">f_nav_adjustedreturn(A3389,参数!$B$5,参数!$B$4)</f>
        <v>3.10378273520853</v>
      </c>
      <c r="N3389" s="17">
        <f ca="1">f_nav_periodreturnrankingper(A3389,参数!$B$5,参数!$B$4,3)</f>
        <v>83.9243498817967</v>
      </c>
      <c r="O3389" s="17">
        <f ca="1">f_nav_adjustedreturn(A3389,参数!$B$6,参数!$B$5)</f>
        <v>2.38331678252235</v>
      </c>
      <c r="P3389" s="17">
        <f ca="1">f_nav_periodreturnrankingper(A3389,参数!$B$6,参数!$B$5,3)</f>
        <v>58.3673469387755</v>
      </c>
      <c r="Q3389" s="25">
        <f>f_return(A3389,1,参数!$B$1-365/2,参数!$B$1)</f>
        <v>42.2071185948282</v>
      </c>
      <c r="R3389" s="25">
        <f ca="1">f_return(A3389,1,参数!$B$4,参数!$B$1)</f>
        <v>28.2673316707785</v>
      </c>
      <c r="S3389" s="25">
        <f ca="1">f_return(A3389,1,参数!$B$6,参数!$B$1)</f>
        <v>17.3690025287971</v>
      </c>
      <c r="T3389" t="str">
        <f>f_info_investtype(A3389)</f>
        <v>灵活配置型基金</v>
      </c>
      <c r="U3389" t="str">
        <f>f_info_fundmanager(A3389)</f>
        <v>张捷</v>
      </c>
      <c r="V3389">
        <f>f_info_manager_onthepostdays(A3389,1)</f>
        <v>889</v>
      </c>
      <c r="W3389" s="25">
        <f ca="1">f_return_1w(A3389,"0",参数!$B$2)</f>
        <v>1.18415679869333</v>
      </c>
      <c r="X3389" s="25">
        <f>f_return_1m(A3389,"0",参数!$B$1)</f>
        <v>11.3934100833664</v>
      </c>
      <c r="Y3389" s="25">
        <f>f_return_3m(A3389,0,参数!$B$1)</f>
        <v>22.3724378543393</v>
      </c>
      <c r="Z3389" s="25">
        <f>f_return_6m(A3389,0,参数!B3388)</f>
        <v>12.1761018705888</v>
      </c>
      <c r="AA3389" t="str">
        <f>f_dq_status(A3389,参数!$B$1)</f>
        <v>开放申购|开放赎回</v>
      </c>
      <c r="AB3389" s="17">
        <f ca="1">f_risk_maxdownside(A3389,参数!$B$6,参数!$B$1)</f>
        <v>-19.0163737057549</v>
      </c>
      <c r="AC3389" s="17">
        <f ca="1">f_risk_maxdownside(A3389,参数!$B$4,参数!$B$1)</f>
        <v>-19.0163737057549</v>
      </c>
      <c r="AD3389" t="str">
        <f ca="1">f_risk_maxdownside_date(A3389,参数!$B$6,参数!$B$1)</f>
        <v>20200226-20200323</v>
      </c>
    </row>
    <row r="3390" spans="1:30">
      <c r="A3390" s="15" t="s">
        <v>3418</v>
      </c>
      <c r="B3390" t="str">
        <f>f_info_name(A3390)</f>
        <v>南方稳健成长</v>
      </c>
      <c r="C3390" t="str">
        <f>f_info_setupdate(A3390)</f>
        <v>2001-09-28</v>
      </c>
      <c r="D3390" s="16">
        <f t="shared" si="52"/>
        <v>7059</v>
      </c>
      <c r="F3390" s="17">
        <f>f_netasset_total(A3390,参数!$B$1,100000000)</f>
        <v>26.317318951</v>
      </c>
      <c r="G3390" s="17">
        <f ca="1">f_nav_adjustedreturn(A3390,参数!$B$2,参数!$B$1)</f>
        <v>62.5905288767033</v>
      </c>
      <c r="H3390" s="17">
        <f ca="1">f_nav_periodreturnrankingper(A3390,参数!$B$2,参数!$B$1,3)</f>
        <v>57.4092247301276</v>
      </c>
      <c r="I3390" s="17">
        <f ca="1">f_nav_adjustedreturn(A3390,参数!$B$3,参数!$B$2)</f>
        <v>47.2227937411985</v>
      </c>
      <c r="J3390" s="17">
        <f ca="1">f_nav_periodreturnrankingper(A3390,参数!$B$3,参数!$B$2,3)</f>
        <v>40.9090909090909</v>
      </c>
      <c r="K3390" s="17">
        <f ca="1">f_nav_adjustedreturn(A3390,参数!$B$4,参数!$B$3)</f>
        <v>-25.6066374369683</v>
      </c>
      <c r="L3390" s="17">
        <f ca="1">f_nav_periodreturnrankingper(A3390,参数!$B$4,参数!$B$3,3)</f>
        <v>59.2783505154639</v>
      </c>
      <c r="M3390" s="17">
        <f ca="1">f_nav_adjustedreturn(A3390,参数!$B$5,参数!$B$4)</f>
        <v>27.1710821540165</v>
      </c>
      <c r="N3390" s="17">
        <f ca="1">f_nav_periodreturnrankingper(A3390,参数!$B$5,参数!$B$4,3)</f>
        <v>34.0466926070039</v>
      </c>
      <c r="O3390" s="17">
        <f ca="1">f_nav_adjustedreturn(A3390,参数!$B$6,参数!$B$5)</f>
        <v>7.70268523749408</v>
      </c>
      <c r="P3390" s="17">
        <f ca="1">f_nav_periodreturnrankingper(A3390,参数!$B$6,参数!$B$5,3)</f>
        <v>32.9853862212944</v>
      </c>
      <c r="Q3390" s="25">
        <f>f_return(A3390,1,参数!$B$1-365/2,参数!$B$1)</f>
        <v>56.3205724143287</v>
      </c>
      <c r="R3390" s="25">
        <f ca="1">f_return(A3390,1,参数!$B$4,参数!$B$1)</f>
        <v>21.1877190198494</v>
      </c>
      <c r="S3390" s="25">
        <f ca="1">f_return(A3390,1,参数!$B$6,参数!$B$1)</f>
        <v>19.2835766296969</v>
      </c>
      <c r="T3390" t="str">
        <f>f_info_investtype(A3390)</f>
        <v>偏股混合型基金</v>
      </c>
      <c r="U3390" t="str">
        <f>f_info_fundmanager(A3390)</f>
        <v>应帅</v>
      </c>
      <c r="V3390">
        <f>f_info_manager_onthepostdays(A3390,1)</f>
        <v>3002</v>
      </c>
      <c r="W3390" s="25">
        <f ca="1">f_return_1w(A3390,"0",参数!$B$2)</f>
        <v>0.889000187816927</v>
      </c>
      <c r="X3390" s="25">
        <f>f_return_1m(A3390,"0",参数!$B$1)</f>
        <v>10.1457193899476</v>
      </c>
      <c r="Y3390" s="25">
        <f>f_return_3m(A3390,0,参数!$B$1)</f>
        <v>21.8842802645985</v>
      </c>
      <c r="Z3390" s="25">
        <f>f_return_6m(A3390,0,参数!B3389)</f>
        <v>21.6446360145984</v>
      </c>
      <c r="AA3390" t="str">
        <f>f_dq_status(A3390,参数!$B$1)</f>
        <v>开放申购|开放赎回</v>
      </c>
      <c r="AB3390" s="17">
        <f ca="1">f_risk_maxdownside(A3390,参数!$B$6,参数!$B$1)</f>
        <v>-28.826998689384</v>
      </c>
      <c r="AC3390" s="17">
        <f ca="1">f_risk_maxdownside(A3390,参数!$B$4,参数!$B$1)</f>
        <v>-28.7943355405494</v>
      </c>
      <c r="AD3390" t="str">
        <f ca="1">f_risk_maxdownside_date(A3390,参数!$B$6,参数!$B$1)</f>
        <v>20180124-20190103</v>
      </c>
    </row>
    <row r="3391" spans="1:30">
      <c r="A3391" s="15" t="s">
        <v>3419</v>
      </c>
      <c r="B3391" t="str">
        <f>f_info_name(A3391)</f>
        <v>南方稳健成长2号</v>
      </c>
      <c r="C3391" t="str">
        <f>f_info_setupdate(A3391)</f>
        <v>2006-07-25</v>
      </c>
      <c r="D3391" s="16">
        <f t="shared" si="52"/>
        <v>5298</v>
      </c>
      <c r="F3391" s="17">
        <f>f_netasset_total(A3391,参数!$B$1,100000000)</f>
        <v>21.4557784567</v>
      </c>
      <c r="G3391" s="17">
        <f ca="1">f_nav_adjustedreturn(A3391,参数!$B$2,参数!$B$1)</f>
        <v>63.4318793265928</v>
      </c>
      <c r="H3391" s="17">
        <f ca="1">f_nav_periodreturnrankingper(A3391,参数!$B$2,参数!$B$1,3)</f>
        <v>56.6241413150147</v>
      </c>
      <c r="I3391" s="17">
        <f ca="1">f_nav_adjustedreturn(A3391,参数!$B$3,参数!$B$2)</f>
        <v>46.673058103802</v>
      </c>
      <c r="J3391" s="17">
        <f ca="1">f_nav_periodreturnrankingper(A3391,参数!$B$3,参数!$B$2,3)</f>
        <v>41.7355371900826</v>
      </c>
      <c r="K3391" s="17">
        <f ca="1">f_nav_adjustedreturn(A3391,参数!$B$4,参数!$B$3)</f>
        <v>-25.5082095387021</v>
      </c>
      <c r="L3391" s="17">
        <f ca="1">f_nav_periodreturnrankingper(A3391,参数!$B$4,参数!$B$3,3)</f>
        <v>57.9037800687285</v>
      </c>
      <c r="M3391" s="17">
        <f ca="1">f_nav_adjustedreturn(A3391,参数!$B$5,参数!$B$4)</f>
        <v>27.1115064663661</v>
      </c>
      <c r="N3391" s="17">
        <f ca="1">f_nav_periodreturnrankingper(A3391,参数!$B$5,参数!$B$4,3)</f>
        <v>34.2412451361868</v>
      </c>
      <c r="O3391" s="17">
        <f ca="1">f_nav_adjustedreturn(A3391,参数!$B$6,参数!$B$5)</f>
        <v>7.63673890608877</v>
      </c>
      <c r="P3391" s="17">
        <f ca="1">f_nav_periodreturnrankingper(A3391,参数!$B$6,参数!$B$5,3)</f>
        <v>33.8204592901879</v>
      </c>
      <c r="Q3391" s="25">
        <f>f_return(A3391,1,参数!$B$1-365/2,参数!$B$1)</f>
        <v>57.4960006974865</v>
      </c>
      <c r="R3391" s="25">
        <f ca="1">f_return(A3391,1,参数!$B$4,参数!$B$1)</f>
        <v>21.2984537568679</v>
      </c>
      <c r="S3391" s="25">
        <f ca="1">f_return(A3391,1,参数!$B$6,参数!$B$1)</f>
        <v>19.3314480708663</v>
      </c>
      <c r="T3391" t="str">
        <f>f_info_investtype(A3391)</f>
        <v>偏股混合型基金</v>
      </c>
      <c r="U3391" t="str">
        <f>f_info_fundmanager(A3391)</f>
        <v>应帅</v>
      </c>
      <c r="V3391">
        <f>f_info_manager_onthepostdays(A3391,1)</f>
        <v>3002</v>
      </c>
      <c r="W3391" s="25">
        <f ca="1">f_return_1w(A3391,"0",参数!$B$2)</f>
        <v>0.844296092676213</v>
      </c>
      <c r="X3391" s="25">
        <f>f_return_1m(A3391,"0",参数!$B$1)</f>
        <v>10.5473636535468</v>
      </c>
      <c r="Y3391" s="25">
        <f>f_return_3m(A3391,0,参数!$B$1)</f>
        <v>22.2881894261918</v>
      </c>
      <c r="Z3391" s="25">
        <f>f_return_6m(A3391,0,参数!B3390)</f>
        <v>22.0509029168449</v>
      </c>
      <c r="AA3391" t="str">
        <f>f_dq_status(A3391,参数!$B$1)</f>
        <v>开放申购|开放赎回</v>
      </c>
      <c r="AB3391" s="17">
        <f ca="1">f_risk_maxdownside(A3391,参数!$B$6,参数!$B$1)</f>
        <v>-28.7213369607462</v>
      </c>
      <c r="AC3391" s="17">
        <f ca="1">f_risk_maxdownside(A3391,参数!$B$4,参数!$B$1)</f>
        <v>-28.6797588955862</v>
      </c>
      <c r="AD3391" t="str">
        <f ca="1">f_risk_maxdownside_date(A3391,参数!$B$6,参数!$B$1)</f>
        <v>20180124-20190103</v>
      </c>
    </row>
    <row r="3392" spans="1:30">
      <c r="A3392" s="15" t="s">
        <v>3420</v>
      </c>
      <c r="B3392" t="str">
        <f>f_info_name(A3392)</f>
        <v>南方绩优成长A</v>
      </c>
      <c r="C3392" t="str">
        <f>f_info_setupdate(A3392)</f>
        <v>2006-11-16</v>
      </c>
      <c r="D3392" s="16">
        <f t="shared" si="52"/>
        <v>5184</v>
      </c>
      <c r="F3392" s="17">
        <f>f_netasset_total(A3392,参数!$B$1,100000000)</f>
        <v>78.9833991204</v>
      </c>
      <c r="G3392" s="17">
        <f ca="1">f_nav_adjustedreturn(A3392,参数!$B$2,参数!$B$1)</f>
        <v>52.1679335066064</v>
      </c>
      <c r="H3392" s="17">
        <f ca="1">f_nav_periodreturnrankingper(A3392,参数!$B$2,参数!$B$1,3)</f>
        <v>75.9568204121688</v>
      </c>
      <c r="I3392" s="17">
        <f ca="1">f_nav_adjustedreturn(A3392,参数!$B$3,参数!$B$2)</f>
        <v>59.3053247368348</v>
      </c>
      <c r="J3392" s="17">
        <f ca="1">f_nav_periodreturnrankingper(A3392,参数!$B$3,参数!$B$2,3)</f>
        <v>20.3856749311295</v>
      </c>
      <c r="K3392" s="17">
        <f ca="1">f_nav_adjustedreturn(A3392,参数!$B$4,参数!$B$3)</f>
        <v>-26.9442795352387</v>
      </c>
      <c r="L3392" s="17">
        <f ca="1">f_nav_periodreturnrankingper(A3392,参数!$B$4,参数!$B$3,3)</f>
        <v>65.979381443299</v>
      </c>
      <c r="M3392" s="17">
        <f ca="1">f_nav_adjustedreturn(A3392,参数!$B$5,参数!$B$4)</f>
        <v>43.4698351554226</v>
      </c>
      <c r="N3392" s="17">
        <f ca="1">f_nav_periodreturnrankingper(A3392,参数!$B$5,参数!$B$4,3)</f>
        <v>7.97665369649805</v>
      </c>
      <c r="O3392" s="17">
        <f ca="1">f_nav_adjustedreturn(A3392,参数!$B$6,参数!$B$5)</f>
        <v>4.94845360824742</v>
      </c>
      <c r="P3392" s="17">
        <f ca="1">f_nav_periodreturnrankingper(A3392,参数!$B$6,参数!$B$5,3)</f>
        <v>43.8413361169102</v>
      </c>
      <c r="Q3392" s="25">
        <f>f_return(A3392,1,参数!$B$1-365/2,参数!$B$1)</f>
        <v>60.5416364788244</v>
      </c>
      <c r="R3392" s="25">
        <f ca="1">f_return(A3392,1,参数!$B$4,参数!$B$1)</f>
        <v>20.9651863286786</v>
      </c>
      <c r="S3392" s="25">
        <f ca="1">f_return(A3392,1,参数!$B$6,参数!$B$1)</f>
        <v>21.5577295627797</v>
      </c>
      <c r="T3392" t="str">
        <f>f_info_investtype(A3392)</f>
        <v>偏股混合型基金</v>
      </c>
      <c r="U3392" t="str">
        <f>f_info_fundmanager(A3392)</f>
        <v>史博,骆帅</v>
      </c>
      <c r="V3392">
        <f>f_info_manager_onthepostdays(A3392,1)</f>
        <v>3647</v>
      </c>
      <c r="W3392" s="25">
        <f ca="1">f_return_1w(A3392,"0",参数!$B$2)</f>
        <v>-0.99560083352628</v>
      </c>
      <c r="X3392" s="25">
        <f>f_return_1m(A3392,"0",参数!$B$1)</f>
        <v>14.5876680241535</v>
      </c>
      <c r="Y3392" s="25">
        <f>f_return_3m(A3392,0,参数!$B$1)</f>
        <v>30.9411353133856</v>
      </c>
      <c r="Z3392" s="25">
        <f>f_return_6m(A3392,0,参数!B3391)</f>
        <v>24.2837653113008</v>
      </c>
      <c r="AA3392" t="str">
        <f>f_dq_status(A3392,参数!$B$1)</f>
        <v>开放申购|开放赎回</v>
      </c>
      <c r="AB3392" s="17">
        <f ca="1">f_risk_maxdownside(A3392,参数!$B$6,参数!$B$1)</f>
        <v>-31.9747368421053</v>
      </c>
      <c r="AC3392" s="17">
        <f ca="1">f_risk_maxdownside(A3392,参数!$B$4,参数!$B$1)</f>
        <v>-31.5945465323059</v>
      </c>
      <c r="AD3392" t="str">
        <f ca="1">f_risk_maxdownside_date(A3392,参数!$B$6,参数!$B$1)</f>
        <v>20180124-20190103</v>
      </c>
    </row>
    <row r="3393" spans="1:30">
      <c r="A3393" s="15" t="s">
        <v>3421</v>
      </c>
      <c r="B3393" t="str">
        <f>f_info_name(A3393)</f>
        <v>南方成份精选A</v>
      </c>
      <c r="C3393" t="str">
        <f>f_info_setupdate(A3393)</f>
        <v>2007-05-14</v>
      </c>
      <c r="D3393" s="16">
        <f t="shared" si="52"/>
        <v>5005</v>
      </c>
      <c r="F3393" s="17">
        <f>f_netasset_total(A3393,参数!$B$1,100000000)</f>
        <v>47.3027142663</v>
      </c>
      <c r="G3393" s="17">
        <f ca="1">f_nav_adjustedreturn(A3393,参数!$B$2,参数!$B$1)</f>
        <v>56.0127960786378</v>
      </c>
      <c r="H3393" s="17">
        <f ca="1">f_nav_periodreturnrankingper(A3393,参数!$B$2,参数!$B$1,3)</f>
        <v>69.2836113837095</v>
      </c>
      <c r="I3393" s="17">
        <f ca="1">f_nav_adjustedreturn(A3393,参数!$B$3,参数!$B$2)</f>
        <v>48.2872940446506</v>
      </c>
      <c r="J3393" s="17">
        <f ca="1">f_nav_periodreturnrankingper(A3393,参数!$B$3,参数!$B$2,3)</f>
        <v>37.7410468319559</v>
      </c>
      <c r="K3393" s="17">
        <f ca="1">f_nav_adjustedreturn(A3393,参数!$B$4,参数!$B$3)</f>
        <v>-30.4059180576631</v>
      </c>
      <c r="L3393" s="17">
        <f ca="1">f_nav_periodreturnrankingper(A3393,参数!$B$4,参数!$B$3,3)</f>
        <v>82.8178694158076</v>
      </c>
      <c r="M3393" s="17">
        <f ca="1">f_nav_adjustedreturn(A3393,参数!$B$5,参数!$B$4)</f>
        <v>33.2563323114704</v>
      </c>
      <c r="N3393" s="17">
        <f ca="1">f_nav_periodreturnrankingper(A3393,参数!$B$5,参数!$B$4,3)</f>
        <v>22.7626459143969</v>
      </c>
      <c r="O3393" s="17">
        <f ca="1">f_nav_adjustedreturn(A3393,参数!$B$6,参数!$B$5)</f>
        <v>17.4637163930526</v>
      </c>
      <c r="P3393" s="17">
        <f ca="1">f_nav_periodreturnrankingper(A3393,参数!$B$6,参数!$B$5,3)</f>
        <v>9.39457202505219</v>
      </c>
      <c r="Q3393" s="25">
        <f>f_return(A3393,1,参数!$B$1-365/2,参数!$B$1)</f>
        <v>74.9492465151235</v>
      </c>
      <c r="R3393" s="25">
        <f ca="1">f_return(A3393,1,参数!$B$4,参数!$B$1)</f>
        <v>17.1878492699262</v>
      </c>
      <c r="S3393" s="25">
        <f ca="1">f_return(A3393,1,参数!$B$6,参数!$B$1)</f>
        <v>20.3208983310176</v>
      </c>
      <c r="T3393" t="str">
        <f>f_info_investtype(A3393)</f>
        <v>偏股混合型基金</v>
      </c>
      <c r="U3393" t="str">
        <f>f_info_fundmanager(A3393)</f>
        <v>黄春逢,张原</v>
      </c>
      <c r="V3393">
        <f>f_info_manager_onthepostdays(A3393,1)</f>
        <v>1870</v>
      </c>
      <c r="W3393" s="25">
        <f ca="1">f_return_1w(A3393,"0",参数!$B$2)</f>
        <v>-0.248542204378167</v>
      </c>
      <c r="X3393" s="25">
        <f>f_return_1m(A3393,"0",参数!$B$1)</f>
        <v>15.5999096130501</v>
      </c>
      <c r="Y3393" s="25">
        <f>f_return_3m(A3393,0,参数!$B$1)</f>
        <v>27.2665358881008</v>
      </c>
      <c r="Z3393" s="25">
        <f>f_return_6m(A3393,0,参数!B3392)</f>
        <v>28.5170401756067</v>
      </c>
      <c r="AA3393" t="str">
        <f>f_dq_status(A3393,参数!$B$1)</f>
        <v>开放申购|开放赎回</v>
      </c>
      <c r="AB3393" s="17">
        <f ca="1">f_risk_maxdownside(A3393,参数!$B$6,参数!$B$1)</f>
        <v>-36.7964104541382</v>
      </c>
      <c r="AC3393" s="17">
        <f ca="1">f_risk_maxdownside(A3393,参数!$B$4,参数!$B$1)</f>
        <v>-36.1605020443092</v>
      </c>
      <c r="AD3393" t="str">
        <f ca="1">f_risk_maxdownside_date(A3393,参数!$B$6,参数!$B$1)</f>
        <v>20171122-20190103</v>
      </c>
    </row>
    <row r="3394" spans="1:30">
      <c r="A3394" s="15" t="s">
        <v>3422</v>
      </c>
      <c r="B3394" t="str">
        <f>f_info_name(A3394)</f>
        <v>南方隆元产业主题</v>
      </c>
      <c r="C3394" t="str">
        <f>f_info_setupdate(A3394)</f>
        <v>2007-11-09</v>
      </c>
      <c r="D3394" s="16">
        <f t="shared" si="52"/>
        <v>4826</v>
      </c>
      <c r="F3394" s="17">
        <f>f_netasset_total(A3394,参数!$B$1,100000000)</f>
        <v>21.7505228025</v>
      </c>
      <c r="G3394" s="17">
        <f ca="1">f_nav_adjustedreturn(A3394,参数!$B$2,参数!$B$1)</f>
        <v>59.7351153851206</v>
      </c>
      <c r="H3394" s="17">
        <f ca="1">f_nav_periodreturnrankingper(A3394,参数!$B$2,参数!$B$1,3)</f>
        <v>62.414131501472</v>
      </c>
      <c r="I3394" s="17">
        <f ca="1">f_nav_adjustedreturn(A3394,参数!$B$3,参数!$B$2)</f>
        <v>47.5610131670093</v>
      </c>
      <c r="J3394" s="17">
        <f ca="1">f_nav_periodreturnrankingper(A3394,参数!$B$3,参数!$B$2,3)</f>
        <v>39.5316804407713</v>
      </c>
      <c r="K3394" s="17">
        <f ca="1">f_nav_adjustedreturn(A3394,参数!$B$4,参数!$B$3)</f>
        <v>-17.3961840628507</v>
      </c>
      <c r="L3394" s="17">
        <f ca="1">f_nav_periodreturnrankingper(A3394,参数!$B$4,参数!$B$3,3)</f>
        <v>18.5567010309278</v>
      </c>
      <c r="M3394" s="17">
        <f ca="1">f_nav_adjustedreturn(A3394,参数!$B$5,参数!$B$4)</f>
        <v>26.2411347517731</v>
      </c>
      <c r="N3394" s="17">
        <f ca="1">f_nav_periodreturnrankingper(A3394,参数!$B$5,参数!$B$4,3)</f>
        <v>36.9649805447471</v>
      </c>
      <c r="O3394" s="17">
        <f ca="1">f_nav_adjustedreturn(A3394,参数!$B$6,参数!$B$5)</f>
        <v>6.02409638554216</v>
      </c>
      <c r="P3394" s="17">
        <f ca="1">f_nav_periodreturnrankingper(A3394,参数!$B$6,参数!$B$5,3)</f>
        <v>39.4572025052192</v>
      </c>
      <c r="Q3394" s="25">
        <f>f_return(A3394,1,参数!$B$1-365/2,参数!$B$1)</f>
        <v>41.5433513983479</v>
      </c>
      <c r="R3394" s="25">
        <f ca="1">f_return(A3394,1,参数!$B$4,参数!$B$1)</f>
        <v>24.8444875288137</v>
      </c>
      <c r="S3394" s="25">
        <f ca="1">f_return(A3394,1,参数!$B$6,参数!$B$1)</f>
        <v>21.1504516524613</v>
      </c>
      <c r="T3394" t="str">
        <f>f_info_investtype(A3394)</f>
        <v>偏股混合型基金</v>
      </c>
      <c r="U3394" t="str">
        <f>f_info_fundmanager(A3394)</f>
        <v>蒋秋洁</v>
      </c>
      <c r="V3394">
        <f>f_info_manager_onthepostdays(A3394,1)</f>
        <v>2029</v>
      </c>
      <c r="W3394" s="25">
        <f ca="1">f_return_1w(A3394,"0",参数!$B$2)</f>
        <v>-2.16572504708099</v>
      </c>
      <c r="X3394" s="25">
        <f>f_return_1m(A3394,"0",参数!$B$1)</f>
        <v>11.5354737131319</v>
      </c>
      <c r="Y3394" s="25">
        <f>f_return_3m(A3394,0,参数!$B$1)</f>
        <v>17.5387994937254</v>
      </c>
      <c r="Z3394" s="25">
        <f>f_return_6m(A3394,0,参数!B3393)</f>
        <v>18.3278854583062</v>
      </c>
      <c r="AA3394" t="str">
        <f>f_dq_status(A3394,参数!$B$1)</f>
        <v>开放申购|开放赎回</v>
      </c>
      <c r="AB3394" s="17">
        <f ca="1">f_risk_maxdownside(A3394,参数!$B$6,参数!$B$1)</f>
        <v>-22.1724524076148</v>
      </c>
      <c r="AC3394" s="17">
        <f ca="1">f_risk_maxdownside(A3394,参数!$B$4,参数!$B$1)</f>
        <v>-21.9101123595506</v>
      </c>
      <c r="AD3394" t="str">
        <f ca="1">f_risk_maxdownside_date(A3394,参数!$B$6,参数!$B$1)</f>
        <v>20180124-20181029</v>
      </c>
    </row>
    <row r="3395" spans="1:30">
      <c r="A3395" s="15" t="s">
        <v>3423</v>
      </c>
      <c r="B3395" t="str">
        <f>f_info_name(A3395)</f>
        <v>南方盛元红利</v>
      </c>
      <c r="C3395" t="str">
        <f>f_info_setupdate(A3395)</f>
        <v>2008-03-21</v>
      </c>
      <c r="D3395" s="16">
        <f t="shared" ref="D3395:D3458" si="53">DATEDIF(C3395,"2021-1-25","d")</f>
        <v>4693</v>
      </c>
      <c r="F3395" s="17">
        <f>f_netasset_total(A3395,参数!$B$1,100000000)</f>
        <v>9.8506057483</v>
      </c>
      <c r="G3395" s="17">
        <f ca="1">f_nav_adjustedreturn(A3395,参数!$B$2,参数!$B$1)</f>
        <v>88.8328584584041</v>
      </c>
      <c r="H3395" s="17">
        <f ca="1">f_nav_periodreturnrankingper(A3395,参数!$B$2,参数!$B$1,3)</f>
        <v>19.7252208047105</v>
      </c>
      <c r="I3395" s="17">
        <f ca="1">f_nav_adjustedreturn(A3395,参数!$B$3,参数!$B$2)</f>
        <v>39.7239263803681</v>
      </c>
      <c r="J3395" s="17">
        <f ca="1">f_nav_periodreturnrankingper(A3395,参数!$B$3,参数!$B$2,3)</f>
        <v>56.7493112947658</v>
      </c>
      <c r="K3395" s="17">
        <f ca="1">f_nav_adjustedreturn(A3395,参数!$B$4,参数!$B$3)</f>
        <v>-27.4749721913237</v>
      </c>
      <c r="L3395" s="17">
        <f ca="1">f_nav_periodreturnrankingper(A3395,参数!$B$4,参数!$B$3,3)</f>
        <v>69.5876288659794</v>
      </c>
      <c r="M3395" s="17">
        <f ca="1">f_nav_adjustedreturn(A3395,参数!$B$5,参数!$B$4)</f>
        <v>6.74556213017753</v>
      </c>
      <c r="N3395" s="17">
        <f ca="1">f_nav_periodreturnrankingper(A3395,参数!$B$5,参数!$B$4,3)</f>
        <v>82.1011673151751</v>
      </c>
      <c r="O3395" s="17">
        <f ca="1">f_nav_adjustedreturn(A3395,参数!$B$6,参数!$B$5)</f>
        <v>-3.31050228310502</v>
      </c>
      <c r="P3395" s="17">
        <f ca="1">f_nav_periodreturnrankingper(A3395,参数!$B$6,参数!$B$5,3)</f>
        <v>73.4864300626305</v>
      </c>
      <c r="Q3395" s="25">
        <f>f_return(A3395,1,参数!$B$1-365/2,参数!$B$1)</f>
        <v>92.9795570120895</v>
      </c>
      <c r="R3395" s="25">
        <f ca="1">f_return(A3395,1,参数!$B$4,参数!$B$1)</f>
        <v>24.1251255829118</v>
      </c>
      <c r="S3395" s="25">
        <f ca="1">f_return(A3395,1,参数!$B$6,参数!$B$1)</f>
        <v>14.4337680794918</v>
      </c>
      <c r="T3395" t="str">
        <f>f_info_investtype(A3395)</f>
        <v>偏股混合型基金</v>
      </c>
      <c r="U3395" t="str">
        <f>f_info_fundmanager(A3395)</f>
        <v>林乐峰</v>
      </c>
      <c r="V3395">
        <f>f_info_manager_onthepostdays(A3395,1)</f>
        <v>699</v>
      </c>
      <c r="W3395" s="25">
        <f ca="1">f_return_1w(A3395,"0",参数!$B$2)</f>
        <v>-2.9818956336528</v>
      </c>
      <c r="X3395" s="25">
        <f>f_return_1m(A3395,"0",参数!$B$1)</f>
        <v>13.762594689701</v>
      </c>
      <c r="Y3395" s="25">
        <f>f_return_3m(A3395,0,参数!$B$1)</f>
        <v>24.6804700775038</v>
      </c>
      <c r="Z3395" s="25">
        <f>f_return_6m(A3395,0,参数!B3394)</f>
        <v>33.3900454475308</v>
      </c>
      <c r="AA3395" t="str">
        <f>f_dq_status(A3395,参数!$B$1)</f>
        <v>开放申购|开放赎回</v>
      </c>
      <c r="AB3395" s="17">
        <f ca="1">f_risk_maxdownside(A3395,参数!$B$6,参数!$B$1)</f>
        <v>-36.085626911315</v>
      </c>
      <c r="AC3395" s="17">
        <f ca="1">f_risk_maxdownside(A3395,参数!$B$4,参数!$B$1)</f>
        <v>-30.4878048780488</v>
      </c>
      <c r="AD3395" t="str">
        <f ca="1">f_risk_maxdownside_date(A3395,参数!$B$6,参数!$B$1)</f>
        <v>20161123-20190103</v>
      </c>
    </row>
    <row r="3396" spans="1:30">
      <c r="A3396" s="15" t="s">
        <v>3424</v>
      </c>
      <c r="B3396" t="str">
        <f>f_info_name(A3396)</f>
        <v>南方优选价值A</v>
      </c>
      <c r="C3396" t="str">
        <f>f_info_setupdate(A3396)</f>
        <v>2008-06-18</v>
      </c>
      <c r="D3396" s="16">
        <f t="shared" si="53"/>
        <v>4604</v>
      </c>
      <c r="F3396" s="17">
        <f>f_netasset_total(A3396,参数!$B$1,100000000)</f>
        <v>21.6147890395</v>
      </c>
      <c r="G3396" s="17">
        <f ca="1">f_nav_adjustedreturn(A3396,参数!$B$2,参数!$B$1)</f>
        <v>59.650480414331</v>
      </c>
      <c r="H3396" s="17">
        <f ca="1">f_nav_periodreturnrankingper(A3396,参数!$B$2,参数!$B$1,3)</f>
        <v>62.7085377821394</v>
      </c>
      <c r="I3396" s="17">
        <f ca="1">f_nav_adjustedreturn(A3396,参数!$B$3,参数!$B$2)</f>
        <v>60.4323211138148</v>
      </c>
      <c r="J3396" s="17">
        <f ca="1">f_nav_periodreturnrankingper(A3396,参数!$B$3,参数!$B$2,3)</f>
        <v>18.1818181818182</v>
      </c>
      <c r="K3396" s="17">
        <f ca="1">f_nav_adjustedreturn(A3396,参数!$B$4,参数!$B$3)</f>
        <v>-22.7922624053827</v>
      </c>
      <c r="L3396" s="17">
        <f ca="1">f_nav_periodreturnrankingper(A3396,参数!$B$4,参数!$B$3,3)</f>
        <v>43.127147766323</v>
      </c>
      <c r="M3396" s="17">
        <f ca="1">f_nav_adjustedreturn(A3396,参数!$B$5,参数!$B$4)</f>
        <v>26.954652143329</v>
      </c>
      <c r="N3396" s="17">
        <f ca="1">f_nav_periodreturnrankingper(A3396,参数!$B$5,参数!$B$4,3)</f>
        <v>35.0194552529183</v>
      </c>
      <c r="O3396" s="17">
        <f ca="1">f_nav_adjustedreturn(A3396,参数!$B$6,参数!$B$5)</f>
        <v>4.92719421567096</v>
      </c>
      <c r="P3396" s="17">
        <f ca="1">f_nav_periodreturnrankingper(A3396,参数!$B$6,参数!$B$5,3)</f>
        <v>44.0501043841336</v>
      </c>
      <c r="Q3396" s="25">
        <f>f_return(A3396,1,参数!$B$1-365/2,参数!$B$1)</f>
        <v>45.5229257754312</v>
      </c>
      <c r="R3396" s="25">
        <f ca="1">f_return(A3396,1,参数!$B$4,参数!$B$1)</f>
        <v>25.4924445656663</v>
      </c>
      <c r="S3396" s="25">
        <f ca="1">f_return(A3396,1,参数!$B$6,参数!$B$1)</f>
        <v>21.2651797616783</v>
      </c>
      <c r="T3396" t="str">
        <f>f_info_investtype(A3396)</f>
        <v>偏股混合型基金</v>
      </c>
      <c r="U3396" t="str">
        <f>f_info_fundmanager(A3396)</f>
        <v>罗安安</v>
      </c>
      <c r="V3396">
        <f>f_info_manager_onthepostdays(A3396,1)</f>
        <v>2043</v>
      </c>
      <c r="W3396" s="25">
        <f ca="1">f_return_1w(A3396,"0",参数!$B$2)</f>
        <v>0.449438202247181</v>
      </c>
      <c r="X3396" s="25">
        <f>f_return_1m(A3396,"0",参数!$B$1)</f>
        <v>14.1820235923295</v>
      </c>
      <c r="Y3396" s="25">
        <f>f_return_3m(A3396,0,参数!$B$1)</f>
        <v>21.0239085560304</v>
      </c>
      <c r="Z3396" s="25">
        <f>f_return_6m(A3396,0,参数!B3395)</f>
        <v>15.8305703768262</v>
      </c>
      <c r="AA3396" t="str">
        <f>f_dq_status(A3396,参数!$B$1)</f>
        <v>开放申购|开放赎回</v>
      </c>
      <c r="AB3396" s="17">
        <f ca="1">f_risk_maxdownside(A3396,参数!$B$6,参数!$B$1)</f>
        <v>-27.8917145200984</v>
      </c>
      <c r="AC3396" s="17">
        <f ca="1">f_risk_maxdownside(A3396,参数!$B$4,参数!$B$1)</f>
        <v>-25.885328836425</v>
      </c>
      <c r="AD3396" t="str">
        <f ca="1">f_risk_maxdownside_date(A3396,参数!$B$6,参数!$B$1)</f>
        <v>20171114-20190103</v>
      </c>
    </row>
    <row r="3397" spans="1:30">
      <c r="A3397" s="15" t="s">
        <v>3425</v>
      </c>
      <c r="B3397" t="str">
        <f>f_info_name(A3397)</f>
        <v>南方策略优化</v>
      </c>
      <c r="C3397" t="str">
        <f>f_info_setupdate(A3397)</f>
        <v>2010-03-30</v>
      </c>
      <c r="D3397" s="16">
        <f t="shared" si="53"/>
        <v>3954</v>
      </c>
      <c r="F3397" s="17">
        <f>f_netasset_total(A3397,参数!$B$1,100000000)</f>
        <v>4.5313632395</v>
      </c>
      <c r="G3397" s="17">
        <f ca="1">f_nav_adjustedreturn(A3397,参数!$B$2,参数!$B$1)</f>
        <v>25.8003766478343</v>
      </c>
      <c r="H3397" s="17">
        <f ca="1">f_nav_periodreturnrankingper(A3397,参数!$B$2,参数!$B$1,3)</f>
        <v>95.1913640824338</v>
      </c>
      <c r="I3397" s="17">
        <f ca="1">f_nav_adjustedreturn(A3397,参数!$B$3,参数!$B$2)</f>
        <v>51.7142857142857</v>
      </c>
      <c r="J3397" s="17">
        <f ca="1">f_nav_periodreturnrankingper(A3397,参数!$B$3,参数!$B$2,3)</f>
        <v>32.0936639118457</v>
      </c>
      <c r="K3397" s="17">
        <f ca="1">f_nav_adjustedreturn(A3397,参数!$B$4,参数!$B$3)</f>
        <v>-36.2864077669903</v>
      </c>
      <c r="L3397" s="17">
        <f ca="1">f_nav_periodreturnrankingper(A3397,参数!$B$4,参数!$B$3,3)</f>
        <v>96.2199312714777</v>
      </c>
      <c r="M3397" s="17">
        <f ca="1">f_nav_adjustedreturn(A3397,参数!$B$5,参数!$B$4)</f>
        <v>5.8109833971903</v>
      </c>
      <c r="N3397" s="17">
        <f ca="1">f_nav_periodreturnrankingper(A3397,参数!$B$5,参数!$B$4,3)</f>
        <v>83.6575875486381</v>
      </c>
      <c r="O3397" s="17">
        <f ca="1">f_nav_adjustedreturn(A3397,参数!$B$6,参数!$B$5)</f>
        <v>26.2268704746581</v>
      </c>
      <c r="P3397" s="17">
        <f ca="1">f_nav_periodreturnrankingper(A3397,参数!$B$6,参数!$B$5,3)</f>
        <v>2.71398747390397</v>
      </c>
      <c r="Q3397" s="25">
        <f>f_return(A3397,1,参数!$B$1-365/2,参数!$B$1)</f>
        <v>18.2004994436756</v>
      </c>
      <c r="R3397" s="25">
        <f ca="1">f_return(A3397,1,参数!$B$4,参数!$B$1)</f>
        <v>6.73028516537231</v>
      </c>
      <c r="S3397" s="25">
        <f ca="1">f_return(A3397,1,参数!$B$6,参数!$B$1)</f>
        <v>10.0119604739979</v>
      </c>
      <c r="T3397" t="str">
        <f>f_info_investtype(A3397)</f>
        <v>偏股混合型基金</v>
      </c>
      <c r="U3397" t="str">
        <f>f_info_fundmanager(A3397)</f>
        <v>罗文杰,朱恒红</v>
      </c>
      <c r="V3397">
        <f>f_info_manager_onthepostdays(A3397,1)</f>
        <v>48</v>
      </c>
      <c r="W3397" s="25">
        <f ca="1">f_return_1w(A3397,"0",参数!$B$2)</f>
        <v>3.2404406999352</v>
      </c>
      <c r="X3397" s="25">
        <f>f_return_1m(A3397,"0",参数!$B$1)</f>
        <v>11.5191986644408</v>
      </c>
      <c r="Y3397" s="25">
        <f>f_return_3m(A3397,0,参数!$B$1)</f>
        <v>16.3087637840975</v>
      </c>
      <c r="Z3397" s="25">
        <f>f_return_6m(A3397,0,参数!B3396)</f>
        <v>8.65033871808234</v>
      </c>
      <c r="AA3397" t="str">
        <f>f_dq_status(A3397,参数!$B$1)</f>
        <v>开放申购|开放赎回</v>
      </c>
      <c r="AB3397" s="17">
        <f ca="1">f_risk_maxdownside(A3397,参数!$B$6,参数!$B$1)</f>
        <v>-40.9688995215311</v>
      </c>
      <c r="AC3397" s="17">
        <f ca="1">f_risk_maxdownside(A3397,参数!$B$4,参数!$B$1)</f>
        <v>-40.4345202172601</v>
      </c>
      <c r="AD3397" t="str">
        <f ca="1">f_risk_maxdownside_date(A3397,参数!$B$6,参数!$B$1)</f>
        <v>20161123-20190103</v>
      </c>
    </row>
    <row r="3398" spans="1:30">
      <c r="A3398" s="15" t="s">
        <v>3426</v>
      </c>
      <c r="B3398" t="str">
        <f>f_info_name(A3398)</f>
        <v>南方优选成长A</v>
      </c>
      <c r="C3398" t="str">
        <f>f_info_setupdate(A3398)</f>
        <v>2011-01-30</v>
      </c>
      <c r="D3398" s="16">
        <f t="shared" si="53"/>
        <v>3648</v>
      </c>
      <c r="F3398" s="17">
        <f>f_netasset_total(A3398,参数!$B$1,100000000)</f>
        <v>39.1974459553</v>
      </c>
      <c r="G3398" s="17">
        <f ca="1">f_nav_adjustedreturn(A3398,参数!$B$2,参数!$B$1)</f>
        <v>71.8170185540627</v>
      </c>
      <c r="H3398" s="17">
        <f ca="1">f_nav_periodreturnrankingper(A3398,参数!$B$2,参数!$B$1,3)</f>
        <v>22.9751191106406</v>
      </c>
      <c r="I3398" s="17">
        <f ca="1">f_nav_adjustedreturn(A3398,参数!$B$3,参数!$B$2)</f>
        <v>42.3497267759563</v>
      </c>
      <c r="J3398" s="17">
        <f ca="1">f_nav_periodreturnrankingper(A3398,参数!$B$3,参数!$B$2,3)</f>
        <v>26.8115942028986</v>
      </c>
      <c r="K3398" s="17">
        <f ca="1">f_nav_adjustedreturn(A3398,参数!$B$4,参数!$B$3)</f>
        <v>-16.8496781522151</v>
      </c>
      <c r="L3398" s="17">
        <f ca="1">f_nav_periodreturnrankingper(A3398,参数!$B$4,参数!$B$3,3)</f>
        <v>55.7766367137356</v>
      </c>
      <c r="M3398" s="17">
        <f ca="1">f_nav_adjustedreturn(A3398,参数!$B$5,参数!$B$4)</f>
        <v>34.9489795918367</v>
      </c>
      <c r="N3398" s="17">
        <f ca="1">f_nav_periodreturnrankingper(A3398,参数!$B$5,参数!$B$4,3)</f>
        <v>8.03782505910165</v>
      </c>
      <c r="O3398" s="17">
        <f ca="1">f_nav_adjustedreturn(A3398,参数!$B$6,参数!$B$5)</f>
        <v>7.39320920043812</v>
      </c>
      <c r="P3398" s="17">
        <f ca="1">f_nav_periodreturnrankingper(A3398,参数!$B$6,参数!$B$5,3)</f>
        <v>20.5442176870748</v>
      </c>
      <c r="Q3398" s="25">
        <f>f_return(A3398,1,参数!$B$1-365/2,参数!$B$1)</f>
        <v>63.2662959114979</v>
      </c>
      <c r="R3398" s="25">
        <f ca="1">f_return(A3398,1,参数!$B$4,参数!$B$1)</f>
        <v>26.6684596100385</v>
      </c>
      <c r="S3398" s="25">
        <f ca="1">f_return(A3398,1,参数!$B$6,参数!$B$1)</f>
        <v>24.0532913659939</v>
      </c>
      <c r="T3398" t="str">
        <f>f_info_investtype(A3398)</f>
        <v>灵活配置型基金</v>
      </c>
      <c r="U3398" t="str">
        <f>f_info_fundmanager(A3398)</f>
        <v>骆帅</v>
      </c>
      <c r="V3398">
        <f>f_info_manager_onthepostdays(A3398,1)</f>
        <v>2064</v>
      </c>
      <c r="W3398" s="25">
        <f ca="1">f_return_1w(A3398,"0",参数!$B$2)</f>
        <v>-1.75989943431804</v>
      </c>
      <c r="X3398" s="25">
        <f>f_return_1m(A3398,"0",参数!$B$1)</f>
        <v>12.4110506488071</v>
      </c>
      <c r="Y3398" s="25">
        <f>f_return_3m(A3398,0,参数!$B$1)</f>
        <v>22.2070534698521</v>
      </c>
      <c r="Z3398" s="25">
        <f>f_return_6m(A3398,0,参数!B3397)</f>
        <v>25.9936043855642</v>
      </c>
      <c r="AA3398" t="str">
        <f>f_dq_status(A3398,参数!$B$1)</f>
        <v>开放申购|开放赎回</v>
      </c>
      <c r="AB3398" s="17">
        <f ca="1">f_risk_maxdownside(A3398,参数!$B$6,参数!$B$1)</f>
        <v>-24.3243243243243</v>
      </c>
      <c r="AC3398" s="17">
        <f ca="1">f_risk_maxdownside(A3398,参数!$B$4,参数!$B$1)</f>
        <v>-23.7807183364839</v>
      </c>
      <c r="AD3398" t="str">
        <f ca="1">f_risk_maxdownside_date(A3398,参数!$B$6,参数!$B$1)</f>
        <v>20180124-20181029</v>
      </c>
    </row>
    <row r="3399" spans="1:30">
      <c r="A3399" s="15" t="s">
        <v>3427</v>
      </c>
      <c r="B3399" t="str">
        <f>f_info_name(A3399)</f>
        <v>南方高端装备A</v>
      </c>
      <c r="C3399" t="str">
        <f>f_info_setupdate(A3399)</f>
        <v>2012-09-25</v>
      </c>
      <c r="D3399" s="16">
        <f t="shared" si="53"/>
        <v>3044</v>
      </c>
      <c r="F3399" s="17">
        <f>f_netasset_total(A3399,参数!$B$1,100000000)</f>
        <v>4.9346081706</v>
      </c>
      <c r="G3399" s="17">
        <f ca="1">f_nav_adjustedreturn(A3399,参数!$B$2,参数!$B$1)</f>
        <v>86.7037411526795</v>
      </c>
      <c r="H3399" s="17">
        <f ca="1">f_nav_periodreturnrankingper(A3399,参数!$B$2,参数!$B$1,3)</f>
        <v>11.4346214928534</v>
      </c>
      <c r="I3399" s="17">
        <f ca="1">f_nav_adjustedreturn(A3399,参数!$B$3,参数!$B$2)</f>
        <v>55.2590266875981</v>
      </c>
      <c r="J3399" s="17">
        <f ca="1">f_nav_periodreturnrankingper(A3399,参数!$B$3,参数!$B$2,3)</f>
        <v>11.9286510590858</v>
      </c>
      <c r="K3399" s="17">
        <f ca="1">f_nav_adjustedreturn(A3399,参数!$B$4,参数!$B$3)</f>
        <v>-19.7227473219912</v>
      </c>
      <c r="L3399" s="17">
        <f ca="1">f_nav_periodreturnrankingper(A3399,参数!$B$4,参数!$B$3,3)</f>
        <v>64.5699614890886</v>
      </c>
      <c r="M3399" s="17">
        <f ca="1">f_nav_adjustedreturn(A3399,参数!$B$5,参数!$B$4)</f>
        <v>19.7418375094913</v>
      </c>
      <c r="N3399" s="17">
        <f ca="1">f_nav_periodreturnrankingper(A3399,参数!$B$5,参数!$B$4,3)</f>
        <v>23.4042553191489</v>
      </c>
      <c r="O3399" s="17">
        <f ca="1">f_nav_adjustedreturn(A3399,参数!$B$6,参数!$B$5)</f>
        <v>3.20813771517996</v>
      </c>
      <c r="P3399" s="17">
        <f ca="1">f_nav_periodreturnrankingper(A3399,参数!$B$6,参数!$B$5,3)</f>
        <v>47.891156462585</v>
      </c>
      <c r="Q3399" s="25">
        <f>f_return(A3399,1,参数!$B$1-365/2,参数!$B$1)</f>
        <v>113.427982061705</v>
      </c>
      <c r="R3399" s="25">
        <f ca="1">f_return(A3399,1,参数!$B$4,参数!$B$1)</f>
        <v>32.4817030720368</v>
      </c>
      <c r="S3399" s="25">
        <f ca="1">f_return(A3399,1,参数!$B$6,参数!$B$1)</f>
        <v>23.6143226473518</v>
      </c>
      <c r="T3399" t="str">
        <f>f_info_investtype(A3399)</f>
        <v>灵活配置型基金</v>
      </c>
      <c r="U3399" t="str">
        <f>f_info_fundmanager(A3399)</f>
        <v>茅炜,张磊</v>
      </c>
      <c r="V3399">
        <f>f_info_manager_onthepostdays(A3399,1)</f>
        <v>370</v>
      </c>
      <c r="W3399" s="25">
        <f ca="1">f_return_1w(A3399,"0",参数!$B$2)</f>
        <v>-0.503018108651899</v>
      </c>
      <c r="X3399" s="25">
        <f>f_return_1m(A3399,"0",参数!$B$1)</f>
        <v>17.911877394636</v>
      </c>
      <c r="Y3399" s="25">
        <f>f_return_3m(A3399,0,参数!$B$1)</f>
        <v>39.5164336985267</v>
      </c>
      <c r="Z3399" s="25">
        <f>f_return_6m(A3399,0,参数!B3398)</f>
        <v>38.7012012012012</v>
      </c>
      <c r="AA3399" t="str">
        <f>f_dq_status(A3399,参数!$B$1)</f>
        <v>开放申购|开放赎回</v>
      </c>
      <c r="AB3399" s="17">
        <f ca="1">f_risk_maxdownside(A3399,参数!$B$6,参数!$B$1)</f>
        <v>-29.655990510083</v>
      </c>
      <c r="AC3399" s="17">
        <f ca="1">f_risk_maxdownside(A3399,参数!$B$4,参数!$B$1)</f>
        <v>-27.4173806609547</v>
      </c>
      <c r="AD3399" t="str">
        <f ca="1">f_risk_maxdownside_date(A3399,参数!$B$6,参数!$B$1)</f>
        <v>20171114-20181029</v>
      </c>
    </row>
    <row r="3400" spans="1:30">
      <c r="A3400" s="15" t="s">
        <v>3428</v>
      </c>
      <c r="B3400" t="str">
        <f>f_info_name(A3400)</f>
        <v>南方宝元债券A</v>
      </c>
      <c r="C3400" t="str">
        <f>f_info_setupdate(A3400)</f>
        <v>2002-09-20</v>
      </c>
      <c r="D3400" s="16">
        <f t="shared" si="53"/>
        <v>6702</v>
      </c>
      <c r="F3400" s="17">
        <f>f_netasset_total(A3400,参数!$B$1,100000000)</f>
        <v>147.9045502964</v>
      </c>
      <c r="G3400" s="17">
        <f ca="1">f_nav_adjustedreturn(A3400,参数!$B$2,参数!$B$1)</f>
        <v>16.0356681651423</v>
      </c>
      <c r="H3400" s="17">
        <f ca="1">f_nav_periodreturnrankingper(A3400,参数!$B$2,参数!$B$1,3)</f>
        <v>22.0754716981132</v>
      </c>
      <c r="I3400" s="17">
        <f ca="1">f_nav_adjustedreturn(A3400,参数!$B$3,参数!$B$2)</f>
        <v>14.079942101353</v>
      </c>
      <c r="J3400" s="17">
        <f ca="1">f_nav_periodreturnrankingper(A3400,参数!$B$3,参数!$B$2,3)</f>
        <v>19.1489361702128</v>
      </c>
      <c r="K3400" s="17">
        <f ca="1">f_nav_adjustedreturn(A3400,参数!$B$4,参数!$B$3)</f>
        <v>-2.94424355126423</v>
      </c>
      <c r="L3400" s="17">
        <f ca="1">f_nav_periodreturnrankingper(A3400,参数!$B$4,参数!$B$3,3)</f>
        <v>73.0310262529833</v>
      </c>
      <c r="M3400" s="17">
        <f ca="1">f_nav_adjustedreturn(A3400,参数!$B$5,参数!$B$4)</f>
        <v>11.0278825120815</v>
      </c>
      <c r="N3400" s="17">
        <f ca="1">f_nav_periodreturnrankingper(A3400,参数!$B$5,参数!$B$4,3)</f>
        <v>4.41988950276243</v>
      </c>
      <c r="O3400" s="17">
        <f ca="1">f_nav_adjustedreturn(A3400,参数!$B$6,参数!$B$5)</f>
        <v>7.02541535962677</v>
      </c>
      <c r="P3400" s="17">
        <f ca="1">f_nav_periodreturnrankingper(A3400,参数!$B$6,参数!$B$5,3)</f>
        <v>2.11864406779661</v>
      </c>
      <c r="Q3400" s="25">
        <f>f_return(A3400,1,参数!$B$1-365/2,参数!$B$1)</f>
        <v>18.0657421451872</v>
      </c>
      <c r="R3400" s="25">
        <f ca="1">f_return(A3400,1,参数!$B$4,参数!$B$1)</f>
        <v>8.70285133550708</v>
      </c>
      <c r="S3400" s="25">
        <f ca="1">f_return(A3400,1,参数!$B$6,参数!$B$1)</f>
        <v>8.78863825710026</v>
      </c>
      <c r="T3400" t="str">
        <f>f_info_investtype(A3400)</f>
        <v>混合债券型二级基金</v>
      </c>
      <c r="U3400" t="str">
        <f>f_info_fundmanager(A3400)</f>
        <v>林乐峰</v>
      </c>
      <c r="V3400">
        <f>f_info_manager_onthepostdays(A3400,1)</f>
        <v>1779</v>
      </c>
      <c r="W3400" s="25">
        <f ca="1">f_return_1w(A3400,"0",参数!$B$2)</f>
        <v>-0.663201290553842</v>
      </c>
      <c r="X3400" s="25">
        <f>f_return_1m(A3400,"0",参数!$B$1)</f>
        <v>3.14695211664425</v>
      </c>
      <c r="Y3400" s="25">
        <f>f_return_3m(A3400,0,参数!$B$1)</f>
        <v>5.72891166446931</v>
      </c>
      <c r="Z3400" s="25">
        <f>f_return_6m(A3400,0,参数!B3399)</f>
        <v>7.13241405709521</v>
      </c>
      <c r="AA3400" t="str">
        <f>f_dq_status(A3400,参数!$B$1)</f>
        <v>开放申购|开放赎回</v>
      </c>
      <c r="AB3400" s="17">
        <f ca="1">f_risk_maxdownside(A3400,参数!$B$6,参数!$B$1)</f>
        <v>-7.25242718446601</v>
      </c>
      <c r="AC3400" s="17">
        <f ca="1">f_risk_maxdownside(A3400,参数!$B$4,参数!$B$1)</f>
        <v>-7.25242718446601</v>
      </c>
      <c r="AD3400" t="str">
        <f ca="1">f_risk_maxdownside_date(A3400,参数!$B$6,参数!$B$1)</f>
        <v>20180523-20181029</v>
      </c>
    </row>
    <row r="3401" spans="1:30">
      <c r="A3401" s="15" t="s">
        <v>3429</v>
      </c>
      <c r="B3401" t="str">
        <f>f_info_name(A3401)</f>
        <v>南方广利回报AB</v>
      </c>
      <c r="C3401" t="str">
        <f>f_info_setupdate(A3401)</f>
        <v>2010-11-03</v>
      </c>
      <c r="D3401" s="16">
        <f t="shared" si="53"/>
        <v>3736</v>
      </c>
      <c r="F3401" s="17">
        <f>f_netasset_total(A3401,参数!$B$1,100000000)</f>
        <v>14.6392429335</v>
      </c>
      <c r="G3401" s="17">
        <f ca="1">f_nav_adjustedreturn(A3401,参数!$B$2,参数!$B$1)</f>
        <v>18.6005264282993</v>
      </c>
      <c r="H3401" s="17">
        <f ca="1">f_nav_periodreturnrankingper(A3401,参数!$B$2,参数!$B$1,3)</f>
        <v>14.5283018867925</v>
      </c>
      <c r="I3401" s="17">
        <f ca="1">f_nav_adjustedreturn(A3401,参数!$B$3,参数!$B$2)</f>
        <v>18.2405165456013</v>
      </c>
      <c r="J3401" s="17">
        <f ca="1">f_nav_periodreturnrankingper(A3401,参数!$B$3,参数!$B$2,3)</f>
        <v>10.6382978723404</v>
      </c>
      <c r="K3401" s="17">
        <f ca="1">f_nav_adjustedreturn(A3401,参数!$B$4,参数!$B$3)</f>
        <v>-7.53731343283583</v>
      </c>
      <c r="L3401" s="17">
        <f ca="1">f_nav_periodreturnrankingper(A3401,参数!$B$4,参数!$B$3,3)</f>
        <v>88.0668257756563</v>
      </c>
      <c r="M3401" s="17">
        <f ca="1">f_nav_adjustedreturn(A3401,参数!$B$5,参数!$B$4)</f>
        <v>5.1764705882353</v>
      </c>
      <c r="N3401" s="17">
        <f ca="1">f_nav_periodreturnrankingper(A3401,参数!$B$5,参数!$B$4,3)</f>
        <v>33.1491712707182</v>
      </c>
      <c r="O3401" s="17">
        <f ca="1">f_nav_adjustedreturn(A3401,参数!$B$6,参数!$B$5)</f>
        <v>-3.18906605922551</v>
      </c>
      <c r="P3401" s="17">
        <f ca="1">f_nav_periodreturnrankingper(A3401,参数!$B$6,参数!$B$5,3)</f>
        <v>90.2542372881356</v>
      </c>
      <c r="Q3401" s="25">
        <f>f_return(A3401,1,参数!$B$1-365/2,参数!$B$1)</f>
        <v>24.3067150378182</v>
      </c>
      <c r="R3401" s="25">
        <f ca="1">f_return(A3401,1,参数!$B$4,参数!$B$1)</f>
        <v>9.03656679608131</v>
      </c>
      <c r="S3401" s="25">
        <f ca="1">f_return(A3401,1,参数!$B$6,参数!$B$1)</f>
        <v>5.69181273470576</v>
      </c>
      <c r="T3401" t="str">
        <f>f_info_investtype(A3401)</f>
        <v>混合债券型二级基金</v>
      </c>
      <c r="U3401" t="str">
        <f>f_info_fundmanager(A3401)</f>
        <v>刘文良</v>
      </c>
      <c r="V3401">
        <f>f_info_manager_onthepostdays(A3401,1)</f>
        <v>1693</v>
      </c>
      <c r="W3401" s="25">
        <f ca="1">f_return_1w(A3401,"0",参数!$B$2)</f>
        <v>0.342465753424673</v>
      </c>
      <c r="X3401" s="25">
        <f>f_return_1m(A3401,"0",参数!$B$1)</f>
        <v>5.56265984654731</v>
      </c>
      <c r="Y3401" s="25">
        <f>f_return_3m(A3401,0,参数!$B$1)</f>
        <v>11.2533692722372</v>
      </c>
      <c r="Z3401" s="25">
        <f>f_return_6m(A3401,0,参数!B3400)</f>
        <v>7.52114785746774</v>
      </c>
      <c r="AA3401" t="str">
        <f>f_dq_status(A3401,参数!$B$1)</f>
        <v>开放申购|开放赎回</v>
      </c>
      <c r="AB3401" s="17">
        <f ca="1">f_risk_maxdownside(A3401,参数!$B$6,参数!$B$1)</f>
        <v>-12.0751988430947</v>
      </c>
      <c r="AC3401" s="17">
        <f ca="1">f_risk_maxdownside(A3401,参数!$B$4,参数!$B$1)</f>
        <v>-9.52380952380953</v>
      </c>
      <c r="AD3401" t="str">
        <f ca="1">f_risk_maxdownside_date(A3401,参数!$B$6,参数!$B$1)</f>
        <v>20161026-20181018</v>
      </c>
    </row>
    <row r="3402" spans="1:30">
      <c r="A3402" s="15" t="s">
        <v>3430</v>
      </c>
      <c r="B3402" t="str">
        <f>f_info_name(A3402)</f>
        <v>南方平衡配置</v>
      </c>
      <c r="C3402" t="str">
        <f>f_info_setupdate(A3402)</f>
        <v>2017-07-15</v>
      </c>
      <c r="D3402" s="16">
        <f t="shared" si="53"/>
        <v>1290</v>
      </c>
      <c r="F3402" s="17">
        <f>f_netasset_total(A3402,参数!$B$1,100000000)</f>
        <v>4.0359774488</v>
      </c>
      <c r="G3402" s="17">
        <f ca="1">f_nav_adjustedreturn(A3402,参数!$B$2,参数!$B$1)</f>
        <v>64.0716594532406</v>
      </c>
      <c r="H3402" s="17">
        <f ca="1">f_nav_periodreturnrankingper(A3402,参数!$B$2,参数!$B$1,3)</f>
        <v>16</v>
      </c>
      <c r="I3402" s="17">
        <f ca="1">f_nav_adjustedreturn(A3402,参数!$B$3,参数!$B$2)</f>
        <v>46.6104417670683</v>
      </c>
      <c r="J3402" s="17">
        <f ca="1">f_nav_periodreturnrankingper(A3402,参数!$B$3,参数!$B$2,3)</f>
        <v>7.14285714285714</v>
      </c>
      <c r="K3402" s="17">
        <f ca="1">f_nav_adjustedreturn(A3402,参数!$B$4,参数!$B$3)</f>
        <v>-20.7460691323445</v>
      </c>
      <c r="L3402" s="17">
        <f ca="1">f_nav_periodreturnrankingper(A3402,参数!$B$4,参数!$B$3,3)</f>
        <v>63.6363636363636</v>
      </c>
      <c r="M3402" s="17">
        <f ca="1">f_nav_adjustedreturn(A3402,参数!$B$5,参数!$B$4)</f>
        <v>0</v>
      </c>
      <c r="N3402" s="17">
        <f ca="1">f_nav_periodreturnrankingper(A3402,参数!$B$5,参数!$B$4,3)</f>
        <v>0</v>
      </c>
      <c r="O3402" s="17">
        <f ca="1">f_nav_adjustedreturn(A3402,参数!$B$6,参数!$B$5)</f>
        <v>0</v>
      </c>
      <c r="P3402" s="17">
        <f ca="1">f_nav_periodreturnrankingper(A3402,参数!$B$6,参数!$B$5,3)</f>
        <v>0</v>
      </c>
      <c r="Q3402" s="25">
        <f>f_return(A3402,1,参数!$B$1-365/2,参数!$B$1)</f>
        <v>60.3940890996959</v>
      </c>
      <c r="R3402" s="25">
        <f ca="1">f_return(A3402,1,参数!$B$4,参数!$B$1)</f>
        <v>23.9713137130657</v>
      </c>
      <c r="S3402" s="25">
        <f ca="1">f_return(A3402,1,参数!$B$6,参数!$B$1)</f>
        <v>0</v>
      </c>
      <c r="T3402" t="str">
        <f>f_info_investtype(A3402)</f>
        <v>平衡混合型基金</v>
      </c>
      <c r="U3402" t="str">
        <f>f_info_fundmanager(A3402)</f>
        <v>黄春逢</v>
      </c>
      <c r="V3402">
        <f>f_info_manager_onthepostdays(A3402,1)</f>
        <v>1307</v>
      </c>
      <c r="W3402" s="25">
        <f ca="1">f_return_1w(A3402,"0",参数!$B$2)</f>
        <v>-1.45232696253105</v>
      </c>
      <c r="X3402" s="25">
        <f>f_return_1m(A3402,"0",参数!$B$1)</f>
        <v>9.39109471454142</v>
      </c>
      <c r="Y3402" s="25">
        <f>f_return_3m(A3402,0,参数!$B$1)</f>
        <v>20.0080144259668</v>
      </c>
      <c r="Z3402" s="25">
        <f>f_return_6m(A3402,0,参数!B3401)</f>
        <v>25.977826319911</v>
      </c>
      <c r="AA3402" t="str">
        <f>f_dq_status(A3402,参数!$B$1)</f>
        <v>开放申购|开放赎回</v>
      </c>
      <c r="AB3402" s="17">
        <f ca="1">f_risk_maxdownside(A3402,参数!$B$6,参数!$B$1)</f>
        <v>-28.1329113924051</v>
      </c>
      <c r="AC3402" s="17">
        <f ca="1">f_risk_maxdownside(A3402,参数!$B$4,参数!$B$1)</f>
        <v>-28.1056097252121</v>
      </c>
      <c r="AD3402" t="str">
        <f ca="1">f_risk_maxdownside_date(A3402,参数!$B$6,参数!$B$1)</f>
        <v>20180125-20181018</v>
      </c>
    </row>
    <row r="3403" spans="1:30">
      <c r="A3403" s="15" t="s">
        <v>3431</v>
      </c>
      <c r="B3403" t="str">
        <f>f_info_name(A3403)</f>
        <v>南方核心竞争</v>
      </c>
      <c r="C3403" t="str">
        <f>f_info_setupdate(A3403)</f>
        <v>2015-12-29</v>
      </c>
      <c r="D3403" s="16">
        <f t="shared" si="53"/>
        <v>1854</v>
      </c>
      <c r="F3403" s="17">
        <f>f_netasset_total(A3403,参数!$B$1,100000000)</f>
        <v>2.5949525098</v>
      </c>
      <c r="G3403" s="17">
        <f ca="1">f_nav_adjustedreturn(A3403,参数!$B$2,参数!$B$1)</f>
        <v>68.2673038384461</v>
      </c>
      <c r="H3403" s="17">
        <f ca="1">f_nav_periodreturnrankingper(A3403,参数!$B$2,参数!$B$1,3)</f>
        <v>10.6666666666667</v>
      </c>
      <c r="I3403" s="17">
        <f ca="1">f_nav_adjustedreturn(A3403,参数!$B$3,参数!$B$2)</f>
        <v>23.7977099236641</v>
      </c>
      <c r="J3403" s="17">
        <f ca="1">f_nav_periodreturnrankingper(A3403,参数!$B$3,参数!$B$2,3)</f>
        <v>47.6190476190476</v>
      </c>
      <c r="K3403" s="17">
        <f ca="1">f_nav_adjustedreturn(A3403,参数!$B$4,参数!$B$3)</f>
        <v>0.76923076923077</v>
      </c>
      <c r="L3403" s="17">
        <f ca="1">f_nav_periodreturnrankingper(A3403,参数!$B$4,参数!$B$3,3)</f>
        <v>6.06060606060606</v>
      </c>
      <c r="M3403" s="17">
        <f ca="1">f_nav_adjustedreturn(A3403,参数!$B$5,参数!$B$4)</f>
        <v>3.996003996004</v>
      </c>
      <c r="N3403" s="17">
        <f ca="1">f_nav_periodreturnrankingper(A3403,参数!$B$5,参数!$B$4,3)</f>
        <v>90</v>
      </c>
      <c r="O3403" s="17">
        <f ca="1">f_nav_adjustedreturn(A3403,参数!$B$6,参数!$B$5)</f>
        <v>0.300601202404799</v>
      </c>
      <c r="P3403" s="17">
        <f ca="1">f_nav_periodreturnrankingper(A3403,参数!$B$6,参数!$B$5,3)</f>
        <v>50</v>
      </c>
      <c r="Q3403" s="25">
        <f>f_return(A3403,1,参数!$B$1-365/2,参数!$B$1)</f>
        <v>66.2512621703209</v>
      </c>
      <c r="R3403" s="25">
        <f ca="1">f_return(A3403,1,参数!$B$4,参数!$B$1)</f>
        <v>28.011450710732</v>
      </c>
      <c r="S3403" s="25">
        <f ca="1">f_return(A3403,1,参数!$B$6,参数!$B$1)</f>
        <v>16.9268341635019</v>
      </c>
      <c r="T3403" t="str">
        <f>f_info_investtype(A3403)</f>
        <v>平衡混合型基金</v>
      </c>
      <c r="U3403" t="str">
        <f>f_info_fundmanager(A3403)</f>
        <v>卢玉珊</v>
      </c>
      <c r="V3403">
        <f>f_info_manager_onthepostdays(A3403,1)</f>
        <v>1870</v>
      </c>
      <c r="W3403" s="25">
        <f ca="1">f_return_1w(A3403,"0",参数!$B$2)</f>
        <v>-1.83854127260346</v>
      </c>
      <c r="X3403" s="25">
        <f>f_return_1m(A3403,"0",参数!$B$1)</f>
        <v>11.0370784802401</v>
      </c>
      <c r="Y3403" s="25">
        <f>f_return_3m(A3403,0,参数!$B$1)</f>
        <v>20.3672051607212</v>
      </c>
      <c r="Z3403" s="25">
        <f>f_return_6m(A3403,0,参数!B3402)</f>
        <v>23.7221346543571</v>
      </c>
      <c r="AA3403" t="str">
        <f>f_dq_status(A3403,参数!$B$1)</f>
        <v>开放申购|开放赎回</v>
      </c>
      <c r="AB3403" s="17">
        <f ca="1">f_risk_maxdownside(A3403,参数!$B$6,参数!$B$1)</f>
        <v>-13.4757200500904</v>
      </c>
      <c r="AC3403" s="17">
        <f ca="1">f_risk_maxdownside(A3403,参数!$B$4,参数!$B$1)</f>
        <v>-13.4757200500904</v>
      </c>
      <c r="AD3403" t="str">
        <f ca="1">f_risk_maxdownside_date(A3403,参数!$B$6,参数!$B$1)</f>
        <v>20200226-20200323</v>
      </c>
    </row>
    <row r="3404" spans="1:30">
      <c r="A3404" s="15" t="s">
        <v>3432</v>
      </c>
      <c r="B3404" t="str">
        <f>f_info_name(A3404)</f>
        <v>鹏华弘泰A</v>
      </c>
      <c r="C3404" t="str">
        <f>f_info_setupdate(A3404)</f>
        <v>2015-08-14</v>
      </c>
      <c r="D3404" s="16">
        <f t="shared" si="53"/>
        <v>1991</v>
      </c>
      <c r="F3404" s="17">
        <f>f_netasset_total(A3404,参数!$B$1,100000000)</f>
        <v>2.8700505259</v>
      </c>
      <c r="G3404" s="17">
        <f ca="1">f_nav_adjustedreturn(A3404,参数!$B$2,参数!$B$1)</f>
        <v>1.65740906647554</v>
      </c>
      <c r="H3404" s="17">
        <f ca="1">f_nav_periodreturnrankingper(A3404,参数!$B$2,参数!$B$1,3)</f>
        <v>99.4176813128639</v>
      </c>
      <c r="I3404" s="17">
        <f ca="1">f_nav_adjustedreturn(A3404,参数!$B$3,参数!$B$2)</f>
        <v>2.89454277286137</v>
      </c>
      <c r="J3404" s="17">
        <f ca="1">f_nav_periodreturnrankingper(A3404,参数!$B$3,参数!$B$2,3)</f>
        <v>97.4358974358974</v>
      </c>
      <c r="K3404" s="17">
        <f ca="1">f_nav_adjustedreturn(A3404,参数!$B$4,参数!$B$3)</f>
        <v>0.40725657164013</v>
      </c>
      <c r="L3404" s="17">
        <f ca="1">f_nav_periodreturnrankingper(A3404,参数!$B$4,参数!$B$3,3)</f>
        <v>17.3940949935815</v>
      </c>
      <c r="M3404" s="17">
        <f ca="1">f_nav_adjustedreturn(A3404,参数!$B$5,参数!$B$4)</f>
        <v>4.79744136460553</v>
      </c>
      <c r="N3404" s="17">
        <f ca="1">f_nav_periodreturnrankingper(A3404,参数!$B$5,参数!$B$4,3)</f>
        <v>77.8565799842396</v>
      </c>
      <c r="O3404" s="17">
        <f ca="1">f_nav_adjustedreturn(A3404,参数!$B$6,参数!$B$5)</f>
        <v>2.59443339960239</v>
      </c>
      <c r="P3404" s="17">
        <f ca="1">f_nav_periodreturnrankingper(A3404,参数!$B$6,参数!$B$5,3)</f>
        <v>56.3265306122449</v>
      </c>
      <c r="Q3404" s="25">
        <f>f_return(A3404,1,参数!$B$1-365/2,参数!$B$1)</f>
        <v>2.1494707032236</v>
      </c>
      <c r="R3404" s="25">
        <f ca="1">f_return(A3404,1,参数!$B$4,参数!$B$1)</f>
        <v>1.64648134015166</v>
      </c>
      <c r="S3404" s="25">
        <f ca="1">f_return(A3404,1,参数!$B$6,参数!$B$1)</f>
        <v>2.43424435992359</v>
      </c>
      <c r="T3404" t="str">
        <f>f_info_investtype(A3404)</f>
        <v>灵活配置型基金</v>
      </c>
      <c r="U3404" t="str">
        <f>f_info_fundmanager(A3404)</f>
        <v>叶朝明</v>
      </c>
      <c r="V3404">
        <f>f_info_manager_onthepostdays(A3404,1)</f>
        <v>897</v>
      </c>
      <c r="W3404" s="25">
        <f ca="1">f_return_1w(A3404,"0",参数!$B$2)</f>
        <v>0.0627521290901071</v>
      </c>
      <c r="X3404" s="25">
        <f>f_return_1m(A3404,"0",参数!$B$1)</f>
        <v>0.380396319886763</v>
      </c>
      <c r="Y3404" s="25">
        <f>f_return_3m(A3404,0,参数!$B$1)</f>
        <v>0.585054516443572</v>
      </c>
      <c r="Z3404" s="25">
        <f>f_return_6m(A3404,0,参数!B3403)</f>
        <v>0.95221144433569</v>
      </c>
      <c r="AA3404" t="str">
        <f>f_dq_status(A3404,参数!$B$1)</f>
        <v>暂停大额申购|开放赎回</v>
      </c>
      <c r="AB3404" s="17">
        <f ca="1">f_risk_maxdownside(A3404,参数!$B$6,参数!$B$1)</f>
        <v>-2.62117170973972</v>
      </c>
      <c r="AC3404" s="17">
        <f ca="1">f_risk_maxdownside(A3404,参数!$B$4,参数!$B$1)</f>
        <v>-2.62117170973972</v>
      </c>
      <c r="AD3404" t="str">
        <f ca="1">f_risk_maxdownside_date(A3404,参数!$B$6,参数!$B$1)</f>
        <v>20180206-20180323</v>
      </c>
    </row>
    <row r="3405" spans="1:30">
      <c r="A3405" s="15" t="s">
        <v>3433</v>
      </c>
      <c r="B3405" t="str">
        <f>f_info_name(A3405)</f>
        <v>鹏华精选成长</v>
      </c>
      <c r="C3405" t="str">
        <f>f_info_setupdate(A3405)</f>
        <v>2009-09-09</v>
      </c>
      <c r="D3405" s="16">
        <f t="shared" si="53"/>
        <v>4156</v>
      </c>
      <c r="F3405" s="17">
        <f>f_netasset_total(A3405,参数!$B$1,100000000)</f>
        <v>7.8001289767</v>
      </c>
      <c r="G3405" s="17">
        <f ca="1">f_nav_adjustedreturn(A3405,参数!$B$2,参数!$B$1)</f>
        <v>65.5267512410369</v>
      </c>
      <c r="H3405" s="17">
        <f ca="1">f_nav_periodreturnrankingper(A3405,参数!$B$2,参数!$B$1,3)</f>
        <v>53.4838076545633</v>
      </c>
      <c r="I3405" s="17">
        <f ca="1">f_nav_adjustedreturn(A3405,参数!$B$3,参数!$B$2)</f>
        <v>65.2689152233364</v>
      </c>
      <c r="J3405" s="17">
        <f ca="1">f_nav_periodreturnrankingper(A3405,参数!$B$3,参数!$B$2,3)</f>
        <v>13.4986225895317</v>
      </c>
      <c r="K3405" s="17">
        <f ca="1">f_nav_adjustedreturn(A3405,参数!$B$4,参数!$B$3)</f>
        <v>-28.5807291666667</v>
      </c>
      <c r="L3405" s="17">
        <f ca="1">f_nav_periodreturnrankingper(A3405,参数!$B$4,参数!$B$3,3)</f>
        <v>74.0549828178694</v>
      </c>
      <c r="M3405" s="17">
        <f ca="1">f_nav_adjustedreturn(A3405,参数!$B$5,参数!$B$4)</f>
        <v>34.7902097902098</v>
      </c>
      <c r="N3405" s="17">
        <f ca="1">f_nav_periodreturnrankingper(A3405,参数!$B$5,参数!$B$4,3)</f>
        <v>20.2334630350195</v>
      </c>
      <c r="O3405" s="17">
        <f ca="1">f_nav_adjustedreturn(A3405,参数!$B$6,参数!$B$5)</f>
        <v>-13.8888888888889</v>
      </c>
      <c r="P3405" s="17">
        <f ca="1">f_nav_periodreturnrankingper(A3405,参数!$B$6,参数!$B$5,3)</f>
        <v>93.9457202505219</v>
      </c>
      <c r="Q3405" s="25">
        <f>f_return(A3405,1,参数!$B$1-365/2,参数!$B$1)</f>
        <v>45.0453499643421</v>
      </c>
      <c r="R3405" s="25">
        <f ca="1">f_return(A3405,1,参数!$B$4,参数!$B$1)</f>
        <v>24.9884246739967</v>
      </c>
      <c r="S3405" s="25">
        <f ca="1">f_return(A3405,1,参数!$B$6,参数!$B$1)</f>
        <v>17.6183604178066</v>
      </c>
      <c r="T3405" t="str">
        <f>f_info_investtype(A3405)</f>
        <v>偏股混合型基金</v>
      </c>
      <c r="U3405" t="str">
        <f>f_info_fundmanager(A3405)</f>
        <v>谢书英</v>
      </c>
      <c r="V3405">
        <f>f_info_manager_onthepostdays(A3405,1)</f>
        <v>1293</v>
      </c>
      <c r="W3405" s="25">
        <f ca="1">f_return_1w(A3405,"0",参数!$B$2)</f>
        <v>-2.31681034482759</v>
      </c>
      <c r="X3405" s="25">
        <f>f_return_1m(A3405,"0",参数!$B$1)</f>
        <v>10.7788851974898</v>
      </c>
      <c r="Y3405" s="25">
        <f>f_return_3m(A3405,0,参数!$B$1)</f>
        <v>17.640141121129</v>
      </c>
      <c r="Z3405" s="25">
        <f>f_return_6m(A3405,0,参数!B3404)</f>
        <v>13.9873181648639</v>
      </c>
      <c r="AA3405" t="str">
        <f>f_dq_status(A3405,参数!$B$1)</f>
        <v>开放申购|开放赎回</v>
      </c>
      <c r="AB3405" s="17">
        <f ca="1">f_risk_maxdownside(A3405,参数!$B$6,参数!$B$1)</f>
        <v>-34.8249027237354</v>
      </c>
      <c r="AC3405" s="17">
        <f ca="1">f_risk_maxdownside(A3405,参数!$B$4,参数!$B$1)</f>
        <v>-34.8249027237354</v>
      </c>
      <c r="AD3405" t="str">
        <f ca="1">f_risk_maxdownside_date(A3405,参数!$B$6,参数!$B$1)</f>
        <v>20180127-20181016</v>
      </c>
    </row>
    <row r="3406" spans="1:30">
      <c r="A3406" s="15" t="s">
        <v>3434</v>
      </c>
      <c r="B3406" t="str">
        <f>f_info_name(A3406)</f>
        <v>鹏华信用增利A</v>
      </c>
      <c r="C3406" t="str">
        <f>f_info_setupdate(A3406)</f>
        <v>2010-05-31</v>
      </c>
      <c r="D3406" s="16">
        <f t="shared" si="53"/>
        <v>3892</v>
      </c>
      <c r="F3406" s="17">
        <f>f_netasset_total(A3406,参数!$B$1,100000000)</f>
        <v>20.7743950578</v>
      </c>
      <c r="G3406" s="17">
        <f ca="1">f_nav_adjustedreturn(A3406,参数!$B$2,参数!$B$1)</f>
        <v>12.73660955074</v>
      </c>
      <c r="H3406" s="17">
        <f ca="1">f_nav_periodreturnrankingper(A3406,参数!$B$2,参数!$B$1,3)</f>
        <v>32.8301886792453</v>
      </c>
      <c r="I3406" s="17">
        <f ca="1">f_nav_adjustedreturn(A3406,参数!$B$3,参数!$B$2)</f>
        <v>10.1744640815575</v>
      </c>
      <c r="J3406" s="17">
        <f ca="1">f_nav_periodreturnrankingper(A3406,参数!$B$3,参数!$B$2,3)</f>
        <v>38.2978723404255</v>
      </c>
      <c r="K3406" s="17">
        <f ca="1">f_nav_adjustedreturn(A3406,参数!$B$4,参数!$B$3)</f>
        <v>3.50973618090452</v>
      </c>
      <c r="L3406" s="17">
        <f ca="1">f_nav_periodreturnrankingper(A3406,参数!$B$4,参数!$B$3,3)</f>
        <v>26.491646778043</v>
      </c>
      <c r="M3406" s="17">
        <f ca="1">f_nav_adjustedreturn(A3406,参数!$B$5,参数!$B$4)</f>
        <v>2.82485875706215</v>
      </c>
      <c r="N3406" s="17">
        <f ca="1">f_nav_periodreturnrankingper(A3406,参数!$B$5,参数!$B$4,3)</f>
        <v>63.2596685082873</v>
      </c>
      <c r="O3406" s="17">
        <f ca="1">f_nav_adjustedreturn(A3406,参数!$B$6,参数!$B$5)</f>
        <v>6.09181582571965</v>
      </c>
      <c r="P3406" s="17">
        <f ca="1">f_nav_periodreturnrankingper(A3406,参数!$B$6,参数!$B$5,3)</f>
        <v>5.08474576271187</v>
      </c>
      <c r="Q3406" s="25">
        <f>f_return(A3406,1,参数!$B$1-365/2,参数!$B$1)</f>
        <v>13.0233595129468</v>
      </c>
      <c r="R3406" s="25">
        <f ca="1">f_return(A3406,1,参数!$B$4,参数!$B$1)</f>
        <v>8.72827965494278</v>
      </c>
      <c r="S3406" s="25">
        <f ca="1">f_return(A3406,1,参数!$B$6,参数!$B$1)</f>
        <v>6.99513764536588</v>
      </c>
      <c r="T3406" t="str">
        <f>f_info_investtype(A3406)</f>
        <v>混合债券型二级基金</v>
      </c>
      <c r="U3406" t="str">
        <f>f_info_fundmanager(A3406)</f>
        <v>方昶</v>
      </c>
      <c r="V3406">
        <f>f_info_manager_onthepostdays(A3406,1)</f>
        <v>855</v>
      </c>
      <c r="W3406" s="25">
        <f ca="1">f_return_1w(A3406,"0",参数!$B$2)</f>
        <v>0.15791848398256</v>
      </c>
      <c r="X3406" s="25">
        <f>f_return_1m(A3406,"0",参数!$B$1)</f>
        <v>2.95037997317835</v>
      </c>
      <c r="Y3406" s="25">
        <f>f_return_3m(A3406,0,参数!$B$1)</f>
        <v>5.96625766871164</v>
      </c>
      <c r="Z3406" s="25">
        <f>f_return_6m(A3406,0,参数!B3405)</f>
        <v>4.36391090977728</v>
      </c>
      <c r="AA3406" t="str">
        <f>f_dq_status(A3406,参数!$B$1)</f>
        <v>开放申购|开放赎回</v>
      </c>
      <c r="AB3406" s="17">
        <f ca="1">f_risk_maxdownside(A3406,参数!$B$6,参数!$B$1)</f>
        <v>-4.76495726495726</v>
      </c>
      <c r="AC3406" s="17">
        <f ca="1">f_risk_maxdownside(A3406,参数!$B$4,参数!$B$1)</f>
        <v>-4.76495726495726</v>
      </c>
      <c r="AD3406" t="str">
        <f ca="1">f_risk_maxdownside_date(A3406,参数!$B$6,参数!$B$1)</f>
        <v>20200226-20200323</v>
      </c>
    </row>
    <row r="3407" spans="1:30">
      <c r="A3407" s="15" t="s">
        <v>3435</v>
      </c>
      <c r="B3407" t="str">
        <f>f_info_name(A3407)</f>
        <v>鹏华消费优选</v>
      </c>
      <c r="C3407" t="str">
        <f>f_info_setupdate(A3407)</f>
        <v>2010-12-28</v>
      </c>
      <c r="D3407" s="16">
        <f t="shared" si="53"/>
        <v>3681</v>
      </c>
      <c r="F3407" s="17">
        <f>f_netasset_total(A3407,参数!$B$1,100000000)</f>
        <v>12.9861644055</v>
      </c>
      <c r="G3407" s="17">
        <f ca="1">f_nav_adjustedreturn(A3407,参数!$B$2,参数!$B$1)</f>
        <v>93.345259391771</v>
      </c>
      <c r="H3407" s="17">
        <f ca="1">f_nav_periodreturnrankingper(A3407,参数!$B$2,参数!$B$1,3)</f>
        <v>15.1128557409225</v>
      </c>
      <c r="I3407" s="17">
        <f ca="1">f_nav_adjustedreturn(A3407,参数!$B$3,参数!$B$2)</f>
        <v>66.7661097852029</v>
      </c>
      <c r="J3407" s="17">
        <f ca="1">f_nav_periodreturnrankingper(A3407,参数!$B$3,参数!$B$2,3)</f>
        <v>11.1570247933884</v>
      </c>
      <c r="K3407" s="17">
        <f ca="1">f_nav_adjustedreturn(A3407,参数!$B$4,参数!$B$3)</f>
        <v>-32.8794553464157</v>
      </c>
      <c r="L3407" s="17">
        <f ca="1">f_nav_periodreturnrankingper(A3407,参数!$B$4,参数!$B$3,3)</f>
        <v>90.893470790378</v>
      </c>
      <c r="M3407" s="17">
        <f ca="1">f_nav_adjustedreturn(A3407,参数!$B$5,参数!$B$4)</f>
        <v>59.4816687737042</v>
      </c>
      <c r="N3407" s="17">
        <f ca="1">f_nav_periodreturnrankingper(A3407,参数!$B$5,参数!$B$4,3)</f>
        <v>1.94552529182879</v>
      </c>
      <c r="O3407" s="17">
        <f ca="1">f_nav_adjustedreturn(A3407,参数!$B$6,参数!$B$5)</f>
        <v>8.20793433652531</v>
      </c>
      <c r="P3407" s="17">
        <f ca="1">f_nav_periodreturnrankingper(A3407,参数!$B$6,参数!$B$5,3)</f>
        <v>31.1064718162839</v>
      </c>
      <c r="Q3407" s="25">
        <f>f_return(A3407,1,参数!$B$1-365/2,参数!$B$1)</f>
        <v>94.029243120235</v>
      </c>
      <c r="R3407" s="25">
        <f ca="1">f_return(A3407,1,参数!$B$4,参数!$B$1)</f>
        <v>29.3193828670271</v>
      </c>
      <c r="S3407" s="25">
        <f ca="1">f_return(A3407,1,参数!$B$6,参数!$B$1)</f>
        <v>29.8462128933909</v>
      </c>
      <c r="T3407" t="str">
        <f>f_info_investtype(A3407)</f>
        <v>偏股混合型基金</v>
      </c>
      <c r="U3407" t="str">
        <f>f_info_fundmanager(A3407)</f>
        <v>王宗合</v>
      </c>
      <c r="V3407">
        <f>f_info_manager_onthepostdays(A3407,1)</f>
        <v>3698</v>
      </c>
      <c r="W3407" s="25">
        <f ca="1">f_return_1w(A3407,"0",参数!$B$2)</f>
        <v>-3.85276917784658</v>
      </c>
      <c r="X3407" s="25">
        <f>f_return_1m(A3407,"0",参数!$B$1)</f>
        <v>13.1727748691099</v>
      </c>
      <c r="Y3407" s="25">
        <f>f_return_3m(A3407,0,参数!$B$1)</f>
        <v>31.1650485436893</v>
      </c>
      <c r="Z3407" s="25">
        <f>f_return_6m(A3407,0,参数!B3406)</f>
        <v>34.8722986247544</v>
      </c>
      <c r="AA3407" t="str">
        <f>f_dq_status(A3407,参数!$B$1)</f>
        <v>暂停大额申购|开放赎回</v>
      </c>
      <c r="AB3407" s="17">
        <f ca="1">f_risk_maxdownside(A3407,参数!$B$6,参数!$B$1)</f>
        <v>-38.8410336726703</v>
      </c>
      <c r="AC3407" s="17">
        <f ca="1">f_risk_maxdownside(A3407,参数!$B$4,参数!$B$1)</f>
        <v>-38.0895759017043</v>
      </c>
      <c r="AD3407" t="str">
        <f ca="1">f_risk_maxdownside_date(A3407,参数!$B$6,参数!$B$1)</f>
        <v>20180124-20190103</v>
      </c>
    </row>
    <row r="3408" spans="1:30">
      <c r="A3408" s="15" t="s">
        <v>3436</v>
      </c>
      <c r="B3408" t="str">
        <f>f_info_name(A3408)</f>
        <v>鹏华丰盛稳固收益</v>
      </c>
      <c r="C3408" t="str">
        <f>f_info_setupdate(A3408)</f>
        <v>2011-04-25</v>
      </c>
      <c r="D3408" s="16">
        <f t="shared" si="53"/>
        <v>3563</v>
      </c>
      <c r="F3408" s="17">
        <f>f_netasset_total(A3408,参数!$B$1,100000000)</f>
        <v>26.6345755242</v>
      </c>
      <c r="G3408" s="17">
        <f ca="1">f_nav_adjustedreturn(A3408,参数!$B$2,参数!$B$1)</f>
        <v>8.37853108380572</v>
      </c>
      <c r="H3408" s="17">
        <f ca="1">f_nav_periodreturnrankingper(A3408,参数!$B$2,参数!$B$1,3)</f>
        <v>58.1132075471698</v>
      </c>
      <c r="I3408" s="17">
        <f ca="1">f_nav_adjustedreturn(A3408,参数!$B$3,参数!$B$2)</f>
        <v>8.5502024729259</v>
      </c>
      <c r="J3408" s="17">
        <f ca="1">f_nav_periodreturnrankingper(A3408,参数!$B$3,参数!$B$2,3)</f>
        <v>47.0212765957447</v>
      </c>
      <c r="K3408" s="17">
        <f ca="1">f_nav_adjustedreturn(A3408,参数!$B$4,参数!$B$3)</f>
        <v>1.23403443470547</v>
      </c>
      <c r="L3408" s="17">
        <f ca="1">f_nav_periodreturnrankingper(A3408,参数!$B$4,参数!$B$3,3)</f>
        <v>44.3914081145585</v>
      </c>
      <c r="M3408" s="17">
        <f ca="1">f_nav_adjustedreturn(A3408,参数!$B$5,参数!$B$4)</f>
        <v>6.40023568885684</v>
      </c>
      <c r="N3408" s="17">
        <f ca="1">f_nav_periodreturnrankingper(A3408,参数!$B$5,参数!$B$4,3)</f>
        <v>24.3093922651934</v>
      </c>
      <c r="O3408" s="17">
        <f ca="1">f_nav_adjustedreturn(A3408,参数!$B$6,参数!$B$5)</f>
        <v>3.67604460559952</v>
      </c>
      <c r="P3408" s="17">
        <f ca="1">f_nav_periodreturnrankingper(A3408,参数!$B$6,参数!$B$5,3)</f>
        <v>18.2203389830508</v>
      </c>
      <c r="Q3408" s="25">
        <f>f_return(A3408,1,参数!$B$1-365/2,参数!$B$1)</f>
        <v>8.79888654289898</v>
      </c>
      <c r="R3408" s="25">
        <f ca="1">f_return(A3408,1,参数!$B$4,参数!$B$1)</f>
        <v>5.99297051455299</v>
      </c>
      <c r="S3408" s="25">
        <f ca="1">f_return(A3408,1,参数!$B$6,参数!$B$1)</f>
        <v>5.55013158404081</v>
      </c>
      <c r="T3408" t="str">
        <f>f_info_investtype(A3408)</f>
        <v>混合债券型二级基金</v>
      </c>
      <c r="U3408" t="str">
        <f>f_info_fundmanager(A3408)</f>
        <v>刘太阳</v>
      </c>
      <c r="V3408">
        <f>f_info_manager_onthepostdays(A3408,1)</f>
        <v>2165</v>
      </c>
      <c r="W3408" s="25">
        <f ca="1">f_return_1w(A3408,"0",参数!$B$2)</f>
        <v>-0.434782608695643</v>
      </c>
      <c r="X3408" s="25">
        <f>f_return_1m(A3408,"0",参数!$B$1)</f>
        <v>3.87038703870386</v>
      </c>
      <c r="Y3408" s="25">
        <f>f_return_3m(A3408,0,参数!$B$1)</f>
        <v>5.48446069469834</v>
      </c>
      <c r="Z3408" s="25">
        <f>f_return_6m(A3408,0,参数!B3407)</f>
        <v>1.33689839572192</v>
      </c>
      <c r="AA3408" t="str">
        <f>f_dq_status(A3408,参数!$B$1)</f>
        <v>暂停大额申购|开放赎回</v>
      </c>
      <c r="AB3408" s="17">
        <f ca="1">f_risk_maxdownside(A3408,参数!$B$6,参数!$B$1)</f>
        <v>-5.89454476066874</v>
      </c>
      <c r="AC3408" s="17">
        <f ca="1">f_risk_maxdownside(A3408,参数!$B$4,参数!$B$1)</f>
        <v>-5.89454476066874</v>
      </c>
      <c r="AD3408" t="str">
        <f ca="1">f_risk_maxdownside_date(A3408,参数!$B$6,参数!$B$1)</f>
        <v>20200225-20200401</v>
      </c>
    </row>
    <row r="3409" spans="1:30">
      <c r="A3409" s="15" t="s">
        <v>3437</v>
      </c>
      <c r="B3409" t="str">
        <f>f_info_name(A3409)</f>
        <v>鹏华新兴产业</v>
      </c>
      <c r="C3409" t="str">
        <f>f_info_setupdate(A3409)</f>
        <v>2011-06-15</v>
      </c>
      <c r="D3409" s="16">
        <f t="shared" si="53"/>
        <v>3512</v>
      </c>
      <c r="F3409" s="17">
        <f>f_netasset_total(A3409,参数!$B$1,100000000)</f>
        <v>139.6351359154</v>
      </c>
      <c r="G3409" s="17">
        <f ca="1">f_nav_adjustedreturn(A3409,参数!$B$2,参数!$B$1)</f>
        <v>61.9801251380199</v>
      </c>
      <c r="H3409" s="17">
        <f ca="1">f_nav_periodreturnrankingper(A3409,参数!$B$2,参数!$B$1,3)</f>
        <v>58.7831207065751</v>
      </c>
      <c r="I3409" s="17">
        <f ca="1">f_nav_adjustedreturn(A3409,参数!$B$3,参数!$B$2)</f>
        <v>50.1104972375691</v>
      </c>
      <c r="J3409" s="17">
        <f ca="1">f_nav_periodreturnrankingper(A3409,参数!$B$3,参数!$B$2,3)</f>
        <v>35.2617079889807</v>
      </c>
      <c r="K3409" s="17">
        <f ca="1">f_nav_adjustedreturn(A3409,参数!$B$4,参数!$B$3)</f>
        <v>-14.3518869811533</v>
      </c>
      <c r="L3409" s="17">
        <f ca="1">f_nav_periodreturnrankingper(A3409,参数!$B$4,参数!$B$3,3)</f>
        <v>10.1374570446735</v>
      </c>
      <c r="M3409" s="17">
        <f ca="1">f_nav_adjustedreturn(A3409,参数!$B$5,参数!$B$4)</f>
        <v>15.8291457286432</v>
      </c>
      <c r="N3409" s="17">
        <f ca="1">f_nav_periodreturnrankingper(A3409,参数!$B$5,参数!$B$4,3)</f>
        <v>63.6186770428016</v>
      </c>
      <c r="O3409" s="17">
        <f ca="1">f_nav_adjustedreturn(A3409,参数!$B$6,参数!$B$5)</f>
        <v>6.46022423918846</v>
      </c>
      <c r="P3409" s="17">
        <f ca="1">f_nav_periodreturnrankingper(A3409,参数!$B$6,参数!$B$5,3)</f>
        <v>37.3695198329854</v>
      </c>
      <c r="Q3409" s="25">
        <f>f_return(A3409,1,参数!$B$1-365/2,参数!$B$1)</f>
        <v>17.1772381348952</v>
      </c>
      <c r="R3409" s="25">
        <f ca="1">f_return(A3409,1,参数!$B$4,参数!$B$1)</f>
        <v>27.6732663365057</v>
      </c>
      <c r="S3409" s="25">
        <f ca="1">f_return(A3409,1,参数!$B$6,参数!$B$1)</f>
        <v>20.7273588236865</v>
      </c>
      <c r="T3409" t="str">
        <f>f_info_investtype(A3409)</f>
        <v>偏股混合型基金</v>
      </c>
      <c r="U3409" t="str">
        <f>f_info_fundmanager(A3409)</f>
        <v>梁浩</v>
      </c>
      <c r="V3409">
        <f>f_info_manager_onthepostdays(A3409,1)</f>
        <v>3500</v>
      </c>
      <c r="W3409" s="25">
        <f ca="1">f_return_1w(A3409,"0",参数!$B$2)</f>
        <v>-1.3435003631082</v>
      </c>
      <c r="X3409" s="25">
        <f>f_return_1m(A3409,"0",参数!$B$1)</f>
        <v>8.02650957290133</v>
      </c>
      <c r="Y3409" s="25">
        <f>f_return_3m(A3409,0,参数!$B$1)</f>
        <v>4.88560533841754</v>
      </c>
      <c r="Z3409" s="25">
        <f>f_return_6m(A3409,0,参数!B3408)</f>
        <v>1.32005558128764</v>
      </c>
      <c r="AA3409" t="str">
        <f>f_dq_status(A3409,参数!$B$1)</f>
        <v>开放申购|开放赎回</v>
      </c>
      <c r="AB3409" s="17">
        <f ca="1">f_risk_maxdownside(A3409,参数!$B$6,参数!$B$1)</f>
        <v>-25.4469854469854</v>
      </c>
      <c r="AC3409" s="17">
        <f ca="1">f_risk_maxdownside(A3409,参数!$B$4,参数!$B$1)</f>
        <v>-25.4469854469854</v>
      </c>
      <c r="AD3409" t="str">
        <f ca="1">f_risk_maxdownside_date(A3409,参数!$B$6,参数!$B$1)</f>
        <v>20180523-20181018</v>
      </c>
    </row>
    <row r="3410" spans="1:30">
      <c r="A3410" s="15" t="s">
        <v>3438</v>
      </c>
      <c r="B3410" t="str">
        <f>f_info_name(A3410)</f>
        <v>鹏华价值精选</v>
      </c>
      <c r="C3410" t="str">
        <f>f_info_setupdate(A3410)</f>
        <v>2012-04-16</v>
      </c>
      <c r="D3410" s="16">
        <f t="shared" si="53"/>
        <v>3206</v>
      </c>
      <c r="F3410" s="17">
        <f>f_netasset_total(A3410,参数!$B$1,100000000)</f>
        <v>4.0396829759</v>
      </c>
      <c r="G3410" s="17">
        <f ca="1">f_nav_adjustedreturn(A3410,参数!$B$2,参数!$B$1)</f>
        <v>96.0048426150121</v>
      </c>
      <c r="H3410" s="17">
        <f ca="1">f_nav_periodreturnrankingper(A3410,参数!$B$2,参数!$B$1,3)</f>
        <v>21.8137254901961</v>
      </c>
      <c r="I3410" s="17">
        <f ca="1">f_nav_adjustedreturn(A3410,参数!$B$3,参数!$B$2)</f>
        <v>60.856864654333</v>
      </c>
      <c r="J3410" s="17">
        <f ca="1">f_nav_periodreturnrankingper(A3410,参数!$B$3,参数!$B$2,3)</f>
        <v>23.8938053097345</v>
      </c>
      <c r="K3410" s="17">
        <f ca="1">f_nav_adjustedreturn(A3410,参数!$B$4,参数!$B$3)</f>
        <v>-30.420054200542</v>
      </c>
      <c r="L3410" s="17">
        <f ca="1">f_nav_periodreturnrankingper(A3410,参数!$B$4,参数!$B$3,3)</f>
        <v>84</v>
      </c>
      <c r="M3410" s="17">
        <f ca="1">f_nav_adjustedreturn(A3410,参数!$B$5,参数!$B$4)</f>
        <v>11.3278319579895</v>
      </c>
      <c r="N3410" s="17">
        <f ca="1">f_nav_periodreturnrankingper(A3410,参数!$B$5,参数!$B$4,3)</f>
        <v>72.0588235294118</v>
      </c>
      <c r="O3410" s="17">
        <f ca="1">f_nav_adjustedreturn(A3410,参数!$B$6,参数!$B$5)</f>
        <v>7.12570056044836</v>
      </c>
      <c r="P3410" s="17">
        <f ca="1">f_nav_periodreturnrankingper(A3410,参数!$B$6,参数!$B$5,3)</f>
        <v>48.6842105263158</v>
      </c>
      <c r="Q3410" s="25">
        <f>f_return(A3410,1,参数!$B$1-365/2,参数!$B$1)</f>
        <v>87.910678533554</v>
      </c>
      <c r="R3410" s="25">
        <f ca="1">f_return(A3410,1,参数!$B$4,参数!$B$1)</f>
        <v>29.9051575361423</v>
      </c>
      <c r="S3410" s="25">
        <f ca="1">f_return(A3410,1,参数!$B$6,参数!$B$1)</f>
        <v>20.9629315172957</v>
      </c>
      <c r="T3410" t="str">
        <f>f_info_investtype(A3410)</f>
        <v>普通股票型基金</v>
      </c>
      <c r="U3410" t="str">
        <f>f_info_fundmanager(A3410)</f>
        <v>张航</v>
      </c>
      <c r="V3410">
        <f>f_info_manager_onthepostdays(A3410,1)</f>
        <v>925</v>
      </c>
      <c r="W3410" s="25">
        <f ca="1">f_return_1w(A3410,"0",参数!$B$2)</f>
        <v>-0.721153846153847</v>
      </c>
      <c r="X3410" s="25">
        <f>f_return_1m(A3410,"0",参数!$B$1)</f>
        <v>15.5603140613847</v>
      </c>
      <c r="Y3410" s="25">
        <f>f_return_3m(A3410,0,参数!$B$1)</f>
        <v>34.356846473029</v>
      </c>
      <c r="Z3410" s="25">
        <f>f_return_6m(A3410,0,参数!B3409)</f>
        <v>23.4380916319576</v>
      </c>
      <c r="AA3410" t="str">
        <f>f_dq_status(A3410,参数!$B$1)</f>
        <v>开放申购|开放赎回</v>
      </c>
      <c r="AB3410" s="17">
        <f ca="1">f_risk_maxdownside(A3410,参数!$B$6,参数!$B$1)</f>
        <v>-38.2066276803119</v>
      </c>
      <c r="AC3410" s="17">
        <f ca="1">f_risk_maxdownside(A3410,参数!$B$4,参数!$B$1)</f>
        <v>-35.9164420485175</v>
      </c>
      <c r="AD3410" t="str">
        <f ca="1">f_risk_maxdownside_date(A3410,参数!$B$6,参数!$B$1)</f>
        <v>20171114-20190103</v>
      </c>
    </row>
    <row r="3411" spans="1:30">
      <c r="A3411" s="15" t="s">
        <v>3439</v>
      </c>
      <c r="B3411" t="str">
        <f>f_info_name(A3411)</f>
        <v>鹏华宏观</v>
      </c>
      <c r="C3411" t="str">
        <f>f_info_setupdate(A3411)</f>
        <v>2012-06-13</v>
      </c>
      <c r="D3411" s="16">
        <f t="shared" si="53"/>
        <v>3148</v>
      </c>
      <c r="F3411" s="17">
        <f>f_netasset_total(A3411,参数!$B$1,100000000)</f>
        <v>8.240090619</v>
      </c>
      <c r="G3411" s="17">
        <f ca="1">f_nav_adjustedreturn(A3411,参数!$B$2,参数!$B$1)</f>
        <v>15.9546643417611</v>
      </c>
      <c r="H3411" s="17">
        <f ca="1">f_nav_periodreturnrankingper(A3411,参数!$B$2,参数!$B$1,3)</f>
        <v>85.2302805717311</v>
      </c>
      <c r="I3411" s="17">
        <f ca="1">f_nav_adjustedreturn(A3411,参数!$B$3,参数!$B$2)</f>
        <v>10.1825168107589</v>
      </c>
      <c r="J3411" s="17">
        <f ca="1">f_nav_periodreturnrankingper(A3411,参数!$B$3,参数!$B$2,3)</f>
        <v>80.3232998885173</v>
      </c>
      <c r="K3411" s="17">
        <f ca="1">f_nav_adjustedreturn(A3411,参数!$B$4,参数!$B$3)</f>
        <v>0.969932104752671</v>
      </c>
      <c r="L3411" s="17">
        <f ca="1">f_nav_periodreturnrankingper(A3411,参数!$B$4,参数!$B$3,3)</f>
        <v>15.2759948652118</v>
      </c>
      <c r="M3411" s="17">
        <f ca="1">f_nav_adjustedreturn(A3411,参数!$B$5,参数!$B$4)</f>
        <v>1.27701375245579</v>
      </c>
      <c r="N3411" s="17">
        <f ca="1">f_nav_periodreturnrankingper(A3411,参数!$B$5,参数!$B$4,3)</f>
        <v>90.9377462568952</v>
      </c>
      <c r="O3411" s="17">
        <f ca="1">f_nav_adjustedreturn(A3411,参数!$B$6,参数!$B$5)</f>
        <v>0.295857988165656</v>
      </c>
      <c r="P3411" s="17">
        <f ca="1">f_nav_periodreturnrankingper(A3411,参数!$B$6,参数!$B$5,3)</f>
        <v>73.469387755102</v>
      </c>
      <c r="Q3411" s="25">
        <f>f_return(A3411,1,参数!$B$1-365/2,参数!$B$1)</f>
        <v>18.485846644561</v>
      </c>
      <c r="R3411" s="25">
        <f ca="1">f_return(A3411,1,参数!$B$4,参数!$B$1)</f>
        <v>8.8505655668651</v>
      </c>
      <c r="S3411" s="25">
        <f ca="1">f_return(A3411,1,参数!$B$6,参数!$B$1)</f>
        <v>5.5691301833992</v>
      </c>
      <c r="T3411" t="str">
        <f>f_info_investtype(A3411)</f>
        <v>灵活配置型基金</v>
      </c>
      <c r="U3411" t="str">
        <f>f_info_fundmanager(A3411)</f>
        <v>戴钢</v>
      </c>
      <c r="V3411">
        <f>f_info_manager_onthepostdays(A3411,1)</f>
        <v>3165</v>
      </c>
      <c r="W3411" s="25">
        <f ca="1">f_return_1w(A3411,"0",参数!$B$2)</f>
        <v>-0.864304235090741</v>
      </c>
      <c r="X3411" s="25">
        <f>f_return_1m(A3411,"0",参数!$B$1)</f>
        <v>3.02091402013944</v>
      </c>
      <c r="Y3411" s="25">
        <f>f_return_3m(A3411,0,参数!$B$1)</f>
        <v>5.13833992094863</v>
      </c>
      <c r="Z3411" s="25">
        <f>f_return_6m(A3411,0,参数!B3410)</f>
        <v>6.92431561996779</v>
      </c>
      <c r="AA3411" t="str">
        <f>f_dq_status(A3411,参数!$B$1)</f>
        <v>暂停大额申购|开放赎回</v>
      </c>
      <c r="AB3411" s="17">
        <f ca="1">f_risk_maxdownside(A3411,参数!$B$6,参数!$B$1)</f>
        <v>-6.25566636446056</v>
      </c>
      <c r="AC3411" s="17">
        <f ca="1">f_risk_maxdownside(A3411,参数!$B$4,参数!$B$1)</f>
        <v>-6.25566636446056</v>
      </c>
      <c r="AD3411" t="str">
        <f ca="1">f_risk_maxdownside_date(A3411,参数!$B$6,参数!$B$1)</f>
        <v>20190402-20190523</v>
      </c>
    </row>
    <row r="3412" spans="1:30">
      <c r="A3412" s="15" t="s">
        <v>3440</v>
      </c>
      <c r="B3412" t="str">
        <f>f_info_name(A3412)</f>
        <v>金鹰成份股优选</v>
      </c>
      <c r="C3412" t="str">
        <f>f_info_setupdate(A3412)</f>
        <v>2003-06-16</v>
      </c>
      <c r="D3412" s="16">
        <f t="shared" si="53"/>
        <v>6433</v>
      </c>
      <c r="F3412" s="17">
        <f>f_netasset_total(A3412,参数!$B$1,100000000)</f>
        <v>2.4694330364</v>
      </c>
      <c r="G3412" s="17">
        <f ca="1">f_nav_adjustedreturn(A3412,参数!$B$2,参数!$B$1)</f>
        <v>45.7786885245902</v>
      </c>
      <c r="H3412" s="17">
        <f ca="1">f_nav_periodreturnrankingper(A3412,参数!$B$2,参数!$B$1,3)</f>
        <v>48.0677607199576</v>
      </c>
      <c r="I3412" s="17">
        <f ca="1">f_nav_adjustedreturn(A3412,参数!$B$3,参数!$B$2)</f>
        <v>25.8705184420944</v>
      </c>
      <c r="J3412" s="17">
        <f ca="1">f_nav_periodreturnrankingper(A3412,参数!$B$3,参数!$B$2,3)</f>
        <v>49.6655518394649</v>
      </c>
      <c r="K3412" s="17">
        <f ca="1">f_nav_adjustedreturn(A3412,参数!$B$4,参数!$B$3)</f>
        <v>-23.6081547150024</v>
      </c>
      <c r="L3412" s="17">
        <f ca="1">f_nav_periodreturnrankingper(A3412,参数!$B$4,参数!$B$3,3)</f>
        <v>79.1399229781771</v>
      </c>
      <c r="M3412" s="17">
        <f ca="1">f_nav_adjustedreturn(A3412,参数!$B$5,参数!$B$4)</f>
        <v>12.3990055935364</v>
      </c>
      <c r="N3412" s="17">
        <f ca="1">f_nav_periodreturnrankingper(A3412,参数!$B$5,参数!$B$4,3)</f>
        <v>41.4499605988968</v>
      </c>
      <c r="O3412" s="17">
        <f ca="1">f_nav_adjustedreturn(A3412,参数!$B$6,参数!$B$5)</f>
        <v>6.03533413804455</v>
      </c>
      <c r="P3412" s="17">
        <f ca="1">f_nav_periodreturnrankingper(A3412,参数!$B$6,参数!$B$5,3)</f>
        <v>24.2176870748299</v>
      </c>
      <c r="Q3412" s="25">
        <f>f_return(A3412,1,参数!$B$1-365/2,参数!$B$1)</f>
        <v>54.6674063158779</v>
      </c>
      <c r="R3412" s="25">
        <f ca="1">f_return(A3412,1,参数!$B$4,参数!$B$1)</f>
        <v>11.9035198988561</v>
      </c>
      <c r="S3412" s="25">
        <f ca="1">f_return(A3412,1,参数!$B$6,参数!$B$1)</f>
        <v>10.7025566373196</v>
      </c>
      <c r="T3412" t="str">
        <f>f_info_investtype(A3412)</f>
        <v>灵活配置型基金</v>
      </c>
      <c r="U3412" t="str">
        <f>f_info_fundmanager(A3412)</f>
        <v>倪超</v>
      </c>
      <c r="V3412">
        <f>f_info_manager_onthepostdays(A3412,1)</f>
        <v>670</v>
      </c>
      <c r="W3412" s="25">
        <f ca="1">f_return_1w(A3412,"0",参数!$B$2)</f>
        <v>-0.255493101686268</v>
      </c>
      <c r="X3412" s="25">
        <f>f_return_1m(A3412,"0",参数!$B$1)</f>
        <v>10.0216517166718</v>
      </c>
      <c r="Y3412" s="25">
        <f>f_return_3m(A3412,0,参数!$B$1)</f>
        <v>14.6679561573179</v>
      </c>
      <c r="Z3412" s="25">
        <f>f_return_6m(A3412,0,参数!B3411)</f>
        <v>19.3719446515867</v>
      </c>
      <c r="AA3412" t="str">
        <f>f_dq_status(A3412,参数!$B$1)</f>
        <v>开放申购|开放赎回</v>
      </c>
      <c r="AB3412" s="17">
        <f ca="1">f_risk_maxdownside(A3412,参数!$B$6,参数!$B$1)</f>
        <v>-30.2727107694942</v>
      </c>
      <c r="AC3412" s="17">
        <f ca="1">f_risk_maxdownside(A3412,参数!$B$4,参数!$B$1)</f>
        <v>-30.2727107694942</v>
      </c>
      <c r="AD3412" t="str">
        <f ca="1">f_risk_maxdownside_date(A3412,参数!$B$6,参数!$B$1)</f>
        <v>20180206-20181018</v>
      </c>
    </row>
    <row r="3413" spans="1:30">
      <c r="A3413" s="15" t="s">
        <v>3441</v>
      </c>
      <c r="B3413" t="str">
        <f>f_info_name(A3413)</f>
        <v>金鹰红利价值</v>
      </c>
      <c r="C3413" t="str">
        <f>f_info_setupdate(A3413)</f>
        <v>2008-12-04</v>
      </c>
      <c r="D3413" s="16">
        <f t="shared" si="53"/>
        <v>4435</v>
      </c>
      <c r="F3413" s="17">
        <f>f_netasset_total(A3413,参数!$B$1,100000000)</f>
        <v>0.6301457655</v>
      </c>
      <c r="G3413" s="17">
        <f ca="1">f_nav_adjustedreturn(A3413,参数!$B$2,参数!$B$1)</f>
        <v>8.95360480640856</v>
      </c>
      <c r="H3413" s="17">
        <f ca="1">f_nav_periodreturnrankingper(A3413,参数!$B$2,参数!$B$1,3)</f>
        <v>95.7649550026469</v>
      </c>
      <c r="I3413" s="17">
        <f ca="1">f_nav_adjustedreturn(A3413,参数!$B$3,参数!$B$2)</f>
        <v>15.8098183223811</v>
      </c>
      <c r="J3413" s="17">
        <f ca="1">f_nav_periodreturnrankingper(A3413,参数!$B$3,参数!$B$2,3)</f>
        <v>67.670011148272</v>
      </c>
      <c r="K3413" s="17">
        <f ca="1">f_nav_adjustedreturn(A3413,参数!$B$4,参数!$B$3)</f>
        <v>-23.5407122801833</v>
      </c>
      <c r="L3413" s="17">
        <f ca="1">f_nav_periodreturnrankingper(A3413,参数!$B$4,参数!$B$3,3)</f>
        <v>79.0757381258023</v>
      </c>
      <c r="M3413" s="17">
        <f ca="1">f_nav_adjustedreturn(A3413,参数!$B$5,参数!$B$4)</f>
        <v>8.76925545571245</v>
      </c>
      <c r="N3413" s="17">
        <f ca="1">f_nav_periodreturnrankingper(A3413,参数!$B$5,参数!$B$4,3)</f>
        <v>57.7620173364854</v>
      </c>
      <c r="O3413" s="17">
        <f ca="1">f_nav_adjustedreturn(A3413,参数!$B$6,参数!$B$5)</f>
        <v>8.09920221990981</v>
      </c>
      <c r="P3413" s="17">
        <f ca="1">f_nav_periodreturnrankingper(A3413,参数!$B$6,参数!$B$5,3)</f>
        <v>19.047619047619</v>
      </c>
      <c r="Q3413" s="25">
        <f>f_return(A3413,1,参数!$B$1-365/2,参数!$B$1)</f>
        <v>-18.7410298101977</v>
      </c>
      <c r="R3413" s="25">
        <f ca="1">f_return(A3413,1,参数!$B$4,参数!$B$1)</f>
        <v>-1.18781944416169</v>
      </c>
      <c r="S3413" s="25">
        <f ca="1">f_return(A3413,1,参数!$B$6,参数!$B$1)</f>
        <v>2.51229226292491</v>
      </c>
      <c r="T3413" t="str">
        <f>f_info_investtype(A3413)</f>
        <v>灵活配置型基金</v>
      </c>
      <c r="U3413" t="str">
        <f>f_info_fundmanager(A3413)</f>
        <v>陈颖</v>
      </c>
      <c r="V3413">
        <f>f_info_manager_onthepostdays(A3413,1)</f>
        <v>289</v>
      </c>
      <c r="W3413" s="25">
        <f ca="1">f_return_1w(A3413,"0",参数!$B$2)</f>
        <v>-2.27513658974151</v>
      </c>
      <c r="X3413" s="25">
        <f>f_return_1m(A3413,"0",参数!$B$1)</f>
        <v>-1.21056215480064</v>
      </c>
      <c r="Y3413" s="25">
        <f>f_return_3m(A3413,0,参数!$B$1)</f>
        <v>-12.2690317812269</v>
      </c>
      <c r="Z3413" s="25">
        <f>f_return_6m(A3413,0,参数!B3412)</f>
        <v>-22.3590201582036</v>
      </c>
      <c r="AA3413" t="str">
        <f>f_dq_status(A3413,参数!$B$1)</f>
        <v>开放申购|开放赎回</v>
      </c>
      <c r="AB3413" s="17">
        <f ca="1">f_risk_maxdownside(A3413,参数!$B$6,参数!$B$1)</f>
        <v>-28.8871628301087</v>
      </c>
      <c r="AC3413" s="17">
        <f ca="1">f_risk_maxdownside(A3413,参数!$B$4,参数!$B$1)</f>
        <v>-28.8871628301087</v>
      </c>
      <c r="AD3413" t="str">
        <f ca="1">f_risk_maxdownside_date(A3413,参数!$B$6,参数!$B$1)</f>
        <v>20180206-20181018</v>
      </c>
    </row>
    <row r="3414" spans="1:30">
      <c r="A3414" s="15" t="s">
        <v>3442</v>
      </c>
      <c r="B3414" t="str">
        <f>f_info_name(A3414)</f>
        <v>金鹰行业优势</v>
      </c>
      <c r="C3414" t="str">
        <f>f_info_setupdate(A3414)</f>
        <v>2009-07-01</v>
      </c>
      <c r="D3414" s="16">
        <f t="shared" si="53"/>
        <v>4226</v>
      </c>
      <c r="F3414" s="17">
        <f>f_netasset_total(A3414,参数!$B$1,100000000)</f>
        <v>3.7762592656</v>
      </c>
      <c r="G3414" s="17">
        <f ca="1">f_nav_adjustedreturn(A3414,参数!$B$2,参数!$B$1)</f>
        <v>82.5775317578596</v>
      </c>
      <c r="H3414" s="17">
        <f ca="1">f_nav_periodreturnrankingper(A3414,参数!$B$2,参数!$B$1,3)</f>
        <v>27.3797841020608</v>
      </c>
      <c r="I3414" s="17">
        <f ca="1">f_nav_adjustedreturn(A3414,参数!$B$3,参数!$B$2)</f>
        <v>55.7016574585635</v>
      </c>
      <c r="J3414" s="17">
        <f ca="1">f_nav_periodreturnrankingper(A3414,参数!$B$3,参数!$B$2,3)</f>
        <v>25.8953168044077</v>
      </c>
      <c r="K3414" s="17">
        <f ca="1">f_nav_adjustedreturn(A3414,参数!$B$4,参数!$B$3)</f>
        <v>-25.0331345261763</v>
      </c>
      <c r="L3414" s="17">
        <f ca="1">f_nav_periodreturnrankingper(A3414,参数!$B$4,参数!$B$3,3)</f>
        <v>55.1546391752577</v>
      </c>
      <c r="M3414" s="17">
        <f ca="1">f_nav_adjustedreturn(A3414,参数!$B$5,参数!$B$4)</f>
        <v>22.5030205396697</v>
      </c>
      <c r="N3414" s="17">
        <f ca="1">f_nav_periodreturnrankingper(A3414,参数!$B$5,参数!$B$4,3)</f>
        <v>46.4980544747082</v>
      </c>
      <c r="O3414" s="17">
        <f ca="1">f_nav_adjustedreturn(A3414,参数!$B$6,参数!$B$5)</f>
        <v>1.36658002852948</v>
      </c>
      <c r="P3414" s="17">
        <f ca="1">f_nav_periodreturnrankingper(A3414,参数!$B$6,参数!$B$5,3)</f>
        <v>57.8288100208768</v>
      </c>
      <c r="Q3414" s="25">
        <f>f_return(A3414,1,参数!$B$1-365/2,参数!$B$1)</f>
        <v>100.394037753047</v>
      </c>
      <c r="R3414" s="25">
        <f ca="1">f_return(A3414,1,参数!$B$4,参数!$B$1)</f>
        <v>28.657970895279</v>
      </c>
      <c r="S3414" s="25">
        <f ca="1">f_return(A3414,1,参数!$B$6,参数!$B$1)</f>
        <v>21.2638781597142</v>
      </c>
      <c r="T3414" t="str">
        <f>f_info_investtype(A3414)</f>
        <v>偏股混合型基金</v>
      </c>
      <c r="U3414" t="str">
        <f>f_info_fundmanager(A3414)</f>
        <v>倪超</v>
      </c>
      <c r="V3414">
        <f>f_info_manager_onthepostdays(A3414,1)</f>
        <v>2072</v>
      </c>
      <c r="W3414" s="25">
        <f ca="1">f_return_1w(A3414,"0",参数!$B$2)</f>
        <v>1.7474185861795</v>
      </c>
      <c r="X3414" s="25">
        <f>f_return_1m(A3414,"0",参数!$B$1)</f>
        <v>13.2599603786045</v>
      </c>
      <c r="Y3414" s="25">
        <f>f_return_3m(A3414,0,参数!$B$1)</f>
        <v>34.1624947851481</v>
      </c>
      <c r="Z3414" s="25">
        <f>f_return_6m(A3414,0,参数!B3413)</f>
        <v>30.8435487222107</v>
      </c>
      <c r="AA3414" t="str">
        <f>f_dq_status(A3414,参数!$B$1)</f>
        <v>开放申购|开放赎回</v>
      </c>
      <c r="AB3414" s="17">
        <f ca="1">f_risk_maxdownside(A3414,参数!$B$6,参数!$B$1)</f>
        <v>-33.7623839613074</v>
      </c>
      <c r="AC3414" s="17">
        <f ca="1">f_risk_maxdownside(A3414,参数!$B$4,参数!$B$1)</f>
        <v>-30.2128708802499</v>
      </c>
      <c r="AD3414" t="str">
        <f ca="1">f_risk_maxdownside_date(A3414,参数!$B$6,参数!$B$1)</f>
        <v>20171114-20181018</v>
      </c>
    </row>
    <row r="3415" spans="1:30">
      <c r="A3415" s="15" t="s">
        <v>3443</v>
      </c>
      <c r="B3415" t="str">
        <f>f_info_name(A3415)</f>
        <v>金鹰稳健成长</v>
      </c>
      <c r="C3415" t="str">
        <f>f_info_setupdate(A3415)</f>
        <v>2010-04-14</v>
      </c>
      <c r="D3415" s="16">
        <f t="shared" si="53"/>
        <v>3939</v>
      </c>
      <c r="F3415" s="17">
        <f>f_netasset_total(A3415,参数!$B$1,100000000)</f>
        <v>6.449899624</v>
      </c>
      <c r="G3415" s="17">
        <f ca="1">f_nav_adjustedreturn(A3415,参数!$B$2,参数!$B$1)</f>
        <v>75.0566893424036</v>
      </c>
      <c r="H3415" s="17">
        <f ca="1">f_nav_periodreturnrankingper(A3415,参数!$B$2,参数!$B$1,3)</f>
        <v>39.2541707556428</v>
      </c>
      <c r="I3415" s="17">
        <f ca="1">f_nav_adjustedreturn(A3415,参数!$B$3,参数!$B$2)</f>
        <v>40</v>
      </c>
      <c r="J3415" s="17">
        <f ca="1">f_nav_periodreturnrankingper(A3415,参数!$B$3,参数!$B$2,3)</f>
        <v>55.6473829201102</v>
      </c>
      <c r="K3415" s="17">
        <f ca="1">f_nav_adjustedreturn(A3415,参数!$B$4,参数!$B$3)</f>
        <v>-28.1914893617021</v>
      </c>
      <c r="L3415" s="17">
        <f ca="1">f_nav_periodreturnrankingper(A3415,参数!$B$4,参数!$B$3,3)</f>
        <v>72.680412371134</v>
      </c>
      <c r="M3415" s="17">
        <f ca="1">f_nav_adjustedreturn(A3415,参数!$B$5,参数!$B$4)</f>
        <v>-11.491935483871</v>
      </c>
      <c r="N3415" s="17">
        <f ca="1">f_nav_periodreturnrankingper(A3415,参数!$B$5,参数!$B$4,3)</f>
        <v>97.8599221789883</v>
      </c>
      <c r="O3415" s="17">
        <f ca="1">f_nav_adjustedreturn(A3415,参数!$B$6,参数!$B$5)</f>
        <v>37.4769797421731</v>
      </c>
      <c r="P3415" s="17">
        <f ca="1">f_nav_periodreturnrankingper(A3415,参数!$B$6,参数!$B$5,3)</f>
        <v>0.417536534446764</v>
      </c>
      <c r="Q3415" s="25">
        <f>f_return(A3415,1,参数!$B$1-365/2,参数!$B$1)</f>
        <v>65.0540084545123</v>
      </c>
      <c r="R3415" s="25">
        <f ca="1">f_return(A3415,1,参数!$B$4,参数!$B$1)</f>
        <v>20.7126808537356</v>
      </c>
      <c r="S3415" s="25">
        <f ca="1">f_return(A3415,1,参数!$B$6,参数!$B$1)</f>
        <v>16.3348235031972</v>
      </c>
      <c r="T3415" t="str">
        <f>f_info_investtype(A3415)</f>
        <v>偏股混合型基金</v>
      </c>
      <c r="U3415" t="str">
        <f>f_info_fundmanager(A3415)</f>
        <v>陈立</v>
      </c>
      <c r="V3415">
        <f>f_info_manager_onthepostdays(A3415,1)</f>
        <v>747</v>
      </c>
      <c r="W3415" s="25">
        <f ca="1">f_return_1w(A3415,"0",参数!$B$2)</f>
        <v>-1.70876671619615</v>
      </c>
      <c r="X3415" s="25">
        <f>f_return_1m(A3415,"0",参数!$B$1)</f>
        <v>8.88575458392103</v>
      </c>
      <c r="Y3415" s="25">
        <f>f_return_3m(A3415,0,参数!$B$1)</f>
        <v>24.1157556270096</v>
      </c>
      <c r="Z3415" s="25">
        <f>f_return_6m(A3415,0,参数!B3414)</f>
        <v>20.0316288877174</v>
      </c>
      <c r="AA3415" t="str">
        <f>f_dq_status(A3415,参数!$B$1)</f>
        <v>开放申购|开放赎回</v>
      </c>
      <c r="AB3415" s="17">
        <f ca="1">f_risk_maxdownside(A3415,参数!$B$6,参数!$B$1)</f>
        <v>-44.2236024844721</v>
      </c>
      <c r="AC3415" s="17">
        <f ca="1">f_risk_maxdownside(A3415,参数!$B$4,参数!$B$1)</f>
        <v>-31.8147304479878</v>
      </c>
      <c r="AD3415" t="str">
        <f ca="1">f_risk_maxdownside_date(A3415,参数!$B$6,参数!$B$1)</f>
        <v>20161208-20190102</v>
      </c>
    </row>
    <row r="3416" spans="1:30">
      <c r="A3416" s="15" t="s">
        <v>3444</v>
      </c>
      <c r="B3416" t="str">
        <f>f_info_name(A3416)</f>
        <v>金鹰主题优势</v>
      </c>
      <c r="C3416" t="str">
        <f>f_info_setupdate(A3416)</f>
        <v>2010-12-20</v>
      </c>
      <c r="D3416" s="16">
        <f t="shared" si="53"/>
        <v>3689</v>
      </c>
      <c r="F3416" s="17">
        <f>f_netasset_total(A3416,参数!$B$1,100000000)</f>
        <v>4.4911535887</v>
      </c>
      <c r="G3416" s="17">
        <f ca="1">f_nav_adjustedreturn(A3416,参数!$B$2,参数!$B$1)</f>
        <v>56.3487049905243</v>
      </c>
      <c r="H3416" s="17">
        <f ca="1">f_nav_periodreturnrankingper(A3416,参数!$B$2,参数!$B$1,3)</f>
        <v>68.5966633954858</v>
      </c>
      <c r="I3416" s="17">
        <f ca="1">f_nav_adjustedreturn(A3416,参数!$B$3,参数!$B$2)</f>
        <v>65.5857740585774</v>
      </c>
      <c r="J3416" s="17">
        <f ca="1">f_nav_periodreturnrankingper(A3416,参数!$B$3,参数!$B$2,3)</f>
        <v>13.0853994490358</v>
      </c>
      <c r="K3416" s="17">
        <f ca="1">f_nav_adjustedreturn(A3416,参数!$B$4,参数!$B$3)</f>
        <v>-17.5150992234685</v>
      </c>
      <c r="L3416" s="17">
        <f ca="1">f_nav_periodreturnrankingper(A3416,参数!$B$4,参数!$B$3,3)</f>
        <v>19.2439862542955</v>
      </c>
      <c r="M3416" s="17">
        <f ca="1">f_nav_adjustedreturn(A3416,参数!$B$5,参数!$B$4)</f>
        <v>19.2425793244626</v>
      </c>
      <c r="N3416" s="17">
        <f ca="1">f_nav_periodreturnrankingper(A3416,参数!$B$5,参数!$B$4,3)</f>
        <v>53.6964980544747</v>
      </c>
      <c r="O3416" s="17">
        <f ca="1">f_nav_adjustedreturn(A3416,参数!$B$6,参数!$B$5)</f>
        <v>-13.9351446099912</v>
      </c>
      <c r="P3416" s="17">
        <f ca="1">f_nav_periodreturnrankingper(A3416,参数!$B$6,参数!$B$5,3)</f>
        <v>94.1544885177453</v>
      </c>
      <c r="Q3416" s="25">
        <f>f_return(A3416,1,参数!$B$1-365/2,参数!$B$1)</f>
        <v>51.4057494887609</v>
      </c>
      <c r="R3416" s="25">
        <f ca="1">f_return(A3416,1,参数!$B$4,参数!$B$1)</f>
        <v>28.7450021136251</v>
      </c>
      <c r="S3416" s="25">
        <f ca="1">f_return(A3416,1,参数!$B$6,参数!$B$1)</f>
        <v>16.7304837077238</v>
      </c>
      <c r="T3416" t="str">
        <f>f_info_investtype(A3416)</f>
        <v>偏股混合型基金</v>
      </c>
      <c r="U3416" t="str">
        <f>f_info_fundmanager(A3416)</f>
        <v>陈立</v>
      </c>
      <c r="V3416">
        <f>f_info_manager_onthepostdays(A3416,1)</f>
        <v>2737</v>
      </c>
      <c r="W3416" s="25">
        <f ca="1">f_return_1w(A3416,"0",参数!$B$2)</f>
        <v>-0.565326633165837</v>
      </c>
      <c r="X3416" s="25">
        <f>f_return_1m(A3416,"0",参数!$B$1)</f>
        <v>9.90230905861458</v>
      </c>
      <c r="Y3416" s="25">
        <f>f_return_3m(A3416,0,参数!$B$1)</f>
        <v>28.5046728971963</v>
      </c>
      <c r="Z3416" s="25">
        <f>f_return_6m(A3416,0,参数!B3415)</f>
        <v>14.2305836951278</v>
      </c>
      <c r="AA3416" t="str">
        <f>f_dq_status(A3416,参数!$B$1)</f>
        <v>开放申购|开放赎回</v>
      </c>
      <c r="AB3416" s="17">
        <f ca="1">f_risk_maxdownside(A3416,参数!$B$6,参数!$B$1)</f>
        <v>-31.7131474103586</v>
      </c>
      <c r="AC3416" s="17">
        <f ca="1">f_risk_maxdownside(A3416,参数!$B$4,参数!$B$1)</f>
        <v>-26.5638389031705</v>
      </c>
      <c r="AD3416" t="str">
        <f ca="1">f_risk_maxdownside_date(A3416,参数!$B$6,参数!$B$1)</f>
        <v>20171111-20181018</v>
      </c>
    </row>
    <row r="3417" spans="1:30">
      <c r="A3417" s="15" t="s">
        <v>3445</v>
      </c>
      <c r="B3417" t="str">
        <f>f_info_name(A3417)</f>
        <v>金鹰元禧A</v>
      </c>
      <c r="C3417" t="str">
        <f>f_info_setupdate(A3417)</f>
        <v>2017-06-27</v>
      </c>
      <c r="D3417" s="16">
        <f t="shared" si="53"/>
        <v>1308</v>
      </c>
      <c r="F3417" s="17">
        <f>f_netasset_total(A3417,参数!$B$1,100000000)</f>
        <v>6.5476481197</v>
      </c>
      <c r="G3417" s="17">
        <f ca="1">f_nav_adjustedreturn(A3417,参数!$B$2,参数!$B$1)</f>
        <v>20.6494941766556</v>
      </c>
      <c r="H3417" s="17">
        <f ca="1">f_nav_periodreturnrankingper(A3417,参数!$B$2,参数!$B$1,3)</f>
        <v>26.7379679144385</v>
      </c>
      <c r="I3417" s="17">
        <f ca="1">f_nav_adjustedreturn(A3417,参数!$B$3,参数!$B$2)</f>
        <v>7.11163722454925</v>
      </c>
      <c r="J3417" s="17">
        <f ca="1">f_nav_periodreturnrankingper(A3417,参数!$B$3,参数!$B$2,3)</f>
        <v>69.1228070175439</v>
      </c>
      <c r="K3417" s="17">
        <f ca="1">f_nav_adjustedreturn(A3417,参数!$B$4,参数!$B$3)</f>
        <v>-1.96393501160507</v>
      </c>
      <c r="L3417" s="17">
        <f ca="1">f_nav_periodreturnrankingper(A3417,参数!$B$4,参数!$B$3,3)</f>
        <v>68</v>
      </c>
      <c r="M3417" s="17">
        <f ca="1">f_nav_adjustedreturn(A3417,参数!$B$5,参数!$B$4)</f>
        <v>0</v>
      </c>
      <c r="N3417" s="17">
        <f ca="1">f_nav_periodreturnrankingper(A3417,参数!$B$5,参数!$B$4,3)</f>
        <v>0</v>
      </c>
      <c r="O3417" s="17">
        <f ca="1">f_nav_adjustedreturn(A3417,参数!$B$6,参数!$B$5)</f>
        <v>0</v>
      </c>
      <c r="P3417" s="17">
        <f ca="1">f_nav_periodreturnrankingper(A3417,参数!$B$6,参数!$B$5,3)</f>
        <v>0</v>
      </c>
      <c r="Q3417" s="25">
        <f>f_return(A3417,1,参数!$B$1-365/2,参数!$B$1)</f>
        <v>25.1776359925836</v>
      </c>
      <c r="R3417" s="25">
        <f ca="1">f_return(A3417,1,参数!$B$4,参数!$B$1)</f>
        <v>8.197716545482</v>
      </c>
      <c r="S3417" s="25">
        <f ca="1">f_return(A3417,1,参数!$B$6,参数!$B$1)</f>
        <v>0</v>
      </c>
      <c r="T3417" t="str">
        <f>f_info_investtype(A3417)</f>
        <v>偏债混合型基金</v>
      </c>
      <c r="U3417" t="str">
        <f>f_info_fundmanager(A3417)</f>
        <v>戴骏,杨晓斌</v>
      </c>
      <c r="V3417">
        <f>f_info_manager_onthepostdays(A3417,1)</f>
        <v>1325</v>
      </c>
      <c r="W3417" s="25">
        <f ca="1">f_return_1w(A3417,"0",参数!$B$2)</f>
        <v>-0.608365019011415</v>
      </c>
      <c r="X3417" s="25">
        <f>f_return_1m(A3417,"0",参数!$B$1)</f>
        <v>3.81098676029552</v>
      </c>
      <c r="Y3417" s="25">
        <f>f_return_3m(A3417,0,参数!$B$1)</f>
        <v>7.10943396226416</v>
      </c>
      <c r="Z3417" s="25">
        <f>f_return_6m(A3417,0,参数!B3416)</f>
        <v>9.70080197409008</v>
      </c>
      <c r="AA3417" t="str">
        <f>f_dq_status(A3417,参数!$B$1)</f>
        <v>暂停大额申购|开放赎回</v>
      </c>
      <c r="AB3417" s="17">
        <f ca="1">f_risk_maxdownside(A3417,参数!$B$6,参数!$B$1)</f>
        <v>-5.18731988472622</v>
      </c>
      <c r="AC3417" s="17">
        <f ca="1">f_risk_maxdownside(A3417,参数!$B$4,参数!$B$1)</f>
        <v>-3.99900645802285</v>
      </c>
      <c r="AD3417" t="str">
        <f ca="1">f_risk_maxdownside_date(A3417,参数!$B$6,参数!$B$1)</f>
        <v>20170906-20181018</v>
      </c>
    </row>
    <row r="3418" spans="1:30">
      <c r="A3418" s="15" t="s">
        <v>3446</v>
      </c>
      <c r="B3418" t="str">
        <f>f_info_name(A3418)</f>
        <v>金鹰技术领先A</v>
      </c>
      <c r="C3418" t="str">
        <f>f_info_setupdate(A3418)</f>
        <v>2015-07-09</v>
      </c>
      <c r="D3418" s="16">
        <f t="shared" si="53"/>
        <v>2027</v>
      </c>
      <c r="F3418" s="17">
        <f>f_netasset_total(A3418,参数!$B$1,100000000)</f>
        <v>7.7282988917</v>
      </c>
      <c r="G3418" s="17">
        <f ca="1">f_nav_adjustedreturn(A3418,参数!$B$2,参数!$B$1)</f>
        <v>10.1827676240209</v>
      </c>
      <c r="H3418" s="17">
        <f ca="1">f_nav_periodreturnrankingper(A3418,参数!$B$2,参数!$B$1,3)</f>
        <v>94.6003176283748</v>
      </c>
      <c r="I3418" s="17">
        <f ca="1">f_nav_adjustedreturn(A3418,参数!$B$3,参数!$B$2)</f>
        <v>4.07608695652174</v>
      </c>
      <c r="J3418" s="17">
        <f ca="1">f_nav_periodreturnrankingper(A3418,参数!$B$3,参数!$B$2,3)</f>
        <v>95.3734671125975</v>
      </c>
      <c r="K3418" s="17">
        <f ca="1">f_nav_adjustedreturn(A3418,参数!$B$4,参数!$B$3)</f>
        <v>-29.162656400385</v>
      </c>
      <c r="L3418" s="17">
        <f ca="1">f_nav_periodreturnrankingper(A3418,参数!$B$4,参数!$B$3,3)</f>
        <v>93.0038510911425</v>
      </c>
      <c r="M3418" s="17">
        <f ca="1">f_nav_adjustedreturn(A3418,参数!$B$5,参数!$B$4)</f>
        <v>-11.5120274914089</v>
      </c>
      <c r="N3418" s="17">
        <f ca="1">f_nav_periodreturnrankingper(A3418,参数!$B$5,参数!$B$4,3)</f>
        <v>98.0299448384555</v>
      </c>
      <c r="O3418" s="17">
        <f ca="1">f_nav_adjustedreturn(A3418,参数!$B$6,参数!$B$5)</f>
        <v>3.49149507609668</v>
      </c>
      <c r="P3418" s="17">
        <f ca="1">f_nav_periodreturnrankingper(A3418,参数!$B$6,参数!$B$5,3)</f>
        <v>44.3537414965986</v>
      </c>
      <c r="Q3418" s="25">
        <f>f_return(A3418,1,参数!$B$1-365/2,参数!$B$1)</f>
        <v>19.0429507634244</v>
      </c>
      <c r="R3418" s="25">
        <f ca="1">f_return(A3418,1,参数!$B$4,参数!$B$1)</f>
        <v>-6.68823124947191</v>
      </c>
      <c r="S3418" s="25">
        <f ca="1">f_return(A3418,1,参数!$B$6,参数!$B$1)</f>
        <v>-5.44499937797381</v>
      </c>
      <c r="T3418" t="str">
        <f>f_info_investtype(A3418)</f>
        <v>灵活配置型基金</v>
      </c>
      <c r="U3418" t="str">
        <f>f_info_fundmanager(A3418)</f>
        <v>陈颖,杨刚</v>
      </c>
      <c r="V3418">
        <f>f_info_manager_onthepostdays(A3418,1)</f>
        <v>42</v>
      </c>
      <c r="W3418" s="25">
        <f ca="1">f_return_1w(A3418,"0",参数!$B$2)</f>
        <v>0</v>
      </c>
      <c r="X3418" s="25">
        <f>f_return_1m(A3418,"0",参数!$B$1)</f>
        <v>3.43137254901961</v>
      </c>
      <c r="Y3418" s="25">
        <f>f_return_3m(A3418,0,参数!$B$1)</f>
        <v>6.43127364438839</v>
      </c>
      <c r="Z3418" s="25">
        <f>f_return_6m(A3418,0,参数!B3417)</f>
        <v>8.5787451984635</v>
      </c>
      <c r="AA3418" t="str">
        <f>f_dq_status(A3418,参数!$B$1)</f>
        <v>暂停大额申购|开放赎回</v>
      </c>
      <c r="AB3418" s="17">
        <f ca="1">f_risk_maxdownside(A3418,参数!$B$6,参数!$B$1)</f>
        <v>-43.6933223413026</v>
      </c>
      <c r="AC3418" s="17">
        <f ca="1">f_risk_maxdownside(A3418,参数!$B$4,参数!$B$1)</f>
        <v>-37.6824817518248</v>
      </c>
      <c r="AD3418" t="str">
        <f ca="1">f_risk_maxdownside_date(A3418,参数!$B$6,参数!$B$1)</f>
        <v>20160415-20190606</v>
      </c>
    </row>
    <row r="3419" spans="1:30">
      <c r="A3419" s="15" t="s">
        <v>3447</v>
      </c>
      <c r="B3419" t="str">
        <f>f_info_name(A3419)</f>
        <v>金鹰策略配置</v>
      </c>
      <c r="C3419" t="str">
        <f>f_info_setupdate(A3419)</f>
        <v>2011-09-01</v>
      </c>
      <c r="D3419" s="16">
        <f t="shared" si="53"/>
        <v>3434</v>
      </c>
      <c r="F3419" s="17">
        <f>f_netasset_total(A3419,参数!$B$1,100000000)</f>
        <v>6.6772312426</v>
      </c>
      <c r="G3419" s="17">
        <f ca="1">f_nav_adjustedreturn(A3419,参数!$B$2,参数!$B$1)</f>
        <v>88.8230501444338</v>
      </c>
      <c r="H3419" s="17">
        <f ca="1">f_nav_periodreturnrankingper(A3419,参数!$B$2,参数!$B$1,3)</f>
        <v>19.8233562315996</v>
      </c>
      <c r="I3419" s="17">
        <f ca="1">f_nav_adjustedreturn(A3419,参数!$B$3,参数!$B$2)</f>
        <v>49.6619000110852</v>
      </c>
      <c r="J3419" s="17">
        <f ca="1">f_nav_periodreturnrankingper(A3419,参数!$B$3,参数!$B$2,3)</f>
        <v>35.9504132231405</v>
      </c>
      <c r="K3419" s="17">
        <f ca="1">f_nav_adjustedreturn(A3419,参数!$B$4,参数!$B$3)</f>
        <v>-24.9375936095856</v>
      </c>
      <c r="L3419" s="17">
        <f ca="1">f_nav_periodreturnrankingper(A3419,参数!$B$4,参数!$B$3,3)</f>
        <v>54.639175257732</v>
      </c>
      <c r="M3419" s="17">
        <f ca="1">f_nav_adjustedreturn(A3419,参数!$B$5,参数!$B$4)</f>
        <v>14.9566542821759</v>
      </c>
      <c r="N3419" s="17">
        <f ca="1">f_nav_periodreturnrankingper(A3419,参数!$B$5,参数!$B$4,3)</f>
        <v>65.5642023346304</v>
      </c>
      <c r="O3419" s="17">
        <f ca="1">f_nav_adjustedreturn(A3419,参数!$B$6,参数!$B$5)</f>
        <v>-4.8151487826871</v>
      </c>
      <c r="P3419" s="17">
        <f ca="1">f_nav_periodreturnrankingper(A3419,参数!$B$6,参数!$B$5,3)</f>
        <v>76.8267223382046</v>
      </c>
      <c r="Q3419" s="25">
        <f>f_return(A3419,1,参数!$B$1-365/2,参数!$B$1)</f>
        <v>91.3526277168473</v>
      </c>
      <c r="R3419" s="25">
        <f ca="1">f_return(A3419,1,参数!$B$4,参数!$B$1)</f>
        <v>28.4587193172079</v>
      </c>
      <c r="S3419" s="25">
        <f ca="1">f_return(A3419,1,参数!$B$6,参数!$B$1)</f>
        <v>18.0915264006368</v>
      </c>
      <c r="T3419" t="str">
        <f>f_info_investtype(A3419)</f>
        <v>偏股混合型基金</v>
      </c>
      <c r="U3419" t="str">
        <f>f_info_fundmanager(A3419)</f>
        <v>韩广哲</v>
      </c>
      <c r="V3419">
        <f>f_info_manager_onthepostdays(A3419,1)</f>
        <v>470</v>
      </c>
      <c r="W3419" s="25">
        <f ca="1">f_return_1w(A3419,"0",参数!$B$2)</f>
        <v>5.43537680593518</v>
      </c>
      <c r="X3419" s="25">
        <f>f_return_1m(A3419,"0",参数!$B$1)</f>
        <v>14.590731334562</v>
      </c>
      <c r="Y3419" s="25">
        <f>f_return_3m(A3419,0,参数!$B$1)</f>
        <v>46.7729863550003</v>
      </c>
      <c r="Z3419" s="25">
        <f>f_return_6m(A3419,0,参数!B3418)</f>
        <v>36.9370303187354</v>
      </c>
      <c r="AA3419" t="str">
        <f>f_dq_status(A3419,参数!$B$1)</f>
        <v>开放申购|开放赎回</v>
      </c>
      <c r="AB3419" s="17">
        <f ca="1">f_risk_maxdownside(A3419,参数!$B$6,参数!$B$1)</f>
        <v>-33.6934397995929</v>
      </c>
      <c r="AC3419" s="17">
        <f ca="1">f_risk_maxdownside(A3419,参数!$B$4,参数!$B$1)</f>
        <v>-33.6934397995929</v>
      </c>
      <c r="AD3419" t="str">
        <f ca="1">f_risk_maxdownside_date(A3419,参数!$B$6,参数!$B$1)</f>
        <v>20180525-20190131</v>
      </c>
    </row>
    <row r="3420" spans="1:30">
      <c r="A3420" s="15" t="s">
        <v>3448</v>
      </c>
      <c r="B3420" t="str">
        <f>f_info_name(A3420)</f>
        <v>金鹰核心资源</v>
      </c>
      <c r="C3420" t="str">
        <f>f_info_setupdate(A3420)</f>
        <v>2012-05-23</v>
      </c>
      <c r="D3420" s="16">
        <f t="shared" si="53"/>
        <v>3169</v>
      </c>
      <c r="F3420" s="17">
        <f>f_netasset_total(A3420,参数!$B$1,100000000)</f>
        <v>4.1242728404</v>
      </c>
      <c r="G3420" s="17">
        <f ca="1">f_nav_adjustedreturn(A3420,参数!$B$2,参数!$B$1)</f>
        <v>5.02242152466369</v>
      </c>
      <c r="H3420" s="17">
        <f ca="1">f_nav_periodreturnrankingper(A3420,参数!$B$2,参数!$B$1,3)</f>
        <v>99.8037291462218</v>
      </c>
      <c r="I3420" s="17">
        <f ca="1">f_nav_adjustedreturn(A3420,参数!$B$3,参数!$B$2)</f>
        <v>47.2919418758256</v>
      </c>
      <c r="J3420" s="17">
        <f ca="1">f_nav_periodreturnrankingper(A3420,参数!$B$3,参数!$B$2,3)</f>
        <v>40.633608815427</v>
      </c>
      <c r="K3420" s="17">
        <f ca="1">f_nav_adjustedreturn(A3420,参数!$B$4,参数!$B$3)</f>
        <v>-30.2946593001842</v>
      </c>
      <c r="L3420" s="17">
        <f ca="1">f_nav_periodreturnrankingper(A3420,参数!$B$4,参数!$B$3,3)</f>
        <v>82.3024054982818</v>
      </c>
      <c r="M3420" s="17">
        <f ca="1">f_nav_adjustedreturn(A3420,参数!$B$5,参数!$B$4)</f>
        <v>-9.94200497100249</v>
      </c>
      <c r="N3420" s="17">
        <f ca="1">f_nav_periodreturnrankingper(A3420,参数!$B$5,参数!$B$4,3)</f>
        <v>97.2762645914397</v>
      </c>
      <c r="O3420" s="17">
        <f ca="1">f_nav_adjustedreturn(A3420,参数!$B$6,参数!$B$5)</f>
        <v>-15.2624309392265</v>
      </c>
      <c r="P3420" s="17">
        <f ca="1">f_nav_periodreturnrankingper(A3420,参数!$B$6,参数!$B$5,3)</f>
        <v>95.615866388309</v>
      </c>
      <c r="Q3420" s="25">
        <f>f_return(A3420,1,参数!$B$1-365/2,参数!$B$1)</f>
        <v>-20.7910542784886</v>
      </c>
      <c r="R3420" s="25">
        <f ca="1">f_return(A3420,1,参数!$B$4,参数!$B$1)</f>
        <v>2.54135920198406</v>
      </c>
      <c r="S3420" s="25">
        <f ca="1">f_return(A3420,1,参数!$B$6,参数!$B$1)</f>
        <v>-4.15314759374854</v>
      </c>
      <c r="T3420" t="str">
        <f>f_info_investtype(A3420)</f>
        <v>偏股混合型基金</v>
      </c>
      <c r="U3420" t="str">
        <f>f_info_fundmanager(A3420)</f>
        <v>陈颖</v>
      </c>
      <c r="V3420">
        <f>f_info_manager_onthepostdays(A3420,1)</f>
        <v>747</v>
      </c>
      <c r="W3420" s="25">
        <f ca="1">f_return_1w(A3420,"0",参数!$B$2)</f>
        <v>-0.44642857142859</v>
      </c>
      <c r="X3420" s="25">
        <f>f_return_1m(A3420,"0",参数!$B$1)</f>
        <v>-0.340425531914901</v>
      </c>
      <c r="Y3420" s="25">
        <f>f_return_3m(A3420,0,参数!$B$1)</f>
        <v>-14.8363636363636</v>
      </c>
      <c r="Z3420" s="25">
        <f>f_return_6m(A3420,0,参数!B3419)</f>
        <v>-21.84637068358</v>
      </c>
      <c r="AA3420" t="str">
        <f>f_dq_status(A3420,参数!$B$1)</f>
        <v>开放申购|开放赎回</v>
      </c>
      <c r="AB3420" s="17">
        <f ca="1">f_risk_maxdownside(A3420,参数!$B$6,参数!$B$1)</f>
        <v>-61.1802923659989</v>
      </c>
      <c r="AC3420" s="17">
        <f ca="1">f_risk_maxdownside(A3420,参数!$B$4,参数!$B$1)</f>
        <v>-34.0386384544618</v>
      </c>
      <c r="AD3420" t="str">
        <f ca="1">f_risk_maxdownside_date(A3420,参数!$B$6,参数!$B$1)</f>
        <v>20160706-20181227</v>
      </c>
    </row>
    <row r="3421" spans="1:30">
      <c r="A3421" s="15" t="s">
        <v>3449</v>
      </c>
      <c r="B3421" t="str">
        <f>f_info_name(A3421)</f>
        <v>金鹰灵活配置A</v>
      </c>
      <c r="C3421" t="str">
        <f>f_info_setupdate(A3421)</f>
        <v>2015-05-06</v>
      </c>
      <c r="D3421" s="16">
        <f t="shared" si="53"/>
        <v>2091</v>
      </c>
      <c r="F3421" s="17">
        <f>f_netasset_total(A3421,参数!$B$1,100000000)</f>
        <v>8.4374009816</v>
      </c>
      <c r="G3421" s="17">
        <f ca="1">f_nav_adjustedreturn(A3421,参数!$B$2,参数!$B$1)</f>
        <v>28.5747975788067</v>
      </c>
      <c r="H3421" s="17">
        <f ca="1">f_nav_periodreturnrankingper(A3421,参数!$B$2,参数!$B$1,3)</f>
        <v>65.1138168343039</v>
      </c>
      <c r="I3421" s="17">
        <f ca="1">f_nav_adjustedreturn(A3421,参数!$B$3,参数!$B$2)</f>
        <v>10.5981568422883</v>
      </c>
      <c r="J3421" s="17">
        <f ca="1">f_nav_periodreturnrankingper(A3421,参数!$B$3,参数!$B$2,3)</f>
        <v>79.3199554069119</v>
      </c>
      <c r="K3421" s="17">
        <f ca="1">f_nav_adjustedreturn(A3421,参数!$B$4,参数!$B$3)</f>
        <v>4.47811143457944</v>
      </c>
      <c r="L3421" s="17">
        <f ca="1">f_nav_periodreturnrankingper(A3421,参数!$B$4,参数!$B$3,3)</f>
        <v>3.46598202824133</v>
      </c>
      <c r="M3421" s="17">
        <f ca="1">f_nav_adjustedreturn(A3421,参数!$B$5,参数!$B$4)</f>
        <v>7.01055751065011</v>
      </c>
      <c r="N3421" s="17">
        <f ca="1">f_nav_periodreturnrankingper(A3421,参数!$B$5,参数!$B$4,3)</f>
        <v>67.0606776989756</v>
      </c>
      <c r="O3421" s="17">
        <f ca="1">f_nav_adjustedreturn(A3421,参数!$B$6,参数!$B$5)</f>
        <v>3.8191438191438</v>
      </c>
      <c r="P3421" s="17">
        <f ca="1">f_nav_periodreturnrankingper(A3421,参数!$B$6,参数!$B$5,3)</f>
        <v>40</v>
      </c>
      <c r="Q3421" s="25">
        <f>f_return(A3421,1,参数!$B$1-365/2,参数!$B$1)</f>
        <v>30.0126381038172</v>
      </c>
      <c r="R3421" s="25">
        <f ca="1">f_return(A3421,1,参数!$B$4,参数!$B$1)</f>
        <v>14.0925782094804</v>
      </c>
      <c r="S3421" s="25">
        <f ca="1">f_return(A3421,1,参数!$B$6,参数!$B$1)</f>
        <v>10.5438813191818</v>
      </c>
      <c r="T3421" t="str">
        <f>f_info_investtype(A3421)</f>
        <v>灵活配置型基金</v>
      </c>
      <c r="U3421" t="str">
        <f>f_info_fundmanager(A3421)</f>
        <v>杨晓斌</v>
      </c>
      <c r="V3421">
        <f>f_info_manager_onthepostdays(A3421,1)</f>
        <v>1045</v>
      </c>
      <c r="W3421" s="25">
        <f ca="1">f_return_1w(A3421,"0",参数!$B$2)</f>
        <v>-0.500586624951119</v>
      </c>
      <c r="X3421" s="25">
        <f>f_return_1m(A3421,"0",参数!$B$1)</f>
        <v>4.23809827289529</v>
      </c>
      <c r="Y3421" s="25">
        <f>f_return_3m(A3421,0,参数!$B$1)</f>
        <v>7.97465011882757</v>
      </c>
      <c r="Z3421" s="25">
        <f>f_return_6m(A3421,0,参数!B3420)</f>
        <v>11.5572768039136</v>
      </c>
      <c r="AA3421" t="str">
        <f>f_dq_status(A3421,参数!$B$1)</f>
        <v>暂停大额申购|开放赎回</v>
      </c>
      <c r="AB3421" s="17">
        <f ca="1">f_risk_maxdownside(A3421,参数!$B$6,参数!$B$1)</f>
        <v>-4.18314572558563</v>
      </c>
      <c r="AC3421" s="17">
        <f ca="1">f_risk_maxdownside(A3421,参数!$B$4,参数!$B$1)</f>
        <v>-4.18314572558563</v>
      </c>
      <c r="AD3421" t="str">
        <f ca="1">f_risk_maxdownside_date(A3421,参数!$B$6,参数!$B$1)</f>
        <v>20200306-20200323</v>
      </c>
    </row>
    <row r="3422" spans="1:30">
      <c r="A3422" s="15" t="s">
        <v>3450</v>
      </c>
      <c r="B3422" t="str">
        <f>f_info_name(A3422)</f>
        <v>金鹰元丰</v>
      </c>
      <c r="C3422" t="str">
        <f>f_info_setupdate(A3422)</f>
        <v>2017-09-20</v>
      </c>
      <c r="D3422" s="16">
        <f t="shared" si="53"/>
        <v>1223</v>
      </c>
      <c r="F3422" s="17">
        <f>f_netasset_total(A3422,参数!$B$1,100000000)</f>
        <v>1.7405536201</v>
      </c>
      <c r="G3422" s="17">
        <f ca="1">f_nav_adjustedreturn(A3422,参数!$B$2,参数!$B$1)</f>
        <v>36.356733040837</v>
      </c>
      <c r="H3422" s="17">
        <f ca="1">f_nav_periodreturnrankingper(A3422,参数!$B$2,参数!$B$1,3)</f>
        <v>1.88679245283019</v>
      </c>
      <c r="I3422" s="17">
        <f ca="1">f_nav_adjustedreturn(A3422,参数!$B$3,参数!$B$2)</f>
        <v>14.5563502803016</v>
      </c>
      <c r="J3422" s="17">
        <f ca="1">f_nav_periodreturnrankingper(A3422,参数!$B$3,参数!$B$2,3)</f>
        <v>17.4468085106383</v>
      </c>
      <c r="K3422" s="17">
        <f ca="1">f_nav_adjustedreturn(A3422,参数!$B$4,参数!$B$3)</f>
        <v>-1.53231179213857</v>
      </c>
      <c r="L3422" s="17">
        <f ca="1">f_nav_periodreturnrankingper(A3422,参数!$B$4,参数!$B$3,3)</f>
        <v>61.5751789976134</v>
      </c>
      <c r="M3422" s="17">
        <f ca="1">f_nav_adjustedreturn(A3422,参数!$B$5,参数!$B$4)</f>
        <v>0</v>
      </c>
      <c r="N3422" s="17">
        <f ca="1">f_nav_periodreturnrankingper(A3422,参数!$B$5,参数!$B$4,3)</f>
        <v>0</v>
      </c>
      <c r="O3422" s="17">
        <f ca="1">f_nav_adjustedreturn(A3422,参数!$B$6,参数!$B$5)</f>
        <v>0</v>
      </c>
      <c r="P3422" s="17">
        <f ca="1">f_nav_periodreturnrankingper(A3422,参数!$B$6,参数!$B$5,3)</f>
        <v>0</v>
      </c>
      <c r="Q3422" s="25">
        <f>f_return(A3422,1,参数!$B$1-365/2,参数!$B$1)</f>
        <v>38.3585425649025</v>
      </c>
      <c r="R3422" s="25">
        <f ca="1">f_return(A3422,1,参数!$B$4,参数!$B$1)</f>
        <v>15.4178453119341</v>
      </c>
      <c r="S3422" s="25">
        <f ca="1">f_return(A3422,1,参数!$B$6,参数!$B$1)</f>
        <v>0</v>
      </c>
      <c r="T3422" t="str">
        <f>f_info_investtype(A3422)</f>
        <v>混合债券型二级基金</v>
      </c>
      <c r="U3422" t="str">
        <f>f_info_fundmanager(A3422)</f>
        <v>林龙军</v>
      </c>
      <c r="V3422">
        <f>f_info_manager_onthepostdays(A3422,1)</f>
        <v>1001</v>
      </c>
      <c r="W3422" s="25">
        <f ca="1">f_return_1w(A3422,"0",参数!$B$2)</f>
        <v>-1.38126144117157</v>
      </c>
      <c r="X3422" s="25">
        <f>f_return_1m(A3422,"0",参数!$B$1)</f>
        <v>5.5033294163729</v>
      </c>
      <c r="Y3422" s="25">
        <f>f_return_3m(A3422,0,参数!$B$1)</f>
        <v>18.6999632757988</v>
      </c>
      <c r="Z3422" s="25">
        <f>f_return_6m(A3422,0,参数!B3421)</f>
        <v>6.73103834312903</v>
      </c>
      <c r="AA3422" t="str">
        <f>f_dq_status(A3422,参数!$B$1)</f>
        <v>开放申购|开放赎回</v>
      </c>
      <c r="AB3422" s="17">
        <f ca="1">f_risk_maxdownside(A3422,参数!$B$6,参数!$B$1)</f>
        <v>-11.1667230300981</v>
      </c>
      <c r="AC3422" s="17">
        <f ca="1">f_risk_maxdownside(A3422,参数!$B$4,参数!$B$1)</f>
        <v>-11.1667230300981</v>
      </c>
      <c r="AD3422" t="str">
        <f ca="1">f_risk_maxdownside_date(A3422,参数!$B$6,参数!$B$1)</f>
        <v>20200714-20200910</v>
      </c>
    </row>
    <row r="3423" spans="1:30">
      <c r="A3423" s="15" t="s">
        <v>3451</v>
      </c>
      <c r="B3423" t="str">
        <f>f_info_name(A3423)</f>
        <v>宝盈鸿利收益A</v>
      </c>
      <c r="C3423" t="str">
        <f>f_info_setupdate(A3423)</f>
        <v>2002-10-08</v>
      </c>
      <c r="D3423" s="16">
        <f t="shared" si="53"/>
        <v>6684</v>
      </c>
      <c r="F3423" s="17">
        <f>f_netasset_total(A3423,参数!$B$1,100000000)</f>
        <v>44.1640866994</v>
      </c>
      <c r="G3423" s="17">
        <f ca="1">f_nav_adjustedreturn(A3423,参数!$B$2,参数!$B$1)</f>
        <v>81.6143497757847</v>
      </c>
      <c r="H3423" s="17">
        <f ca="1">f_nav_periodreturnrankingper(A3423,参数!$B$2,参数!$B$1,3)</f>
        <v>15.0873478030704</v>
      </c>
      <c r="I3423" s="17">
        <f ca="1">f_nav_adjustedreturn(A3423,参数!$B$3,参数!$B$2)</f>
        <v>95.3119231244835</v>
      </c>
      <c r="J3423" s="17">
        <f ca="1">f_nav_periodreturnrankingper(A3423,参数!$B$3,参数!$B$2,3)</f>
        <v>0.445930880713489</v>
      </c>
      <c r="K3423" s="17">
        <f ca="1">f_nav_adjustedreturn(A3423,参数!$B$4,参数!$B$3)</f>
        <v>-8.92523841154445</v>
      </c>
      <c r="L3423" s="17">
        <f ca="1">f_nav_periodreturnrankingper(A3423,参数!$B$4,参数!$B$3,3)</f>
        <v>39.3453145057766</v>
      </c>
      <c r="M3423" s="17">
        <f ca="1">f_nav_adjustedreturn(A3423,参数!$B$5,参数!$B$4)</f>
        <v>22.1698113207547</v>
      </c>
      <c r="N3423" s="17">
        <f ca="1">f_nav_periodreturnrankingper(A3423,参数!$B$5,参数!$B$4,3)</f>
        <v>19.3853427895981</v>
      </c>
      <c r="O3423" s="17">
        <f ca="1">f_nav_adjustedreturn(A3423,参数!$B$6,参数!$B$5)</f>
        <v>-8.80773361976369</v>
      </c>
      <c r="P3423" s="17">
        <f ca="1">f_nav_periodreturnrankingper(A3423,参数!$B$6,参数!$B$5,3)</f>
        <v>92.3809523809524</v>
      </c>
      <c r="Q3423" s="25">
        <f>f_return(A3423,1,参数!$B$1-365/2,参数!$B$1)</f>
        <v>68.7033110160924</v>
      </c>
      <c r="R3423" s="25">
        <f ca="1">f_return(A3423,1,参数!$B$4,参数!$B$1)</f>
        <v>47.7760646543227</v>
      </c>
      <c r="S3423" s="25">
        <f ca="1">f_return(A3423,1,参数!$B$6,参数!$B$1)</f>
        <v>29.2756676297049</v>
      </c>
      <c r="T3423" t="str">
        <f>f_info_investtype(A3423)</f>
        <v>灵活配置型基金</v>
      </c>
      <c r="U3423" t="str">
        <f>f_info_fundmanager(A3423)</f>
        <v>李进</v>
      </c>
      <c r="V3423">
        <f>f_info_manager_onthepostdays(A3423,1)</f>
        <v>1499</v>
      </c>
      <c r="W3423" s="25">
        <f ca="1">f_return_1w(A3423,"0",参数!$B$2)</f>
        <v>2.02614379084966</v>
      </c>
      <c r="X3423" s="25">
        <f>f_return_1m(A3423,"0",参数!$B$1)</f>
        <v>11.4825009830908</v>
      </c>
      <c r="Y3423" s="25">
        <f>f_return_3m(A3423,0,参数!$B$1)</f>
        <v>38.427734375</v>
      </c>
      <c r="Z3423" s="25">
        <f>f_return_6m(A3423,0,参数!B3422)</f>
        <v>23.6019374724791</v>
      </c>
      <c r="AA3423" t="str">
        <f>f_dq_status(A3423,参数!$B$1)</f>
        <v>暂停大额申购|开放赎回</v>
      </c>
      <c r="AB3423" s="17">
        <f ca="1">f_risk_maxdownside(A3423,参数!$B$6,参数!$B$1)</f>
        <v>-26.1798133610298</v>
      </c>
      <c r="AC3423" s="17">
        <f ca="1">f_risk_maxdownside(A3423,参数!$B$4,参数!$B$1)</f>
        <v>-26.1798133610298</v>
      </c>
      <c r="AD3423" t="str">
        <f ca="1">f_risk_maxdownside_date(A3423,参数!$B$6,参数!$B$1)</f>
        <v>20180523-20181018</v>
      </c>
    </row>
    <row r="3424" spans="1:30">
      <c r="A3424" s="15" t="s">
        <v>3452</v>
      </c>
      <c r="B3424" t="str">
        <f>f_info_name(A3424)</f>
        <v>宝盈泛沿海增长</v>
      </c>
      <c r="C3424" t="str">
        <f>f_info_setupdate(A3424)</f>
        <v>2005-03-08</v>
      </c>
      <c r="D3424" s="16">
        <f t="shared" si="53"/>
        <v>5802</v>
      </c>
      <c r="F3424" s="17">
        <f>f_netasset_total(A3424,参数!$B$1,100000000)</f>
        <v>9.9613417934</v>
      </c>
      <c r="G3424" s="17">
        <f ca="1">f_nav_adjustedreturn(A3424,参数!$B$2,参数!$B$1)</f>
        <v>42.1929330480959</v>
      </c>
      <c r="H3424" s="17">
        <f ca="1">f_nav_periodreturnrankingper(A3424,参数!$B$2,参数!$B$1,3)</f>
        <v>85.9666339548577</v>
      </c>
      <c r="I3424" s="17">
        <f ca="1">f_nav_adjustedreturn(A3424,参数!$B$3,参数!$B$2)</f>
        <v>39.5074088906688</v>
      </c>
      <c r="J3424" s="17">
        <f ca="1">f_nav_periodreturnrankingper(A3424,参数!$B$3,参数!$B$2,3)</f>
        <v>57.0247933884297</v>
      </c>
      <c r="K3424" s="17">
        <f ca="1">f_nav_adjustedreturn(A3424,参数!$B$4,参数!$B$3)</f>
        <v>-26.6558966074313</v>
      </c>
      <c r="L3424" s="17">
        <f ca="1">f_nav_periodreturnrankingper(A3424,参数!$B$4,参数!$B$3,3)</f>
        <v>64.4329896907217</v>
      </c>
      <c r="M3424" s="17">
        <f ca="1">f_nav_adjustedreturn(A3424,参数!$B$5,参数!$B$4)</f>
        <v>8.6631696073756</v>
      </c>
      <c r="N3424" s="17">
        <f ca="1">f_nav_periodreturnrankingper(A3424,参数!$B$5,参数!$B$4,3)</f>
        <v>78.2101167315175</v>
      </c>
      <c r="O3424" s="17">
        <f ca="1">f_nav_adjustedreturn(A3424,参数!$B$6,参数!$B$5)</f>
        <v>1.64622336991608</v>
      </c>
      <c r="P3424" s="17">
        <f ca="1">f_nav_periodreturnrankingper(A3424,参数!$B$6,参数!$B$5,3)</f>
        <v>56.5762004175365</v>
      </c>
      <c r="Q3424" s="25">
        <f>f_return(A3424,1,参数!$B$1-365/2,参数!$B$1)</f>
        <v>54.9937886031252</v>
      </c>
      <c r="R3424" s="25">
        <f ca="1">f_return(A3424,1,参数!$B$4,参数!$B$1)</f>
        <v>13.3001897737235</v>
      </c>
      <c r="S3424" s="25">
        <f ca="1">f_return(A3424,1,参数!$B$6,参数!$B$1)</f>
        <v>9.82921019215042</v>
      </c>
      <c r="T3424" t="str">
        <f>f_info_investtype(A3424)</f>
        <v>偏股混合型基金</v>
      </c>
      <c r="U3424" t="str">
        <f>f_info_fundmanager(A3424)</f>
        <v>朱建明</v>
      </c>
      <c r="V3424">
        <f>f_info_manager_onthepostdays(A3424,1)</f>
        <v>373</v>
      </c>
      <c r="W3424" s="25">
        <f ca="1">f_return_1w(A3424,"0",参数!$B$2)</f>
        <v>-2.39562902773887</v>
      </c>
      <c r="X3424" s="25">
        <f>f_return_1m(A3424,"0",参数!$B$1)</f>
        <v>14.3023150508923</v>
      </c>
      <c r="Y3424" s="25">
        <f>f_return_3m(A3424,0,参数!$B$1)</f>
        <v>23.7858508741826</v>
      </c>
      <c r="Z3424" s="25">
        <f>f_return_6m(A3424,0,参数!B3423)</f>
        <v>9.32275117102379</v>
      </c>
      <c r="AA3424" t="str">
        <f>f_dq_status(A3424,参数!$B$1)</f>
        <v>开放申购|开放赎回</v>
      </c>
      <c r="AB3424" s="17">
        <f ca="1">f_risk_maxdownside(A3424,参数!$B$6,参数!$B$1)</f>
        <v>-35.5987055016181</v>
      </c>
      <c r="AC3424" s="17">
        <f ca="1">f_risk_maxdownside(A3424,参数!$B$4,参数!$B$1)</f>
        <v>-34.1438848920863</v>
      </c>
      <c r="AD3424" t="str">
        <f ca="1">f_risk_maxdownside_date(A3424,参数!$B$6,参数!$B$1)</f>
        <v>20160707-20190103</v>
      </c>
    </row>
    <row r="3425" spans="1:30">
      <c r="A3425" s="15" t="s">
        <v>3453</v>
      </c>
      <c r="B3425" t="str">
        <f>f_info_name(A3425)</f>
        <v>宝盈策略增长</v>
      </c>
      <c r="C3425" t="str">
        <f>f_info_setupdate(A3425)</f>
        <v>2007-01-19</v>
      </c>
      <c r="D3425" s="16">
        <f t="shared" si="53"/>
        <v>5120</v>
      </c>
      <c r="F3425" s="17">
        <f>f_netasset_total(A3425,参数!$B$1,100000000)</f>
        <v>18.7024928003</v>
      </c>
      <c r="G3425" s="17">
        <f ca="1">f_nav_adjustedreturn(A3425,参数!$B$2,参数!$B$1)</f>
        <v>54.4401639670919</v>
      </c>
      <c r="H3425" s="17">
        <f ca="1">f_nav_periodreturnrankingper(A3425,参数!$B$2,参数!$B$1,3)</f>
        <v>72.6202158979392</v>
      </c>
      <c r="I3425" s="17">
        <f ca="1">f_nav_adjustedreturn(A3425,参数!$B$3,参数!$B$2)</f>
        <v>38.1916516433227</v>
      </c>
      <c r="J3425" s="17">
        <f ca="1">f_nav_periodreturnrankingper(A3425,参数!$B$3,参数!$B$2,3)</f>
        <v>59.6418732782369</v>
      </c>
      <c r="K3425" s="17">
        <f ca="1">f_nav_adjustedreturn(A3425,参数!$B$4,参数!$B$3)</f>
        <v>-30.67012787232</v>
      </c>
      <c r="L3425" s="17">
        <f ca="1">f_nav_periodreturnrankingper(A3425,参数!$B$4,参数!$B$3,3)</f>
        <v>83.3333333333333</v>
      </c>
      <c r="M3425" s="17">
        <f ca="1">f_nav_adjustedreturn(A3425,参数!$B$5,参数!$B$4)</f>
        <v>4.31697811531928</v>
      </c>
      <c r="N3425" s="17">
        <f ca="1">f_nav_periodreturnrankingper(A3425,参数!$B$5,参数!$B$4,3)</f>
        <v>86.7704280155642</v>
      </c>
      <c r="O3425" s="17">
        <f ca="1">f_nav_adjustedreturn(A3425,参数!$B$6,参数!$B$5)</f>
        <v>-6.45462177035725</v>
      </c>
      <c r="P3425" s="17">
        <f ca="1">f_nav_periodreturnrankingper(A3425,参数!$B$6,参数!$B$5,3)</f>
        <v>81.6283924843424</v>
      </c>
      <c r="Q3425" s="25">
        <f>f_return(A3425,1,参数!$B$1-365/2,参数!$B$1)</f>
        <v>35.0859694546474</v>
      </c>
      <c r="R3425" s="25">
        <f ca="1">f_return(A3425,1,参数!$B$4,参数!$B$1)</f>
        <v>13.9381248321527</v>
      </c>
      <c r="S3425" s="25">
        <f ca="1">f_return(A3425,1,参数!$B$6,参数!$B$1)</f>
        <v>7.48950883807502</v>
      </c>
      <c r="T3425" t="str">
        <f>f_info_investtype(A3425)</f>
        <v>偏股混合型基金</v>
      </c>
      <c r="U3425" t="str">
        <f>f_info_fundmanager(A3425)</f>
        <v>蔡丹,朱建明</v>
      </c>
      <c r="V3425">
        <f>f_info_manager_onthepostdays(A3425,1)</f>
        <v>1083</v>
      </c>
      <c r="W3425" s="25">
        <f ca="1">f_return_1w(A3425,"0",参数!$B$2)</f>
        <v>0.0200742748168293</v>
      </c>
      <c r="X3425" s="25">
        <f>f_return_1m(A3425,"0",参数!$B$1)</f>
        <v>10.8307816456914</v>
      </c>
      <c r="Y3425" s="25">
        <f>f_return_3m(A3425,0,参数!$B$1)</f>
        <v>19.6359012695951</v>
      </c>
      <c r="Z3425" s="25">
        <f>f_return_6m(A3425,0,参数!B3424)</f>
        <v>1.68645158573798</v>
      </c>
      <c r="AA3425" t="str">
        <f>f_dq_status(A3425,参数!$B$1)</f>
        <v>开放申购|开放赎回</v>
      </c>
      <c r="AB3425" s="17">
        <f ca="1">f_risk_maxdownside(A3425,参数!$B$6,参数!$B$1)</f>
        <v>-42.4651751794006</v>
      </c>
      <c r="AC3425" s="17">
        <f ca="1">f_risk_maxdownside(A3425,参数!$B$4,参数!$B$1)</f>
        <v>-34.7159689625443</v>
      </c>
      <c r="AD3425" t="str">
        <f ca="1">f_risk_maxdownside_date(A3425,参数!$B$6,参数!$B$1)</f>
        <v>20160727-20190103</v>
      </c>
    </row>
    <row r="3426" spans="1:30">
      <c r="A3426" s="15" t="s">
        <v>3454</v>
      </c>
      <c r="B3426" t="str">
        <f>f_info_name(A3426)</f>
        <v>宝盈核心优势A</v>
      </c>
      <c r="C3426" t="str">
        <f>f_info_setupdate(A3426)</f>
        <v>2009-03-17</v>
      </c>
      <c r="D3426" s="16">
        <f t="shared" si="53"/>
        <v>4332</v>
      </c>
      <c r="F3426" s="17">
        <f>f_netasset_total(A3426,参数!$B$1,100000000)</f>
        <v>15.4779388429</v>
      </c>
      <c r="G3426" s="17">
        <f ca="1">f_nav_adjustedreturn(A3426,参数!$B$2,参数!$B$1)</f>
        <v>47.7035151221829</v>
      </c>
      <c r="H3426" s="17">
        <f ca="1">f_nav_periodreturnrankingper(A3426,参数!$B$2,参数!$B$1,3)</f>
        <v>46.003176283748</v>
      </c>
      <c r="I3426" s="17">
        <f ca="1">f_nav_adjustedreturn(A3426,参数!$B$3,参数!$B$2)</f>
        <v>85.3654638923032</v>
      </c>
      <c r="J3426" s="17">
        <f ca="1">f_nav_periodreturnrankingper(A3426,参数!$B$3,参数!$B$2,3)</f>
        <v>1.67224080267559</v>
      </c>
      <c r="K3426" s="17">
        <f ca="1">f_nav_adjustedreturn(A3426,参数!$B$4,参数!$B$3)</f>
        <v>-18.8682156785144</v>
      </c>
      <c r="L3426" s="17">
        <f ca="1">f_nav_periodreturnrankingper(A3426,参数!$B$4,参数!$B$3,3)</f>
        <v>61.3607188703466</v>
      </c>
      <c r="M3426" s="17">
        <f ca="1">f_nav_adjustedreturn(A3426,参数!$B$5,参数!$B$4)</f>
        <v>2.19340636036277</v>
      </c>
      <c r="N3426" s="17">
        <f ca="1">f_nav_periodreturnrankingper(A3426,参数!$B$5,参数!$B$4,3)</f>
        <v>88.4160756501182</v>
      </c>
      <c r="O3426" s="17">
        <f ca="1">f_nav_adjustedreturn(A3426,参数!$B$6,参数!$B$5)</f>
        <v>-8.14983670614893</v>
      </c>
      <c r="P3426" s="17">
        <f ca="1">f_nav_periodreturnrankingper(A3426,参数!$B$6,参数!$B$5,3)</f>
        <v>91.8367346938776</v>
      </c>
      <c r="Q3426" s="25">
        <f>f_return(A3426,1,参数!$B$1-365/2,参数!$B$1)</f>
        <v>40.780322199374</v>
      </c>
      <c r="R3426" s="25">
        <f ca="1">f_return(A3426,1,参数!$B$4,参数!$B$1)</f>
        <v>30.4462133530514</v>
      </c>
      <c r="S3426" s="25">
        <f ca="1">f_return(A3426,1,参数!$B$6,参数!$B$1)</f>
        <v>15.8677787424945</v>
      </c>
      <c r="T3426" t="str">
        <f>f_info_investtype(A3426)</f>
        <v>灵活配置型基金</v>
      </c>
      <c r="U3426" t="str">
        <f>f_info_fundmanager(A3426)</f>
        <v>李健伟</v>
      </c>
      <c r="V3426">
        <f>f_info_manager_onthepostdays(A3426,1)</f>
        <v>1478</v>
      </c>
      <c r="W3426" s="25">
        <f ca="1">f_return_1w(A3426,"0",参数!$B$2)</f>
        <v>3.43714683211773</v>
      </c>
      <c r="X3426" s="25">
        <f>f_return_1m(A3426,"0",参数!$B$1)</f>
        <v>10.6875768581579</v>
      </c>
      <c r="Y3426" s="25">
        <f>f_return_3m(A3426,0,参数!$B$1)</f>
        <v>24.9681696970007</v>
      </c>
      <c r="Z3426" s="25">
        <f>f_return_6m(A3426,0,参数!B3425)</f>
        <v>6.34295125709055</v>
      </c>
      <c r="AA3426" t="str">
        <f>f_dq_status(A3426,参数!$B$1)</f>
        <v>开放申购|开放赎回</v>
      </c>
      <c r="AB3426" s="17">
        <f ca="1">f_risk_maxdownside(A3426,参数!$B$6,参数!$B$1)</f>
        <v>-34.188097040967</v>
      </c>
      <c r="AC3426" s="17">
        <f ca="1">f_risk_maxdownside(A3426,参数!$B$4,参数!$B$1)</f>
        <v>-32.9849122707797</v>
      </c>
      <c r="AD3426" t="str">
        <f ca="1">f_risk_maxdownside_date(A3426,参数!$B$6,参数!$B$1)</f>
        <v>20160415-20181018</v>
      </c>
    </row>
    <row r="3427" spans="1:30">
      <c r="A3427" s="15" t="s">
        <v>3455</v>
      </c>
      <c r="B3427" t="str">
        <f>f_info_name(A3427)</f>
        <v>宝盈增强收益AB</v>
      </c>
      <c r="C3427" t="str">
        <f>f_info_setupdate(A3427)</f>
        <v>2008-05-15</v>
      </c>
      <c r="D3427" s="16">
        <f t="shared" si="53"/>
        <v>4638</v>
      </c>
      <c r="F3427" s="17">
        <f>f_netasset_total(A3427,参数!$B$1,100000000)</f>
        <v>1.1317012101</v>
      </c>
      <c r="G3427" s="17">
        <f ca="1">f_nav_adjustedreturn(A3427,参数!$B$2,参数!$B$1)</f>
        <v>11.7394888705688</v>
      </c>
      <c r="H3427" s="17">
        <f ca="1">f_nav_periodreturnrankingper(A3427,参数!$B$2,参数!$B$1,3)</f>
        <v>38.3018867924528</v>
      </c>
      <c r="I3427" s="17">
        <f ca="1">f_nav_adjustedreturn(A3427,参数!$B$3,参数!$B$2)</f>
        <v>2.53592561284869</v>
      </c>
      <c r="J3427" s="17">
        <f ca="1">f_nav_periodreturnrankingper(A3427,参数!$B$3,参数!$B$2,3)</f>
        <v>96.5957446808511</v>
      </c>
      <c r="K3427" s="17">
        <f ca="1">f_nav_adjustedreturn(A3427,参数!$B$4,参数!$B$3)</f>
        <v>2.45972631214273</v>
      </c>
      <c r="L3427" s="17">
        <f ca="1">f_nav_periodreturnrankingper(A3427,参数!$B$4,参数!$B$3,3)</f>
        <v>33.890214797136</v>
      </c>
      <c r="M3427" s="17">
        <f ca="1">f_nav_adjustedreturn(A3427,参数!$B$5,参数!$B$4)</f>
        <v>3.14252648446542</v>
      </c>
      <c r="N3427" s="17">
        <f ca="1">f_nav_periodreturnrankingper(A3427,参数!$B$5,参数!$B$4,3)</f>
        <v>58.8397790055249</v>
      </c>
      <c r="O3427" s="17">
        <f ca="1">f_nav_adjustedreturn(A3427,参数!$B$6,参数!$B$5)</f>
        <v>-0.516844507648607</v>
      </c>
      <c r="P3427" s="17">
        <f ca="1">f_nav_periodreturnrankingper(A3427,参数!$B$6,参数!$B$5,3)</f>
        <v>75.4237288135593</v>
      </c>
      <c r="Q3427" s="25">
        <f>f_return(A3427,1,参数!$B$1-365/2,参数!$B$1)</f>
        <v>9.95223108986318</v>
      </c>
      <c r="R3427" s="25">
        <f ca="1">f_return(A3427,1,参数!$B$4,参数!$B$1)</f>
        <v>5.48502186573137</v>
      </c>
      <c r="S3427" s="25">
        <f ca="1">f_return(A3427,1,参数!$B$6,参数!$B$1)</f>
        <v>3.72918684633134</v>
      </c>
      <c r="T3427" t="str">
        <f>f_info_investtype(A3427)</f>
        <v>混合债券型二级基金</v>
      </c>
      <c r="U3427" t="str">
        <f>f_info_fundmanager(A3427)</f>
        <v>高宇,邓栋,张仲维</v>
      </c>
      <c r="V3427">
        <f>f_info_manager_onthepostdays(A3427,1)</f>
        <v>1188</v>
      </c>
      <c r="W3427" s="25">
        <f ca="1">f_return_1w(A3427,"0",参数!$B$2)</f>
        <v>-0.39415339136146</v>
      </c>
      <c r="X3427" s="25">
        <f>f_return_1m(A3427,"0",参数!$B$1)</f>
        <v>3.83819811537578</v>
      </c>
      <c r="Y3427" s="25">
        <f>f_return_3m(A3427,0,参数!$B$1)</f>
        <v>5.35561601243683</v>
      </c>
      <c r="Z3427" s="25">
        <f>f_return_6m(A3427,0,参数!B3426)</f>
        <v>3.20306513409961</v>
      </c>
      <c r="AA3427" t="str">
        <f>f_dq_status(A3427,参数!$B$1)</f>
        <v>开放申购|开放赎回</v>
      </c>
      <c r="AB3427" s="17">
        <f ca="1">f_risk_maxdownside(A3427,参数!$B$6,参数!$B$1)</f>
        <v>-7.51933657603062</v>
      </c>
      <c r="AC3427" s="17">
        <f ca="1">f_risk_maxdownside(A3427,参数!$B$4,参数!$B$1)</f>
        <v>-7.51933657603062</v>
      </c>
      <c r="AD3427" t="str">
        <f ca="1">f_risk_maxdownside_date(A3427,参数!$B$6,参数!$B$1)</f>
        <v>20190409-20190626</v>
      </c>
    </row>
    <row r="3428" spans="1:30">
      <c r="A3428" s="15" t="s">
        <v>3456</v>
      </c>
      <c r="B3428" t="str">
        <f>f_info_name(A3428)</f>
        <v>宝盈资源优选</v>
      </c>
      <c r="C3428" t="str">
        <f>f_info_setupdate(A3428)</f>
        <v>2008-04-15</v>
      </c>
      <c r="D3428" s="16">
        <f t="shared" si="53"/>
        <v>4668</v>
      </c>
      <c r="F3428" s="17">
        <f>f_netasset_total(A3428,参数!$B$1,100000000)</f>
        <v>21.3933009484</v>
      </c>
      <c r="G3428" s="17">
        <f ca="1">f_nav_adjustedreturn(A3428,参数!$B$2,参数!$B$1)</f>
        <v>74.7417840375586</v>
      </c>
      <c r="H3428" s="17">
        <f ca="1">f_nav_periodreturnrankingper(A3428,参数!$B$2,参数!$B$1,3)</f>
        <v>39.6467124631992</v>
      </c>
      <c r="I3428" s="17">
        <f ca="1">f_nav_adjustedreturn(A3428,参数!$B$3,参数!$B$2)</f>
        <v>35.9485467399843</v>
      </c>
      <c r="J3428" s="17">
        <f ca="1">f_nav_periodreturnrankingper(A3428,参数!$B$3,参数!$B$2,3)</f>
        <v>63.6363636363636</v>
      </c>
      <c r="K3428" s="17">
        <f ca="1">f_nav_adjustedreturn(A3428,参数!$B$4,参数!$B$3)</f>
        <v>-31.7380521482673</v>
      </c>
      <c r="L3428" s="17">
        <f ca="1">f_nav_periodreturnrankingper(A3428,参数!$B$4,参数!$B$3,3)</f>
        <v>87.1134020618557</v>
      </c>
      <c r="M3428" s="17">
        <f ca="1">f_nav_adjustedreturn(A3428,参数!$B$5,参数!$B$4)</f>
        <v>-9.23919659160072</v>
      </c>
      <c r="N3428" s="17">
        <f ca="1">f_nav_periodreturnrankingper(A3428,参数!$B$5,参数!$B$4,3)</f>
        <v>97.0817120622568</v>
      </c>
      <c r="O3428" s="17">
        <f ca="1">f_nav_adjustedreturn(A3428,参数!$B$6,参数!$B$5)</f>
        <v>-1.83578897338403</v>
      </c>
      <c r="P3428" s="17">
        <f ca="1">f_nav_periodreturnrankingper(A3428,参数!$B$6,参数!$B$5,3)</f>
        <v>67.223382045929</v>
      </c>
      <c r="Q3428" s="25">
        <f>f_return(A3428,1,参数!$B$1-365/2,参数!$B$1)</f>
        <v>56.8604231755692</v>
      </c>
      <c r="R3428" s="25">
        <f ca="1">f_return(A3428,1,参数!$B$4,参数!$B$1)</f>
        <v>17.4679754395806</v>
      </c>
      <c r="S3428" s="25">
        <f ca="1">f_return(A3428,1,参数!$B$6,参数!$B$1)</f>
        <v>7.51679403970291</v>
      </c>
      <c r="T3428" t="str">
        <f>f_info_investtype(A3428)</f>
        <v>偏股混合型基金</v>
      </c>
      <c r="U3428" t="str">
        <f>f_info_fundmanager(A3428)</f>
        <v>肖肖</v>
      </c>
      <c r="V3428">
        <f>f_info_manager_onthepostdays(A3428,1)</f>
        <v>1293</v>
      </c>
      <c r="W3428" s="25">
        <f ca="1">f_return_1w(A3428,"0",参数!$B$2)</f>
        <v>-6.25634775543368</v>
      </c>
      <c r="X3428" s="25">
        <f>f_return_1m(A3428,"0",参数!$B$1)</f>
        <v>9.37160940325494</v>
      </c>
      <c r="Y3428" s="25">
        <f>f_return_3m(A3428,0,参数!$B$1)</f>
        <v>23.5282103650753</v>
      </c>
      <c r="Z3428" s="25">
        <f>f_return_6m(A3428,0,参数!B3427)</f>
        <v>29.7161769130479</v>
      </c>
      <c r="AA3428" t="str">
        <f>f_dq_status(A3428,参数!$B$1)</f>
        <v>开放申购|开放赎回</v>
      </c>
      <c r="AB3428" s="17">
        <f ca="1">f_risk_maxdownside(A3428,参数!$B$6,参数!$B$1)</f>
        <v>-50.3760178413983</v>
      </c>
      <c r="AC3428" s="17">
        <f ca="1">f_risk_maxdownside(A3428,参数!$B$4,参数!$B$1)</f>
        <v>-35.8369098712446</v>
      </c>
      <c r="AD3428" t="str">
        <f ca="1">f_risk_maxdownside_date(A3428,参数!$B$6,参数!$B$1)</f>
        <v>20160727-20190102</v>
      </c>
    </row>
    <row r="3429" spans="1:30">
      <c r="A3429" s="15" t="s">
        <v>3457</v>
      </c>
      <c r="B3429" t="str">
        <f>f_info_name(A3429)</f>
        <v>招商安泰</v>
      </c>
      <c r="C3429" t="str">
        <f>f_info_setupdate(A3429)</f>
        <v>2003-04-28</v>
      </c>
      <c r="D3429" s="16">
        <f t="shared" si="53"/>
        <v>6482</v>
      </c>
      <c r="F3429" s="17">
        <f>f_netasset_total(A3429,参数!$B$1,100000000)</f>
        <v>5.5347433533</v>
      </c>
      <c r="G3429" s="17">
        <f ca="1">f_nav_adjustedreturn(A3429,参数!$B$2,参数!$B$1)</f>
        <v>56.2617530513038</v>
      </c>
      <c r="H3429" s="17">
        <f ca="1">f_nav_periodreturnrankingper(A3429,参数!$B$2,参数!$B$1,3)</f>
        <v>68.8910696761531</v>
      </c>
      <c r="I3429" s="17">
        <f ca="1">f_nav_adjustedreturn(A3429,参数!$B$3,参数!$B$2)</f>
        <v>42.0879842416284</v>
      </c>
      <c r="J3429" s="17">
        <f ca="1">f_nav_periodreturnrankingper(A3429,参数!$B$3,参数!$B$2,3)</f>
        <v>51.2396694214876</v>
      </c>
      <c r="K3429" s="17">
        <f ca="1">f_nav_adjustedreturn(A3429,参数!$B$4,参数!$B$3)</f>
        <v>-25.5256723716381</v>
      </c>
      <c r="L3429" s="17">
        <f ca="1">f_nav_periodreturnrankingper(A3429,参数!$B$4,参数!$B$3,3)</f>
        <v>58.2474226804124</v>
      </c>
      <c r="M3429" s="17">
        <f ca="1">f_nav_adjustedreturn(A3429,参数!$B$5,参数!$B$4)</f>
        <v>22.0352271933569</v>
      </c>
      <c r="N3429" s="17">
        <f ca="1">f_nav_periodreturnrankingper(A3429,参数!$B$5,参数!$B$4,3)</f>
        <v>47.4708171206226</v>
      </c>
      <c r="O3429" s="17">
        <f ca="1">f_nav_adjustedreturn(A3429,参数!$B$6,参数!$B$5)</f>
        <v>5.07560763463723</v>
      </c>
      <c r="P3429" s="17">
        <f ca="1">f_nav_periodreturnrankingper(A3429,参数!$B$6,参数!$B$5,3)</f>
        <v>43.0062630480167</v>
      </c>
      <c r="Q3429" s="25">
        <f>f_return(A3429,1,参数!$B$1-365/2,参数!$B$1)</f>
        <v>47.7192355033268</v>
      </c>
      <c r="R3429" s="25">
        <f ca="1">f_return(A3429,1,参数!$B$4,参数!$B$1)</f>
        <v>18.2331109837984</v>
      </c>
      <c r="S3429" s="25">
        <f ca="1">f_return(A3429,1,参数!$B$6,参数!$B$1)</f>
        <v>16.0212804627041</v>
      </c>
      <c r="T3429" t="str">
        <f>f_info_investtype(A3429)</f>
        <v>偏股混合型基金</v>
      </c>
      <c r="U3429" t="str">
        <f>f_info_fundmanager(A3429)</f>
        <v>潘明曦</v>
      </c>
      <c r="V3429">
        <f>f_info_manager_onthepostdays(A3429,1)</f>
        <v>1952</v>
      </c>
      <c r="W3429" s="25">
        <f ca="1">f_return_1w(A3429,"0",参数!$B$2)</f>
        <v>0.417633410672857</v>
      </c>
      <c r="X3429" s="25">
        <f>f_return_1m(A3429,"0",参数!$B$1)</f>
        <v>9.18726874535903</v>
      </c>
      <c r="Y3429" s="25">
        <f>f_return_3m(A3429,0,参数!$B$1)</f>
        <v>21.354702479473</v>
      </c>
      <c r="Z3429" s="25">
        <f>f_return_6m(A3429,0,参数!B3428)</f>
        <v>16.0611164783354</v>
      </c>
      <c r="AA3429" t="str">
        <f>f_dq_status(A3429,参数!$B$1)</f>
        <v>开放申购|开放赎回</v>
      </c>
      <c r="AB3429" s="17">
        <f ca="1">f_risk_maxdownside(A3429,参数!$B$6,参数!$B$1)</f>
        <v>-30.5194805194805</v>
      </c>
      <c r="AC3429" s="17">
        <f ca="1">f_risk_maxdownside(A3429,参数!$B$4,参数!$B$1)</f>
        <v>-29.5881062637095</v>
      </c>
      <c r="AD3429" t="str">
        <f ca="1">f_risk_maxdownside_date(A3429,参数!$B$6,参数!$B$1)</f>
        <v>20180117-20181029</v>
      </c>
    </row>
    <row r="3430" spans="1:30">
      <c r="A3430" s="15" t="s">
        <v>3458</v>
      </c>
      <c r="B3430" t="str">
        <f>f_info_name(A3430)</f>
        <v>招商安泰平衡</v>
      </c>
      <c r="C3430" t="str">
        <f>f_info_setupdate(A3430)</f>
        <v>2003-04-28</v>
      </c>
      <c r="D3430" s="16">
        <f t="shared" si="53"/>
        <v>6482</v>
      </c>
      <c r="F3430" s="17">
        <f>f_netasset_total(A3430,参数!$B$1,100000000)</f>
        <v>4.1163114044</v>
      </c>
      <c r="G3430" s="17">
        <f ca="1">f_nav_adjustedreturn(A3430,参数!$B$2,参数!$B$1)</f>
        <v>40.5783608092071</v>
      </c>
      <c r="H3430" s="17">
        <f ca="1">f_nav_periodreturnrankingper(A3430,参数!$B$2,参数!$B$1,3)</f>
        <v>41.3333333333333</v>
      </c>
      <c r="I3430" s="17">
        <f ca="1">f_nav_adjustedreturn(A3430,参数!$B$3,参数!$B$2)</f>
        <v>24.4529540481401</v>
      </c>
      <c r="J3430" s="17">
        <f ca="1">f_nav_periodreturnrankingper(A3430,参数!$B$3,参数!$B$2,3)</f>
        <v>45.2380952380952</v>
      </c>
      <c r="K3430" s="17">
        <f ca="1">f_nav_adjustedreturn(A3430,参数!$B$4,参数!$B$3)</f>
        <v>-15.464298927118</v>
      </c>
      <c r="L3430" s="17">
        <f ca="1">f_nav_periodreturnrankingper(A3430,参数!$B$4,参数!$B$3,3)</f>
        <v>39.3939393939394</v>
      </c>
      <c r="M3430" s="17">
        <f ca="1">f_nav_adjustedreturn(A3430,参数!$B$5,参数!$B$4)</f>
        <v>16.1481404110045</v>
      </c>
      <c r="N3430" s="17">
        <f ca="1">f_nav_periodreturnrankingper(A3430,参数!$B$5,参数!$B$4,3)</f>
        <v>56.6666666666667</v>
      </c>
      <c r="O3430" s="17">
        <f ca="1">f_nav_adjustedreturn(A3430,参数!$B$6,参数!$B$5)</f>
        <v>-6.69065688420583</v>
      </c>
      <c r="P3430" s="17">
        <f ca="1">f_nav_periodreturnrankingper(A3430,参数!$B$6,参数!$B$5,3)</f>
        <v>100</v>
      </c>
      <c r="Q3430" s="25">
        <f>f_return(A3430,1,参数!$B$1-365/2,参数!$B$1)</f>
        <v>29.0973803032909</v>
      </c>
      <c r="R3430" s="25">
        <f ca="1">f_return(A3430,1,参数!$B$4,参数!$B$1)</f>
        <v>13.9207727619655</v>
      </c>
      <c r="S3430" s="25">
        <f ca="1">f_return(A3430,1,参数!$B$6,参数!$B$1)</f>
        <v>9.82530420077261</v>
      </c>
      <c r="T3430" t="str">
        <f>f_info_investtype(A3430)</f>
        <v>平衡混合型基金</v>
      </c>
      <c r="U3430" t="str">
        <f>f_info_fundmanager(A3430)</f>
        <v>李崟</v>
      </c>
      <c r="V3430">
        <f>f_info_manager_onthepostdays(A3430,1)</f>
        <v>1835</v>
      </c>
      <c r="W3430" s="25">
        <f ca="1">f_return_1w(A3430,"0",参数!$B$2)</f>
        <v>-1.31864318556433</v>
      </c>
      <c r="X3430" s="25">
        <f>f_return_1m(A3430,"0",参数!$B$1)</f>
        <v>7.04599468754369</v>
      </c>
      <c r="Y3430" s="25">
        <f>f_return_3m(A3430,0,参数!$B$1)</f>
        <v>7.7919335538819</v>
      </c>
      <c r="Z3430" s="25">
        <f>f_return_6m(A3430,0,参数!B3429)</f>
        <v>13.113120239197</v>
      </c>
      <c r="AA3430" t="str">
        <f>f_dq_status(A3430,参数!$B$1)</f>
        <v>开放申购|开放赎回</v>
      </c>
      <c r="AB3430" s="17">
        <f ca="1">f_risk_maxdownside(A3430,参数!$B$6,参数!$B$1)</f>
        <v>-21.2561711464619</v>
      </c>
      <c r="AC3430" s="17">
        <f ca="1">f_risk_maxdownside(A3430,参数!$B$4,参数!$B$1)</f>
        <v>-21.2561711464619</v>
      </c>
      <c r="AD3430" t="str">
        <f ca="1">f_risk_maxdownside_date(A3430,参数!$B$6,参数!$B$1)</f>
        <v>20180206-20190103</v>
      </c>
    </row>
    <row r="3431" spans="1:30">
      <c r="A3431" s="15" t="s">
        <v>3459</v>
      </c>
      <c r="B3431" t="str">
        <f>f_info_name(A3431)</f>
        <v>招商先锋</v>
      </c>
      <c r="C3431" t="str">
        <f>f_info_setupdate(A3431)</f>
        <v>2004-06-01</v>
      </c>
      <c r="D3431" s="16">
        <f t="shared" si="53"/>
        <v>6082</v>
      </c>
      <c r="F3431" s="17">
        <f>f_netasset_total(A3431,参数!$B$1,100000000)</f>
        <v>21.4523372432</v>
      </c>
      <c r="G3431" s="17">
        <f ca="1">f_nav_adjustedreturn(A3431,参数!$B$2,参数!$B$1)</f>
        <v>58.0301874009016</v>
      </c>
      <c r="H3431" s="17">
        <f ca="1">f_nav_periodreturnrankingper(A3431,参数!$B$2,参数!$B$1,3)</f>
        <v>64.9656526005888</v>
      </c>
      <c r="I3431" s="17">
        <f ca="1">f_nav_adjustedreturn(A3431,参数!$B$3,参数!$B$2)</f>
        <v>54.5966004309313</v>
      </c>
      <c r="J3431" s="17">
        <f ca="1">f_nav_periodreturnrankingper(A3431,参数!$B$3,参数!$B$2,3)</f>
        <v>27.961432506887</v>
      </c>
      <c r="K3431" s="17">
        <f ca="1">f_nav_adjustedreturn(A3431,参数!$B$4,参数!$B$3)</f>
        <v>-22.7339992600814</v>
      </c>
      <c r="L3431" s="17">
        <f ca="1">f_nav_periodreturnrankingper(A3431,参数!$B$4,参数!$B$3,3)</f>
        <v>42.7835051546392</v>
      </c>
      <c r="M3431" s="17">
        <f ca="1">f_nav_adjustedreturn(A3431,参数!$B$5,参数!$B$4)</f>
        <v>38.4309724212634</v>
      </c>
      <c r="N3431" s="17">
        <f ca="1">f_nav_periodreturnrankingper(A3431,参数!$B$5,参数!$B$4,3)</f>
        <v>12.0622568093385</v>
      </c>
      <c r="O3431" s="17">
        <f ca="1">f_nav_adjustedreturn(A3431,参数!$B$6,参数!$B$5)</f>
        <v>-1.37208432081826</v>
      </c>
      <c r="P3431" s="17">
        <f ca="1">f_nav_periodreturnrankingper(A3431,参数!$B$6,参数!$B$5,3)</f>
        <v>65.7620041753653</v>
      </c>
      <c r="Q3431" s="25">
        <f>f_return(A3431,1,参数!$B$1-365/2,参数!$B$1)</f>
        <v>48.2189806508723</v>
      </c>
      <c r="R3431" s="25">
        <f ca="1">f_return(A3431,1,参数!$B$4,参数!$B$1)</f>
        <v>23.5640751801562</v>
      </c>
      <c r="S3431" s="25">
        <f ca="1">f_return(A3431,1,参数!$B$6,参数!$B$1)</f>
        <v>20.6522241137075</v>
      </c>
      <c r="T3431" t="str">
        <f>f_info_investtype(A3431)</f>
        <v>偏股混合型基金</v>
      </c>
      <c r="U3431" t="str">
        <f>f_info_fundmanager(A3431)</f>
        <v>付斌</v>
      </c>
      <c r="V3431">
        <f>f_info_manager_onthepostdays(A3431,1)</f>
        <v>2220</v>
      </c>
      <c r="W3431" s="25">
        <f ca="1">f_return_1w(A3431,"0",参数!$B$2)</f>
        <v>0.0464792005577699</v>
      </c>
      <c r="X3431" s="25">
        <f>f_return_1m(A3431,"0",参数!$B$1)</f>
        <v>10.5391053910539</v>
      </c>
      <c r="Y3431" s="25">
        <f>f_return_3m(A3431,0,参数!$B$1)</f>
        <v>20.7621247788647</v>
      </c>
      <c r="Z3431" s="25">
        <f>f_return_6m(A3431,0,参数!B3430)</f>
        <v>20.8018220674427</v>
      </c>
      <c r="AA3431" t="str">
        <f>f_dq_status(A3431,参数!$B$1)</f>
        <v>开放申购|开放赎回</v>
      </c>
      <c r="AB3431" s="17">
        <f ca="1">f_risk_maxdownside(A3431,参数!$B$6,参数!$B$1)</f>
        <v>-31.0149689667762</v>
      </c>
      <c r="AC3431" s="17">
        <f ca="1">f_risk_maxdownside(A3431,参数!$B$4,参数!$B$1)</f>
        <v>-30.4691812327507</v>
      </c>
      <c r="AD3431" t="str">
        <f ca="1">f_risk_maxdownside_date(A3431,参数!$B$6,参数!$B$1)</f>
        <v>20180124-20181030</v>
      </c>
    </row>
    <row r="3432" spans="1:30">
      <c r="A3432" s="15" t="s">
        <v>3460</v>
      </c>
      <c r="B3432" t="str">
        <f>f_info_name(A3432)</f>
        <v>招商安本增利</v>
      </c>
      <c r="C3432" t="str">
        <f>f_info_setupdate(A3432)</f>
        <v>2006-07-11</v>
      </c>
      <c r="D3432" s="16">
        <f t="shared" si="53"/>
        <v>5312</v>
      </c>
      <c r="F3432" s="17">
        <f>f_netasset_total(A3432,参数!$B$1,100000000)</f>
        <v>3.9426082668</v>
      </c>
      <c r="G3432" s="17">
        <f ca="1">f_nav_adjustedreturn(A3432,参数!$B$2,参数!$B$1)</f>
        <v>7.60915050913656</v>
      </c>
      <c r="H3432" s="17">
        <f ca="1">f_nav_periodreturnrankingper(A3432,参数!$B$2,参数!$B$1,3)</f>
        <v>64.3396226415094</v>
      </c>
      <c r="I3432" s="17">
        <f ca="1">f_nav_adjustedreturn(A3432,参数!$B$3,参数!$B$2)</f>
        <v>14.329000877123</v>
      </c>
      <c r="J3432" s="17">
        <f ca="1">f_nav_periodreturnrankingper(A3432,参数!$B$3,参数!$B$2,3)</f>
        <v>18.5106382978723</v>
      </c>
      <c r="K3432" s="17">
        <f ca="1">f_nav_adjustedreturn(A3432,参数!$B$4,参数!$B$3)</f>
        <v>-9.54922466642626</v>
      </c>
      <c r="L3432" s="17">
        <f ca="1">f_nav_periodreturnrankingper(A3432,参数!$B$4,参数!$B$3,3)</f>
        <v>90.6921241050119</v>
      </c>
      <c r="M3432" s="17">
        <f ca="1">f_nav_adjustedreturn(A3432,参数!$B$5,参数!$B$4)</f>
        <v>1.79869319433227</v>
      </c>
      <c r="N3432" s="17">
        <f ca="1">f_nav_periodreturnrankingper(A3432,参数!$B$5,参数!$B$4,3)</f>
        <v>78.4530386740332</v>
      </c>
      <c r="O3432" s="17">
        <f ca="1">f_nav_adjustedreturn(A3432,参数!$B$6,参数!$B$5)</f>
        <v>1.98650674662668</v>
      </c>
      <c r="P3432" s="17">
        <f ca="1">f_nav_periodreturnrankingper(A3432,参数!$B$6,参数!$B$5,3)</f>
        <v>39.8305084745763</v>
      </c>
      <c r="Q3432" s="25">
        <f>f_return(A3432,1,参数!$B$1-365/2,参数!$B$1)</f>
        <v>4.54687511876719</v>
      </c>
      <c r="R3432" s="25">
        <f ca="1">f_return(A3432,1,参数!$B$4,参数!$B$1)</f>
        <v>3.62356220168443</v>
      </c>
      <c r="S3432" s="25">
        <f ca="1">f_return(A3432,1,参数!$B$6,参数!$B$1)</f>
        <v>2.94910063165263</v>
      </c>
      <c r="T3432" t="str">
        <f>f_info_investtype(A3432)</f>
        <v>混合债券型二级基金</v>
      </c>
      <c r="U3432" t="str">
        <f>f_info_fundmanager(A3432)</f>
        <v>滕越</v>
      </c>
      <c r="V3432">
        <f>f_info_manager_onthepostdays(A3432,1)</f>
        <v>1293</v>
      </c>
      <c r="W3432" s="25">
        <f ca="1">f_return_1w(A3432,"0",参数!$B$2)</f>
        <v>-0.0487974904147952</v>
      </c>
      <c r="X3432" s="25">
        <f>f_return_1m(A3432,"0",参数!$B$1)</f>
        <v>2.38901055146327</v>
      </c>
      <c r="Y3432" s="25">
        <f>f_return_3m(A3432,0,参数!$B$1)</f>
        <v>2.11794294791184</v>
      </c>
      <c r="Z3432" s="25">
        <f>f_return_6m(A3432,0,参数!B3431)</f>
        <v>0.866425992779774</v>
      </c>
      <c r="AA3432" t="str">
        <f>f_dq_status(A3432,参数!$B$1)</f>
        <v>开放申购|开放赎回</v>
      </c>
      <c r="AB3432" s="17">
        <f ca="1">f_risk_maxdownside(A3432,参数!$B$6,参数!$B$1)</f>
        <v>-15.0359353874618</v>
      </c>
      <c r="AC3432" s="17">
        <f ca="1">f_risk_maxdownside(A3432,参数!$B$4,参数!$B$1)</f>
        <v>-13.8900908697534</v>
      </c>
      <c r="AD3432" t="str">
        <f ca="1">f_risk_maxdownside_date(A3432,参数!$B$6,参数!$B$1)</f>
        <v>20160708-20181016</v>
      </c>
    </row>
    <row r="3433" spans="1:30">
      <c r="A3433" s="15" t="s">
        <v>3461</v>
      </c>
      <c r="B3433" t="str">
        <f>f_info_name(A3433)</f>
        <v>招商核心价值</v>
      </c>
      <c r="C3433" t="str">
        <f>f_info_setupdate(A3433)</f>
        <v>2007-03-30</v>
      </c>
      <c r="D3433" s="16">
        <f t="shared" si="53"/>
        <v>5050</v>
      </c>
      <c r="F3433" s="17">
        <f>f_netasset_total(A3433,参数!$B$1,100000000)</f>
        <v>12.5489422887</v>
      </c>
      <c r="G3433" s="17">
        <f ca="1">f_nav_adjustedreturn(A3433,参数!$B$2,参数!$B$1)</f>
        <v>89.6968757268005</v>
      </c>
      <c r="H3433" s="17">
        <f ca="1">f_nav_periodreturnrankingper(A3433,参数!$B$2,参数!$B$1,3)</f>
        <v>18.6457311089303</v>
      </c>
      <c r="I3433" s="17">
        <f ca="1">f_nav_adjustedreturn(A3433,参数!$B$3,参数!$B$2)</f>
        <v>54.5726125952787</v>
      </c>
      <c r="J3433" s="17">
        <f ca="1">f_nav_periodreturnrankingper(A3433,参数!$B$3,参数!$B$2,3)</f>
        <v>28.099173553719</v>
      </c>
      <c r="K3433" s="17">
        <f ca="1">f_nav_adjustedreturn(A3433,参数!$B$4,参数!$B$3)</f>
        <v>-24.4277305428385</v>
      </c>
      <c r="L3433" s="17">
        <f ca="1">f_nav_periodreturnrankingper(A3433,参数!$B$4,参数!$B$3,3)</f>
        <v>51.7182130584193</v>
      </c>
      <c r="M3433" s="17">
        <f ca="1">f_nav_adjustedreturn(A3433,参数!$B$5,参数!$B$4)</f>
        <v>18.4622777510812</v>
      </c>
      <c r="N3433" s="17">
        <f ca="1">f_nav_periodreturnrankingper(A3433,参数!$B$5,参数!$B$4,3)</f>
        <v>55.8365758754864</v>
      </c>
      <c r="O3433" s="17">
        <f ca="1">f_nav_adjustedreturn(A3433,参数!$B$6,参数!$B$5)</f>
        <v>-2.31072703362765</v>
      </c>
      <c r="P3433" s="17">
        <f ca="1">f_nav_periodreturnrankingper(A3433,参数!$B$6,参数!$B$5,3)</f>
        <v>70.1461377870564</v>
      </c>
      <c r="Q3433" s="25">
        <f>f_return(A3433,1,参数!$B$1-365/2,参数!$B$1)</f>
        <v>84.337999109833</v>
      </c>
      <c r="R3433" s="25">
        <f ca="1">f_return(A3433,1,参数!$B$4,参数!$B$1)</f>
        <v>30.3406755190768</v>
      </c>
      <c r="S3433" s="25">
        <f ca="1">f_return(A3433,1,参数!$B$6,参数!$B$1)</f>
        <v>20.5270093588079</v>
      </c>
      <c r="T3433" t="str">
        <f>f_info_investtype(A3433)</f>
        <v>偏股混合型基金</v>
      </c>
      <c r="U3433" t="str">
        <f>f_info_fundmanager(A3433)</f>
        <v>郭锐</v>
      </c>
      <c r="V3433">
        <f>f_info_manager_onthepostdays(A3433,1)</f>
        <v>2193</v>
      </c>
      <c r="W3433" s="25">
        <f ca="1">f_return_1w(A3433,"0",参数!$B$2)</f>
        <v>0.303265940902024</v>
      </c>
      <c r="X3433" s="25">
        <f>f_return_1m(A3433,"0",参数!$B$1)</f>
        <v>15.6762634141729</v>
      </c>
      <c r="Y3433" s="25">
        <f>f_return_3m(A3433,0,参数!$B$1)</f>
        <v>30.7034880615352</v>
      </c>
      <c r="Z3433" s="25">
        <f>f_return_6m(A3433,0,参数!B3432)</f>
        <v>28.6456979464518</v>
      </c>
      <c r="AA3433" t="str">
        <f>f_dq_status(A3433,参数!$B$1)</f>
        <v>暂停大额申购|开放赎回</v>
      </c>
      <c r="AB3433" s="17">
        <f ca="1">f_risk_maxdownside(A3433,参数!$B$6,参数!$B$1)</f>
        <v>-30.6912218075613</v>
      </c>
      <c r="AC3433" s="17">
        <f ca="1">f_risk_maxdownside(A3433,参数!$B$4,参数!$B$1)</f>
        <v>-30.6912218075613</v>
      </c>
      <c r="AD3433" t="str">
        <f ca="1">f_risk_maxdownside_date(A3433,参数!$B$6,参数!$B$1)</f>
        <v>20180127-20181018</v>
      </c>
    </row>
    <row r="3434" spans="1:30">
      <c r="A3434" s="15" t="s">
        <v>3462</v>
      </c>
      <c r="B3434" t="str">
        <f>f_info_name(A3434)</f>
        <v>招商大盘蓝筹</v>
      </c>
      <c r="C3434" t="str">
        <f>f_info_setupdate(A3434)</f>
        <v>2008-06-19</v>
      </c>
      <c r="D3434" s="16">
        <f t="shared" si="53"/>
        <v>4603</v>
      </c>
      <c r="F3434" s="17">
        <f>f_netasset_total(A3434,参数!$B$1,100000000)</f>
        <v>9.9420691862</v>
      </c>
      <c r="G3434" s="17">
        <f ca="1">f_nav_adjustedreturn(A3434,参数!$B$2,参数!$B$1)</f>
        <v>94.8517940717629</v>
      </c>
      <c r="H3434" s="17">
        <f ca="1">f_nav_periodreturnrankingper(A3434,参数!$B$2,参数!$B$1,3)</f>
        <v>13.6408243375859</v>
      </c>
      <c r="I3434" s="17">
        <f ca="1">f_nav_adjustedreturn(A3434,参数!$B$3,参数!$B$2)</f>
        <v>59.3206296603148</v>
      </c>
      <c r="J3434" s="17">
        <f ca="1">f_nav_periodreturnrankingper(A3434,参数!$B$3,参数!$B$2,3)</f>
        <v>20.2479338842975</v>
      </c>
      <c r="K3434" s="17">
        <f ca="1">f_nav_adjustedreturn(A3434,参数!$B$4,参数!$B$3)</f>
        <v>-23.510773130545</v>
      </c>
      <c r="L3434" s="17">
        <f ca="1">f_nav_periodreturnrankingper(A3434,参数!$B$4,参数!$B$3,3)</f>
        <v>47.0790378006873</v>
      </c>
      <c r="M3434" s="17">
        <f ca="1">f_nav_adjustedreturn(A3434,参数!$B$5,参数!$B$4)</f>
        <v>15.5863073561544</v>
      </c>
      <c r="N3434" s="17">
        <f ca="1">f_nav_periodreturnrankingper(A3434,参数!$B$5,参数!$B$4,3)</f>
        <v>64.591439688716</v>
      </c>
      <c r="O3434" s="17">
        <f ca="1">f_nav_adjustedreturn(A3434,参数!$B$6,参数!$B$5)</f>
        <v>-4.12374354207128</v>
      </c>
      <c r="P3434" s="17">
        <f ca="1">f_nav_periodreturnrankingper(A3434,参数!$B$6,参数!$B$5,3)</f>
        <v>75.3653444676409</v>
      </c>
      <c r="Q3434" s="25">
        <f>f_return(A3434,1,参数!$B$1-365/2,参数!$B$1)</f>
        <v>91.8482380011674</v>
      </c>
      <c r="R3434" s="25">
        <f ca="1">f_return(A3434,1,参数!$B$4,参数!$B$1)</f>
        <v>33.3760971409221</v>
      </c>
      <c r="S3434" s="25">
        <f ca="1">f_return(A3434,1,参数!$B$6,参数!$B$1)</f>
        <v>21.2039029455795</v>
      </c>
      <c r="T3434" t="str">
        <f>f_info_investtype(A3434)</f>
        <v>偏股混合型基金</v>
      </c>
      <c r="U3434" t="str">
        <f>f_info_fundmanager(A3434)</f>
        <v>郭锐</v>
      </c>
      <c r="V3434">
        <f>f_info_manager_onthepostdays(A3434,1)</f>
        <v>2143</v>
      </c>
      <c r="W3434" s="25">
        <f ca="1">f_return_1w(A3434,"0",参数!$B$2)</f>
        <v>0.052029136316348</v>
      </c>
      <c r="X3434" s="25">
        <f>f_return_1m(A3434,"0",参数!$B$1)</f>
        <v>14.9034038638454</v>
      </c>
      <c r="Y3434" s="25">
        <f>f_return_3m(A3434,0,参数!$B$1)</f>
        <v>31.8901795142555</v>
      </c>
      <c r="Z3434" s="25">
        <f>f_return_6m(A3434,0,参数!B3433)</f>
        <v>31.1064718162839</v>
      </c>
      <c r="AA3434" t="str">
        <f>f_dq_status(A3434,参数!$B$1)</f>
        <v>开放申购|开放赎回</v>
      </c>
      <c r="AB3434" s="17">
        <f ca="1">f_risk_maxdownside(A3434,参数!$B$6,参数!$B$1)</f>
        <v>-30.2442078897934</v>
      </c>
      <c r="AC3434" s="17">
        <f ca="1">f_risk_maxdownside(A3434,参数!$B$4,参数!$B$1)</f>
        <v>-29.8046628859483</v>
      </c>
      <c r="AD3434" t="str">
        <f ca="1">f_risk_maxdownside_date(A3434,参数!$B$6,参数!$B$1)</f>
        <v>20180109-20181018</v>
      </c>
    </row>
    <row r="3435" spans="1:30">
      <c r="A3435" s="15" t="s">
        <v>3463</v>
      </c>
      <c r="B3435" t="str">
        <f>f_info_name(A3435)</f>
        <v>招商行业领先A</v>
      </c>
      <c r="C3435" t="str">
        <f>f_info_setupdate(A3435)</f>
        <v>2009-06-19</v>
      </c>
      <c r="D3435" s="16">
        <f t="shared" si="53"/>
        <v>4238</v>
      </c>
      <c r="F3435" s="17">
        <f>f_netasset_total(A3435,参数!$B$1,100000000)</f>
        <v>4.6843541166</v>
      </c>
      <c r="G3435" s="17">
        <f ca="1">f_nav_adjustedreturn(A3435,参数!$B$2,参数!$B$1)</f>
        <v>95.8775765146783</v>
      </c>
      <c r="H3435" s="17">
        <f ca="1">f_nav_periodreturnrankingper(A3435,参数!$B$2,参数!$B$1,3)</f>
        <v>12.5613346418057</v>
      </c>
      <c r="I3435" s="17">
        <f ca="1">f_nav_adjustedreturn(A3435,参数!$B$3,参数!$B$2)</f>
        <v>50.0468603561387</v>
      </c>
      <c r="J3435" s="17">
        <f ca="1">f_nav_periodreturnrankingper(A3435,参数!$B$3,参数!$B$2,3)</f>
        <v>35.3994490358127</v>
      </c>
      <c r="K3435" s="17">
        <f ca="1">f_nav_adjustedreturn(A3435,参数!$B$4,参数!$B$3)</f>
        <v>-30.5338541666667</v>
      </c>
      <c r="L3435" s="17">
        <f ca="1">f_nav_periodreturnrankingper(A3435,参数!$B$4,参数!$B$3,3)</f>
        <v>82.9896907216495</v>
      </c>
      <c r="M3435" s="17">
        <f ca="1">f_nav_adjustedreturn(A3435,参数!$B$5,参数!$B$4)</f>
        <v>39.7655545536519</v>
      </c>
      <c r="N3435" s="17">
        <f ca="1">f_nav_periodreturnrankingper(A3435,参数!$B$5,参数!$B$4,3)</f>
        <v>10.5058365758755</v>
      </c>
      <c r="O3435" s="17">
        <f ca="1">f_nav_adjustedreturn(A3435,参数!$B$6,参数!$B$5)</f>
        <v>-3.31010452961671</v>
      </c>
      <c r="P3435" s="17">
        <f ca="1">f_nav_periodreturnrankingper(A3435,参数!$B$6,参数!$B$5,3)</f>
        <v>73.2776617954071</v>
      </c>
      <c r="Q3435" s="25">
        <f>f_return(A3435,1,参数!$B$1-365/2,参数!$B$1)</f>
        <v>125.366930873444</v>
      </c>
      <c r="R3435" s="25">
        <f ca="1">f_return(A3435,1,参数!$B$4,参数!$B$1)</f>
        <v>26.8335072240202</v>
      </c>
      <c r="S3435" s="25">
        <f ca="1">f_return(A3435,1,参数!$B$6,参数!$B$1)</f>
        <v>22.2337909368736</v>
      </c>
      <c r="T3435" t="str">
        <f>f_info_investtype(A3435)</f>
        <v>偏股混合型基金</v>
      </c>
      <c r="U3435" t="str">
        <f>f_info_fundmanager(A3435)</f>
        <v>吴昊</v>
      </c>
      <c r="V3435">
        <f>f_info_manager_onthepostdays(A3435,1)</f>
        <v>2295</v>
      </c>
      <c r="W3435" s="25">
        <f ca="1">f_return_1w(A3435,"0",参数!$B$2)</f>
        <v>-0.743955362678238</v>
      </c>
      <c r="X3435" s="25">
        <f>f_return_1m(A3435,"0",参数!$B$1)</f>
        <v>14.8717948717949</v>
      </c>
      <c r="Y3435" s="25">
        <f>f_return_3m(A3435,0,参数!$B$1)</f>
        <v>36.2293657688966</v>
      </c>
      <c r="Z3435" s="25">
        <f>f_return_6m(A3435,0,参数!B3434)</f>
        <v>43.0568079350766</v>
      </c>
      <c r="AA3435" t="str">
        <f>f_dq_status(A3435,参数!$B$1)</f>
        <v>开放申购|开放赎回</v>
      </c>
      <c r="AB3435" s="17">
        <f ca="1">f_risk_maxdownside(A3435,参数!$B$6,参数!$B$1)</f>
        <v>-35.8245830759728</v>
      </c>
      <c r="AC3435" s="17">
        <f ca="1">f_risk_maxdownside(A3435,参数!$B$4,参数!$B$1)</f>
        <v>-32.9677419354839</v>
      </c>
      <c r="AD3435" t="str">
        <f ca="1">f_risk_maxdownside_date(A3435,参数!$B$6,参数!$B$1)</f>
        <v>20171122-20181123,20171122-20181126,20171122-20181127</v>
      </c>
    </row>
    <row r="3436" spans="1:30">
      <c r="A3436" s="15" t="s">
        <v>3464</v>
      </c>
      <c r="B3436" t="str">
        <f>f_info_name(A3436)</f>
        <v>招商中小盘精选</v>
      </c>
      <c r="C3436" t="str">
        <f>f_info_setupdate(A3436)</f>
        <v>2009-12-25</v>
      </c>
      <c r="D3436" s="16">
        <f t="shared" si="53"/>
        <v>4049</v>
      </c>
      <c r="F3436" s="17">
        <f>f_netasset_total(A3436,参数!$B$1,100000000)</f>
        <v>2.4645437498</v>
      </c>
      <c r="G3436" s="17">
        <f ca="1">f_nav_adjustedreturn(A3436,参数!$B$2,参数!$B$1)</f>
        <v>93.6595107338991</v>
      </c>
      <c r="H3436" s="17">
        <f ca="1">f_nav_periodreturnrankingper(A3436,参数!$B$2,参数!$B$1,3)</f>
        <v>14.9165848871443</v>
      </c>
      <c r="I3436" s="17">
        <f ca="1">f_nav_adjustedreturn(A3436,参数!$B$3,参数!$B$2)</f>
        <v>63.7775960752248</v>
      </c>
      <c r="J3436" s="17">
        <f ca="1">f_nav_periodreturnrankingper(A3436,参数!$B$3,参数!$B$2,3)</f>
        <v>15.564738292011</v>
      </c>
      <c r="K3436" s="17">
        <f ca="1">f_nav_adjustedreturn(A3436,参数!$B$4,参数!$B$3)</f>
        <v>-31.0597519729425</v>
      </c>
      <c r="L3436" s="17">
        <f ca="1">f_nav_periodreturnrankingper(A3436,参数!$B$4,参数!$B$3,3)</f>
        <v>85.2233676975945</v>
      </c>
      <c r="M3436" s="17">
        <f ca="1">f_nav_adjustedreturn(A3436,参数!$B$5,参数!$B$4)</f>
        <v>38.2467028704422</v>
      </c>
      <c r="N3436" s="17">
        <f ca="1">f_nav_periodreturnrankingper(A3436,参数!$B$5,参数!$B$4,3)</f>
        <v>12.4513618677043</v>
      </c>
      <c r="O3436" s="17">
        <f ca="1">f_nav_adjustedreturn(A3436,参数!$B$6,参数!$B$5)</f>
        <v>-10.9655172413793</v>
      </c>
      <c r="P3436" s="17">
        <f ca="1">f_nav_periodreturnrankingper(A3436,参数!$B$6,参数!$B$5,3)</f>
        <v>91.0229645093946</v>
      </c>
      <c r="Q3436" s="25">
        <f>f_return(A3436,1,参数!$B$1-365/2,参数!$B$1)</f>
        <v>100.154593503995</v>
      </c>
      <c r="R3436" s="25">
        <f ca="1">f_return(A3436,1,参数!$B$4,参数!$B$1)</f>
        <v>29.7633511862964</v>
      </c>
      <c r="S3436" s="25">
        <f ca="1">f_return(A3436,1,参数!$B$6,参数!$B$1)</f>
        <v>21.7241615801332</v>
      </c>
      <c r="T3436" t="str">
        <f>f_info_investtype(A3436)</f>
        <v>偏股混合型基金</v>
      </c>
      <c r="U3436" t="str">
        <f>f_info_fundmanager(A3436)</f>
        <v>韩冰</v>
      </c>
      <c r="V3436">
        <f>f_info_manager_onthepostdays(A3436,1)</f>
        <v>2109</v>
      </c>
      <c r="W3436" s="25">
        <f ca="1">f_return_1w(A3436,"0",参数!$B$2)</f>
        <v>1.21273370389085</v>
      </c>
      <c r="X3436" s="25">
        <f>f_return_1m(A3436,"0",参数!$B$1)</f>
        <v>16.872551973486</v>
      </c>
      <c r="Y3436" s="25">
        <f>f_return_3m(A3436,0,参数!$B$1)</f>
        <v>30.782198246797</v>
      </c>
      <c r="Z3436" s="25">
        <f>f_return_6m(A3436,0,参数!B3435)</f>
        <v>36.2232362232362</v>
      </c>
      <c r="AA3436" t="str">
        <f>f_dq_status(A3436,参数!$B$1)</f>
        <v>开放申购|开放赎回</v>
      </c>
      <c r="AB3436" s="17">
        <f ca="1">f_risk_maxdownside(A3436,参数!$B$6,参数!$B$1)</f>
        <v>-36.5748244192328</v>
      </c>
      <c r="AC3436" s="17">
        <f ca="1">f_risk_maxdownside(A3436,参数!$B$4,参数!$B$1)</f>
        <v>-34.1189674523008</v>
      </c>
      <c r="AD3436" t="str">
        <f ca="1">f_risk_maxdownside_date(A3436,参数!$B$6,参数!$B$1)</f>
        <v>20171122-20190103</v>
      </c>
    </row>
    <row r="3437" spans="1:30">
      <c r="A3437" s="15" t="s">
        <v>3465</v>
      </c>
      <c r="B3437" t="str">
        <f>f_info_name(A3437)</f>
        <v>招商安瑞进取</v>
      </c>
      <c r="C3437" t="str">
        <f>f_info_setupdate(A3437)</f>
        <v>2011-03-17</v>
      </c>
      <c r="D3437" s="16">
        <f t="shared" si="53"/>
        <v>3602</v>
      </c>
      <c r="F3437" s="17">
        <f>f_netasset_total(A3437,参数!$B$1,100000000)</f>
        <v>0.5452387108</v>
      </c>
      <c r="G3437" s="17">
        <f ca="1">f_nav_adjustedreturn(A3437,参数!$B$2,参数!$B$1)</f>
        <v>10.9417528579205</v>
      </c>
      <c r="H3437" s="17">
        <f ca="1">f_nav_periodreturnrankingper(A3437,参数!$B$2,参数!$B$1,3)</f>
        <v>41.1320754716981</v>
      </c>
      <c r="I3437" s="17">
        <f ca="1">f_nav_adjustedreturn(A3437,参数!$B$3,参数!$B$2)</f>
        <v>11.2658994548758</v>
      </c>
      <c r="J3437" s="17">
        <f ca="1">f_nav_periodreturnrankingper(A3437,参数!$B$3,参数!$B$2,3)</f>
        <v>31.2765957446809</v>
      </c>
      <c r="K3437" s="17">
        <f ca="1">f_nav_adjustedreturn(A3437,参数!$B$4,参数!$B$3)</f>
        <v>-7.9196876742889</v>
      </c>
      <c r="L3437" s="17">
        <f ca="1">f_nav_periodreturnrankingper(A3437,参数!$B$4,参数!$B$3,3)</f>
        <v>89.4988066825776</v>
      </c>
      <c r="M3437" s="17">
        <f ca="1">f_nav_adjustedreturn(A3437,参数!$B$5,参数!$B$4)</f>
        <v>8.06742925948223</v>
      </c>
      <c r="N3437" s="17">
        <f ca="1">f_nav_periodreturnrankingper(A3437,参数!$B$5,参数!$B$4,3)</f>
        <v>14.6408839779006</v>
      </c>
      <c r="O3437" s="17">
        <f ca="1">f_nav_adjustedreturn(A3437,参数!$B$6,参数!$B$5)</f>
        <v>-0.419664268585126</v>
      </c>
      <c r="P3437" s="17">
        <f ca="1">f_nav_periodreturnrankingper(A3437,参数!$B$6,参数!$B$5,3)</f>
        <v>74.5762711864407</v>
      </c>
      <c r="Q3437" s="25">
        <f>f_return(A3437,1,参数!$B$1-365/2,参数!$B$1)</f>
        <v>11.8653424112519</v>
      </c>
      <c r="R3437" s="25">
        <f ca="1">f_return(A3437,1,参数!$B$4,参数!$B$1)</f>
        <v>4.35767130813245</v>
      </c>
      <c r="S3437" s="25">
        <f ca="1">f_return(A3437,1,参数!$B$6,参数!$B$1)</f>
        <v>4.08366525138777</v>
      </c>
      <c r="T3437" t="str">
        <f>f_info_investtype(A3437)</f>
        <v>混合债券型二级基金</v>
      </c>
      <c r="U3437" t="str">
        <f>f_info_fundmanager(A3437)</f>
        <v>张韵</v>
      </c>
      <c r="V3437">
        <f>f_info_manager_onthepostdays(A3437,1)</f>
        <v>1952</v>
      </c>
      <c r="W3437" s="25">
        <f ca="1">f_return_1w(A3437,"0",参数!$B$2)</f>
        <v>0.492341356673955</v>
      </c>
      <c r="X3437" s="25">
        <f>f_return_1m(A3437,"0",参数!$B$1)</f>
        <v>3.39928970065955</v>
      </c>
      <c r="Y3437" s="25">
        <f>f_return_3m(A3437,0,参数!$B$1)</f>
        <v>4.45925166581239</v>
      </c>
      <c r="Z3437" s="25">
        <f>f_return_6m(A3437,0,参数!B3436)</f>
        <v>3.40620233858667</v>
      </c>
      <c r="AA3437" t="str">
        <f>f_dq_status(A3437,参数!$B$1)</f>
        <v>开放申购|开放赎回</v>
      </c>
      <c r="AB3437" s="17">
        <f ca="1">f_risk_maxdownside(A3437,参数!$B$6,参数!$B$1)</f>
        <v>-10.0779510022272</v>
      </c>
      <c r="AC3437" s="17">
        <f ca="1">f_risk_maxdownside(A3437,参数!$B$4,参数!$B$1)</f>
        <v>-10.0278551532033</v>
      </c>
      <c r="AD3437" t="str">
        <f ca="1">f_risk_maxdownside_date(A3437,参数!$B$6,参数!$B$1)</f>
        <v>20180125-20181029</v>
      </c>
    </row>
    <row r="3438" spans="1:30">
      <c r="A3438" s="15" t="s">
        <v>3466</v>
      </c>
      <c r="B3438" t="str">
        <f>f_info_name(A3438)</f>
        <v>招商安达</v>
      </c>
      <c r="C3438" t="str">
        <f>f_info_setupdate(A3438)</f>
        <v>2011-09-01</v>
      </c>
      <c r="D3438" s="16">
        <f t="shared" si="53"/>
        <v>3434</v>
      </c>
      <c r="F3438" s="17">
        <f>f_netasset_total(A3438,参数!$B$1,100000000)</f>
        <v>1.9854193821</v>
      </c>
      <c r="G3438" s="17">
        <f ca="1">f_nav_adjustedreturn(A3438,参数!$B$2,参数!$B$1)</f>
        <v>82.215045381146</v>
      </c>
      <c r="H3438" s="17">
        <f ca="1">f_nav_periodreturnrankingper(A3438,参数!$B$2,参数!$B$1,3)</f>
        <v>14.6638433033351</v>
      </c>
      <c r="I3438" s="17">
        <f ca="1">f_nav_adjustedreturn(A3438,参数!$B$3,参数!$B$2)</f>
        <v>78.5188866799205</v>
      </c>
      <c r="J3438" s="17">
        <f ca="1">f_nav_periodreturnrankingper(A3438,参数!$B$3,参数!$B$2,3)</f>
        <v>2.84280936454849</v>
      </c>
      <c r="K3438" s="17">
        <f ca="1">f_nav_adjustedreturn(A3438,参数!$B$4,参数!$B$3)</f>
        <v>-25.243367763989</v>
      </c>
      <c r="L3438" s="17">
        <f ca="1">f_nav_periodreturnrankingper(A3438,参数!$B$4,参数!$B$3,3)</f>
        <v>83.6328626444159</v>
      </c>
      <c r="M3438" s="17">
        <f ca="1">f_nav_adjustedreturn(A3438,参数!$B$5,参数!$B$4)</f>
        <v>14.9574829931973</v>
      </c>
      <c r="N3438" s="17">
        <f ca="1">f_nav_periodreturnrankingper(A3438,参数!$B$5,参数!$B$4,3)</f>
        <v>33.2545311268715</v>
      </c>
      <c r="O3438" s="17">
        <f ca="1">f_nav_adjustedreturn(A3438,参数!$B$6,参数!$B$5)</f>
        <v>-1.8348623853211</v>
      </c>
      <c r="P3438" s="17">
        <f ca="1">f_nav_periodreturnrankingper(A3438,参数!$B$6,参数!$B$5,3)</f>
        <v>82.1768707482993</v>
      </c>
      <c r="Q3438" s="25">
        <f>f_return(A3438,1,参数!$B$1-365/2,参数!$B$1)</f>
        <v>102.21125336964</v>
      </c>
      <c r="R3438" s="25">
        <f ca="1">f_return(A3438,1,参数!$B$4,参数!$B$1)</f>
        <v>34.437988404709</v>
      </c>
      <c r="S3438" s="25">
        <f ca="1">f_return(A3438,1,参数!$B$6,参数!$B$1)</f>
        <v>22.2120341685756</v>
      </c>
      <c r="T3438" t="str">
        <f>f_info_investtype(A3438)</f>
        <v>灵活配置型基金</v>
      </c>
      <c r="U3438" t="str">
        <f>f_info_fundmanager(A3438)</f>
        <v>王奇玮</v>
      </c>
      <c r="V3438">
        <f>f_info_manager_onthepostdays(A3438,1)</f>
        <v>1169</v>
      </c>
      <c r="W3438" s="25">
        <f ca="1">f_return_1w(A3438,"0",参数!$B$2)</f>
        <v>3.24824652178911</v>
      </c>
      <c r="X3438" s="25">
        <f>f_return_1m(A3438,"0",参数!$B$1)</f>
        <v>19.4132243468107</v>
      </c>
      <c r="Y3438" s="25">
        <f>f_return_3m(A3438,0,参数!$B$1)</f>
        <v>41.7236899090515</v>
      </c>
      <c r="Z3438" s="25">
        <f>f_return_6m(A3438,0,参数!B3437)</f>
        <v>28.0174503150751</v>
      </c>
      <c r="AA3438" t="str">
        <f>f_dq_status(A3438,参数!$B$1)</f>
        <v>开放申购|开放赎回</v>
      </c>
      <c r="AB3438" s="17">
        <f ca="1">f_risk_maxdownside(A3438,参数!$B$6,参数!$B$1)</f>
        <v>-30.160254043276</v>
      </c>
      <c r="AC3438" s="17">
        <f ca="1">f_risk_maxdownside(A3438,参数!$B$4,参数!$B$1)</f>
        <v>-30.0466010799615</v>
      </c>
      <c r="AD3438" t="str">
        <f ca="1">f_risk_maxdownside_date(A3438,参数!$B$6,参数!$B$1)</f>
        <v>20180124-20190103</v>
      </c>
    </row>
    <row r="3439" spans="1:30">
      <c r="A3439" s="15" t="s">
        <v>3467</v>
      </c>
      <c r="B3439" t="str">
        <f>f_info_name(A3439)</f>
        <v>招商优势企业</v>
      </c>
      <c r="C3439" t="str">
        <f>f_info_setupdate(A3439)</f>
        <v>2012-02-01</v>
      </c>
      <c r="D3439" s="16">
        <f t="shared" si="53"/>
        <v>3281</v>
      </c>
      <c r="F3439" s="17">
        <f>f_netasset_total(A3439,参数!$B$1,100000000)</f>
        <v>0.5997701707</v>
      </c>
      <c r="G3439" s="17">
        <f ca="1">f_nav_adjustedreturn(A3439,参数!$B$2,参数!$B$1)</f>
        <v>46.8160377358491</v>
      </c>
      <c r="H3439" s="17">
        <f ca="1">f_nav_periodreturnrankingper(A3439,参数!$B$2,参数!$B$1,3)</f>
        <v>47.1678136580201</v>
      </c>
      <c r="I3439" s="17">
        <f ca="1">f_nav_adjustedreturn(A3439,参数!$B$3,参数!$B$2)</f>
        <v>41.4118954974986</v>
      </c>
      <c r="J3439" s="17">
        <f ca="1">f_nav_periodreturnrankingper(A3439,参数!$B$3,参数!$B$2,3)</f>
        <v>27.8149386845039</v>
      </c>
      <c r="K3439" s="17">
        <f ca="1">f_nav_adjustedreturn(A3439,参数!$B$4,参数!$B$3)</f>
        <v>-26.869918699187</v>
      </c>
      <c r="L3439" s="17">
        <f ca="1">f_nav_periodreturnrankingper(A3439,参数!$B$4,参数!$B$3,3)</f>
        <v>88.1899871630295</v>
      </c>
      <c r="M3439" s="17">
        <f ca="1">f_nav_adjustedreturn(A3439,参数!$B$5,参数!$B$4)</f>
        <v>25.5707762557078</v>
      </c>
      <c r="N3439" s="17">
        <f ca="1">f_nav_periodreturnrankingper(A3439,参数!$B$5,参数!$B$4,3)</f>
        <v>14.4208037825059</v>
      </c>
      <c r="O3439" s="17">
        <f ca="1">f_nav_adjustedreturn(A3439,参数!$B$6,参数!$B$5)</f>
        <v>6.7099567099567</v>
      </c>
      <c r="P3439" s="17">
        <f ca="1">f_nav_periodreturnrankingper(A3439,参数!$B$6,参数!$B$5,3)</f>
        <v>22.312925170068</v>
      </c>
      <c r="Q3439" s="25">
        <f>f_return(A3439,1,参数!$B$1-365/2,参数!$B$1)</f>
        <v>41.1781914838392</v>
      </c>
      <c r="R3439" s="25">
        <f ca="1">f_return(A3439,1,参数!$B$4,参数!$B$1)</f>
        <v>14.9202802028762</v>
      </c>
      <c r="S3439" s="25">
        <f ca="1">f_return(A3439,1,参数!$B$6,参数!$B$1)</f>
        <v>15.0935067995746</v>
      </c>
      <c r="T3439" t="str">
        <f>f_info_investtype(A3439)</f>
        <v>灵活配置型基金</v>
      </c>
      <c r="U3439" t="str">
        <f>f_info_fundmanager(A3439)</f>
        <v>潘明曦</v>
      </c>
      <c r="V3439">
        <f>f_info_manager_onthepostdays(A3439,1)</f>
        <v>608</v>
      </c>
      <c r="W3439" s="25">
        <f ca="1">f_return_1w(A3439,"0",参数!$B$2)</f>
        <v>3.37261275904105</v>
      </c>
      <c r="X3439" s="25">
        <f>f_return_1m(A3439,"0",参数!$B$1)</f>
        <v>8.16681146828845</v>
      </c>
      <c r="Y3439" s="25">
        <f>f_return_3m(A3439,0,参数!$B$1)</f>
        <v>15.8139534883721</v>
      </c>
      <c r="Z3439" s="25">
        <f>f_return_6m(A3439,0,参数!B3438)</f>
        <v>10.8430145963658</v>
      </c>
      <c r="AA3439" t="str">
        <f>f_dq_status(A3439,参数!$B$1)</f>
        <v>开放申购|开放赎回</v>
      </c>
      <c r="AB3439" s="17">
        <f ca="1">f_risk_maxdownside(A3439,参数!$B$6,参数!$B$1)</f>
        <v>-32.5131101250504</v>
      </c>
      <c r="AC3439" s="17">
        <f ca="1">f_risk_maxdownside(A3439,参数!$B$4,参数!$B$1)</f>
        <v>-32.4040404040404</v>
      </c>
      <c r="AD3439" t="str">
        <f ca="1">f_risk_maxdownside_date(A3439,参数!$B$6,参数!$B$1)</f>
        <v>20180124-20181018</v>
      </c>
    </row>
    <row r="3440" spans="1:30">
      <c r="A3440" s="15" t="s">
        <v>3468</v>
      </c>
      <c r="B3440" t="str">
        <f>f_info_name(A3440)</f>
        <v>招商信用增强A</v>
      </c>
      <c r="C3440" t="str">
        <f>f_info_setupdate(A3440)</f>
        <v>2012-07-20</v>
      </c>
      <c r="D3440" s="16">
        <f t="shared" si="53"/>
        <v>3111</v>
      </c>
      <c r="F3440" s="17">
        <f>f_netasset_total(A3440,参数!$B$1,100000000)</f>
        <v>1.4501739068</v>
      </c>
      <c r="G3440" s="17">
        <f ca="1">f_nav_adjustedreturn(A3440,参数!$B$2,参数!$B$1)</f>
        <v>4.40741956171111</v>
      </c>
      <c r="H3440" s="17">
        <f ca="1">f_nav_periodreturnrankingper(A3440,参数!$B$2,参数!$B$1,3)</f>
        <v>80</v>
      </c>
      <c r="I3440" s="17">
        <f ca="1">f_nav_adjustedreturn(A3440,参数!$B$3,参数!$B$2)</f>
        <v>8.33333333333334</v>
      </c>
      <c r="J3440" s="17">
        <f ca="1">f_nav_periodreturnrankingper(A3440,参数!$B$3,参数!$B$2,3)</f>
        <v>49.5744680851064</v>
      </c>
      <c r="K3440" s="17">
        <f ca="1">f_nav_adjustedreturn(A3440,参数!$B$4,参数!$B$3)</f>
        <v>-3.1496062992126</v>
      </c>
      <c r="L3440" s="17">
        <f ca="1">f_nav_periodreturnrankingper(A3440,参数!$B$4,参数!$B$3,3)</f>
        <v>73.5083532219571</v>
      </c>
      <c r="M3440" s="17">
        <f ca="1">f_nav_adjustedreturn(A3440,参数!$B$5,参数!$B$4)</f>
        <v>1.52372060180626</v>
      </c>
      <c r="N3440" s="17">
        <f ca="1">f_nav_periodreturnrankingper(A3440,参数!$B$5,参数!$B$4,3)</f>
        <v>82.3204419889503</v>
      </c>
      <c r="O3440" s="17">
        <f ca="1">f_nav_adjustedreturn(A3440,参数!$B$6,参数!$B$5)</f>
        <v>7.72362512667468</v>
      </c>
      <c r="P3440" s="17">
        <f ca="1">f_nav_periodreturnrankingper(A3440,参数!$B$6,参数!$B$5,3)</f>
        <v>1.27118644067797</v>
      </c>
      <c r="Q3440" s="25">
        <f>f_return(A3440,1,参数!$B$1-365/2,参数!$B$1)</f>
        <v>2.67118225560912</v>
      </c>
      <c r="R3440" s="25">
        <f ca="1">f_return(A3440,1,参数!$B$4,参数!$B$1)</f>
        <v>3.08280889752359</v>
      </c>
      <c r="S3440" s="25">
        <f ca="1">f_return(A3440,1,参数!$B$6,参数!$B$1)</f>
        <v>3.65544789636238</v>
      </c>
      <c r="T3440" t="str">
        <f>f_info_investtype(A3440)</f>
        <v>混合债券型二级基金</v>
      </c>
      <c r="U3440" t="str">
        <f>f_info_fundmanager(A3440)</f>
        <v>滕越</v>
      </c>
      <c r="V3440">
        <f>f_info_manager_onthepostdays(A3440,1)</f>
        <v>1293</v>
      </c>
      <c r="W3440" s="25">
        <f ca="1">f_return_1w(A3440,"0",参数!$B$2)</f>
        <v>0</v>
      </c>
      <c r="X3440" s="25">
        <f>f_return_1m(A3440,"0",参数!$B$1)</f>
        <v>1.53256704980843</v>
      </c>
      <c r="Y3440" s="25">
        <f>f_return_3m(A3440,0,参数!$B$1)</f>
        <v>1.2438487113152</v>
      </c>
      <c r="Z3440" s="25">
        <f>f_return_6m(A3440,0,参数!B3439)</f>
        <v>1.05282266008249</v>
      </c>
      <c r="AA3440" t="str">
        <f>f_dq_status(A3440,参数!$B$1)</f>
        <v>开放申购|开放赎回</v>
      </c>
      <c r="AB3440" s="17">
        <f ca="1">f_risk_maxdownside(A3440,参数!$B$6,参数!$B$1)</f>
        <v>-8.38393979867198</v>
      </c>
      <c r="AC3440" s="17">
        <f ca="1">f_risk_maxdownside(A3440,参数!$B$4,参数!$B$1)</f>
        <v>-7.76794493608653</v>
      </c>
      <c r="AD3440" t="str">
        <f ca="1">f_risk_maxdownside_date(A3440,参数!$B$6,参数!$B$1)</f>
        <v>20171010-20181016</v>
      </c>
    </row>
    <row r="3441" spans="1:30">
      <c r="A3441" s="15" t="s">
        <v>3469</v>
      </c>
      <c r="B3441" t="str">
        <f>f_info_name(A3441)</f>
        <v>招商安盈</v>
      </c>
      <c r="C3441" t="str">
        <f>f_info_setupdate(A3441)</f>
        <v>2012-08-20</v>
      </c>
      <c r="D3441" s="16">
        <f t="shared" si="53"/>
        <v>3080</v>
      </c>
      <c r="F3441" s="17">
        <f>f_netasset_total(A3441,参数!$B$1,100000000)</f>
        <v>9.4607378559</v>
      </c>
      <c r="G3441" s="17">
        <f ca="1">f_nav_adjustedreturn(A3441,参数!$B$2,参数!$B$1)</f>
        <v>6.21464956970761</v>
      </c>
      <c r="H3441" s="17">
        <f ca="1">f_nav_periodreturnrankingper(A3441,参数!$B$2,参数!$B$1,3)</f>
        <v>73.3962264150943</v>
      </c>
      <c r="I3441" s="17">
        <f ca="1">f_nav_adjustedreturn(A3441,参数!$B$3,参数!$B$2)</f>
        <v>10.8679525222552</v>
      </c>
      <c r="J3441" s="17">
        <f ca="1">f_nav_periodreturnrankingper(A3441,参数!$B$3,参数!$B$2,3)</f>
        <v>33.4042553191489</v>
      </c>
      <c r="K3441" s="17">
        <f ca="1">f_nav_adjustedreturn(A3441,参数!$B$4,参数!$B$3)</f>
        <v>1.83191690273843</v>
      </c>
      <c r="L3441" s="17">
        <f ca="1">f_nav_periodreturnrankingper(A3441,参数!$B$4,参数!$B$3,3)</f>
        <v>39.618138424821</v>
      </c>
      <c r="M3441" s="17">
        <f ca="1">f_nav_adjustedreturn(A3441,参数!$B$5,参数!$B$4)</f>
        <v>3.515625</v>
      </c>
      <c r="N3441" s="17">
        <f ca="1">f_nav_periodreturnrankingper(A3441,参数!$B$5,参数!$B$4,3)</f>
        <v>55.524861878453</v>
      </c>
      <c r="O3441" s="17">
        <f ca="1">f_nav_adjustedreturn(A3441,参数!$B$6,参数!$B$5)</f>
        <v>-0.194931773879143</v>
      </c>
      <c r="P3441" s="17">
        <f ca="1">f_nav_periodreturnrankingper(A3441,参数!$B$6,参数!$B$5,3)</f>
        <v>72.0338983050847</v>
      </c>
      <c r="Q3441" s="25">
        <f>f_return(A3441,1,参数!$B$1-365/2,参数!$B$1)</f>
        <v>3.65966375695921</v>
      </c>
      <c r="R3441" s="25">
        <f ca="1">f_return(A3441,1,参数!$B$4,参数!$B$1)</f>
        <v>6.23496204332583</v>
      </c>
      <c r="S3441" s="25">
        <f ca="1">f_return(A3441,1,参数!$B$6,参数!$B$1)</f>
        <v>4.3528499700672</v>
      </c>
      <c r="T3441" t="str">
        <f>f_info_investtype(A3441)</f>
        <v>混合债券型二级基金</v>
      </c>
      <c r="U3441" t="str">
        <f>f_info_fundmanager(A3441)</f>
        <v>姚爽,尹晓红</v>
      </c>
      <c r="V3441">
        <f>f_info_manager_onthepostdays(A3441,1)</f>
        <v>1283</v>
      </c>
      <c r="W3441" s="25">
        <f ca="1">f_return_1w(A3441,"0",参数!$B$2)</f>
        <v>-0.325135473113802</v>
      </c>
      <c r="X3441" s="25">
        <f>f_return_1m(A3441,"0",参数!$B$1)</f>
        <v>0.396366639141203</v>
      </c>
      <c r="Y3441" s="25">
        <f>f_return_3m(A3441,0,参数!$B$1)</f>
        <v>-0.172757624760313</v>
      </c>
      <c r="Z3441" s="25">
        <f>f_return_6m(A3441,0,参数!B3440)</f>
        <v>-0.252120543170244</v>
      </c>
      <c r="AA3441" t="str">
        <f>f_dq_status(A3441,参数!$B$1)</f>
        <v>开放申购|开放赎回</v>
      </c>
      <c r="AB3441" s="17">
        <f ca="1">f_risk_maxdownside(A3441,参数!$B$6,参数!$B$1)</f>
        <v>-3.70998116760829</v>
      </c>
      <c r="AC3441" s="17">
        <f ca="1">f_risk_maxdownside(A3441,参数!$B$4,参数!$B$1)</f>
        <v>-3.70998116760829</v>
      </c>
      <c r="AD3441" t="str">
        <f ca="1">f_risk_maxdownside_date(A3441,参数!$B$6,参数!$B$1)</f>
        <v>20180412-20181018</v>
      </c>
    </row>
    <row r="3442" spans="1:30">
      <c r="A3442" s="15" t="s">
        <v>3470</v>
      </c>
      <c r="B3442" t="str">
        <f>f_info_name(A3442)</f>
        <v>泰达宏利逆向策略</v>
      </c>
      <c r="C3442" t="str">
        <f>f_info_setupdate(A3442)</f>
        <v>2012-05-23</v>
      </c>
      <c r="D3442" s="16">
        <f t="shared" si="53"/>
        <v>3169</v>
      </c>
      <c r="F3442" s="17">
        <f>f_netasset_total(A3442,参数!$B$1,100000000)</f>
        <v>2.3652653845</v>
      </c>
      <c r="G3442" s="17">
        <f ca="1">f_nav_adjustedreturn(A3442,参数!$B$2,参数!$B$1)</f>
        <v>73.9428571428572</v>
      </c>
      <c r="H3442" s="17">
        <f ca="1">f_nav_periodreturnrankingper(A3442,参数!$B$2,参数!$B$1,3)</f>
        <v>40.9224730127576</v>
      </c>
      <c r="I3442" s="17">
        <f ca="1">f_nav_adjustedreturn(A3442,参数!$B$3,参数!$B$2)</f>
        <v>34.3054489639294</v>
      </c>
      <c r="J3442" s="17">
        <f ca="1">f_nav_periodreturnrankingper(A3442,参数!$B$3,参数!$B$2,3)</f>
        <v>66.2534435261708</v>
      </c>
      <c r="K3442" s="17">
        <f ca="1">f_nav_adjustedreturn(A3442,参数!$B$4,参数!$B$3)</f>
        <v>-27.2067039106145</v>
      </c>
      <c r="L3442" s="17">
        <f ca="1">f_nav_periodreturnrankingper(A3442,参数!$B$4,参数!$B$3,3)</f>
        <v>68.5567010309278</v>
      </c>
      <c r="M3442" s="17">
        <f ca="1">f_nav_adjustedreturn(A3442,参数!$B$5,参数!$B$4)</f>
        <v>6.84994938663455</v>
      </c>
      <c r="N3442" s="17">
        <f ca="1">f_nav_periodreturnrankingper(A3442,参数!$B$5,参数!$B$4,3)</f>
        <v>81.9066147859922</v>
      </c>
      <c r="O3442" s="17">
        <f ca="1">f_nav_adjustedreturn(A3442,参数!$B$6,参数!$B$5)</f>
        <v>25.3928556993529</v>
      </c>
      <c r="P3442" s="17">
        <f ca="1">f_nav_periodreturnrankingper(A3442,参数!$B$6,参数!$B$5,3)</f>
        <v>3.13152400835073</v>
      </c>
      <c r="Q3442" s="25">
        <f>f_return(A3442,1,参数!$B$1-365/2,参数!$B$1)</f>
        <v>64.983240451064</v>
      </c>
      <c r="R3442" s="25">
        <f ca="1">f_return(A3442,1,参数!$B$4,参数!$B$1)</f>
        <v>19.3421179925486</v>
      </c>
      <c r="S3442" s="25">
        <f ca="1">f_return(A3442,1,参数!$B$6,参数!$B$1)</f>
        <v>17.7202789486311</v>
      </c>
      <c r="T3442" t="str">
        <f>f_info_investtype(A3442)</f>
        <v>偏股混合型基金</v>
      </c>
      <c r="U3442" t="str">
        <f>f_info_fundmanager(A3442)</f>
        <v>刘欣</v>
      </c>
      <c r="V3442">
        <f>f_info_manager_onthepostdays(A3442,1)</f>
        <v>2596</v>
      </c>
      <c r="W3442" s="25">
        <f ca="1">f_return_1w(A3442,"0",参数!$B$2)</f>
        <v>-2.50696378830084</v>
      </c>
      <c r="X3442" s="25">
        <f>f_return_1m(A3442,"0",参数!$B$1)</f>
        <v>12.4907612712491</v>
      </c>
      <c r="Y3442" s="25">
        <f>f_return_3m(A3442,0,参数!$B$1)</f>
        <v>23.8405207485761</v>
      </c>
      <c r="Z3442" s="25">
        <f>f_return_6m(A3442,0,参数!B3441)</f>
        <v>23.3828846926477</v>
      </c>
      <c r="AA3442" t="str">
        <f>f_dq_status(A3442,参数!$B$1)</f>
        <v>开放申购|开放赎回</v>
      </c>
      <c r="AB3442" s="17">
        <f ca="1">f_risk_maxdownside(A3442,参数!$B$6,参数!$B$1)</f>
        <v>-34.4007899258778</v>
      </c>
      <c r="AC3442" s="17">
        <f ca="1">f_risk_maxdownside(A3442,参数!$B$4,参数!$B$1)</f>
        <v>-32.5736520289049</v>
      </c>
      <c r="AD3442" t="str">
        <f ca="1">f_risk_maxdownside_date(A3442,参数!$B$6,参数!$B$1)</f>
        <v>20161123-20190103</v>
      </c>
    </row>
    <row r="3443" spans="1:30">
      <c r="A3443" s="15" t="s">
        <v>3471</v>
      </c>
      <c r="B3443" t="str">
        <f>f_info_name(A3443)</f>
        <v>大摩基础行业</v>
      </c>
      <c r="C3443" t="str">
        <f>f_info_setupdate(A3443)</f>
        <v>2004-03-26</v>
      </c>
      <c r="D3443" s="16">
        <f t="shared" si="53"/>
        <v>6149</v>
      </c>
      <c r="F3443" s="17">
        <f>f_netasset_total(A3443,参数!$B$1,100000000)</f>
        <v>2.470742328</v>
      </c>
      <c r="G3443" s="17">
        <f ca="1">f_nav_adjustedreturn(A3443,参数!$B$2,参数!$B$1)</f>
        <v>62.4961252050362</v>
      </c>
      <c r="H3443" s="17">
        <f ca="1">f_nav_periodreturnrankingper(A3443,参数!$B$2,参数!$B$1,3)</f>
        <v>57.7036310107949</v>
      </c>
      <c r="I3443" s="17">
        <f ca="1">f_nav_adjustedreturn(A3443,参数!$B$3,参数!$B$2)</f>
        <v>47.0631940996016</v>
      </c>
      <c r="J3443" s="17">
        <f ca="1">f_nav_periodreturnrankingper(A3443,参数!$B$3,参数!$B$2,3)</f>
        <v>41.5977961432507</v>
      </c>
      <c r="K3443" s="17">
        <f ca="1">f_nav_adjustedreturn(A3443,参数!$B$4,参数!$B$3)</f>
        <v>-19.5968432062375</v>
      </c>
      <c r="L3443" s="17">
        <f ca="1">f_nav_periodreturnrankingper(A3443,参数!$B$4,参数!$B$3,3)</f>
        <v>27.6632302405498</v>
      </c>
      <c r="M3443" s="17">
        <f ca="1">f_nav_adjustedreturn(A3443,参数!$B$5,参数!$B$4)</f>
        <v>22.5191726702301</v>
      </c>
      <c r="N3443" s="17">
        <f ca="1">f_nav_periodreturnrankingper(A3443,参数!$B$5,参数!$B$4,3)</f>
        <v>46.3035019455253</v>
      </c>
      <c r="O3443" s="17">
        <f ca="1">f_nav_adjustedreturn(A3443,参数!$B$6,参数!$B$5)</f>
        <v>14.4488711819389</v>
      </c>
      <c r="P3443" s="17">
        <f ca="1">f_nav_periodreturnrankingper(A3443,参数!$B$6,参数!$B$5,3)</f>
        <v>13.3611691022964</v>
      </c>
      <c r="Q3443" s="25">
        <f>f_return(A3443,1,参数!$B$1-365/2,参数!$B$1)</f>
        <v>70.3800633774014</v>
      </c>
      <c r="R3443" s="25">
        <f ca="1">f_return(A3443,1,参数!$B$4,参数!$B$1)</f>
        <v>24.2950334507008</v>
      </c>
      <c r="S3443" s="25">
        <f ca="1">f_return(A3443,1,参数!$B$6,参数!$B$1)</f>
        <v>21.800630904213</v>
      </c>
      <c r="T3443" t="str">
        <f>f_info_investtype(A3443)</f>
        <v>偏股混合型基金</v>
      </c>
      <c r="U3443" t="str">
        <f>f_info_fundmanager(A3443)</f>
        <v>王大鹏</v>
      </c>
      <c r="V3443">
        <f>f_info_manager_onthepostdays(A3443,1)</f>
        <v>1358</v>
      </c>
      <c r="W3443" s="25">
        <f ca="1">f_return_1w(A3443,"0",参数!$B$2)</f>
        <v>-2.27127026284459</v>
      </c>
      <c r="X3443" s="25">
        <f>f_return_1m(A3443,"0",参数!$B$1)</f>
        <v>15.3065119474769</v>
      </c>
      <c r="Y3443" s="25">
        <f>f_return_3m(A3443,0,参数!$B$1)</f>
        <v>26.2770671348549</v>
      </c>
      <c r="Z3443" s="25">
        <f>f_return_6m(A3443,0,参数!B3442)</f>
        <v>26.5798639907115</v>
      </c>
      <c r="AA3443" t="str">
        <f>f_dq_status(A3443,参数!$B$1)</f>
        <v>开放申购|开放赎回</v>
      </c>
      <c r="AB3443" s="17">
        <f ca="1">f_risk_maxdownside(A3443,参数!$B$6,参数!$B$1)</f>
        <v>-25.5170459911229</v>
      </c>
      <c r="AC3443" s="17">
        <f ca="1">f_risk_maxdownside(A3443,参数!$B$4,参数!$B$1)</f>
        <v>-25.1991654021244</v>
      </c>
      <c r="AD3443" t="str">
        <f ca="1">f_risk_maxdownside_date(A3443,参数!$B$6,参数!$B$1)</f>
        <v>20180125-20190103</v>
      </c>
    </row>
    <row r="3444" spans="1:30">
      <c r="A3444" s="15" t="s">
        <v>3472</v>
      </c>
      <c r="B3444" t="str">
        <f>f_info_name(A3444)</f>
        <v>大摩领先优势</v>
      </c>
      <c r="C3444" t="str">
        <f>f_info_setupdate(A3444)</f>
        <v>2009-09-22</v>
      </c>
      <c r="D3444" s="16">
        <f t="shared" si="53"/>
        <v>4143</v>
      </c>
      <c r="F3444" s="17">
        <f>f_netasset_total(A3444,参数!$B$1,100000000)</f>
        <v>4.3030903918</v>
      </c>
      <c r="G3444" s="17">
        <f ca="1">f_nav_adjustedreturn(A3444,参数!$B$2,参数!$B$1)</f>
        <v>56.7015995587424</v>
      </c>
      <c r="H3444" s="17">
        <f ca="1">f_nav_periodreturnrankingper(A3444,参数!$B$2,参数!$B$1,3)</f>
        <v>68.0078508341511</v>
      </c>
      <c r="I3444" s="17">
        <f ca="1">f_nav_adjustedreturn(A3444,参数!$B$3,参数!$B$2)</f>
        <v>24.7620139924303</v>
      </c>
      <c r="J3444" s="17">
        <f ca="1">f_nav_periodreturnrankingper(A3444,参数!$B$3,参数!$B$2,3)</f>
        <v>85.1239669421488</v>
      </c>
      <c r="K3444" s="17">
        <f ca="1">f_nav_adjustedreturn(A3444,参数!$B$4,参数!$B$3)</f>
        <v>-26.4963749789243</v>
      </c>
      <c r="L3444" s="17">
        <f ca="1">f_nav_periodreturnrankingper(A3444,参数!$B$4,参数!$B$3,3)</f>
        <v>63.4020618556701</v>
      </c>
      <c r="M3444" s="17">
        <f ca="1">f_nav_adjustedreturn(A3444,参数!$B$5,参数!$B$4)</f>
        <v>28.0766118154842</v>
      </c>
      <c r="N3444" s="17">
        <f ca="1">f_nav_periodreturnrankingper(A3444,参数!$B$5,参数!$B$4,3)</f>
        <v>32.1011673151751</v>
      </c>
      <c r="O3444" s="17">
        <f ca="1">f_nav_adjustedreturn(A3444,参数!$B$6,参数!$B$5)</f>
        <v>12.362271461436</v>
      </c>
      <c r="P3444" s="17">
        <f ca="1">f_nav_periodreturnrankingper(A3444,参数!$B$6,参数!$B$5,3)</f>
        <v>19.4154488517745</v>
      </c>
      <c r="Q3444" s="25">
        <f>f_return(A3444,1,参数!$B$1-365/2,参数!$B$1)</f>
        <v>54.5743195547646</v>
      </c>
      <c r="R3444" s="25">
        <f ca="1">f_return(A3444,1,参数!$B$4,参数!$B$1)</f>
        <v>12.8340813636288</v>
      </c>
      <c r="S3444" s="25">
        <f ca="1">f_return(A3444,1,参数!$B$6,参数!$B$1)</f>
        <v>15.5766506937928</v>
      </c>
      <c r="T3444" t="str">
        <f>f_info_investtype(A3444)</f>
        <v>偏股混合型基金</v>
      </c>
      <c r="U3444" t="str">
        <f>f_info_fundmanager(A3444)</f>
        <v>何晓春</v>
      </c>
      <c r="V3444">
        <f>f_info_manager_onthepostdays(A3444,1)</f>
        <v>514</v>
      </c>
      <c r="W3444" s="25">
        <f ca="1">f_return_1w(A3444,"0",参数!$B$2)</f>
        <v>-4.2977169753222</v>
      </c>
      <c r="X3444" s="25">
        <f>f_return_1m(A3444,"0",参数!$B$1)</f>
        <v>9.82539784807679</v>
      </c>
      <c r="Y3444" s="25">
        <f>f_return_3m(A3444,0,参数!$B$1)</f>
        <v>16.0618233812215</v>
      </c>
      <c r="Z3444" s="25">
        <f>f_return_6m(A3444,0,参数!B3443)</f>
        <v>15.6096208497955</v>
      </c>
      <c r="AA3444" t="str">
        <f>f_dq_status(A3444,参数!$B$1)</f>
        <v>开放申购|开放赎回</v>
      </c>
      <c r="AB3444" s="17">
        <f ca="1">f_risk_maxdownside(A3444,参数!$B$6,参数!$B$1)</f>
        <v>-30.1591956430666</v>
      </c>
      <c r="AC3444" s="17">
        <f ca="1">f_risk_maxdownside(A3444,参数!$B$4,参数!$B$1)</f>
        <v>-29.7737899658789</v>
      </c>
      <c r="AD3444" t="str">
        <f ca="1">f_risk_maxdownside_date(A3444,参数!$B$6,参数!$B$1)</f>
        <v>20180125-20190103</v>
      </c>
    </row>
    <row r="3445" spans="1:30">
      <c r="A3445" s="15" t="s">
        <v>3473</v>
      </c>
      <c r="B3445" t="str">
        <f>f_info_name(A3445)</f>
        <v>大摩卓越成长</v>
      </c>
      <c r="C3445" t="str">
        <f>f_info_setupdate(A3445)</f>
        <v>2010-05-18</v>
      </c>
      <c r="D3445" s="16">
        <f t="shared" si="53"/>
        <v>3905</v>
      </c>
      <c r="F3445" s="17">
        <f>f_netasset_total(A3445,参数!$B$1,100000000)</f>
        <v>7.4205575012</v>
      </c>
      <c r="G3445" s="17">
        <f ca="1">f_nav_adjustedreturn(A3445,参数!$B$2,参数!$B$1)</f>
        <v>70.4102895739024</v>
      </c>
      <c r="H3445" s="17">
        <f ca="1">f_nav_periodreturnrankingper(A3445,参数!$B$2,参数!$B$1,3)</f>
        <v>46.1236506378803</v>
      </c>
      <c r="I3445" s="17">
        <f ca="1">f_nav_adjustedreturn(A3445,参数!$B$3,参数!$B$2)</f>
        <v>44.7124883019653</v>
      </c>
      <c r="J3445" s="17">
        <f ca="1">f_nav_periodreturnrankingper(A3445,参数!$B$3,参数!$B$2,3)</f>
        <v>45.5922865013774</v>
      </c>
      <c r="K3445" s="17">
        <f ca="1">f_nav_adjustedreturn(A3445,参数!$B$4,参数!$B$3)</f>
        <v>-16.2209251676975</v>
      </c>
      <c r="L3445" s="17">
        <f ca="1">f_nav_periodreturnrankingper(A3445,参数!$B$4,参数!$B$3,3)</f>
        <v>15.2920962199313</v>
      </c>
      <c r="M3445" s="17">
        <f ca="1">f_nav_adjustedreturn(A3445,参数!$B$5,参数!$B$4)</f>
        <v>11.7827569410619</v>
      </c>
      <c r="N3445" s="17">
        <f ca="1">f_nav_periodreturnrankingper(A3445,参数!$B$5,参数!$B$4,3)</f>
        <v>70.4280155642023</v>
      </c>
      <c r="O3445" s="17">
        <f ca="1">f_nav_adjustedreturn(A3445,参数!$B$6,参数!$B$5)</f>
        <v>8.36432467567566</v>
      </c>
      <c r="P3445" s="17">
        <f ca="1">f_nav_periodreturnrankingper(A3445,参数!$B$6,参数!$B$5,3)</f>
        <v>30.4801670146138</v>
      </c>
      <c r="Q3445" s="25">
        <f>f_return(A3445,1,参数!$B$1-365/2,参数!$B$1)</f>
        <v>78.4552597155588</v>
      </c>
      <c r="R3445" s="25">
        <f ca="1">f_return(A3445,1,参数!$B$4,参数!$B$1)</f>
        <v>27.3356327034618</v>
      </c>
      <c r="S3445" s="25">
        <f ca="1">f_return(A3445,1,参数!$B$6,参数!$B$1)</f>
        <v>20.1382936821941</v>
      </c>
      <c r="T3445" t="str">
        <f>f_info_investtype(A3445)</f>
        <v>偏股混合型基金</v>
      </c>
      <c r="U3445" t="str">
        <f>f_info_fundmanager(A3445)</f>
        <v>王大鹏</v>
      </c>
      <c r="V3445">
        <f>f_info_manager_onthepostdays(A3445,1)</f>
        <v>1323</v>
      </c>
      <c r="W3445" s="25">
        <f ca="1">f_return_1w(A3445,"0",参数!$B$2)</f>
        <v>-3.13554898207761</v>
      </c>
      <c r="X3445" s="25">
        <f>f_return_1m(A3445,"0",参数!$B$1)</f>
        <v>16.7039834657875</v>
      </c>
      <c r="Y3445" s="25">
        <f>f_return_3m(A3445,0,参数!$B$1)</f>
        <v>29.401173100532</v>
      </c>
      <c r="Z3445" s="25">
        <f>f_return_6m(A3445,0,参数!B3444)</f>
        <v>26.5303955402177</v>
      </c>
      <c r="AA3445" t="str">
        <f>f_dq_status(A3445,参数!$B$1)</f>
        <v>开放申购|开放赎回</v>
      </c>
      <c r="AB3445" s="17">
        <f ca="1">f_risk_maxdownside(A3445,参数!$B$6,参数!$B$1)</f>
        <v>-22.8840935521385</v>
      </c>
      <c r="AC3445" s="17">
        <f ca="1">f_risk_maxdownside(A3445,参数!$B$4,参数!$B$1)</f>
        <v>-22.8840935521385</v>
      </c>
      <c r="AD3445" t="str">
        <f ca="1">f_risk_maxdownside_date(A3445,参数!$B$6,参数!$B$1)</f>
        <v>20180529-20190103</v>
      </c>
    </row>
    <row r="3446" spans="1:30">
      <c r="A3446" s="15" t="s">
        <v>3474</v>
      </c>
      <c r="B3446" t="str">
        <f>f_info_name(A3446)</f>
        <v>大摩消费领航</v>
      </c>
      <c r="C3446" t="str">
        <f>f_info_setupdate(A3446)</f>
        <v>2010-12-03</v>
      </c>
      <c r="D3446" s="16">
        <f t="shared" si="53"/>
        <v>3706</v>
      </c>
      <c r="F3446" s="17">
        <f>f_netasset_total(A3446,参数!$B$1,100000000)</f>
        <v>1.3004427338</v>
      </c>
      <c r="G3446" s="17">
        <f ca="1">f_nav_adjustedreturn(A3446,参数!$B$2,参数!$B$1)</f>
        <v>63.0011310795526</v>
      </c>
      <c r="H3446" s="17">
        <f ca="1">f_nav_periodreturnrankingper(A3446,参数!$B$2,参数!$B$1,3)</f>
        <v>32.1863419798835</v>
      </c>
      <c r="I3446" s="17">
        <f ca="1">f_nav_adjustedreturn(A3446,参数!$B$3,参数!$B$2)</f>
        <v>38.5995471172269</v>
      </c>
      <c r="J3446" s="17">
        <f ca="1">f_nav_periodreturnrankingper(A3446,参数!$B$3,参数!$B$2,3)</f>
        <v>31.438127090301</v>
      </c>
      <c r="K3446" s="17">
        <f ca="1">f_nav_adjustedreturn(A3446,参数!$B$4,参数!$B$3)</f>
        <v>-39.8407209472912</v>
      </c>
      <c r="L3446" s="17">
        <f ca="1">f_nav_periodreturnrankingper(A3446,参数!$B$4,参数!$B$3,3)</f>
        <v>99.8716302952503</v>
      </c>
      <c r="M3446" s="17">
        <f ca="1">f_nav_adjustedreturn(A3446,参数!$B$5,参数!$B$4)</f>
        <v>4.05787641427328</v>
      </c>
      <c r="N3446" s="17">
        <f ca="1">f_nav_periodreturnrankingper(A3446,参数!$B$5,参数!$B$4,3)</f>
        <v>80.1418439716312</v>
      </c>
      <c r="O3446" s="17">
        <f ca="1">f_nav_adjustedreturn(A3446,参数!$B$6,参数!$B$5)</f>
        <v>-26.9712835157861</v>
      </c>
      <c r="P3446" s="17">
        <f ca="1">f_nav_periodreturnrankingper(A3446,参数!$B$6,参数!$B$5,3)</f>
        <v>99.8639455782313</v>
      </c>
      <c r="Q3446" s="25">
        <f>f_return(A3446,1,参数!$B$1-365/2,参数!$B$1)</f>
        <v>68.9808689248182</v>
      </c>
      <c r="R3446" s="25">
        <f ca="1">f_return(A3446,1,参数!$B$4,参数!$B$1)</f>
        <v>10.758693208391</v>
      </c>
      <c r="S3446" s="25">
        <f ca="1">f_return(A3446,1,参数!$B$6,参数!$B$1)</f>
        <v>0.570319075157055</v>
      </c>
      <c r="T3446" t="str">
        <f>f_info_investtype(A3446)</f>
        <v>灵活配置型基金</v>
      </c>
      <c r="U3446" t="str">
        <f>f_info_fundmanager(A3446)</f>
        <v>王大鹏</v>
      </c>
      <c r="V3446">
        <f>f_info_manager_onthepostdays(A3446,1)</f>
        <v>786</v>
      </c>
      <c r="W3446" s="25">
        <f ca="1">f_return_1w(A3446,"0",参数!$B$2)</f>
        <v>-2.73805158293608</v>
      </c>
      <c r="X3446" s="25">
        <f>f_return_1m(A3446,"0",参数!$B$1)</f>
        <v>18.1453816724358</v>
      </c>
      <c r="Y3446" s="25">
        <f>f_return_3m(A3446,0,参数!$B$1)</f>
        <v>28.3269021470268</v>
      </c>
      <c r="Z3446" s="25">
        <f>f_return_6m(A3446,0,参数!B3445)</f>
        <v>25.8720930232558</v>
      </c>
      <c r="AA3446" t="str">
        <f>f_dq_status(A3446,参数!$B$1)</f>
        <v>开放申购|开放赎回</v>
      </c>
      <c r="AB3446" s="17">
        <f ca="1">f_risk_maxdownside(A3446,参数!$B$6,参数!$B$1)</f>
        <v>-55.8520714932872</v>
      </c>
      <c r="AC3446" s="17">
        <f ca="1">f_risk_maxdownside(A3446,参数!$B$4,参数!$B$1)</f>
        <v>-43.9623627809723</v>
      </c>
      <c r="AD3446" t="str">
        <f ca="1">f_risk_maxdownside_date(A3446,参数!$B$6,参数!$B$1)</f>
        <v>20160217-20190103</v>
      </c>
    </row>
    <row r="3447" spans="1:30">
      <c r="A3447" s="15" t="s">
        <v>3475</v>
      </c>
      <c r="B3447" t="str">
        <f>f_info_name(A3447)</f>
        <v>大摩多因子策略</v>
      </c>
      <c r="C3447" t="str">
        <f>f_info_setupdate(A3447)</f>
        <v>2011-05-17</v>
      </c>
      <c r="D3447" s="16">
        <f t="shared" si="53"/>
        <v>3541</v>
      </c>
      <c r="F3447" s="17">
        <f>f_netasset_total(A3447,参数!$B$1,100000000)</f>
        <v>10.694679056</v>
      </c>
      <c r="G3447" s="17">
        <f ca="1">f_nav_adjustedreturn(A3447,参数!$B$2,参数!$B$1)</f>
        <v>66.1262798634812</v>
      </c>
      <c r="H3447" s="17">
        <f ca="1">f_nav_periodreturnrankingper(A3447,参数!$B$2,参数!$B$1,3)</f>
        <v>52.7968596663395</v>
      </c>
      <c r="I3447" s="17">
        <f ca="1">f_nav_adjustedreturn(A3447,参数!$B$3,参数!$B$2)</f>
        <v>25.2136752136752</v>
      </c>
      <c r="J3447" s="17">
        <f ca="1">f_nav_periodreturnrankingper(A3447,参数!$B$3,参数!$B$2,3)</f>
        <v>84.8484848484848</v>
      </c>
      <c r="K3447" s="17">
        <f ca="1">f_nav_adjustedreturn(A3447,参数!$B$4,参数!$B$3)</f>
        <v>-29.6240601503759</v>
      </c>
      <c r="L3447" s="17">
        <f ca="1">f_nav_periodreturnrankingper(A3447,参数!$B$4,参数!$B$3,3)</f>
        <v>78.6941580756014</v>
      </c>
      <c r="M3447" s="17">
        <f ca="1">f_nav_adjustedreturn(A3447,参数!$B$5,参数!$B$4)</f>
        <v>-12.3715776771766</v>
      </c>
      <c r="N3447" s="17">
        <f ca="1">f_nav_periodreturnrankingper(A3447,参数!$B$5,参数!$B$4,3)</f>
        <v>98.443579766537</v>
      </c>
      <c r="O3447" s="17">
        <f ca="1">f_nav_adjustedreturn(A3447,参数!$B$6,参数!$B$5)</f>
        <v>19.4379349886375</v>
      </c>
      <c r="P3447" s="17">
        <f ca="1">f_nav_periodreturnrankingper(A3447,参数!$B$6,参数!$B$5,3)</f>
        <v>6.88935281837161</v>
      </c>
      <c r="Q3447" s="25">
        <f>f_return(A3447,1,参数!$B$1-365/2,参数!$B$1)</f>
        <v>66.00455865515</v>
      </c>
      <c r="R3447" s="25">
        <f ca="1">f_return(A3447,1,参数!$B$4,参数!$B$1)</f>
        <v>13.5327344322585</v>
      </c>
      <c r="S3447" s="25">
        <f ca="1">f_return(A3447,1,参数!$B$6,参数!$B$1)</f>
        <v>8.77171264023766</v>
      </c>
      <c r="T3447" t="str">
        <f>f_info_investtype(A3447)</f>
        <v>偏股混合型基金</v>
      </c>
      <c r="U3447" t="str">
        <f>f_info_fundmanager(A3447)</f>
        <v>余斌</v>
      </c>
      <c r="V3447">
        <f>f_info_manager_onthepostdays(A3447,1)</f>
        <v>541</v>
      </c>
      <c r="W3447" s="25">
        <f ca="1">f_return_1w(A3447,"0",参数!$B$2)</f>
        <v>-1.42977291841885</v>
      </c>
      <c r="X3447" s="25">
        <f>f_return_1m(A3447,"0",参数!$B$1)</f>
        <v>14.8672566371681</v>
      </c>
      <c r="Y3447" s="25">
        <f>f_return_3m(A3447,0,参数!$B$1)</f>
        <v>28.0078895463511</v>
      </c>
      <c r="Z3447" s="25">
        <f>f_return_6m(A3447,0,参数!B3446)</f>
        <v>22.6485148514851</v>
      </c>
      <c r="AA3447" t="str">
        <f>f_dq_status(A3447,参数!$B$1)</f>
        <v>开放申购|开放赎回</v>
      </c>
      <c r="AB3447" s="17">
        <f ca="1">f_risk_maxdownside(A3447,参数!$B$6,参数!$B$1)</f>
        <v>-49.3256412810335</v>
      </c>
      <c r="AC3447" s="17">
        <f ca="1">f_risk_maxdownside(A3447,参数!$B$4,参数!$B$1)</f>
        <v>-36.036036036036</v>
      </c>
      <c r="AD3447" t="str">
        <f ca="1">f_risk_maxdownside_date(A3447,参数!$B$6,参数!$B$1)</f>
        <v>20161123-20181018</v>
      </c>
    </row>
    <row r="3448" spans="1:30">
      <c r="A3448" s="15" t="s">
        <v>3476</v>
      </c>
      <c r="B3448" t="str">
        <f>f_info_name(A3448)</f>
        <v>大摩主题优选</v>
      </c>
      <c r="C3448" t="str">
        <f>f_info_setupdate(A3448)</f>
        <v>2012-03-13</v>
      </c>
      <c r="D3448" s="16">
        <f t="shared" si="53"/>
        <v>3240</v>
      </c>
      <c r="F3448" s="17">
        <f>f_netasset_total(A3448,参数!$B$1,100000000)</f>
        <v>2.4008212025</v>
      </c>
      <c r="G3448" s="17">
        <f ca="1">f_nav_adjustedreturn(A3448,参数!$B$2,参数!$B$1)</f>
        <v>90.5887997550902</v>
      </c>
      <c r="H3448" s="17">
        <f ca="1">f_nav_periodreturnrankingper(A3448,参数!$B$2,参数!$B$1,3)</f>
        <v>18.0569185475957</v>
      </c>
      <c r="I3448" s="17">
        <f ca="1">f_nav_adjustedreturn(A3448,参数!$B$3,参数!$B$2)</f>
        <v>42.7647058823529</v>
      </c>
      <c r="J3448" s="17">
        <f ca="1">f_nav_periodreturnrankingper(A3448,参数!$B$3,参数!$B$2,3)</f>
        <v>49.862258953168</v>
      </c>
      <c r="K3448" s="17">
        <f ca="1">f_nav_adjustedreturn(A3448,参数!$B$4,参数!$B$3)</f>
        <v>-23.0072463768116</v>
      </c>
      <c r="L3448" s="17">
        <f ca="1">f_nav_periodreturnrankingper(A3448,参数!$B$4,参数!$B$3,3)</f>
        <v>44.6735395189003</v>
      </c>
      <c r="M3448" s="17">
        <f ca="1">f_nav_adjustedreturn(A3448,参数!$B$5,参数!$B$4)</f>
        <v>21.5217118583791</v>
      </c>
      <c r="N3448" s="17">
        <f ca="1">f_nav_periodreturnrankingper(A3448,参数!$B$5,参数!$B$4,3)</f>
        <v>48.8326848249027</v>
      </c>
      <c r="O3448" s="17">
        <f ca="1">f_nav_adjustedreturn(A3448,参数!$B$6,参数!$B$5)</f>
        <v>10.4689203925845</v>
      </c>
      <c r="P3448" s="17">
        <f ca="1">f_nav_periodreturnrankingper(A3448,参数!$B$6,参数!$B$5,3)</f>
        <v>24.8434237995825</v>
      </c>
      <c r="Q3448" s="25">
        <f>f_return(A3448,1,参数!$B$1-365/2,参数!$B$1)</f>
        <v>103.277165937193</v>
      </c>
      <c r="R3448" s="25">
        <f ca="1">f_return(A3448,1,参数!$B$4,参数!$B$1)</f>
        <v>27.9258609805697</v>
      </c>
      <c r="S3448" s="25">
        <f ca="1">f_return(A3448,1,参数!$B$6,参数!$B$1)</f>
        <v>22.8318223784475</v>
      </c>
      <c r="T3448" t="str">
        <f>f_info_investtype(A3448)</f>
        <v>偏股混合型基金</v>
      </c>
      <c r="U3448" t="str">
        <f>f_info_fundmanager(A3448)</f>
        <v>缪东航</v>
      </c>
      <c r="V3448">
        <f>f_info_manager_onthepostdays(A3448,1)</f>
        <v>1478</v>
      </c>
      <c r="W3448" s="25">
        <f ca="1">f_return_1w(A3448,"0",参数!$B$2)</f>
        <v>-2.33400402414486</v>
      </c>
      <c r="X3448" s="25">
        <f>f_return_1m(A3448,"0",参数!$B$1)</f>
        <v>15.3664921465969</v>
      </c>
      <c r="Y3448" s="25">
        <f>f_return_3m(A3448,0,参数!$B$1)</f>
        <v>27.9245283018868</v>
      </c>
      <c r="Z3448" s="25">
        <f>f_return_6m(A3448,0,参数!B3447)</f>
        <v>36.3636363636364</v>
      </c>
      <c r="AA3448" t="str">
        <f>f_dq_status(A3448,参数!$B$1)</f>
        <v>开放申购|开放赎回</v>
      </c>
      <c r="AB3448" s="17">
        <f ca="1">f_risk_maxdownside(A3448,参数!$B$6,参数!$B$1)</f>
        <v>-30.9543774256441</v>
      </c>
      <c r="AC3448" s="17">
        <f ca="1">f_risk_maxdownside(A3448,参数!$B$4,参数!$B$1)</f>
        <v>-29.595015576324</v>
      </c>
      <c r="AD3448" t="str">
        <f ca="1">f_risk_maxdownside_date(A3448,参数!$B$6,参数!$B$1)</f>
        <v>20171114-20190103</v>
      </c>
    </row>
    <row r="3449" spans="1:30">
      <c r="A3449" s="15" t="s">
        <v>3477</v>
      </c>
      <c r="B3449" t="str">
        <f>f_info_name(A3449)</f>
        <v>大摩多元收益A</v>
      </c>
      <c r="C3449" t="str">
        <f>f_info_setupdate(A3449)</f>
        <v>2012-08-28</v>
      </c>
      <c r="D3449" s="16">
        <f t="shared" si="53"/>
        <v>3072</v>
      </c>
      <c r="F3449" s="17">
        <f>f_netasset_total(A3449,参数!$B$1,100000000)</f>
        <v>23.8374531479</v>
      </c>
      <c r="G3449" s="17">
        <f ca="1">f_nav_adjustedreturn(A3449,参数!$B$2,参数!$B$1)</f>
        <v>6.54225590631364</v>
      </c>
      <c r="H3449" s="17">
        <f ca="1">f_nav_periodreturnrankingper(A3449,参数!$B$2,参数!$B$1,3)</f>
        <v>71.6981132075472</v>
      </c>
      <c r="I3449" s="17">
        <f ca="1">f_nav_adjustedreturn(A3449,参数!$B$3,参数!$B$2)</f>
        <v>11.3378684807256</v>
      </c>
      <c r="J3449" s="17">
        <f ca="1">f_nav_periodreturnrankingper(A3449,参数!$B$3,参数!$B$2,3)</f>
        <v>30.4255319148936</v>
      </c>
      <c r="K3449" s="17">
        <f ca="1">f_nav_adjustedreturn(A3449,参数!$B$4,参数!$B$3)</f>
        <v>6.65054413542927</v>
      </c>
      <c r="L3449" s="17">
        <f ca="1">f_nav_periodreturnrankingper(A3449,参数!$B$4,参数!$B$3,3)</f>
        <v>5.72792362768496</v>
      </c>
      <c r="M3449" s="17">
        <f ca="1">f_nav_adjustedreturn(A3449,参数!$B$5,参数!$B$4)</f>
        <v>0</v>
      </c>
      <c r="N3449" s="17">
        <f ca="1">f_nav_periodreturnrankingper(A3449,参数!$B$5,参数!$B$4,3)</f>
        <v>92.8176795580111</v>
      </c>
      <c r="O3449" s="17">
        <f ca="1">f_nav_adjustedreturn(A3449,参数!$B$6,参数!$B$5)</f>
        <v>3.9647577092511</v>
      </c>
      <c r="P3449" s="17">
        <f ca="1">f_nav_periodreturnrankingper(A3449,参数!$B$6,参数!$B$5,3)</f>
        <v>16.9491525423729</v>
      </c>
      <c r="Q3449" s="25">
        <f>f_return(A3449,1,参数!$B$1-365/2,参数!$B$1)</f>
        <v>4.67823198466879</v>
      </c>
      <c r="R3449" s="25">
        <f ca="1">f_return(A3449,1,参数!$B$4,参数!$B$1)</f>
        <v>8.14627405614843</v>
      </c>
      <c r="S3449" s="25">
        <f ca="1">f_return(A3449,1,参数!$B$6,参数!$B$1)</f>
        <v>5.65297320457001</v>
      </c>
      <c r="T3449" t="str">
        <f>f_info_investtype(A3449)</f>
        <v>混合债券型二级基金</v>
      </c>
      <c r="U3449" t="str">
        <f>f_info_fundmanager(A3449)</f>
        <v>李轶</v>
      </c>
      <c r="V3449">
        <f>f_info_manager_onthepostdays(A3449,1)</f>
        <v>3089</v>
      </c>
      <c r="W3449" s="25">
        <f ca="1">f_return_1w(A3449,"0",参数!$B$2)</f>
        <v>-0.050890585241736</v>
      </c>
      <c r="X3449" s="25">
        <f>f_return_1m(A3449,"0",参数!$B$1)</f>
        <v>3.47085789129012</v>
      </c>
      <c r="Y3449" s="25">
        <f>f_return_3m(A3449,0,参数!$B$1)</f>
        <v>2.46433203631646</v>
      </c>
      <c r="Z3449" s="25">
        <f>f_return_6m(A3449,0,参数!B3448)</f>
        <v>-1.98717948717951</v>
      </c>
      <c r="AA3449" t="str">
        <f>f_dq_status(A3449,参数!$B$1)</f>
        <v>暂停大额申购|开放赎回</v>
      </c>
      <c r="AB3449" s="17">
        <f ca="1">f_risk_maxdownside(A3449,参数!$B$6,参数!$B$1)</f>
        <v>-4.51165096678235</v>
      </c>
      <c r="AC3449" s="17">
        <f ca="1">f_risk_maxdownside(A3449,参数!$B$4,参数!$B$1)</f>
        <v>-4.51165096678235</v>
      </c>
      <c r="AD3449" t="str">
        <f ca="1">f_risk_maxdownside_date(A3449,参数!$B$6,参数!$B$1)</f>
        <v>20200226-20200323</v>
      </c>
    </row>
    <row r="3450" spans="1:30">
      <c r="A3450" s="15" t="s">
        <v>3478</v>
      </c>
      <c r="B3450" t="str">
        <f>f_info_name(A3450)</f>
        <v>大摩华鑫量化配置A</v>
      </c>
      <c r="C3450" t="str">
        <f>f_info_setupdate(A3450)</f>
        <v>2012-12-11</v>
      </c>
      <c r="D3450" s="16">
        <f t="shared" si="53"/>
        <v>2967</v>
      </c>
      <c r="F3450" s="17">
        <f>f_netasset_total(A3450,参数!$B$1,100000000)</f>
        <v>3.4455972398</v>
      </c>
      <c r="G3450" s="17">
        <f ca="1">f_nav_adjustedreturn(A3450,参数!$B$2,参数!$B$1)</f>
        <v>52.5103366804489</v>
      </c>
      <c r="H3450" s="17">
        <f ca="1">f_nav_periodreturnrankingper(A3450,参数!$B$2,参数!$B$1,3)</f>
        <v>75.3680078508341</v>
      </c>
      <c r="I3450" s="17">
        <f ca="1">f_nav_adjustedreturn(A3450,参数!$B$3,参数!$B$2)</f>
        <v>26.7215568862276</v>
      </c>
      <c r="J3450" s="17">
        <f ca="1">f_nav_periodreturnrankingper(A3450,参数!$B$3,参数!$B$2,3)</f>
        <v>81.9559228650138</v>
      </c>
      <c r="K3450" s="17">
        <f ca="1">f_nav_adjustedreturn(A3450,参数!$B$4,参数!$B$3)</f>
        <v>-27.1934604904632</v>
      </c>
      <c r="L3450" s="17">
        <f ca="1">f_nav_periodreturnrankingper(A3450,参数!$B$4,参数!$B$3,3)</f>
        <v>68.0412371134021</v>
      </c>
      <c r="M3450" s="17">
        <f ca="1">f_nav_adjustedreturn(A3450,参数!$B$5,参数!$B$4)</f>
        <v>13.4513768627451</v>
      </c>
      <c r="N3450" s="17">
        <f ca="1">f_nav_periodreturnrankingper(A3450,参数!$B$5,参数!$B$4,3)</f>
        <v>68.2879377431907</v>
      </c>
      <c r="O3450" s="17">
        <f ca="1">f_nav_adjustedreturn(A3450,参数!$B$6,参数!$B$5)</f>
        <v>11.8161925601751</v>
      </c>
      <c r="P3450" s="17">
        <f ca="1">f_nav_periodreturnrankingper(A3450,参数!$B$6,参数!$B$5,3)</f>
        <v>21.0855949895616</v>
      </c>
      <c r="Q3450" s="25">
        <f>f_return(A3450,1,参数!$B$1-365/2,参数!$B$1)</f>
        <v>74.8797211013265</v>
      </c>
      <c r="R3450" s="25">
        <f ca="1">f_return(A3450,1,参数!$B$4,参数!$B$1)</f>
        <v>12.0456362033985</v>
      </c>
      <c r="S3450" s="25">
        <f ca="1">f_return(A3450,1,参数!$B$6,参数!$B$1)</f>
        <v>12.1185242270454</v>
      </c>
      <c r="T3450" t="str">
        <f>f_info_investtype(A3450)</f>
        <v>偏股混合型基金</v>
      </c>
      <c r="U3450" t="str">
        <f>f_info_fundmanager(A3450)</f>
        <v>陈健夫</v>
      </c>
      <c r="V3450">
        <f>f_info_manager_onthepostdays(A3450,1)</f>
        <v>925</v>
      </c>
      <c r="W3450" s="25">
        <f ca="1">f_return_1w(A3450,"0",参数!$B$2)</f>
        <v>-2.64519838987924</v>
      </c>
      <c r="X3450" s="25">
        <f>f_return_1m(A3450,"0",参数!$B$1)</f>
        <v>15.2164212405176</v>
      </c>
      <c r="Y3450" s="25">
        <f>f_return_3m(A3450,0,参数!$B$1)</f>
        <v>27.1294928606598</v>
      </c>
      <c r="Z3450" s="25">
        <f>f_return_6m(A3450,0,参数!B3449)</f>
        <v>26.3336566440349</v>
      </c>
      <c r="AA3450" t="str">
        <f>f_dq_status(A3450,参数!$B$1)</f>
        <v>开放申购|开放赎回</v>
      </c>
      <c r="AB3450" s="17">
        <f ca="1">f_risk_maxdownside(A3450,参数!$B$6,参数!$B$1)</f>
        <v>-31.2906724511931</v>
      </c>
      <c r="AC3450" s="17">
        <f ca="1">f_risk_maxdownside(A3450,参数!$B$4,参数!$B$1)</f>
        <v>-31.2906724511931</v>
      </c>
      <c r="AD3450" t="str">
        <f ca="1">f_risk_maxdownside_date(A3450,参数!$B$6,参数!$B$1)</f>
        <v>20180127-20190103</v>
      </c>
    </row>
    <row r="3451" spans="1:30">
      <c r="A3451" s="15" t="s">
        <v>3479</v>
      </c>
      <c r="B3451" t="str">
        <f>f_info_name(A3451)</f>
        <v>华宝宝康消费品</v>
      </c>
      <c r="C3451" t="str">
        <f>f_info_setupdate(A3451)</f>
        <v>2003-07-15</v>
      </c>
      <c r="D3451" s="16">
        <f t="shared" si="53"/>
        <v>6404</v>
      </c>
      <c r="F3451" s="17">
        <f>f_netasset_total(A3451,参数!$B$1,100000000)</f>
        <v>16.7844182711</v>
      </c>
      <c r="G3451" s="17">
        <f ca="1">f_nav_adjustedreturn(A3451,参数!$B$2,参数!$B$1)</f>
        <v>56.1557921677378</v>
      </c>
      <c r="H3451" s="17">
        <f ca="1">f_nav_periodreturnrankingper(A3451,参数!$B$2,参数!$B$1,3)</f>
        <v>69.0873405299313</v>
      </c>
      <c r="I3451" s="17">
        <f ca="1">f_nav_adjustedreturn(A3451,参数!$B$3,参数!$B$2)</f>
        <v>45.9816625628384</v>
      </c>
      <c r="J3451" s="17">
        <f ca="1">f_nav_periodreturnrankingper(A3451,参数!$B$3,参数!$B$2,3)</f>
        <v>43.1129476584022</v>
      </c>
      <c r="K3451" s="17">
        <f ca="1">f_nav_adjustedreturn(A3451,参数!$B$4,参数!$B$3)</f>
        <v>-13.4731780117735</v>
      </c>
      <c r="L3451" s="17">
        <f ca="1">f_nav_periodreturnrankingper(A3451,参数!$B$4,参数!$B$3,3)</f>
        <v>7.0446735395189</v>
      </c>
      <c r="M3451" s="17">
        <f ca="1">f_nav_adjustedreturn(A3451,参数!$B$5,参数!$B$4)</f>
        <v>12.660919918426</v>
      </c>
      <c r="N3451" s="17">
        <f ca="1">f_nav_periodreturnrankingper(A3451,参数!$B$5,参数!$B$4,3)</f>
        <v>69.2607003891051</v>
      </c>
      <c r="O3451" s="17">
        <f ca="1">f_nav_adjustedreturn(A3451,参数!$B$6,参数!$B$5)</f>
        <v>-3.08454602267655</v>
      </c>
      <c r="P3451" s="17">
        <f ca="1">f_nav_periodreturnrankingper(A3451,参数!$B$6,参数!$B$5,3)</f>
        <v>72.8601252609603</v>
      </c>
      <c r="Q3451" s="25">
        <f>f_return(A3451,1,参数!$B$1-365/2,参数!$B$1)</f>
        <v>16.8913857427092</v>
      </c>
      <c r="R3451" s="25">
        <f ca="1">f_return(A3451,1,参数!$B$4,参数!$B$1)</f>
        <v>25.3851189741663</v>
      </c>
      <c r="S3451" s="25">
        <f ca="1">f_return(A3451,1,参数!$B$6,参数!$B$1)</f>
        <v>16.4369302077169</v>
      </c>
      <c r="T3451" t="str">
        <f>f_info_investtype(A3451)</f>
        <v>偏股混合型基金</v>
      </c>
      <c r="U3451" t="str">
        <f>f_info_fundmanager(A3451)</f>
        <v>胡戈游</v>
      </c>
      <c r="V3451">
        <f>f_info_manager_onthepostdays(A3451,1)</f>
        <v>3653</v>
      </c>
      <c r="W3451" s="25">
        <f ca="1">f_return_1w(A3451,"0",参数!$B$2)</f>
        <v>-0.959020686043473</v>
      </c>
      <c r="X3451" s="25">
        <f>f_return_1m(A3451,"0",参数!$B$1)</f>
        <v>5.85440859227979</v>
      </c>
      <c r="Y3451" s="25">
        <f>f_return_3m(A3451,0,参数!$B$1)</f>
        <v>10.6118759118774</v>
      </c>
      <c r="Z3451" s="25">
        <f>f_return_6m(A3451,0,参数!B3450)</f>
        <v>6.60535035739367</v>
      </c>
      <c r="AA3451" t="str">
        <f>f_dq_status(A3451,参数!$B$1)</f>
        <v>开放申购|开放赎回</v>
      </c>
      <c r="AB3451" s="17">
        <f ca="1">f_risk_maxdownside(A3451,参数!$B$6,参数!$B$1)</f>
        <v>-23.0805612486205</v>
      </c>
      <c r="AC3451" s="17">
        <f ca="1">f_risk_maxdownside(A3451,参数!$B$4,参数!$B$1)</f>
        <v>-23.0805612486205</v>
      </c>
      <c r="AD3451" t="str">
        <f ca="1">f_risk_maxdownside_date(A3451,参数!$B$6,参数!$B$1)</f>
        <v>20180523-20181018</v>
      </c>
    </row>
    <row r="3452" spans="1:30">
      <c r="A3452" s="15" t="s">
        <v>3480</v>
      </c>
      <c r="B3452" t="str">
        <f>f_info_name(A3452)</f>
        <v>华宝宝康灵活</v>
      </c>
      <c r="C3452" t="str">
        <f>f_info_setupdate(A3452)</f>
        <v>2003-07-15</v>
      </c>
      <c r="D3452" s="16">
        <f t="shared" si="53"/>
        <v>6404</v>
      </c>
      <c r="F3452" s="17">
        <f>f_netasset_total(A3452,参数!$B$1,100000000)</f>
        <v>4.6340612895</v>
      </c>
      <c r="G3452" s="17">
        <f ca="1">f_nav_adjustedreturn(A3452,参数!$B$2,参数!$B$1)</f>
        <v>60.8566617120342</v>
      </c>
      <c r="H3452" s="17">
        <f ca="1">f_nav_periodreturnrankingper(A3452,参数!$B$2,参数!$B$1,3)</f>
        <v>34.356802541027</v>
      </c>
      <c r="I3452" s="17">
        <f ca="1">f_nav_adjustedreturn(A3452,参数!$B$3,参数!$B$2)</f>
        <v>48.1572721554591</v>
      </c>
      <c r="J3452" s="17">
        <f ca="1">f_nav_periodreturnrankingper(A3452,参数!$B$3,参数!$B$2,3)</f>
        <v>19.5094760312152</v>
      </c>
      <c r="K3452" s="17">
        <f ca="1">f_nav_adjustedreturn(A3452,参数!$B$4,参数!$B$3)</f>
        <v>-22.5490664247171</v>
      </c>
      <c r="L3452" s="17">
        <f ca="1">f_nav_periodreturnrankingper(A3452,参数!$B$4,参数!$B$3,3)</f>
        <v>75.7381258023106</v>
      </c>
      <c r="M3452" s="17">
        <f ca="1">f_nav_adjustedreturn(A3452,参数!$B$5,参数!$B$4)</f>
        <v>16.2963222003746</v>
      </c>
      <c r="N3452" s="17">
        <f ca="1">f_nav_periodreturnrankingper(A3452,参数!$B$5,参数!$B$4,3)</f>
        <v>29.7084318360914</v>
      </c>
      <c r="O3452" s="17">
        <f ca="1">f_nav_adjustedreturn(A3452,参数!$B$6,参数!$B$5)</f>
        <v>1.40681251730822</v>
      </c>
      <c r="P3452" s="17">
        <f ca="1">f_nav_periodreturnrankingper(A3452,参数!$B$6,参数!$B$5,3)</f>
        <v>68.1632653061224</v>
      </c>
      <c r="Q3452" s="25">
        <f>f_return(A3452,1,参数!$B$1-365/2,参数!$B$1)</f>
        <v>66.8931648904064</v>
      </c>
      <c r="R3452" s="25">
        <f ca="1">f_return(A3452,1,参数!$B$4,参数!$B$1)</f>
        <v>22.6446485235613</v>
      </c>
      <c r="S3452" s="25">
        <f ca="1">f_return(A3452,1,参数!$B$6,参数!$B$1)</f>
        <v>16.6581708556518</v>
      </c>
      <c r="T3452" t="str">
        <f>f_info_investtype(A3452)</f>
        <v>灵活配置型基金</v>
      </c>
      <c r="U3452" t="str">
        <f>f_info_fundmanager(A3452)</f>
        <v>汤慧</v>
      </c>
      <c r="V3452">
        <f>f_info_manager_onthepostdays(A3452,1)</f>
        <v>38</v>
      </c>
      <c r="W3452" s="25">
        <f ca="1">f_return_1w(A3452,"0",参数!$B$2)</f>
        <v>0.177402323125661</v>
      </c>
      <c r="X3452" s="25">
        <f>f_return_1m(A3452,"0",参数!$B$1)</f>
        <v>9.03115512718483</v>
      </c>
      <c r="Y3452" s="25">
        <f>f_return_3m(A3452,0,参数!$B$1)</f>
        <v>21.06233763286</v>
      </c>
      <c r="Z3452" s="25">
        <f>f_return_6m(A3452,0,参数!B3451)</f>
        <v>22.5323866842154</v>
      </c>
      <c r="AA3452" t="str">
        <f>f_dq_status(A3452,参数!$B$1)</f>
        <v>开放申购|开放赎回</v>
      </c>
      <c r="AB3452" s="17">
        <f ca="1">f_risk_maxdownside(A3452,参数!$B$6,参数!$B$1)</f>
        <v>-25.3397965972816</v>
      </c>
      <c r="AC3452" s="17">
        <f ca="1">f_risk_maxdownside(A3452,参数!$B$4,参数!$B$1)</f>
        <v>-25.3326996197719</v>
      </c>
      <c r="AD3452" t="str">
        <f ca="1">f_risk_maxdownside_date(A3452,参数!$B$6,参数!$B$1)</f>
        <v>20180125-20190103</v>
      </c>
    </row>
    <row r="3453" spans="1:30">
      <c r="A3453" s="15" t="s">
        <v>3481</v>
      </c>
      <c r="B3453" t="str">
        <f>f_info_name(A3453)</f>
        <v>华宝动力组合</v>
      </c>
      <c r="C3453" t="str">
        <f>f_info_setupdate(A3453)</f>
        <v>2005-11-17</v>
      </c>
      <c r="D3453" s="16">
        <f t="shared" si="53"/>
        <v>5548</v>
      </c>
      <c r="F3453" s="17">
        <f>f_netasset_total(A3453,参数!$B$1,100000000)</f>
        <v>9.08528107</v>
      </c>
      <c r="G3453" s="17">
        <f ca="1">f_nav_adjustedreturn(A3453,参数!$B$2,参数!$B$1)</f>
        <v>62.0796594709638</v>
      </c>
      <c r="H3453" s="17">
        <f ca="1">f_nav_periodreturnrankingper(A3453,参数!$B$2,参数!$B$1,3)</f>
        <v>58.684985279686</v>
      </c>
      <c r="I3453" s="17">
        <f ca="1">f_nav_adjustedreturn(A3453,参数!$B$3,参数!$B$2)</f>
        <v>44.6095673584242</v>
      </c>
      <c r="J3453" s="17">
        <f ca="1">f_nav_periodreturnrankingper(A3453,参数!$B$3,参数!$B$2,3)</f>
        <v>45.8677685950413</v>
      </c>
      <c r="K3453" s="17">
        <f ca="1">f_nav_adjustedreturn(A3453,参数!$B$4,参数!$B$3)</f>
        <v>-25.2235665439243</v>
      </c>
      <c r="L3453" s="17">
        <f ca="1">f_nav_periodreturnrankingper(A3453,参数!$B$4,参数!$B$3,3)</f>
        <v>56.3573883161512</v>
      </c>
      <c r="M3453" s="17">
        <f ca="1">f_nav_adjustedreturn(A3453,参数!$B$5,参数!$B$4)</f>
        <v>0.0131173345576245</v>
      </c>
      <c r="N3453" s="17">
        <f ca="1">f_nav_periodreturnrankingper(A3453,参数!$B$5,参数!$B$4,3)</f>
        <v>92.6070038910506</v>
      </c>
      <c r="O3453" s="17">
        <f ca="1">f_nav_adjustedreturn(A3453,参数!$B$6,参数!$B$5)</f>
        <v>11.8067717454758</v>
      </c>
      <c r="P3453" s="17">
        <f ca="1">f_nav_periodreturnrankingper(A3453,参数!$B$6,参数!$B$5,3)</f>
        <v>21.294363256785</v>
      </c>
      <c r="Q3453" s="25">
        <f>f_return(A3453,1,参数!$B$1-365/2,参数!$B$1)</f>
        <v>67.1459545986552</v>
      </c>
      <c r="R3453" s="25">
        <f ca="1">f_return(A3453,1,参数!$B$4,参数!$B$1)</f>
        <v>20.5468819509039</v>
      </c>
      <c r="S3453" s="25">
        <f ca="1">f_return(A3453,1,参数!$B$6,参数!$B$1)</f>
        <v>14.2141084846854</v>
      </c>
      <c r="T3453" t="str">
        <f>f_info_investtype(A3453)</f>
        <v>偏股混合型基金</v>
      </c>
      <c r="U3453" t="str">
        <f>f_info_fundmanager(A3453)</f>
        <v>刘自强</v>
      </c>
      <c r="V3453">
        <f>f_info_manager_onthepostdays(A3453,1)</f>
        <v>4712</v>
      </c>
      <c r="W3453" s="25">
        <f ca="1">f_return_1w(A3453,"0",参数!$B$2)</f>
        <v>0.390696538672865</v>
      </c>
      <c r="X3453" s="25">
        <f>f_return_1m(A3453,"0",参数!$B$1)</f>
        <v>19.5085862888401</v>
      </c>
      <c r="Y3453" s="25">
        <f>f_return_3m(A3453,0,参数!$B$1)</f>
        <v>26.8754760091394</v>
      </c>
      <c r="Z3453" s="25">
        <f>f_return_6m(A3453,0,参数!B3452)</f>
        <v>13.3485193621868</v>
      </c>
      <c r="AA3453" t="str">
        <f>f_dq_status(A3453,参数!$B$1)</f>
        <v>开放申购|开放赎回</v>
      </c>
      <c r="AB3453" s="17">
        <f ca="1">f_risk_maxdownside(A3453,参数!$B$6,参数!$B$1)</f>
        <v>-37.6011093136122</v>
      </c>
      <c r="AC3453" s="17">
        <f ca="1">f_risk_maxdownside(A3453,参数!$B$4,参数!$B$1)</f>
        <v>-29.175683651387</v>
      </c>
      <c r="AD3453" t="str">
        <f ca="1">f_risk_maxdownside_date(A3453,参数!$B$6,参数!$B$1)</f>
        <v>20161123-20190103</v>
      </c>
    </row>
    <row r="3454" spans="1:30">
      <c r="A3454" s="15" t="s">
        <v>3482</v>
      </c>
      <c r="B3454" t="str">
        <f>f_info_name(A3454)</f>
        <v>华宝多策略</v>
      </c>
      <c r="C3454" t="str">
        <f>f_info_setupdate(A3454)</f>
        <v>2004-05-11</v>
      </c>
      <c r="D3454" s="16">
        <f t="shared" si="53"/>
        <v>6103</v>
      </c>
      <c r="F3454" s="17">
        <f>f_netasset_total(A3454,参数!$B$1,100000000)</f>
        <v>12.726969265</v>
      </c>
      <c r="G3454" s="17">
        <f ca="1">f_nav_adjustedreturn(A3454,参数!$B$2,参数!$B$1)</f>
        <v>27.4518234190078</v>
      </c>
      <c r="H3454" s="17">
        <f ca="1">f_nav_periodreturnrankingper(A3454,参数!$B$2,参数!$B$1,3)</f>
        <v>94.3081452404318</v>
      </c>
      <c r="I3454" s="17">
        <f ca="1">f_nav_adjustedreturn(A3454,参数!$B$3,参数!$B$2)</f>
        <v>35.9355638166047</v>
      </c>
      <c r="J3454" s="17">
        <f ca="1">f_nav_periodreturnrankingper(A3454,参数!$B$3,参数!$B$2,3)</f>
        <v>63.7741046831956</v>
      </c>
      <c r="K3454" s="17">
        <f ca="1">f_nav_adjustedreturn(A3454,参数!$B$4,参数!$B$3)</f>
        <v>-25.0139379297528</v>
      </c>
      <c r="L3454" s="17">
        <f ca="1">f_nav_periodreturnrankingper(A3454,参数!$B$4,参数!$B$3,3)</f>
        <v>54.9828178694158</v>
      </c>
      <c r="M3454" s="17">
        <f ca="1">f_nav_adjustedreturn(A3454,参数!$B$5,参数!$B$4)</f>
        <v>11.9771410029662</v>
      </c>
      <c r="N3454" s="17">
        <f ca="1">f_nav_periodreturnrankingper(A3454,参数!$B$5,参数!$B$4,3)</f>
        <v>70.0389105058366</v>
      </c>
      <c r="O3454" s="17">
        <f ca="1">f_nav_adjustedreturn(A3454,参数!$B$6,参数!$B$5)</f>
        <v>12.901921132457</v>
      </c>
      <c r="P3454" s="17">
        <f ca="1">f_nav_periodreturnrankingper(A3454,参数!$B$6,参数!$B$5,3)</f>
        <v>17.3277661795407</v>
      </c>
      <c r="Q3454" s="25">
        <f>f_return(A3454,1,参数!$B$1-365/2,参数!$B$1)</f>
        <v>25.2373052387054</v>
      </c>
      <c r="R3454" s="25">
        <f ca="1">f_return(A3454,1,参数!$B$4,参数!$B$1)</f>
        <v>9.10684466943572</v>
      </c>
      <c r="S3454" s="25">
        <f ca="1">f_return(A3454,1,参数!$B$6,参数!$B$1)</f>
        <v>10.396653181963</v>
      </c>
      <c r="T3454" t="str">
        <f>f_info_investtype(A3454)</f>
        <v>偏股混合型基金</v>
      </c>
      <c r="U3454" t="str">
        <f>f_info_fundmanager(A3454)</f>
        <v>蔡目荣</v>
      </c>
      <c r="V3454">
        <f>f_info_manager_onthepostdays(A3454,1)</f>
        <v>1925</v>
      </c>
      <c r="W3454" s="25">
        <f ca="1">f_return_1w(A3454,"0",参数!$B$2)</f>
        <v>-2.74822695035461</v>
      </c>
      <c r="X3454" s="25">
        <f>f_return_1m(A3454,"0",参数!$B$1)</f>
        <v>3.64666312621705</v>
      </c>
      <c r="Y3454" s="25">
        <f>f_return_3m(A3454,0,参数!$B$1)</f>
        <v>3.41320287770085</v>
      </c>
      <c r="Z3454" s="25">
        <f>f_return_6m(A3454,0,参数!B3453)</f>
        <v>5.99846129836666</v>
      </c>
      <c r="AA3454" t="str">
        <f>f_dq_status(A3454,参数!$B$1)</f>
        <v>暂停大额申购|开放赎回</v>
      </c>
      <c r="AB3454" s="17">
        <f ca="1">f_risk_maxdownside(A3454,参数!$B$6,参数!$B$1)</f>
        <v>-31.0172356263702</v>
      </c>
      <c r="AC3454" s="17">
        <f ca="1">f_risk_maxdownside(A3454,参数!$B$4,参数!$B$1)</f>
        <v>-30.9435364041605</v>
      </c>
      <c r="AD3454" t="str">
        <f ca="1">f_risk_maxdownside_date(A3454,参数!$B$6,参数!$B$1)</f>
        <v>20170915-20181018</v>
      </c>
    </row>
    <row r="3455" spans="1:30">
      <c r="A3455" s="15" t="s">
        <v>3483</v>
      </c>
      <c r="B3455" t="str">
        <f>f_info_name(A3455)</f>
        <v>华宝收益增长</v>
      </c>
      <c r="C3455" t="str">
        <f>f_info_setupdate(A3455)</f>
        <v>2006-06-15</v>
      </c>
      <c r="D3455" s="16">
        <f t="shared" si="53"/>
        <v>5338</v>
      </c>
      <c r="F3455" s="17">
        <f>f_netasset_total(A3455,参数!$B$1,100000000)</f>
        <v>9.811587337</v>
      </c>
      <c r="G3455" s="17">
        <f ca="1">f_nav_adjustedreturn(A3455,参数!$B$2,参数!$B$1)</f>
        <v>73.2840850674942</v>
      </c>
      <c r="H3455" s="17">
        <f ca="1">f_nav_periodreturnrankingper(A3455,参数!$B$2,参数!$B$1,3)</f>
        <v>41.8056918547596</v>
      </c>
      <c r="I3455" s="17">
        <f ca="1">f_nav_adjustedreturn(A3455,参数!$B$3,参数!$B$2)</f>
        <v>22.628470033387</v>
      </c>
      <c r="J3455" s="17">
        <f ca="1">f_nav_periodreturnrankingper(A3455,参数!$B$3,参数!$B$2,3)</f>
        <v>88.7052341597796</v>
      </c>
      <c r="K3455" s="17">
        <f ca="1">f_nav_adjustedreturn(A3455,参数!$B$4,参数!$B$3)</f>
        <v>-25.0878880629646</v>
      </c>
      <c r="L3455" s="17">
        <f ca="1">f_nav_periodreturnrankingper(A3455,参数!$B$4,参数!$B$3,3)</f>
        <v>55.3264604810997</v>
      </c>
      <c r="M3455" s="17">
        <f ca="1">f_nav_adjustedreturn(A3455,参数!$B$5,参数!$B$4)</f>
        <v>1.19588573038853</v>
      </c>
      <c r="N3455" s="17">
        <f ca="1">f_nav_periodreturnrankingper(A3455,参数!$B$5,参数!$B$4,3)</f>
        <v>91.4396887159533</v>
      </c>
      <c r="O3455" s="17">
        <f ca="1">f_nav_adjustedreturn(A3455,参数!$B$6,参数!$B$5)</f>
        <v>7.51965985626668</v>
      </c>
      <c r="P3455" s="17">
        <f ca="1">f_nav_periodreturnrankingper(A3455,参数!$B$6,参数!$B$5,3)</f>
        <v>34.2379958246347</v>
      </c>
      <c r="Q3455" s="25">
        <f>f_return(A3455,1,参数!$B$1-365/2,参数!$B$1)</f>
        <v>123.393290059627</v>
      </c>
      <c r="R3455" s="25">
        <f ca="1">f_return(A3455,1,参数!$B$4,参数!$B$1)</f>
        <v>16.7452636853749</v>
      </c>
      <c r="S3455" s="25">
        <f ca="1">f_return(A3455,1,参数!$B$6,参数!$B$1)</f>
        <v>11.3431008574115</v>
      </c>
      <c r="T3455" t="str">
        <f>f_info_investtype(A3455)</f>
        <v>偏股混合型基金</v>
      </c>
      <c r="U3455" t="str">
        <f>f_info_fundmanager(A3455)</f>
        <v>毛文博</v>
      </c>
      <c r="V3455">
        <f>f_info_manager_onthepostdays(A3455,1)</f>
        <v>2135</v>
      </c>
      <c r="W3455" s="25">
        <f ca="1">f_return_1w(A3455,"0",参数!$B$2)</f>
        <v>-3.9553084884614</v>
      </c>
      <c r="X3455" s="25">
        <f>f_return_1m(A3455,"0",参数!$B$1)</f>
        <v>10.8750472060131</v>
      </c>
      <c r="Y3455" s="25">
        <f>f_return_3m(A3455,0,参数!$B$1)</f>
        <v>28.4365606875238</v>
      </c>
      <c r="Z3455" s="25">
        <f>f_return_6m(A3455,0,参数!B3454)</f>
        <v>38.2509109838626</v>
      </c>
      <c r="AA3455" t="str">
        <f>f_dq_status(A3455,参数!$B$1)</f>
        <v>开放申购|开放赎回</v>
      </c>
      <c r="AB3455" s="17">
        <f ca="1">f_risk_maxdownside(A3455,参数!$B$6,参数!$B$1)</f>
        <v>-34.8383080501949</v>
      </c>
      <c r="AC3455" s="17">
        <f ca="1">f_risk_maxdownside(A3455,参数!$B$4,参数!$B$1)</f>
        <v>-30.7725777537985</v>
      </c>
      <c r="AD3455" t="str">
        <f ca="1">f_risk_maxdownside_date(A3455,参数!$B$6,参数!$B$1)</f>
        <v>20171010-20181018</v>
      </c>
    </row>
    <row r="3456" spans="1:30">
      <c r="A3456" s="15" t="s">
        <v>3484</v>
      </c>
      <c r="B3456" t="str">
        <f>f_info_name(A3456)</f>
        <v>华宝先进成长</v>
      </c>
      <c r="C3456" t="str">
        <f>f_info_setupdate(A3456)</f>
        <v>2006-11-07</v>
      </c>
      <c r="D3456" s="16">
        <f t="shared" si="53"/>
        <v>5193</v>
      </c>
      <c r="F3456" s="17">
        <f>f_netasset_total(A3456,参数!$B$1,100000000)</f>
        <v>17.1454810712</v>
      </c>
      <c r="G3456" s="17">
        <f ca="1">f_nav_adjustedreturn(A3456,参数!$B$2,参数!$B$1)</f>
        <v>83.728183118741</v>
      </c>
      <c r="H3456" s="17">
        <f ca="1">f_nav_periodreturnrankingper(A3456,参数!$B$2,参数!$B$1,3)</f>
        <v>26.3002944062807</v>
      </c>
      <c r="I3456" s="17">
        <f ca="1">f_nav_adjustedreturn(A3456,参数!$B$3,参数!$B$2)</f>
        <v>47.6427847245691</v>
      </c>
      <c r="J3456" s="17">
        <f ca="1">f_nav_periodreturnrankingper(A3456,参数!$B$3,参数!$B$2,3)</f>
        <v>38.8429752066116</v>
      </c>
      <c r="K3456" s="17">
        <f ca="1">f_nav_adjustedreturn(A3456,参数!$B$4,参数!$B$3)</f>
        <v>-18.6696900982615</v>
      </c>
      <c r="L3456" s="17">
        <f ca="1">f_nav_periodreturnrankingper(A3456,参数!$B$4,参数!$B$3,3)</f>
        <v>24.0549828178694</v>
      </c>
      <c r="M3456" s="17">
        <f ca="1">f_nav_adjustedreturn(A3456,参数!$B$5,参数!$B$4)</f>
        <v>5.65069730471855</v>
      </c>
      <c r="N3456" s="17">
        <f ca="1">f_nav_periodreturnrankingper(A3456,参数!$B$5,参数!$B$4,3)</f>
        <v>84.0466926070039</v>
      </c>
      <c r="O3456" s="17">
        <f ca="1">f_nav_adjustedreturn(A3456,参数!$B$6,参数!$B$5)</f>
        <v>-9.45910634962111</v>
      </c>
      <c r="P3456" s="17">
        <f ca="1">f_nav_periodreturnrankingper(A3456,参数!$B$6,参数!$B$5,3)</f>
        <v>87.0563674321503</v>
      </c>
      <c r="Q3456" s="25">
        <f>f_return(A3456,1,参数!$B$1-365/2,参数!$B$1)</f>
        <v>55.3308716646049</v>
      </c>
      <c r="R3456" s="25">
        <f ca="1">f_return(A3456,1,参数!$B$4,参数!$B$1)</f>
        <v>30.14943835101</v>
      </c>
      <c r="S3456" s="25">
        <f ca="1">f_return(A3456,1,参数!$B$6,参数!$B$1)</f>
        <v>15.9483240003521</v>
      </c>
      <c r="T3456" t="str">
        <f>f_info_investtype(A3456)</f>
        <v>偏股混合型基金</v>
      </c>
      <c r="U3456" t="str">
        <f>f_info_fundmanager(A3456)</f>
        <v>曾豪</v>
      </c>
      <c r="V3456">
        <f>f_info_manager_onthepostdays(A3456,1)</f>
        <v>1142</v>
      </c>
      <c r="W3456" s="25">
        <f ca="1">f_return_1w(A3456,"0",参数!$B$2)</f>
        <v>-0.693299994317209</v>
      </c>
      <c r="X3456" s="25">
        <f>f_return_1m(A3456,"0",参数!$B$1)</f>
        <v>17.2005329536951</v>
      </c>
      <c r="Y3456" s="25">
        <f>f_return_3m(A3456,0,参数!$B$1)</f>
        <v>25.5140734949179</v>
      </c>
      <c r="Z3456" s="25">
        <f>f_return_6m(A3456,0,参数!B3455)</f>
        <v>18.1775070222157</v>
      </c>
      <c r="AA3456" t="str">
        <f>f_dq_status(A3456,参数!$B$1)</f>
        <v>开放申购|开放赎回</v>
      </c>
      <c r="AB3456" s="17">
        <f ca="1">f_risk_maxdownside(A3456,参数!$B$6,参数!$B$1)</f>
        <v>-29.3080350188491</v>
      </c>
      <c r="AC3456" s="17">
        <f ca="1">f_risk_maxdownside(A3456,参数!$B$4,参数!$B$1)</f>
        <v>-22.4061281718077</v>
      </c>
      <c r="AD3456" t="str">
        <f ca="1">f_risk_maxdownside_date(A3456,参数!$B$6,参数!$B$1)</f>
        <v>20160714-20181018</v>
      </c>
    </row>
    <row r="3457" spans="1:30">
      <c r="A3457" s="15" t="s">
        <v>3485</v>
      </c>
      <c r="B3457" t="str">
        <f>f_info_name(A3457)</f>
        <v>华宝行业精选</v>
      </c>
      <c r="C3457" t="str">
        <f>f_info_setupdate(A3457)</f>
        <v>2007-06-14</v>
      </c>
      <c r="D3457" s="16">
        <f t="shared" si="53"/>
        <v>4974</v>
      </c>
      <c r="F3457" s="17">
        <f>f_netasset_total(A3457,参数!$B$1,100000000)</f>
        <v>18.0636594296</v>
      </c>
      <c r="G3457" s="17">
        <f ca="1">f_nav_adjustedreturn(A3457,参数!$B$2,参数!$B$1)</f>
        <v>50.9265075376884</v>
      </c>
      <c r="H3457" s="17">
        <f ca="1">f_nav_periodreturnrankingper(A3457,参数!$B$2,参数!$B$1,3)</f>
        <v>77.9195289499509</v>
      </c>
      <c r="I3457" s="17">
        <f ca="1">f_nav_adjustedreturn(A3457,参数!$B$3,参数!$B$2)</f>
        <v>25.7503949447078</v>
      </c>
      <c r="J3457" s="17">
        <f ca="1">f_nav_periodreturnrankingper(A3457,参数!$B$3,参数!$B$2,3)</f>
        <v>83.4710743801653</v>
      </c>
      <c r="K3457" s="17">
        <f ca="1">f_nav_adjustedreturn(A3457,参数!$B$4,参数!$B$3)</f>
        <v>-32.3943661971831</v>
      </c>
      <c r="L3457" s="17">
        <f ca="1">f_nav_periodreturnrankingper(A3457,参数!$B$4,参数!$B$3,3)</f>
        <v>88.659793814433</v>
      </c>
      <c r="M3457" s="17">
        <f ca="1">f_nav_adjustedreturn(A3457,参数!$B$5,参数!$B$4)</f>
        <v>9.02244750181029</v>
      </c>
      <c r="N3457" s="17">
        <f ca="1">f_nav_periodreturnrankingper(A3457,参数!$B$5,参数!$B$4,3)</f>
        <v>77.6264591439689</v>
      </c>
      <c r="O3457" s="17">
        <f ca="1">f_nav_adjustedreturn(A3457,参数!$B$6,参数!$B$5)</f>
        <v>0.668799069496954</v>
      </c>
      <c r="P3457" s="17">
        <f ca="1">f_nav_periodreturnrankingper(A3457,参数!$B$6,参数!$B$5,3)</f>
        <v>58.8726513569937</v>
      </c>
      <c r="Q3457" s="25">
        <f>f_return(A3457,1,参数!$B$1-365/2,参数!$B$1)</f>
        <v>49.7641711186043</v>
      </c>
      <c r="R3457" s="25">
        <f ca="1">f_return(A3457,1,参数!$B$4,参数!$B$1)</f>
        <v>8.65582104727336</v>
      </c>
      <c r="S3457" s="25">
        <f ca="1">f_return(A3457,1,参数!$B$6,参数!$B$1)</f>
        <v>6.91274199046661</v>
      </c>
      <c r="T3457" t="str">
        <f>f_info_investtype(A3457)</f>
        <v>偏股混合型基金</v>
      </c>
      <c r="U3457" t="str">
        <f>f_info_fundmanager(A3457)</f>
        <v>闫旭</v>
      </c>
      <c r="V3457">
        <f>f_info_manager_onthepostdays(A3457,1)</f>
        <v>2409</v>
      </c>
      <c r="W3457" s="25">
        <f ca="1">f_return_1w(A3457,"0",参数!$B$2)</f>
        <v>-1.58411251062514</v>
      </c>
      <c r="X3457" s="25">
        <f>f_return_1m(A3457,"0",参数!$B$1)</f>
        <v>12.6069127123609</v>
      </c>
      <c r="Y3457" s="25">
        <f>f_return_3m(A3457,0,参数!$B$1)</f>
        <v>17.8757588765561</v>
      </c>
      <c r="Z3457" s="25">
        <f>f_return_6m(A3457,0,参数!B3456)</f>
        <v>13.8920642560616</v>
      </c>
      <c r="AA3457" t="str">
        <f>f_dq_status(A3457,参数!$B$1)</f>
        <v>开放申购|开放赎回</v>
      </c>
      <c r="AB3457" s="17">
        <f ca="1">f_risk_maxdownside(A3457,参数!$B$6,参数!$B$1)</f>
        <v>-37.3400542846064</v>
      </c>
      <c r="AC3457" s="17">
        <f ca="1">f_risk_maxdownside(A3457,参数!$B$4,参数!$B$1)</f>
        <v>-35.6004250797024</v>
      </c>
      <c r="AD3457" t="str">
        <f ca="1">f_risk_maxdownside_date(A3457,参数!$B$6,参数!$B$1)</f>
        <v>20170914-20190103</v>
      </c>
    </row>
    <row r="3458" spans="1:30">
      <c r="A3458" s="15" t="s">
        <v>3486</v>
      </c>
      <c r="B3458" t="str">
        <f>f_info_name(A3458)</f>
        <v>华宝大盘精选</v>
      </c>
      <c r="C3458" t="str">
        <f>f_info_setupdate(A3458)</f>
        <v>2008-10-07</v>
      </c>
      <c r="D3458" s="16">
        <f t="shared" si="53"/>
        <v>4493</v>
      </c>
      <c r="F3458" s="17">
        <f>f_netasset_total(A3458,参数!$B$1,100000000)</f>
        <v>5.2980909042</v>
      </c>
      <c r="G3458" s="17">
        <f ca="1">f_nav_adjustedreturn(A3458,参数!$B$2,参数!$B$1)</f>
        <v>108.727572815211</v>
      </c>
      <c r="H3458" s="17">
        <f ca="1">f_nav_periodreturnrankingper(A3458,参数!$B$2,参数!$B$1,3)</f>
        <v>5.6918547595682</v>
      </c>
      <c r="I3458" s="17">
        <f ca="1">f_nav_adjustedreturn(A3458,参数!$B$3,参数!$B$2)</f>
        <v>59.5126523926141</v>
      </c>
      <c r="J3458" s="17">
        <f ca="1">f_nav_periodreturnrankingper(A3458,参数!$B$3,参数!$B$2,3)</f>
        <v>20.1101928374656</v>
      </c>
      <c r="K3458" s="17">
        <f ca="1">f_nav_adjustedreturn(A3458,参数!$B$4,参数!$B$3)</f>
        <v>-25.6168636635982</v>
      </c>
      <c r="L3458" s="17">
        <f ca="1">f_nav_periodreturnrankingper(A3458,参数!$B$4,参数!$B$3,3)</f>
        <v>59.4501718213058</v>
      </c>
      <c r="M3458" s="17">
        <f ca="1">f_nav_adjustedreturn(A3458,参数!$B$5,参数!$B$4)</f>
        <v>17.7879431552615</v>
      </c>
      <c r="N3458" s="17">
        <f ca="1">f_nav_periodreturnrankingper(A3458,参数!$B$5,参数!$B$4,3)</f>
        <v>58.1712062256809</v>
      </c>
      <c r="O3458" s="17">
        <f ca="1">f_nav_adjustedreturn(A3458,参数!$B$6,参数!$B$5)</f>
        <v>-7.96008218373935</v>
      </c>
      <c r="P3458" s="17">
        <f ca="1">f_nav_periodreturnrankingper(A3458,参数!$B$6,参数!$B$5,3)</f>
        <v>85.1774530271399</v>
      </c>
      <c r="Q3458" s="25">
        <f>f_return(A3458,1,参数!$B$1-365/2,参数!$B$1)</f>
        <v>127.220286043801</v>
      </c>
      <c r="R3458" s="25">
        <f ca="1">f_return(A3458,1,参数!$B$4,参数!$B$1)</f>
        <v>35.2581256023921</v>
      </c>
      <c r="S3458" s="25">
        <f ca="1">f_return(A3458,1,参数!$B$6,参数!$B$1)</f>
        <v>21.8965016835096</v>
      </c>
      <c r="T3458" t="str">
        <f>f_info_investtype(A3458)</f>
        <v>偏股混合型基金</v>
      </c>
      <c r="U3458" t="str">
        <f>f_info_fundmanager(A3458)</f>
        <v>詹杰</v>
      </c>
      <c r="V3458">
        <f>f_info_manager_onthepostdays(A3458,1)</f>
        <v>897</v>
      </c>
      <c r="W3458" s="25">
        <f ca="1">f_return_1w(A3458,"0",参数!$B$2)</f>
        <v>-1.4892443463872</v>
      </c>
      <c r="X3458" s="25">
        <f>f_return_1m(A3458,"0",参数!$B$1)</f>
        <v>15.8710687720214</v>
      </c>
      <c r="Y3458" s="25">
        <f>f_return_3m(A3458,0,参数!$B$1)</f>
        <v>38.586986603538</v>
      </c>
      <c r="Z3458" s="25">
        <f>f_return_6m(A3458,0,参数!B3457)</f>
        <v>51.4197904650937</v>
      </c>
      <c r="AA3458" t="str">
        <f>f_dq_status(A3458,参数!$B$1)</f>
        <v>开放申购|开放赎回</v>
      </c>
      <c r="AB3458" s="17">
        <f ca="1">f_risk_maxdownside(A3458,参数!$B$6,参数!$B$1)</f>
        <v>-33.1708982608222</v>
      </c>
      <c r="AC3458" s="17">
        <f ca="1">f_risk_maxdownside(A3458,参数!$B$4,参数!$B$1)</f>
        <v>-30.2418254271521</v>
      </c>
      <c r="AD3458" t="str">
        <f ca="1">f_risk_maxdownside_date(A3458,参数!$B$6,参数!$B$1)</f>
        <v>20171111-20190103</v>
      </c>
    </row>
    <row r="3459" spans="1:30">
      <c r="A3459" s="15" t="s">
        <v>3487</v>
      </c>
      <c r="B3459" t="str">
        <f>f_info_name(A3459)</f>
        <v>华宝增强收益A</v>
      </c>
      <c r="C3459" t="str">
        <f>f_info_setupdate(A3459)</f>
        <v>2009-02-17</v>
      </c>
      <c r="D3459" s="16">
        <f t="shared" ref="D3459:D3522" si="54">DATEDIF(C3459,"2021-1-25","d")</f>
        <v>4360</v>
      </c>
      <c r="F3459" s="17">
        <f>f_netasset_total(A3459,参数!$B$1,100000000)</f>
        <v>0.3511524733</v>
      </c>
      <c r="G3459" s="17">
        <f ca="1">f_nav_adjustedreturn(A3459,参数!$B$2,参数!$B$1)</f>
        <v>2.96060680205529</v>
      </c>
      <c r="H3459" s="17">
        <f ca="1">f_nav_periodreturnrankingper(A3459,参数!$B$2,参数!$B$1,3)</f>
        <v>86.6037735849057</v>
      </c>
      <c r="I3459" s="17">
        <f ca="1">f_nav_adjustedreturn(A3459,参数!$B$3,参数!$B$2)</f>
        <v>7.68487616370982</v>
      </c>
      <c r="J3459" s="17">
        <f ca="1">f_nav_periodreturnrankingper(A3459,参数!$B$3,参数!$B$2,3)</f>
        <v>56.3829787234042</v>
      </c>
      <c r="K3459" s="17">
        <f ca="1">f_nav_adjustedreturn(A3459,参数!$B$4,参数!$B$3)</f>
        <v>3.08736985061115</v>
      </c>
      <c r="L3459" s="17">
        <f ca="1">f_nav_periodreturnrankingper(A3459,参数!$B$4,参数!$B$3,3)</f>
        <v>30.3102625298329</v>
      </c>
      <c r="M3459" s="17">
        <f ca="1">f_nav_adjustedreturn(A3459,参数!$B$5,参数!$B$4)</f>
        <v>1.01453249245954</v>
      </c>
      <c r="N3459" s="17">
        <f ca="1">f_nav_periodreturnrankingper(A3459,参数!$B$5,参数!$B$4,3)</f>
        <v>86.7403314917127</v>
      </c>
      <c r="O3459" s="17">
        <f ca="1">f_nav_adjustedreturn(A3459,参数!$B$6,参数!$B$5)</f>
        <v>0.154073404950979</v>
      </c>
      <c r="P3459" s="17">
        <f ca="1">f_nav_periodreturnrankingper(A3459,参数!$B$6,参数!$B$5,3)</f>
        <v>69.4915254237288</v>
      </c>
      <c r="Q3459" s="25">
        <f>f_return(A3459,1,参数!$B$1-365/2,参数!$B$1)</f>
        <v>-4.53744827544118</v>
      </c>
      <c r="R3459" s="25">
        <f ca="1">f_return(A3459,1,参数!$B$4,参数!$B$1)</f>
        <v>4.55049799914666</v>
      </c>
      <c r="S3459" s="25">
        <f ca="1">f_return(A3459,1,参数!$B$6,参数!$B$1)</f>
        <v>2.95022583577826</v>
      </c>
      <c r="T3459" t="str">
        <f>f_info_investtype(A3459)</f>
        <v>混合债券型二级基金</v>
      </c>
      <c r="U3459" t="str">
        <f>f_info_fundmanager(A3459)</f>
        <v>李栋梁</v>
      </c>
      <c r="V3459">
        <f>f_info_manager_onthepostdays(A3459,1)</f>
        <v>2315</v>
      </c>
      <c r="W3459" s="25">
        <f ca="1">f_return_1w(A3459,"0",参数!$B$2)</f>
        <v>-0.648245685114658</v>
      </c>
      <c r="X3459" s="25">
        <f>f_return_1m(A3459,"0",参数!$B$1)</f>
        <v>-0.465189623906016</v>
      </c>
      <c r="Y3459" s="25">
        <f>f_return_3m(A3459,0,参数!$B$1)</f>
        <v>-1.05807665177523</v>
      </c>
      <c r="Z3459" s="25">
        <f>f_return_6m(A3459,0,参数!B3458)</f>
        <v>-2.71021542738011</v>
      </c>
      <c r="AA3459" t="str">
        <f>f_dq_status(A3459,参数!$B$1)</f>
        <v>开放申购|开放赎回</v>
      </c>
      <c r="AB3459" s="17">
        <f ca="1">f_risk_maxdownside(A3459,参数!$B$6,参数!$B$1)</f>
        <v>-4.24256223436551</v>
      </c>
      <c r="AC3459" s="17">
        <f ca="1">f_risk_maxdownside(A3459,参数!$B$4,参数!$B$1)</f>
        <v>-4.24256223436551</v>
      </c>
      <c r="AD3459" t="str">
        <f ca="1">f_risk_maxdownside_date(A3459,参数!$B$6,参数!$B$1)</f>
        <v>20200714-20210122</v>
      </c>
    </row>
    <row r="3460" spans="1:30">
      <c r="A3460" s="15" t="s">
        <v>3488</v>
      </c>
      <c r="B3460" t="str">
        <f>f_info_name(A3460)</f>
        <v>华宝新兴产业</v>
      </c>
      <c r="C3460" t="str">
        <f>f_info_setupdate(A3460)</f>
        <v>2010-12-07</v>
      </c>
      <c r="D3460" s="16">
        <f t="shared" si="54"/>
        <v>3702</v>
      </c>
      <c r="F3460" s="17">
        <f>f_netasset_total(A3460,参数!$B$1,100000000)</f>
        <v>4.9565398269</v>
      </c>
      <c r="G3460" s="17">
        <f ca="1">f_nav_adjustedreturn(A3460,参数!$B$2,参数!$B$1)</f>
        <v>82.2182823173594</v>
      </c>
      <c r="H3460" s="17">
        <f ca="1">f_nav_periodreturnrankingper(A3460,参数!$B$2,参数!$B$1,3)</f>
        <v>27.9685966633955</v>
      </c>
      <c r="I3460" s="17">
        <f ca="1">f_nav_adjustedreturn(A3460,参数!$B$3,参数!$B$2)</f>
        <v>48.9244389221092</v>
      </c>
      <c r="J3460" s="17">
        <f ca="1">f_nav_periodreturnrankingper(A3460,参数!$B$3,参数!$B$2,3)</f>
        <v>37.1900826446281</v>
      </c>
      <c r="K3460" s="17">
        <f ca="1">f_nav_adjustedreturn(A3460,参数!$B$4,参数!$B$3)</f>
        <v>-32.5352334049353</v>
      </c>
      <c r="L3460" s="17">
        <f ca="1">f_nav_periodreturnrankingper(A3460,参数!$B$4,参数!$B$3,3)</f>
        <v>89.1752577319588</v>
      </c>
      <c r="M3460" s="17">
        <f ca="1">f_nav_adjustedreturn(A3460,参数!$B$5,参数!$B$4)</f>
        <v>19.7358630806846</v>
      </c>
      <c r="N3460" s="17">
        <f ca="1">f_nav_periodreturnrankingper(A3460,参数!$B$5,参数!$B$4,3)</f>
        <v>52.9182879377432</v>
      </c>
      <c r="O3460" s="17">
        <f ca="1">f_nav_adjustedreturn(A3460,参数!$B$6,参数!$B$5)</f>
        <v>-6.66542716370736</v>
      </c>
      <c r="P3460" s="17">
        <f ca="1">f_nav_periodreturnrankingper(A3460,参数!$B$6,参数!$B$5,3)</f>
        <v>82.6722338204593</v>
      </c>
      <c r="Q3460" s="25">
        <f>f_return(A3460,1,参数!$B$1-365/2,参数!$B$1)</f>
        <v>74.7960296155282</v>
      </c>
      <c r="R3460" s="25">
        <f ca="1">f_return(A3460,1,参数!$B$4,参数!$B$1)</f>
        <v>22.3108837786499</v>
      </c>
      <c r="S3460" s="25">
        <f ca="1">f_return(A3460,1,参数!$B$6,参数!$B$1)</f>
        <v>15.2436288239371</v>
      </c>
      <c r="T3460" t="str">
        <f>f_info_investtype(A3460)</f>
        <v>偏股混合型基金</v>
      </c>
      <c r="U3460" t="str">
        <f>f_info_fundmanager(A3460)</f>
        <v>易镜明</v>
      </c>
      <c r="V3460">
        <f>f_info_manager_onthepostdays(A3460,1)</f>
        <v>2135</v>
      </c>
      <c r="W3460" s="25">
        <f ca="1">f_return_1w(A3460,"0",参数!$B$2)</f>
        <v>0.282382471369549</v>
      </c>
      <c r="X3460" s="25">
        <f>f_return_1m(A3460,"0",参数!$B$1)</f>
        <v>14.3044061365346</v>
      </c>
      <c r="Y3460" s="25">
        <f>f_return_3m(A3460,0,参数!$B$1)</f>
        <v>28.9398915169182</v>
      </c>
      <c r="Z3460" s="25">
        <f>f_return_6m(A3460,0,参数!B3459)</f>
        <v>31.3780430115352</v>
      </c>
      <c r="AA3460" t="str">
        <f>f_dq_status(A3460,参数!$B$1)</f>
        <v>开放申购|开放赎回</v>
      </c>
      <c r="AB3460" s="17">
        <f ca="1">f_risk_maxdownside(A3460,参数!$B$6,参数!$B$1)</f>
        <v>-39.0633636500678</v>
      </c>
      <c r="AC3460" s="17">
        <f ca="1">f_risk_maxdownside(A3460,参数!$B$4,参数!$B$1)</f>
        <v>-36.7033770029751</v>
      </c>
      <c r="AD3460" t="str">
        <f ca="1">f_risk_maxdownside_date(A3460,参数!$B$6,参数!$B$1)</f>
        <v>20171122-20190103</v>
      </c>
    </row>
    <row r="3461" spans="1:30">
      <c r="A3461" s="15" t="s">
        <v>3489</v>
      </c>
      <c r="B3461" t="str">
        <f>f_info_name(A3461)</f>
        <v>华宝医药生物</v>
      </c>
      <c r="C3461" t="str">
        <f>f_info_setupdate(A3461)</f>
        <v>2012-02-28</v>
      </c>
      <c r="D3461" s="16">
        <f t="shared" si="54"/>
        <v>3254</v>
      </c>
      <c r="F3461" s="17">
        <f>f_netasset_total(A3461,参数!$B$1,100000000)</f>
        <v>8.2789475818</v>
      </c>
      <c r="G3461" s="17">
        <f ca="1">f_nav_adjustedreturn(A3461,参数!$B$2,参数!$B$1)</f>
        <v>86.1029640814593</v>
      </c>
      <c r="H3461" s="17">
        <f ca="1">f_nav_periodreturnrankingper(A3461,参数!$B$2,参数!$B$1,3)</f>
        <v>23.3562315996075</v>
      </c>
      <c r="I3461" s="17">
        <f ca="1">f_nav_adjustedreturn(A3461,参数!$B$3,参数!$B$2)</f>
        <v>70.9366391184573</v>
      </c>
      <c r="J3461" s="17">
        <f ca="1">f_nav_periodreturnrankingper(A3461,参数!$B$3,参数!$B$2,3)</f>
        <v>7.98898071625344</v>
      </c>
      <c r="K3461" s="17">
        <f ca="1">f_nav_adjustedreturn(A3461,参数!$B$4,参数!$B$3)</f>
        <v>-19.2436040044494</v>
      </c>
      <c r="L3461" s="17">
        <f ca="1">f_nav_periodreturnrankingper(A3461,参数!$B$4,参数!$B$3,3)</f>
        <v>25.6013745704467</v>
      </c>
      <c r="M3461" s="17">
        <f ca="1">f_nav_adjustedreturn(A3461,参数!$B$5,参数!$B$4)</f>
        <v>24.5674740484429</v>
      </c>
      <c r="N3461" s="17">
        <f ca="1">f_nav_periodreturnrankingper(A3461,参数!$B$5,参数!$B$4,3)</f>
        <v>41.0505836575875</v>
      </c>
      <c r="O3461" s="17">
        <f ca="1">f_nav_adjustedreturn(A3461,参数!$B$6,参数!$B$5)</f>
        <v>-2.08613728129205</v>
      </c>
      <c r="P3461" s="17">
        <f ca="1">f_nav_periodreturnrankingper(A3461,参数!$B$6,参数!$B$5,3)</f>
        <v>69.3110647181628</v>
      </c>
      <c r="Q3461" s="25">
        <f>f_return(A3461,1,参数!$B$1-365/2,参数!$B$1)</f>
        <v>42.3315049271373</v>
      </c>
      <c r="R3461" s="25">
        <f ca="1">f_return(A3461,1,参数!$B$4,参数!$B$1)</f>
        <v>36.9190368627009</v>
      </c>
      <c r="S3461" s="25">
        <f ca="1">f_return(A3461,1,参数!$B$6,参数!$B$1)</f>
        <v>25.4294207425771</v>
      </c>
      <c r="T3461" t="str">
        <f>f_info_investtype(A3461)</f>
        <v>偏股混合型基金</v>
      </c>
      <c r="U3461" t="str">
        <f>f_info_fundmanager(A3461)</f>
        <v>光磊</v>
      </c>
      <c r="V3461">
        <f>f_info_manager_onthepostdays(A3461,1)</f>
        <v>1618</v>
      </c>
      <c r="W3461" s="25">
        <f ca="1">f_return_1w(A3461,"0",参数!$B$2)</f>
        <v>-0.361300682456845</v>
      </c>
      <c r="X3461" s="25">
        <f>f_return_1m(A3461,"0",参数!$B$1)</f>
        <v>16.2112454019968</v>
      </c>
      <c r="Y3461" s="25">
        <f>f_return_3m(A3461,0,参数!$B$1)</f>
        <v>24.2764821579095</v>
      </c>
      <c r="Z3461" s="25">
        <f>f_return_6m(A3461,0,参数!B3460)</f>
        <v>12.64631043257</v>
      </c>
      <c r="AA3461" t="str">
        <f>f_dq_status(A3461,参数!$B$1)</f>
        <v>开放申购|开放赎回</v>
      </c>
      <c r="AB3461" s="17">
        <f ca="1">f_risk_maxdownside(A3461,参数!$B$6,参数!$B$1)</f>
        <v>-33.8000965717045</v>
      </c>
      <c r="AC3461" s="17">
        <f ca="1">f_risk_maxdownside(A3461,参数!$B$4,参数!$B$1)</f>
        <v>-33.8000965717045</v>
      </c>
      <c r="AD3461" t="str">
        <f ca="1">f_risk_maxdownside_date(A3461,参数!$B$6,参数!$B$1)</f>
        <v>20180529-20190103</v>
      </c>
    </row>
    <row r="3462" spans="1:30">
      <c r="A3462" s="15" t="s">
        <v>3490</v>
      </c>
      <c r="B3462" t="str">
        <f>f_info_name(A3462)</f>
        <v>华宝资源优选A</v>
      </c>
      <c r="C3462" t="str">
        <f>f_info_setupdate(A3462)</f>
        <v>2012-08-21</v>
      </c>
      <c r="D3462" s="16">
        <f t="shared" si="54"/>
        <v>3079</v>
      </c>
      <c r="F3462" s="17">
        <f>f_netasset_total(A3462,参数!$B$1,100000000)</f>
        <v>14.2788328197</v>
      </c>
      <c r="G3462" s="17">
        <f ca="1">f_nav_adjustedreturn(A3462,参数!$B$2,参数!$B$1)</f>
        <v>81.9141914191419</v>
      </c>
      <c r="H3462" s="17">
        <f ca="1">f_nav_periodreturnrankingper(A3462,参数!$B$2,参数!$B$1,3)</f>
        <v>28.7536800785083</v>
      </c>
      <c r="I3462" s="17">
        <f ca="1">f_nav_adjustedreturn(A3462,参数!$B$3,参数!$B$2)</f>
        <v>25.6218905472637</v>
      </c>
      <c r="J3462" s="17">
        <f ca="1">f_nav_periodreturnrankingper(A3462,参数!$B$3,参数!$B$2,3)</f>
        <v>83.7465564738292</v>
      </c>
      <c r="K3462" s="17">
        <f ca="1">f_nav_adjustedreturn(A3462,参数!$B$4,参数!$B$3)</f>
        <v>-20.7100591715976</v>
      </c>
      <c r="L3462" s="17">
        <f ca="1">f_nav_periodreturnrankingper(A3462,参数!$B$4,参数!$B$3,3)</f>
        <v>32.8178694158076</v>
      </c>
      <c r="M3462" s="17">
        <f ca="1">f_nav_adjustedreturn(A3462,参数!$B$5,参数!$B$4)</f>
        <v>27.244600234375</v>
      </c>
      <c r="N3462" s="17">
        <f ca="1">f_nav_periodreturnrankingper(A3462,参数!$B$5,参数!$B$4,3)</f>
        <v>33.4630350194552</v>
      </c>
      <c r="O3462" s="17">
        <f ca="1">f_nav_adjustedreturn(A3462,参数!$B$6,参数!$B$5)</f>
        <v>27.8443113772455</v>
      </c>
      <c r="P3462" s="17">
        <f ca="1">f_nav_periodreturnrankingper(A3462,参数!$B$6,参数!$B$5,3)</f>
        <v>1.04384133611691</v>
      </c>
      <c r="Q3462" s="25">
        <f>f_return(A3462,1,参数!$B$1-365/2,参数!$B$1)</f>
        <v>107.610593589121</v>
      </c>
      <c r="R3462" s="25">
        <f ca="1">f_return(A3462,1,参数!$B$4,参数!$B$1)</f>
        <v>21.8909570356818</v>
      </c>
      <c r="S3462" s="25">
        <f ca="1">f_return(A3462,1,参数!$B$6,参数!$B$1)</f>
        <v>24.2170373221357</v>
      </c>
      <c r="T3462" t="str">
        <f>f_info_investtype(A3462)</f>
        <v>偏股混合型基金</v>
      </c>
      <c r="U3462" t="str">
        <f>f_info_fundmanager(A3462)</f>
        <v>蔡目荣,丁靖斐</v>
      </c>
      <c r="V3462">
        <f>f_info_manager_onthepostdays(A3462,1)</f>
        <v>3096</v>
      </c>
      <c r="W3462" s="25">
        <f ca="1">f_return_1w(A3462,"0",参数!$B$2)</f>
        <v>-3.50318471337581</v>
      </c>
      <c r="X3462" s="25">
        <f>f_return_1m(A3462,"0",参数!$B$1)</f>
        <v>10.6827309236948</v>
      </c>
      <c r="Y3462" s="25">
        <f>f_return_3m(A3462,0,参数!$B$1)</f>
        <v>39.3326592517695</v>
      </c>
      <c r="Z3462" s="25">
        <f>f_return_6m(A3462,0,参数!B3461)</f>
        <v>32.5958702064897</v>
      </c>
      <c r="AA3462" t="str">
        <f>f_dq_status(A3462,参数!$B$1)</f>
        <v>开放申购|开放赎回</v>
      </c>
      <c r="AB3462" s="17">
        <f ca="1">f_risk_maxdownside(A3462,参数!$B$6,参数!$B$1)</f>
        <v>-25.8763543658381</v>
      </c>
      <c r="AC3462" s="17">
        <f ca="1">f_risk_maxdownside(A3462,参数!$B$4,参数!$B$1)</f>
        <v>-25.8763543658381</v>
      </c>
      <c r="AD3462" t="str">
        <f ca="1">f_risk_maxdownside_date(A3462,参数!$B$6,参数!$B$1)</f>
        <v>20180206-20190102</v>
      </c>
    </row>
    <row r="3463" spans="1:30">
      <c r="A3463" s="15" t="s">
        <v>3491</v>
      </c>
      <c r="B3463" t="str">
        <f>f_info_name(A3463)</f>
        <v>国联安安心成长</v>
      </c>
      <c r="C3463" t="str">
        <f>f_info_setupdate(A3463)</f>
        <v>2005-07-13</v>
      </c>
      <c r="D3463" s="16">
        <f t="shared" si="54"/>
        <v>5675</v>
      </c>
      <c r="F3463" s="17">
        <f>f_netasset_total(A3463,参数!$B$1,100000000)</f>
        <v>6.9401327477</v>
      </c>
      <c r="G3463" s="17">
        <f ca="1">f_nav_adjustedreturn(A3463,参数!$B$2,参数!$B$1)</f>
        <v>21.4497041420118</v>
      </c>
      <c r="H3463" s="17">
        <f ca="1">f_nav_periodreturnrankingper(A3463,参数!$B$2,参数!$B$1,3)</f>
        <v>23.5294117647059</v>
      </c>
      <c r="I3463" s="17">
        <f ca="1">f_nav_adjustedreturn(A3463,参数!$B$3,参数!$B$2)</f>
        <v>13.6134453781513</v>
      </c>
      <c r="J3463" s="17">
        <f ca="1">f_nav_periodreturnrankingper(A3463,参数!$B$3,参数!$B$2,3)</f>
        <v>23.1578947368421</v>
      </c>
      <c r="K3463" s="17">
        <f ca="1">f_nav_adjustedreturn(A3463,参数!$B$4,参数!$B$3)</f>
        <v>-16.3150492264416</v>
      </c>
      <c r="L3463" s="17">
        <f ca="1">f_nav_periodreturnrankingper(A3463,参数!$B$4,参数!$B$3,3)</f>
        <v>98.6666666666667</v>
      </c>
      <c r="M3463" s="17">
        <f ca="1">f_nav_adjustedreturn(A3463,参数!$B$5,参数!$B$4)</f>
        <v>6.58682634730539</v>
      </c>
      <c r="N3463" s="17">
        <f ca="1">f_nav_periodreturnrankingper(A3463,参数!$B$5,参数!$B$4,3)</f>
        <v>45.945945945946</v>
      </c>
      <c r="O3463" s="17">
        <f ca="1">f_nav_adjustedreturn(A3463,参数!$B$6,参数!$B$5)</f>
        <v>2.61136712749615</v>
      </c>
      <c r="P3463" s="17">
        <f ca="1">f_nav_periodreturnrankingper(A3463,参数!$B$6,参数!$B$5,3)</f>
        <v>60</v>
      </c>
      <c r="Q3463" s="25">
        <f>f_return(A3463,1,参数!$B$1-365/2,参数!$B$1)</f>
        <v>19.9700295147245</v>
      </c>
      <c r="R3463" s="25">
        <f ca="1">f_return(A3463,1,参数!$B$4,参数!$B$1)</f>
        <v>4.90725376362258</v>
      </c>
      <c r="S3463" s="25">
        <f ca="1">f_return(A3463,1,参数!$B$6,参数!$B$1)</f>
        <v>4.74429379812753</v>
      </c>
      <c r="T3463" t="str">
        <f>f_info_investtype(A3463)</f>
        <v>偏债混合型基金</v>
      </c>
      <c r="U3463" t="str">
        <f>f_info_fundmanager(A3463)</f>
        <v>杨子江,薛琳</v>
      </c>
      <c r="V3463">
        <f>f_info_manager_onthepostdays(A3463,1)</f>
        <v>1140</v>
      </c>
      <c r="W3463" s="25">
        <f ca="1">f_return_1w(A3463,"0",参数!$B$2)</f>
        <v>-0.588235294117645</v>
      </c>
      <c r="X3463" s="25">
        <f>f_return_1m(A3463,"0",参数!$B$1)</f>
        <v>3.40050377833752</v>
      </c>
      <c r="Y3463" s="25">
        <f>f_return_3m(A3463,0,参数!$B$1)</f>
        <v>6.07235142118863</v>
      </c>
      <c r="Z3463" s="25">
        <f>f_return_6m(A3463,0,参数!B3462)</f>
        <v>9.07894736842104</v>
      </c>
      <c r="AA3463" t="str">
        <f>f_dq_status(A3463,参数!$B$1)</f>
        <v>暂停大额申购|开放赎回</v>
      </c>
      <c r="AB3463" s="17">
        <f ca="1">f_risk_maxdownside(A3463,参数!$B$6,参数!$B$1)</f>
        <v>-20.6896551724138</v>
      </c>
      <c r="AC3463" s="17">
        <f ca="1">f_risk_maxdownside(A3463,参数!$B$4,参数!$B$1)</f>
        <v>-19.2415730337079</v>
      </c>
      <c r="AD3463" t="str">
        <f ca="1">f_risk_maxdownside_date(A3463,参数!$B$6,参数!$B$1)</f>
        <v>20171028-20190103</v>
      </c>
    </row>
    <row r="3464" spans="1:30">
      <c r="A3464" s="15" t="s">
        <v>3492</v>
      </c>
      <c r="B3464" t="str">
        <f>f_info_name(A3464)</f>
        <v>国联安信心增长A</v>
      </c>
      <c r="C3464" t="str">
        <f>f_info_setupdate(A3464)</f>
        <v>2012-02-22</v>
      </c>
      <c r="D3464" s="16">
        <f t="shared" si="54"/>
        <v>3260</v>
      </c>
      <c r="F3464" s="17">
        <f>f_netasset_total(A3464,参数!$B$1,100000000)</f>
        <v>0.5121964239</v>
      </c>
      <c r="G3464" s="17">
        <f ca="1">f_nav_adjustedreturn(A3464,参数!$B$2,参数!$B$1)</f>
        <v>9.44264536864899</v>
      </c>
      <c r="H3464" s="17">
        <f ca="1">f_nav_periodreturnrankingper(A3464,参数!$B$2,参数!$B$1,3)</f>
        <v>50.7547169811321</v>
      </c>
      <c r="I3464" s="17">
        <f ca="1">f_nav_adjustedreturn(A3464,参数!$B$3,参数!$B$2)</f>
        <v>6.06203007518797</v>
      </c>
      <c r="J3464" s="17">
        <f ca="1">f_nav_periodreturnrankingper(A3464,参数!$B$3,参数!$B$2,3)</f>
        <v>70</v>
      </c>
      <c r="K3464" s="17">
        <f ca="1">f_nav_adjustedreturn(A3464,参数!$B$4,参数!$B$3)</f>
        <v>1.54609658331742</v>
      </c>
      <c r="L3464" s="17">
        <f ca="1">f_nav_periodreturnrankingper(A3464,参数!$B$4,参数!$B$3,3)</f>
        <v>41.2887828162291</v>
      </c>
      <c r="M3464" s="17">
        <f ca="1">f_nav_adjustedreturn(A3464,参数!$B$5,参数!$B$4)</f>
        <v>1.71844660194175</v>
      </c>
      <c r="N3464" s="17">
        <f ca="1">f_nav_periodreturnrankingper(A3464,参数!$B$5,参数!$B$4,3)</f>
        <v>79.5580110497238</v>
      </c>
      <c r="O3464" s="17">
        <f ca="1">f_nav_adjustedreturn(A3464,参数!$B$6,参数!$B$5)</f>
        <v>-0.932122426032064</v>
      </c>
      <c r="P3464" s="17">
        <f ca="1">f_nav_periodreturnrankingper(A3464,参数!$B$6,参数!$B$5,3)</f>
        <v>78.3898305084746</v>
      </c>
      <c r="Q3464" s="25">
        <f>f_return(A3464,1,参数!$B$1-365/2,参数!$B$1)</f>
        <v>6.95482542666863</v>
      </c>
      <c r="R3464" s="25">
        <f ca="1">f_return(A3464,1,参数!$B$4,参数!$B$1)</f>
        <v>5.62860205035156</v>
      </c>
      <c r="S3464" s="25">
        <f ca="1">f_return(A3464,1,参数!$B$6,参数!$B$1)</f>
        <v>3.5000078822871</v>
      </c>
      <c r="T3464" t="str">
        <f>f_info_investtype(A3464)</f>
        <v>混合债券型二级基金</v>
      </c>
      <c r="U3464" t="str">
        <f>f_info_fundmanager(A3464)</f>
        <v>王欢</v>
      </c>
      <c r="V3464">
        <f>f_info_manager_onthepostdays(A3464,1)</f>
        <v>1140</v>
      </c>
      <c r="W3464" s="25">
        <f ca="1">f_return_1w(A3464,"0",参数!$B$2)</f>
        <v>-0.379590395480231</v>
      </c>
      <c r="X3464" s="25">
        <f>f_return_1m(A3464,"0",参数!$B$1)</f>
        <v>2.358714817272</v>
      </c>
      <c r="Y3464" s="25">
        <f>f_return_3m(A3464,0,参数!$B$1)</f>
        <v>2.99893695148058</v>
      </c>
      <c r="Z3464" s="25">
        <f>f_return_6m(A3464,0,参数!B3463)</f>
        <v>2.85421144385313</v>
      </c>
      <c r="AA3464" t="str">
        <f>f_dq_status(A3464,参数!$B$1)</f>
        <v>开放申购|开放赎回</v>
      </c>
      <c r="AB3464" s="17">
        <f ca="1">f_risk_maxdownside(A3464,参数!$B$6,参数!$B$1)</f>
        <v>-4.82189109382856</v>
      </c>
      <c r="AC3464" s="17">
        <f ca="1">f_risk_maxdownside(A3464,参数!$B$4,参数!$B$1)</f>
        <v>-3.29285190317059</v>
      </c>
      <c r="AD3464" t="str">
        <f ca="1">f_risk_maxdownside_date(A3464,参数!$B$6,参数!$B$1)</f>
        <v>20160909-20170601</v>
      </c>
    </row>
    <row r="3465" spans="1:30">
      <c r="A3465" s="15" t="s">
        <v>3493</v>
      </c>
      <c r="B3465" t="str">
        <f>f_info_name(A3465)</f>
        <v>国联安稳健</v>
      </c>
      <c r="C3465" t="str">
        <f>f_info_setupdate(A3465)</f>
        <v>2003-08-08</v>
      </c>
      <c r="D3465" s="16">
        <f t="shared" si="54"/>
        <v>6380</v>
      </c>
      <c r="F3465" s="17">
        <f>f_netasset_total(A3465,参数!$B$1,100000000)</f>
        <v>2.1706627714</v>
      </c>
      <c r="G3465" s="17">
        <f ca="1">f_nav_adjustedreturn(A3465,参数!$B$2,参数!$B$1)</f>
        <v>59.9594360130463</v>
      </c>
      <c r="H3465" s="17">
        <f ca="1">f_nav_periodreturnrankingper(A3465,参数!$B$2,参数!$B$1,3)</f>
        <v>21.3333333333333</v>
      </c>
      <c r="I3465" s="17">
        <f ca="1">f_nav_adjustedreturn(A3465,参数!$B$3,参数!$B$2)</f>
        <v>23.6234386996821</v>
      </c>
      <c r="J3465" s="17">
        <f ca="1">f_nav_periodreturnrankingper(A3465,参数!$B$3,参数!$B$2,3)</f>
        <v>54.7619047619048</v>
      </c>
      <c r="K3465" s="17">
        <f ca="1">f_nav_adjustedreturn(A3465,参数!$B$4,参数!$B$3)</f>
        <v>-16.9464428457234</v>
      </c>
      <c r="L3465" s="17">
        <f ca="1">f_nav_periodreturnrankingper(A3465,参数!$B$4,参数!$B$3,3)</f>
        <v>45.4545454545455</v>
      </c>
      <c r="M3465" s="17">
        <f ca="1">f_nav_adjustedreturn(A3465,参数!$B$5,参数!$B$4)</f>
        <v>25.5413245265215</v>
      </c>
      <c r="N3465" s="17">
        <f ca="1">f_nav_periodreturnrankingper(A3465,参数!$B$5,参数!$B$4,3)</f>
        <v>23.3333333333333</v>
      </c>
      <c r="O3465" s="17">
        <f ca="1">f_nav_adjustedreturn(A3465,参数!$B$6,参数!$B$5)</f>
        <v>8.72228987820206</v>
      </c>
      <c r="P3465" s="17">
        <f ca="1">f_nav_periodreturnrankingper(A3465,参数!$B$6,参数!$B$5,3)</f>
        <v>21.4285714285714</v>
      </c>
      <c r="Q3465" s="25">
        <f>f_return(A3465,1,参数!$B$1-365/2,参数!$B$1)</f>
        <v>74.2757671755479</v>
      </c>
      <c r="R3465" s="25">
        <f ca="1">f_return(A3465,1,参数!$B$4,参数!$B$1)</f>
        <v>17.9661598389185</v>
      </c>
      <c r="S3465" s="25">
        <f ca="1">f_return(A3465,1,参数!$B$6,参数!$B$1)</f>
        <v>17.4943088690364</v>
      </c>
      <c r="T3465" t="str">
        <f>f_info_investtype(A3465)</f>
        <v>平衡混合型基金</v>
      </c>
      <c r="U3465" t="str">
        <f>f_info_fundmanager(A3465)</f>
        <v>刘斌</v>
      </c>
      <c r="V3465">
        <f>f_info_manager_onthepostdays(A3465,1)</f>
        <v>2602</v>
      </c>
      <c r="W3465" s="25">
        <f ca="1">f_return_1w(A3465,"0",参数!$B$2)</f>
        <v>-2.53968253968254</v>
      </c>
      <c r="X3465" s="25">
        <f>f_return_1m(A3465,"0",参数!$B$1)</f>
        <v>9.64553439991075</v>
      </c>
      <c r="Y3465" s="25">
        <f>f_return_3m(A3465,0,参数!$B$1)</f>
        <v>19.1622462135529</v>
      </c>
      <c r="Z3465" s="25">
        <f>f_return_6m(A3465,0,参数!B3464)</f>
        <v>30.4700555111621</v>
      </c>
      <c r="AA3465" t="str">
        <f>f_dq_status(A3465,参数!$B$1)</f>
        <v>暂停大额申购|开放赎回</v>
      </c>
      <c r="AB3465" s="17">
        <f ca="1">f_risk_maxdownside(A3465,参数!$B$6,参数!$B$1)</f>
        <v>-24.4250594766059</v>
      </c>
      <c r="AC3465" s="17">
        <f ca="1">f_risk_maxdownside(A3465,参数!$B$4,参数!$B$1)</f>
        <v>-23.6989591673339</v>
      </c>
      <c r="AD3465" t="str">
        <f ca="1">f_risk_maxdownside_date(A3465,参数!$B$6,参数!$B$1)</f>
        <v>20180125-20181018</v>
      </c>
    </row>
    <row r="3466" spans="1:30">
      <c r="A3466" s="15" t="s">
        <v>3494</v>
      </c>
      <c r="B3466" t="str">
        <f>f_info_name(A3466)</f>
        <v>国联安小盘精选</v>
      </c>
      <c r="C3466" t="str">
        <f>f_info_setupdate(A3466)</f>
        <v>2004-04-12</v>
      </c>
      <c r="D3466" s="16">
        <f t="shared" si="54"/>
        <v>6132</v>
      </c>
      <c r="F3466" s="17">
        <f>f_netasset_total(A3466,参数!$B$1,100000000)</f>
        <v>9.7881560918</v>
      </c>
      <c r="G3466" s="17">
        <f ca="1">f_nav_adjustedreturn(A3466,参数!$B$2,参数!$B$1)</f>
        <v>45.0300894949999</v>
      </c>
      <c r="H3466" s="17">
        <f ca="1">f_nav_periodreturnrankingper(A3466,参数!$B$2,参数!$B$1,3)</f>
        <v>84.0039254170756</v>
      </c>
      <c r="I3466" s="17">
        <f ca="1">f_nav_adjustedreturn(A3466,参数!$B$3,参数!$B$2)</f>
        <v>24.7953216374269</v>
      </c>
      <c r="J3466" s="17">
        <f ca="1">f_nav_periodreturnrankingper(A3466,参数!$B$3,参数!$B$2,3)</f>
        <v>84.9862258953168</v>
      </c>
      <c r="K3466" s="17">
        <f ca="1">f_nav_adjustedreturn(A3466,参数!$B$4,参数!$B$3)</f>
        <v>-25.8456201214224</v>
      </c>
      <c r="L3466" s="17">
        <f ca="1">f_nav_periodreturnrankingper(A3466,参数!$B$4,参数!$B$3,3)</f>
        <v>60.6529209621993</v>
      </c>
      <c r="M3466" s="17">
        <f ca="1">f_nav_adjustedreturn(A3466,参数!$B$5,参数!$B$4)</f>
        <v>16.2480777565724</v>
      </c>
      <c r="N3466" s="17">
        <f ca="1">f_nav_periodreturnrankingper(A3466,参数!$B$5,参数!$B$4,3)</f>
        <v>62.2568093385214</v>
      </c>
      <c r="O3466" s="17">
        <f ca="1">f_nav_adjustedreturn(A3466,参数!$B$6,参数!$B$5)</f>
        <v>6.16583329650474</v>
      </c>
      <c r="P3466" s="17">
        <f ca="1">f_nav_periodreturnrankingper(A3466,参数!$B$6,参数!$B$5,3)</f>
        <v>38.8308977035491</v>
      </c>
      <c r="Q3466" s="25">
        <f>f_return(A3466,1,参数!$B$1-365/2,参数!$B$1)</f>
        <v>29.9331561066505</v>
      </c>
      <c r="R3466" s="25">
        <f ca="1">f_return(A3466,1,参数!$B$4,参数!$B$1)</f>
        <v>10.2957747910069</v>
      </c>
      <c r="S3466" s="25">
        <f ca="1">f_return(A3466,1,参数!$B$6,参数!$B$1)</f>
        <v>10.5221001799394</v>
      </c>
      <c r="T3466" t="str">
        <f>f_info_investtype(A3466)</f>
        <v>偏股混合型基金</v>
      </c>
      <c r="U3466" t="str">
        <f>f_info_fundmanager(A3466)</f>
        <v>邹新进</v>
      </c>
      <c r="V3466">
        <f>f_info_manager_onthepostdays(A3466,1)</f>
        <v>3995</v>
      </c>
      <c r="W3466" s="25">
        <f ca="1">f_return_1w(A3466,"0",参数!$B$2)</f>
        <v>-3</v>
      </c>
      <c r="X3466" s="25">
        <f>f_return_1m(A3466,"0",参数!$B$1)</f>
        <v>3.07858183614213</v>
      </c>
      <c r="Y3466" s="25">
        <f>f_return_3m(A3466,0,参数!$B$1)</f>
        <v>6.69672473853098</v>
      </c>
      <c r="Z3466" s="25">
        <f>f_return_6m(A3466,0,参数!B3465)</f>
        <v>1.65905924249748</v>
      </c>
      <c r="AA3466" t="str">
        <f>f_dq_status(A3466,参数!$B$1)</f>
        <v>开放申购|开放赎回</v>
      </c>
      <c r="AB3466" s="17">
        <f ca="1">f_risk_maxdownside(A3466,参数!$B$6,参数!$B$1)</f>
        <v>-30.8089500860585</v>
      </c>
      <c r="AC3466" s="17">
        <f ca="1">f_risk_maxdownside(A3466,参数!$B$4,参数!$B$1)</f>
        <v>-30.2688638334779</v>
      </c>
      <c r="AD3466" t="str">
        <f ca="1">f_risk_maxdownside_date(A3466,参数!$B$6,参数!$B$1)</f>
        <v>20180124-20190103</v>
      </c>
    </row>
    <row r="3467" spans="1:30">
      <c r="A3467" s="15" t="s">
        <v>3495</v>
      </c>
      <c r="B3467" t="str">
        <f>f_info_name(A3467)</f>
        <v>国联安精选</v>
      </c>
      <c r="C3467" t="str">
        <f>f_info_setupdate(A3467)</f>
        <v>2005-12-28</v>
      </c>
      <c r="D3467" s="16">
        <f t="shared" si="54"/>
        <v>5507</v>
      </c>
      <c r="F3467" s="17">
        <f>f_netasset_total(A3467,参数!$B$1,100000000)</f>
        <v>14.29896512</v>
      </c>
      <c r="G3467" s="17">
        <f ca="1">f_nav_adjustedreturn(A3467,参数!$B$2,参数!$B$1)</f>
        <v>53.5542988514378</v>
      </c>
      <c r="H3467" s="17">
        <f ca="1">f_nav_periodreturnrankingper(A3467,参数!$B$2,参数!$B$1,3)</f>
        <v>74.0922473012758</v>
      </c>
      <c r="I3467" s="17">
        <f ca="1">f_nav_adjustedreturn(A3467,参数!$B$3,参数!$B$2)</f>
        <v>60.146252285192</v>
      </c>
      <c r="J3467" s="17">
        <f ca="1">f_nav_periodreturnrankingper(A3467,参数!$B$3,参数!$B$2,3)</f>
        <v>18.595041322314</v>
      </c>
      <c r="K3467" s="17">
        <f ca="1">f_nav_adjustedreturn(A3467,参数!$B$4,参数!$B$3)</f>
        <v>-35.874647739219</v>
      </c>
      <c r="L3467" s="17">
        <f ca="1">f_nav_periodreturnrankingper(A3467,参数!$B$4,参数!$B$3,3)</f>
        <v>95.1890034364261</v>
      </c>
      <c r="M3467" s="17">
        <f ca="1">f_nav_adjustedreturn(A3467,参数!$B$5,参数!$B$4)</f>
        <v>27.1739270683528</v>
      </c>
      <c r="N3467" s="17">
        <f ca="1">f_nav_periodreturnrankingper(A3467,参数!$B$5,参数!$B$4,3)</f>
        <v>33.852140077821</v>
      </c>
      <c r="O3467" s="17">
        <f ca="1">f_nav_adjustedreturn(A3467,参数!$B$6,参数!$B$5)</f>
        <v>5.00988319484711</v>
      </c>
      <c r="P3467" s="17">
        <f ca="1">f_nav_periodreturnrankingper(A3467,参数!$B$6,参数!$B$5,3)</f>
        <v>43.2150313152401</v>
      </c>
      <c r="Q3467" s="25">
        <f>f_return(A3467,1,参数!$B$1-365/2,参数!$B$1)</f>
        <v>35.7461311290598</v>
      </c>
      <c r="R3467" s="25">
        <f ca="1">f_return(A3467,1,参数!$B$4,参数!$B$1)</f>
        <v>16.3793731351973</v>
      </c>
      <c r="S3467" s="25">
        <f ca="1">f_return(A3467,1,参数!$B$6,参数!$B$1)</f>
        <v>15.9690485711984</v>
      </c>
      <c r="T3467" t="str">
        <f>f_info_investtype(A3467)</f>
        <v>偏股混合型基金</v>
      </c>
      <c r="U3467" t="str">
        <f>f_info_fundmanager(A3467)</f>
        <v>魏东</v>
      </c>
      <c r="V3467">
        <f>f_info_manager_onthepostdays(A3467,1)</f>
        <v>4152</v>
      </c>
      <c r="W3467" s="25">
        <f ca="1">f_return_1w(A3467,"0",参数!$B$2)</f>
        <v>-0.114025085518802</v>
      </c>
      <c r="X3467" s="25">
        <f>f_return_1m(A3467,"0",参数!$B$1)</f>
        <v>9.25426774483378</v>
      </c>
      <c r="Y3467" s="25">
        <f>f_return_3m(A3467,0,参数!$B$1)</f>
        <v>14.9338374291115</v>
      </c>
      <c r="Z3467" s="25">
        <f>f_return_6m(A3467,0,参数!B3466)</f>
        <v>11.542079705489</v>
      </c>
      <c r="AA3467" t="str">
        <f>f_dq_status(A3467,参数!$B$1)</f>
        <v>开放申购|开放赎回</v>
      </c>
      <c r="AB3467" s="17">
        <f ca="1">f_risk_maxdownside(A3467,参数!$B$6,参数!$B$1)</f>
        <v>-40.8739084127147</v>
      </c>
      <c r="AC3467" s="17">
        <f ca="1">f_risk_maxdownside(A3467,参数!$B$4,参数!$B$1)</f>
        <v>-40.8739084127147</v>
      </c>
      <c r="AD3467" t="str">
        <f ca="1">f_risk_maxdownside_date(A3467,参数!$B$6,参数!$B$1)</f>
        <v>20180403-20190103</v>
      </c>
    </row>
    <row r="3468" spans="1:30">
      <c r="A3468" s="15" t="s">
        <v>3496</v>
      </c>
      <c r="B3468" t="str">
        <f>f_info_name(A3468)</f>
        <v>国联安优势</v>
      </c>
      <c r="C3468" t="str">
        <f>f_info_setupdate(A3468)</f>
        <v>2007-01-24</v>
      </c>
      <c r="D3468" s="16">
        <f t="shared" si="54"/>
        <v>5115</v>
      </c>
      <c r="F3468" s="17">
        <f>f_netasset_total(A3468,参数!$B$1,100000000)</f>
        <v>14.0001630911</v>
      </c>
      <c r="G3468" s="17">
        <f ca="1">f_nav_adjustedreturn(A3468,参数!$B$2,参数!$B$1)</f>
        <v>74.004241473393</v>
      </c>
      <c r="H3468" s="17">
        <f ca="1">f_nav_periodreturnrankingper(A3468,参数!$B$2,参数!$B$1,3)</f>
        <v>40.8243375858685</v>
      </c>
      <c r="I3468" s="17">
        <f ca="1">f_nav_adjustedreturn(A3468,参数!$B$3,参数!$B$2)</f>
        <v>27.6314904782752</v>
      </c>
      <c r="J3468" s="17">
        <f ca="1">f_nav_periodreturnrankingper(A3468,参数!$B$3,参数!$B$2,3)</f>
        <v>80.3030303030303</v>
      </c>
      <c r="K3468" s="17">
        <f ca="1">f_nav_adjustedreturn(A3468,参数!$B$4,参数!$B$3)</f>
        <v>-20.845432569775</v>
      </c>
      <c r="L3468" s="17">
        <f ca="1">f_nav_periodreturnrankingper(A3468,参数!$B$4,参数!$B$3,3)</f>
        <v>33.6769759450172</v>
      </c>
      <c r="M3468" s="17">
        <f ca="1">f_nav_adjustedreturn(A3468,参数!$B$5,参数!$B$4)</f>
        <v>27.7505965966627</v>
      </c>
      <c r="N3468" s="17">
        <f ca="1">f_nav_periodreturnrankingper(A3468,参数!$B$5,参数!$B$4,3)</f>
        <v>32.4902723735409</v>
      </c>
      <c r="O3468" s="17">
        <f ca="1">f_nav_adjustedreturn(A3468,参数!$B$6,参数!$B$5)</f>
        <v>9.52234669883226</v>
      </c>
      <c r="P3468" s="17">
        <f ca="1">f_nav_periodreturnrankingper(A3468,参数!$B$6,参数!$B$5,3)</f>
        <v>27.1398747390397</v>
      </c>
      <c r="Q3468" s="25">
        <f>f_return(A3468,1,参数!$B$1-365/2,参数!$B$1)</f>
        <v>93.2366452437625</v>
      </c>
      <c r="R3468" s="25">
        <f ca="1">f_return(A3468,1,参数!$B$4,参数!$B$1)</f>
        <v>20.6674236738245</v>
      </c>
      <c r="S3468" s="25">
        <f ca="1">f_return(A3468,1,参数!$B$6,参数!$B$1)</f>
        <v>19.6370310521172</v>
      </c>
      <c r="T3468" t="str">
        <f>f_info_investtype(A3468)</f>
        <v>偏股混合型基金</v>
      </c>
      <c r="U3468" t="str">
        <f>f_info_fundmanager(A3468)</f>
        <v>刘斌</v>
      </c>
      <c r="V3468">
        <f>f_info_manager_onthepostdays(A3468,1)</f>
        <v>2116</v>
      </c>
      <c r="W3468" s="25">
        <f ca="1">f_return_1w(A3468,"0",参数!$B$2)</f>
        <v>-3.61445783132532</v>
      </c>
      <c r="X3468" s="25">
        <f>f_return_1m(A3468,"0",参数!$B$1)</f>
        <v>10.1790763209157</v>
      </c>
      <c r="Y3468" s="25">
        <f>f_return_3m(A3468,0,参数!$B$1)</f>
        <v>21.5417833383643</v>
      </c>
      <c r="Z3468" s="25">
        <f>f_return_6m(A3468,0,参数!B3467)</f>
        <v>35.3015668022114</v>
      </c>
      <c r="AA3468" t="str">
        <f>f_dq_status(A3468,参数!$B$1)</f>
        <v>开放申购|开放赎回</v>
      </c>
      <c r="AB3468" s="17">
        <f ca="1">f_risk_maxdownside(A3468,参数!$B$6,参数!$B$1)</f>
        <v>-30.1108674251111</v>
      </c>
      <c r="AC3468" s="17">
        <f ca="1">f_risk_maxdownside(A3468,参数!$B$4,参数!$B$1)</f>
        <v>-29.309998831816</v>
      </c>
      <c r="AD3468" t="str">
        <f ca="1">f_risk_maxdownside_date(A3468,参数!$B$6,参数!$B$1)</f>
        <v>20180125-20181018</v>
      </c>
    </row>
    <row r="3469" spans="1:30">
      <c r="A3469" s="15" t="s">
        <v>3497</v>
      </c>
      <c r="B3469" t="str">
        <f>f_info_name(A3469)</f>
        <v>国联安红利</v>
      </c>
      <c r="C3469" t="str">
        <f>f_info_setupdate(A3469)</f>
        <v>2008-10-22</v>
      </c>
      <c r="D3469" s="16">
        <f t="shared" si="54"/>
        <v>4478</v>
      </c>
      <c r="F3469" s="17">
        <f>f_netasset_total(A3469,参数!$B$1,100000000)</f>
        <v>1.4710011953</v>
      </c>
      <c r="G3469" s="17">
        <f ca="1">f_nav_adjustedreturn(A3469,参数!$B$2,参数!$B$1)</f>
        <v>19.7674418604651</v>
      </c>
      <c r="H3469" s="17">
        <f ca="1">f_nav_periodreturnrankingper(A3469,参数!$B$2,参数!$B$1,3)</f>
        <v>97.6447497546614</v>
      </c>
      <c r="I3469" s="17">
        <f ca="1">f_nav_adjustedreturn(A3469,参数!$B$3,参数!$B$2)</f>
        <v>14.3893591293833</v>
      </c>
      <c r="J3469" s="17">
        <f ca="1">f_nav_periodreturnrankingper(A3469,参数!$B$3,参数!$B$2,3)</f>
        <v>95.7300275482094</v>
      </c>
      <c r="K3469" s="17">
        <f ca="1">f_nav_adjustedreturn(A3469,参数!$B$4,参数!$B$3)</f>
        <v>-32.9278183292782</v>
      </c>
      <c r="L3469" s="17">
        <f ca="1">f_nav_periodreturnrankingper(A3469,参数!$B$4,参数!$B$3,3)</f>
        <v>91.0652920962199</v>
      </c>
      <c r="M3469" s="17">
        <f ca="1">f_nav_adjustedreturn(A3469,参数!$B$5,参数!$B$4)</f>
        <v>17.4904942965779</v>
      </c>
      <c r="N3469" s="17">
        <f ca="1">f_nav_periodreturnrankingper(A3469,参数!$B$5,参数!$B$4,3)</f>
        <v>58.7548638132296</v>
      </c>
      <c r="O3469" s="17">
        <f ca="1">f_nav_adjustedreturn(A3469,参数!$B$6,参数!$B$5)</f>
        <v>-3.27954878257377</v>
      </c>
      <c r="P3469" s="17">
        <f ca="1">f_nav_periodreturnrankingper(A3469,参数!$B$6,参数!$B$5,3)</f>
        <v>73.0688935281837</v>
      </c>
      <c r="Q3469" s="25">
        <f>f_return(A3469,1,参数!$B$1-365/2,参数!$B$1)</f>
        <v>20.5797779413668</v>
      </c>
      <c r="R3469" s="25">
        <f ca="1">f_return(A3469,1,参数!$B$4,参数!$B$1)</f>
        <v>-2.77750032363403</v>
      </c>
      <c r="S3469" s="25">
        <f ca="1">f_return(A3469,1,参数!$B$6,参数!$B$1)</f>
        <v>0.761712805714532</v>
      </c>
      <c r="T3469" t="str">
        <f>f_info_investtype(A3469)</f>
        <v>偏股混合型基金</v>
      </c>
      <c r="U3469" t="str">
        <f>f_info_fundmanager(A3469)</f>
        <v>徐俊</v>
      </c>
      <c r="V3469">
        <f>f_info_manager_onthepostdays(A3469,1)</f>
        <v>598</v>
      </c>
      <c r="W3469" s="25">
        <f ca="1">f_return_1w(A3469,"0",参数!$B$2)</f>
        <v>-3.76398779247202</v>
      </c>
      <c r="X3469" s="25">
        <f>f_return_1m(A3469,"0",参数!$B$1)</f>
        <v>7.29166666666666</v>
      </c>
      <c r="Y3469" s="25">
        <f>f_return_3m(A3469,0,参数!$B$1)</f>
        <v>3.75457875457876</v>
      </c>
      <c r="Z3469" s="25">
        <f>f_return_6m(A3469,0,参数!B3468)</f>
        <v>6.5573770491803</v>
      </c>
      <c r="AA3469" t="str">
        <f>f_dq_status(A3469,参数!$B$1)</f>
        <v>开放申购|开放赎回</v>
      </c>
      <c r="AB3469" s="17">
        <f ca="1">f_risk_maxdownside(A3469,参数!$B$6,参数!$B$1)</f>
        <v>-45.8947368421053</v>
      </c>
      <c r="AC3469" s="17">
        <f ca="1">f_risk_maxdownside(A3469,参数!$B$4,参数!$B$1)</f>
        <v>-43.1834929992631</v>
      </c>
      <c r="AD3469" t="str">
        <f ca="1">f_risk_maxdownside_date(A3469,参数!$B$6,参数!$B$1)</f>
        <v>20171111-20190103</v>
      </c>
    </row>
    <row r="3470" spans="1:30">
      <c r="A3470" s="15" t="s">
        <v>3498</v>
      </c>
      <c r="B3470" t="str">
        <f>f_info_name(A3470)</f>
        <v>国联安主题驱动</v>
      </c>
      <c r="C3470" t="str">
        <f>f_info_setupdate(A3470)</f>
        <v>2009-08-26</v>
      </c>
      <c r="D3470" s="16">
        <f t="shared" si="54"/>
        <v>4170</v>
      </c>
      <c r="F3470" s="17">
        <f>f_netasset_total(A3470,参数!$B$1,100000000)</f>
        <v>2.0192174067</v>
      </c>
      <c r="G3470" s="17">
        <f ca="1">f_nav_adjustedreturn(A3470,参数!$B$2,参数!$B$1)</f>
        <v>92.1585194486487</v>
      </c>
      <c r="H3470" s="17">
        <f ca="1">f_nav_periodreturnrankingper(A3470,参数!$B$2,参数!$B$1,3)</f>
        <v>16.1923454367026</v>
      </c>
      <c r="I3470" s="17">
        <f ca="1">f_nav_adjustedreturn(A3470,参数!$B$3,参数!$B$2)</f>
        <v>46.1822554324487</v>
      </c>
      <c r="J3470" s="17">
        <f ca="1">f_nav_periodreturnrankingper(A3470,参数!$B$3,参数!$B$2,3)</f>
        <v>42.5619834710744</v>
      </c>
      <c r="K3470" s="17">
        <f ca="1">f_nav_adjustedreturn(A3470,参数!$B$4,参数!$B$3)</f>
        <v>-23.9615987460815</v>
      </c>
      <c r="L3470" s="17">
        <f ca="1">f_nav_periodreturnrankingper(A3470,参数!$B$4,参数!$B$3,3)</f>
        <v>48.9690721649485</v>
      </c>
      <c r="M3470" s="17">
        <f ca="1">f_nav_adjustedreturn(A3470,参数!$B$5,参数!$B$4)</f>
        <v>32.4072476272649</v>
      </c>
      <c r="N3470" s="17">
        <f ca="1">f_nav_periodreturnrankingper(A3470,参数!$B$5,参数!$B$4,3)</f>
        <v>23.7354085603113</v>
      </c>
      <c r="O3470" s="17">
        <f ca="1">f_nav_adjustedreturn(A3470,参数!$B$6,参数!$B$5)</f>
        <v>-25.9847522236341</v>
      </c>
      <c r="P3470" s="17">
        <f ca="1">f_nav_periodreturnrankingper(A3470,参数!$B$6,参数!$B$5,3)</f>
        <v>99.7912317327766</v>
      </c>
      <c r="Q3470" s="25">
        <f>f_return(A3470,1,参数!$B$1-365/2,参数!$B$1)</f>
        <v>100.013581146035</v>
      </c>
      <c r="R3470" s="25">
        <f ca="1">f_return(A3470,1,参数!$B$4,参数!$B$1)</f>
        <v>28.7544318991249</v>
      </c>
      <c r="S3470" s="25">
        <f ca="1">f_return(A3470,1,参数!$B$6,参数!$B$1)</f>
        <v>15.731972828643</v>
      </c>
      <c r="T3470" t="str">
        <f>f_info_investtype(A3470)</f>
        <v>偏股混合型基金</v>
      </c>
      <c r="U3470" t="str">
        <f>f_info_fundmanager(A3470)</f>
        <v>张汉毅</v>
      </c>
      <c r="V3470">
        <f>f_info_manager_onthepostdays(A3470,1)</f>
        <v>1511</v>
      </c>
      <c r="W3470" s="25">
        <f ca="1">f_return_1w(A3470,"0",参数!$B$2)</f>
        <v>-1.05801650970817</v>
      </c>
      <c r="X3470" s="25">
        <f>f_return_1m(A3470,"0",参数!$B$1)</f>
        <v>14.9240983033739</v>
      </c>
      <c r="Y3470" s="25">
        <f>f_return_3m(A3470,0,参数!$B$1)</f>
        <v>30.8042421564295</v>
      </c>
      <c r="Z3470" s="25">
        <f>f_return_6m(A3470,0,参数!B3469)</f>
        <v>35.389383241486</v>
      </c>
      <c r="AA3470" t="str">
        <f>f_dq_status(A3470,参数!$B$1)</f>
        <v>开放申购|开放赎回</v>
      </c>
      <c r="AB3470" s="17">
        <f ca="1">f_risk_maxdownside(A3470,参数!$B$6,参数!$B$1)</f>
        <v>-31.4875</v>
      </c>
      <c r="AC3470" s="17">
        <f ca="1">f_risk_maxdownside(A3470,参数!$B$4,参数!$B$1)</f>
        <v>-28.5677049393979</v>
      </c>
      <c r="AD3470" t="str">
        <f ca="1">f_risk_maxdownside_date(A3470,参数!$B$6,参数!$B$1)</f>
        <v>20160223-20190103</v>
      </c>
    </row>
    <row r="3471" spans="1:30">
      <c r="A3471" s="15" t="s">
        <v>3499</v>
      </c>
      <c r="B3471" t="str">
        <f>f_info_name(A3471)</f>
        <v>国联安优选行业</v>
      </c>
      <c r="C3471" t="str">
        <f>f_info_setupdate(A3471)</f>
        <v>2011-05-23</v>
      </c>
      <c r="D3471" s="16">
        <f t="shared" si="54"/>
        <v>3535</v>
      </c>
      <c r="F3471" s="17">
        <f>f_netasset_total(A3471,参数!$B$1,100000000)</f>
        <v>21.7183002569</v>
      </c>
      <c r="G3471" s="17">
        <f ca="1">f_nav_adjustedreturn(A3471,参数!$B$2,参数!$B$1)</f>
        <v>56.7069373520986</v>
      </c>
      <c r="H3471" s="17">
        <f ca="1">f_nav_periodreturnrankingper(A3471,参数!$B$2,参数!$B$1,3)</f>
        <v>67.909715407262</v>
      </c>
      <c r="I3471" s="17">
        <f ca="1">f_nav_adjustedreturn(A3471,参数!$B$3,参数!$B$2)</f>
        <v>117.391696750903</v>
      </c>
      <c r="J3471" s="17">
        <f ca="1">f_nav_periodreturnrankingper(A3471,参数!$B$3,参数!$B$2,3)</f>
        <v>0.550964187327824</v>
      </c>
      <c r="K3471" s="17">
        <f ca="1">f_nav_adjustedreturn(A3471,参数!$B$4,参数!$B$3)</f>
        <v>-27.2058340450693</v>
      </c>
      <c r="L3471" s="17">
        <f ca="1">f_nav_periodreturnrankingper(A3471,参数!$B$4,参数!$B$3,3)</f>
        <v>68.213058419244</v>
      </c>
      <c r="M3471" s="17">
        <f ca="1">f_nav_adjustedreturn(A3471,参数!$B$5,参数!$B$4)</f>
        <v>2.75510204081633</v>
      </c>
      <c r="N3471" s="17">
        <f ca="1">f_nav_periodreturnrankingper(A3471,参数!$B$5,参数!$B$4,3)</f>
        <v>89.1050583657588</v>
      </c>
      <c r="O3471" s="17">
        <f ca="1">f_nav_adjustedreturn(A3471,参数!$B$6,参数!$B$5)</f>
        <v>-14.5760743321719</v>
      </c>
      <c r="P3471" s="17">
        <f ca="1">f_nav_periodreturnrankingper(A3471,参数!$B$6,参数!$B$5,3)</f>
        <v>94.9895615866388</v>
      </c>
      <c r="Q3471" s="25">
        <f>f_return(A3471,1,参数!$B$1-365/2,参数!$B$1)</f>
        <v>42.0100275181366</v>
      </c>
      <c r="R3471" s="25">
        <f ca="1">f_return(A3471,1,参数!$B$4,参数!$B$1)</f>
        <v>35.318120416286</v>
      </c>
      <c r="S3471" s="25">
        <f ca="1">f_return(A3471,1,参数!$B$6,参数!$B$1)</f>
        <v>16.9749680640878</v>
      </c>
      <c r="T3471" t="str">
        <f>f_info_investtype(A3471)</f>
        <v>偏股混合型基金</v>
      </c>
      <c r="U3471" t="str">
        <f>f_info_fundmanager(A3471)</f>
        <v>潘明</v>
      </c>
      <c r="V3471">
        <f>f_info_manager_onthepostdays(A3471,1)</f>
        <v>2553</v>
      </c>
      <c r="W3471" s="25">
        <f ca="1">f_return_1w(A3471,"0",参数!$B$2)</f>
        <v>4.44454080305264</v>
      </c>
      <c r="X3471" s="25">
        <f>f_return_1m(A3471,"0",参数!$B$1)</f>
        <v>21.1516240852484</v>
      </c>
      <c r="Y3471" s="25">
        <f>f_return_3m(A3471,0,参数!$B$1)</f>
        <v>33.0021141649049</v>
      </c>
      <c r="Z3471" s="25">
        <f>f_return_6m(A3471,0,参数!B3470)</f>
        <v>12.3081208219856</v>
      </c>
      <c r="AA3471" t="str">
        <f>f_dq_status(A3471,参数!$B$1)</f>
        <v>开放申购|开放赎回</v>
      </c>
      <c r="AB3471" s="17">
        <f ca="1">f_risk_maxdownside(A3471,参数!$B$6,参数!$B$1)</f>
        <v>-43.5412452850817</v>
      </c>
      <c r="AC3471" s="17">
        <f ca="1">f_risk_maxdownside(A3471,参数!$B$4,参数!$B$1)</f>
        <v>-36.7699277580507</v>
      </c>
      <c r="AD3471" t="str">
        <f ca="1">f_risk_maxdownside_date(A3471,参数!$B$6,参数!$B$1)</f>
        <v>20171114-20181016</v>
      </c>
    </row>
    <row r="3472" spans="1:30">
      <c r="A3472" s="15" t="s">
        <v>3500</v>
      </c>
      <c r="B3472" t="str">
        <f>f_info_name(A3472)</f>
        <v>景顺长城优选</v>
      </c>
      <c r="C3472" t="str">
        <f>f_info_setupdate(A3472)</f>
        <v>2003-10-24</v>
      </c>
      <c r="D3472" s="16">
        <f t="shared" si="54"/>
        <v>6303</v>
      </c>
      <c r="F3472" s="17">
        <f>f_netasset_total(A3472,参数!$B$1,100000000)</f>
        <v>63.8595351745</v>
      </c>
      <c r="G3472" s="17">
        <f ca="1">f_nav_adjustedreturn(A3472,参数!$B$2,参数!$B$1)</f>
        <v>49.5071338771416</v>
      </c>
      <c r="H3472" s="17">
        <f ca="1">f_nav_periodreturnrankingper(A3472,参数!$B$2,参数!$B$1,3)</f>
        <v>79.4896957801766</v>
      </c>
      <c r="I3472" s="17">
        <f ca="1">f_nav_adjustedreturn(A3472,参数!$B$3,参数!$B$2)</f>
        <v>57.0987265528319</v>
      </c>
      <c r="J3472" s="17">
        <f ca="1">f_nav_periodreturnrankingper(A3472,参数!$B$3,参数!$B$2,3)</f>
        <v>23.8292011019284</v>
      </c>
      <c r="K3472" s="17">
        <f ca="1">f_nav_adjustedreturn(A3472,参数!$B$4,参数!$B$3)</f>
        <v>-18.4007852034757</v>
      </c>
      <c r="L3472" s="17">
        <f ca="1">f_nav_periodreturnrankingper(A3472,参数!$B$4,参数!$B$3,3)</f>
        <v>23.0240549828179</v>
      </c>
      <c r="M3472" s="17">
        <f ca="1">f_nav_adjustedreturn(A3472,参数!$B$5,参数!$B$4)</f>
        <v>27.4681905959333</v>
      </c>
      <c r="N3472" s="17">
        <f ca="1">f_nav_periodreturnrankingper(A3472,参数!$B$5,参数!$B$4,3)</f>
        <v>32.8793774319066</v>
      </c>
      <c r="O3472" s="17">
        <f ca="1">f_nav_adjustedreturn(A3472,参数!$B$6,参数!$B$5)</f>
        <v>12.9934125213963</v>
      </c>
      <c r="P3472" s="17">
        <f ca="1">f_nav_periodreturnrankingper(A3472,参数!$B$6,参数!$B$5,3)</f>
        <v>16.9102296450939</v>
      </c>
      <c r="Q3472" s="25">
        <f>f_return(A3472,1,参数!$B$1-365/2,参数!$B$1)</f>
        <v>65.0560609079385</v>
      </c>
      <c r="R3472" s="25">
        <f ca="1">f_return(A3472,1,参数!$B$4,参数!$B$1)</f>
        <v>24.1902768836298</v>
      </c>
      <c r="S3472" s="25">
        <f ca="1">f_return(A3472,1,参数!$B$6,参数!$B$1)</f>
        <v>22.4431624745087</v>
      </c>
      <c r="T3472" t="str">
        <f>f_info_investtype(A3472)</f>
        <v>偏股混合型基金</v>
      </c>
      <c r="U3472" t="str">
        <f>f_info_fundmanager(A3472)</f>
        <v>杨锐文</v>
      </c>
      <c r="V3472">
        <f>f_info_manager_onthepostdays(A3472,1)</f>
        <v>2301</v>
      </c>
      <c r="W3472" s="25">
        <f ca="1">f_return_1w(A3472,"0",参数!$B$2)</f>
        <v>1.81129834459209</v>
      </c>
      <c r="X3472" s="25">
        <f>f_return_1m(A3472,"0",参数!$B$1)</f>
        <v>3.18230424581695</v>
      </c>
      <c r="Y3472" s="25">
        <f>f_return_3m(A3472,0,参数!$B$1)</f>
        <v>17.1976646733538</v>
      </c>
      <c r="Z3472" s="25">
        <f>f_return_6m(A3472,0,参数!B3471)</f>
        <v>17.7998388629844</v>
      </c>
      <c r="AA3472" t="str">
        <f>f_dq_status(A3472,参数!$B$1)</f>
        <v>开放申购|开放赎回</v>
      </c>
      <c r="AB3472" s="17">
        <f ca="1">f_risk_maxdownside(A3472,参数!$B$6,参数!$B$1)</f>
        <v>-28.6743490260582</v>
      </c>
      <c r="AC3472" s="17">
        <f ca="1">f_risk_maxdownside(A3472,参数!$B$4,参数!$B$1)</f>
        <v>-28.6103471057076</v>
      </c>
      <c r="AD3472" t="str">
        <f ca="1">f_risk_maxdownside_date(A3472,参数!$B$6,参数!$B$1)</f>
        <v>20171114-20181018</v>
      </c>
    </row>
    <row r="3473" spans="1:30">
      <c r="A3473" s="15" t="s">
        <v>3501</v>
      </c>
      <c r="B3473" t="str">
        <f>f_info_name(A3473)</f>
        <v>景顺长城动力平衡</v>
      </c>
      <c r="C3473" t="str">
        <f>f_info_setupdate(A3473)</f>
        <v>2003-10-24</v>
      </c>
      <c r="D3473" s="16">
        <f t="shared" si="54"/>
        <v>6303</v>
      </c>
      <c r="F3473" s="17">
        <f>f_netasset_total(A3473,参数!$B$1,100000000)</f>
        <v>16.2624287375</v>
      </c>
      <c r="G3473" s="17">
        <f ca="1">f_nav_adjustedreturn(A3473,参数!$B$2,参数!$B$1)</f>
        <v>53.7059141885189</v>
      </c>
      <c r="H3473" s="17">
        <f ca="1">f_nav_periodreturnrankingper(A3473,参数!$B$2,参数!$B$1,3)</f>
        <v>40.7623080995236</v>
      </c>
      <c r="I3473" s="17">
        <f ca="1">f_nav_adjustedreturn(A3473,参数!$B$3,参数!$B$2)</f>
        <v>39.6253312068343</v>
      </c>
      <c r="J3473" s="17">
        <f ca="1">f_nav_periodreturnrankingper(A3473,参数!$B$3,参数!$B$2,3)</f>
        <v>30.3790412486065</v>
      </c>
      <c r="K3473" s="17">
        <f ca="1">f_nav_adjustedreturn(A3473,参数!$B$4,参数!$B$3)</f>
        <v>-25.0448903114997</v>
      </c>
      <c r="L3473" s="17">
        <f ca="1">f_nav_periodreturnrankingper(A3473,参数!$B$4,参数!$B$3,3)</f>
        <v>83.183568677792</v>
      </c>
      <c r="M3473" s="17">
        <f ca="1">f_nav_adjustedreturn(A3473,参数!$B$5,参数!$B$4)</f>
        <v>50.8432400519795</v>
      </c>
      <c r="N3473" s="17">
        <f ca="1">f_nav_periodreturnrankingper(A3473,参数!$B$5,参数!$B$4,3)</f>
        <v>2.20646178092987</v>
      </c>
      <c r="O3473" s="17">
        <f ca="1">f_nav_adjustedreturn(A3473,参数!$B$6,参数!$B$5)</f>
        <v>15.9151547491996</v>
      </c>
      <c r="P3473" s="17">
        <f ca="1">f_nav_periodreturnrankingper(A3473,参数!$B$6,参数!$B$5,3)</f>
        <v>7.2108843537415</v>
      </c>
      <c r="Q3473" s="25">
        <f>f_return(A3473,1,参数!$B$1-365/2,参数!$B$1)</f>
        <v>44.8045186187749</v>
      </c>
      <c r="R3473" s="25">
        <f ca="1">f_return(A3473,1,参数!$B$4,参数!$B$1)</f>
        <v>17.153667509843</v>
      </c>
      <c r="S3473" s="25">
        <f ca="1">f_return(A3473,1,参数!$B$6,参数!$B$1)</f>
        <v>22.5790308798113</v>
      </c>
      <c r="T3473" t="str">
        <f>f_info_investtype(A3473)</f>
        <v>灵活配置型基金</v>
      </c>
      <c r="U3473" t="str">
        <f>f_info_fundmanager(A3473)</f>
        <v>刘苏</v>
      </c>
      <c r="V3473">
        <f>f_info_manager_onthepostdays(A3473,1)</f>
        <v>1962</v>
      </c>
      <c r="W3473" s="25">
        <f ca="1">f_return_1w(A3473,"0",参数!$B$2)</f>
        <v>-3.36891018659696</v>
      </c>
      <c r="X3473" s="25">
        <f>f_return_1m(A3473,"0",参数!$B$1)</f>
        <v>7.83721728703204</v>
      </c>
      <c r="Y3473" s="25">
        <f>f_return_3m(A3473,0,参数!$B$1)</f>
        <v>12.0056949154073</v>
      </c>
      <c r="Z3473" s="25">
        <f>f_return_6m(A3473,0,参数!B3472)</f>
        <v>18.0019973751511</v>
      </c>
      <c r="AA3473" t="str">
        <f>f_dq_status(A3473,参数!$B$1)</f>
        <v>开放申购|开放赎回</v>
      </c>
      <c r="AB3473" s="17">
        <f ca="1">f_risk_maxdownside(A3473,参数!$B$6,参数!$B$1)</f>
        <v>-30.7698253207606</v>
      </c>
      <c r="AC3473" s="17">
        <f ca="1">f_risk_maxdownside(A3473,参数!$B$4,参数!$B$1)</f>
        <v>-30.7698253207606</v>
      </c>
      <c r="AD3473" t="str">
        <f ca="1">f_risk_maxdownside_date(A3473,参数!$B$6,参数!$B$1)</f>
        <v>20180127-20181029</v>
      </c>
    </row>
    <row r="3474" spans="1:30">
      <c r="A3474" s="15" t="s">
        <v>3502</v>
      </c>
      <c r="B3474" t="str">
        <f>f_info_name(A3474)</f>
        <v>景顺长城内需增长</v>
      </c>
      <c r="C3474" t="str">
        <f>f_info_setupdate(A3474)</f>
        <v>2004-06-25</v>
      </c>
      <c r="D3474" s="16">
        <f t="shared" si="54"/>
        <v>6058</v>
      </c>
      <c r="F3474" s="17">
        <f>f_netasset_total(A3474,参数!$B$1,100000000)</f>
        <v>34.463690855</v>
      </c>
      <c r="G3474" s="17">
        <f ca="1">f_nav_adjustedreturn(A3474,参数!$B$2,参数!$B$1)</f>
        <v>115.056360593119</v>
      </c>
      <c r="H3474" s="17">
        <f ca="1">f_nav_periodreturnrankingper(A3474,参数!$B$2,参数!$B$1,3)</f>
        <v>3.63101079489696</v>
      </c>
      <c r="I3474" s="17">
        <f ca="1">f_nav_adjustedreturn(A3474,参数!$B$3,参数!$B$2)</f>
        <v>58.0452905042174</v>
      </c>
      <c r="J3474" s="17">
        <f ca="1">f_nav_periodreturnrankingper(A3474,参数!$B$3,参数!$B$2,3)</f>
        <v>21.900826446281</v>
      </c>
      <c r="K3474" s="17">
        <f ca="1">f_nav_adjustedreturn(A3474,参数!$B$4,参数!$B$3)</f>
        <v>-18.5050798258345</v>
      </c>
      <c r="L3474" s="17">
        <f ca="1">f_nav_periodreturnrankingper(A3474,参数!$B$4,参数!$B$3,3)</f>
        <v>23.3676975945017</v>
      </c>
      <c r="M3474" s="17">
        <f ca="1">f_nav_adjustedreturn(A3474,参数!$B$5,参数!$B$4)</f>
        <v>22.9053211109066</v>
      </c>
      <c r="N3474" s="17">
        <f ca="1">f_nav_periodreturnrankingper(A3474,参数!$B$5,参数!$B$4,3)</f>
        <v>44.3579766536965</v>
      </c>
      <c r="O3474" s="17">
        <f ca="1">f_nav_adjustedreturn(A3474,参数!$B$6,参数!$B$5)</f>
        <v>3.92201834862384</v>
      </c>
      <c r="P3474" s="17">
        <f ca="1">f_nav_periodreturnrankingper(A3474,参数!$B$6,参数!$B$5,3)</f>
        <v>47.3903966597077</v>
      </c>
      <c r="Q3474" s="25">
        <f>f_return(A3474,1,参数!$B$1-365/2,参数!$B$1)</f>
        <v>133.432593103561</v>
      </c>
      <c r="R3474" s="25">
        <f ca="1">f_return(A3474,1,参数!$B$4,参数!$B$1)</f>
        <v>40.395620442359</v>
      </c>
      <c r="S3474" s="25">
        <f ca="1">f_return(A3474,1,参数!$B$6,参数!$B$1)</f>
        <v>28.4985739276495</v>
      </c>
      <c r="T3474" t="str">
        <f>f_info_investtype(A3474)</f>
        <v>偏股混合型基金</v>
      </c>
      <c r="U3474" t="str">
        <f>f_info_fundmanager(A3474)</f>
        <v>刘彦春</v>
      </c>
      <c r="V3474">
        <f>f_info_manager_onthepostdays(A3474,1)</f>
        <v>1097</v>
      </c>
      <c r="W3474" s="25">
        <f ca="1">f_return_1w(A3474,"0",参数!$B$2)</f>
        <v>-5.60511250166423</v>
      </c>
      <c r="X3474" s="25">
        <f>f_return_1m(A3474,"0",参数!$B$1)</f>
        <v>14.945314482112</v>
      </c>
      <c r="Y3474" s="25">
        <f>f_return_3m(A3474,0,参数!$B$1)</f>
        <v>37.0315086371183</v>
      </c>
      <c r="Z3474" s="25">
        <f>f_return_6m(A3474,0,参数!B3473)</f>
        <v>51.6847660552271</v>
      </c>
      <c r="AA3474" t="str">
        <f>f_dq_status(A3474,参数!$B$1)</f>
        <v>暂停大额申购|开放赎回</v>
      </c>
      <c r="AB3474" s="17">
        <f ca="1">f_risk_maxdownside(A3474,参数!$B$6,参数!$B$1)</f>
        <v>-30.7200146688848</v>
      </c>
      <c r="AC3474" s="17">
        <f ca="1">f_risk_maxdownside(A3474,参数!$B$4,参数!$B$1)</f>
        <v>-30.4070796460177</v>
      </c>
      <c r="AD3474" t="str">
        <f ca="1">f_risk_maxdownside_date(A3474,参数!$B$6,参数!$B$1)</f>
        <v>20171114-20181030</v>
      </c>
    </row>
    <row r="3475" spans="1:30">
      <c r="A3475" s="15" t="s">
        <v>3503</v>
      </c>
      <c r="B3475" t="str">
        <f>f_info_name(A3475)</f>
        <v>景顺长城新兴成长</v>
      </c>
      <c r="C3475" t="str">
        <f>f_info_setupdate(A3475)</f>
        <v>2006-06-28</v>
      </c>
      <c r="D3475" s="16">
        <f t="shared" si="54"/>
        <v>5325</v>
      </c>
      <c r="F3475" s="17">
        <f>f_netasset_total(A3475,参数!$B$1,100000000)</f>
        <v>393.1924518634</v>
      </c>
      <c r="G3475" s="17">
        <f ca="1">f_nav_adjustedreturn(A3475,参数!$B$2,参数!$B$1)</f>
        <v>109.018735702679</v>
      </c>
      <c r="H3475" s="17">
        <f ca="1">f_nav_periodreturnrankingper(A3475,参数!$B$2,参数!$B$1,3)</f>
        <v>5.39744847890088</v>
      </c>
      <c r="I3475" s="17">
        <f ca="1">f_nav_adjustedreturn(A3475,参数!$B$3,参数!$B$2)</f>
        <v>55.2126695877906</v>
      </c>
      <c r="J3475" s="17">
        <f ca="1">f_nav_periodreturnrankingper(A3475,参数!$B$3,参数!$B$2,3)</f>
        <v>26.7217630853994</v>
      </c>
      <c r="K3475" s="17">
        <f ca="1">f_nav_adjustedreturn(A3475,参数!$B$4,参数!$B$3)</f>
        <v>-16.2473040977714</v>
      </c>
      <c r="L3475" s="17">
        <f ca="1">f_nav_periodreturnrankingper(A3475,参数!$B$4,参数!$B$3,3)</f>
        <v>15.6357388316151</v>
      </c>
      <c r="M3475" s="17">
        <f ca="1">f_nav_adjustedreturn(A3475,参数!$B$5,参数!$B$4)</f>
        <v>72.2197660846428</v>
      </c>
      <c r="N3475" s="17">
        <f ca="1">f_nav_periodreturnrankingper(A3475,参数!$B$5,参数!$B$4,3)</f>
        <v>0.194552529182879</v>
      </c>
      <c r="O3475" s="17">
        <f ca="1">f_nav_adjustedreturn(A3475,参数!$B$6,参数!$B$5)</f>
        <v>11.1515151515151</v>
      </c>
      <c r="P3475" s="17">
        <f ca="1">f_nav_periodreturnrankingper(A3475,参数!$B$6,参数!$B$5,3)</f>
        <v>22.5469728601253</v>
      </c>
      <c r="Q3475" s="25">
        <f>f_return(A3475,1,参数!$B$1-365/2,参数!$B$1)</f>
        <v>121.19432946601</v>
      </c>
      <c r="R3475" s="25">
        <f ca="1">f_return(A3475,1,参数!$B$4,参数!$B$1)</f>
        <v>39.4991938520742</v>
      </c>
      <c r="S3475" s="25">
        <f ca="1">f_return(A3475,1,参数!$B$6,参数!$B$1)</f>
        <v>38.7264562681343</v>
      </c>
      <c r="T3475" t="str">
        <f>f_info_investtype(A3475)</f>
        <v>偏股混合型基金</v>
      </c>
      <c r="U3475" t="str">
        <f>f_info_fundmanager(A3475)</f>
        <v>刘彦春</v>
      </c>
      <c r="V3475">
        <f>f_info_manager_onthepostdays(A3475,1)</f>
        <v>2135</v>
      </c>
      <c r="W3475" s="25">
        <f ca="1">f_return_1w(A3475,"0",参数!$B$2)</f>
        <v>-5.56473829201102</v>
      </c>
      <c r="X3475" s="25">
        <f>f_return_1m(A3475,"0",参数!$B$1)</f>
        <v>13.7688513796099</v>
      </c>
      <c r="Y3475" s="25">
        <f>f_return_3m(A3475,0,参数!$B$1)</f>
        <v>35.0897861969802</v>
      </c>
      <c r="Z3475" s="25">
        <f>f_return_6m(A3475,0,参数!B3474)</f>
        <v>48.4784706331626</v>
      </c>
      <c r="AA3475" t="str">
        <f>f_dq_status(A3475,参数!$B$1)</f>
        <v>开放申购|开放赎回</v>
      </c>
      <c r="AB3475" s="17">
        <f ca="1">f_risk_maxdownside(A3475,参数!$B$6,参数!$B$1)</f>
        <v>-30.6584362139918</v>
      </c>
      <c r="AC3475" s="17">
        <f ca="1">f_risk_maxdownside(A3475,参数!$B$4,参数!$B$1)</f>
        <v>-30.6584362139918</v>
      </c>
      <c r="AD3475" t="str">
        <f ca="1">f_risk_maxdownside_date(A3475,参数!$B$6,参数!$B$1)</f>
        <v>20180613-20181030</v>
      </c>
    </row>
    <row r="3476" spans="1:30">
      <c r="A3476" s="15" t="s">
        <v>3504</v>
      </c>
      <c r="B3476" t="str">
        <f>f_info_name(A3476)</f>
        <v>景顺长城内需增长贰号</v>
      </c>
      <c r="C3476" t="str">
        <f>f_info_setupdate(A3476)</f>
        <v>2006-10-11</v>
      </c>
      <c r="D3476" s="16">
        <f t="shared" si="54"/>
        <v>5220</v>
      </c>
      <c r="F3476" s="17">
        <f>f_netasset_total(A3476,参数!$B$1,100000000)</f>
        <v>55.8661759448</v>
      </c>
      <c r="G3476" s="17">
        <f ca="1">f_nav_adjustedreturn(A3476,参数!$B$2,参数!$B$1)</f>
        <v>111.542537318759</v>
      </c>
      <c r="H3476" s="17">
        <f ca="1">f_nav_periodreturnrankingper(A3476,参数!$B$2,参数!$B$1,3)</f>
        <v>4.51422963689892</v>
      </c>
      <c r="I3476" s="17">
        <f ca="1">f_nav_adjustedreturn(A3476,参数!$B$3,参数!$B$2)</f>
        <v>57.4938625615432</v>
      </c>
      <c r="J3476" s="17">
        <f ca="1">f_nav_periodreturnrankingper(A3476,参数!$B$3,参数!$B$2,3)</f>
        <v>22.8650137741047</v>
      </c>
      <c r="K3476" s="17">
        <f ca="1">f_nav_adjustedreturn(A3476,参数!$B$4,参数!$B$3)</f>
        <v>-20.0761179828734</v>
      </c>
      <c r="L3476" s="17">
        <f ca="1">f_nav_periodreturnrankingper(A3476,参数!$B$4,参数!$B$3,3)</f>
        <v>29.8969072164948</v>
      </c>
      <c r="M3476" s="17">
        <f ca="1">f_nav_adjustedreturn(A3476,参数!$B$5,参数!$B$4)</f>
        <v>21.7482927966995</v>
      </c>
      <c r="N3476" s="17">
        <f ca="1">f_nav_periodreturnrankingper(A3476,参数!$B$5,参数!$B$4,3)</f>
        <v>48.2490272373541</v>
      </c>
      <c r="O3476" s="17">
        <f ca="1">f_nav_adjustedreturn(A3476,参数!$B$6,参数!$B$5)</f>
        <v>4.11428571428571</v>
      </c>
      <c r="P3476" s="17">
        <f ca="1">f_nav_periodreturnrankingper(A3476,参数!$B$6,参数!$B$5,3)</f>
        <v>46.7640918580376</v>
      </c>
      <c r="Q3476" s="25">
        <f>f_return(A3476,1,参数!$B$1-365/2,参数!$B$1)</f>
        <v>128.360435312094</v>
      </c>
      <c r="R3476" s="25">
        <f ca="1">f_return(A3476,1,参数!$B$4,参数!$B$1)</f>
        <v>38.5638506623572</v>
      </c>
      <c r="S3476" s="25">
        <f ca="1">f_return(A3476,1,参数!$B$6,参数!$B$1)</f>
        <v>27.3424569168782</v>
      </c>
      <c r="T3476" t="str">
        <f>f_info_investtype(A3476)</f>
        <v>偏股混合型基金</v>
      </c>
      <c r="U3476" t="str">
        <f>f_info_fundmanager(A3476)</f>
        <v>刘彦春</v>
      </c>
      <c r="V3476">
        <f>f_info_manager_onthepostdays(A3476,1)</f>
        <v>1097</v>
      </c>
      <c r="W3476" s="25">
        <f ca="1">f_return_1w(A3476,"0",参数!$B$2)</f>
        <v>-5.58751027115859</v>
      </c>
      <c r="X3476" s="25">
        <f>f_return_1m(A3476,"0",参数!$B$1)</f>
        <v>14.3822942961194</v>
      </c>
      <c r="Y3476" s="25">
        <f>f_return_3m(A3476,0,参数!$B$1)</f>
        <v>36.9365495094387</v>
      </c>
      <c r="Z3476" s="25">
        <f>f_return_6m(A3476,0,参数!B3475)</f>
        <v>50.5465429284754</v>
      </c>
      <c r="AA3476" t="str">
        <f>f_dq_status(A3476,参数!$B$1)</f>
        <v>开放申购|开放赎回</v>
      </c>
      <c r="AB3476" s="17">
        <f ca="1">f_risk_maxdownside(A3476,参数!$B$6,参数!$B$1)</f>
        <v>-32.8425790558841</v>
      </c>
      <c r="AC3476" s="17">
        <f ca="1">f_risk_maxdownside(A3476,参数!$B$4,参数!$B$1)</f>
        <v>-31.6135084427767</v>
      </c>
      <c r="AD3476" t="str">
        <f ca="1">f_risk_maxdownside_date(A3476,参数!$B$6,参数!$B$1)</f>
        <v>20171114-20181030</v>
      </c>
    </row>
    <row r="3477" spans="1:30">
      <c r="A3477" s="15" t="s">
        <v>3505</v>
      </c>
      <c r="B3477" t="str">
        <f>f_info_name(A3477)</f>
        <v>景顺长城精选蓝筹</v>
      </c>
      <c r="C3477" t="str">
        <f>f_info_setupdate(A3477)</f>
        <v>2007-06-18</v>
      </c>
      <c r="D3477" s="16">
        <f t="shared" si="54"/>
        <v>4970</v>
      </c>
      <c r="F3477" s="17">
        <f>f_netasset_total(A3477,参数!$B$1,100000000)</f>
        <v>43.7214652025</v>
      </c>
      <c r="G3477" s="17">
        <f ca="1">f_nav_adjustedreturn(A3477,参数!$B$2,参数!$B$1)</f>
        <v>56.218404279711</v>
      </c>
      <c r="H3477" s="17">
        <f ca="1">f_nav_periodreturnrankingper(A3477,参数!$B$2,参数!$B$1,3)</f>
        <v>68.9892051030422</v>
      </c>
      <c r="I3477" s="17">
        <f ca="1">f_nav_adjustedreturn(A3477,参数!$B$3,参数!$B$2)</f>
        <v>42.6441376114767</v>
      </c>
      <c r="J3477" s="17">
        <f ca="1">f_nav_periodreturnrankingper(A3477,参数!$B$3,参数!$B$2,3)</f>
        <v>50</v>
      </c>
      <c r="K3477" s="17">
        <f ca="1">f_nav_adjustedreturn(A3477,参数!$B$4,参数!$B$3)</f>
        <v>-26.1065266316579</v>
      </c>
      <c r="L3477" s="17">
        <f ca="1">f_nav_periodreturnrankingper(A3477,参数!$B$4,参数!$B$3,3)</f>
        <v>61.6838487972509</v>
      </c>
      <c r="M3477" s="17">
        <f ca="1">f_nav_adjustedreturn(A3477,参数!$B$5,参数!$B$4)</f>
        <v>57.0611762113469</v>
      </c>
      <c r="N3477" s="17">
        <f ca="1">f_nav_periodreturnrankingper(A3477,参数!$B$5,参数!$B$4,3)</f>
        <v>2.72373540856031</v>
      </c>
      <c r="O3477" s="17">
        <f ca="1">f_nav_adjustedreturn(A3477,参数!$B$6,参数!$B$5)</f>
        <v>10.4052573932092</v>
      </c>
      <c r="P3477" s="17">
        <f ca="1">f_nav_periodreturnrankingper(A3477,参数!$B$6,参数!$B$5,3)</f>
        <v>25.2609603340292</v>
      </c>
      <c r="Q3477" s="25">
        <f>f_return(A3477,1,参数!$B$1-365/2,参数!$B$1)</f>
        <v>65.5384576936689</v>
      </c>
      <c r="R3477" s="25">
        <f ca="1">f_return(A3477,1,参数!$B$4,参数!$B$1)</f>
        <v>18.0678156457653</v>
      </c>
      <c r="S3477" s="25">
        <f ca="1">f_return(A3477,1,参数!$B$6,参数!$B$1)</f>
        <v>22.8907734893042</v>
      </c>
      <c r="T3477" t="str">
        <f>f_info_investtype(A3477)</f>
        <v>偏股混合型基金</v>
      </c>
      <c r="U3477" t="str">
        <f>f_info_fundmanager(A3477)</f>
        <v>江科宏</v>
      </c>
      <c r="V3477">
        <f>f_info_manager_onthepostdays(A3477,1)</f>
        <v>112</v>
      </c>
      <c r="W3477" s="25">
        <f ca="1">f_return_1w(A3477,"0",参数!$B$2)</f>
        <v>-2.04081632653063</v>
      </c>
      <c r="X3477" s="25">
        <f>f_return_1m(A3477,"0",参数!$B$1)</f>
        <v>9.66169109781865</v>
      </c>
      <c r="Y3477" s="25">
        <f>f_return_3m(A3477,0,参数!$B$1)</f>
        <v>19.1748792979359</v>
      </c>
      <c r="Z3477" s="25">
        <f>f_return_6m(A3477,0,参数!B3476)</f>
        <v>29.4558888054975</v>
      </c>
      <c r="AA3477" t="str">
        <f>f_dq_status(A3477,参数!$B$1)</f>
        <v>开放申购|开放赎回</v>
      </c>
      <c r="AB3477" s="17">
        <f ca="1">f_risk_maxdownside(A3477,参数!$B$6,参数!$B$1)</f>
        <v>-32.2197475872309</v>
      </c>
      <c r="AC3477" s="17">
        <f ca="1">f_risk_maxdownside(A3477,参数!$B$4,参数!$B$1)</f>
        <v>-32.2197475872309</v>
      </c>
      <c r="AD3477" t="str">
        <f ca="1">f_risk_maxdownside_date(A3477,参数!$B$6,参数!$B$1)</f>
        <v>20180124-20190103</v>
      </c>
    </row>
    <row r="3478" spans="1:30">
      <c r="A3478" s="15" t="s">
        <v>3506</v>
      </c>
      <c r="B3478" t="str">
        <f>f_info_name(A3478)</f>
        <v>景顺长城公司治理</v>
      </c>
      <c r="C3478" t="str">
        <f>f_info_setupdate(A3478)</f>
        <v>2008-10-22</v>
      </c>
      <c r="D3478" s="16">
        <f t="shared" si="54"/>
        <v>4478</v>
      </c>
      <c r="F3478" s="17">
        <f>f_netasset_total(A3478,参数!$B$1,100000000)</f>
        <v>2.589567243</v>
      </c>
      <c r="G3478" s="17">
        <f ca="1">f_nav_adjustedreturn(A3478,参数!$B$2,参数!$B$1)</f>
        <v>57.3680240912689</v>
      </c>
      <c r="H3478" s="17">
        <f ca="1">f_nav_periodreturnrankingper(A3478,参数!$B$2,参数!$B$1,3)</f>
        <v>65.9470068694799</v>
      </c>
      <c r="I3478" s="17">
        <f ca="1">f_nav_adjustedreturn(A3478,参数!$B$3,参数!$B$2)</f>
        <v>27.6970564465221</v>
      </c>
      <c r="J3478" s="17">
        <f ca="1">f_nav_periodreturnrankingper(A3478,参数!$B$3,参数!$B$2,3)</f>
        <v>79.8898071625344</v>
      </c>
      <c r="K3478" s="17">
        <f ca="1">f_nav_adjustedreturn(A3478,参数!$B$4,参数!$B$3)</f>
        <v>-16.1030595813205</v>
      </c>
      <c r="L3478" s="17">
        <f ca="1">f_nav_periodreturnrankingper(A3478,参数!$B$4,参数!$B$3,3)</f>
        <v>14.4329896907216</v>
      </c>
      <c r="M3478" s="17">
        <f ca="1">f_nav_adjustedreturn(A3478,参数!$B$5,参数!$B$4)</f>
        <v>36.7765264884456</v>
      </c>
      <c r="N3478" s="17">
        <f ca="1">f_nav_periodreturnrankingper(A3478,参数!$B$5,参数!$B$4,3)</f>
        <v>16.3424124513619</v>
      </c>
      <c r="O3478" s="17">
        <f ca="1">f_nav_adjustedreturn(A3478,参数!$B$6,参数!$B$5)</f>
        <v>-1.50093808630394</v>
      </c>
      <c r="P3478" s="17">
        <f ca="1">f_nav_periodreturnrankingper(A3478,参数!$B$6,参数!$B$5,3)</f>
        <v>66.1795407098121</v>
      </c>
      <c r="Q3478" s="25">
        <f>f_return(A3478,1,参数!$B$1-365/2,参数!$B$1)</f>
        <v>71.8679002119807</v>
      </c>
      <c r="R3478" s="25">
        <f ca="1">f_return(A3478,1,参数!$B$4,参数!$B$1)</f>
        <v>18.9996020720643</v>
      </c>
      <c r="S3478" s="25">
        <f ca="1">f_return(A3478,1,参数!$B$6,参数!$B$1)</f>
        <v>17.625011496195</v>
      </c>
      <c r="T3478" t="str">
        <f>f_info_investtype(A3478)</f>
        <v>偏股混合型基金</v>
      </c>
      <c r="U3478" t="str">
        <f>f_info_fundmanager(A3478)</f>
        <v>杨锐文</v>
      </c>
      <c r="V3478">
        <f>f_info_manager_onthepostdays(A3478,1)</f>
        <v>201</v>
      </c>
      <c r="W3478" s="25">
        <f ca="1">f_return_1w(A3478,"0",参数!$B$2)</f>
        <v>-3.01109350237718</v>
      </c>
      <c r="X3478" s="25">
        <f>f_return_1m(A3478,"0",参数!$B$1)</f>
        <v>3.39155205996412</v>
      </c>
      <c r="Y3478" s="25">
        <f>f_return_3m(A3478,0,参数!$B$1)</f>
        <v>17.3787090114035</v>
      </c>
      <c r="Z3478" s="25">
        <f>f_return_6m(A3478,0,参数!B3477)</f>
        <v>20.2969657526829</v>
      </c>
      <c r="AA3478" t="str">
        <f>f_dq_status(A3478,参数!$B$1)</f>
        <v>暂停大额申购|开放赎回</v>
      </c>
      <c r="AB3478" s="17">
        <f ca="1">f_risk_maxdownside(A3478,参数!$B$6,参数!$B$1)</f>
        <v>-20.850040096231</v>
      </c>
      <c r="AC3478" s="17">
        <f ca="1">f_risk_maxdownside(A3478,参数!$B$4,参数!$B$1)</f>
        <v>-20.850040096231</v>
      </c>
      <c r="AD3478" t="str">
        <f ca="1">f_risk_maxdownside_date(A3478,参数!$B$6,参数!$B$1)</f>
        <v>20180127-20190103</v>
      </c>
    </row>
    <row r="3479" spans="1:30">
      <c r="A3479" s="15" t="s">
        <v>3507</v>
      </c>
      <c r="B3479" t="str">
        <f>f_info_name(A3479)</f>
        <v>景顺长城能源基建</v>
      </c>
      <c r="C3479" t="str">
        <f>f_info_setupdate(A3479)</f>
        <v>2009-10-20</v>
      </c>
      <c r="D3479" s="16">
        <f t="shared" si="54"/>
        <v>4115</v>
      </c>
      <c r="F3479" s="17">
        <f>f_netasset_total(A3479,参数!$B$1,100000000)</f>
        <v>8.7465518076</v>
      </c>
      <c r="G3479" s="17">
        <f ca="1">f_nav_adjustedreturn(A3479,参数!$B$2,参数!$B$1)</f>
        <v>17.6427525622255</v>
      </c>
      <c r="H3479" s="17">
        <f ca="1">f_nav_periodreturnrankingper(A3479,参数!$B$2,参数!$B$1,3)</f>
        <v>98.2335623159961</v>
      </c>
      <c r="I3479" s="17">
        <f ca="1">f_nav_adjustedreturn(A3479,参数!$B$3,参数!$B$2)</f>
        <v>13.3011014881139</v>
      </c>
      <c r="J3479" s="17">
        <f ca="1">f_nav_periodreturnrankingper(A3479,参数!$B$3,参数!$B$2,3)</f>
        <v>96.6942148760331</v>
      </c>
      <c r="K3479" s="17">
        <f ca="1">f_nav_adjustedreturn(A3479,参数!$B$4,参数!$B$3)</f>
        <v>-12.909038671608</v>
      </c>
      <c r="L3479" s="17">
        <f ca="1">f_nav_periodreturnrankingper(A3479,参数!$B$4,参数!$B$3,3)</f>
        <v>6.3573883161512</v>
      </c>
      <c r="M3479" s="17">
        <f ca="1">f_nav_adjustedreturn(A3479,参数!$B$5,参数!$B$4)</f>
        <v>23.1618819914716</v>
      </c>
      <c r="N3479" s="17">
        <f ca="1">f_nav_periodreturnrankingper(A3479,参数!$B$5,参数!$B$4,3)</f>
        <v>43.9688715953307</v>
      </c>
      <c r="O3479" s="17">
        <f ca="1">f_nav_adjustedreturn(A3479,参数!$B$6,参数!$B$5)</f>
        <v>12.7904179756441</v>
      </c>
      <c r="P3479" s="17">
        <f ca="1">f_nav_periodreturnrankingper(A3479,参数!$B$6,参数!$B$5,3)</f>
        <v>17.9540709812109</v>
      </c>
      <c r="Q3479" s="25">
        <f>f_return(A3479,1,参数!$B$1-365/2,参数!$B$1)</f>
        <v>20.797203837251</v>
      </c>
      <c r="R3479" s="25">
        <f ca="1">f_return(A3479,1,参数!$B$4,参数!$B$1)</f>
        <v>5.09234873704558</v>
      </c>
      <c r="S3479" s="25">
        <f ca="1">f_return(A3479,1,参数!$B$6,参数!$B$1)</f>
        <v>10.001388781186</v>
      </c>
      <c r="T3479" t="str">
        <f>f_info_investtype(A3479)</f>
        <v>偏股混合型基金</v>
      </c>
      <c r="U3479" t="str">
        <f>f_info_fundmanager(A3479)</f>
        <v>鲍无可</v>
      </c>
      <c r="V3479">
        <f>f_info_manager_onthepostdays(A3479,1)</f>
        <v>2421</v>
      </c>
      <c r="W3479" s="25">
        <f ca="1">f_return_1w(A3479,"0",参数!$B$2)</f>
        <v>-0.509832483612521</v>
      </c>
      <c r="X3479" s="25">
        <f>f_return_1m(A3479,"0",参数!$B$1)</f>
        <v>4.08031088082901</v>
      </c>
      <c r="Y3479" s="25">
        <f>f_return_3m(A3479,0,参数!$B$1)</f>
        <v>3.87847446670976</v>
      </c>
      <c r="Z3479" s="25">
        <f>f_return_6m(A3479,0,参数!B3478)</f>
        <v>7.37597911227152</v>
      </c>
      <c r="AA3479" t="str">
        <f>f_dq_status(A3479,参数!$B$1)</f>
        <v>开放申购|开放赎回</v>
      </c>
      <c r="AB3479" s="17">
        <f ca="1">f_risk_maxdownside(A3479,参数!$B$6,参数!$B$1)</f>
        <v>-20.0464846019756</v>
      </c>
      <c r="AC3479" s="17">
        <f ca="1">f_risk_maxdownside(A3479,参数!$B$4,参数!$B$1)</f>
        <v>-17.9976162097735</v>
      </c>
      <c r="AD3479" t="str">
        <f ca="1">f_risk_maxdownside_date(A3479,参数!$B$6,参数!$B$1)</f>
        <v>20171122-20181018</v>
      </c>
    </row>
    <row r="3480" spans="1:30">
      <c r="A3480" s="15" t="s">
        <v>3508</v>
      </c>
      <c r="B3480" t="str">
        <f>f_info_name(A3480)</f>
        <v>景顺长城中小盘</v>
      </c>
      <c r="C3480" t="str">
        <f>f_info_setupdate(A3480)</f>
        <v>2011-03-22</v>
      </c>
      <c r="D3480" s="16">
        <f t="shared" si="54"/>
        <v>3597</v>
      </c>
      <c r="F3480" s="17">
        <f>f_netasset_total(A3480,参数!$B$1,100000000)</f>
        <v>1.52581559</v>
      </c>
      <c r="G3480" s="17">
        <f ca="1">f_nav_adjustedreturn(A3480,参数!$B$2,参数!$B$1)</f>
        <v>25.4689754689755</v>
      </c>
      <c r="H3480" s="17">
        <f ca="1">f_nav_periodreturnrankingper(A3480,参数!$B$2,参数!$B$1,3)</f>
        <v>95.2894995093229</v>
      </c>
      <c r="I3480" s="17">
        <f ca="1">f_nav_adjustedreturn(A3480,参数!$B$3,参数!$B$2)</f>
        <v>40.9969481180061</v>
      </c>
      <c r="J3480" s="17">
        <f ca="1">f_nav_periodreturnrankingper(A3480,参数!$B$3,参数!$B$2,3)</f>
        <v>53.4435261707989</v>
      </c>
      <c r="K3480" s="17">
        <f ca="1">f_nav_adjustedreturn(A3480,参数!$B$4,参数!$B$3)</f>
        <v>-19.4262295081967</v>
      </c>
      <c r="L3480" s="17">
        <f ca="1">f_nav_periodreturnrankingper(A3480,参数!$B$4,参数!$B$3,3)</f>
        <v>26.8041237113402</v>
      </c>
      <c r="M3480" s="17">
        <f ca="1">f_nav_adjustedreturn(A3480,参数!$B$5,参数!$B$4)</f>
        <v>23.9350912778905</v>
      </c>
      <c r="N3480" s="17">
        <f ca="1">f_nav_periodreturnrankingper(A3480,参数!$B$5,参数!$B$4,3)</f>
        <v>42.9961089494163</v>
      </c>
      <c r="O3480" s="17">
        <f ca="1">f_nav_adjustedreturn(A3480,参数!$B$6,参数!$B$5)</f>
        <v>7.68093870743573</v>
      </c>
      <c r="P3480" s="17">
        <f ca="1">f_nav_periodreturnrankingper(A3480,参数!$B$6,参数!$B$5,3)</f>
        <v>33.4029227557411</v>
      </c>
      <c r="Q3480" s="25">
        <f>f_return(A3480,1,参数!$B$1-365/2,参数!$B$1)</f>
        <v>16.9522111064423</v>
      </c>
      <c r="R3480" s="25">
        <f ca="1">f_return(A3480,1,参数!$B$4,参数!$B$1)</f>
        <v>12.5295110381651</v>
      </c>
      <c r="S3480" s="25">
        <f ca="1">f_return(A3480,1,参数!$B$6,参数!$B$1)</f>
        <v>13.4880638145624</v>
      </c>
      <c r="T3480" t="str">
        <f>f_info_investtype(A3480)</f>
        <v>偏股混合型基金</v>
      </c>
      <c r="U3480" t="str">
        <f>f_info_fundmanager(A3480)</f>
        <v>李孟海</v>
      </c>
      <c r="V3480">
        <f>f_info_manager_onthepostdays(A3480,1)</f>
        <v>1108</v>
      </c>
      <c r="W3480" s="25">
        <f ca="1">f_return_1w(A3480,"0",参数!$B$2)</f>
        <v>-3.6161335187761</v>
      </c>
      <c r="X3480" s="25">
        <f>f_return_1m(A3480,"0",参数!$B$1)</f>
        <v>5.45785324439054</v>
      </c>
      <c r="Y3480" s="25">
        <f>f_return_3m(A3480,0,参数!$B$1)</f>
        <v>2.59587020648966</v>
      </c>
      <c r="Z3480" s="25">
        <f>f_return_6m(A3480,0,参数!B3479)</f>
        <v>-9.31108719052745</v>
      </c>
      <c r="AA3480" t="str">
        <f>f_dq_status(A3480,参数!$B$1)</f>
        <v>开放申购|开放赎回</v>
      </c>
      <c r="AB3480" s="17">
        <f ca="1">f_risk_maxdownside(A3480,参数!$B$6,参数!$B$1)</f>
        <v>-28.4126984126984</v>
      </c>
      <c r="AC3480" s="17">
        <f ca="1">f_risk_maxdownside(A3480,参数!$B$4,参数!$B$1)</f>
        <v>-28.1274900398406</v>
      </c>
      <c r="AD3480" t="str">
        <f ca="1">f_risk_maxdownside_date(A3480,参数!$B$6,参数!$B$1)</f>
        <v>20171114-20181018</v>
      </c>
    </row>
    <row r="3481" spans="1:30">
      <c r="A3481" s="15" t="s">
        <v>3509</v>
      </c>
      <c r="B3481" t="str">
        <f>f_info_name(A3481)</f>
        <v>景顺长城核心竞争力A</v>
      </c>
      <c r="C3481" t="str">
        <f>f_info_setupdate(A3481)</f>
        <v>2011-12-20</v>
      </c>
      <c r="D3481" s="16">
        <f t="shared" si="54"/>
        <v>3324</v>
      </c>
      <c r="F3481" s="17">
        <f>f_netasset_total(A3481,参数!$B$1,100000000)</f>
        <v>32.429707802</v>
      </c>
      <c r="G3481" s="17">
        <f ca="1">f_nav_adjustedreturn(A3481,参数!$B$2,参数!$B$1)</f>
        <v>60.6530876172001</v>
      </c>
      <c r="H3481" s="17">
        <f ca="1">f_nav_periodreturnrankingper(A3481,参数!$B$2,参数!$B$1,3)</f>
        <v>60.0588812561335</v>
      </c>
      <c r="I3481" s="17">
        <f ca="1">f_nav_adjustedreturn(A3481,参数!$B$3,参数!$B$2)</f>
        <v>41.2262004951687</v>
      </c>
      <c r="J3481" s="17">
        <f ca="1">f_nav_periodreturnrankingper(A3481,参数!$B$3,参数!$B$2,3)</f>
        <v>53.168044077135</v>
      </c>
      <c r="K3481" s="17">
        <f ca="1">f_nav_adjustedreturn(A3481,参数!$B$4,参数!$B$3)</f>
        <v>-27.020717829005</v>
      </c>
      <c r="L3481" s="17">
        <f ca="1">f_nav_periodreturnrankingper(A3481,参数!$B$4,参数!$B$3,3)</f>
        <v>66.8384879725086</v>
      </c>
      <c r="M3481" s="17">
        <f ca="1">f_nav_adjustedreturn(A3481,参数!$B$5,参数!$B$4)</f>
        <v>59.1996320147194</v>
      </c>
      <c r="N3481" s="17">
        <f ca="1">f_nav_periodreturnrankingper(A3481,参数!$B$5,参数!$B$4,3)</f>
        <v>2.14007782101167</v>
      </c>
      <c r="O3481" s="17">
        <f ca="1">f_nav_adjustedreturn(A3481,参数!$B$6,参数!$B$5)</f>
        <v>11.3994910941476</v>
      </c>
      <c r="P3481" s="17">
        <f ca="1">f_nav_periodreturnrankingper(A3481,参数!$B$6,参数!$B$5,3)</f>
        <v>21.7118997912317</v>
      </c>
      <c r="Q3481" s="25">
        <f>f_return(A3481,1,参数!$B$1-365/2,参数!$B$1)</f>
        <v>74.4992323061579</v>
      </c>
      <c r="R3481" s="25">
        <f ca="1">f_return(A3481,1,参数!$B$4,参数!$B$1)</f>
        <v>18.2863704796039</v>
      </c>
      <c r="S3481" s="25">
        <f ca="1">f_return(A3481,1,参数!$B$6,参数!$B$1)</f>
        <v>23.5976645593717</v>
      </c>
      <c r="T3481" t="str">
        <f>f_info_investtype(A3481)</f>
        <v>偏股混合型基金</v>
      </c>
      <c r="U3481" t="str">
        <f>f_info_fundmanager(A3481)</f>
        <v>余广</v>
      </c>
      <c r="V3481">
        <f>f_info_manager_onthepostdays(A3481,1)</f>
        <v>3341</v>
      </c>
      <c r="W3481" s="25">
        <f ca="1">f_return_1w(A3481,"0",参数!$B$2)</f>
        <v>-1.99619771863118</v>
      </c>
      <c r="X3481" s="25">
        <f>f_return_1m(A3481,"0",参数!$B$1)</f>
        <v>8.23350032672621</v>
      </c>
      <c r="Y3481" s="25">
        <f>f_return_3m(A3481,0,参数!$B$1)</f>
        <v>21.1655693733236</v>
      </c>
      <c r="Z3481" s="25">
        <f>f_return_6m(A3481,0,参数!B3480)</f>
        <v>26.8373879641485</v>
      </c>
      <c r="AA3481" t="str">
        <f>f_dq_status(A3481,参数!$B$1)</f>
        <v>开放申购|开放赎回</v>
      </c>
      <c r="AB3481" s="17">
        <f ca="1">f_risk_maxdownside(A3481,参数!$B$6,参数!$B$1)</f>
        <v>-33.7763652123664</v>
      </c>
      <c r="AC3481" s="17">
        <f ca="1">f_risk_maxdownside(A3481,参数!$B$4,参数!$B$1)</f>
        <v>-33.7763652123664</v>
      </c>
      <c r="AD3481" t="str">
        <f ca="1">f_risk_maxdownside_date(A3481,参数!$B$6,参数!$B$1)</f>
        <v>20180127-20190103</v>
      </c>
    </row>
    <row r="3482" spans="1:30">
      <c r="A3482" s="15" t="s">
        <v>3510</v>
      </c>
      <c r="B3482" t="str">
        <f>f_info_name(A3482)</f>
        <v>景顺长城支柱产业</v>
      </c>
      <c r="C3482" t="str">
        <f>f_info_setupdate(A3482)</f>
        <v>2012-11-20</v>
      </c>
      <c r="D3482" s="16">
        <f t="shared" si="54"/>
        <v>2988</v>
      </c>
      <c r="F3482" s="17">
        <f>f_netasset_total(A3482,参数!$B$1,100000000)</f>
        <v>3.2154420194</v>
      </c>
      <c r="G3482" s="17">
        <f ca="1">f_nav_adjustedreturn(A3482,参数!$B$2,参数!$B$1)</f>
        <v>52.4695776664281</v>
      </c>
      <c r="H3482" s="17">
        <f ca="1">f_nav_periodreturnrankingper(A3482,参数!$B$2,参数!$B$1,3)</f>
        <v>75.4661432777233</v>
      </c>
      <c r="I3482" s="17">
        <f ca="1">f_nav_adjustedreturn(A3482,参数!$B$3,参数!$B$2)</f>
        <v>29.1127541589649</v>
      </c>
      <c r="J3482" s="17">
        <f ca="1">f_nav_periodreturnrankingper(A3482,参数!$B$3,参数!$B$2,3)</f>
        <v>77.5482093663912</v>
      </c>
      <c r="K3482" s="17">
        <f ca="1">f_nav_adjustedreturn(A3482,参数!$B$4,参数!$B$3)</f>
        <v>-20.3826342899191</v>
      </c>
      <c r="L3482" s="17">
        <f ca="1">f_nav_periodreturnrankingper(A3482,参数!$B$4,参数!$B$3,3)</f>
        <v>31.4432989690722</v>
      </c>
      <c r="M3482" s="17">
        <f ca="1">f_nav_adjustedreturn(A3482,参数!$B$5,参数!$B$4)</f>
        <v>37.6128385155467</v>
      </c>
      <c r="N3482" s="17">
        <f ca="1">f_nav_periodreturnrankingper(A3482,参数!$B$5,参数!$B$4,3)</f>
        <v>14.0077821011673</v>
      </c>
      <c r="O3482" s="17">
        <f ca="1">f_nav_adjustedreturn(A3482,参数!$B$6,参数!$B$5)</f>
        <v>-10.4651162790698</v>
      </c>
      <c r="P3482" s="17">
        <f ca="1">f_nav_periodreturnrankingper(A3482,参数!$B$6,参数!$B$5,3)</f>
        <v>88.9352818371607</v>
      </c>
      <c r="Q3482" s="25">
        <f>f_return(A3482,1,参数!$B$1-365/2,参数!$B$1)</f>
        <v>53.8859429982711</v>
      </c>
      <c r="R3482" s="25">
        <f ca="1">f_return(A3482,1,参数!$B$4,参数!$B$1)</f>
        <v>16.1432640043725</v>
      </c>
      <c r="S3482" s="25">
        <f ca="1">f_return(A3482,1,参数!$B$6,参数!$B$1)</f>
        <v>13.7434170081559</v>
      </c>
      <c r="T3482" t="str">
        <f>f_info_investtype(A3482)</f>
        <v>偏股混合型基金</v>
      </c>
      <c r="U3482" t="str">
        <f>f_info_fundmanager(A3482)</f>
        <v>崔俊杰</v>
      </c>
      <c r="V3482">
        <f>f_info_manager_onthepostdays(A3482,1)</f>
        <v>112</v>
      </c>
      <c r="W3482" s="25">
        <f ca="1">f_return_1w(A3482,"0",参数!$B$2)</f>
        <v>-2.98611111111111</v>
      </c>
      <c r="X3482" s="25">
        <f>f_return_1m(A3482,"0",参数!$B$1)</f>
        <v>14.7011308562197</v>
      </c>
      <c r="Y3482" s="25">
        <f>f_return_3m(A3482,0,参数!$B$1)</f>
        <v>24.3432574430823</v>
      </c>
      <c r="Z3482" s="25">
        <f>f_return_6m(A3482,0,参数!B3481)</f>
        <v>18.1015452538631</v>
      </c>
      <c r="AA3482" t="str">
        <f>f_dq_status(A3482,参数!$B$1)</f>
        <v>开放申购|开放赎回</v>
      </c>
      <c r="AB3482" s="17">
        <f ca="1">f_risk_maxdownside(A3482,参数!$B$6,参数!$B$1)</f>
        <v>-26.6034985422741</v>
      </c>
      <c r="AC3482" s="17">
        <f ca="1">f_risk_maxdownside(A3482,参数!$B$4,参数!$B$1)</f>
        <v>-26.6034985422741</v>
      </c>
      <c r="AD3482" t="str">
        <f ca="1">f_risk_maxdownside_date(A3482,参数!$B$6,参数!$B$1)</f>
        <v>20180127-20190103</v>
      </c>
    </row>
    <row r="3483" spans="1:30">
      <c r="A3483" s="15" t="s">
        <v>3511</v>
      </c>
      <c r="B3483" t="str">
        <f>f_info_name(A3483)</f>
        <v>广发聚富</v>
      </c>
      <c r="C3483" t="str">
        <f>f_info_setupdate(A3483)</f>
        <v>2003-12-03</v>
      </c>
      <c r="D3483" s="16">
        <f t="shared" si="54"/>
        <v>6263</v>
      </c>
      <c r="F3483" s="17">
        <f>f_netasset_total(A3483,参数!$B$1,100000000)</f>
        <v>15.2799071945</v>
      </c>
      <c r="G3483" s="17">
        <f ca="1">f_nav_adjustedreturn(A3483,参数!$B$2,参数!$B$1)</f>
        <v>38.0708580790498</v>
      </c>
      <c r="H3483" s="17">
        <f ca="1">f_nav_periodreturnrankingper(A3483,参数!$B$2,参数!$B$1,3)</f>
        <v>45.3333333333333</v>
      </c>
      <c r="I3483" s="17">
        <f ca="1">f_nav_adjustedreturn(A3483,参数!$B$3,参数!$B$2)</f>
        <v>13.1764978560668</v>
      </c>
      <c r="J3483" s="17">
        <f ca="1">f_nav_periodreturnrankingper(A3483,参数!$B$3,参数!$B$2,3)</f>
        <v>80.9523809523809</v>
      </c>
      <c r="K3483" s="17">
        <f ca="1">f_nav_adjustedreturn(A3483,参数!$B$4,参数!$B$3)</f>
        <v>-22.0365016263101</v>
      </c>
      <c r="L3483" s="17">
        <f ca="1">f_nav_periodreturnrankingper(A3483,参数!$B$4,参数!$B$3,3)</f>
        <v>72.7272727272727</v>
      </c>
      <c r="M3483" s="17">
        <f ca="1">f_nav_adjustedreturn(A3483,参数!$B$5,参数!$B$4)</f>
        <v>33.9300834643764</v>
      </c>
      <c r="N3483" s="17">
        <f ca="1">f_nav_periodreturnrankingper(A3483,参数!$B$5,参数!$B$4,3)</f>
        <v>20</v>
      </c>
      <c r="O3483" s="17">
        <f ca="1">f_nav_adjustedreturn(A3483,参数!$B$6,参数!$B$5)</f>
        <v>-1.60679994237952</v>
      </c>
      <c r="P3483" s="17">
        <f ca="1">f_nav_periodreturnrankingper(A3483,参数!$B$6,参数!$B$5,3)</f>
        <v>71.4285714285714</v>
      </c>
      <c r="Q3483" s="25">
        <f>f_return(A3483,1,参数!$B$1-365/2,参数!$B$1)</f>
        <v>28.9694255674107</v>
      </c>
      <c r="R3483" s="25">
        <f ca="1">f_return(A3483,1,参数!$B$4,参数!$B$1)</f>
        <v>6.79652416564382</v>
      </c>
      <c r="S3483" s="25">
        <f ca="1">f_return(A3483,1,参数!$B$6,参数!$B$1)</f>
        <v>9.89268010806619</v>
      </c>
      <c r="T3483" t="str">
        <f>f_info_investtype(A3483)</f>
        <v>平衡混合型基金</v>
      </c>
      <c r="U3483" t="str">
        <f>f_info_fundmanager(A3483)</f>
        <v>林英睿</v>
      </c>
      <c r="V3483">
        <f>f_info_manager_onthepostdays(A3483,1)</f>
        <v>829</v>
      </c>
      <c r="W3483" s="25">
        <f ca="1">f_return_1w(A3483,"0",参数!$B$2)</f>
        <v>-4.92601246105918</v>
      </c>
      <c r="X3483" s="25">
        <f>f_return_1m(A3483,"0",参数!$B$1)</f>
        <v>4.90935968256438</v>
      </c>
      <c r="Y3483" s="25">
        <f>f_return_3m(A3483,0,参数!$B$1)</f>
        <v>11.9097020499627</v>
      </c>
      <c r="Z3483" s="25">
        <f>f_return_6m(A3483,0,参数!B3482)</f>
        <v>13.7707847977821</v>
      </c>
      <c r="AA3483" t="str">
        <f>f_dq_status(A3483,参数!$B$1)</f>
        <v>开放申购|开放赎回</v>
      </c>
      <c r="AB3483" s="17">
        <f ca="1">f_risk_maxdownside(A3483,参数!$B$6,参数!$B$1)</f>
        <v>-27.0859167404783</v>
      </c>
      <c r="AC3483" s="17">
        <f ca="1">f_risk_maxdownside(A3483,参数!$B$4,参数!$B$1)</f>
        <v>-25.650289017341</v>
      </c>
      <c r="AD3483" t="str">
        <f ca="1">f_risk_maxdownside_date(A3483,参数!$B$6,参数!$B$1)</f>
        <v>20171117-20181029</v>
      </c>
    </row>
    <row r="3484" spans="1:30">
      <c r="A3484" s="15" t="s">
        <v>3512</v>
      </c>
      <c r="B3484" t="str">
        <f>f_info_name(A3484)</f>
        <v>广发稳健增长A</v>
      </c>
      <c r="C3484" t="str">
        <f>f_info_setupdate(A3484)</f>
        <v>2004-07-26</v>
      </c>
      <c r="D3484" s="16">
        <f t="shared" si="54"/>
        <v>6027</v>
      </c>
      <c r="F3484" s="17">
        <f>f_netasset_total(A3484,参数!$B$1,100000000)</f>
        <v>282.0406885397</v>
      </c>
      <c r="G3484" s="17">
        <f ca="1">f_nav_adjustedreturn(A3484,参数!$B$2,参数!$B$1)</f>
        <v>34.0759703867709</v>
      </c>
      <c r="H3484" s="17">
        <f ca="1">f_nav_periodreturnrankingper(A3484,参数!$B$2,参数!$B$1,3)</f>
        <v>50.6666666666667</v>
      </c>
      <c r="I3484" s="17">
        <f ca="1">f_nav_adjustedreturn(A3484,参数!$B$3,参数!$B$2)</f>
        <v>29.9228043076036</v>
      </c>
      <c r="J3484" s="17">
        <f ca="1">f_nav_periodreturnrankingper(A3484,参数!$B$3,参数!$B$2,3)</f>
        <v>40.4761904761905</v>
      </c>
      <c r="K3484" s="17">
        <f ca="1">f_nav_adjustedreturn(A3484,参数!$B$4,参数!$B$3)</f>
        <v>-8.60927152317881</v>
      </c>
      <c r="L3484" s="17">
        <f ca="1">f_nav_periodreturnrankingper(A3484,参数!$B$4,参数!$B$3,3)</f>
        <v>21.2121212121212</v>
      </c>
      <c r="M3484" s="17">
        <f ca="1">f_nav_adjustedreturn(A3484,参数!$B$5,参数!$B$4)</f>
        <v>24.0191664831941</v>
      </c>
      <c r="N3484" s="17">
        <f ca="1">f_nav_periodreturnrankingper(A3484,参数!$B$5,参数!$B$4,3)</f>
        <v>26.6666666666667</v>
      </c>
      <c r="O3484" s="17">
        <f ca="1">f_nav_adjustedreturn(A3484,参数!$B$6,参数!$B$5)</f>
        <v>9.18391275573212</v>
      </c>
      <c r="P3484" s="17">
        <f ca="1">f_nav_periodreturnrankingper(A3484,参数!$B$6,参数!$B$5,3)</f>
        <v>17.8571428571429</v>
      </c>
      <c r="Q3484" s="25">
        <f>f_return(A3484,1,参数!$B$1-365/2,参数!$B$1)</f>
        <v>29.8075380914244</v>
      </c>
      <c r="R3484" s="25">
        <f ca="1">f_return(A3484,1,参数!$B$4,参数!$B$1)</f>
        <v>16.7485264658589</v>
      </c>
      <c r="S3484" s="25">
        <f ca="1">f_return(A3484,1,参数!$B$6,参数!$B$1)</f>
        <v>16.5161226104809</v>
      </c>
      <c r="T3484" t="str">
        <f>f_info_investtype(A3484)</f>
        <v>平衡混合型基金</v>
      </c>
      <c r="U3484" t="str">
        <f>f_info_fundmanager(A3484)</f>
        <v>傅友兴</v>
      </c>
      <c r="V3484">
        <f>f_info_manager_onthepostdays(A3484,1)</f>
        <v>2257</v>
      </c>
      <c r="W3484" s="25">
        <f ca="1">f_return_1w(A3484,"0",参数!$B$2)</f>
        <v>-1.37163914289615</v>
      </c>
      <c r="X3484" s="25">
        <f>f_return_1m(A3484,"0",参数!$B$1)</f>
        <v>8.24488883923583</v>
      </c>
      <c r="Y3484" s="25">
        <f>f_return_3m(A3484,0,参数!$B$1)</f>
        <v>11.9662564280349</v>
      </c>
      <c r="Z3484" s="25">
        <f>f_return_6m(A3484,0,参数!B3483)</f>
        <v>12.0773557941184</v>
      </c>
      <c r="AA3484" t="str">
        <f>f_dq_status(A3484,参数!$B$1)</f>
        <v>暂停大额申购|开放赎回</v>
      </c>
      <c r="AB3484" s="17">
        <f ca="1">f_risk_maxdownside(A3484,参数!$B$6,参数!$B$1)</f>
        <v>-14.3347104217008</v>
      </c>
      <c r="AC3484" s="17">
        <f ca="1">f_risk_maxdownside(A3484,参数!$B$4,参数!$B$1)</f>
        <v>-13.9186966397744</v>
      </c>
      <c r="AD3484" t="str">
        <f ca="1">f_risk_maxdownside_date(A3484,参数!$B$6,参数!$B$1)</f>
        <v>20180124-20181029</v>
      </c>
    </row>
    <row r="3485" spans="1:30">
      <c r="A3485" s="15" t="s">
        <v>3513</v>
      </c>
      <c r="B3485" t="str">
        <f>f_info_name(A3485)</f>
        <v>广发聚丰A</v>
      </c>
      <c r="C3485" t="str">
        <f>f_info_setupdate(A3485)</f>
        <v>2005-12-23</v>
      </c>
      <c r="D3485" s="16">
        <f t="shared" si="54"/>
        <v>5512</v>
      </c>
      <c r="F3485" s="17">
        <f>f_netasset_total(A3485,参数!$B$1,100000000)</f>
        <v>71.0255698697</v>
      </c>
      <c r="G3485" s="17">
        <f ca="1">f_nav_adjustedreturn(A3485,参数!$B$2,参数!$B$1)</f>
        <v>80.9144125958821</v>
      </c>
      <c r="H3485" s="17">
        <f ca="1">f_nav_periodreturnrankingper(A3485,参数!$B$2,参数!$B$1,3)</f>
        <v>30.4219823356232</v>
      </c>
      <c r="I3485" s="17">
        <f ca="1">f_nav_adjustedreturn(A3485,参数!$B$3,参数!$B$2)</f>
        <v>44.2842580457259</v>
      </c>
      <c r="J3485" s="17">
        <f ca="1">f_nav_periodreturnrankingper(A3485,参数!$B$3,参数!$B$2,3)</f>
        <v>46.6942148760331</v>
      </c>
      <c r="K3485" s="17">
        <f ca="1">f_nav_adjustedreturn(A3485,参数!$B$4,参数!$B$3)</f>
        <v>-32.1777777777778</v>
      </c>
      <c r="L3485" s="17">
        <f ca="1">f_nav_periodreturnrankingper(A3485,参数!$B$4,参数!$B$3,3)</f>
        <v>88.1443298969072</v>
      </c>
      <c r="M3485" s="17">
        <f ca="1">f_nav_adjustedreturn(A3485,参数!$B$5,参数!$B$4)</f>
        <v>15.8757255035848</v>
      </c>
      <c r="N3485" s="17">
        <f ca="1">f_nav_periodreturnrankingper(A3485,参数!$B$5,参数!$B$4,3)</f>
        <v>63.4241245136187</v>
      </c>
      <c r="O3485" s="17">
        <f ca="1">f_nav_adjustedreturn(A3485,参数!$B$6,参数!$B$5)</f>
        <v>-6.54453033993434</v>
      </c>
      <c r="P3485" s="17">
        <f ca="1">f_nav_periodreturnrankingper(A3485,参数!$B$6,参数!$B$5,3)</f>
        <v>82.0459290187891</v>
      </c>
      <c r="Q3485" s="25">
        <f>f_return(A3485,1,参数!$B$1-365/2,参数!$B$1)</f>
        <v>67.349490421634</v>
      </c>
      <c r="R3485" s="25">
        <f ca="1">f_return(A3485,1,参数!$B$4,参数!$B$1)</f>
        <v>20.951873233646</v>
      </c>
      <c r="S3485" s="25">
        <f ca="1">f_return(A3485,1,参数!$B$6,参数!$B$1)</f>
        <v>13.6603250383501</v>
      </c>
      <c r="T3485" t="str">
        <f>f_info_investtype(A3485)</f>
        <v>偏股混合型基金</v>
      </c>
      <c r="U3485" t="str">
        <f>f_info_fundmanager(A3485)</f>
        <v>邱璟旻</v>
      </c>
      <c r="V3485">
        <f>f_info_manager_onthepostdays(A3485,1)</f>
        <v>1105</v>
      </c>
      <c r="W3485" s="25">
        <f ca="1">f_return_1w(A3485,"0",参数!$B$2)</f>
        <v>-1.03875349580505</v>
      </c>
      <c r="X3485" s="25">
        <f>f_return_1m(A3485,"0",参数!$B$1)</f>
        <v>18.1296955318308</v>
      </c>
      <c r="Y3485" s="25">
        <f>f_return_3m(A3485,0,参数!$B$1)</f>
        <v>24.5483602001112</v>
      </c>
      <c r="Z3485" s="25">
        <f>f_return_6m(A3485,0,参数!B3484)</f>
        <v>21.023382180904</v>
      </c>
      <c r="AA3485" t="str">
        <f>f_dq_status(A3485,参数!$B$1)</f>
        <v>开放申购|开放赎回</v>
      </c>
      <c r="AB3485" s="17">
        <f ca="1">f_risk_maxdownside(A3485,参数!$B$6,参数!$B$1)</f>
        <v>-38.762614354428</v>
      </c>
      <c r="AC3485" s="17">
        <f ca="1">f_risk_maxdownside(A3485,参数!$B$4,参数!$B$1)</f>
        <v>-36.230603024946</v>
      </c>
      <c r="AD3485" t="str">
        <f ca="1">f_risk_maxdownside_date(A3485,参数!$B$6,参数!$B$1)</f>
        <v>20171114-20190103</v>
      </c>
    </row>
    <row r="3486" spans="1:30">
      <c r="A3486" s="15" t="s">
        <v>3514</v>
      </c>
      <c r="B3486" t="str">
        <f>f_info_name(A3486)</f>
        <v>广发策略优选</v>
      </c>
      <c r="C3486" t="str">
        <f>f_info_setupdate(A3486)</f>
        <v>2006-05-17</v>
      </c>
      <c r="D3486" s="16">
        <f t="shared" si="54"/>
        <v>5367</v>
      </c>
      <c r="F3486" s="17">
        <f>f_netasset_total(A3486,参数!$B$1,100000000)</f>
        <v>41.1499246973</v>
      </c>
      <c r="G3486" s="17">
        <f ca="1">f_nav_adjustedreturn(A3486,参数!$B$2,参数!$B$1)</f>
        <v>67.6223356349444</v>
      </c>
      <c r="H3486" s="17">
        <f ca="1">f_nav_periodreturnrankingper(A3486,参数!$B$2,参数!$B$1,3)</f>
        <v>50.7360157016683</v>
      </c>
      <c r="I3486" s="17">
        <f ca="1">f_nav_adjustedreturn(A3486,参数!$B$3,参数!$B$2)</f>
        <v>44.6478975175509</v>
      </c>
      <c r="J3486" s="17">
        <f ca="1">f_nav_periodreturnrankingper(A3486,参数!$B$3,参数!$B$2,3)</f>
        <v>45.7300275482094</v>
      </c>
      <c r="K3486" s="17">
        <f ca="1">f_nav_adjustedreturn(A3486,参数!$B$4,参数!$B$3)</f>
        <v>-31.8453114980516</v>
      </c>
      <c r="L3486" s="17">
        <f ca="1">f_nav_periodreturnrankingper(A3486,参数!$B$4,参数!$B$3,3)</f>
        <v>87.4570446735395</v>
      </c>
      <c r="M3486" s="17">
        <f ca="1">f_nav_adjustedreturn(A3486,参数!$B$5,参数!$B$4)</f>
        <v>17.9012345679012</v>
      </c>
      <c r="N3486" s="17">
        <f ca="1">f_nav_periodreturnrankingper(A3486,参数!$B$5,参数!$B$4,3)</f>
        <v>57.5875486381323</v>
      </c>
      <c r="O3486" s="17">
        <f ca="1">f_nav_adjustedreturn(A3486,参数!$B$6,参数!$B$5)</f>
        <v>1.4389337736628</v>
      </c>
      <c r="P3486" s="17">
        <f ca="1">f_nav_periodreturnrankingper(A3486,参数!$B$6,参数!$B$5,3)</f>
        <v>57.4112734864301</v>
      </c>
      <c r="Q3486" s="25">
        <f>f_return(A3486,1,参数!$B$1-365/2,参数!$B$1)</f>
        <v>77.9665937877807</v>
      </c>
      <c r="R3486" s="25">
        <f ca="1">f_return(A3486,1,参数!$B$4,参数!$B$1)</f>
        <v>18.2080099427909</v>
      </c>
      <c r="S3486" s="25">
        <f ca="1">f_return(A3486,1,参数!$B$6,参数!$B$1)</f>
        <v>14.571607947197</v>
      </c>
      <c r="T3486" t="str">
        <f>f_info_investtype(A3486)</f>
        <v>偏股混合型基金</v>
      </c>
      <c r="U3486" t="str">
        <f>f_info_fundmanager(A3486)</f>
        <v>罗洋</v>
      </c>
      <c r="V3486">
        <f>f_info_manager_onthepostdays(A3486,1)</f>
        <v>631</v>
      </c>
      <c r="W3486" s="25">
        <f ca="1">f_return_1w(A3486,"0",参数!$B$2)</f>
        <v>-3.0934833204034</v>
      </c>
      <c r="X3486" s="25">
        <f>f_return_1m(A3486,"0",参数!$B$1)</f>
        <v>13.8599055160929</v>
      </c>
      <c r="Y3486" s="25">
        <f>f_return_3m(A3486,0,参数!$B$1)</f>
        <v>25.2233394385676</v>
      </c>
      <c r="Z3486" s="25">
        <f>f_return_6m(A3486,0,参数!B3485)</f>
        <v>32.9189047064568</v>
      </c>
      <c r="AA3486" t="str">
        <f>f_dq_status(A3486,参数!$B$1)</f>
        <v>开放申购|开放赎回</v>
      </c>
      <c r="AB3486" s="17">
        <f ca="1">f_risk_maxdownside(A3486,参数!$B$6,参数!$B$1)</f>
        <v>-39.9981034564506</v>
      </c>
      <c r="AC3486" s="17">
        <f ca="1">f_risk_maxdownside(A3486,参数!$B$4,参数!$B$1)</f>
        <v>-37.4938259409266</v>
      </c>
      <c r="AD3486" t="str">
        <f ca="1">f_risk_maxdownside_date(A3486,参数!$B$6,参数!$B$1)</f>
        <v>20171122-20190103</v>
      </c>
    </row>
    <row r="3487" spans="1:30">
      <c r="A3487" s="15" t="s">
        <v>3515</v>
      </c>
      <c r="B3487" t="str">
        <f>f_info_name(A3487)</f>
        <v>广发大盘成长</v>
      </c>
      <c r="C3487" t="str">
        <f>f_info_setupdate(A3487)</f>
        <v>2007-06-13</v>
      </c>
      <c r="D3487" s="16">
        <f t="shared" si="54"/>
        <v>4975</v>
      </c>
      <c r="F3487" s="17">
        <f>f_netasset_total(A3487,参数!$B$1,100000000)</f>
        <v>50.914942254</v>
      </c>
      <c r="G3487" s="17">
        <f ca="1">f_nav_adjustedreturn(A3487,参数!$B$2,参数!$B$1)</f>
        <v>113.587001575064</v>
      </c>
      <c r="H3487" s="17">
        <f ca="1">f_nav_periodreturnrankingper(A3487,参数!$B$2,参数!$B$1,3)</f>
        <v>3.92541707556428</v>
      </c>
      <c r="I3487" s="17">
        <f ca="1">f_nav_adjustedreturn(A3487,参数!$B$3,参数!$B$2)</f>
        <v>48.971616052125</v>
      </c>
      <c r="J3487" s="17">
        <f ca="1">f_nav_periodreturnrankingper(A3487,参数!$B$3,参数!$B$2,3)</f>
        <v>37.0523415977961</v>
      </c>
      <c r="K3487" s="17">
        <f ca="1">f_nav_adjustedreturn(A3487,参数!$B$4,参数!$B$3)</f>
        <v>-26.9762299613046</v>
      </c>
      <c r="L3487" s="17">
        <f ca="1">f_nav_periodreturnrankingper(A3487,参数!$B$4,参数!$B$3,3)</f>
        <v>66.1512027491409</v>
      </c>
      <c r="M3487" s="17">
        <f ca="1">f_nav_adjustedreturn(A3487,参数!$B$5,参数!$B$4)</f>
        <v>19.2278860569715</v>
      </c>
      <c r="N3487" s="17">
        <f ca="1">f_nav_periodreturnrankingper(A3487,参数!$B$5,参数!$B$4,3)</f>
        <v>53.8910505836576</v>
      </c>
      <c r="O3487" s="17">
        <f ca="1">f_nav_adjustedreturn(A3487,参数!$B$6,参数!$B$5)</f>
        <v>9.3948717948718</v>
      </c>
      <c r="P3487" s="17">
        <f ca="1">f_nav_periodreturnrankingper(A3487,参数!$B$6,参数!$B$5,3)</f>
        <v>27.7661795407098</v>
      </c>
      <c r="Q3487" s="25">
        <f>f_return(A3487,1,参数!$B$1-365/2,参数!$B$1)</f>
        <v>119.888263494646</v>
      </c>
      <c r="R3487" s="25">
        <f ca="1">f_return(A3487,1,参数!$B$4,参数!$B$1)</f>
        <v>32.4146923051511</v>
      </c>
      <c r="S3487" s="25">
        <f ca="1">f_return(A3487,1,参数!$B$6,参数!$B$1)</f>
        <v>24.6895044455798</v>
      </c>
      <c r="T3487" t="str">
        <f>f_info_investtype(A3487)</f>
        <v>偏股混合型基金</v>
      </c>
      <c r="U3487" t="str">
        <f>f_info_fundmanager(A3487)</f>
        <v>苗宇</v>
      </c>
      <c r="V3487">
        <f>f_info_manager_onthepostdays(A3487,1)</f>
        <v>829</v>
      </c>
      <c r="W3487" s="25">
        <f ca="1">f_return_1w(A3487,"0",参数!$B$2)</f>
        <v>-5.45497296026335</v>
      </c>
      <c r="X3487" s="25">
        <f>f_return_1m(A3487,"0",参数!$B$1)</f>
        <v>16.2995395865307</v>
      </c>
      <c r="Y3487" s="25">
        <f>f_return_3m(A3487,0,参数!$B$1)</f>
        <v>38.2168338608444</v>
      </c>
      <c r="Z3487" s="25">
        <f>f_return_6m(A3487,0,参数!B3486)</f>
        <v>48.1969026548672</v>
      </c>
      <c r="AA3487" t="str">
        <f>f_dq_status(A3487,参数!$B$1)</f>
        <v>开放申购|开放赎回</v>
      </c>
      <c r="AB3487" s="17">
        <f ca="1">f_risk_maxdownside(A3487,参数!$B$6,参数!$B$1)</f>
        <v>-31.3502043382584</v>
      </c>
      <c r="AC3487" s="17">
        <f ca="1">f_risk_maxdownside(A3487,参数!$B$4,参数!$B$1)</f>
        <v>-31.3502043382584</v>
      </c>
      <c r="AD3487" t="str">
        <f ca="1">f_risk_maxdownside_date(A3487,参数!$B$6,参数!$B$1)</f>
        <v>20180127-20190103</v>
      </c>
    </row>
    <row r="3488" spans="1:30">
      <c r="A3488" s="15" t="s">
        <v>3516</v>
      </c>
      <c r="B3488" t="str">
        <f>f_info_name(A3488)</f>
        <v>广发核心精选</v>
      </c>
      <c r="C3488" t="str">
        <f>f_info_setupdate(A3488)</f>
        <v>2008-07-16</v>
      </c>
      <c r="D3488" s="16">
        <f t="shared" si="54"/>
        <v>4576</v>
      </c>
      <c r="F3488" s="17">
        <f>f_netasset_total(A3488,参数!$B$1,100000000)</f>
        <v>9.9032568197</v>
      </c>
      <c r="G3488" s="17">
        <f ca="1">f_nav_adjustedreturn(A3488,参数!$B$2,参数!$B$1)</f>
        <v>73.2467532467532</v>
      </c>
      <c r="H3488" s="17">
        <f ca="1">f_nav_periodreturnrankingper(A3488,参数!$B$2,参数!$B$1,3)</f>
        <v>41.9038272816487</v>
      </c>
      <c r="I3488" s="17">
        <f ca="1">f_nav_adjustedreturn(A3488,参数!$B$3,参数!$B$2)</f>
        <v>26.9579554822754</v>
      </c>
      <c r="J3488" s="17">
        <f ca="1">f_nav_periodreturnrankingper(A3488,参数!$B$3,参数!$B$2,3)</f>
        <v>81.6804407713499</v>
      </c>
      <c r="K3488" s="17">
        <f ca="1">f_nav_adjustedreturn(A3488,参数!$B$4,参数!$B$3)</f>
        <v>-25.5828220858896</v>
      </c>
      <c r="L3488" s="17">
        <f ca="1">f_nav_periodreturnrankingper(A3488,参数!$B$4,参数!$B$3,3)</f>
        <v>58.9347079037801</v>
      </c>
      <c r="M3488" s="17">
        <f ca="1">f_nav_adjustedreturn(A3488,参数!$B$5,参数!$B$4)</f>
        <v>14.1814389989573</v>
      </c>
      <c r="N3488" s="17">
        <f ca="1">f_nav_periodreturnrankingper(A3488,参数!$B$5,参数!$B$4,3)</f>
        <v>66.7315175097276</v>
      </c>
      <c r="O3488" s="17">
        <f ca="1">f_nav_adjustedreturn(A3488,参数!$B$6,参数!$B$5)</f>
        <v>9.3868281604845</v>
      </c>
      <c r="P3488" s="17">
        <f ca="1">f_nav_periodreturnrankingper(A3488,参数!$B$6,参数!$B$5,3)</f>
        <v>27.9749478079332</v>
      </c>
      <c r="Q3488" s="25">
        <f>f_return(A3488,1,参数!$B$1-365/2,参数!$B$1)</f>
        <v>79.7863590187749</v>
      </c>
      <c r="R3488" s="25">
        <f ca="1">f_return(A3488,1,参数!$B$4,参数!$B$1)</f>
        <v>17.8331955700043</v>
      </c>
      <c r="S3488" s="25">
        <f ca="1">f_return(A3488,1,参数!$B$6,参数!$B$1)</f>
        <v>15.0773264236559</v>
      </c>
      <c r="T3488" t="str">
        <f>f_info_investtype(A3488)</f>
        <v>偏股混合型基金</v>
      </c>
      <c r="U3488" t="str">
        <f>f_info_fundmanager(A3488)</f>
        <v>程琨</v>
      </c>
      <c r="V3488">
        <f>f_info_manager_onthepostdays(A3488,1)</f>
        <v>829</v>
      </c>
      <c r="W3488" s="25">
        <f ca="1">f_return_1w(A3488,"0",参数!$B$2)</f>
        <v>-4.43686006825937</v>
      </c>
      <c r="X3488" s="25">
        <f>f_return_1m(A3488,"0",参数!$B$1)</f>
        <v>13.773987206823</v>
      </c>
      <c r="Y3488" s="25">
        <f>f_return_3m(A3488,0,参数!$B$1)</f>
        <v>21.5489749430524</v>
      </c>
      <c r="Z3488" s="25">
        <f>f_return_6m(A3488,0,参数!B3487)</f>
        <v>29.0602296695571</v>
      </c>
      <c r="AA3488" t="str">
        <f>f_dq_status(A3488,参数!$B$1)</f>
        <v>开放申购|开放赎回</v>
      </c>
      <c r="AB3488" s="17">
        <f ca="1">f_risk_maxdownside(A3488,参数!$B$6,参数!$B$1)</f>
        <v>-37.7672868647598</v>
      </c>
      <c r="AC3488" s="17">
        <f ca="1">f_risk_maxdownside(A3488,参数!$B$4,参数!$B$1)</f>
        <v>-31.7808219178082</v>
      </c>
      <c r="AD3488" t="str">
        <f ca="1">f_risk_maxdownside_date(A3488,参数!$B$6,参数!$B$1)</f>
        <v>20171111-20181029</v>
      </c>
    </row>
    <row r="3489" spans="1:30">
      <c r="A3489" s="15" t="s">
        <v>3517</v>
      </c>
      <c r="B3489" t="str">
        <f>f_info_name(A3489)</f>
        <v>广发聚瑞A</v>
      </c>
      <c r="C3489" t="str">
        <f>f_info_setupdate(A3489)</f>
        <v>2009-06-16</v>
      </c>
      <c r="D3489" s="16">
        <f t="shared" si="54"/>
        <v>4241</v>
      </c>
      <c r="F3489" s="17">
        <f>f_netasset_total(A3489,参数!$B$1,100000000)</f>
        <v>20.6478935843</v>
      </c>
      <c r="G3489" s="17">
        <f ca="1">f_nav_adjustedreturn(A3489,参数!$B$2,参数!$B$1)</f>
        <v>69.4178310046574</v>
      </c>
      <c r="H3489" s="17">
        <f ca="1">f_nav_periodreturnrankingper(A3489,参数!$B$2,参数!$B$1,3)</f>
        <v>47.5956820412169</v>
      </c>
      <c r="I3489" s="17">
        <f ca="1">f_nav_adjustedreturn(A3489,参数!$B$3,参数!$B$2)</f>
        <v>95.703125</v>
      </c>
      <c r="J3489" s="17">
        <f ca="1">f_nav_periodreturnrankingper(A3489,参数!$B$3,参数!$B$2,3)</f>
        <v>1.51515151515152</v>
      </c>
      <c r="K3489" s="17">
        <f ca="1">f_nav_adjustedreturn(A3489,参数!$B$4,参数!$B$3)</f>
        <v>-23.0846269404106</v>
      </c>
      <c r="L3489" s="17">
        <f ca="1">f_nav_periodreturnrankingper(A3489,参数!$B$4,参数!$B$3,3)</f>
        <v>45.360824742268</v>
      </c>
      <c r="M3489" s="17">
        <f ca="1">f_nav_adjustedreturn(A3489,参数!$B$5,参数!$B$4)</f>
        <v>13.6389684813754</v>
      </c>
      <c r="N3489" s="17">
        <f ca="1">f_nav_periodreturnrankingper(A3489,参数!$B$5,参数!$B$4,3)</f>
        <v>68.0933852140078</v>
      </c>
      <c r="O3489" s="17">
        <f ca="1">f_nav_adjustedreturn(A3489,参数!$B$6,参数!$B$5)</f>
        <v>-0.735294117647066</v>
      </c>
      <c r="P3489" s="17">
        <f ca="1">f_nav_periodreturnrankingper(A3489,参数!$B$6,参数!$B$5,3)</f>
        <v>64.3006263048017</v>
      </c>
      <c r="Q3489" s="25">
        <f>f_return(A3489,1,参数!$B$1-365/2,参数!$B$1)</f>
        <v>92.364195034032</v>
      </c>
      <c r="R3489" s="25">
        <f ca="1">f_return(A3489,1,参数!$B$4,参数!$B$1)</f>
        <v>36.5839568815449</v>
      </c>
      <c r="S3489" s="25">
        <f ca="1">f_return(A3489,1,参数!$B$6,参数!$B$1)</f>
        <v>23.5357260359066</v>
      </c>
      <c r="T3489" t="str">
        <f>f_info_investtype(A3489)</f>
        <v>偏股混合型基金</v>
      </c>
      <c r="U3489" t="str">
        <f>f_info_fundmanager(A3489)</f>
        <v>费逸</v>
      </c>
      <c r="V3489">
        <f>f_info_manager_onthepostdays(A3489,1)</f>
        <v>1303</v>
      </c>
      <c r="W3489" s="25">
        <f ca="1">f_return_1w(A3489,"0",参数!$B$2)</f>
        <v>2.62888357801297</v>
      </c>
      <c r="X3489" s="25">
        <f>f_return_1m(A3489,"0",参数!$B$1)</f>
        <v>17.7802446865099</v>
      </c>
      <c r="Y3489" s="25">
        <f>f_return_3m(A3489,0,参数!$B$1)</f>
        <v>35.3649460422093</v>
      </c>
      <c r="Z3489" s="25">
        <f>f_return_6m(A3489,0,参数!B3488)</f>
        <v>29.3585397653194</v>
      </c>
      <c r="AA3489" t="str">
        <f>f_dq_status(A3489,参数!$B$1)</f>
        <v>开放申购|开放赎回</v>
      </c>
      <c r="AB3489" s="17">
        <f ca="1">f_risk_maxdownside(A3489,参数!$B$6,参数!$B$1)</f>
        <v>-31.703775411423</v>
      </c>
      <c r="AC3489" s="17">
        <f ca="1">f_risk_maxdownside(A3489,参数!$B$4,参数!$B$1)</f>
        <v>-30.3897385298471</v>
      </c>
      <c r="AD3489" t="str">
        <f ca="1">f_risk_maxdownside_date(A3489,参数!$B$6,参数!$B$1)</f>
        <v>20171122-20190103</v>
      </c>
    </row>
    <row r="3490" spans="1:30">
      <c r="A3490" s="15" t="s">
        <v>3518</v>
      </c>
      <c r="B3490" t="str">
        <f>f_info_name(A3490)</f>
        <v>广发内需增长A</v>
      </c>
      <c r="C3490" t="str">
        <f>f_info_setupdate(A3490)</f>
        <v>2010-04-19</v>
      </c>
      <c r="D3490" s="16">
        <f t="shared" si="54"/>
        <v>3934</v>
      </c>
      <c r="F3490" s="17">
        <f>f_netasset_total(A3490,参数!$B$1,100000000)</f>
        <v>16.7787888757</v>
      </c>
      <c r="G3490" s="17">
        <f ca="1">f_nav_adjustedreturn(A3490,参数!$B$2,参数!$B$1)</f>
        <v>90.2509652509653</v>
      </c>
      <c r="H3490" s="17">
        <f ca="1">f_nav_periodreturnrankingper(A3490,参数!$B$2,参数!$B$1,3)</f>
        <v>9.37003705664373</v>
      </c>
      <c r="I3490" s="17">
        <f ca="1">f_nav_adjustedreturn(A3490,参数!$B$3,参数!$B$2)</f>
        <v>58.4097859327217</v>
      </c>
      <c r="J3490" s="17">
        <f ca="1">f_nav_periodreturnrankingper(A3490,参数!$B$3,参数!$B$2,3)</f>
        <v>9.81047937569677</v>
      </c>
      <c r="K3490" s="17">
        <f ca="1">f_nav_adjustedreturn(A3490,参数!$B$4,参数!$B$3)</f>
        <v>-31.875</v>
      </c>
      <c r="L3490" s="17">
        <f ca="1">f_nav_periodreturnrankingper(A3490,参数!$B$4,参数!$B$3,3)</f>
        <v>96.2130937098845</v>
      </c>
      <c r="M3490" s="17">
        <f ca="1">f_nav_adjustedreturn(A3490,参数!$B$5,参数!$B$4)</f>
        <v>14.218009478673</v>
      </c>
      <c r="N3490" s="17">
        <f ca="1">f_nav_periodreturnrankingper(A3490,参数!$B$5,参数!$B$4,3)</f>
        <v>35.7762017336485</v>
      </c>
      <c r="O3490" s="17">
        <f ca="1">f_nav_adjustedreturn(A3490,参数!$B$6,参数!$B$5)</f>
        <v>10.3267973856209</v>
      </c>
      <c r="P3490" s="17">
        <f ca="1">f_nav_periodreturnrankingper(A3490,参数!$B$6,参数!$B$5,3)</f>
        <v>14.8299319727891</v>
      </c>
      <c r="Q3490" s="25">
        <f>f_return(A3490,1,参数!$B$1-365/2,参数!$B$1)</f>
        <v>88.2017627256974</v>
      </c>
      <c r="R3490" s="25">
        <f ca="1">f_return(A3490,1,参数!$B$4,参数!$B$1)</f>
        <v>27.0701220034765</v>
      </c>
      <c r="S3490" s="25">
        <f ca="1">f_return(A3490,1,参数!$B$6,参数!$B$1)</f>
        <v>20.8133838840651</v>
      </c>
      <c r="T3490" t="str">
        <f>f_info_investtype(A3490)</f>
        <v>灵活配置型基金</v>
      </c>
      <c r="U3490" t="str">
        <f>f_info_fundmanager(A3490)</f>
        <v>王明旭</v>
      </c>
      <c r="V3490">
        <f>f_info_manager_onthepostdays(A3490,1)</f>
        <v>848</v>
      </c>
      <c r="W3490" s="25">
        <f ca="1">f_return_1w(A3490,"0",参数!$B$2)</f>
        <v>-2.35626767200755</v>
      </c>
      <c r="X3490" s="25">
        <f>f_return_1m(A3490,"0",参数!$B$1)</f>
        <v>12.5642490005711</v>
      </c>
      <c r="Y3490" s="25">
        <f>f_return_3m(A3490,0,参数!$B$1)</f>
        <v>31.2250332889481</v>
      </c>
      <c r="Z3490" s="25">
        <f>f_return_6m(A3490,0,参数!B3489)</f>
        <v>29.7650130548303</v>
      </c>
      <c r="AA3490" t="str">
        <f>f_dq_status(A3490,参数!$B$1)</f>
        <v>开放申购|开放赎回</v>
      </c>
      <c r="AB3490" s="17">
        <f ca="1">f_risk_maxdownside(A3490,参数!$B$6,参数!$B$1)</f>
        <v>-39.4578313253012</v>
      </c>
      <c r="AC3490" s="17">
        <f ca="1">f_risk_maxdownside(A3490,参数!$B$4,参数!$B$1)</f>
        <v>-37.448132780083</v>
      </c>
      <c r="AD3490" t="str">
        <f ca="1">f_risk_maxdownside_date(A3490,参数!$B$6,参数!$B$1)</f>
        <v>20171122-20190103</v>
      </c>
    </row>
    <row r="3491" spans="1:30">
      <c r="A3491" s="15" t="s">
        <v>3519</v>
      </c>
      <c r="B3491" t="str">
        <f>f_info_name(A3491)</f>
        <v>广发行业领先A</v>
      </c>
      <c r="C3491" t="str">
        <f>f_info_setupdate(A3491)</f>
        <v>2010-11-23</v>
      </c>
      <c r="D3491" s="16">
        <f t="shared" si="54"/>
        <v>3716</v>
      </c>
      <c r="F3491" s="17">
        <f>f_netasset_total(A3491,参数!$B$1,100000000)</f>
        <v>12.7069076067</v>
      </c>
      <c r="G3491" s="17">
        <f ca="1">f_nav_adjustedreturn(A3491,参数!$B$2,参数!$B$1)</f>
        <v>67.6898222940226</v>
      </c>
      <c r="H3491" s="17">
        <f ca="1">f_nav_periodreturnrankingper(A3491,参数!$B$2,参数!$B$1,3)</f>
        <v>50.441609421001</v>
      </c>
      <c r="I3491" s="17">
        <f ca="1">f_nav_adjustedreturn(A3491,参数!$B$3,参数!$B$2)</f>
        <v>26.7144319344933</v>
      </c>
      <c r="J3491" s="17">
        <f ca="1">f_nav_periodreturnrankingper(A3491,参数!$B$3,参数!$B$2,3)</f>
        <v>82.0936639118457</v>
      </c>
      <c r="K3491" s="17">
        <f ca="1">f_nav_adjustedreturn(A3491,参数!$B$4,参数!$B$3)</f>
        <v>-37.2913992297818</v>
      </c>
      <c r="L3491" s="17">
        <f ca="1">f_nav_periodreturnrankingper(A3491,参数!$B$4,参数!$B$3,3)</f>
        <v>97.2508591065292</v>
      </c>
      <c r="M3491" s="17">
        <f ca="1">f_nav_adjustedreturn(A3491,参数!$B$5,参数!$B$4)</f>
        <v>29.3631505229324</v>
      </c>
      <c r="N3491" s="17">
        <f ca="1">f_nav_periodreturnrankingper(A3491,参数!$B$5,参数!$B$4,3)</f>
        <v>29.3774319066148</v>
      </c>
      <c r="O3491" s="17">
        <f ca="1">f_nav_adjustedreturn(A3491,参数!$B$6,参数!$B$5)</f>
        <v>-5.90925660980809</v>
      </c>
      <c r="P3491" s="17">
        <f ca="1">f_nav_periodreturnrankingper(A3491,参数!$B$6,参数!$B$5,3)</f>
        <v>79.7494780793319</v>
      </c>
      <c r="Q3491" s="25">
        <f>f_return(A3491,1,参数!$B$1-365/2,参数!$B$1)</f>
        <v>61.9662768784739</v>
      </c>
      <c r="R3491" s="25">
        <f ca="1">f_return(A3491,1,参数!$B$4,参数!$B$1)</f>
        <v>10.0310823464977</v>
      </c>
      <c r="S3491" s="25">
        <f ca="1">f_return(A3491,1,参数!$B$6,参数!$B$1)</f>
        <v>10.1431505871454</v>
      </c>
      <c r="T3491" t="str">
        <f>f_info_investtype(A3491)</f>
        <v>偏股混合型基金</v>
      </c>
      <c r="U3491" t="str">
        <f>f_info_fundmanager(A3491)</f>
        <v>程琨</v>
      </c>
      <c r="V3491">
        <f>f_info_manager_onthepostdays(A3491,1)</f>
        <v>622</v>
      </c>
      <c r="W3491" s="25">
        <f ca="1">f_return_1w(A3491,"0",参数!$B$2)</f>
        <v>-5.13409961685824</v>
      </c>
      <c r="X3491" s="25">
        <f>f_return_1m(A3491,"0",参数!$B$1)</f>
        <v>11.6729424421732</v>
      </c>
      <c r="Y3491" s="25">
        <f>f_return_3m(A3491,0,参数!$B$1)</f>
        <v>17.6203966005666</v>
      </c>
      <c r="Z3491" s="25">
        <f>f_return_6m(A3491,0,参数!B3490)</f>
        <v>23.3773693279724</v>
      </c>
      <c r="AA3491" t="str">
        <f>f_dq_status(A3491,参数!$B$1)</f>
        <v>开放申购|开放赎回</v>
      </c>
      <c r="AB3491" s="17">
        <f ca="1">f_risk_maxdownside(A3491,参数!$B$6,参数!$B$1)</f>
        <v>-45.1935640159813</v>
      </c>
      <c r="AC3491" s="17">
        <f ca="1">f_risk_maxdownside(A3491,参数!$B$4,参数!$B$1)</f>
        <v>-41.7201540436457</v>
      </c>
      <c r="AD3491" t="str">
        <f ca="1">f_risk_maxdownside_date(A3491,参数!$B$6,参数!$B$1)</f>
        <v>20171114-20181018</v>
      </c>
    </row>
    <row r="3492" spans="1:30">
      <c r="A3492" s="15" t="s">
        <v>3520</v>
      </c>
      <c r="B3492" t="str">
        <f>f_info_name(A3492)</f>
        <v>广发制造业精选A</v>
      </c>
      <c r="C3492" t="str">
        <f>f_info_setupdate(A3492)</f>
        <v>2011-09-20</v>
      </c>
      <c r="D3492" s="16">
        <f t="shared" si="54"/>
        <v>3415</v>
      </c>
      <c r="F3492" s="17">
        <f>f_netasset_total(A3492,参数!$B$1,100000000)</f>
        <v>13.40894708</v>
      </c>
      <c r="G3492" s="17">
        <f ca="1">f_nav_adjustedreturn(A3492,参数!$B$2,参数!$B$1)</f>
        <v>82.9957028852056</v>
      </c>
      <c r="H3492" s="17">
        <f ca="1">f_nav_periodreturnrankingper(A3492,参数!$B$2,参数!$B$1,3)</f>
        <v>27.0853778213935</v>
      </c>
      <c r="I3492" s="17">
        <f ca="1">f_nav_adjustedreturn(A3492,参数!$B$3,参数!$B$2)</f>
        <v>77.9355543418897</v>
      </c>
      <c r="J3492" s="17">
        <f ca="1">f_nav_periodreturnrankingper(A3492,参数!$B$3,参数!$B$2,3)</f>
        <v>5.92286501377411</v>
      </c>
      <c r="K3492" s="17">
        <f ca="1">f_nav_adjustedreturn(A3492,参数!$B$4,参数!$B$3)</f>
        <v>-29.6039984621299</v>
      </c>
      <c r="L3492" s="17">
        <f ca="1">f_nav_periodreturnrankingper(A3492,参数!$B$4,参数!$B$3,3)</f>
        <v>78.3505154639175</v>
      </c>
      <c r="M3492" s="17">
        <f ca="1">f_nav_adjustedreturn(A3492,参数!$B$5,参数!$B$4)</f>
        <v>16.4934478084049</v>
      </c>
      <c r="N3492" s="17">
        <f ca="1">f_nav_periodreturnrankingper(A3492,参数!$B$5,参数!$B$4,3)</f>
        <v>61.4785992217899</v>
      </c>
      <c r="O3492" s="17">
        <f ca="1">f_nav_adjustedreturn(A3492,参数!$B$6,参数!$B$5)</f>
        <v>3.6448598130841</v>
      </c>
      <c r="P3492" s="17">
        <f ca="1">f_nav_periodreturnrankingper(A3492,参数!$B$6,参数!$B$5,3)</f>
        <v>48.2254697286012</v>
      </c>
      <c r="Q3492" s="25">
        <f>f_return(A3492,1,参数!$B$1-365/2,参数!$B$1)</f>
        <v>73.7327309052017</v>
      </c>
      <c r="R3492" s="25">
        <f ca="1">f_return(A3492,1,参数!$B$4,参数!$B$1)</f>
        <v>31.8178754162737</v>
      </c>
      <c r="S3492" s="25">
        <f ca="1">f_return(A3492,1,参数!$B$6,参数!$B$1)</f>
        <v>22.7151597178352</v>
      </c>
      <c r="T3492" t="str">
        <f>f_info_investtype(A3492)</f>
        <v>偏股混合型基金</v>
      </c>
      <c r="U3492" t="str">
        <f>f_info_fundmanager(A3492)</f>
        <v>李巍</v>
      </c>
      <c r="V3492">
        <f>f_info_manager_onthepostdays(A3492,1)</f>
        <v>3432</v>
      </c>
      <c r="W3492" s="25">
        <f ca="1">f_return_1w(A3492,"0",参数!$B$2)</f>
        <v>1.621958827199</v>
      </c>
      <c r="X3492" s="25">
        <f>f_return_1m(A3492,"0",参数!$B$1)</f>
        <v>8.75592849325063</v>
      </c>
      <c r="Y3492" s="25">
        <f>f_return_3m(A3492,0,参数!$B$1)</f>
        <v>23.1563726502789</v>
      </c>
      <c r="Z3492" s="25">
        <f>f_return_6m(A3492,0,参数!B3491)</f>
        <v>17.7651591969175</v>
      </c>
      <c r="AA3492" t="str">
        <f>f_dq_status(A3492,参数!$B$1)</f>
        <v>开放申购|开放赎回</v>
      </c>
      <c r="AB3492" s="17">
        <f ca="1">f_risk_maxdownside(A3492,参数!$B$6,参数!$B$1)</f>
        <v>-42.6536992011115</v>
      </c>
      <c r="AC3492" s="17">
        <f ca="1">f_risk_maxdownside(A3492,参数!$B$4,参数!$B$1)</f>
        <v>-38.3034379671151</v>
      </c>
      <c r="AD3492" t="str">
        <f ca="1">f_risk_maxdownside_date(A3492,参数!$B$6,参数!$B$1)</f>
        <v>20171122-20190103</v>
      </c>
    </row>
    <row r="3493" spans="1:30">
      <c r="A3493" s="15" t="s">
        <v>3521</v>
      </c>
      <c r="B3493" t="str">
        <f>f_info_name(A3493)</f>
        <v>广发消费品精选A</v>
      </c>
      <c r="C3493" t="str">
        <f>f_info_setupdate(A3493)</f>
        <v>2012-06-12</v>
      </c>
      <c r="D3493" s="16">
        <f t="shared" si="54"/>
        <v>3149</v>
      </c>
      <c r="F3493" s="17">
        <f>f_netasset_total(A3493,参数!$B$1,100000000)</f>
        <v>8.7682792073</v>
      </c>
      <c r="G3493" s="17">
        <f ca="1">f_nav_adjustedreturn(A3493,参数!$B$2,参数!$B$1)</f>
        <v>76.6352098926131</v>
      </c>
      <c r="H3493" s="17">
        <f ca="1">f_nav_periodreturnrankingper(A3493,参数!$B$2,参数!$B$1,3)</f>
        <v>36.6045142296369</v>
      </c>
      <c r="I3493" s="17">
        <f ca="1">f_nav_adjustedreturn(A3493,参数!$B$3,参数!$B$2)</f>
        <v>39.1757246376811</v>
      </c>
      <c r="J3493" s="17">
        <f ca="1">f_nav_periodreturnrankingper(A3493,参数!$B$3,参数!$B$2,3)</f>
        <v>57.7134986225895</v>
      </c>
      <c r="K3493" s="17">
        <f ca="1">f_nav_adjustedreturn(A3493,参数!$B$4,参数!$B$3)</f>
        <v>-24.2798353909465</v>
      </c>
      <c r="L3493" s="17">
        <f ca="1">f_nav_periodreturnrankingper(A3493,参数!$B$4,参数!$B$3,3)</f>
        <v>50.1718213058419</v>
      </c>
      <c r="M3493" s="17">
        <f ca="1">f_nav_adjustedreturn(A3493,参数!$B$5,参数!$B$4)</f>
        <v>45.3373015873016</v>
      </c>
      <c r="N3493" s="17">
        <f ca="1">f_nav_periodreturnrankingper(A3493,参数!$B$5,参数!$B$4,3)</f>
        <v>5.6420233463035</v>
      </c>
      <c r="O3493" s="17">
        <f ca="1">f_nav_adjustedreturn(A3493,参数!$B$6,参数!$B$5)</f>
        <v>21.0053859964093</v>
      </c>
      <c r="P3493" s="17">
        <f ca="1">f_nav_periodreturnrankingper(A3493,参数!$B$6,参数!$B$5,3)</f>
        <v>5.21920668058455</v>
      </c>
      <c r="Q3493" s="25">
        <f>f_return(A3493,1,参数!$B$1-365/2,参数!$B$1)</f>
        <v>69.5962418957905</v>
      </c>
      <c r="R3493" s="25">
        <f ca="1">f_return(A3493,1,参数!$B$4,参数!$B$1)</f>
        <v>22.9896884098061</v>
      </c>
      <c r="S3493" s="25">
        <f ca="1">f_return(A3493,1,参数!$B$6,参数!$B$1)</f>
        <v>26.5379094613068</v>
      </c>
      <c r="T3493" t="str">
        <f>f_info_investtype(A3493)</f>
        <v>偏股混合型基金</v>
      </c>
      <c r="U3493" t="str">
        <f>f_info_fundmanager(A3493)</f>
        <v>李琛</v>
      </c>
      <c r="V3493">
        <f>f_info_manager_onthepostdays(A3493,1)</f>
        <v>1815</v>
      </c>
      <c r="W3493" s="25">
        <f ca="1">f_return_1w(A3493,"0",参数!$B$2)</f>
        <v>-4.74271543707378</v>
      </c>
      <c r="X3493" s="25">
        <f>f_return_1m(A3493,"0",参数!$B$1)</f>
        <v>13.1776480400334</v>
      </c>
      <c r="Y3493" s="25">
        <f>f_return_3m(A3493,0,参数!$B$1)</f>
        <v>23.0559963727046</v>
      </c>
      <c r="Z3493" s="25">
        <f>f_return_6m(A3493,0,参数!B3492)</f>
        <v>25.9968812653152</v>
      </c>
      <c r="AA3493" t="str">
        <f>f_dq_status(A3493,参数!$B$1)</f>
        <v>开放申购|开放赎回</v>
      </c>
      <c r="AB3493" s="17">
        <f ca="1">f_risk_maxdownside(A3493,参数!$B$6,参数!$B$1)</f>
        <v>-30.1346801346801</v>
      </c>
      <c r="AC3493" s="17">
        <f ca="1">f_risk_maxdownside(A3493,参数!$B$4,参数!$B$1)</f>
        <v>-29.1808873720136</v>
      </c>
      <c r="AD3493" t="str">
        <f ca="1">f_risk_maxdownside_date(A3493,参数!$B$6,参数!$B$1)</f>
        <v>20180124-20181029</v>
      </c>
    </row>
    <row r="3494" spans="1:30">
      <c r="A3494" s="15" t="s">
        <v>3522</v>
      </c>
      <c r="B3494" t="str">
        <f>f_info_name(A3494)</f>
        <v>广发新经济A</v>
      </c>
      <c r="C3494" t="str">
        <f>f_info_setupdate(A3494)</f>
        <v>2013-02-06</v>
      </c>
      <c r="D3494" s="16">
        <f t="shared" si="54"/>
        <v>2910</v>
      </c>
      <c r="F3494" s="17">
        <f>f_netasset_total(A3494,参数!$B$1,100000000)</f>
        <v>31.1537989159</v>
      </c>
      <c r="G3494" s="17">
        <f ca="1">f_nav_adjustedreturn(A3494,参数!$B$2,参数!$B$1)</f>
        <v>108.976972442431</v>
      </c>
      <c r="H3494" s="17">
        <f ca="1">f_nav_periodreturnrankingper(A3494,参数!$B$2,参数!$B$1,3)</f>
        <v>5.49558390578999</v>
      </c>
      <c r="I3494" s="17">
        <f ca="1">f_nav_adjustedreturn(A3494,参数!$B$3,参数!$B$2)</f>
        <v>49.0714687675858</v>
      </c>
      <c r="J3494" s="17">
        <f ca="1">f_nav_periodreturnrankingper(A3494,参数!$B$3,参数!$B$2,3)</f>
        <v>36.9146005509642</v>
      </c>
      <c r="K3494" s="17">
        <f ca="1">f_nav_adjustedreturn(A3494,参数!$B$4,参数!$B$3)</f>
        <v>-26.5702479338843</v>
      </c>
      <c r="L3494" s="17">
        <f ca="1">f_nav_periodreturnrankingper(A3494,参数!$B$4,参数!$B$3,3)</f>
        <v>63.7457044673539</v>
      </c>
      <c r="M3494" s="17">
        <f ca="1">f_nav_adjustedreturn(A3494,参数!$B$5,参数!$B$4)</f>
        <v>41.826643397324</v>
      </c>
      <c r="N3494" s="17">
        <f ca="1">f_nav_periodreturnrankingper(A3494,参数!$B$5,参数!$B$4,3)</f>
        <v>8.75486381322957</v>
      </c>
      <c r="O3494" s="17">
        <f ca="1">f_nav_adjustedreturn(A3494,参数!$B$6,参数!$B$5)</f>
        <v>6.4118372379778</v>
      </c>
      <c r="P3494" s="17">
        <f ca="1">f_nav_periodreturnrankingper(A3494,参数!$B$6,参数!$B$5,3)</f>
        <v>37.5782881002088</v>
      </c>
      <c r="Q3494" s="25">
        <f>f_return(A3494,1,参数!$B$1-365/2,参数!$B$1)</f>
        <v>80.6250565504539</v>
      </c>
      <c r="R3494" s="25">
        <f ca="1">f_return(A3494,1,参数!$B$4,参数!$B$1)</f>
        <v>31.7282874777658</v>
      </c>
      <c r="S3494" s="25">
        <f ca="1">f_return(A3494,1,参数!$B$6,参数!$B$1)</f>
        <v>27.7936239304215</v>
      </c>
      <c r="T3494" t="str">
        <f>f_info_investtype(A3494)</f>
        <v>偏股混合型基金</v>
      </c>
      <c r="U3494" t="str">
        <f>f_info_fundmanager(A3494)</f>
        <v>邱璟旻</v>
      </c>
      <c r="V3494">
        <f>f_info_manager_onthepostdays(A3494,1)</f>
        <v>1443</v>
      </c>
      <c r="W3494" s="25">
        <f ca="1">f_return_1w(A3494,"0",参数!$B$2)</f>
        <v>0.0755572346052219</v>
      </c>
      <c r="X3494" s="25">
        <f>f_return_1m(A3494,"0",参数!$B$1)</f>
        <v>17.4830220713073</v>
      </c>
      <c r="Y3494" s="25">
        <f>f_return_3m(A3494,0,参数!$B$1)</f>
        <v>27.0903163597961</v>
      </c>
      <c r="Z3494" s="25">
        <f>f_return_6m(A3494,0,参数!B3493)</f>
        <v>23.7654887563102</v>
      </c>
      <c r="AA3494" t="str">
        <f>f_dq_status(A3494,参数!$B$1)</f>
        <v>开放申购|开放赎回</v>
      </c>
      <c r="AB3494" s="17">
        <f ca="1">f_risk_maxdownside(A3494,参数!$B$6,参数!$B$1)</f>
        <v>-33.1726907630522</v>
      </c>
      <c r="AC3494" s="17">
        <f ca="1">f_risk_maxdownside(A3494,参数!$B$4,参数!$B$1)</f>
        <v>-31.7473338802297</v>
      </c>
      <c r="AD3494" t="str">
        <f ca="1">f_risk_maxdownside_date(A3494,参数!$B$6,参数!$B$1)</f>
        <v>20171114-20181029</v>
      </c>
    </row>
    <row r="3495" spans="1:30">
      <c r="A3495" s="15" t="s">
        <v>3523</v>
      </c>
      <c r="B3495" t="str">
        <f>f_info_name(A3495)</f>
        <v>华夏经典配置</v>
      </c>
      <c r="C3495" t="str">
        <f>f_info_setupdate(A3495)</f>
        <v>2004-03-15</v>
      </c>
      <c r="D3495" s="16">
        <f t="shared" si="54"/>
        <v>6160</v>
      </c>
      <c r="F3495" s="17">
        <f>f_netasset_total(A3495,参数!$B$1,100000000)</f>
        <v>9.682031883</v>
      </c>
      <c r="G3495" s="17">
        <f ca="1">f_nav_adjustedreturn(A3495,参数!$B$2,参数!$B$1)</f>
        <v>77.3960216998191</v>
      </c>
      <c r="H3495" s="17">
        <f ca="1">f_nav_periodreturnrankingper(A3495,参数!$B$2,参数!$B$1,3)</f>
        <v>35.5250245338567</v>
      </c>
      <c r="I3495" s="17">
        <f ca="1">f_nav_adjustedreturn(A3495,参数!$B$3,参数!$B$2)</f>
        <v>28.9044289044289</v>
      </c>
      <c r="J3495" s="17">
        <f ca="1">f_nav_periodreturnrankingper(A3495,参数!$B$3,参数!$B$2,3)</f>
        <v>78.099173553719</v>
      </c>
      <c r="K3495" s="17">
        <f ca="1">f_nav_adjustedreturn(A3495,参数!$B$4,参数!$B$3)</f>
        <v>-17.4205967276227</v>
      </c>
      <c r="L3495" s="17">
        <f ca="1">f_nav_periodreturnrankingper(A3495,参数!$B$4,参数!$B$3,3)</f>
        <v>18.7285223367698</v>
      </c>
      <c r="M3495" s="17">
        <f ca="1">f_nav_adjustedreturn(A3495,参数!$B$5,参数!$B$4)</f>
        <v>6.87179487179488</v>
      </c>
      <c r="N3495" s="17">
        <f ca="1">f_nav_periodreturnrankingper(A3495,参数!$B$5,参数!$B$4,3)</f>
        <v>81.7120622568093</v>
      </c>
      <c r="O3495" s="17">
        <f ca="1">f_nav_adjustedreturn(A3495,参数!$B$6,参数!$B$5)</f>
        <v>-7.7431539187913</v>
      </c>
      <c r="P3495" s="17">
        <f ca="1">f_nav_periodreturnrankingper(A3495,参数!$B$6,参数!$B$5,3)</f>
        <v>84.5511482254697</v>
      </c>
      <c r="Q3495" s="25">
        <f>f_return(A3495,1,参数!$B$1-365/2,参数!$B$1)</f>
        <v>65.2740752426117</v>
      </c>
      <c r="R3495" s="25">
        <f ca="1">f_return(A3495,1,参数!$B$4,参数!$B$1)</f>
        <v>23.5787652232099</v>
      </c>
      <c r="S3495" s="25">
        <f ca="1">f_return(A3495,1,参数!$B$6,参数!$B$1)</f>
        <v>13.1102536475635</v>
      </c>
      <c r="T3495" t="str">
        <f>f_info_investtype(A3495)</f>
        <v>偏股混合型基金</v>
      </c>
      <c r="U3495" t="str">
        <f>f_info_fundmanager(A3495)</f>
        <v>佟巍</v>
      </c>
      <c r="V3495">
        <f>f_info_manager_onthepostdays(A3495,1)</f>
        <v>1121</v>
      </c>
      <c r="W3495" s="25">
        <f ca="1">f_return_1w(A3495,"0",参数!$B$2)</f>
        <v>-2.55506607929514</v>
      </c>
      <c r="X3495" s="25">
        <f>f_return_1m(A3495,"0",参数!$B$1)</f>
        <v>12.0502569960023</v>
      </c>
      <c r="Y3495" s="25">
        <f>f_return_3m(A3495,0,参数!$B$1)</f>
        <v>26.5806451612903</v>
      </c>
      <c r="Z3495" s="25">
        <f>f_return_6m(A3495,0,参数!B3494)</f>
        <v>15.1658767772512</v>
      </c>
      <c r="AA3495" t="str">
        <f>f_dq_status(A3495,参数!$B$1)</f>
        <v>开放申购|开放赎回</v>
      </c>
      <c r="AB3495" s="17">
        <f ca="1">f_risk_maxdownside(A3495,参数!$B$6,参数!$B$1)</f>
        <v>-24.1860465116279</v>
      </c>
      <c r="AC3495" s="17">
        <f ca="1">f_risk_maxdownside(A3495,参数!$B$4,参数!$B$1)</f>
        <v>-24.1860465116279</v>
      </c>
      <c r="AD3495" t="str">
        <f ca="1">f_risk_maxdownside_date(A3495,参数!$B$6,参数!$B$1)</f>
        <v>20180522-20181030</v>
      </c>
    </row>
    <row r="3496" spans="1:30">
      <c r="A3496" s="15" t="s">
        <v>3524</v>
      </c>
      <c r="B3496" t="str">
        <f>f_info_name(A3496)</f>
        <v>华夏收入</v>
      </c>
      <c r="C3496" t="str">
        <f>f_info_setupdate(A3496)</f>
        <v>2005-11-17</v>
      </c>
      <c r="D3496" s="16">
        <f t="shared" si="54"/>
        <v>5548</v>
      </c>
      <c r="F3496" s="17">
        <f>f_netasset_total(A3496,参数!$B$1,100000000)</f>
        <v>27.6607414074</v>
      </c>
      <c r="G3496" s="17">
        <f ca="1">f_nav_adjustedreturn(A3496,参数!$B$2,参数!$B$1)</f>
        <v>46.5394763547798</v>
      </c>
      <c r="H3496" s="17">
        <f ca="1">f_nav_periodreturnrankingper(A3496,参数!$B$2,参数!$B$1,3)</f>
        <v>82.3356231599607</v>
      </c>
      <c r="I3496" s="17">
        <f ca="1">f_nav_adjustedreturn(A3496,参数!$B$3,参数!$B$2)</f>
        <v>28.2071298464741</v>
      </c>
      <c r="J3496" s="17">
        <f ca="1">f_nav_periodreturnrankingper(A3496,参数!$B$3,参数!$B$2,3)</f>
        <v>79.3388429752066</v>
      </c>
      <c r="K3496" s="17">
        <f ca="1">f_nav_adjustedreturn(A3496,参数!$B$4,参数!$B$3)</f>
        <v>-26.5481651376147</v>
      </c>
      <c r="L3496" s="17">
        <f ca="1">f_nav_periodreturnrankingper(A3496,参数!$B$4,参数!$B$3,3)</f>
        <v>63.573883161512</v>
      </c>
      <c r="M3496" s="17">
        <f ca="1">f_nav_adjustedreturn(A3496,参数!$B$5,参数!$B$4)</f>
        <v>18.7159709618875</v>
      </c>
      <c r="N3496" s="17">
        <f ca="1">f_nav_periodreturnrankingper(A3496,参数!$B$5,参数!$B$4,3)</f>
        <v>55.6420233463035</v>
      </c>
      <c r="O3496" s="17">
        <f ca="1">f_nav_adjustedreturn(A3496,参数!$B$6,参数!$B$5)</f>
        <v>10.4816571000749</v>
      </c>
      <c r="P3496" s="17">
        <f ca="1">f_nav_periodreturnrankingper(A3496,参数!$B$6,参数!$B$5,3)</f>
        <v>24.4258872651357</v>
      </c>
      <c r="Q3496" s="25">
        <f>f_return(A3496,1,参数!$B$1-365/2,参数!$B$1)</f>
        <v>29.2504803242145</v>
      </c>
      <c r="R3496" s="25">
        <f ca="1">f_return(A3496,1,参数!$B$4,参数!$B$1)</f>
        <v>11.3219011820375</v>
      </c>
      <c r="S3496" s="25">
        <f ca="1">f_return(A3496,1,参数!$B$6,参数!$B$1)</f>
        <v>12.4831797127478</v>
      </c>
      <c r="T3496" t="str">
        <f>f_info_investtype(A3496)</f>
        <v>偏股混合型基金</v>
      </c>
      <c r="U3496" t="str">
        <f>f_info_fundmanager(A3496)</f>
        <v>郑煜</v>
      </c>
      <c r="V3496">
        <f>f_info_manager_onthepostdays(A3496,1)</f>
        <v>4390</v>
      </c>
      <c r="W3496" s="25">
        <f ca="1">f_return_1w(A3496,"0",参数!$B$2)</f>
        <v>-2.31958762886599</v>
      </c>
      <c r="X3496" s="25">
        <f>f_return_1m(A3496,"0",参数!$B$1)</f>
        <v>6.85215332248038</v>
      </c>
      <c r="Y3496" s="25">
        <f>f_return_3m(A3496,0,参数!$B$1)</f>
        <v>15.5015197568389</v>
      </c>
      <c r="Z3496" s="25">
        <f>f_return_6m(A3496,0,参数!B3495)</f>
        <v>5.70103247044741</v>
      </c>
      <c r="AA3496" t="str">
        <f>f_dq_status(A3496,参数!$B$1)</f>
        <v>开放申购|开放赎回</v>
      </c>
      <c r="AB3496" s="17">
        <f ca="1">f_risk_maxdownside(A3496,参数!$B$6,参数!$B$1)</f>
        <v>-31.931970189184</v>
      </c>
      <c r="AC3496" s="17">
        <f ca="1">f_risk_maxdownside(A3496,参数!$B$4,参数!$B$1)</f>
        <v>-31.931970189184</v>
      </c>
      <c r="AD3496" t="str">
        <f ca="1">f_risk_maxdownside_date(A3496,参数!$B$6,参数!$B$1)</f>
        <v>20180127-20181018</v>
      </c>
    </row>
    <row r="3497" spans="1:30">
      <c r="A3497" s="15" t="s">
        <v>3525</v>
      </c>
      <c r="B3497" t="str">
        <f>f_info_name(A3497)</f>
        <v>泰信先行策略</v>
      </c>
      <c r="C3497" t="str">
        <f>f_info_setupdate(A3497)</f>
        <v>2004-06-28</v>
      </c>
      <c r="D3497" s="16">
        <f t="shared" si="54"/>
        <v>6055</v>
      </c>
      <c r="F3497" s="17">
        <f>f_netasset_total(A3497,参数!$B$1,100000000)</f>
        <v>11.122725685</v>
      </c>
      <c r="G3497" s="17">
        <f ca="1">f_nav_adjustedreturn(A3497,参数!$B$2,参数!$B$1)</f>
        <v>50.3648501785437</v>
      </c>
      <c r="H3497" s="17">
        <f ca="1">f_nav_periodreturnrankingper(A3497,参数!$B$2,参数!$B$1,3)</f>
        <v>78.8027477919529</v>
      </c>
      <c r="I3497" s="17">
        <f ca="1">f_nav_adjustedreturn(A3497,参数!$B$3,参数!$B$2)</f>
        <v>27.3680047458968</v>
      </c>
      <c r="J3497" s="17">
        <f ca="1">f_nav_periodreturnrankingper(A3497,参数!$B$3,参数!$B$2,3)</f>
        <v>80.8539944903581</v>
      </c>
      <c r="K3497" s="17">
        <f ca="1">f_nav_adjustedreturn(A3497,参数!$B$4,参数!$B$3)</f>
        <v>-23.5756385068762</v>
      </c>
      <c r="L3497" s="17">
        <f ca="1">f_nav_periodreturnrankingper(A3497,参数!$B$4,参数!$B$3,3)</f>
        <v>47.5945017182131</v>
      </c>
      <c r="M3497" s="17">
        <f ca="1">f_nav_adjustedreturn(A3497,参数!$B$5,参数!$B$4)</f>
        <v>7.79495524816922</v>
      </c>
      <c r="N3497" s="17">
        <f ca="1">f_nav_periodreturnrankingper(A3497,参数!$B$5,参数!$B$4,3)</f>
        <v>79.7665369649805</v>
      </c>
      <c r="O3497" s="17">
        <f ca="1">f_nav_adjustedreturn(A3497,参数!$B$6,参数!$B$5)</f>
        <v>-13.190831106736</v>
      </c>
      <c r="P3497" s="17">
        <f ca="1">f_nav_periodreturnrankingper(A3497,参数!$B$6,参数!$B$5,3)</f>
        <v>93.3194154488518</v>
      </c>
      <c r="Q3497" s="25">
        <f>f_return(A3497,1,参数!$B$1-365/2,参数!$B$1)</f>
        <v>28.5579842753332</v>
      </c>
      <c r="R3497" s="25">
        <f ca="1">f_return(A3497,1,参数!$B$4,参数!$B$1)</f>
        <v>13.5261337160367</v>
      </c>
      <c r="S3497" s="25">
        <f ca="1">f_return(A3497,1,参数!$B$6,参数!$B$1)</f>
        <v>6.36638871126138</v>
      </c>
      <c r="T3497" t="str">
        <f>f_info_investtype(A3497)</f>
        <v>偏股混合型基金</v>
      </c>
      <c r="U3497" t="str">
        <f>f_info_fundmanager(A3497)</f>
        <v>王博强</v>
      </c>
      <c r="V3497">
        <f>f_info_manager_onthepostdays(A3497,1)</f>
        <v>1687</v>
      </c>
      <c r="W3497" s="25">
        <f ca="1">f_return_1w(A3497,"0",参数!$B$2)</f>
        <v>-2.45343025897319</v>
      </c>
      <c r="X3497" s="25">
        <f>f_return_1m(A3497,"0",参数!$B$1)</f>
        <v>8.17603038087792</v>
      </c>
      <c r="Y3497" s="25">
        <f>f_return_3m(A3497,0,参数!$B$1)</f>
        <v>11.6941529235382</v>
      </c>
      <c r="Z3497" s="25">
        <f>f_return_6m(A3497,0,参数!B3496)</f>
        <v>0.888503629862398</v>
      </c>
      <c r="AA3497" t="str">
        <f>f_dq_status(A3497,参数!$B$1)</f>
        <v>开放申购|开放赎回</v>
      </c>
      <c r="AB3497" s="17">
        <f ca="1">f_risk_maxdownside(A3497,参数!$B$6,参数!$B$1)</f>
        <v>-31.5014720314033</v>
      </c>
      <c r="AC3497" s="17">
        <f ca="1">f_risk_maxdownside(A3497,参数!$B$4,参数!$B$1)</f>
        <v>-26.237922705314</v>
      </c>
      <c r="AD3497" t="str">
        <f ca="1">f_risk_maxdownside_date(A3497,参数!$B$6,参数!$B$1)</f>
        <v>20160223-20190103</v>
      </c>
    </row>
    <row r="3498" spans="1:30">
      <c r="A3498" s="15" t="s">
        <v>3526</v>
      </c>
      <c r="B3498" t="str">
        <f>f_info_name(A3498)</f>
        <v>泰信双息双利</v>
      </c>
      <c r="C3498" t="str">
        <f>f_info_setupdate(A3498)</f>
        <v>2006-06-15</v>
      </c>
      <c r="D3498" s="16">
        <f t="shared" si="54"/>
        <v>5338</v>
      </c>
      <c r="F3498" s="17">
        <f>f_netasset_total(A3498,参数!$B$1,100000000)</f>
        <v>1.1336512132</v>
      </c>
      <c r="G3498" s="17">
        <f ca="1">f_nav_adjustedreturn(A3498,参数!$B$2,参数!$B$1)</f>
        <v>17.0910692161489</v>
      </c>
      <c r="H3498" s="17">
        <f ca="1">f_nav_periodreturnrankingper(A3498,参数!$B$2,参数!$B$1,3)</f>
        <v>19.0566037735849</v>
      </c>
      <c r="I3498" s="17">
        <f ca="1">f_nav_adjustedreturn(A3498,参数!$B$3,参数!$B$2)</f>
        <v>3.98415568389583</v>
      </c>
      <c r="J3498" s="17">
        <f ca="1">f_nav_periodreturnrankingper(A3498,参数!$B$3,参数!$B$2,3)</f>
        <v>88.7234042553192</v>
      </c>
      <c r="K3498" s="17">
        <f ca="1">f_nav_adjustedreturn(A3498,参数!$B$4,参数!$B$3)</f>
        <v>2.47272246378865</v>
      </c>
      <c r="L3498" s="17">
        <f ca="1">f_nav_periodreturnrankingper(A3498,参数!$B$4,参数!$B$3,3)</f>
        <v>33.6515513126492</v>
      </c>
      <c r="M3498" s="17">
        <f ca="1">f_nav_adjustedreturn(A3498,参数!$B$5,参数!$B$4)</f>
        <v>1.63257202801857</v>
      </c>
      <c r="N3498" s="17">
        <f ca="1">f_nav_periodreturnrankingper(A3498,参数!$B$5,参数!$B$4,3)</f>
        <v>80.6629834254144</v>
      </c>
      <c r="O3498" s="17">
        <f ca="1">f_nav_adjustedreturn(A3498,参数!$B$6,参数!$B$5)</f>
        <v>0.46897910990626</v>
      </c>
      <c r="P3498" s="17">
        <f ca="1">f_nav_periodreturnrankingper(A3498,参数!$B$6,参数!$B$5,3)</f>
        <v>66.1016949152542</v>
      </c>
      <c r="Q3498" s="25">
        <f>f_return(A3498,1,参数!$B$1-365/2,参数!$B$1)</f>
        <v>27.2816535970687</v>
      </c>
      <c r="R3498" s="25">
        <f ca="1">f_return(A3498,1,参数!$B$4,参数!$B$1)</f>
        <v>7.64747436087672</v>
      </c>
      <c r="S3498" s="25">
        <f ca="1">f_return(A3498,1,参数!$B$6,参数!$B$1)</f>
        <v>4.96070791144931</v>
      </c>
      <c r="T3498" t="str">
        <f>f_info_investtype(A3498)</f>
        <v>混合债券型二级基金</v>
      </c>
      <c r="U3498" t="str">
        <f>f_info_fundmanager(A3498)</f>
        <v>钱鑫,郑宇光</v>
      </c>
      <c r="V3498">
        <f>f_info_manager_onthepostdays(A3498,1)</f>
        <v>330</v>
      </c>
      <c r="W3498" s="25">
        <f ca="1">f_return_1w(A3498,"0",参数!$B$2)</f>
        <v>0.0474924012158019</v>
      </c>
      <c r="X3498" s="25">
        <f>f_return_1m(A3498,"0",参数!$B$1)</f>
        <v>6.39372350978447</v>
      </c>
      <c r="Y3498" s="25">
        <f>f_return_3m(A3498,0,参数!$B$1)</f>
        <v>9.99021065314337</v>
      </c>
      <c r="Z3498" s="25">
        <f>f_return_6m(A3498,0,参数!B3497)</f>
        <v>-1.9971420960891</v>
      </c>
      <c r="AA3498" t="str">
        <f>f_dq_status(A3498,参数!$B$1)</f>
        <v>开放申购|开放赎回</v>
      </c>
      <c r="AB3498" s="17">
        <f ca="1">f_risk_maxdownside(A3498,参数!$B$6,参数!$B$1)</f>
        <v>-5.55114288235812</v>
      </c>
      <c r="AC3498" s="17">
        <f ca="1">f_risk_maxdownside(A3498,参数!$B$4,参数!$B$1)</f>
        <v>-5.55114288235812</v>
      </c>
      <c r="AD3498" t="str">
        <f ca="1">f_risk_maxdownside_date(A3498,参数!$B$6,参数!$B$1)</f>
        <v>20200807-20200925</v>
      </c>
    </row>
    <row r="3499" spans="1:30">
      <c r="A3499" s="15" t="s">
        <v>3527</v>
      </c>
      <c r="B3499" t="str">
        <f>f_info_name(A3499)</f>
        <v>泰信优质生活</v>
      </c>
      <c r="C3499" t="str">
        <f>f_info_setupdate(A3499)</f>
        <v>2006-12-15</v>
      </c>
      <c r="D3499" s="16">
        <f t="shared" si="54"/>
        <v>5155</v>
      </c>
      <c r="F3499" s="17">
        <f>f_netasset_total(A3499,参数!$B$1,100000000)</f>
        <v>4.9285133421</v>
      </c>
      <c r="G3499" s="17">
        <f ca="1">f_nav_adjustedreturn(A3499,参数!$B$2,参数!$B$1)</f>
        <v>77.9850272808019</v>
      </c>
      <c r="H3499" s="17">
        <f ca="1">f_nav_periodreturnrankingper(A3499,参数!$B$2,参数!$B$1,3)</f>
        <v>33.954857703631</v>
      </c>
      <c r="I3499" s="17">
        <f ca="1">f_nav_adjustedreturn(A3499,参数!$B$3,参数!$B$2)</f>
        <v>40.7070166041778</v>
      </c>
      <c r="J3499" s="17">
        <f ca="1">f_nav_periodreturnrankingper(A3499,参数!$B$3,参数!$B$2,3)</f>
        <v>54.5454545454545</v>
      </c>
      <c r="K3499" s="17">
        <f ca="1">f_nav_adjustedreturn(A3499,参数!$B$4,参数!$B$3)</f>
        <v>-29.7856336968785</v>
      </c>
      <c r="L3499" s="17">
        <f ca="1">f_nav_periodreturnrankingper(A3499,参数!$B$4,参数!$B$3,3)</f>
        <v>80.0687285223368</v>
      </c>
      <c r="M3499" s="17">
        <f ca="1">f_nav_adjustedreturn(A3499,参数!$B$5,参数!$B$4)</f>
        <v>-11.8672107643101</v>
      </c>
      <c r="N3499" s="17">
        <f ca="1">f_nav_periodreturnrankingper(A3499,参数!$B$5,参数!$B$4,3)</f>
        <v>98.0544747081712</v>
      </c>
      <c r="O3499" s="17">
        <f ca="1">f_nav_adjustedreturn(A3499,参数!$B$6,参数!$B$5)</f>
        <v>-13.1748010355739</v>
      </c>
      <c r="P3499" s="17">
        <f ca="1">f_nav_periodreturnrankingper(A3499,参数!$B$6,参数!$B$5,3)</f>
        <v>93.1106471816284</v>
      </c>
      <c r="Q3499" s="25">
        <f>f_return(A3499,1,参数!$B$1-365/2,参数!$B$1)</f>
        <v>120.994498131638</v>
      </c>
      <c r="R3499" s="25">
        <f ca="1">f_return(A3499,1,参数!$B$4,参数!$B$1)</f>
        <v>20.679596714241</v>
      </c>
      <c r="S3499" s="25">
        <f ca="1">f_return(A3499,1,参数!$B$6,参数!$B$1)</f>
        <v>6.1002100579435</v>
      </c>
      <c r="T3499" t="str">
        <f>f_info_investtype(A3499)</f>
        <v>偏股混合型基金</v>
      </c>
      <c r="U3499" t="str">
        <f>f_info_fundmanager(A3499)</f>
        <v>刘杰</v>
      </c>
      <c r="V3499">
        <f>f_info_manager_onthepostdays(A3499,1)</f>
        <v>1533</v>
      </c>
      <c r="W3499" s="25">
        <f ca="1">f_return_1w(A3499,"0",参数!$B$2)</f>
        <v>-3.51371204701273</v>
      </c>
      <c r="X3499" s="25">
        <f>f_return_1m(A3499,"0",参数!$B$1)</f>
        <v>17.3512925625366</v>
      </c>
      <c r="Y3499" s="25">
        <f>f_return_3m(A3499,0,参数!$B$1)</f>
        <v>35.5265700483092</v>
      </c>
      <c r="Z3499" s="25">
        <f>f_return_6m(A3499,0,参数!B3498)</f>
        <v>37.7999596692882</v>
      </c>
      <c r="AA3499" t="str">
        <f>f_dq_status(A3499,参数!$B$1)</f>
        <v>开放申购|开放赎回</v>
      </c>
      <c r="AB3499" s="17">
        <f ca="1">f_risk_maxdownside(A3499,参数!$B$6,参数!$B$1)</f>
        <v>-47.2357407046915</v>
      </c>
      <c r="AC3499" s="17">
        <f ca="1">f_risk_maxdownside(A3499,参数!$B$4,参数!$B$1)</f>
        <v>-32.1611813289951</v>
      </c>
      <c r="AD3499" t="str">
        <f ca="1">f_risk_maxdownside_date(A3499,参数!$B$6,参数!$B$1)</f>
        <v>20160223-20190103</v>
      </c>
    </row>
    <row r="3500" spans="1:30">
      <c r="A3500" s="15" t="s">
        <v>3528</v>
      </c>
      <c r="B3500" t="str">
        <f>f_info_name(A3500)</f>
        <v>泰信优势增长</v>
      </c>
      <c r="C3500" t="str">
        <f>f_info_setupdate(A3500)</f>
        <v>2008-06-25</v>
      </c>
      <c r="D3500" s="16">
        <f t="shared" si="54"/>
        <v>4597</v>
      </c>
      <c r="F3500" s="17">
        <f>f_netasset_total(A3500,参数!$B$1,100000000)</f>
        <v>0.4823599112</v>
      </c>
      <c r="G3500" s="17">
        <f ca="1">f_nav_adjustedreturn(A3500,参数!$B$2,参数!$B$1)</f>
        <v>60.0572655690766</v>
      </c>
      <c r="H3500" s="17">
        <f ca="1">f_nav_periodreturnrankingper(A3500,参数!$B$2,参数!$B$1,3)</f>
        <v>34.9391212281631</v>
      </c>
      <c r="I3500" s="17">
        <f ca="1">f_nav_adjustedreturn(A3500,参数!$B$3,参数!$B$2)</f>
        <v>42.4057084607543</v>
      </c>
      <c r="J3500" s="17">
        <f ca="1">f_nav_periodreturnrankingper(A3500,参数!$B$3,参数!$B$2,3)</f>
        <v>26.7558528428094</v>
      </c>
      <c r="K3500" s="17">
        <f ca="1">f_nav_adjustedreturn(A3500,参数!$B$4,参数!$B$3)</f>
        <v>-20.114006514658</v>
      </c>
      <c r="L3500" s="17">
        <f ca="1">f_nav_periodreturnrankingper(A3500,参数!$B$4,参数!$B$3,3)</f>
        <v>65.7252888318357</v>
      </c>
      <c r="M3500" s="17">
        <f ca="1">f_nav_adjustedreturn(A3500,参数!$B$5,参数!$B$4)</f>
        <v>-7.23436322532026</v>
      </c>
      <c r="N3500" s="17">
        <f ca="1">f_nav_periodreturnrankingper(A3500,参数!$B$5,参数!$B$4,3)</f>
        <v>97.2419227738377</v>
      </c>
      <c r="O3500" s="17">
        <f ca="1">f_nav_adjustedreturn(A3500,参数!$B$6,参数!$B$5)</f>
        <v>-7.30180806675938</v>
      </c>
      <c r="P3500" s="17">
        <f ca="1">f_nav_periodreturnrankingper(A3500,参数!$B$6,参数!$B$5,3)</f>
        <v>90.8843537414966</v>
      </c>
      <c r="Q3500" s="25">
        <f>f_return(A3500,1,参数!$B$1-365/2,参数!$B$1)</f>
        <v>48.0034931478546</v>
      </c>
      <c r="R3500" s="25">
        <f ca="1">f_return(A3500,1,参数!$B$4,参数!$B$1)</f>
        <v>22.0895947573517</v>
      </c>
      <c r="S3500" s="25">
        <f ca="1">f_return(A3500,1,参数!$B$6,参数!$B$1)</f>
        <v>9.21960696553026</v>
      </c>
      <c r="T3500" t="str">
        <f>f_info_investtype(A3500)</f>
        <v>灵活配置型基金</v>
      </c>
      <c r="U3500" t="str">
        <f>f_info_fundmanager(A3500)</f>
        <v>朱志权</v>
      </c>
      <c r="V3500">
        <f>f_info_manager_onthepostdays(A3500,1)</f>
        <v>4044</v>
      </c>
      <c r="W3500" s="25">
        <f ca="1">f_return_1w(A3500,"0",参数!$B$2)</f>
        <v>0.648414985590793</v>
      </c>
      <c r="X3500" s="25">
        <f>f_return_1m(A3500,"0",参数!$B$1)</f>
        <v>14.4905273937532</v>
      </c>
      <c r="Y3500" s="25">
        <f>f_return_3m(A3500,0,参数!$B$1)</f>
        <v>22.0524017467249</v>
      </c>
      <c r="Z3500" s="25">
        <f>f_return_6m(A3500,0,参数!B3499)</f>
        <v>13.6756481952212</v>
      </c>
      <c r="AA3500" t="str">
        <f>f_dq_status(A3500,参数!$B$1)</f>
        <v>开放申购|开放赎回</v>
      </c>
      <c r="AB3500" s="17">
        <f ca="1">f_risk_maxdownside(A3500,参数!$B$6,参数!$B$1)</f>
        <v>-39.3880208333333</v>
      </c>
      <c r="AC3500" s="17">
        <f ca="1">f_risk_maxdownside(A3500,参数!$B$4,参数!$B$1)</f>
        <v>-27.8853601859024</v>
      </c>
      <c r="AD3500" t="str">
        <f ca="1">f_risk_maxdownside_date(A3500,参数!$B$6,参数!$B$1)</f>
        <v>20160715-20181018</v>
      </c>
    </row>
    <row r="3501" spans="1:30">
      <c r="A3501" s="15" t="s">
        <v>3529</v>
      </c>
      <c r="B3501" t="str">
        <f>f_info_name(A3501)</f>
        <v>泰信蓝筹精选</v>
      </c>
      <c r="C3501" t="str">
        <f>f_info_setupdate(A3501)</f>
        <v>2009-04-22</v>
      </c>
      <c r="D3501" s="16">
        <f t="shared" si="54"/>
        <v>4296</v>
      </c>
      <c r="F3501" s="17">
        <f>f_netasset_total(A3501,参数!$B$1,100000000)</f>
        <v>1.4869178366</v>
      </c>
      <c r="G3501" s="17">
        <f ca="1">f_nav_adjustedreturn(A3501,参数!$B$2,参数!$B$1)</f>
        <v>53.9293969321286</v>
      </c>
      <c r="H3501" s="17">
        <f ca="1">f_nav_periodreturnrankingper(A3501,参数!$B$2,参数!$B$1,3)</f>
        <v>73.7978410206084</v>
      </c>
      <c r="I3501" s="17">
        <f ca="1">f_nav_adjustedreturn(A3501,参数!$B$3,参数!$B$2)</f>
        <v>24.7607812295189</v>
      </c>
      <c r="J3501" s="17">
        <f ca="1">f_nav_periodreturnrankingper(A3501,参数!$B$3,参数!$B$2,3)</f>
        <v>85.2617079889807</v>
      </c>
      <c r="K3501" s="17">
        <f ca="1">f_nav_adjustedreturn(A3501,参数!$B$4,参数!$B$3)</f>
        <v>-30.1437597289626</v>
      </c>
      <c r="L3501" s="17">
        <f ca="1">f_nav_periodreturnrankingper(A3501,参数!$B$4,参数!$B$3,3)</f>
        <v>82.1305841924399</v>
      </c>
      <c r="M3501" s="17">
        <f ca="1">f_nav_adjustedreturn(A3501,参数!$B$5,参数!$B$4)</f>
        <v>-8.15144392209536</v>
      </c>
      <c r="N3501" s="17">
        <f ca="1">f_nav_periodreturnrankingper(A3501,参数!$B$5,参数!$B$4,3)</f>
        <v>96.6926070038911</v>
      </c>
      <c r="O3501" s="17">
        <f ca="1">f_nav_adjustedreturn(A3501,参数!$B$6,参数!$B$5)</f>
        <v>-5.9867486985329</v>
      </c>
      <c r="P3501" s="17">
        <f ca="1">f_nav_periodreturnrankingper(A3501,参数!$B$6,参数!$B$5,3)</f>
        <v>80.3757828810021</v>
      </c>
      <c r="Q3501" s="25">
        <f>f_return(A3501,1,参数!$B$1-365/2,参数!$B$1)</f>
        <v>69.6494624527351</v>
      </c>
      <c r="R3501" s="25">
        <f ca="1">f_return(A3501,1,参数!$B$4,参数!$B$1)</f>
        <v>10.2798443546029</v>
      </c>
      <c r="S3501" s="25">
        <f ca="1">f_return(A3501,1,参数!$B$6,参数!$B$1)</f>
        <v>2.93179615269772</v>
      </c>
      <c r="T3501" t="str">
        <f>f_info_investtype(A3501)</f>
        <v>偏股混合型基金</v>
      </c>
      <c r="U3501" t="str">
        <f>f_info_fundmanager(A3501)</f>
        <v>董山青,徐慕浩</v>
      </c>
      <c r="V3501">
        <f>f_info_manager_onthepostdays(A3501,1)</f>
        <v>553</v>
      </c>
      <c r="W3501" s="25">
        <f ca="1">f_return_1w(A3501,"0",参数!$B$2)</f>
        <v>-5.11414614694448</v>
      </c>
      <c r="X3501" s="25">
        <f>f_return_1m(A3501,"0",参数!$B$1)</f>
        <v>18.0960825407061</v>
      </c>
      <c r="Y3501" s="25">
        <f>f_return_3m(A3501,0,参数!$B$1)</f>
        <v>25.9001460857609</v>
      </c>
      <c r="Z3501" s="25">
        <f>f_return_6m(A3501,0,参数!B3500)</f>
        <v>19.1857984125629</v>
      </c>
      <c r="AA3501" t="str">
        <f>f_dq_status(A3501,参数!$B$1)</f>
        <v>开放申购|开放赎回</v>
      </c>
      <c r="AB3501" s="17">
        <f ca="1">f_risk_maxdownside(A3501,参数!$B$6,参数!$B$1)</f>
        <v>-44.1458587088916</v>
      </c>
      <c r="AC3501" s="17">
        <f ca="1">f_risk_maxdownside(A3501,参数!$B$4,参数!$B$1)</f>
        <v>-35.5838454784899</v>
      </c>
      <c r="AD3501" t="str">
        <f ca="1">f_risk_maxdownside_date(A3501,参数!$B$6,参数!$B$1)</f>
        <v>20160223-20190103</v>
      </c>
    </row>
    <row r="3502" spans="1:30">
      <c r="A3502" s="15" t="s">
        <v>3530</v>
      </c>
      <c r="B3502" t="str">
        <f>f_info_name(A3502)</f>
        <v>泰信发展主题</v>
      </c>
      <c r="C3502" t="str">
        <f>f_info_setupdate(A3502)</f>
        <v>2010-12-15</v>
      </c>
      <c r="D3502" s="16">
        <f t="shared" si="54"/>
        <v>3694</v>
      </c>
      <c r="F3502" s="17">
        <f>f_netasset_total(A3502,参数!$B$1,100000000)</f>
        <v>0.6505371586</v>
      </c>
      <c r="G3502" s="17">
        <f ca="1">f_nav_adjustedreturn(A3502,参数!$B$2,参数!$B$1)</f>
        <v>62.5415834996673</v>
      </c>
      <c r="H3502" s="17">
        <f ca="1">f_nav_periodreturnrankingper(A3502,参数!$B$2,参数!$B$1,3)</f>
        <v>57.6054955839058</v>
      </c>
      <c r="I3502" s="17">
        <f ca="1">f_nav_adjustedreturn(A3502,参数!$B$3,参数!$B$2)</f>
        <v>50.3</v>
      </c>
      <c r="J3502" s="17">
        <f ca="1">f_nav_periodreturnrankingper(A3502,参数!$B$3,参数!$B$2,3)</f>
        <v>34.9862258953168</v>
      </c>
      <c r="K3502" s="17">
        <f ca="1">f_nav_adjustedreturn(A3502,参数!$B$4,参数!$B$3)</f>
        <v>-19.7431781701445</v>
      </c>
      <c r="L3502" s="17">
        <f ca="1">f_nav_periodreturnrankingper(A3502,参数!$B$4,参数!$B$3,3)</f>
        <v>28.8659793814433</v>
      </c>
      <c r="M3502" s="17">
        <f ca="1">f_nav_adjustedreturn(A3502,参数!$B$5,参数!$B$4)</f>
        <v>10.2928127772848</v>
      </c>
      <c r="N3502" s="17">
        <f ca="1">f_nav_periodreturnrankingper(A3502,参数!$B$5,参数!$B$4,3)</f>
        <v>74.3190661478599</v>
      </c>
      <c r="O3502" s="17">
        <f ca="1">f_nav_adjustedreturn(A3502,参数!$B$6,参数!$B$5)</f>
        <v>-0.704845814977962</v>
      </c>
      <c r="P3502" s="17">
        <f ca="1">f_nav_periodreturnrankingper(A3502,参数!$B$6,参数!$B$5,3)</f>
        <v>64.0918580375783</v>
      </c>
      <c r="Q3502" s="25">
        <f>f_return(A3502,1,参数!$B$1-365/2,参数!$B$1)</f>
        <v>87.8164190076527</v>
      </c>
      <c r="R3502" s="25">
        <f ca="1">f_return(A3502,1,参数!$B$4,参数!$B$1)</f>
        <v>25.1352149029071</v>
      </c>
      <c r="S3502" s="25">
        <f ca="1">f_return(A3502,1,参数!$B$6,参数!$B$1)</f>
        <v>16.5500946469936</v>
      </c>
      <c r="T3502" t="str">
        <f>f_info_investtype(A3502)</f>
        <v>偏股混合型基金</v>
      </c>
      <c r="U3502" t="str">
        <f>f_info_fundmanager(A3502)</f>
        <v>钱鑫</v>
      </c>
      <c r="V3502">
        <f>f_info_manager_onthepostdays(A3502,1)</f>
        <v>1842</v>
      </c>
      <c r="W3502" s="25">
        <f ca="1">f_return_1w(A3502,"0",参数!$B$2)</f>
        <v>1.89830508474575</v>
      </c>
      <c r="X3502" s="25">
        <f>f_return_1m(A3502,"0",参数!$B$1)</f>
        <v>13.6279069767442</v>
      </c>
      <c r="Y3502" s="25">
        <f>f_return_3m(A3502,0,参数!$B$1)</f>
        <v>31.273508866201</v>
      </c>
      <c r="Z3502" s="25">
        <f>f_return_6m(A3502,0,参数!B3501)</f>
        <v>16.8096920747097</v>
      </c>
      <c r="AA3502" t="str">
        <f>f_dq_status(A3502,参数!$B$1)</f>
        <v>开放申购|开放赎回</v>
      </c>
      <c r="AB3502" s="17">
        <f ca="1">f_risk_maxdownside(A3502,参数!$B$6,参数!$B$1)</f>
        <v>-26.4166001596169</v>
      </c>
      <c r="AC3502" s="17">
        <f ca="1">f_risk_maxdownside(A3502,参数!$B$4,参数!$B$1)</f>
        <v>-25.8246178600161</v>
      </c>
      <c r="AD3502" t="str">
        <f ca="1">f_risk_maxdownside_date(A3502,参数!$B$6,参数!$B$1)</f>
        <v>20180125-20181018</v>
      </c>
    </row>
    <row r="3503" spans="1:30">
      <c r="A3503" s="15" t="s">
        <v>3531</v>
      </c>
      <c r="B3503" t="str">
        <f>f_info_name(A3503)</f>
        <v>泰信中小盘精选</v>
      </c>
      <c r="C3503" t="str">
        <f>f_info_setupdate(A3503)</f>
        <v>2011-10-26</v>
      </c>
      <c r="D3503" s="16">
        <f t="shared" si="54"/>
        <v>3379</v>
      </c>
      <c r="F3503" s="17">
        <f>f_netasset_total(A3503,参数!$B$1,100000000)</f>
        <v>14.5781086132</v>
      </c>
      <c r="G3503" s="17">
        <f ca="1">f_nav_adjustedreturn(A3503,参数!$B$2,参数!$B$1)</f>
        <v>78.5869094061552</v>
      </c>
      <c r="H3503" s="17">
        <f ca="1">f_nav_periodreturnrankingper(A3503,参数!$B$2,参数!$B$1,3)</f>
        <v>33.1697742885182</v>
      </c>
      <c r="I3503" s="17">
        <f ca="1">f_nav_adjustedreturn(A3503,参数!$B$3,参数!$B$2)</f>
        <v>79.9531981279251</v>
      </c>
      <c r="J3503" s="17">
        <f ca="1">f_nav_periodreturnrankingper(A3503,参数!$B$3,参数!$B$2,3)</f>
        <v>5.09641873278237</v>
      </c>
      <c r="K3503" s="17">
        <f ca="1">f_nav_adjustedreturn(A3503,参数!$B$4,参数!$B$3)</f>
        <v>-21.7815741305674</v>
      </c>
      <c r="L3503" s="17">
        <f ca="1">f_nav_periodreturnrankingper(A3503,参数!$B$4,参数!$B$3,3)</f>
        <v>38.3161512027491</v>
      </c>
      <c r="M3503" s="17">
        <f ca="1">f_nav_adjustedreturn(A3503,参数!$B$5,参数!$B$4)</f>
        <v>-6.28212450028555</v>
      </c>
      <c r="N3503" s="17">
        <f ca="1">f_nav_periodreturnrankingper(A3503,参数!$B$5,参数!$B$4,3)</f>
        <v>95.9143968871595</v>
      </c>
      <c r="O3503" s="17">
        <f ca="1">f_nav_adjustedreturn(A3503,参数!$B$6,参数!$B$5)</f>
        <v>3.91691394658753</v>
      </c>
      <c r="P3503" s="17">
        <f ca="1">f_nav_periodreturnrankingper(A3503,参数!$B$6,参数!$B$5,3)</f>
        <v>47.5991649269311</v>
      </c>
      <c r="Q3503" s="25">
        <f>f_return(A3503,1,参数!$B$1-365/2,参数!$B$1)</f>
        <v>75.5905931236838</v>
      </c>
      <c r="R3503" s="25">
        <f ca="1">f_return(A3503,1,参数!$B$4,参数!$B$1)</f>
        <v>35.9307363512215</v>
      </c>
      <c r="S3503" s="25">
        <f ca="1">f_return(A3503,1,参数!$B$6,参数!$B$1)</f>
        <v>19.5568458812796</v>
      </c>
      <c r="T3503" t="str">
        <f>f_info_investtype(A3503)</f>
        <v>偏股混合型基金</v>
      </c>
      <c r="U3503" t="str">
        <f>f_info_fundmanager(A3503)</f>
        <v>董季周</v>
      </c>
      <c r="V3503">
        <f>f_info_manager_onthepostdays(A3503,1)</f>
        <v>576</v>
      </c>
      <c r="W3503" s="25">
        <f ca="1">f_return_1w(A3503,"0",参数!$B$2)</f>
        <v>1.67474658439841</v>
      </c>
      <c r="X3503" s="25">
        <f>f_return_1m(A3503,"0",参数!$B$1)</f>
        <v>14.2223454394233</v>
      </c>
      <c r="Y3503" s="25">
        <f>f_return_3m(A3503,0,参数!$B$1)</f>
        <v>32.774734128263</v>
      </c>
      <c r="Z3503" s="25">
        <f>f_return_6m(A3503,0,参数!B3502)</f>
        <v>9.04362900895696</v>
      </c>
      <c r="AA3503" t="str">
        <f>f_dq_status(A3503,参数!$B$1)</f>
        <v>开放申购|开放赎回</v>
      </c>
      <c r="AB3503" s="17">
        <f ca="1">f_risk_maxdownside(A3503,参数!$B$6,参数!$B$1)</f>
        <v>-36.8101265822785</v>
      </c>
      <c r="AC3503" s="17">
        <f ca="1">f_risk_maxdownside(A3503,参数!$B$4,参数!$B$1)</f>
        <v>-24.9410972736452</v>
      </c>
      <c r="AD3503" t="str">
        <f ca="1">f_risk_maxdownside_date(A3503,参数!$B$6,参数!$B$1)</f>
        <v>20170412-20190103</v>
      </c>
    </row>
    <row r="3504" spans="1:30">
      <c r="A3504" s="15" t="s">
        <v>3532</v>
      </c>
      <c r="B3504" t="str">
        <f>f_info_name(A3504)</f>
        <v>泰信行业精选A</v>
      </c>
      <c r="C3504" t="str">
        <f>f_info_setupdate(A3504)</f>
        <v>2015-03-04</v>
      </c>
      <c r="D3504" s="16">
        <f t="shared" si="54"/>
        <v>2154</v>
      </c>
      <c r="F3504" s="17">
        <f>f_netasset_total(A3504,参数!$B$1,100000000)</f>
        <v>0.8465765078</v>
      </c>
      <c r="G3504" s="17">
        <f ca="1">f_nav_adjustedreturn(A3504,参数!$B$2,参数!$B$1)</f>
        <v>19.916142557652</v>
      </c>
      <c r="H3504" s="17">
        <f ca="1">f_nav_periodreturnrankingper(A3504,参数!$B$2,参数!$B$1,3)</f>
        <v>77.4483853890948</v>
      </c>
      <c r="I3504" s="17">
        <f ca="1">f_nav_adjustedreturn(A3504,参数!$B$3,参数!$B$2)</f>
        <v>50.4731861198738</v>
      </c>
      <c r="J3504" s="17">
        <f ca="1">f_nav_periodreturnrankingper(A3504,参数!$B$3,参数!$B$2,3)</f>
        <v>17.1683389074693</v>
      </c>
      <c r="K3504" s="17">
        <f ca="1">f_nav_adjustedreturn(A3504,参数!$B$4,参数!$B$3)</f>
        <v>-19.5859802224166</v>
      </c>
      <c r="L3504" s="17">
        <f ca="1">f_nav_periodreturnrankingper(A3504,参数!$B$4,参数!$B$3,3)</f>
        <v>64.0564826700898</v>
      </c>
      <c r="M3504" s="17">
        <f ca="1">f_nav_adjustedreturn(A3504,参数!$B$5,参数!$B$4)</f>
        <v>16.0096987411228</v>
      </c>
      <c r="N3504" s="17">
        <f ca="1">f_nav_periodreturnrankingper(A3504,参数!$B$5,参数!$B$4,3)</f>
        <v>30.4964539007092</v>
      </c>
      <c r="O3504" s="17">
        <f ca="1">f_nav_adjustedreturn(A3504,参数!$B$6,参数!$B$5)</f>
        <v>5.31478007248444</v>
      </c>
      <c r="P3504" s="17">
        <f ca="1">f_nav_periodreturnrankingper(A3504,参数!$B$6,参数!$B$5,3)</f>
        <v>26.2585034013605</v>
      </c>
      <c r="Q3504" s="25">
        <f>f_return(A3504,1,参数!$B$1-365/2,参数!$B$1)</f>
        <v>-0.460796885722947</v>
      </c>
      <c r="R3504" s="25">
        <f ca="1">f_return(A3504,1,参数!$B$4,参数!$B$1)</f>
        <v>13.198414428406</v>
      </c>
      <c r="S3504" s="25">
        <f ca="1">f_return(A3504,1,参数!$B$6,参数!$B$1)</f>
        <v>11.9143165085585</v>
      </c>
      <c r="T3504" t="str">
        <f>f_info_investtype(A3504)</f>
        <v>灵活配置型基金</v>
      </c>
      <c r="U3504" t="str">
        <f>f_info_fundmanager(A3504)</f>
        <v>董山青</v>
      </c>
      <c r="V3504">
        <f>f_info_manager_onthepostdays(A3504,1)</f>
        <v>2171</v>
      </c>
      <c r="W3504" s="25">
        <f ca="1">f_return_1w(A3504,"0",参数!$B$2)</f>
        <v>-3.50640593391774</v>
      </c>
      <c r="X3504" s="25">
        <f>f_return_1m(A3504,"0",参数!$B$1)</f>
        <v>7.31707317073171</v>
      </c>
      <c r="Y3504" s="25">
        <f>f_return_3m(A3504,0,参数!$B$1)</f>
        <v>1.65876777251186</v>
      </c>
      <c r="Z3504" s="25">
        <f>f_return_6m(A3504,0,参数!B3503)</f>
        <v>-9.40540540540542</v>
      </c>
      <c r="AA3504" t="str">
        <f>f_dq_status(A3504,参数!$B$1)</f>
        <v>开放申购|开放赎回</v>
      </c>
      <c r="AB3504" s="17">
        <f ca="1">f_risk_maxdownside(A3504,参数!$B$6,参数!$B$1)</f>
        <v>-32.0754716981132</v>
      </c>
      <c r="AC3504" s="17">
        <f ca="1">f_risk_maxdownside(A3504,参数!$B$4,参数!$B$1)</f>
        <v>-32.0754716981132</v>
      </c>
      <c r="AD3504" t="str">
        <f ca="1">f_risk_maxdownside_date(A3504,参数!$B$6,参数!$B$1)</f>
        <v>20180419-20181016</v>
      </c>
    </row>
    <row r="3505" spans="1:30">
      <c r="A3505" s="15" t="s">
        <v>3533</v>
      </c>
      <c r="B3505" t="str">
        <f>f_info_name(A3505)</f>
        <v>泰信现代服务业</v>
      </c>
      <c r="C3505" t="str">
        <f>f_info_setupdate(A3505)</f>
        <v>2013-02-07</v>
      </c>
      <c r="D3505" s="16">
        <f t="shared" si="54"/>
        <v>2909</v>
      </c>
      <c r="F3505" s="17">
        <f>f_netasset_total(A3505,参数!$B$1,100000000)</f>
        <v>0.5592051518</v>
      </c>
      <c r="G3505" s="17">
        <f ca="1">f_nav_adjustedreturn(A3505,参数!$B$2,参数!$B$1)</f>
        <v>47.8986758779505</v>
      </c>
      <c r="H3505" s="17">
        <f ca="1">f_nav_periodreturnrankingper(A3505,参数!$B$2,参数!$B$1,3)</f>
        <v>81.1579980372915</v>
      </c>
      <c r="I3505" s="17">
        <f ca="1">f_nav_adjustedreturn(A3505,参数!$B$3,参数!$B$2)</f>
        <v>29.7236743838686</v>
      </c>
      <c r="J3505" s="17">
        <f ca="1">f_nav_periodreturnrankingper(A3505,参数!$B$3,参数!$B$2,3)</f>
        <v>75.4820936639118</v>
      </c>
      <c r="K3505" s="17">
        <f ca="1">f_nav_adjustedreturn(A3505,参数!$B$4,参数!$B$3)</f>
        <v>-23.6166571591557</v>
      </c>
      <c r="L3505" s="17">
        <f ca="1">f_nav_periodreturnrankingper(A3505,参数!$B$4,参数!$B$3,3)</f>
        <v>47.766323024055</v>
      </c>
      <c r="M3505" s="17">
        <f ca="1">f_nav_adjustedreturn(A3505,参数!$B$5,参数!$B$4)</f>
        <v>11.0689437065149</v>
      </c>
      <c r="N3505" s="17">
        <f ca="1">f_nav_periodreturnrankingper(A3505,参数!$B$5,参数!$B$4,3)</f>
        <v>72.568093385214</v>
      </c>
      <c r="O3505" s="17">
        <f ca="1">f_nav_adjustedreturn(A3505,参数!$B$6,参数!$B$5)</f>
        <v>8.43537414965987</v>
      </c>
      <c r="P3505" s="17">
        <f ca="1">f_nav_periodreturnrankingper(A3505,参数!$B$6,参数!$B$5,3)</f>
        <v>30.062630480167</v>
      </c>
      <c r="Q3505" s="25">
        <f>f_return(A3505,1,参数!$B$1-365/2,参数!$B$1)</f>
        <v>22.938822049942</v>
      </c>
      <c r="R3505" s="25">
        <f ca="1">f_return(A3505,1,参数!$B$4,参数!$B$1)</f>
        <v>13.5734752066247</v>
      </c>
      <c r="S3505" s="25">
        <f ca="1">f_return(A3505,1,参数!$B$6,参数!$B$1)</f>
        <v>11.7985762994624</v>
      </c>
      <c r="T3505" t="str">
        <f>f_info_investtype(A3505)</f>
        <v>偏股混合型基金</v>
      </c>
      <c r="U3505" t="str">
        <f>f_info_fundmanager(A3505)</f>
        <v>王博强,黄潜轶</v>
      </c>
      <c r="V3505">
        <f>f_info_manager_onthepostdays(A3505,1)</f>
        <v>2158</v>
      </c>
      <c r="W3505" s="25">
        <f ca="1">f_return_1w(A3505,"0",参数!$B$2)</f>
        <v>-2.36087689713321</v>
      </c>
      <c r="X3505" s="25">
        <f>f_return_1m(A3505,"0",参数!$B$1)</f>
        <v>7.30994152046782</v>
      </c>
      <c r="Y3505" s="25">
        <f>f_return_3m(A3505,0,参数!$B$1)</f>
        <v>9.9272571673085</v>
      </c>
      <c r="Z3505" s="25">
        <f>f_return_6m(A3505,0,参数!B3504)</f>
        <v>-0.800961153384056</v>
      </c>
      <c r="AA3505" t="str">
        <f>f_dq_status(A3505,参数!$B$1)</f>
        <v>开放申购|开放赎回</v>
      </c>
      <c r="AB3505" s="17">
        <f ca="1">f_risk_maxdownside(A3505,参数!$B$6,参数!$B$1)</f>
        <v>-27.3344651952462</v>
      </c>
      <c r="AC3505" s="17">
        <f ca="1">f_risk_maxdownside(A3505,参数!$B$4,参数!$B$1)</f>
        <v>-26.879271070615</v>
      </c>
      <c r="AD3505" t="str">
        <f ca="1">f_risk_maxdownside_date(A3505,参数!$B$6,参数!$B$1)</f>
        <v>20180125-20190103</v>
      </c>
    </row>
    <row r="3506" spans="1:30">
      <c r="A3506" s="15" t="s">
        <v>3534</v>
      </c>
      <c r="B3506" t="str">
        <f>f_info_name(A3506)</f>
        <v>申万菱信盛利精选</v>
      </c>
      <c r="C3506" t="str">
        <f>f_info_setupdate(A3506)</f>
        <v>2004-04-09</v>
      </c>
      <c r="D3506" s="16">
        <f t="shared" si="54"/>
        <v>6135</v>
      </c>
      <c r="F3506" s="17">
        <f>f_netasset_total(A3506,参数!$B$1,100000000)</f>
        <v>22.7072399118</v>
      </c>
      <c r="G3506" s="17">
        <f ca="1">f_nav_adjustedreturn(A3506,参数!$B$2,参数!$B$1)</f>
        <v>82.7983319842787</v>
      </c>
      <c r="H3506" s="17">
        <f ca="1">f_nav_periodreturnrankingper(A3506,参数!$B$2,参数!$B$1,3)</f>
        <v>27.2816486751717</v>
      </c>
      <c r="I3506" s="17">
        <f ca="1">f_nav_adjustedreturn(A3506,参数!$B$3,参数!$B$2)</f>
        <v>47.4469418013807</v>
      </c>
      <c r="J3506" s="17">
        <f ca="1">f_nav_periodreturnrankingper(A3506,参数!$B$3,参数!$B$2,3)</f>
        <v>39.9449035812672</v>
      </c>
      <c r="K3506" s="17">
        <f ca="1">f_nav_adjustedreturn(A3506,参数!$B$4,参数!$B$3)</f>
        <v>-22.5557293703559</v>
      </c>
      <c r="L3506" s="17">
        <f ca="1">f_nav_periodreturnrankingper(A3506,参数!$B$4,参数!$B$3,3)</f>
        <v>41.7525773195876</v>
      </c>
      <c r="M3506" s="17">
        <f ca="1">f_nav_adjustedreturn(A3506,参数!$B$5,参数!$B$4)</f>
        <v>32.1428571428571</v>
      </c>
      <c r="N3506" s="17">
        <f ca="1">f_nav_periodreturnrankingper(A3506,参数!$B$5,参数!$B$4,3)</f>
        <v>25.2918287937743</v>
      </c>
      <c r="O3506" s="17">
        <f ca="1">f_nav_adjustedreturn(A3506,参数!$B$6,参数!$B$5)</f>
        <v>-0.524766414949441</v>
      </c>
      <c r="P3506" s="17">
        <f ca="1">f_nav_periodreturnrankingper(A3506,参数!$B$6,参数!$B$5,3)</f>
        <v>63.0480167014614</v>
      </c>
      <c r="Q3506" s="25">
        <f>f_return(A3506,1,参数!$B$1-365/2,参数!$B$1)</f>
        <v>51.6940774111605</v>
      </c>
      <c r="R3506" s="25">
        <f ca="1">f_return(A3506,1,参数!$B$4,参数!$B$1)</f>
        <v>27.7718636793329</v>
      </c>
      <c r="S3506" s="25">
        <f ca="1">f_return(A3506,1,参数!$B$6,参数!$B$1)</f>
        <v>22.2414395076527</v>
      </c>
      <c r="T3506" t="str">
        <f>f_info_investtype(A3506)</f>
        <v>偏股混合型基金</v>
      </c>
      <c r="U3506" t="str">
        <f>f_info_fundmanager(A3506)</f>
        <v>孙琳</v>
      </c>
      <c r="V3506">
        <f>f_info_manager_onthepostdays(A3506,1)</f>
        <v>1506</v>
      </c>
      <c r="W3506" s="25">
        <f ca="1">f_return_1w(A3506,"0",参数!$B$2)</f>
        <v>0.0749274140676101</v>
      </c>
      <c r="X3506" s="25">
        <f>f_return_1m(A3506,"0",参数!$B$1)</f>
        <v>10.8949416342412</v>
      </c>
      <c r="Y3506" s="25">
        <f>f_return_3m(A3506,0,参数!$B$1)</f>
        <v>20.5303174554738</v>
      </c>
      <c r="Z3506" s="25">
        <f>f_return_6m(A3506,0,参数!B3505)</f>
        <v>21.4004724108668</v>
      </c>
      <c r="AA3506" t="str">
        <f>f_dq_status(A3506,参数!$B$1)</f>
        <v>开放申购|开放赎回</v>
      </c>
      <c r="AB3506" s="17">
        <f ca="1">f_risk_maxdownside(A3506,参数!$B$6,参数!$B$1)</f>
        <v>-28.0077182826821</v>
      </c>
      <c r="AC3506" s="17">
        <f ca="1">f_risk_maxdownside(A3506,参数!$B$4,参数!$B$1)</f>
        <v>-27.1928968679871</v>
      </c>
      <c r="AD3506" t="str">
        <f ca="1">f_risk_maxdownside_date(A3506,参数!$B$6,参数!$B$1)</f>
        <v>20180124-20181018</v>
      </c>
    </row>
    <row r="3507" spans="1:30">
      <c r="A3507" s="15" t="s">
        <v>3535</v>
      </c>
      <c r="B3507" t="str">
        <f>f_info_name(A3507)</f>
        <v>申万菱信新动力</v>
      </c>
      <c r="C3507" t="str">
        <f>f_info_setupdate(A3507)</f>
        <v>2005-11-10</v>
      </c>
      <c r="D3507" s="16">
        <f t="shared" si="54"/>
        <v>5555</v>
      </c>
      <c r="F3507" s="17">
        <f>f_netasset_total(A3507,参数!$B$1,100000000)</f>
        <v>18.7678973487</v>
      </c>
      <c r="G3507" s="17">
        <f ca="1">f_nav_adjustedreturn(A3507,参数!$B$2,参数!$B$1)</f>
        <v>74.0891321344801</v>
      </c>
      <c r="H3507" s="17">
        <f ca="1">f_nav_periodreturnrankingper(A3507,参数!$B$2,参数!$B$1,3)</f>
        <v>40.7262021589794</v>
      </c>
      <c r="I3507" s="17">
        <f ca="1">f_nav_adjustedreturn(A3507,参数!$B$3,参数!$B$2)</f>
        <v>45.4818652857376</v>
      </c>
      <c r="J3507" s="17">
        <f ca="1">f_nav_periodreturnrankingper(A3507,参数!$B$3,参数!$B$2,3)</f>
        <v>43.9393939393939</v>
      </c>
      <c r="K3507" s="17">
        <f ca="1">f_nav_adjustedreturn(A3507,参数!$B$4,参数!$B$3)</f>
        <v>-26.2668526266852</v>
      </c>
      <c r="L3507" s="17">
        <f ca="1">f_nav_periodreturnrankingper(A3507,参数!$B$4,参数!$B$3,3)</f>
        <v>62.3711340206186</v>
      </c>
      <c r="M3507" s="17">
        <f ca="1">f_nav_adjustedreturn(A3507,参数!$B$5,参数!$B$4)</f>
        <v>15.7676796475333</v>
      </c>
      <c r="N3507" s="17">
        <f ca="1">f_nav_periodreturnrankingper(A3507,参数!$B$5,参数!$B$4,3)</f>
        <v>63.8132295719844</v>
      </c>
      <c r="O3507" s="17">
        <f ca="1">f_nav_adjustedreturn(A3507,参数!$B$6,参数!$B$5)</f>
        <v>2.93245331895069</v>
      </c>
      <c r="P3507" s="17">
        <f ca="1">f_nav_periodreturnrankingper(A3507,参数!$B$6,参数!$B$5,3)</f>
        <v>51.9832985386221</v>
      </c>
      <c r="Q3507" s="25">
        <f>f_return(A3507,1,参数!$B$1-365/2,参数!$B$1)</f>
        <v>60.8497725123817</v>
      </c>
      <c r="R3507" s="25">
        <f ca="1">f_return(A3507,1,参数!$B$4,参数!$B$1)</f>
        <v>23.1209438804217</v>
      </c>
      <c r="S3507" s="25">
        <f ca="1">f_return(A3507,1,参数!$B$6,参数!$B$1)</f>
        <v>17.206843999766</v>
      </c>
      <c r="T3507" t="str">
        <f>f_info_investtype(A3507)</f>
        <v>偏股混合型基金</v>
      </c>
      <c r="U3507" t="str">
        <f>f_info_fundmanager(A3507)</f>
        <v>周小波</v>
      </c>
      <c r="V3507">
        <f>f_info_manager_onthepostdays(A3507,1)</f>
        <v>226</v>
      </c>
      <c r="W3507" s="25">
        <f ca="1">f_return_1w(A3507,"0",参数!$B$2)</f>
        <v>-2.2918258212376</v>
      </c>
      <c r="X3507" s="25">
        <f>f_return_1m(A3507,"0",参数!$B$1)</f>
        <v>13.7994480220791</v>
      </c>
      <c r="Y3507" s="25">
        <f>f_return_3m(A3507,0,参数!$B$1)</f>
        <v>26.9586041737941</v>
      </c>
      <c r="Z3507" s="25">
        <f>f_return_6m(A3507,0,参数!B3506)</f>
        <v>20.8747727515774</v>
      </c>
      <c r="AA3507" t="str">
        <f>f_dq_status(A3507,参数!$B$1)</f>
        <v>开放申购|开放赎回</v>
      </c>
      <c r="AB3507" s="17">
        <f ca="1">f_risk_maxdownside(A3507,参数!$B$6,参数!$B$1)</f>
        <v>-31.4010400734169</v>
      </c>
      <c r="AC3507" s="17">
        <f ca="1">f_risk_maxdownside(A3507,参数!$B$4,参数!$B$1)</f>
        <v>-31.095406360424</v>
      </c>
      <c r="AD3507" t="str">
        <f ca="1">f_risk_maxdownside_date(A3507,参数!$B$6,参数!$B$1)</f>
        <v>20180124-20190102</v>
      </c>
    </row>
    <row r="3508" spans="1:30">
      <c r="A3508" s="15" t="s">
        <v>3536</v>
      </c>
      <c r="B3508" t="str">
        <f>f_info_name(A3508)</f>
        <v>申万菱信新经济</v>
      </c>
      <c r="C3508" t="str">
        <f>f_info_setupdate(A3508)</f>
        <v>2006-12-06</v>
      </c>
      <c r="D3508" s="16">
        <f t="shared" si="54"/>
        <v>5164</v>
      </c>
      <c r="F3508" s="17">
        <f>f_netasset_total(A3508,参数!$B$1,100000000)</f>
        <v>11.2371412388</v>
      </c>
      <c r="G3508" s="17">
        <f ca="1">f_nav_adjustedreturn(A3508,参数!$B$2,参数!$B$1)</f>
        <v>58.1283261371624</v>
      </c>
      <c r="H3508" s="17">
        <f ca="1">f_nav_periodreturnrankingper(A3508,参数!$B$2,参数!$B$1,3)</f>
        <v>64.7693817468106</v>
      </c>
      <c r="I3508" s="17">
        <f ca="1">f_nav_adjustedreturn(A3508,参数!$B$3,参数!$B$2)</f>
        <v>32.4863642410536</v>
      </c>
      <c r="J3508" s="17">
        <f ca="1">f_nav_periodreturnrankingper(A3508,参数!$B$3,参数!$B$2,3)</f>
        <v>70.6611570247934</v>
      </c>
      <c r="K3508" s="17">
        <f ca="1">f_nav_adjustedreturn(A3508,参数!$B$4,参数!$B$3)</f>
        <v>-32.5527142216241</v>
      </c>
      <c r="L3508" s="17">
        <f ca="1">f_nav_periodreturnrankingper(A3508,参数!$B$4,参数!$B$3,3)</f>
        <v>89.3470790378007</v>
      </c>
      <c r="M3508" s="17">
        <f ca="1">f_nav_adjustedreturn(A3508,参数!$B$5,参数!$B$4)</f>
        <v>47.1130955343645</v>
      </c>
      <c r="N3508" s="17">
        <f ca="1">f_nav_periodreturnrankingper(A3508,参数!$B$5,参数!$B$4,3)</f>
        <v>4.66926070038911</v>
      </c>
      <c r="O3508" s="17">
        <f ca="1">f_nav_adjustedreturn(A3508,参数!$B$6,参数!$B$5)</f>
        <v>4.0080665490295</v>
      </c>
      <c r="P3508" s="17">
        <f ca="1">f_nav_periodreturnrankingper(A3508,参数!$B$6,参数!$B$5,3)</f>
        <v>46.972860125261</v>
      </c>
      <c r="Q3508" s="25">
        <f>f_return(A3508,1,参数!$B$1-365/2,参数!$B$1)</f>
        <v>47.7263586873533</v>
      </c>
      <c r="R3508" s="25">
        <f ca="1">f_return(A3508,1,参数!$B$4,参数!$B$1)</f>
        <v>12.2025636044502</v>
      </c>
      <c r="S3508" s="25">
        <f ca="1">f_return(A3508,1,参数!$B$6,参数!$B$1)</f>
        <v>16.2901923951756</v>
      </c>
      <c r="T3508" t="str">
        <f>f_info_investtype(A3508)</f>
        <v>偏股混合型基金</v>
      </c>
      <c r="U3508" t="str">
        <f>f_info_fundmanager(A3508)</f>
        <v>林博程,付娟</v>
      </c>
      <c r="V3508">
        <f>f_info_manager_onthepostdays(A3508,1)</f>
        <v>714</v>
      </c>
      <c r="W3508" s="25">
        <f ca="1">f_return_1w(A3508,"0",参数!$B$2)</f>
        <v>0.0301325833668145</v>
      </c>
      <c r="X3508" s="25">
        <f>f_return_1m(A3508,"0",参数!$B$1)</f>
        <v>15.8196661028168</v>
      </c>
      <c r="Y3508" s="25">
        <f>f_return_3m(A3508,0,参数!$B$1)</f>
        <v>25.2425640209957</v>
      </c>
      <c r="Z3508" s="25">
        <f>f_return_6m(A3508,0,参数!B3507)</f>
        <v>11.1103192702395</v>
      </c>
      <c r="AA3508" t="str">
        <f>f_dq_status(A3508,参数!$B$1)</f>
        <v>开放申购|开放赎回</v>
      </c>
      <c r="AB3508" s="17">
        <f ca="1">f_risk_maxdownside(A3508,参数!$B$6,参数!$B$1)</f>
        <v>-42.7102402713758</v>
      </c>
      <c r="AC3508" s="17">
        <f ca="1">f_risk_maxdownside(A3508,参数!$B$4,参数!$B$1)</f>
        <v>-39.5396373977959</v>
      </c>
      <c r="AD3508" t="str">
        <f ca="1">f_risk_maxdownside_date(A3508,参数!$B$6,参数!$B$1)</f>
        <v>20171114-20181029</v>
      </c>
    </row>
    <row r="3509" spans="1:30">
      <c r="A3509" s="15" t="s">
        <v>3537</v>
      </c>
      <c r="B3509" t="str">
        <f>f_info_name(A3509)</f>
        <v>申万菱信竞争优势</v>
      </c>
      <c r="C3509" t="str">
        <f>f_info_setupdate(A3509)</f>
        <v>2008-07-04</v>
      </c>
      <c r="D3509" s="16">
        <f t="shared" si="54"/>
        <v>4588</v>
      </c>
      <c r="F3509" s="17">
        <f>f_netasset_total(A3509,参数!$B$1,100000000)</f>
        <v>0.3488803394</v>
      </c>
      <c r="G3509" s="17">
        <f ca="1">f_nav_adjustedreturn(A3509,参数!$B$2,参数!$B$1)</f>
        <v>71.6168996188056</v>
      </c>
      <c r="H3509" s="17">
        <f ca="1">f_nav_periodreturnrankingper(A3509,参数!$B$2,参数!$B$1,3)</f>
        <v>44.946025515211</v>
      </c>
      <c r="I3509" s="17">
        <f ca="1">f_nav_adjustedreturn(A3509,参数!$B$3,参数!$B$2)</f>
        <v>33.7582324198003</v>
      </c>
      <c r="J3509" s="17">
        <f ca="1">f_nav_periodreturnrankingper(A3509,参数!$B$3,参数!$B$2,3)</f>
        <v>67.9063360881543</v>
      </c>
      <c r="K3509" s="17">
        <f ca="1">f_nav_adjustedreturn(A3509,参数!$B$4,参数!$B$3)</f>
        <v>-29.5570188566297</v>
      </c>
      <c r="L3509" s="17">
        <f ca="1">f_nav_periodreturnrankingper(A3509,参数!$B$4,参数!$B$3,3)</f>
        <v>78.1786941580756</v>
      </c>
      <c r="M3509" s="17">
        <f ca="1">f_nav_adjustedreturn(A3509,参数!$B$5,参数!$B$4)</f>
        <v>33.4504067919731</v>
      </c>
      <c r="N3509" s="17">
        <f ca="1">f_nav_periodreturnrankingper(A3509,参数!$B$5,参数!$B$4,3)</f>
        <v>22.3735408560311</v>
      </c>
      <c r="O3509" s="17">
        <f ca="1">f_nav_adjustedreturn(A3509,参数!$B$6,参数!$B$5)</f>
        <v>0.33340279224838</v>
      </c>
      <c r="P3509" s="17">
        <f ca="1">f_nav_periodreturnrankingper(A3509,参数!$B$6,参数!$B$5,3)</f>
        <v>60.125260960334</v>
      </c>
      <c r="Q3509" s="25">
        <f>f_return(A3509,1,参数!$B$1-365/2,参数!$B$1)</f>
        <v>78.7682281188072</v>
      </c>
      <c r="R3509" s="25">
        <f ca="1">f_return(A3509,1,参数!$B$4,参数!$B$1)</f>
        <v>17.3570780249729</v>
      </c>
      <c r="S3509" s="25">
        <f ca="1">f_return(A3509,1,参数!$B$6,参数!$B$1)</f>
        <v>16.5261136849731</v>
      </c>
      <c r="T3509" t="str">
        <f>f_info_investtype(A3509)</f>
        <v>偏股混合型基金</v>
      </c>
      <c r="U3509" t="str">
        <f>f_info_fundmanager(A3509)</f>
        <v>廖明兵</v>
      </c>
      <c r="V3509">
        <f>f_info_manager_onthepostdays(A3509,1)</f>
        <v>213</v>
      </c>
      <c r="W3509" s="25">
        <f ca="1">f_return_1w(A3509,"0",参数!$B$2)</f>
        <v>-2.36489105993641</v>
      </c>
      <c r="X3509" s="25">
        <f>f_return_1m(A3509,"0",参数!$B$1)</f>
        <v>7.04378838914207</v>
      </c>
      <c r="Y3509" s="25">
        <f>f_return_3m(A3509,0,参数!$B$1)</f>
        <v>31.0014548981571</v>
      </c>
      <c r="Z3509" s="25">
        <f>f_return_6m(A3509,0,参数!B3508)</f>
        <v>14.6886281588448</v>
      </c>
      <c r="AA3509" t="str">
        <f>f_dq_status(A3509,参数!$B$1)</f>
        <v>开放申购|开放赎回</v>
      </c>
      <c r="AB3509" s="17">
        <f ca="1">f_risk_maxdownside(A3509,参数!$B$6,参数!$B$1)</f>
        <v>-35.1729212656365</v>
      </c>
      <c r="AC3509" s="17">
        <f ca="1">f_risk_maxdownside(A3509,参数!$B$4,参数!$B$1)</f>
        <v>-34.3810516907493</v>
      </c>
      <c r="AD3509" t="str">
        <f ca="1">f_risk_maxdownside_date(A3509,参数!$B$6,参数!$B$1)</f>
        <v>20180124-20190103</v>
      </c>
    </row>
    <row r="3510" spans="1:30">
      <c r="A3510" s="15" t="s">
        <v>3538</v>
      </c>
      <c r="B3510" t="str">
        <f>f_info_name(A3510)</f>
        <v>申万菱信消费增长</v>
      </c>
      <c r="C3510" t="str">
        <f>f_info_setupdate(A3510)</f>
        <v>2009-06-12</v>
      </c>
      <c r="D3510" s="16">
        <f t="shared" si="54"/>
        <v>4245</v>
      </c>
      <c r="F3510" s="17">
        <f>f_netasset_total(A3510,参数!$B$1,100000000)</f>
        <v>3.8920692503</v>
      </c>
      <c r="G3510" s="17">
        <f ca="1">f_nav_adjustedreturn(A3510,参数!$B$2,参数!$B$1)</f>
        <v>100.416694541149</v>
      </c>
      <c r="H3510" s="17">
        <f ca="1">f_nav_periodreturnrankingper(A3510,参数!$B$2,参数!$B$1,3)</f>
        <v>9.71540726202159</v>
      </c>
      <c r="I3510" s="17">
        <f ca="1">f_nav_adjustedreturn(A3510,参数!$B$3,参数!$B$2)</f>
        <v>61.9844513990278</v>
      </c>
      <c r="J3510" s="17">
        <f ca="1">f_nav_periodreturnrankingper(A3510,参数!$B$3,参数!$B$2,3)</f>
        <v>16.8044077134986</v>
      </c>
      <c r="K3510" s="17">
        <f ca="1">f_nav_adjustedreturn(A3510,参数!$B$4,参数!$B$3)</f>
        <v>-29.1499121108285</v>
      </c>
      <c r="L3510" s="17">
        <f ca="1">f_nav_periodreturnrankingper(A3510,参数!$B$4,参数!$B$3,3)</f>
        <v>76.6323024054983</v>
      </c>
      <c r="M3510" s="17">
        <f ca="1">f_nav_adjustedreturn(A3510,参数!$B$5,参数!$B$4)</f>
        <v>60.3267557754167</v>
      </c>
      <c r="N3510" s="17">
        <f ca="1">f_nav_periodreturnrankingper(A3510,参数!$B$5,参数!$B$4,3)</f>
        <v>1.75097276264591</v>
      </c>
      <c r="O3510" s="17">
        <f ca="1">f_nav_adjustedreturn(A3510,参数!$B$6,参数!$B$5)</f>
        <v>-1.9735759870815</v>
      </c>
      <c r="P3510" s="17">
        <f ca="1">f_nav_periodreturnrankingper(A3510,参数!$B$6,参数!$B$5,3)</f>
        <v>68.4759916492693</v>
      </c>
      <c r="Q3510" s="25">
        <f>f_return(A3510,1,参数!$B$1-365/2,参数!$B$1)</f>
        <v>72.4395759139222</v>
      </c>
      <c r="R3510" s="25">
        <f ca="1">f_return(A3510,1,参数!$B$4,参数!$B$1)</f>
        <v>31.9691801543008</v>
      </c>
      <c r="S3510" s="25">
        <f ca="1">f_return(A3510,1,参数!$B$6,参数!$B$1)</f>
        <v>29.0046508871013</v>
      </c>
      <c r="T3510" t="str">
        <f>f_info_investtype(A3510)</f>
        <v>偏股混合型基金</v>
      </c>
      <c r="U3510" t="str">
        <f>f_info_fundmanager(A3510)</f>
        <v>杨扬,孙琳</v>
      </c>
      <c r="V3510">
        <f>f_info_manager_onthepostdays(A3510,1)</f>
        <v>237</v>
      </c>
      <c r="W3510" s="25">
        <f ca="1">f_return_1w(A3510,"0",参数!$B$2)</f>
        <v>-1.45569620253165</v>
      </c>
      <c r="X3510" s="25">
        <f>f_return_1m(A3510,"0",参数!$B$1)</f>
        <v>16.0032689221448</v>
      </c>
      <c r="Y3510" s="25">
        <f>f_return_3m(A3510,0,参数!$B$1)</f>
        <v>22.8055070446948</v>
      </c>
      <c r="Z3510" s="25">
        <f>f_return_6m(A3510,0,参数!B3509)</f>
        <v>28.1319708701381</v>
      </c>
      <c r="AA3510" t="str">
        <f>f_dq_status(A3510,参数!$B$1)</f>
        <v>开放申购|开放赎回</v>
      </c>
      <c r="AB3510" s="17">
        <f ca="1">f_risk_maxdownside(A3510,参数!$B$6,参数!$B$1)</f>
        <v>-34.116112198304</v>
      </c>
      <c r="AC3510" s="17">
        <f ca="1">f_risk_maxdownside(A3510,参数!$B$4,参数!$B$1)</f>
        <v>-33.2010582010582</v>
      </c>
      <c r="AD3510" t="str">
        <f ca="1">f_risk_maxdownside_date(A3510,参数!$B$6,参数!$B$1)</f>
        <v>20180124-20190103</v>
      </c>
    </row>
    <row r="3511" spans="1:30">
      <c r="A3511" s="15" t="s">
        <v>3539</v>
      </c>
      <c r="B3511" t="str">
        <f>f_info_name(A3511)</f>
        <v>申万菱信稳益宝</v>
      </c>
      <c r="C3511" t="str">
        <f>f_info_setupdate(A3511)</f>
        <v>2011-02-11</v>
      </c>
      <c r="D3511" s="16">
        <f t="shared" si="54"/>
        <v>3636</v>
      </c>
      <c r="F3511" s="17">
        <f>f_netasset_total(A3511,参数!$B$1,100000000)</f>
        <v>7.6536454825</v>
      </c>
      <c r="G3511" s="17">
        <f ca="1">f_nav_adjustedreturn(A3511,参数!$B$2,参数!$B$1)</f>
        <v>14.2965048720783</v>
      </c>
      <c r="H3511" s="17">
        <f ca="1">f_nav_periodreturnrankingper(A3511,参数!$B$2,参数!$B$1,3)</f>
        <v>27.7358490566038</v>
      </c>
      <c r="I3511" s="17">
        <f ca="1">f_nav_adjustedreturn(A3511,参数!$B$3,参数!$B$2)</f>
        <v>5.28816560692997</v>
      </c>
      <c r="J3511" s="17">
        <f ca="1">f_nav_periodreturnrankingper(A3511,参数!$B$3,参数!$B$2,3)</f>
        <v>77.4468085106383</v>
      </c>
      <c r="K3511" s="17">
        <f ca="1">f_nav_adjustedreturn(A3511,参数!$B$4,参数!$B$3)</f>
        <v>0.485022216353278</v>
      </c>
      <c r="L3511" s="17">
        <f ca="1">f_nav_periodreturnrankingper(A3511,参数!$B$4,参数!$B$3,3)</f>
        <v>52.0286396181384</v>
      </c>
      <c r="M3511" s="17">
        <f ca="1">f_nav_adjustedreturn(A3511,参数!$B$5,参数!$B$4)</f>
        <v>5.11662904439428</v>
      </c>
      <c r="N3511" s="17">
        <f ca="1">f_nav_periodreturnrankingper(A3511,参数!$B$5,参数!$B$4,3)</f>
        <v>33.7016574585635</v>
      </c>
      <c r="O3511" s="17">
        <f ca="1">f_nav_adjustedreturn(A3511,参数!$B$6,参数!$B$5)</f>
        <v>2.78207109737249</v>
      </c>
      <c r="P3511" s="17">
        <f ca="1">f_nav_periodreturnrankingper(A3511,参数!$B$6,参数!$B$5,3)</f>
        <v>26.6949152542373</v>
      </c>
      <c r="Q3511" s="25">
        <f>f_return(A3511,1,参数!$B$1-365/2,参数!$B$1)</f>
        <v>9.39956016216343</v>
      </c>
      <c r="R3511" s="25">
        <f ca="1">f_return(A3511,1,参数!$B$4,参数!$B$1)</f>
        <v>6.53186219012263</v>
      </c>
      <c r="S3511" s="25">
        <f ca="1">f_return(A3511,1,参数!$B$6,参数!$B$1)</f>
        <v>5.42493078358424</v>
      </c>
      <c r="T3511" t="str">
        <f>f_info_investtype(A3511)</f>
        <v>混合债券型二级基金</v>
      </c>
      <c r="U3511" t="str">
        <f>f_info_fundmanager(A3511)</f>
        <v>范磊</v>
      </c>
      <c r="V3511">
        <f>f_info_manager_onthepostdays(A3511,1)</f>
        <v>687</v>
      </c>
      <c r="W3511" s="25">
        <f ca="1">f_return_1w(A3511,"0",参数!$B$2)</f>
        <v>-0.867302688638338</v>
      </c>
      <c r="X3511" s="25">
        <f>f_return_1m(A3511,"0",参数!$B$1)</f>
        <v>3.01204819277109</v>
      </c>
      <c r="Y3511" s="25">
        <f>f_return_3m(A3511,0,参数!$B$1)</f>
        <v>5.09218612818262</v>
      </c>
      <c r="Z3511" s="25">
        <f>f_return_6m(A3511,0,参数!B3510)</f>
        <v>3.41296928327646</v>
      </c>
      <c r="AA3511" t="str">
        <f>f_dq_status(A3511,参数!$B$1)</f>
        <v>开放申购|开放赎回</v>
      </c>
      <c r="AB3511" s="17">
        <f ca="1">f_risk_maxdownside(A3511,参数!$B$6,参数!$B$1)</f>
        <v>-3.67917586460634</v>
      </c>
      <c r="AC3511" s="17">
        <f ca="1">f_risk_maxdownside(A3511,参数!$B$4,参数!$B$1)</f>
        <v>-3.44537815126049</v>
      </c>
      <c r="AD3511" t="str">
        <f ca="1">f_risk_maxdownside_date(A3511,参数!$B$6,参数!$B$1)</f>
        <v>20161025-20161220</v>
      </c>
    </row>
    <row r="3512" spans="1:30">
      <c r="A3512" s="15" t="s">
        <v>3540</v>
      </c>
      <c r="B3512" t="str">
        <f>f_info_name(A3512)</f>
        <v>申万菱信可转债</v>
      </c>
      <c r="C3512" t="str">
        <f>f_info_setupdate(A3512)</f>
        <v>2011-12-09</v>
      </c>
      <c r="D3512" s="16">
        <f t="shared" si="54"/>
        <v>3335</v>
      </c>
      <c r="F3512" s="17">
        <f>f_netasset_total(A3512,参数!$B$1,100000000)</f>
        <v>1.9333625881</v>
      </c>
      <c r="G3512" s="17">
        <f ca="1">f_nav_adjustedreturn(A3512,参数!$B$2,参数!$B$1)</f>
        <v>31.0848400556328</v>
      </c>
      <c r="H3512" s="17">
        <f ca="1">f_nav_periodreturnrankingper(A3512,参数!$B$2,参数!$B$1,3)</f>
        <v>4.52830188679245</v>
      </c>
      <c r="I3512" s="17">
        <f ca="1">f_nav_adjustedreturn(A3512,参数!$B$3,参数!$B$2)</f>
        <v>20.0333889816361</v>
      </c>
      <c r="J3512" s="17">
        <f ca="1">f_nav_periodreturnrankingper(A3512,参数!$B$3,参数!$B$2,3)</f>
        <v>9.36170212765957</v>
      </c>
      <c r="K3512" s="17">
        <f ca="1">f_nav_adjustedreturn(A3512,参数!$B$4,参数!$B$3)</f>
        <v>-12.3628383321141</v>
      </c>
      <c r="L3512" s="17">
        <f ca="1">f_nav_periodreturnrankingper(A3512,参数!$B$4,参数!$B$3,3)</f>
        <v>95.4653937947494</v>
      </c>
      <c r="M3512" s="17">
        <f ca="1">f_nav_adjustedreturn(A3512,参数!$B$5,参数!$B$4)</f>
        <v>4.02429764616554</v>
      </c>
      <c r="N3512" s="17">
        <f ca="1">f_nav_periodreturnrankingper(A3512,参数!$B$5,参数!$B$4,3)</f>
        <v>48.6187845303867</v>
      </c>
      <c r="O3512" s="17">
        <f ca="1">f_nav_adjustedreturn(A3512,参数!$B$6,参数!$B$5)</f>
        <v>-4.9747656813266</v>
      </c>
      <c r="P3512" s="17">
        <f ca="1">f_nav_periodreturnrankingper(A3512,参数!$B$6,参数!$B$5,3)</f>
        <v>93.6440677966102</v>
      </c>
      <c r="Q3512" s="25">
        <f>f_return(A3512,1,参数!$B$1-365/2,参数!$B$1)</f>
        <v>34.8926487470453</v>
      </c>
      <c r="R3512" s="25">
        <f ca="1">f_return(A3512,1,参数!$B$4,参数!$B$1)</f>
        <v>11.2940226416</v>
      </c>
      <c r="S3512" s="25">
        <f ca="1">f_return(A3512,1,参数!$B$6,参数!$B$1)</f>
        <v>6.32069540167015</v>
      </c>
      <c r="T3512" t="str">
        <f>f_info_investtype(A3512)</f>
        <v>混合债券型二级基金</v>
      </c>
      <c r="U3512" t="str">
        <f>f_info_fundmanager(A3512)</f>
        <v>范磊</v>
      </c>
      <c r="V3512">
        <f>f_info_manager_onthepostdays(A3512,1)</f>
        <v>722</v>
      </c>
      <c r="W3512" s="25">
        <f ca="1">f_return_1w(A3512,"0",参数!$B$2)</f>
        <v>-0.895933838731905</v>
      </c>
      <c r="X3512" s="25">
        <f>f_return_1m(A3512,"0",参数!$B$1)</f>
        <v>13.0773845230954</v>
      </c>
      <c r="Y3512" s="25">
        <f>f_return_3m(A3512,0,参数!$B$1)</f>
        <v>17.738913179263</v>
      </c>
      <c r="Z3512" s="25">
        <f>f_return_6m(A3512,0,参数!B3511)</f>
        <v>11.638679791546</v>
      </c>
      <c r="AA3512" t="str">
        <f>f_dq_status(A3512,参数!$B$1)</f>
        <v>开放申购|开放赎回</v>
      </c>
      <c r="AB3512" s="17">
        <f ca="1">f_risk_maxdownside(A3512,参数!$B$6,参数!$B$1)</f>
        <v>-18.3473389355742</v>
      </c>
      <c r="AC3512" s="17">
        <f ca="1">f_risk_maxdownside(A3512,参数!$B$4,参数!$B$1)</f>
        <v>-14.8905109489051</v>
      </c>
      <c r="AD3512" t="str">
        <f ca="1">f_risk_maxdownside_date(A3512,参数!$B$6,参数!$B$1)</f>
        <v>20160218-20181018</v>
      </c>
    </row>
    <row r="3513" spans="1:30">
      <c r="A3513" s="15" t="s">
        <v>3541</v>
      </c>
      <c r="B3513" t="str">
        <f>f_info_name(A3513)</f>
        <v>诺安平衡</v>
      </c>
      <c r="C3513" t="str">
        <f>f_info_setupdate(A3513)</f>
        <v>2004-05-21</v>
      </c>
      <c r="D3513" s="16">
        <f t="shared" si="54"/>
        <v>6093</v>
      </c>
      <c r="F3513" s="17">
        <f>f_netasset_total(A3513,参数!$B$1,100000000)</f>
        <v>13.101594681</v>
      </c>
      <c r="G3513" s="17">
        <f ca="1">f_nav_adjustedreturn(A3513,参数!$B$2,参数!$B$1)</f>
        <v>24.1164241164241</v>
      </c>
      <c r="H3513" s="17">
        <f ca="1">f_nav_periodreturnrankingper(A3513,参数!$B$2,参数!$B$1,3)</f>
        <v>95.5839057899902</v>
      </c>
      <c r="I3513" s="17">
        <f ca="1">f_nav_adjustedreturn(A3513,参数!$B$3,参数!$B$2)</f>
        <v>19.1717791411043</v>
      </c>
      <c r="J3513" s="17">
        <f ca="1">f_nav_periodreturnrankingper(A3513,参数!$B$3,参数!$B$2,3)</f>
        <v>93.1129476584022</v>
      </c>
      <c r="K3513" s="17">
        <f ca="1">f_nav_adjustedreturn(A3513,参数!$B$4,参数!$B$3)</f>
        <v>-12.4380165289256</v>
      </c>
      <c r="L3513" s="17">
        <f ca="1">f_nav_periodreturnrankingper(A3513,参数!$B$4,参数!$B$3,3)</f>
        <v>5.49828178694158</v>
      </c>
      <c r="M3513" s="17">
        <f ca="1">f_nav_adjustedreturn(A3513,参数!$B$5,参数!$B$4)</f>
        <v>20.41677003225</v>
      </c>
      <c r="N3513" s="17">
        <f ca="1">f_nav_periodreturnrankingper(A3513,参数!$B$5,参数!$B$4,3)</f>
        <v>50.7782101167315</v>
      </c>
      <c r="O3513" s="17">
        <f ca="1">f_nav_adjustedreturn(A3513,参数!$B$6,参数!$B$5)</f>
        <v>-10.8669108669109</v>
      </c>
      <c r="P3513" s="17">
        <f ca="1">f_nav_periodreturnrankingper(A3513,参数!$B$6,参数!$B$5,3)</f>
        <v>90.6054279749478</v>
      </c>
      <c r="Q3513" s="25">
        <f>f_return(A3513,1,参数!$B$1-365/2,参数!$B$1)</f>
        <v>25.3138955730218</v>
      </c>
      <c r="R3513" s="25">
        <f ca="1">f_return(A3513,1,参数!$B$4,参数!$B$1)</f>
        <v>8.99467049557277</v>
      </c>
      <c r="S3513" s="25">
        <f ca="1">f_return(A3513,1,参数!$B$6,参数!$B$1)</f>
        <v>6.82477492074238</v>
      </c>
      <c r="T3513" t="str">
        <f>f_info_investtype(A3513)</f>
        <v>偏股混合型基金</v>
      </c>
      <c r="U3513" t="str">
        <f>f_info_fundmanager(A3513)</f>
        <v>蔡宇滨</v>
      </c>
      <c r="V3513">
        <f>f_info_manager_onthepostdays(A3513,1)</f>
        <v>1150</v>
      </c>
      <c r="W3513" s="25">
        <f ca="1">f_return_1w(A3513,"0",参数!$B$2)</f>
        <v>-3.78167269956181</v>
      </c>
      <c r="X3513" s="25">
        <f>f_return_1m(A3513,"0",参数!$B$1)</f>
        <v>3.90353058180011</v>
      </c>
      <c r="Y3513" s="25">
        <f>f_return_3m(A3513,0,参数!$B$1)</f>
        <v>4.77185358515793</v>
      </c>
      <c r="Z3513" s="25">
        <f>f_return_6m(A3513,0,参数!B3512)</f>
        <v>6.12770339855818</v>
      </c>
      <c r="AA3513" t="str">
        <f>f_dq_status(A3513,参数!$B$1)</f>
        <v>开放申购|开放赎回</v>
      </c>
      <c r="AB3513" s="17">
        <f ca="1">f_risk_maxdownside(A3513,参数!$B$6,参数!$B$1)</f>
        <v>-16.7181705809641</v>
      </c>
      <c r="AC3513" s="17">
        <f ca="1">f_risk_maxdownside(A3513,参数!$B$4,参数!$B$1)</f>
        <v>-16.7181705809641</v>
      </c>
      <c r="AD3513" t="str">
        <f ca="1">f_risk_maxdownside_date(A3513,参数!$B$6,参数!$B$1)</f>
        <v>20180127-20181018</v>
      </c>
    </row>
    <row r="3514" spans="1:30">
      <c r="A3514" s="15" t="s">
        <v>3542</v>
      </c>
      <c r="B3514" t="str">
        <f>f_info_name(A3514)</f>
        <v>诺安先锋</v>
      </c>
      <c r="C3514" t="str">
        <f>f_info_setupdate(A3514)</f>
        <v>2005-12-19</v>
      </c>
      <c r="D3514" s="16">
        <f t="shared" si="54"/>
        <v>5516</v>
      </c>
      <c r="F3514" s="17">
        <f>f_netasset_total(A3514,参数!$B$1,100000000)</f>
        <v>34.8167134625</v>
      </c>
      <c r="G3514" s="17">
        <f ca="1">f_nav_adjustedreturn(A3514,参数!$B$2,参数!$B$1)</f>
        <v>60.196611587534</v>
      </c>
      <c r="H3514" s="17">
        <f ca="1">f_nav_periodreturnrankingper(A3514,参数!$B$2,参数!$B$1,3)</f>
        <v>60.8439646712463</v>
      </c>
      <c r="I3514" s="17">
        <f ca="1">f_nav_adjustedreturn(A3514,参数!$B$3,参数!$B$2)</f>
        <v>22.7051073658995</v>
      </c>
      <c r="J3514" s="17">
        <f ca="1">f_nav_periodreturnrankingper(A3514,参数!$B$3,参数!$B$2,3)</f>
        <v>88.5674931129477</v>
      </c>
      <c r="K3514" s="17">
        <f ca="1">f_nav_adjustedreturn(A3514,参数!$B$4,参数!$B$3)</f>
        <v>-17.6599041983657</v>
      </c>
      <c r="L3514" s="17">
        <f ca="1">f_nav_periodreturnrankingper(A3514,参数!$B$4,参数!$B$3,3)</f>
        <v>19.9312714776632</v>
      </c>
      <c r="M3514" s="17">
        <f ca="1">f_nav_adjustedreturn(A3514,参数!$B$5,参数!$B$4)</f>
        <v>11.9852537453918</v>
      </c>
      <c r="N3514" s="17">
        <f ca="1">f_nav_periodreturnrankingper(A3514,参数!$B$5,参数!$B$4,3)</f>
        <v>69.8443579766537</v>
      </c>
      <c r="O3514" s="17">
        <f ca="1">f_nav_adjustedreturn(A3514,参数!$B$6,参数!$B$5)</f>
        <v>4.99876675162378</v>
      </c>
      <c r="P3514" s="17">
        <f ca="1">f_nav_periodreturnrankingper(A3514,参数!$B$6,参数!$B$5,3)</f>
        <v>43.4237995824635</v>
      </c>
      <c r="Q3514" s="25">
        <f>f_return(A3514,1,参数!$B$1-365/2,参数!$B$1)</f>
        <v>22.3898872875801</v>
      </c>
      <c r="R3514" s="25">
        <f ca="1">f_return(A3514,1,参数!$B$4,参数!$B$1)</f>
        <v>17.3938938415194</v>
      </c>
      <c r="S3514" s="25">
        <f ca="1">f_return(A3514,1,参数!$B$6,参数!$B$1)</f>
        <v>13.5507589401991</v>
      </c>
      <c r="T3514" t="str">
        <f>f_info_investtype(A3514)</f>
        <v>偏股混合型基金</v>
      </c>
      <c r="U3514" t="str">
        <f>f_info_fundmanager(A3514)</f>
        <v>杨谷,张堃</v>
      </c>
      <c r="V3514">
        <f>f_info_manager_onthepostdays(A3514,1)</f>
        <v>5348</v>
      </c>
      <c r="W3514" s="25">
        <f ca="1">f_return_1w(A3514,"0",参数!$B$2)</f>
        <v>-3.90593595069007</v>
      </c>
      <c r="X3514" s="25">
        <f>f_return_1m(A3514,"0",参数!$B$1)</f>
        <v>11.734098424431</v>
      </c>
      <c r="Y3514" s="25">
        <f>f_return_3m(A3514,0,参数!$B$1)</f>
        <v>12.3295037888047</v>
      </c>
      <c r="Z3514" s="25">
        <f>f_return_6m(A3514,0,参数!B3513)</f>
        <v>3.05556807427103</v>
      </c>
      <c r="AA3514" t="str">
        <f>f_dq_status(A3514,参数!$B$1)</f>
        <v>开放申购|开放赎回</v>
      </c>
      <c r="AB3514" s="17">
        <f ca="1">f_risk_maxdownside(A3514,参数!$B$6,参数!$B$1)</f>
        <v>-28.2480972092402</v>
      </c>
      <c r="AC3514" s="17">
        <f ca="1">f_risk_maxdownside(A3514,参数!$B$4,参数!$B$1)</f>
        <v>-25.4146713859393</v>
      </c>
      <c r="AD3514" t="str">
        <f ca="1">f_risk_maxdownside_date(A3514,参数!$B$6,参数!$B$1)</f>
        <v>20171122-20181018</v>
      </c>
    </row>
    <row r="3515" spans="1:30">
      <c r="A3515" s="15" t="s">
        <v>3543</v>
      </c>
      <c r="B3515" t="str">
        <f>f_info_name(A3515)</f>
        <v>诺安价值增长</v>
      </c>
      <c r="C3515" t="str">
        <f>f_info_setupdate(A3515)</f>
        <v>2006-11-21</v>
      </c>
      <c r="D3515" s="16">
        <f t="shared" si="54"/>
        <v>5179</v>
      </c>
      <c r="F3515" s="17">
        <f>f_netasset_total(A3515,参数!$B$1,100000000)</f>
        <v>15.181082357</v>
      </c>
      <c r="G3515" s="17">
        <f ca="1">f_nav_adjustedreturn(A3515,参数!$B$2,参数!$B$1)</f>
        <v>58.9465087790935</v>
      </c>
      <c r="H3515" s="17">
        <f ca="1">f_nav_periodreturnrankingper(A3515,参数!$B$2,参数!$B$1,3)</f>
        <v>63.297350343474</v>
      </c>
      <c r="I3515" s="17">
        <f ca="1">f_nav_adjustedreturn(A3515,参数!$B$3,参数!$B$2)</f>
        <v>33.083360504293</v>
      </c>
      <c r="J3515" s="17">
        <f ca="1">f_nav_periodreturnrankingper(A3515,参数!$B$3,参数!$B$2,3)</f>
        <v>69.5592286501377</v>
      </c>
      <c r="K3515" s="17">
        <f ca="1">f_nav_adjustedreturn(A3515,参数!$B$4,参数!$B$3)</f>
        <v>-21.0891938250429</v>
      </c>
      <c r="L3515" s="17">
        <f ca="1">f_nav_periodreturnrankingper(A3515,参数!$B$4,参数!$B$3,3)</f>
        <v>33.8487972508591</v>
      </c>
      <c r="M3515" s="17">
        <f ca="1">f_nav_adjustedreturn(A3515,参数!$B$5,参数!$B$4)</f>
        <v>1.17035110533161</v>
      </c>
      <c r="N3515" s="17">
        <f ca="1">f_nav_periodreturnrankingper(A3515,参数!$B$5,参数!$B$4,3)</f>
        <v>91.6342412451362</v>
      </c>
      <c r="O3515" s="17">
        <f ca="1">f_nav_adjustedreturn(A3515,参数!$B$6,参数!$B$5)</f>
        <v>13.7680447805166</v>
      </c>
      <c r="P3515" s="17">
        <f ca="1">f_nav_periodreturnrankingper(A3515,参数!$B$6,参数!$B$5,3)</f>
        <v>14.8225469728601</v>
      </c>
      <c r="Q3515" s="25">
        <f>f_return(A3515,1,参数!$B$1-365/2,参数!$B$1)</f>
        <v>55.84930420968</v>
      </c>
      <c r="R3515" s="25">
        <f ca="1">f_return(A3515,1,参数!$B$4,参数!$B$1)</f>
        <v>18.6049287637607</v>
      </c>
      <c r="S3515" s="25">
        <f ca="1">f_return(A3515,1,参数!$B$6,参数!$B$1)</f>
        <v>13.816496499601</v>
      </c>
      <c r="T3515" t="str">
        <f>f_info_investtype(A3515)</f>
        <v>偏股混合型基金</v>
      </c>
      <c r="U3515" t="str">
        <f>f_info_fundmanager(A3515)</f>
        <v>王创练</v>
      </c>
      <c r="V3515">
        <f>f_info_manager_onthepostdays(A3515,1)</f>
        <v>751</v>
      </c>
      <c r="W3515" s="25">
        <f ca="1">f_return_1w(A3515,"0",参数!$B$2)</f>
        <v>-3.30859128237524</v>
      </c>
      <c r="X3515" s="25">
        <f>f_return_1m(A3515,"0",参数!$B$1)</f>
        <v>13.3877075444218</v>
      </c>
      <c r="Y3515" s="25">
        <f>f_return_3m(A3515,0,参数!$B$1)</f>
        <v>22.7484863773966</v>
      </c>
      <c r="Z3515" s="25">
        <f>f_return_6m(A3515,0,参数!B3514)</f>
        <v>23.1528308868879</v>
      </c>
      <c r="AA3515" t="str">
        <f>f_dq_status(A3515,参数!$B$1)</f>
        <v>开放申购|开放赎回</v>
      </c>
      <c r="AB3515" s="17">
        <f ca="1">f_risk_maxdownside(A3515,参数!$B$6,参数!$B$1)</f>
        <v>-29.5174328406957</v>
      </c>
      <c r="AC3515" s="17">
        <f ca="1">f_risk_maxdownside(A3515,参数!$B$4,参数!$B$1)</f>
        <v>-29.5174328406957</v>
      </c>
      <c r="AD3515" t="str">
        <f ca="1">f_risk_maxdownside_date(A3515,参数!$B$6,参数!$B$1)</f>
        <v>20180523-20190103</v>
      </c>
    </row>
    <row r="3516" spans="1:30">
      <c r="A3516" s="15" t="s">
        <v>3544</v>
      </c>
      <c r="B3516" t="str">
        <f>f_info_name(A3516)</f>
        <v>诺安灵活配置</v>
      </c>
      <c r="C3516" t="str">
        <f>f_info_setupdate(A3516)</f>
        <v>2008-05-20</v>
      </c>
      <c r="D3516" s="16">
        <f t="shared" si="54"/>
        <v>4633</v>
      </c>
      <c r="F3516" s="17">
        <f>f_netasset_total(A3516,参数!$B$1,100000000)</f>
        <v>11.1875671109</v>
      </c>
      <c r="G3516" s="17">
        <f ca="1">f_nav_adjustedreturn(A3516,参数!$B$2,参数!$B$1)</f>
        <v>67.5838349097163</v>
      </c>
      <c r="H3516" s="17">
        <f ca="1">f_nav_periodreturnrankingper(A3516,参数!$B$2,参数!$B$1,3)</f>
        <v>26.9454737956591</v>
      </c>
      <c r="I3516" s="17">
        <f ca="1">f_nav_adjustedreturn(A3516,参数!$B$3,参数!$B$2)</f>
        <v>27.2428884026258</v>
      </c>
      <c r="J3516" s="17">
        <f ca="1">f_nav_periodreturnrankingper(A3516,参数!$B$3,参数!$B$2,3)</f>
        <v>47.8260869565217</v>
      </c>
      <c r="K3516" s="17">
        <f ca="1">f_nav_adjustedreturn(A3516,参数!$B$4,参数!$B$3)</f>
        <v>-29.5568400770713</v>
      </c>
      <c r="L3516" s="17">
        <f ca="1">f_nav_periodreturnrankingper(A3516,参数!$B$4,参数!$B$3,3)</f>
        <v>93.5173299101412</v>
      </c>
      <c r="M3516" s="17">
        <f ca="1">f_nav_adjustedreturn(A3516,参数!$B$5,参数!$B$4)</f>
        <v>18.4629376989541</v>
      </c>
      <c r="N3516" s="17">
        <f ca="1">f_nav_periodreturnrankingper(A3516,参数!$B$5,参数!$B$4,3)</f>
        <v>26.0835303388495</v>
      </c>
      <c r="O3516" s="17">
        <f ca="1">f_nav_adjustedreturn(A3516,参数!$B$6,参数!$B$5)</f>
        <v>15.010460251046</v>
      </c>
      <c r="P3516" s="17">
        <f ca="1">f_nav_periodreturnrankingper(A3516,参数!$B$6,参数!$B$5,3)</f>
        <v>7.75510204081633</v>
      </c>
      <c r="Q3516" s="25">
        <f>f_return(A3516,1,参数!$B$1-365/2,参数!$B$1)</f>
        <v>117.772901564041</v>
      </c>
      <c r="R3516" s="25">
        <f ca="1">f_return(A3516,1,参数!$B$4,参数!$B$1)</f>
        <v>14.5111427368828</v>
      </c>
      <c r="S3516" s="25">
        <f ca="1">f_return(A3516,1,参数!$B$6,参数!$B$1)</f>
        <v>15.2930318638659</v>
      </c>
      <c r="T3516" t="str">
        <f>f_info_investtype(A3516)</f>
        <v>灵活配置型基金</v>
      </c>
      <c r="U3516" t="str">
        <f>f_info_fundmanager(A3516)</f>
        <v>张强</v>
      </c>
      <c r="V3516">
        <f>f_info_manager_onthepostdays(A3516,1)</f>
        <v>1440</v>
      </c>
      <c r="W3516" s="25">
        <f ca="1">f_return_1w(A3516,"0",参数!$B$2)</f>
        <v>-0.257289879931378</v>
      </c>
      <c r="X3516" s="25">
        <f>f_return_1m(A3516,"0",参数!$B$1)</f>
        <v>17.6932367149759</v>
      </c>
      <c r="Y3516" s="25">
        <f>f_return_3m(A3516,0,参数!$B$1)</f>
        <v>49.8654363706267</v>
      </c>
      <c r="Z3516" s="25">
        <f>f_return_6m(A3516,0,参数!B3515)</f>
        <v>33.504210911754</v>
      </c>
      <c r="AA3516" t="str">
        <f>f_dq_status(A3516,参数!$B$1)</f>
        <v>开放申购|开放赎回</v>
      </c>
      <c r="AB3516" s="17">
        <f ca="1">f_risk_maxdownside(A3516,参数!$B$6,参数!$B$1)</f>
        <v>-32.2247706422018</v>
      </c>
      <c r="AC3516" s="17">
        <f ca="1">f_risk_maxdownside(A3516,参数!$B$4,参数!$B$1)</f>
        <v>-31.9385796545106</v>
      </c>
      <c r="AD3516" t="str">
        <f ca="1">f_risk_maxdownside_date(A3516,参数!$B$6,参数!$B$1)</f>
        <v>20180109-20181018</v>
      </c>
    </row>
    <row r="3517" spans="1:30">
      <c r="A3517" s="15" t="s">
        <v>3545</v>
      </c>
      <c r="B3517" t="str">
        <f>f_info_name(A3517)</f>
        <v>诺安成长</v>
      </c>
      <c r="C3517" t="str">
        <f>f_info_setupdate(A3517)</f>
        <v>2009-03-10</v>
      </c>
      <c r="D3517" s="16">
        <f t="shared" si="54"/>
        <v>4339</v>
      </c>
      <c r="F3517" s="17">
        <f>f_netasset_total(A3517,参数!$B$1,100000000)</f>
        <v>327.7564501926</v>
      </c>
      <c r="G3517" s="17">
        <f ca="1">f_nav_adjustedreturn(A3517,参数!$B$2,参数!$B$1)</f>
        <v>37.3175816539263</v>
      </c>
      <c r="H3517" s="17">
        <f ca="1">f_nav_periodreturnrankingper(A3517,参数!$B$2,参数!$B$1,3)</f>
        <v>89.2051030421982</v>
      </c>
      <c r="I3517" s="17">
        <f ca="1">f_nav_adjustedreturn(A3517,参数!$B$3,参数!$B$2)</f>
        <v>123.100775193798</v>
      </c>
      <c r="J3517" s="17">
        <f ca="1">f_nav_periodreturnrankingper(A3517,参数!$B$3,参数!$B$2,3)</f>
        <v>0.413223140495868</v>
      </c>
      <c r="K3517" s="17">
        <f ca="1">f_nav_adjustedreturn(A3517,参数!$B$4,参数!$B$3)</f>
        <v>-31.7460317460317</v>
      </c>
      <c r="L3517" s="17">
        <f ca="1">f_nav_periodreturnrankingper(A3517,参数!$B$4,参数!$B$3,3)</f>
        <v>87.2852233676976</v>
      </c>
      <c r="M3517" s="17">
        <f ca="1">f_nav_adjustedreturn(A3517,参数!$B$5,参数!$B$4)</f>
        <v>-7.12195121951219</v>
      </c>
      <c r="N3517" s="17">
        <f ca="1">f_nav_periodreturnrankingper(A3517,参数!$B$5,参数!$B$4,3)</f>
        <v>96.4980544747082</v>
      </c>
      <c r="O3517" s="17">
        <f ca="1">f_nav_adjustedreturn(A3517,参数!$B$6,参数!$B$5)</f>
        <v>-7.92079207920794</v>
      </c>
      <c r="P3517" s="17">
        <f ca="1">f_nav_periodreturnrankingper(A3517,参数!$B$6,参数!$B$5,3)</f>
        <v>84.7599164926931</v>
      </c>
      <c r="Q3517" s="25">
        <f>f_return(A3517,1,参数!$B$1-365/2,参数!$B$1)</f>
        <v>16.5732970580566</v>
      </c>
      <c r="R3517" s="25">
        <f ca="1">f_return(A3517,1,参数!$B$4,参数!$B$1)</f>
        <v>27.8461377035549</v>
      </c>
      <c r="S3517" s="25">
        <f ca="1">f_return(A3517,1,参数!$B$6,参数!$B$1)</f>
        <v>12.1914667248294</v>
      </c>
      <c r="T3517" t="str">
        <f>f_info_investtype(A3517)</f>
        <v>偏股混合型基金</v>
      </c>
      <c r="U3517" t="str">
        <f>f_info_fundmanager(A3517)</f>
        <v>蔡嵩松</v>
      </c>
      <c r="V3517">
        <f>f_info_manager_onthepostdays(A3517,1)</f>
        <v>722</v>
      </c>
      <c r="W3517" s="25">
        <f ca="1">f_return_1w(A3517,"0",参数!$B$2)</f>
        <v>4.80699198834668</v>
      </c>
      <c r="X3517" s="25">
        <f>f_return_1m(A3517,"0",参数!$B$1)</f>
        <v>18.0406212664277</v>
      </c>
      <c r="Y3517" s="25">
        <f>f_return_3m(A3517,0,参数!$B$1)</f>
        <v>28.0622164614388</v>
      </c>
      <c r="Z3517" s="25">
        <f>f_return_6m(A3517,0,参数!B3516)</f>
        <v>-9.16109109624292</v>
      </c>
      <c r="AA3517" t="str">
        <f>f_dq_status(A3517,参数!$B$1)</f>
        <v>开放申购|开放赎回</v>
      </c>
      <c r="AB3517" s="17">
        <f ca="1">f_risk_maxdownside(A3517,参数!$B$6,参数!$B$1)</f>
        <v>-49.837925445705</v>
      </c>
      <c r="AC3517" s="17">
        <f ca="1">f_risk_maxdownside(A3517,参数!$B$4,参数!$B$1)</f>
        <v>-34.9789915966387</v>
      </c>
      <c r="AD3517" t="str">
        <f ca="1">f_risk_maxdownside_date(A3517,参数!$B$6,参数!$B$1)</f>
        <v>20160709-20190103</v>
      </c>
    </row>
    <row r="3518" spans="1:30">
      <c r="A3518" s="15" t="s">
        <v>3546</v>
      </c>
      <c r="B3518" t="str">
        <f>f_info_name(A3518)</f>
        <v>诺安增利A</v>
      </c>
      <c r="C3518" t="str">
        <f>f_info_setupdate(A3518)</f>
        <v>2009-05-27</v>
      </c>
      <c r="D3518" s="16">
        <f t="shared" si="54"/>
        <v>4261</v>
      </c>
      <c r="F3518" s="17">
        <f>f_netasset_total(A3518,参数!$B$1,100000000)</f>
        <v>0.5262223812</v>
      </c>
      <c r="G3518" s="17">
        <f ca="1">f_nav_adjustedreturn(A3518,参数!$B$2,参数!$B$1)</f>
        <v>26.5182186234818</v>
      </c>
      <c r="H3518" s="17">
        <f ca="1">f_nav_periodreturnrankingper(A3518,参数!$B$2,参数!$B$1,3)</f>
        <v>6.22641509433962</v>
      </c>
      <c r="I3518" s="17">
        <f ca="1">f_nav_adjustedreturn(A3518,参数!$B$3,参数!$B$2)</f>
        <v>11.4285714285714</v>
      </c>
      <c r="J3518" s="17">
        <f ca="1">f_nav_periodreturnrankingper(A3518,参数!$B$3,参数!$B$2,3)</f>
        <v>29.7872340425532</v>
      </c>
      <c r="K3518" s="17">
        <f ca="1">f_nav_adjustedreturn(A3518,参数!$B$4,参数!$B$3)</f>
        <v>-2.27773695811903</v>
      </c>
      <c r="L3518" s="17">
        <f ca="1">f_nav_periodreturnrankingper(A3518,参数!$B$4,参数!$B$3,3)</f>
        <v>67.5417661097852</v>
      </c>
      <c r="M3518" s="17">
        <f ca="1">f_nav_adjustedreturn(A3518,参数!$B$5,参数!$B$4)</f>
        <v>-1.94524495677232</v>
      </c>
      <c r="N3518" s="17">
        <f ca="1">f_nav_periodreturnrankingper(A3518,参数!$B$5,参数!$B$4,3)</f>
        <v>98.0662983425414</v>
      </c>
      <c r="O3518" s="17">
        <f ca="1">f_nav_adjustedreturn(A3518,参数!$B$6,参数!$B$5)</f>
        <v>-3.61362056984017</v>
      </c>
      <c r="P3518" s="17">
        <f ca="1">f_nav_periodreturnrankingper(A3518,参数!$B$6,参数!$B$5,3)</f>
        <v>91.1016949152542</v>
      </c>
      <c r="Q3518" s="25">
        <f>f_return(A3518,1,参数!$B$1-365/2,参数!$B$1)</f>
        <v>22.1654766748234</v>
      </c>
      <c r="R3518" s="25">
        <f ca="1">f_return(A3518,1,参数!$B$4,参数!$B$1)</f>
        <v>11.259916707256</v>
      </c>
      <c r="S3518" s="25">
        <f ca="1">f_return(A3518,1,参数!$B$6,参数!$B$1)</f>
        <v>5.42969029784801</v>
      </c>
      <c r="T3518" t="str">
        <f>f_info_investtype(A3518)</f>
        <v>混合债券型二级基金</v>
      </c>
      <c r="U3518" t="str">
        <f>f_info_fundmanager(A3518)</f>
        <v>裴禹翔,张立</v>
      </c>
      <c r="V3518">
        <f>f_info_manager_onthepostdays(A3518,1)</f>
        <v>1818</v>
      </c>
      <c r="W3518" s="25">
        <f ca="1">f_return_1w(A3518,"0",参数!$B$2)</f>
        <v>-0.336247478143916</v>
      </c>
      <c r="X3518" s="25">
        <f>f_return_1m(A3518,"0",参数!$B$1)</f>
        <v>8.25635103926096</v>
      </c>
      <c r="Y3518" s="25">
        <f>f_return_3m(A3518,0,参数!$B$1)</f>
        <v>10.4240282685512</v>
      </c>
      <c r="Z3518" s="25">
        <f>f_return_6m(A3518,0,参数!B3517)</f>
        <v>0.677200902934519</v>
      </c>
      <c r="AA3518" t="str">
        <f>f_dq_status(A3518,参数!$B$1)</f>
        <v>开放申购|开放赎回</v>
      </c>
      <c r="AB3518" s="17">
        <f ca="1">f_risk_maxdownside(A3518,参数!$B$6,参数!$B$1)</f>
        <v>-14.9105367793241</v>
      </c>
      <c r="AC3518" s="17">
        <f ca="1">f_risk_maxdownside(A3518,参数!$B$4,参数!$B$1)</f>
        <v>-11.018711018711</v>
      </c>
      <c r="AD3518" t="str">
        <f ca="1">f_risk_maxdownside_date(A3518,参数!$B$6,参数!$B$1)</f>
        <v>20161025-20190606</v>
      </c>
    </row>
    <row r="3519" spans="1:30">
      <c r="A3519" s="15" t="s">
        <v>3547</v>
      </c>
      <c r="B3519" t="str">
        <f>f_info_name(A3519)</f>
        <v>诺安中小盘精选</v>
      </c>
      <c r="C3519" t="str">
        <f>f_info_setupdate(A3519)</f>
        <v>2010-04-28</v>
      </c>
      <c r="D3519" s="16">
        <f t="shared" si="54"/>
        <v>3925</v>
      </c>
      <c r="F3519" s="17">
        <f>f_netasset_total(A3519,参数!$B$1,100000000)</f>
        <v>4.6411762477</v>
      </c>
      <c r="G3519" s="17">
        <f ca="1">f_nav_adjustedreturn(A3519,参数!$B$2,参数!$B$1)</f>
        <v>51.2596899224806</v>
      </c>
      <c r="H3519" s="17">
        <f ca="1">f_nav_periodreturnrankingper(A3519,参数!$B$2,参数!$B$1,3)</f>
        <v>77.3307163886163</v>
      </c>
      <c r="I3519" s="17">
        <f ca="1">f_nav_adjustedreturn(A3519,参数!$B$3,参数!$B$2)</f>
        <v>16.5443252399774</v>
      </c>
      <c r="J3519" s="17">
        <f ca="1">f_nav_periodreturnrankingper(A3519,参数!$B$3,参数!$B$2,3)</f>
        <v>95.1790633608815</v>
      </c>
      <c r="K3519" s="17">
        <f ca="1">f_nav_adjustedreturn(A3519,参数!$B$4,参数!$B$3)</f>
        <v>-14.2086572628137</v>
      </c>
      <c r="L3519" s="17">
        <f ca="1">f_nav_periodreturnrankingper(A3519,参数!$B$4,参数!$B$3,3)</f>
        <v>9.10652920962199</v>
      </c>
      <c r="M3519" s="17">
        <f ca="1">f_nav_adjustedreturn(A3519,参数!$B$5,参数!$B$4)</f>
        <v>19.9070487993803</v>
      </c>
      <c r="N3519" s="17">
        <f ca="1">f_nav_periodreturnrankingper(A3519,参数!$B$5,参数!$B$4,3)</f>
        <v>52.5291828793774</v>
      </c>
      <c r="O3519" s="17">
        <f ca="1">f_nav_adjustedreturn(A3519,参数!$B$6,参数!$B$5)</f>
        <v>16.173835125448</v>
      </c>
      <c r="P3519" s="17">
        <f ca="1">f_nav_periodreturnrankingper(A3519,参数!$B$6,参数!$B$5,3)</f>
        <v>10.6471816283925</v>
      </c>
      <c r="Q3519" s="25">
        <f>f_return(A3519,1,参数!$B$1-365/2,参数!$B$1)</f>
        <v>69.4717865794667</v>
      </c>
      <c r="R3519" s="25">
        <f ca="1">f_return(A3519,1,参数!$B$4,参数!$B$1)</f>
        <v>14.7707695825544</v>
      </c>
      <c r="S3519" s="25">
        <f ca="1">f_return(A3519,1,参数!$B$6,参数!$B$1)</f>
        <v>15.90819860666</v>
      </c>
      <c r="T3519" t="str">
        <f>f_info_investtype(A3519)</f>
        <v>偏股混合型基金</v>
      </c>
      <c r="U3519" t="str">
        <f>f_info_fundmanager(A3519)</f>
        <v>韩冬燕</v>
      </c>
      <c r="V3519">
        <f>f_info_manager_onthepostdays(A3519,1)</f>
        <v>1612</v>
      </c>
      <c r="W3519" s="25">
        <f ca="1">f_return_1w(A3519,"0",参数!$B$2)</f>
        <v>-2.91627469426152</v>
      </c>
      <c r="X3519" s="25">
        <f>f_return_1m(A3519,"0",参数!$B$1)</f>
        <v>13.362381989833</v>
      </c>
      <c r="Y3519" s="25">
        <f>f_return_3m(A3519,0,参数!$B$1)</f>
        <v>19.4795254496747</v>
      </c>
      <c r="Z3519" s="25">
        <f>f_return_6m(A3519,0,参数!B3518)</f>
        <v>21.1428571428571</v>
      </c>
      <c r="AA3519" t="str">
        <f>f_dq_status(A3519,参数!$B$1)</f>
        <v>开放申购|开放赎回</v>
      </c>
      <c r="AB3519" s="17">
        <f ca="1">f_risk_maxdownside(A3519,参数!$B$6,参数!$B$1)</f>
        <v>-19.3064600435883</v>
      </c>
      <c r="AC3519" s="17">
        <f ca="1">f_risk_maxdownside(A3519,参数!$B$4,参数!$B$1)</f>
        <v>-19.3064600435883</v>
      </c>
      <c r="AD3519" t="str">
        <f ca="1">f_risk_maxdownside_date(A3519,参数!$B$6,参数!$B$1)</f>
        <v>20180127-20190103</v>
      </c>
    </row>
    <row r="3520" spans="1:30">
      <c r="A3520" s="15" t="s">
        <v>3548</v>
      </c>
      <c r="B3520" t="str">
        <f>f_info_name(A3520)</f>
        <v>诺安主题精选</v>
      </c>
      <c r="C3520" t="str">
        <f>f_info_setupdate(A3520)</f>
        <v>2010-09-15</v>
      </c>
      <c r="D3520" s="16">
        <f t="shared" si="54"/>
        <v>3785</v>
      </c>
      <c r="F3520" s="17">
        <f>f_netasset_total(A3520,参数!$B$1,100000000)</f>
        <v>5.5273617026</v>
      </c>
      <c r="G3520" s="17">
        <f ca="1">f_nav_adjustedreturn(A3520,参数!$B$2,参数!$B$1)</f>
        <v>79.3341980112408</v>
      </c>
      <c r="H3520" s="17">
        <f ca="1">f_nav_periodreturnrankingper(A3520,参数!$B$2,参数!$B$1,3)</f>
        <v>32.1884200196271</v>
      </c>
      <c r="I3520" s="17">
        <f ca="1">f_nav_adjustedreturn(A3520,参数!$B$3,参数!$B$2)</f>
        <v>41.3814180929095</v>
      </c>
      <c r="J3520" s="17">
        <f ca="1">f_nav_periodreturnrankingper(A3520,参数!$B$3,参数!$B$2,3)</f>
        <v>52.8925619834711</v>
      </c>
      <c r="K3520" s="17">
        <f ca="1">f_nav_adjustedreturn(A3520,参数!$B$4,参数!$B$3)</f>
        <v>-6.72748004561004</v>
      </c>
      <c r="L3520" s="17">
        <f ca="1">f_nav_periodreturnrankingper(A3520,参数!$B$4,参数!$B$3,3)</f>
        <v>2.06185567010309</v>
      </c>
      <c r="M3520" s="17">
        <f ca="1">f_nav_adjustedreturn(A3520,参数!$B$5,参数!$B$4)</f>
        <v>13.1868131868132</v>
      </c>
      <c r="N3520" s="17">
        <f ca="1">f_nav_periodreturnrankingper(A3520,参数!$B$5,参数!$B$4,3)</f>
        <v>68.4824902723735</v>
      </c>
      <c r="O3520" s="17">
        <f ca="1">f_nav_adjustedreturn(A3520,参数!$B$6,参数!$B$5)</f>
        <v>3.54278074866309</v>
      </c>
      <c r="P3520" s="17">
        <f ca="1">f_nav_periodreturnrankingper(A3520,参数!$B$6,参数!$B$5,3)</f>
        <v>49.2693110647182</v>
      </c>
      <c r="Q3520" s="25">
        <f>f_return(A3520,1,参数!$B$1-365/2,参数!$B$1)</f>
        <v>34.7472320578197</v>
      </c>
      <c r="R3520" s="25">
        <f ca="1">f_return(A3520,1,参数!$B$4,参数!$B$1)</f>
        <v>33.1954421891872</v>
      </c>
      <c r="S3520" s="25">
        <f ca="1">f_return(A3520,1,参数!$B$6,参数!$B$1)</f>
        <v>22.5983037974084</v>
      </c>
      <c r="T3520" t="str">
        <f>f_info_investtype(A3520)</f>
        <v>偏股混合型基金</v>
      </c>
      <c r="U3520" t="str">
        <f>f_info_fundmanager(A3520)</f>
        <v>罗春蕾</v>
      </c>
      <c r="V3520">
        <f>f_info_manager_onthepostdays(A3520,1)</f>
        <v>1965</v>
      </c>
      <c r="W3520" s="25">
        <f ca="1">f_return_1w(A3520,"0",参数!$B$2)</f>
        <v>-5.24375256042605</v>
      </c>
      <c r="X3520" s="25">
        <f>f_return_1m(A3520,"0",参数!$B$1)</f>
        <v>11.0873058382432</v>
      </c>
      <c r="Y3520" s="25">
        <f>f_return_3m(A3520,0,参数!$B$1)</f>
        <v>16.4841336703173</v>
      </c>
      <c r="Z3520" s="25">
        <f>f_return_6m(A3520,0,参数!B3519)</f>
        <v>17.4260591526779</v>
      </c>
      <c r="AA3520" t="str">
        <f>f_dq_status(A3520,参数!$B$1)</f>
        <v>开放申购|开放赎回</v>
      </c>
      <c r="AB3520" s="17">
        <f ca="1">f_risk_maxdownside(A3520,参数!$B$6,参数!$B$1)</f>
        <v>-22.6288659793814</v>
      </c>
      <c r="AC3520" s="17">
        <f ca="1">f_risk_maxdownside(A3520,参数!$B$4,参数!$B$1)</f>
        <v>-22.3084886128364</v>
      </c>
      <c r="AD3520" t="str">
        <f ca="1">f_risk_maxdownside_date(A3520,参数!$B$6,参数!$B$1)</f>
        <v>20171114-20181018</v>
      </c>
    </row>
    <row r="3521" spans="1:30">
      <c r="A3521" s="15" t="s">
        <v>3549</v>
      </c>
      <c r="B3521" t="str">
        <f>f_info_name(A3521)</f>
        <v>诺安行业轮动</v>
      </c>
      <c r="C3521" t="str">
        <f>f_info_setupdate(A3521)</f>
        <v>2017-06-23</v>
      </c>
      <c r="D3521" s="16">
        <f t="shared" si="54"/>
        <v>1312</v>
      </c>
      <c r="F3521" s="17">
        <f>f_netasset_total(A3521,参数!$B$1,100000000)</f>
        <v>1.7166009102</v>
      </c>
      <c r="G3521" s="17">
        <f ca="1">f_nav_adjustedreturn(A3521,参数!$B$2,参数!$B$1)</f>
        <v>59.8549718429376</v>
      </c>
      <c r="H3521" s="17">
        <f ca="1">f_nav_periodreturnrankingper(A3521,参数!$B$2,参数!$B$1,3)</f>
        <v>62.0215897939156</v>
      </c>
      <c r="I3521" s="17">
        <f ca="1">f_nav_adjustedreturn(A3521,参数!$B$3,参数!$B$2)</f>
        <v>25.8177229933029</v>
      </c>
      <c r="J3521" s="17">
        <f ca="1">f_nav_periodreturnrankingper(A3521,参数!$B$3,参数!$B$2,3)</f>
        <v>83.3333333333333</v>
      </c>
      <c r="K3521" s="17">
        <f ca="1">f_nav_adjustedreturn(A3521,参数!$B$4,参数!$B$3)</f>
        <v>-13.5944313988594</v>
      </c>
      <c r="L3521" s="17">
        <f ca="1">f_nav_periodreturnrankingper(A3521,参数!$B$4,参数!$B$3,3)</f>
        <v>7.90378006872852</v>
      </c>
      <c r="M3521" s="17">
        <f ca="1">f_nav_adjustedreturn(A3521,参数!$B$5,参数!$B$4)</f>
        <v>0</v>
      </c>
      <c r="N3521" s="17">
        <f ca="1">f_nav_periodreturnrankingper(A3521,参数!$B$5,参数!$B$4,3)</f>
        <v>0</v>
      </c>
      <c r="O3521" s="17">
        <f ca="1">f_nav_adjustedreturn(A3521,参数!$B$6,参数!$B$5)</f>
        <v>0</v>
      </c>
      <c r="P3521" s="17">
        <f ca="1">f_nav_periodreturnrankingper(A3521,参数!$B$6,参数!$B$5,3)</f>
        <v>0</v>
      </c>
      <c r="Q3521" s="25">
        <f>f_return(A3521,1,参数!$B$1-365/2,参数!$B$1)</f>
        <v>84.7743954752966</v>
      </c>
      <c r="R3521" s="25">
        <f ca="1">f_return(A3521,1,参数!$B$4,参数!$B$1)</f>
        <v>20.2071327825816</v>
      </c>
      <c r="S3521" s="25">
        <f ca="1">f_return(A3521,1,参数!$B$6,参数!$B$1)</f>
        <v>0</v>
      </c>
      <c r="T3521" t="str">
        <f>f_info_investtype(A3521)</f>
        <v>偏股混合型基金</v>
      </c>
      <c r="U3521" t="str">
        <f>f_info_fundmanager(A3521)</f>
        <v>韩冬燕</v>
      </c>
      <c r="V3521">
        <f>f_info_manager_onthepostdays(A3521,1)</f>
        <v>1329</v>
      </c>
      <c r="W3521" s="25">
        <f ca="1">f_return_1w(A3521,"0",参数!$B$2)</f>
        <v>-2.32820976491862</v>
      </c>
      <c r="X3521" s="25">
        <f>f_return_1m(A3521,"0",参数!$B$1)</f>
        <v>13.5141057244591</v>
      </c>
      <c r="Y3521" s="25">
        <f>f_return_3m(A3521,0,参数!$B$1)</f>
        <v>21.7508813160987</v>
      </c>
      <c r="Z3521" s="25">
        <f>f_return_6m(A3521,0,参数!B3520)</f>
        <v>25.9534215410405</v>
      </c>
      <c r="AA3521" t="str">
        <f>f_dq_status(A3521,参数!$B$1)</f>
        <v>开放申购|开放赎回</v>
      </c>
      <c r="AB3521" s="17">
        <f ca="1">f_risk_maxdownside(A3521,参数!$B$6,参数!$B$1)</f>
        <v>-18.3475497574845</v>
      </c>
      <c r="AC3521" s="17">
        <f ca="1">f_risk_maxdownside(A3521,参数!$B$4,参数!$B$1)</f>
        <v>-18.3475497574845</v>
      </c>
      <c r="AD3521" t="str">
        <f ca="1">f_risk_maxdownside_date(A3521,参数!$B$6,参数!$B$1)</f>
        <v>20180127-20190103</v>
      </c>
    </row>
    <row r="3522" spans="1:30">
      <c r="A3522" s="15" t="s">
        <v>3550</v>
      </c>
      <c r="B3522" t="str">
        <f>f_info_name(A3522)</f>
        <v>诺安多策略</v>
      </c>
      <c r="C3522" t="str">
        <f>f_info_setupdate(A3522)</f>
        <v>2011-08-09</v>
      </c>
      <c r="D3522" s="16">
        <f t="shared" si="54"/>
        <v>3457</v>
      </c>
      <c r="F3522" s="17">
        <f>f_netasset_total(A3522,参数!$B$1,100000000)</f>
        <v>0.9077283934</v>
      </c>
      <c r="G3522" s="17">
        <f ca="1">f_nav_adjustedreturn(A3522,参数!$B$2,参数!$B$1)</f>
        <v>34.5195729537366</v>
      </c>
      <c r="H3522" s="17">
        <f ca="1">f_nav_periodreturnrankingper(A3522,参数!$B$2,参数!$B$1,3)</f>
        <v>91.3640824337586</v>
      </c>
      <c r="I3522" s="17">
        <f ca="1">f_nav_adjustedreturn(A3522,参数!$B$3,参数!$B$2)</f>
        <v>26.4816204051013</v>
      </c>
      <c r="J3522" s="17">
        <f ca="1">f_nav_periodreturnrankingper(A3522,参数!$B$3,参数!$B$2,3)</f>
        <v>82.3691460055096</v>
      </c>
      <c r="K3522" s="17">
        <f ca="1">f_nav_adjustedreturn(A3522,参数!$B$4,参数!$B$3)</f>
        <v>-16.2162162162162</v>
      </c>
      <c r="L3522" s="17">
        <f ca="1">f_nav_periodreturnrankingper(A3522,参数!$B$4,参数!$B$3,3)</f>
        <v>14.9484536082474</v>
      </c>
      <c r="M3522" s="17">
        <f ca="1">f_nav_adjustedreturn(A3522,参数!$B$5,参数!$B$4)</f>
        <v>-1.90651906519065</v>
      </c>
      <c r="N3522" s="17">
        <f ca="1">f_nav_periodreturnrankingper(A3522,参数!$B$5,参数!$B$4,3)</f>
        <v>93.579766536965</v>
      </c>
      <c r="O3522" s="17">
        <f ca="1">f_nav_adjustedreturn(A3522,参数!$B$6,参数!$B$5)</f>
        <v>6.80183126226292</v>
      </c>
      <c r="P3522" s="17">
        <f ca="1">f_nav_periodreturnrankingper(A3522,参数!$B$6,参数!$B$5,3)</f>
        <v>35.9081419624217</v>
      </c>
      <c r="Q3522" s="25">
        <f>f_return(A3522,1,参数!$B$1-365/2,参数!$B$1)</f>
        <v>42.5235453601481</v>
      </c>
      <c r="R3522" s="25">
        <f ca="1">f_return(A3522,1,参数!$B$4,参数!$B$1)</f>
        <v>12.5323689602918</v>
      </c>
      <c r="S3522" s="25">
        <f ca="1">f_return(A3522,1,参数!$B$6,参数!$B$1)</f>
        <v>8.19560581125829</v>
      </c>
      <c r="T3522" t="str">
        <f>f_info_investtype(A3522)</f>
        <v>偏股混合型基金</v>
      </c>
      <c r="U3522" t="str">
        <f>f_info_fundmanager(A3522)</f>
        <v>李玉良</v>
      </c>
      <c r="V3522">
        <f>f_info_manager_onthepostdays(A3522,1)</f>
        <v>2039</v>
      </c>
      <c r="W3522" s="25">
        <f ca="1">f_return_1w(A3522,"0",参数!$B$2)</f>
        <v>-2.88018433179724</v>
      </c>
      <c r="X3522" s="25">
        <f>f_return_1m(A3522,"0",参数!$B$1)</f>
        <v>5.83294447036864</v>
      </c>
      <c r="Y3522" s="25">
        <f>f_return_3m(A3522,0,参数!$B$1)</f>
        <v>10.1505585235551</v>
      </c>
      <c r="Z3522" s="25">
        <f>f_return_6m(A3522,0,参数!B3521)</f>
        <v>16.5063291139241</v>
      </c>
      <c r="AA3522" t="str">
        <f>f_dq_status(A3522,参数!$B$1)</f>
        <v>开放申购|开放赎回</v>
      </c>
      <c r="AB3522" s="17">
        <f ca="1">f_risk_maxdownside(A3522,参数!$B$6,参数!$B$1)</f>
        <v>-29.1174817313097</v>
      </c>
      <c r="AC3522" s="17">
        <f ca="1">f_risk_maxdownside(A3522,参数!$B$4,参数!$B$1)</f>
        <v>-20.9404388714734</v>
      </c>
      <c r="AD3522" t="str">
        <f ca="1">f_risk_maxdownside_date(A3522,参数!$B$6,参数!$B$1)</f>
        <v>20170912-20190103</v>
      </c>
    </row>
    <row r="3523" spans="1:30">
      <c r="A3523" s="15" t="s">
        <v>3551</v>
      </c>
      <c r="B3523" t="str">
        <f>f_info_name(A3523)</f>
        <v>诺安新动力</v>
      </c>
      <c r="C3523" t="str">
        <f>f_info_setupdate(A3523)</f>
        <v>2012-03-05</v>
      </c>
      <c r="D3523" s="16">
        <f t="shared" ref="D3523:D3586" si="55">DATEDIF(C3523,"2021-1-25","d")</f>
        <v>3248</v>
      </c>
      <c r="F3523" s="17">
        <f>f_netasset_total(A3523,参数!$B$1,100000000)</f>
        <v>0.5259641045</v>
      </c>
      <c r="G3523" s="17">
        <f ca="1">f_nav_adjustedreturn(A3523,参数!$B$2,参数!$B$1)</f>
        <v>64.8423005565863</v>
      </c>
      <c r="H3523" s="17">
        <f ca="1">f_nav_periodreturnrankingper(A3523,参数!$B$2,参数!$B$1,3)</f>
        <v>29.5394388565379</v>
      </c>
      <c r="I3523" s="17">
        <f ca="1">f_nav_adjustedreturn(A3523,参数!$B$3,参数!$B$2)</f>
        <v>39.2764857881137</v>
      </c>
      <c r="J3523" s="17">
        <f ca="1">f_nav_periodreturnrankingper(A3523,参数!$B$3,参数!$B$2,3)</f>
        <v>30.82497212932</v>
      </c>
      <c r="K3523" s="17">
        <f ca="1">f_nav_adjustedreturn(A3523,参数!$B$4,参数!$B$3)</f>
        <v>-13.6160714285714</v>
      </c>
      <c r="L3523" s="17">
        <f ca="1">f_nav_periodreturnrankingper(A3523,参数!$B$4,参数!$B$3,3)</f>
        <v>47.1116816431322</v>
      </c>
      <c r="M3523" s="17">
        <f ca="1">f_nav_adjustedreturn(A3523,参数!$B$5,参数!$B$4)</f>
        <v>18.978102189781</v>
      </c>
      <c r="N3523" s="17">
        <f ca="1">f_nav_periodreturnrankingper(A3523,参数!$B$5,参数!$B$4,3)</f>
        <v>24.7438928289992</v>
      </c>
      <c r="O3523" s="17">
        <f ca="1">f_nav_adjustedreturn(A3523,参数!$B$6,参数!$B$5)</f>
        <v>-4.49367088607596</v>
      </c>
      <c r="P3523" s="17">
        <f ca="1">f_nav_periodreturnrankingper(A3523,参数!$B$6,参数!$B$5,3)</f>
        <v>87.3469387755102</v>
      </c>
      <c r="Q3523" s="25">
        <f>f_return(A3523,1,参数!$B$1-365/2,参数!$B$1)</f>
        <v>93.1985088689976</v>
      </c>
      <c r="R3523" s="25">
        <f ca="1">f_return(A3523,1,参数!$B$4,参数!$B$1)</f>
        <v>25.6134167633076</v>
      </c>
      <c r="S3523" s="25">
        <f ca="1">f_return(A3523,1,参数!$B$6,参数!$B$1)</f>
        <v>17.5804147742987</v>
      </c>
      <c r="T3523" t="str">
        <f>f_info_investtype(A3523)</f>
        <v>灵活配置型基金</v>
      </c>
      <c r="U3523" t="str">
        <f>f_info_fundmanager(A3523)</f>
        <v>曲泉儒</v>
      </c>
      <c r="V3523">
        <f>f_info_manager_onthepostdays(A3523,1)</f>
        <v>664</v>
      </c>
      <c r="W3523" s="25">
        <f ca="1">f_return_1w(A3523,"0",参数!$B$2)</f>
        <v>-0.55350553505536</v>
      </c>
      <c r="X3523" s="25">
        <f>f_return_1m(A3523,"0",参数!$B$1)</f>
        <v>16.677609980302</v>
      </c>
      <c r="Y3523" s="25">
        <f>f_return_3m(A3523,0,参数!$B$1)</f>
        <v>24.3962198109905</v>
      </c>
      <c r="Z3523" s="25">
        <f>f_return_6m(A3523,0,参数!B3522)</f>
        <v>35.8759124087591</v>
      </c>
      <c r="AA3523" t="str">
        <f>f_dq_status(A3523,参数!$B$1)</f>
        <v>开放申购|开放赎回</v>
      </c>
      <c r="AB3523" s="17">
        <f ca="1">f_risk_maxdownside(A3523,参数!$B$6,参数!$B$1)</f>
        <v>-18.534961154273</v>
      </c>
      <c r="AC3523" s="17">
        <f ca="1">f_risk_maxdownside(A3523,参数!$B$4,参数!$B$1)</f>
        <v>-18.534961154273</v>
      </c>
      <c r="AD3523" t="str">
        <f ca="1">f_risk_maxdownside_date(A3523,参数!$B$6,参数!$B$1)</f>
        <v>20180206-20181018</v>
      </c>
    </row>
    <row r="3524" spans="1:30">
      <c r="A3524" s="15" t="s">
        <v>3552</v>
      </c>
      <c r="B3524" t="str">
        <f>f_info_name(A3524)</f>
        <v>诺安策略精选</v>
      </c>
      <c r="C3524" t="str">
        <f>f_info_setupdate(A3524)</f>
        <v>2012-05-28</v>
      </c>
      <c r="D3524" s="16">
        <f t="shared" si="55"/>
        <v>3164</v>
      </c>
      <c r="F3524" s="17">
        <f>f_netasset_total(A3524,参数!$B$1,100000000)</f>
        <v>0.7523711219</v>
      </c>
      <c r="G3524" s="17">
        <f ca="1">f_nav_adjustedreturn(A3524,参数!$B$2,参数!$B$1)</f>
        <v>32.0611890868948</v>
      </c>
      <c r="H3524" s="17">
        <f ca="1">f_nav_periodreturnrankingper(A3524,参数!$B$2,参数!$B$1,3)</f>
        <v>91.1764705882353</v>
      </c>
      <c r="I3524" s="17">
        <f ca="1">f_nav_adjustedreturn(A3524,参数!$B$3,参数!$B$2)</f>
        <v>24.1143080837737</v>
      </c>
      <c r="J3524" s="17">
        <f ca="1">f_nav_periodreturnrankingper(A3524,参数!$B$3,参数!$B$2,3)</f>
        <v>88.2005899705015</v>
      </c>
      <c r="K3524" s="17">
        <f ca="1">f_nav_adjustedreturn(A3524,参数!$B$4,参数!$B$3)</f>
        <v>4.90759753593429</v>
      </c>
      <c r="L3524" s="17">
        <f ca="1">f_nav_periodreturnrankingper(A3524,参数!$B$4,参数!$B$3,3)</f>
        <v>0.727272727272727</v>
      </c>
      <c r="M3524" s="17">
        <f ca="1">f_nav_adjustedreturn(A3524,参数!$B$5,参数!$B$4)</f>
        <v>-2.40480961923847</v>
      </c>
      <c r="N3524" s="17">
        <f ca="1">f_nav_periodreturnrankingper(A3524,参数!$B$5,参数!$B$4,3)</f>
        <v>92.6470588235294</v>
      </c>
      <c r="O3524" s="17">
        <f ca="1">f_nav_adjustedreturn(A3524,参数!$B$6,参数!$B$5)</f>
        <v>-1.28712871287129</v>
      </c>
      <c r="P3524" s="17">
        <f ca="1">f_nav_periodreturnrankingper(A3524,参数!$B$6,参数!$B$5,3)</f>
        <v>75.6578947368421</v>
      </c>
      <c r="Q3524" s="25">
        <f>f_return(A3524,1,参数!$B$1-365/2,参数!$B$1)</f>
        <v>30.3193723404289</v>
      </c>
      <c r="R3524" s="25">
        <f ca="1">f_return(A3524,1,参数!$B$4,参数!$B$1)</f>
        <v>19.7833358389857</v>
      </c>
      <c r="S3524" s="25">
        <f ca="1">f_return(A3524,1,参数!$B$6,参数!$B$1)</f>
        <v>10.6318634976751</v>
      </c>
      <c r="T3524" t="str">
        <f>f_info_investtype(A3524)</f>
        <v>普通股票型基金</v>
      </c>
      <c r="U3524" t="str">
        <f>f_info_fundmanager(A3524)</f>
        <v>蔡宇滨</v>
      </c>
      <c r="V3524">
        <f>f_info_manager_onthepostdays(A3524,1)</f>
        <v>957</v>
      </c>
      <c r="W3524" s="25">
        <f ca="1">f_return_1w(A3524,"0",参数!$B$2)</f>
        <v>-3.90968328534627</v>
      </c>
      <c r="X3524" s="25">
        <f>f_return_1m(A3524,"0",参数!$B$1)</f>
        <v>4.42698590846739</v>
      </c>
      <c r="Y3524" s="25">
        <f>f_return_3m(A3524,0,参数!$B$1)</f>
        <v>5.82585618602299</v>
      </c>
      <c r="Z3524" s="25">
        <f>f_return_6m(A3524,0,参数!B3523)</f>
        <v>7.85862247540136</v>
      </c>
      <c r="AA3524" t="str">
        <f>f_dq_status(A3524,参数!$B$1)</f>
        <v>开放申购|开放赎回</v>
      </c>
      <c r="AB3524" s="17">
        <f ca="1">f_risk_maxdownside(A3524,参数!$B$6,参数!$B$1)</f>
        <v>-19.0077454469332</v>
      </c>
      <c r="AC3524" s="17">
        <f ca="1">f_risk_maxdownside(A3524,参数!$B$4,参数!$B$1)</f>
        <v>-19.0077454469332</v>
      </c>
      <c r="AD3524" t="str">
        <f ca="1">f_risk_maxdownside_date(A3524,参数!$B$6,参数!$B$1)</f>
        <v>20200104-20200323</v>
      </c>
    </row>
    <row r="3525" spans="1:30">
      <c r="A3525" s="15" t="s">
        <v>3553</v>
      </c>
      <c r="B3525" t="str">
        <f>f_info_name(A3525)</f>
        <v>诺安双利</v>
      </c>
      <c r="C3525" t="str">
        <f>f_info_setupdate(A3525)</f>
        <v>2012-11-29</v>
      </c>
      <c r="D3525" s="16">
        <f t="shared" si="55"/>
        <v>2979</v>
      </c>
      <c r="F3525" s="17">
        <f>f_netasset_total(A3525,参数!$B$1,100000000)</f>
        <v>13.6304586715</v>
      </c>
      <c r="G3525" s="17">
        <f ca="1">f_nav_adjustedreturn(A3525,参数!$B$2,参数!$B$1)</f>
        <v>18.5272045028143</v>
      </c>
      <c r="H3525" s="17">
        <f ca="1">f_nav_periodreturnrankingper(A3525,参数!$B$2,参数!$B$1,3)</f>
        <v>15.2830188679245</v>
      </c>
      <c r="I3525" s="17">
        <f ca="1">f_nav_adjustedreturn(A3525,参数!$B$3,参数!$B$2)</f>
        <v>9.72722593926917</v>
      </c>
      <c r="J3525" s="17">
        <f ca="1">f_nav_periodreturnrankingper(A3525,参数!$B$3,参数!$B$2,3)</f>
        <v>40</v>
      </c>
      <c r="K3525" s="17">
        <f ca="1">f_nav_adjustedreturn(A3525,参数!$B$4,参数!$B$3)</f>
        <v>33.4478021978022</v>
      </c>
      <c r="L3525" s="17">
        <f ca="1">f_nav_periodreturnrankingper(A3525,参数!$B$4,参数!$B$3,3)</f>
        <v>0.238663484486874</v>
      </c>
      <c r="M3525" s="17">
        <f ca="1">f_nav_adjustedreturn(A3525,参数!$B$5,参数!$B$4)</f>
        <v>4.89913544668588</v>
      </c>
      <c r="N3525" s="17">
        <f ca="1">f_nav_periodreturnrankingper(A3525,参数!$B$5,参数!$B$4,3)</f>
        <v>37.0165745856354</v>
      </c>
      <c r="O3525" s="17">
        <f ca="1">f_nav_adjustedreturn(A3525,参数!$B$6,参数!$B$5)</f>
        <v>-0.0719942404607712</v>
      </c>
      <c r="P3525" s="17">
        <f ca="1">f_nav_periodreturnrankingper(A3525,参数!$B$6,参数!$B$5,3)</f>
        <v>70.7627118644068</v>
      </c>
      <c r="Q3525" s="25">
        <f>f_return(A3525,1,参数!$B$1-365/2,参数!$B$1)</f>
        <v>16.6731768906504</v>
      </c>
      <c r="R3525" s="25">
        <f ca="1">f_return(A3525,1,参数!$B$4,参数!$B$1)</f>
        <v>20.1549864371612</v>
      </c>
      <c r="S3525" s="25">
        <f ca="1">f_return(A3525,1,参数!$B$6,参数!$B$1)</f>
        <v>12.6999430418568</v>
      </c>
      <c r="T3525" t="str">
        <f>f_info_investtype(A3525)</f>
        <v>混合债券型二级基金</v>
      </c>
      <c r="U3525" t="str">
        <f>f_info_fundmanager(A3525)</f>
        <v>裴禹翔,杨琨,夏荣尧</v>
      </c>
      <c r="V3525">
        <f>f_info_manager_onthepostdays(A3525,1)</f>
        <v>1261</v>
      </c>
      <c r="W3525" s="25">
        <f ca="1">f_return_1w(A3525,"0",参数!$B$2)</f>
        <v>-0.093720712277403</v>
      </c>
      <c r="X3525" s="25">
        <f>f_return_1m(A3525,"0",参数!$B$1)</f>
        <v>1.60836349014877</v>
      </c>
      <c r="Y3525" s="25">
        <f>f_return_3m(A3525,0,参数!$B$1)</f>
        <v>4.76782752902157</v>
      </c>
      <c r="Z3525" s="25">
        <f>f_return_6m(A3525,0,参数!B3524)</f>
        <v>0.163733115022513</v>
      </c>
      <c r="AA3525" t="str">
        <f>f_dq_status(A3525,参数!$B$1)</f>
        <v>开放申购|开放赎回</v>
      </c>
      <c r="AB3525" s="17">
        <f ca="1">f_risk_maxdownside(A3525,参数!$B$6,参数!$B$1)</f>
        <v>-7.68543342269885</v>
      </c>
      <c r="AC3525" s="17">
        <f ca="1">f_risk_maxdownside(A3525,参数!$B$4,参数!$B$1)</f>
        <v>-7.68543342269885</v>
      </c>
      <c r="AD3525" t="str">
        <f ca="1">f_risk_maxdownside_date(A3525,参数!$B$6,参数!$B$1)</f>
        <v>20200225-20200525</v>
      </c>
    </row>
    <row r="3526" spans="1:30">
      <c r="A3526" s="15" t="s">
        <v>3554</v>
      </c>
      <c r="B3526" t="str">
        <f>f_info_name(A3526)</f>
        <v>诺安研究精选</v>
      </c>
      <c r="C3526" t="str">
        <f>f_info_setupdate(A3526)</f>
        <v>2015-03-30</v>
      </c>
      <c r="D3526" s="16">
        <f t="shared" si="55"/>
        <v>2128</v>
      </c>
      <c r="F3526" s="17">
        <f>f_netasset_total(A3526,参数!$B$1,100000000)</f>
        <v>12.7368998407</v>
      </c>
      <c r="G3526" s="17">
        <f ca="1">f_nav_adjustedreturn(A3526,参数!$B$2,参数!$B$1)</f>
        <v>69.9653979238754</v>
      </c>
      <c r="H3526" s="17">
        <f ca="1">f_nav_periodreturnrankingper(A3526,参数!$B$2,参数!$B$1,3)</f>
        <v>49.0196078431373</v>
      </c>
      <c r="I3526" s="17">
        <f ca="1">f_nav_adjustedreturn(A3526,参数!$B$3,参数!$B$2)</f>
        <v>72.8468899521531</v>
      </c>
      <c r="J3526" s="17">
        <f ca="1">f_nav_periodreturnrankingper(A3526,参数!$B$3,参数!$B$2,3)</f>
        <v>12.9793510324484</v>
      </c>
      <c r="K3526" s="17">
        <f ca="1">f_nav_adjustedreturn(A3526,参数!$B$4,参数!$B$3)</f>
        <v>-18.9922480620155</v>
      </c>
      <c r="L3526" s="17">
        <f ca="1">f_nav_periodreturnrankingper(A3526,参数!$B$4,参数!$B$3,3)</f>
        <v>22.9090909090909</v>
      </c>
      <c r="M3526" s="17">
        <f ca="1">f_nav_adjustedreturn(A3526,参数!$B$5,参数!$B$4)</f>
        <v>11.3978494623656</v>
      </c>
      <c r="N3526" s="17">
        <f ca="1">f_nav_periodreturnrankingper(A3526,参数!$B$5,参数!$B$4,3)</f>
        <v>71.5686274509804</v>
      </c>
      <c r="O3526" s="17">
        <f ca="1">f_nav_adjustedreturn(A3526,参数!$B$6,参数!$B$5)</f>
        <v>13.6585365853659</v>
      </c>
      <c r="P3526" s="17">
        <f ca="1">f_nav_periodreturnrankingper(A3526,参数!$B$6,参数!$B$5,3)</f>
        <v>28.9473684210526</v>
      </c>
      <c r="Q3526" s="25">
        <f>f_return(A3526,1,参数!$B$1-365/2,参数!$B$1)</f>
        <v>43.24843225226</v>
      </c>
      <c r="R3526" s="25">
        <f ca="1">f_return(A3526,1,参数!$B$4,参数!$B$1)</f>
        <v>33.4755440180429</v>
      </c>
      <c r="S3526" s="25">
        <f ca="1">f_return(A3526,1,参数!$B$6,参数!$B$1)</f>
        <v>24.5026503879198</v>
      </c>
      <c r="T3526" t="str">
        <f>f_info_investtype(A3526)</f>
        <v>普通股票型基金</v>
      </c>
      <c r="U3526" t="str">
        <f>f_info_fundmanager(A3526)</f>
        <v>王创练</v>
      </c>
      <c r="V3526">
        <f>f_info_manager_onthepostdays(A3526,1)</f>
        <v>2145</v>
      </c>
      <c r="W3526" s="25">
        <f ca="1">f_return_1w(A3526,"0",参数!$B$2)</f>
        <v>-3.08517773306506</v>
      </c>
      <c r="X3526" s="25">
        <f>f_return_1m(A3526,"0",参数!$B$1)</f>
        <v>10.9805693628558</v>
      </c>
      <c r="Y3526" s="25">
        <f>f_return_3m(A3526,0,参数!$B$1)</f>
        <v>20.039100684262</v>
      </c>
      <c r="Z3526" s="25">
        <f>f_return_6m(A3526,0,参数!B3525)</f>
        <v>15.0635208711434</v>
      </c>
      <c r="AA3526" t="str">
        <f>f_dq_status(A3526,参数!$B$1)</f>
        <v>开放申购|开放赎回</v>
      </c>
      <c r="AB3526" s="17">
        <f ca="1">f_risk_maxdownside(A3526,参数!$B$6,参数!$B$1)</f>
        <v>-24.4701348747592</v>
      </c>
      <c r="AC3526" s="17">
        <f ca="1">f_risk_maxdownside(A3526,参数!$B$4,参数!$B$1)</f>
        <v>-24.3243243243243</v>
      </c>
      <c r="AD3526" t="str">
        <f ca="1">f_risk_maxdownside_date(A3526,参数!$B$6,参数!$B$1)</f>
        <v>20180125-20181018</v>
      </c>
    </row>
    <row r="3527" spans="1:30">
      <c r="A3527" s="15" t="s">
        <v>3555</v>
      </c>
      <c r="B3527" t="str">
        <f>f_info_name(A3527)</f>
        <v>兴全可转债</v>
      </c>
      <c r="C3527" t="str">
        <f>f_info_setupdate(A3527)</f>
        <v>2004-05-11</v>
      </c>
      <c r="D3527" s="16">
        <f t="shared" si="55"/>
        <v>6103</v>
      </c>
      <c r="F3527" s="17">
        <f>f_netasset_total(A3527,参数!$B$1,100000000)</f>
        <v>36.1018924446</v>
      </c>
      <c r="G3527" s="17">
        <f ca="1">f_nav_adjustedreturn(A3527,参数!$B$2,参数!$B$1)</f>
        <v>23.5256129872436</v>
      </c>
      <c r="H3527" s="17">
        <f ca="1">f_nav_periodreturnrankingper(A3527,参数!$B$2,参数!$B$1,3)</f>
        <v>16.8449197860963</v>
      </c>
      <c r="I3527" s="17">
        <f ca="1">f_nav_adjustedreturn(A3527,参数!$B$3,参数!$B$2)</f>
        <v>20.2846989496608</v>
      </c>
      <c r="J3527" s="17">
        <f ca="1">f_nav_periodreturnrankingper(A3527,参数!$B$3,参数!$B$2,3)</f>
        <v>8.7719298245614</v>
      </c>
      <c r="K3527" s="17">
        <f ca="1">f_nav_adjustedreturn(A3527,参数!$B$4,参数!$B$3)</f>
        <v>-7.38519276246306</v>
      </c>
      <c r="L3527" s="17">
        <f ca="1">f_nav_periodreturnrankingper(A3527,参数!$B$4,参数!$B$3,3)</f>
        <v>91.5555555555556</v>
      </c>
      <c r="M3527" s="17">
        <f ca="1">f_nav_adjustedreturn(A3527,参数!$B$5,参数!$B$4)</f>
        <v>14.8808461922681</v>
      </c>
      <c r="N3527" s="17">
        <f ca="1">f_nav_periodreturnrankingper(A3527,参数!$B$5,参数!$B$4,3)</f>
        <v>6.30630630630631</v>
      </c>
      <c r="O3527" s="17">
        <f ca="1">f_nav_adjustedreturn(A3527,参数!$B$6,参数!$B$5)</f>
        <v>6.17131117631894</v>
      </c>
      <c r="P3527" s="17">
        <f ca="1">f_nav_periodreturnrankingper(A3527,参数!$B$6,参数!$B$5,3)</f>
        <v>17.7777777777778</v>
      </c>
      <c r="Q3527" s="25">
        <f>f_return(A3527,1,参数!$B$1-365/2,参数!$B$1)</f>
        <v>26.5641398213108</v>
      </c>
      <c r="R3527" s="25">
        <f ca="1">f_return(A3527,1,参数!$B$4,参数!$B$1)</f>
        <v>11.2176657091601</v>
      </c>
      <c r="S3527" s="25">
        <f ca="1">f_return(A3527,1,参数!$B$6,参数!$B$1)</f>
        <v>10.8471467080826</v>
      </c>
      <c r="T3527" t="str">
        <f>f_info_investtype(A3527)</f>
        <v>偏债混合型基金</v>
      </c>
      <c r="U3527" t="str">
        <f>f_info_fundmanager(A3527)</f>
        <v>虞淼</v>
      </c>
      <c r="V3527">
        <f>f_info_manager_onthepostdays(A3527,1)</f>
        <v>757</v>
      </c>
      <c r="W3527" s="25">
        <f ca="1">f_return_1w(A3527,"0",参数!$B$2)</f>
        <v>-1.37729887385562</v>
      </c>
      <c r="X3527" s="25">
        <f>f_return_1m(A3527,"0",参数!$B$1)</f>
        <v>5.55412922550278</v>
      </c>
      <c r="Y3527" s="25">
        <f>f_return_3m(A3527,0,参数!$B$1)</f>
        <v>8.66290554225439</v>
      </c>
      <c r="Z3527" s="25">
        <f>f_return_6m(A3527,0,参数!B3526)</f>
        <v>4.91424867412559</v>
      </c>
      <c r="AA3527" t="str">
        <f>f_dq_status(A3527,参数!$B$1)</f>
        <v>开放申购|开放赎回</v>
      </c>
      <c r="AB3527" s="17">
        <f ca="1">f_risk_maxdownside(A3527,参数!$B$6,参数!$B$1)</f>
        <v>-13.0760037518601</v>
      </c>
      <c r="AC3527" s="17">
        <f ca="1">f_risk_maxdownside(A3527,参数!$B$4,参数!$B$1)</f>
        <v>-13.0686696313531</v>
      </c>
      <c r="AD3527" t="str">
        <f ca="1">f_risk_maxdownside_date(A3527,参数!$B$6,参数!$B$1)</f>
        <v>20180126-20181018</v>
      </c>
    </row>
    <row r="3528" spans="1:30">
      <c r="A3528" s="15" t="s">
        <v>3556</v>
      </c>
      <c r="B3528" t="str">
        <f>f_info_name(A3528)</f>
        <v>兴全全球视野</v>
      </c>
      <c r="C3528" t="str">
        <f>f_info_setupdate(A3528)</f>
        <v>2006-09-20</v>
      </c>
      <c r="D3528" s="16">
        <f t="shared" si="55"/>
        <v>5241</v>
      </c>
      <c r="F3528" s="17">
        <f>f_netasset_total(A3528,参数!$B$1,100000000)</f>
        <v>23.8247981898</v>
      </c>
      <c r="G3528" s="17">
        <f ca="1">f_nav_adjustedreturn(A3528,参数!$B$2,参数!$B$1)</f>
        <v>55.4009120273608</v>
      </c>
      <c r="H3528" s="17">
        <f ca="1">f_nav_periodreturnrankingper(A3528,参数!$B$2,参数!$B$1,3)</f>
        <v>63.7254901960784</v>
      </c>
      <c r="I3528" s="17">
        <f ca="1">f_nav_adjustedreturn(A3528,参数!$B$3,参数!$B$2)</f>
        <v>60.8742167201589</v>
      </c>
      <c r="J3528" s="17">
        <f ca="1">f_nav_periodreturnrankingper(A3528,参数!$B$3,参数!$B$2,3)</f>
        <v>23.598820058997</v>
      </c>
      <c r="K3528" s="17">
        <f ca="1">f_nav_adjustedreturn(A3528,参数!$B$4,参数!$B$3)</f>
        <v>-25.3210066769389</v>
      </c>
      <c r="L3528" s="17">
        <f ca="1">f_nav_periodreturnrankingper(A3528,参数!$B$4,参数!$B$3,3)</f>
        <v>58.1818181818182</v>
      </c>
      <c r="M3528" s="17">
        <f ca="1">f_nav_adjustedreturn(A3528,参数!$B$5,参数!$B$4)</f>
        <v>8.8949624200261</v>
      </c>
      <c r="N3528" s="17">
        <f ca="1">f_nav_periodreturnrankingper(A3528,参数!$B$5,参数!$B$4,3)</f>
        <v>76.9607843137255</v>
      </c>
      <c r="O3528" s="17">
        <f ca="1">f_nav_adjustedreturn(A3528,参数!$B$6,参数!$B$5)</f>
        <v>4.0581736021664</v>
      </c>
      <c r="P3528" s="17">
        <f ca="1">f_nav_periodreturnrankingper(A3528,参数!$B$6,参数!$B$5,3)</f>
        <v>56.578947368421</v>
      </c>
      <c r="Q3528" s="25">
        <f>f_return(A3528,1,参数!$B$1-365/2,参数!$B$1)</f>
        <v>56.1082320116267</v>
      </c>
      <c r="R3528" s="25">
        <f ca="1">f_return(A3528,1,参数!$B$4,参数!$B$1)</f>
        <v>23.1110470183207</v>
      </c>
      <c r="S3528" s="25">
        <f ca="1">f_return(A3528,1,参数!$B$6,参数!$B$1)</f>
        <v>16.0156953871493</v>
      </c>
      <c r="T3528" t="str">
        <f>f_info_investtype(A3528)</f>
        <v>普通股票型基金</v>
      </c>
      <c r="U3528" t="str">
        <f>f_info_fundmanager(A3528)</f>
        <v>王品</v>
      </c>
      <c r="V3528">
        <f>f_info_manager_onthepostdays(A3528,1)</f>
        <v>1241</v>
      </c>
      <c r="W3528" s="25">
        <f ca="1">f_return_1w(A3528,"0",参数!$B$2)</f>
        <v>-1.10860578729801</v>
      </c>
      <c r="X3528" s="25">
        <f>f_return_1m(A3528,"0",参数!$B$1)</f>
        <v>16.9980688076676</v>
      </c>
      <c r="Y3528" s="25">
        <f>f_return_3m(A3528,0,参数!$B$1)</f>
        <v>21.3689482470785</v>
      </c>
      <c r="Z3528" s="25">
        <f>f_return_6m(A3528,0,参数!B3527)</f>
        <v>16.4852368296501</v>
      </c>
      <c r="AA3528" t="str">
        <f>f_dq_status(A3528,参数!$B$1)</f>
        <v>开放申购|开放赎回</v>
      </c>
      <c r="AB3528" s="17">
        <f ca="1">f_risk_maxdownside(A3528,参数!$B$6,参数!$B$1)</f>
        <v>-31.8294907944933</v>
      </c>
      <c r="AC3528" s="17">
        <f ca="1">f_risk_maxdownside(A3528,参数!$B$4,参数!$B$1)</f>
        <v>-29.6674462380925</v>
      </c>
      <c r="AD3528" t="str">
        <f ca="1">f_risk_maxdownside_date(A3528,参数!$B$6,参数!$B$1)</f>
        <v>20161026-20181018</v>
      </c>
    </row>
    <row r="3529" spans="1:30">
      <c r="A3529" s="15" t="s">
        <v>3557</v>
      </c>
      <c r="B3529" t="str">
        <f>f_info_name(A3529)</f>
        <v>兴全社会责任</v>
      </c>
      <c r="C3529" t="str">
        <f>f_info_setupdate(A3529)</f>
        <v>2008-04-30</v>
      </c>
      <c r="D3529" s="16">
        <f t="shared" si="55"/>
        <v>4653</v>
      </c>
      <c r="F3529" s="17">
        <f>f_netasset_total(A3529,参数!$B$1,100000000)</f>
        <v>72.8457442635</v>
      </c>
      <c r="G3529" s="17">
        <f ca="1">f_nav_adjustedreturn(A3529,参数!$B$2,参数!$B$1)</f>
        <v>71.2889593238246</v>
      </c>
      <c r="H3529" s="17">
        <f ca="1">f_nav_periodreturnrankingper(A3529,参数!$B$2,参数!$B$1,3)</f>
        <v>45.5348380765456</v>
      </c>
      <c r="I3529" s="17">
        <f ca="1">f_nav_adjustedreturn(A3529,参数!$B$3,参数!$B$2)</f>
        <v>38.782991202346</v>
      </c>
      <c r="J3529" s="17">
        <f ca="1">f_nav_periodreturnrankingper(A3529,参数!$B$3,参数!$B$2,3)</f>
        <v>58.6776859504132</v>
      </c>
      <c r="K3529" s="17">
        <f ca="1">f_nav_adjustedreturn(A3529,参数!$B$4,参数!$B$3)</f>
        <v>-26.1305171946927</v>
      </c>
      <c r="L3529" s="17">
        <f ca="1">f_nav_periodreturnrankingper(A3529,参数!$B$4,参数!$B$3,3)</f>
        <v>61.8556701030928</v>
      </c>
      <c r="M3529" s="17">
        <f ca="1">f_nav_adjustedreturn(A3529,参数!$B$5,参数!$B$4)</f>
        <v>45.1968503937008</v>
      </c>
      <c r="N3529" s="17">
        <f ca="1">f_nav_periodreturnrankingper(A3529,参数!$B$5,参数!$B$4,3)</f>
        <v>5.83657587548638</v>
      </c>
      <c r="O3529" s="17">
        <f ca="1">f_nav_adjustedreturn(A3529,参数!$B$6,参数!$B$5)</f>
        <v>3.32522303325222</v>
      </c>
      <c r="P3529" s="17">
        <f ca="1">f_nav_periodreturnrankingper(A3529,参数!$B$6,参数!$B$5,3)</f>
        <v>49.6868475991649</v>
      </c>
      <c r="Q3529" s="25">
        <f>f_return(A3529,1,参数!$B$1-365/2,参数!$B$1)</f>
        <v>79.7020818179739</v>
      </c>
      <c r="R3529" s="25">
        <f ca="1">f_return(A3529,1,参数!$B$4,参数!$B$1)</f>
        <v>20.6245909486929</v>
      </c>
      <c r="S3529" s="25">
        <f ca="1">f_return(A3529,1,参数!$B$6,参数!$B$1)</f>
        <v>21.3085595416479</v>
      </c>
      <c r="T3529" t="str">
        <f>f_info_investtype(A3529)</f>
        <v>偏股混合型基金</v>
      </c>
      <c r="U3529" t="str">
        <f>f_info_fundmanager(A3529)</f>
        <v>季文华</v>
      </c>
      <c r="V3529">
        <f>f_info_manager_onthepostdays(A3529,1)</f>
        <v>681</v>
      </c>
      <c r="W3529" s="25">
        <f ca="1">f_return_1w(A3529,"0",参数!$B$2)</f>
        <v>-1.04547830632514</v>
      </c>
      <c r="X3529" s="25">
        <f>f_return_1m(A3529,"0",参数!$B$1)</f>
        <v>14.3335684062059</v>
      </c>
      <c r="Y3529" s="25">
        <f>f_return_3m(A3529,0,参数!$B$1)</f>
        <v>30.6669353213782</v>
      </c>
      <c r="Z3529" s="25">
        <f>f_return_6m(A3529,0,参数!B3528)</f>
        <v>24.3232866193127</v>
      </c>
      <c r="AA3529" t="str">
        <f>f_dq_status(A3529,参数!$B$1)</f>
        <v>开放申购|开放赎回</v>
      </c>
      <c r="AB3529" s="17">
        <f ca="1">f_risk_maxdownside(A3529,参数!$B$6,参数!$B$1)</f>
        <v>-40.2665397429795</v>
      </c>
      <c r="AC3529" s="17">
        <f ca="1">f_risk_maxdownside(A3529,参数!$B$4,参数!$B$1)</f>
        <v>-37.3908705412821</v>
      </c>
      <c r="AD3529" t="str">
        <f ca="1">f_risk_maxdownside_date(A3529,参数!$B$6,参数!$B$1)</f>
        <v>20171122-20190103</v>
      </c>
    </row>
    <row r="3530" spans="1:30">
      <c r="A3530" s="15" t="s">
        <v>3558</v>
      </c>
      <c r="B3530" t="str">
        <f>f_info_name(A3530)</f>
        <v>兴全有机增长</v>
      </c>
      <c r="C3530" t="str">
        <f>f_info_setupdate(A3530)</f>
        <v>2009-03-25</v>
      </c>
      <c r="D3530" s="16">
        <f t="shared" si="55"/>
        <v>4324</v>
      </c>
      <c r="F3530" s="17">
        <f>f_netasset_total(A3530,参数!$B$1,100000000)</f>
        <v>33.8960645521</v>
      </c>
      <c r="G3530" s="17">
        <f ca="1">f_nav_adjustedreturn(A3530,参数!$B$2,参数!$B$1)</f>
        <v>62.1563221816556</v>
      </c>
      <c r="H3530" s="17">
        <f ca="1">f_nav_periodreturnrankingper(A3530,参数!$B$2,参数!$B$1,3)</f>
        <v>32.6098464796188</v>
      </c>
      <c r="I3530" s="17">
        <f ca="1">f_nav_adjustedreturn(A3530,参数!$B$3,参数!$B$2)</f>
        <v>43.3637771724617</v>
      </c>
      <c r="J3530" s="17">
        <f ca="1">f_nav_periodreturnrankingper(A3530,参数!$B$3,参数!$B$2,3)</f>
        <v>24.9721293199554</v>
      </c>
      <c r="K3530" s="17">
        <f ca="1">f_nav_adjustedreturn(A3530,参数!$B$4,参数!$B$3)</f>
        <v>-28.5681584067758</v>
      </c>
      <c r="L3530" s="17">
        <f ca="1">f_nav_periodreturnrankingper(A3530,参数!$B$4,参数!$B$3,3)</f>
        <v>91.6559691912709</v>
      </c>
      <c r="M3530" s="17">
        <f ca="1">f_nav_adjustedreturn(A3530,参数!$B$5,参数!$B$4)</f>
        <v>40.3293284702853</v>
      </c>
      <c r="N3530" s="17">
        <f ca="1">f_nav_periodreturnrankingper(A3530,参数!$B$5,参数!$B$4,3)</f>
        <v>4.72813238770686</v>
      </c>
      <c r="O3530" s="17">
        <f ca="1">f_nav_adjustedreturn(A3530,参数!$B$6,参数!$B$5)</f>
        <v>5.69427759699625</v>
      </c>
      <c r="P3530" s="17">
        <f ca="1">f_nav_periodreturnrankingper(A3530,参数!$B$6,参数!$B$5,3)</f>
        <v>25.1700680272109</v>
      </c>
      <c r="Q3530" s="25">
        <f>f_return(A3530,1,参数!$B$1-365/2,参数!$B$1)</f>
        <v>68.2640456994446</v>
      </c>
      <c r="R3530" s="25">
        <f ca="1">f_return(A3530,1,参数!$B$4,参数!$B$1)</f>
        <v>18.4008259018863</v>
      </c>
      <c r="S3530" s="25">
        <f ca="1">f_return(A3530,1,参数!$B$6,参数!$B$1)</f>
        <v>19.7647810894278</v>
      </c>
      <c r="T3530" t="str">
        <f>f_info_investtype(A3530)</f>
        <v>灵活配置型基金</v>
      </c>
      <c r="U3530" t="str">
        <f>f_info_fundmanager(A3530)</f>
        <v>季侃乐,乔迁,钱鑫</v>
      </c>
      <c r="V3530">
        <f>f_info_manager_onthepostdays(A3530,1)</f>
        <v>1869</v>
      </c>
      <c r="W3530" s="25">
        <f ca="1">f_return_1w(A3530,"0",参数!$B$2)</f>
        <v>-1.69566013550632</v>
      </c>
      <c r="X3530" s="25">
        <f>f_return_1m(A3530,"0",参数!$B$1)</f>
        <v>10.1227071473751</v>
      </c>
      <c r="Y3530" s="25">
        <f>f_return_3m(A3530,0,参数!$B$1)</f>
        <v>21.2558502340094</v>
      </c>
      <c r="Z3530" s="25">
        <f>f_return_6m(A3530,0,参数!B3529)</f>
        <v>17.2964124948847</v>
      </c>
      <c r="AA3530" t="str">
        <f>f_dq_status(A3530,参数!$B$1)</f>
        <v>暂停大额申购|开放赎回</v>
      </c>
      <c r="AB3530" s="17">
        <f ca="1">f_risk_maxdownside(A3530,参数!$B$6,参数!$B$1)</f>
        <v>-39.1706211488066</v>
      </c>
      <c r="AC3530" s="17">
        <f ca="1">f_risk_maxdownside(A3530,参数!$B$4,参数!$B$1)</f>
        <v>-35.0143765133172</v>
      </c>
      <c r="AD3530" t="str">
        <f ca="1">f_risk_maxdownside_date(A3530,参数!$B$6,参数!$B$1)</f>
        <v>20171122-20181018</v>
      </c>
    </row>
    <row r="3531" spans="1:30">
      <c r="A3531" s="15" t="s">
        <v>3559</v>
      </c>
      <c r="B3531" t="str">
        <f>f_info_name(A3531)</f>
        <v>天治财富增长</v>
      </c>
      <c r="C3531" t="str">
        <f>f_info_setupdate(A3531)</f>
        <v>2004-06-29</v>
      </c>
      <c r="D3531" s="16">
        <f t="shared" si="55"/>
        <v>6054</v>
      </c>
      <c r="F3531" s="17">
        <f>f_netasset_total(A3531,参数!$B$1,100000000)</f>
        <v>2.183784966</v>
      </c>
      <c r="G3531" s="17">
        <f ca="1">f_nav_adjustedreturn(A3531,参数!$B$2,参数!$B$1)</f>
        <v>7.74028361344538</v>
      </c>
      <c r="H3531" s="17">
        <f ca="1">f_nav_periodreturnrankingper(A3531,参数!$B$2,参数!$B$1,3)</f>
        <v>82.620320855615</v>
      </c>
      <c r="I3531" s="17">
        <f ca="1">f_nav_adjustedreturn(A3531,参数!$B$3,参数!$B$2)</f>
        <v>48.9682151589242</v>
      </c>
      <c r="J3531" s="17">
        <f ca="1">f_nav_periodreturnrankingper(A3531,参数!$B$3,参数!$B$2,3)</f>
        <v>0.350877192982456</v>
      </c>
      <c r="K3531" s="17">
        <f ca="1">f_nav_adjustedreturn(A3531,参数!$B$4,参数!$B$3)</f>
        <v>-20.4527773455734</v>
      </c>
      <c r="L3531" s="17">
        <f ca="1">f_nav_periodreturnrankingper(A3531,参数!$B$4,参数!$B$3,3)</f>
        <v>100</v>
      </c>
      <c r="M3531" s="17">
        <f ca="1">f_nav_adjustedreturn(A3531,参数!$B$5,参数!$B$4)</f>
        <v>42.7136233164054</v>
      </c>
      <c r="N3531" s="17">
        <f ca="1">f_nav_periodreturnrankingper(A3531,参数!$B$5,参数!$B$4,3)</f>
        <v>0.900900900900901</v>
      </c>
      <c r="O3531" s="17">
        <f ca="1">f_nav_adjustedreturn(A3531,参数!$B$6,参数!$B$5)</f>
        <v>-7.87806931837088</v>
      </c>
      <c r="P3531" s="17">
        <f ca="1">f_nav_periodreturnrankingper(A3531,参数!$B$6,参数!$B$5,3)</f>
        <v>100</v>
      </c>
      <c r="Q3531" s="25">
        <f>f_return(A3531,1,参数!$B$1-365/2,参数!$B$1)</f>
        <v>33.773211420504</v>
      </c>
      <c r="R3531" s="25">
        <f ca="1">f_return(A3531,1,参数!$B$4,参数!$B$1)</f>
        <v>8.47591333167292</v>
      </c>
      <c r="S3531" s="25">
        <f ca="1">f_return(A3531,1,参数!$B$6,参数!$B$1)</f>
        <v>10.7952417041864</v>
      </c>
      <c r="T3531" t="str">
        <f>f_info_investtype(A3531)</f>
        <v>偏债混合型基金</v>
      </c>
      <c r="U3531" t="str">
        <f>f_info_fundmanager(A3531)</f>
        <v>许家涵</v>
      </c>
      <c r="V3531">
        <f>f_info_manager_onthepostdays(A3531,1)</f>
        <v>569</v>
      </c>
      <c r="W3531" s="25">
        <f ca="1">f_return_1w(A3531,"0",参数!$B$2)</f>
        <v>1.08839925670296</v>
      </c>
      <c r="X3531" s="25">
        <f>f_return_1m(A3531,"0",参数!$B$1)</f>
        <v>7.36669937847564</v>
      </c>
      <c r="Y3531" s="25">
        <f>f_return_3m(A3531,0,参数!$B$1)</f>
        <v>13.2496032019874</v>
      </c>
      <c r="Z3531" s="25">
        <f>f_return_6m(A3531,0,参数!B3530)</f>
        <v>8.46038081528495</v>
      </c>
      <c r="AA3531" t="str">
        <f>f_dq_status(A3531,参数!$B$1)</f>
        <v>开放申购|开放赎回</v>
      </c>
      <c r="AB3531" s="17">
        <f ca="1">f_risk_maxdownside(A3531,参数!$B$6,参数!$B$1)</f>
        <v>-24.1776315789474</v>
      </c>
      <c r="AC3531" s="17">
        <f ca="1">f_risk_maxdownside(A3531,参数!$B$4,参数!$B$1)</f>
        <v>-24.1776315789474</v>
      </c>
      <c r="AD3531" t="str">
        <f ca="1">f_risk_maxdownside_date(A3531,参数!$B$6,参数!$B$1)</f>
        <v>20200225-20200413</v>
      </c>
    </row>
    <row r="3532" spans="1:30">
      <c r="A3532" s="15" t="s">
        <v>3560</v>
      </c>
      <c r="B3532" t="str">
        <f>f_info_name(A3532)</f>
        <v>天治低碳经济</v>
      </c>
      <c r="C3532" t="str">
        <f>f_info_setupdate(A3532)</f>
        <v>2005-01-12</v>
      </c>
      <c r="D3532" s="16">
        <f t="shared" si="55"/>
        <v>5857</v>
      </c>
      <c r="F3532" s="17">
        <f>f_netasset_total(A3532,参数!$B$1,100000000)</f>
        <v>2.0432027279</v>
      </c>
      <c r="G3532" s="17">
        <f ca="1">f_nav_adjustedreturn(A3532,参数!$B$2,参数!$B$1)</f>
        <v>28.961899503037</v>
      </c>
      <c r="H3532" s="17">
        <f ca="1">f_nav_periodreturnrankingper(A3532,参数!$B$2,参数!$B$1,3)</f>
        <v>64.4785600847009</v>
      </c>
      <c r="I3532" s="17">
        <f ca="1">f_nav_adjustedreturn(A3532,参数!$B$3,参数!$B$2)</f>
        <v>28.8280277431976</v>
      </c>
      <c r="J3532" s="17">
        <f ca="1">f_nav_periodreturnrankingper(A3532,参数!$B$3,参数!$B$2,3)</f>
        <v>45.9866220735786</v>
      </c>
      <c r="K3532" s="17">
        <f ca="1">f_nav_adjustedreturn(A3532,参数!$B$4,参数!$B$3)</f>
        <v>-38.1544214694237</v>
      </c>
      <c r="L3532" s="17">
        <f ca="1">f_nav_periodreturnrankingper(A3532,参数!$B$4,参数!$B$3,3)</f>
        <v>99.5507060333761</v>
      </c>
      <c r="M3532" s="17">
        <f ca="1">f_nav_adjustedreturn(A3532,参数!$B$5,参数!$B$4)</f>
        <v>33.4354485776805</v>
      </c>
      <c r="N3532" s="17">
        <f ca="1">f_nav_periodreturnrankingper(A3532,参数!$B$5,参数!$B$4,3)</f>
        <v>9.06225374310481</v>
      </c>
      <c r="O3532" s="17">
        <f ca="1">f_nav_adjustedreturn(A3532,参数!$B$6,参数!$B$5)</f>
        <v>-17.5390156062425</v>
      </c>
      <c r="P3532" s="17">
        <f ca="1">f_nav_periodreturnrankingper(A3532,参数!$B$6,参数!$B$5,3)</f>
        <v>98.0952380952381</v>
      </c>
      <c r="Q3532" s="25">
        <f>f_return(A3532,1,参数!$B$1-365/2,参数!$B$1)</f>
        <v>39.9831326668011</v>
      </c>
      <c r="R3532" s="25">
        <f ca="1">f_return(A3532,1,参数!$B$4,参数!$B$1)</f>
        <v>0.907449468774923</v>
      </c>
      <c r="S3532" s="25">
        <f ca="1">f_return(A3532,1,参数!$B$6,参数!$B$1)</f>
        <v>2.31706418734077</v>
      </c>
      <c r="T3532" t="str">
        <f>f_info_investtype(A3532)</f>
        <v>灵活配置型基金</v>
      </c>
      <c r="U3532" t="str">
        <f>f_info_fundmanager(A3532)</f>
        <v>许家涵</v>
      </c>
      <c r="V3532">
        <f>f_info_manager_onthepostdays(A3532,1)</f>
        <v>714</v>
      </c>
      <c r="W3532" s="25">
        <f ca="1">f_return_1w(A3532,"0",参数!$B$2)</f>
        <v>-2.96048225050235</v>
      </c>
      <c r="X3532" s="25">
        <f>f_return_1m(A3532,"0",参数!$B$1)</f>
        <v>7.03483043079744</v>
      </c>
      <c r="Y3532" s="25">
        <f>f_return_3m(A3532,0,参数!$B$1)</f>
        <v>11.9472738166567</v>
      </c>
      <c r="Z3532" s="25">
        <f>f_return_6m(A3532,0,参数!B3531)</f>
        <v>11.2118043453004</v>
      </c>
      <c r="AA3532" t="str">
        <f>f_dq_status(A3532,参数!$B$1)</f>
        <v>开放申购|开放赎回</v>
      </c>
      <c r="AB3532" s="17">
        <f ca="1">f_risk_maxdownside(A3532,参数!$B$6,参数!$B$1)</f>
        <v>-39.7267700314431</v>
      </c>
      <c r="AC3532" s="17">
        <f ca="1">f_risk_maxdownside(A3532,参数!$B$4,参数!$B$1)</f>
        <v>-39.2259757297475</v>
      </c>
      <c r="AD3532" t="str">
        <f ca="1">f_risk_maxdownside_date(A3532,参数!$B$6,参数!$B$1)</f>
        <v>20180124-20190103</v>
      </c>
    </row>
    <row r="3533" spans="1:30">
      <c r="A3533" s="15" t="s">
        <v>3561</v>
      </c>
      <c r="B3533" t="str">
        <f>f_info_name(A3533)</f>
        <v>天治中国制造2025</v>
      </c>
      <c r="C3533" t="str">
        <f>f_info_setupdate(A3533)</f>
        <v>2008-05-08</v>
      </c>
      <c r="D3533" s="16">
        <f t="shared" si="55"/>
        <v>4645</v>
      </c>
      <c r="F3533" s="17">
        <f>f_netasset_total(A3533,参数!$B$1,100000000)</f>
        <v>0.7212737403</v>
      </c>
      <c r="G3533" s="17">
        <f ca="1">f_nav_adjustedreturn(A3533,参数!$B$2,参数!$B$1)</f>
        <v>82.4533709965521</v>
      </c>
      <c r="H3533" s="17">
        <f ca="1">f_nav_periodreturnrankingper(A3533,参数!$B$2,参数!$B$1,3)</f>
        <v>14.5050291159344</v>
      </c>
      <c r="I3533" s="17">
        <f ca="1">f_nav_adjustedreturn(A3533,参数!$B$3,参数!$B$2)</f>
        <v>33.1544886332209</v>
      </c>
      <c r="J3533" s="17">
        <f ca="1">f_nav_periodreturnrankingper(A3533,参数!$B$3,参数!$B$2,3)</f>
        <v>39.0746934225195</v>
      </c>
      <c r="K3533" s="17">
        <f ca="1">f_nav_adjustedreturn(A3533,参数!$B$4,参数!$B$3)</f>
        <v>-18.2906987254813</v>
      </c>
      <c r="L3533" s="17">
        <f ca="1">f_nav_periodreturnrankingper(A3533,参数!$B$4,参数!$B$3,3)</f>
        <v>59.8844672657253</v>
      </c>
      <c r="M3533" s="17">
        <f ca="1">f_nav_adjustedreturn(A3533,参数!$B$5,参数!$B$4)</f>
        <v>46.6821038703275</v>
      </c>
      <c r="N3533" s="17">
        <f ca="1">f_nav_periodreturnrankingper(A3533,参数!$B$5,参数!$B$4,3)</f>
        <v>2.91568163908589</v>
      </c>
      <c r="O3533" s="17">
        <f ca="1">f_nav_adjustedreturn(A3533,参数!$B$6,参数!$B$5)</f>
        <v>-9.46593222368578</v>
      </c>
      <c r="P3533" s="17">
        <f ca="1">f_nav_periodreturnrankingper(A3533,参数!$B$6,参数!$B$5,3)</f>
        <v>93.1972789115646</v>
      </c>
      <c r="Q3533" s="25">
        <f>f_return(A3533,1,参数!$B$1-365/2,参数!$B$1)</f>
        <v>76.2500016404514</v>
      </c>
      <c r="R3533" s="25">
        <f ca="1">f_return(A3533,1,参数!$B$4,参数!$B$1)</f>
        <v>25.6519311683328</v>
      </c>
      <c r="S3533" s="25">
        <f ca="1">f_return(A3533,1,参数!$B$6,参数!$B$1)</f>
        <v>21.3083765117999</v>
      </c>
      <c r="T3533" t="str">
        <f>f_info_investtype(A3533)</f>
        <v>灵活配置型基金</v>
      </c>
      <c r="U3533" t="str">
        <f>f_info_fundmanager(A3533)</f>
        <v>尹维国</v>
      </c>
      <c r="V3533">
        <f>f_info_manager_onthepostdays(A3533,1)</f>
        <v>48</v>
      </c>
      <c r="W3533" s="25">
        <f ca="1">f_return_1w(A3533,"0",参数!$B$2)</f>
        <v>-2.15818566086814</v>
      </c>
      <c r="X3533" s="25">
        <f>f_return_1m(A3533,"0",参数!$B$1)</f>
        <v>13.2039485553751</v>
      </c>
      <c r="Y3533" s="25">
        <f>f_return_3m(A3533,0,参数!$B$1)</f>
        <v>23.272523154645</v>
      </c>
      <c r="Z3533" s="25">
        <f>f_return_6m(A3533,0,参数!B3532)</f>
        <v>28.0480497617485</v>
      </c>
      <c r="AA3533" t="str">
        <f>f_dq_status(A3533,参数!$B$1)</f>
        <v>开放申购|开放赎回</v>
      </c>
      <c r="AB3533" s="17">
        <f ca="1">f_risk_maxdownside(A3533,参数!$B$6,参数!$B$1)</f>
        <v>-20.9509870417306</v>
      </c>
      <c r="AC3533" s="17">
        <f ca="1">f_risk_maxdownside(A3533,参数!$B$4,参数!$B$1)</f>
        <v>-20.9509870417306</v>
      </c>
      <c r="AD3533" t="str">
        <f ca="1">f_risk_maxdownside_date(A3533,参数!$B$6,参数!$B$1)</f>
        <v>20200226-20200323</v>
      </c>
    </row>
    <row r="3534" spans="1:30">
      <c r="A3534" s="15" t="s">
        <v>3562</v>
      </c>
      <c r="B3534" t="str">
        <f>f_info_name(A3534)</f>
        <v>天治稳健双盈</v>
      </c>
      <c r="C3534" t="str">
        <f>f_info_setupdate(A3534)</f>
        <v>2008-11-05</v>
      </c>
      <c r="D3534" s="16">
        <f t="shared" si="55"/>
        <v>4464</v>
      </c>
      <c r="F3534" s="17">
        <f>f_netasset_total(A3534,参数!$B$1,100000000)</f>
        <v>0.8569302684</v>
      </c>
      <c r="G3534" s="17">
        <f ca="1">f_nav_adjustedreturn(A3534,参数!$B$2,参数!$B$1)</f>
        <v>7.85172351042004</v>
      </c>
      <c r="H3534" s="17">
        <f ca="1">f_nav_periodreturnrankingper(A3534,参数!$B$2,参数!$B$1,3)</f>
        <v>62.4528301886792</v>
      </c>
      <c r="I3534" s="17">
        <f ca="1">f_nav_adjustedreturn(A3534,参数!$B$3,参数!$B$2)</f>
        <v>3.98480940298557</v>
      </c>
      <c r="J3534" s="17">
        <f ca="1">f_nav_periodreturnrankingper(A3534,参数!$B$3,参数!$B$2,3)</f>
        <v>88.5106382978723</v>
      </c>
      <c r="K3534" s="17">
        <f ca="1">f_nav_adjustedreturn(A3534,参数!$B$4,参数!$B$3)</f>
        <v>0.9582740116088</v>
      </c>
      <c r="L3534" s="17">
        <f ca="1">f_nav_periodreturnrankingper(A3534,参数!$B$4,参数!$B$3,3)</f>
        <v>47.4940334128878</v>
      </c>
      <c r="M3534" s="17">
        <f ca="1">f_nav_adjustedreturn(A3534,参数!$B$5,参数!$B$4)</f>
        <v>5.67794160161896</v>
      </c>
      <c r="N3534" s="17">
        <f ca="1">f_nav_periodreturnrankingper(A3534,参数!$B$5,参数!$B$4,3)</f>
        <v>29.8342541436464</v>
      </c>
      <c r="O3534" s="17">
        <f ca="1">f_nav_adjustedreturn(A3534,参数!$B$6,参数!$B$5)</f>
        <v>2.4681858538029</v>
      </c>
      <c r="P3534" s="17">
        <f ca="1">f_nav_periodreturnrankingper(A3534,参数!$B$6,参数!$B$5,3)</f>
        <v>30.9322033898305</v>
      </c>
      <c r="Q3534" s="25">
        <f>f_return(A3534,1,参数!$B$1-365/2,参数!$B$1)</f>
        <v>13.4244555908532</v>
      </c>
      <c r="R3534" s="25">
        <f ca="1">f_return(A3534,1,参数!$B$4,参数!$B$1)</f>
        <v>4.22291863950632</v>
      </c>
      <c r="S3534" s="25">
        <f ca="1">f_return(A3534,1,参数!$B$6,参数!$B$1)</f>
        <v>4.11818831013424</v>
      </c>
      <c r="T3534" t="str">
        <f>f_info_investtype(A3534)</f>
        <v>混合债券型二级基金</v>
      </c>
      <c r="U3534" t="str">
        <f>f_info_fundmanager(A3534)</f>
        <v>王洋</v>
      </c>
      <c r="V3534">
        <f>f_info_manager_onthepostdays(A3534,1)</f>
        <v>2186</v>
      </c>
      <c r="W3534" s="25">
        <f ca="1">f_return_1w(A3534,"0",参数!$B$2)</f>
        <v>-0.803269447576096</v>
      </c>
      <c r="X3534" s="25">
        <f>f_return_1m(A3534,"0",参数!$B$1)</f>
        <v>3.7679475475143</v>
      </c>
      <c r="Y3534" s="25">
        <f>f_return_3m(A3534,0,参数!$B$1)</f>
        <v>5.235249558118</v>
      </c>
      <c r="Z3534" s="25">
        <f>f_return_6m(A3534,0,参数!B3533)</f>
        <v>5.32659520081881</v>
      </c>
      <c r="AA3534" t="str">
        <f>f_dq_status(A3534,参数!$B$1)</f>
        <v>开放申购|开放赎回</v>
      </c>
      <c r="AB3534" s="17">
        <f ca="1">f_risk_maxdownside(A3534,参数!$B$6,参数!$B$1)</f>
        <v>-4.18435754189944</v>
      </c>
      <c r="AC3534" s="17">
        <f ca="1">f_risk_maxdownside(A3534,参数!$B$4,参数!$B$1)</f>
        <v>-3.35101926836079</v>
      </c>
      <c r="AD3534" t="str">
        <f ca="1">f_risk_maxdownside_date(A3534,参数!$B$6,参数!$B$1)</f>
        <v>20161021-20161220</v>
      </c>
    </row>
    <row r="3535" spans="1:30">
      <c r="A3535" s="15" t="s">
        <v>3563</v>
      </c>
      <c r="B3535" t="str">
        <f>f_info_name(A3535)</f>
        <v>天治趋势精选</v>
      </c>
      <c r="C3535" t="str">
        <f>f_info_setupdate(A3535)</f>
        <v>2009-07-15</v>
      </c>
      <c r="D3535" s="16">
        <f t="shared" si="55"/>
        <v>4212</v>
      </c>
      <c r="F3535" s="17">
        <f>f_netasset_total(A3535,参数!$B$1,100000000)</f>
        <v>0.8352188616</v>
      </c>
      <c r="G3535" s="17">
        <f ca="1">f_nav_adjustedreturn(A3535,参数!$B$2,参数!$B$1)</f>
        <v>98.1519507186858</v>
      </c>
      <c r="H3535" s="17">
        <f ca="1">f_nav_periodreturnrankingper(A3535,参数!$B$2,参数!$B$1,3)</f>
        <v>6.45844362096347</v>
      </c>
      <c r="I3535" s="17">
        <f ca="1">f_nav_adjustedreturn(A3535,参数!$B$3,参数!$B$2)</f>
        <v>20.5445544554455</v>
      </c>
      <c r="J3535" s="17">
        <f ca="1">f_nav_periodreturnrankingper(A3535,参数!$B$3,参数!$B$2,3)</f>
        <v>58.5284280936455</v>
      </c>
      <c r="K3535" s="17">
        <f ca="1">f_nav_adjustedreturn(A3535,参数!$B$4,参数!$B$3)</f>
        <v>-19.5219123505976</v>
      </c>
      <c r="L3535" s="17">
        <f ca="1">f_nav_periodreturnrankingper(A3535,参数!$B$4,参数!$B$3,3)</f>
        <v>63.9281129653402</v>
      </c>
      <c r="M3535" s="17">
        <f ca="1">f_nav_adjustedreturn(A3535,参数!$B$5,参数!$B$4)</f>
        <v>19.3396226415094</v>
      </c>
      <c r="N3535" s="17">
        <f ca="1">f_nav_periodreturnrankingper(A3535,参数!$B$5,参数!$B$4,3)</f>
        <v>24.1922773837667</v>
      </c>
      <c r="O3535" s="17">
        <f ca="1">f_nav_adjustedreturn(A3535,参数!$B$6,参数!$B$5)</f>
        <v>-18.9292543021033</v>
      </c>
      <c r="P3535" s="17">
        <f ca="1">f_nav_periodreturnrankingper(A3535,参数!$B$6,参数!$B$5,3)</f>
        <v>98.7755102040816</v>
      </c>
      <c r="Q3535" s="25">
        <f>f_return(A3535,1,参数!$B$1-365/2,参数!$B$1)</f>
        <v>103.495426500244</v>
      </c>
      <c r="R3535" s="25">
        <f ca="1">f_return(A3535,1,参数!$B$4,参数!$B$1)</f>
        <v>24.3144303856563</v>
      </c>
      <c r="S3535" s="25">
        <f ca="1">f_return(A3535,1,参数!$B$6,参数!$B$1)</f>
        <v>13.0178084971803</v>
      </c>
      <c r="T3535" t="str">
        <f>f_info_investtype(A3535)</f>
        <v>灵活配置型基金</v>
      </c>
      <c r="U3535" t="str">
        <f>f_info_fundmanager(A3535)</f>
        <v>尹维国</v>
      </c>
      <c r="V3535">
        <f>f_info_manager_onthepostdays(A3535,1)</f>
        <v>77</v>
      </c>
      <c r="W3535" s="25">
        <f ca="1">f_return_1w(A3535,"0",参数!$B$2)</f>
        <v>-1.715438950555</v>
      </c>
      <c r="X3535" s="25">
        <f>f_return_1m(A3535,"0",参数!$B$1)</f>
        <v>12.2745782431646</v>
      </c>
      <c r="Y3535" s="25">
        <f>f_return_3m(A3535,0,参数!$B$1)</f>
        <v>28.0690112806901</v>
      </c>
      <c r="Z3535" s="25">
        <f>f_return_6m(A3535,0,参数!B3534)</f>
        <v>35.2860096485183</v>
      </c>
      <c r="AA3535" t="str">
        <f>f_dq_status(A3535,参数!$B$1)</f>
        <v>开放申购|开放赎回</v>
      </c>
      <c r="AB3535" s="17">
        <f ca="1">f_risk_maxdownside(A3535,参数!$B$6,参数!$B$1)</f>
        <v>-27.4545454545455</v>
      </c>
      <c r="AC3535" s="17">
        <f ca="1">f_risk_maxdownside(A3535,参数!$B$4,参数!$B$1)</f>
        <v>-21.1462450592885</v>
      </c>
      <c r="AD3535" t="str">
        <f ca="1">f_risk_maxdownside_date(A3535,参数!$B$6,参数!$B$1)</f>
        <v>20160506-20190807</v>
      </c>
    </row>
    <row r="3536" spans="1:30">
      <c r="A3536" s="15" t="s">
        <v>3564</v>
      </c>
      <c r="B3536" t="str">
        <f>f_info_name(A3536)</f>
        <v>天治新消费</v>
      </c>
      <c r="C3536" t="str">
        <f>f_info_setupdate(A3536)</f>
        <v>2011-08-04</v>
      </c>
      <c r="D3536" s="16">
        <f t="shared" si="55"/>
        <v>3462</v>
      </c>
      <c r="F3536" s="17">
        <f>f_netasset_total(A3536,参数!$B$1,100000000)</f>
        <v>0.1757304247</v>
      </c>
      <c r="G3536" s="17">
        <f ca="1">f_nav_adjustedreturn(A3536,参数!$B$2,参数!$B$1)</f>
        <v>63.1641791044776</v>
      </c>
      <c r="H3536" s="17">
        <f ca="1">f_nav_periodreturnrankingper(A3536,参数!$B$2,参数!$B$1,3)</f>
        <v>31.9745897300159</v>
      </c>
      <c r="I3536" s="17">
        <f ca="1">f_nav_adjustedreturn(A3536,参数!$B$3,参数!$B$2)</f>
        <v>36.734693877551</v>
      </c>
      <c r="J3536" s="17">
        <f ca="1">f_nav_periodreturnrankingper(A3536,参数!$B$3,参数!$B$2,3)</f>
        <v>34.2809364548495</v>
      </c>
      <c r="K3536" s="17">
        <f ca="1">f_nav_adjustedreturn(A3536,参数!$B$4,参数!$B$3)</f>
        <v>-33.5683297180043</v>
      </c>
      <c r="L3536" s="17">
        <f ca="1">f_nav_periodreturnrankingper(A3536,参数!$B$4,参数!$B$3,3)</f>
        <v>97.9460847240051</v>
      </c>
      <c r="M3536" s="17">
        <f ca="1">f_nav_adjustedreturn(A3536,参数!$B$5,参数!$B$4)</f>
        <v>33.7175792507205</v>
      </c>
      <c r="N3536" s="17">
        <f ca="1">f_nav_periodreturnrankingper(A3536,参数!$B$5,参数!$B$4,3)</f>
        <v>8.6682427107959</v>
      </c>
      <c r="O3536" s="17">
        <f ca="1">f_nav_adjustedreturn(A3536,参数!$B$6,参数!$B$5)</f>
        <v>-11.2388250319285</v>
      </c>
      <c r="P3536" s="17">
        <f ca="1">f_nav_periodreturnrankingper(A3536,参数!$B$6,参数!$B$5,3)</f>
        <v>94.8299319727891</v>
      </c>
      <c r="Q3536" s="25">
        <f>f_return(A3536,1,参数!$B$1-365/2,参数!$B$1)</f>
        <v>88.3909377381986</v>
      </c>
      <c r="R3536" s="25">
        <f ca="1">f_return(A3536,1,参数!$B$4,参数!$B$1)</f>
        <v>14.0007218390298</v>
      </c>
      <c r="S3536" s="25">
        <f ca="1">f_return(A3536,1,参数!$B$6,参数!$B$1)</f>
        <v>11.7677800704521</v>
      </c>
      <c r="T3536" t="str">
        <f>f_info_investtype(A3536)</f>
        <v>灵活配置型基金</v>
      </c>
      <c r="U3536" t="str">
        <f>f_info_fundmanager(A3536)</f>
        <v>尹维国</v>
      </c>
      <c r="V3536">
        <f>f_info_manager_onthepostdays(A3536,1)</f>
        <v>2148</v>
      </c>
      <c r="W3536" s="25">
        <f ca="1">f_return_1w(A3536,"0",参数!$B$2)</f>
        <v>0.419664268585139</v>
      </c>
      <c r="X3536" s="25">
        <f>f_return_1m(A3536,"0",参数!$B$1)</f>
        <v>14.0651085141903</v>
      </c>
      <c r="Y3536" s="25">
        <f>f_return_3m(A3536,0,参数!$B$1)</f>
        <v>27.2938984629716</v>
      </c>
      <c r="Z3536" s="25">
        <f>f_return_6m(A3536,0,参数!B3535)</f>
        <v>30.0190294957184</v>
      </c>
      <c r="AA3536" t="str">
        <f>f_dq_status(A3536,参数!$B$1)</f>
        <v>开放申购|开放赎回</v>
      </c>
      <c r="AB3536" s="17">
        <f ca="1">f_risk_maxdownside(A3536,参数!$B$6,参数!$B$1)</f>
        <v>-37.9166666666667</v>
      </c>
      <c r="AC3536" s="17">
        <f ca="1">f_risk_maxdownside(A3536,参数!$B$4,参数!$B$1)</f>
        <v>-35.7758620689655</v>
      </c>
      <c r="AD3536" t="str">
        <f ca="1">f_risk_maxdownside_date(A3536,参数!$B$6,参数!$B$1)</f>
        <v>20171114-20190103</v>
      </c>
    </row>
    <row r="3537" spans="1:30">
      <c r="A3537" s="15" t="s">
        <v>3565</v>
      </c>
      <c r="B3537" t="str">
        <f>f_info_name(A3537)</f>
        <v>天治研究驱动A</v>
      </c>
      <c r="C3537" t="str">
        <f>f_info_setupdate(A3537)</f>
        <v>2011-12-28</v>
      </c>
      <c r="D3537" s="16">
        <f t="shared" si="55"/>
        <v>3316</v>
      </c>
      <c r="F3537" s="17">
        <f>f_netasset_total(A3537,参数!$B$1,100000000)</f>
        <v>1.8670459888</v>
      </c>
      <c r="G3537" s="17">
        <f ca="1">f_nav_adjustedreturn(A3537,参数!$B$2,参数!$B$1)</f>
        <v>87.9048248512888</v>
      </c>
      <c r="H3537" s="17">
        <f ca="1">f_nav_periodreturnrankingper(A3537,参数!$B$2,参数!$B$1,3)</f>
        <v>10.5876124933827</v>
      </c>
      <c r="I3537" s="17">
        <f ca="1">f_nav_adjustedreturn(A3537,参数!$B$3,参数!$B$2)</f>
        <v>45.4807692307692</v>
      </c>
      <c r="J3537" s="17">
        <f ca="1">f_nav_periodreturnrankingper(A3537,参数!$B$3,参数!$B$2,3)</f>
        <v>22.8539576365663</v>
      </c>
      <c r="K3537" s="17">
        <f ca="1">f_nav_adjustedreturn(A3537,参数!$B$4,参数!$B$3)</f>
        <v>-23.1337767923134</v>
      </c>
      <c r="L3537" s="17">
        <f ca="1">f_nav_periodreturnrankingper(A3537,参数!$B$4,参数!$B$3,3)</f>
        <v>77.2785622593068</v>
      </c>
      <c r="M3537" s="17">
        <f ca="1">f_nav_adjustedreturn(A3537,参数!$B$5,参数!$B$4)</f>
        <v>20.8370436331256</v>
      </c>
      <c r="N3537" s="17">
        <f ca="1">f_nav_periodreturnrankingper(A3537,参数!$B$5,参数!$B$4,3)</f>
        <v>21.1189913317573</v>
      </c>
      <c r="O3537" s="17">
        <f ca="1">f_nav_adjustedreturn(A3537,参数!$B$6,参数!$B$5)</f>
        <v>3.40386384544621</v>
      </c>
      <c r="P3537" s="17">
        <f ca="1">f_nav_periodreturnrankingper(A3537,参数!$B$6,参数!$B$5,3)</f>
        <v>45.8503401360544</v>
      </c>
      <c r="Q3537" s="25">
        <f>f_return(A3537,1,参数!$B$1-365/2,参数!$B$1)</f>
        <v>105.987094828681</v>
      </c>
      <c r="R3537" s="25">
        <f ca="1">f_return(A3537,1,参数!$B$4,参数!$B$1)</f>
        <v>28.0545291073841</v>
      </c>
      <c r="S3537" s="25">
        <f ca="1">f_return(A3537,1,参数!$B$6,参数!$B$1)</f>
        <v>21.1764000224042</v>
      </c>
      <c r="T3537" t="str">
        <f>f_info_investtype(A3537)</f>
        <v>灵活配置型基金</v>
      </c>
      <c r="U3537" t="str">
        <f>f_info_fundmanager(A3537)</f>
        <v>TIANHUAN</v>
      </c>
      <c r="V3537">
        <f>f_info_manager_onthepostdays(A3537,1)</f>
        <v>919</v>
      </c>
      <c r="W3537" s="25">
        <f ca="1">f_return_1w(A3537,"0",参数!$B$2)</f>
        <v>-1.6254876462939</v>
      </c>
      <c r="X3537" s="25">
        <f>f_return_1m(A3537,"0",参数!$B$1)</f>
        <v>18.0647840531561</v>
      </c>
      <c r="Y3537" s="25">
        <f>f_return_3m(A3537,0,参数!$B$1)</f>
        <v>33.6624353549601</v>
      </c>
      <c r="Z3537" s="25">
        <f>f_return_6m(A3537,0,参数!B3536)</f>
        <v>43.1457431457431</v>
      </c>
      <c r="AA3537" t="str">
        <f>f_dq_status(A3537,参数!$B$1)</f>
        <v>暂停大额申购|开放赎回</v>
      </c>
      <c r="AB3537" s="17">
        <f ca="1">f_risk_maxdownside(A3537,参数!$B$6,参数!$B$1)</f>
        <v>-28.6450662739323</v>
      </c>
      <c r="AC3537" s="17">
        <f ca="1">f_risk_maxdownside(A3537,参数!$B$4,参数!$B$1)</f>
        <v>-28.5924834193073</v>
      </c>
      <c r="AD3537" t="str">
        <f ca="1">f_risk_maxdownside_date(A3537,参数!$B$6,参数!$B$1)</f>
        <v>20180125-20190103</v>
      </c>
    </row>
    <row r="3538" spans="1:30">
      <c r="A3538" s="15" t="s">
        <v>3566</v>
      </c>
      <c r="B3538" t="str">
        <f>f_info_name(A3538)</f>
        <v>光大核心</v>
      </c>
      <c r="C3538" t="str">
        <f>f_info_setupdate(A3538)</f>
        <v>2004-08-27</v>
      </c>
      <c r="D3538" s="16">
        <f t="shared" si="55"/>
        <v>5995</v>
      </c>
      <c r="F3538" s="17">
        <f>f_netasset_total(A3538,参数!$B$1,100000000)</f>
        <v>29.7531310185</v>
      </c>
      <c r="G3538" s="17">
        <f ca="1">f_nav_adjustedreturn(A3538,参数!$B$2,参数!$B$1)</f>
        <v>50.4354688773875</v>
      </c>
      <c r="H3538" s="17">
        <f ca="1">f_nav_periodreturnrankingper(A3538,参数!$B$2,参数!$B$1,3)</f>
        <v>72.3039215686274</v>
      </c>
      <c r="I3538" s="17">
        <f ca="1">f_nav_adjustedreturn(A3538,参数!$B$3,参数!$B$2)</f>
        <v>34.0577030250051</v>
      </c>
      <c r="J3538" s="17">
        <f ca="1">f_nav_periodreturnrankingper(A3538,参数!$B$3,参数!$B$2,3)</f>
        <v>71.0914454277286</v>
      </c>
      <c r="K3538" s="17">
        <f ca="1">f_nav_adjustedreturn(A3538,参数!$B$4,参数!$B$3)</f>
        <v>-28.5474329949609</v>
      </c>
      <c r="L3538" s="17">
        <f ca="1">f_nav_periodreturnrankingper(A3538,参数!$B$4,参数!$B$3,3)</f>
        <v>74.9090909090909</v>
      </c>
      <c r="M3538" s="17">
        <f ca="1">f_nav_adjustedreturn(A3538,参数!$B$5,参数!$B$4)</f>
        <v>0.372779767560844</v>
      </c>
      <c r="N3538" s="17">
        <f ca="1">f_nav_periodreturnrankingper(A3538,参数!$B$5,参数!$B$4,3)</f>
        <v>89.7058823529412</v>
      </c>
      <c r="O3538" s="17">
        <f ca="1">f_nav_adjustedreturn(A3538,参数!$B$6,参数!$B$5)</f>
        <v>11.4407499706789</v>
      </c>
      <c r="P3538" s="17">
        <f ca="1">f_nav_periodreturnrankingper(A3538,参数!$B$6,参数!$B$5,3)</f>
        <v>35.5263157894737</v>
      </c>
      <c r="Q3538" s="25">
        <f>f_return(A3538,1,参数!$B$1-365/2,参数!$B$1)</f>
        <v>60.2512749564166</v>
      </c>
      <c r="R3538" s="25">
        <f ca="1">f_return(A3538,1,参数!$B$4,参数!$B$1)</f>
        <v>12.9375503901852</v>
      </c>
      <c r="S3538" s="25">
        <f ca="1">f_return(A3538,1,参数!$B$6,参数!$B$1)</f>
        <v>9.87676302191949</v>
      </c>
      <c r="T3538" t="str">
        <f>f_info_investtype(A3538)</f>
        <v>普通股票型基金</v>
      </c>
      <c r="U3538" t="str">
        <f>f_info_fundmanager(A3538)</f>
        <v>翟云飞,金昉毅</v>
      </c>
      <c r="V3538">
        <f>f_info_manager_onthepostdays(A3538,1)</f>
        <v>1525</v>
      </c>
      <c r="W3538" s="25">
        <f ca="1">f_return_1w(A3538,"0",参数!$B$2)</f>
        <v>-0.938337801608579</v>
      </c>
      <c r="X3538" s="25">
        <f>f_return_1m(A3538,"0",参数!$B$1)</f>
        <v>15.3950370792926</v>
      </c>
      <c r="Y3538" s="25">
        <f>f_return_3m(A3538,0,参数!$B$1)</f>
        <v>23.139552579516</v>
      </c>
      <c r="Z3538" s="25">
        <f>f_return_6m(A3538,0,参数!B3537)</f>
        <v>25.6453082295779</v>
      </c>
      <c r="AA3538" t="str">
        <f>f_dq_status(A3538,参数!$B$1)</f>
        <v>开放申购|开放赎回</v>
      </c>
      <c r="AB3538" s="17">
        <f ca="1">f_risk_maxdownside(A3538,参数!$B$6,参数!$B$1)</f>
        <v>-38.8175832945401</v>
      </c>
      <c r="AC3538" s="17">
        <f ca="1">f_risk_maxdownside(A3538,参数!$B$4,参数!$B$1)</f>
        <v>-33.003204194582</v>
      </c>
      <c r="AD3538" t="str">
        <f ca="1">f_risk_maxdownside_date(A3538,参数!$B$6,参数!$B$1)</f>
        <v>20161123-20190103</v>
      </c>
    </row>
    <row r="3539" spans="1:30">
      <c r="A3539" s="15" t="s">
        <v>3567</v>
      </c>
      <c r="B3539" t="str">
        <f>f_info_name(A3539)</f>
        <v>光大红利</v>
      </c>
      <c r="C3539" t="str">
        <f>f_info_setupdate(A3539)</f>
        <v>2006-03-24</v>
      </c>
      <c r="D3539" s="16">
        <f t="shared" si="55"/>
        <v>5421</v>
      </c>
      <c r="F3539" s="17">
        <f>f_netasset_total(A3539,参数!$B$1,100000000)</f>
        <v>5.2393740693</v>
      </c>
      <c r="G3539" s="17">
        <f ca="1">f_nav_adjustedreturn(A3539,参数!$B$2,参数!$B$1)</f>
        <v>63.7602684962267</v>
      </c>
      <c r="H3539" s="17">
        <f ca="1">f_nav_periodreturnrankingper(A3539,参数!$B$2,参数!$B$1,3)</f>
        <v>55.7409224730128</v>
      </c>
      <c r="I3539" s="17">
        <f ca="1">f_nav_adjustedreturn(A3539,参数!$B$3,参数!$B$2)</f>
        <v>34.118275105285</v>
      </c>
      <c r="J3539" s="17">
        <f ca="1">f_nav_periodreturnrankingper(A3539,参数!$B$3,参数!$B$2,3)</f>
        <v>67.0798898071625</v>
      </c>
      <c r="K3539" s="17">
        <f ca="1">f_nav_adjustedreturn(A3539,参数!$B$4,参数!$B$3)</f>
        <v>-29.4602510460251</v>
      </c>
      <c r="L3539" s="17">
        <f ca="1">f_nav_periodreturnrankingper(A3539,参数!$B$4,参数!$B$3,3)</f>
        <v>77.4914089347079</v>
      </c>
      <c r="M3539" s="17">
        <f ca="1">f_nav_adjustedreturn(A3539,参数!$B$5,参数!$B$4)</f>
        <v>5.25535348248943</v>
      </c>
      <c r="N3539" s="17">
        <f ca="1">f_nav_periodreturnrankingper(A3539,参数!$B$5,参数!$B$4,3)</f>
        <v>85.6031128404669</v>
      </c>
      <c r="O3539" s="17">
        <f ca="1">f_nav_adjustedreturn(A3539,参数!$B$6,参数!$B$5)</f>
        <v>9.15665793897678</v>
      </c>
      <c r="P3539" s="17">
        <f ca="1">f_nav_periodreturnrankingper(A3539,参数!$B$6,参数!$B$5,3)</f>
        <v>28.6012526096033</v>
      </c>
      <c r="Q3539" s="25">
        <f>f_return(A3539,1,参数!$B$1-365/2,参数!$B$1)</f>
        <v>54.8019970924128</v>
      </c>
      <c r="R3539" s="25">
        <f ca="1">f_return(A3539,1,参数!$B$4,参数!$B$1)</f>
        <v>15.6961688561341</v>
      </c>
      <c r="S3539" s="25">
        <f ca="1">f_return(A3539,1,参数!$B$6,参数!$B$1)</f>
        <v>11.9621779453869</v>
      </c>
      <c r="T3539" t="str">
        <f>f_info_investtype(A3539)</f>
        <v>偏股混合型基金</v>
      </c>
      <c r="U3539" t="str">
        <f>f_info_fundmanager(A3539)</f>
        <v>徐晓杰</v>
      </c>
      <c r="V3539">
        <f>f_info_manager_onthepostdays(A3539,1)</f>
        <v>112</v>
      </c>
      <c r="W3539" s="25">
        <f ca="1">f_return_1w(A3539,"0",参数!$B$2)</f>
        <v>-0.680839848897488</v>
      </c>
      <c r="X3539" s="25">
        <f>f_return_1m(A3539,"0",参数!$B$1)</f>
        <v>12.4555837563452</v>
      </c>
      <c r="Y3539" s="25">
        <f>f_return_3m(A3539,0,参数!$B$1)</f>
        <v>21.6278351576708</v>
      </c>
      <c r="Z3539" s="25">
        <f>f_return_6m(A3539,0,参数!B3538)</f>
        <v>25.0589185913406</v>
      </c>
      <c r="AA3539" t="str">
        <f>f_dq_status(A3539,参数!$B$1)</f>
        <v>开放申购|开放赎回</v>
      </c>
      <c r="AB3539" s="17">
        <f ca="1">f_risk_maxdownside(A3539,参数!$B$6,参数!$B$1)</f>
        <v>-35.0263181676274</v>
      </c>
      <c r="AC3539" s="17">
        <f ca="1">f_risk_maxdownside(A3539,参数!$B$4,参数!$B$1)</f>
        <v>-34.8926825225823</v>
      </c>
      <c r="AD3539" t="str">
        <f ca="1">f_risk_maxdownside_date(A3539,参数!$B$6,参数!$B$1)</f>
        <v>20160714-20181018</v>
      </c>
    </row>
    <row r="3540" spans="1:30">
      <c r="A3540" s="15" t="s">
        <v>3568</v>
      </c>
      <c r="B3540" t="str">
        <f>f_info_name(A3540)</f>
        <v>光大新增长</v>
      </c>
      <c r="C3540" t="str">
        <f>f_info_setupdate(A3540)</f>
        <v>2006-09-14</v>
      </c>
      <c r="D3540" s="16">
        <f t="shared" si="55"/>
        <v>5247</v>
      </c>
      <c r="F3540" s="17">
        <f>f_netasset_total(A3540,参数!$B$1,100000000)</f>
        <v>20.1630787698</v>
      </c>
      <c r="G3540" s="17">
        <f ca="1">f_nav_adjustedreturn(A3540,参数!$B$2,参数!$B$1)</f>
        <v>79.4484201159866</v>
      </c>
      <c r="H3540" s="17">
        <f ca="1">f_nav_periodreturnrankingper(A3540,参数!$B$2,参数!$B$1,3)</f>
        <v>31.8940137389598</v>
      </c>
      <c r="I3540" s="17">
        <f ca="1">f_nav_adjustedreturn(A3540,参数!$B$3,参数!$B$2)</f>
        <v>59.1664743811108</v>
      </c>
      <c r="J3540" s="17">
        <f ca="1">f_nav_periodreturnrankingper(A3540,参数!$B$3,参数!$B$2,3)</f>
        <v>20.9366391184573</v>
      </c>
      <c r="K3540" s="17">
        <f ca="1">f_nav_adjustedreturn(A3540,参数!$B$4,参数!$B$3)</f>
        <v>-17.6553107594856</v>
      </c>
      <c r="L3540" s="17">
        <f ca="1">f_nav_periodreturnrankingper(A3540,参数!$B$4,参数!$B$3,3)</f>
        <v>19.7594501718213</v>
      </c>
      <c r="M3540" s="17">
        <f ca="1">f_nav_adjustedreturn(A3540,参数!$B$5,参数!$B$4)</f>
        <v>20.6883509833585</v>
      </c>
      <c r="N3540" s="17">
        <f ca="1">f_nav_periodreturnrankingper(A3540,参数!$B$5,参数!$B$4,3)</f>
        <v>49.8054474708171</v>
      </c>
      <c r="O3540" s="17">
        <f ca="1">f_nav_adjustedreturn(A3540,参数!$B$6,参数!$B$5)</f>
        <v>4.7636002457807</v>
      </c>
      <c r="P3540" s="17">
        <f ca="1">f_nav_periodreturnrankingper(A3540,参数!$B$6,参数!$B$5,3)</f>
        <v>44.8851774530271</v>
      </c>
      <c r="Q3540" s="25">
        <f>f_return(A3540,1,参数!$B$1-365/2,参数!$B$1)</f>
        <v>93.8174871819278</v>
      </c>
      <c r="R3540" s="25">
        <f ca="1">f_return(A3540,1,参数!$B$4,参数!$B$1)</f>
        <v>32.9523380743848</v>
      </c>
      <c r="S3540" s="25">
        <f ca="1">f_return(A3540,1,参数!$B$6,参数!$B$1)</f>
        <v>24.3151580861781</v>
      </c>
      <c r="T3540" t="str">
        <f>f_info_investtype(A3540)</f>
        <v>偏股混合型基金</v>
      </c>
      <c r="U3540" t="str">
        <f>f_info_fundmanager(A3540)</f>
        <v>魏晓雪</v>
      </c>
      <c r="V3540">
        <f>f_info_manager_onthepostdays(A3540,1)</f>
        <v>2905</v>
      </c>
      <c r="W3540" s="25">
        <f ca="1">f_return_1w(A3540,"0",参数!$B$2)</f>
        <v>1.41956928190568</v>
      </c>
      <c r="X3540" s="25">
        <f>f_return_1m(A3540,"0",参数!$B$1)</f>
        <v>13.2180267965895</v>
      </c>
      <c r="Y3540" s="25">
        <f>f_return_3m(A3540,0,参数!$B$1)</f>
        <v>31.2140033879164</v>
      </c>
      <c r="Z3540" s="25">
        <f>f_return_6m(A3540,0,参数!B3539)</f>
        <v>26.6250924659514</v>
      </c>
      <c r="AA3540" t="str">
        <f>f_dq_status(A3540,参数!$B$1)</f>
        <v>开放申购|开放赎回</v>
      </c>
      <c r="AB3540" s="17">
        <f ca="1">f_risk_maxdownside(A3540,参数!$B$6,参数!$B$1)</f>
        <v>-27.0691977914</v>
      </c>
      <c r="AC3540" s="17">
        <f ca="1">f_risk_maxdownside(A3540,参数!$B$4,参数!$B$1)</f>
        <v>-24.229444681272</v>
      </c>
      <c r="AD3540" t="str">
        <f ca="1">f_risk_maxdownside_date(A3540,参数!$B$6,参数!$B$1)</f>
        <v>20171114-20181018</v>
      </c>
    </row>
    <row r="3541" spans="1:30">
      <c r="A3541" s="15" t="s">
        <v>3569</v>
      </c>
      <c r="B3541" t="str">
        <f>f_info_name(A3541)</f>
        <v>光大优势</v>
      </c>
      <c r="C3541" t="str">
        <f>f_info_setupdate(A3541)</f>
        <v>2007-08-24</v>
      </c>
      <c r="D3541" s="16">
        <f t="shared" si="55"/>
        <v>4903</v>
      </c>
      <c r="F3541" s="17">
        <f>f_netasset_total(A3541,参数!$B$1,100000000)</f>
        <v>15.3796723182</v>
      </c>
      <c r="G3541" s="17">
        <f ca="1">f_nav_adjustedreturn(A3541,参数!$B$2,参数!$B$1)</f>
        <v>19.3126362786834</v>
      </c>
      <c r="H3541" s="17">
        <f ca="1">f_nav_periodreturnrankingper(A3541,参数!$B$2,参数!$B$1,3)</f>
        <v>97.7428851815505</v>
      </c>
      <c r="I3541" s="17">
        <f ca="1">f_nav_adjustedreturn(A3541,参数!$B$3,参数!$B$2)</f>
        <v>17.637718333944</v>
      </c>
      <c r="J3541" s="17">
        <f ca="1">f_nav_periodreturnrankingper(A3541,参数!$B$3,参数!$B$2,3)</f>
        <v>94.2148760330578</v>
      </c>
      <c r="K3541" s="17">
        <f ca="1">f_nav_adjustedreturn(A3541,参数!$B$4,参数!$B$3)</f>
        <v>-37.2423324710137</v>
      </c>
      <c r="L3541" s="17">
        <f ca="1">f_nav_periodreturnrankingper(A3541,参数!$B$4,参数!$B$3,3)</f>
        <v>97.0790378006873</v>
      </c>
      <c r="M3541" s="17">
        <f ca="1">f_nav_adjustedreturn(A3541,参数!$B$5,参数!$B$4)</f>
        <v>51.4901426892094</v>
      </c>
      <c r="N3541" s="17">
        <f ca="1">f_nav_periodreturnrankingper(A3541,参数!$B$5,参数!$B$4,3)</f>
        <v>3.30739299610895</v>
      </c>
      <c r="O3541" s="17">
        <f ca="1">f_nav_adjustedreturn(A3541,参数!$B$6,参数!$B$5)</f>
        <v>8.14288803256045</v>
      </c>
      <c r="P3541" s="17">
        <f ca="1">f_nav_periodreturnrankingper(A3541,参数!$B$6,参数!$B$5,3)</f>
        <v>31.3152400835073</v>
      </c>
      <c r="Q3541" s="25">
        <f>f_return(A3541,1,参数!$B$1-365/2,参数!$B$1)</f>
        <v>15.5614338827506</v>
      </c>
      <c r="R3541" s="25">
        <f ca="1">f_return(A3541,1,参数!$B$4,参数!$B$1)</f>
        <v>-4.13721673505091</v>
      </c>
      <c r="S3541" s="25">
        <f ca="1">f_return(A3541,1,参数!$B$6,参数!$B$1)</f>
        <v>7.13401381681162</v>
      </c>
      <c r="T3541" t="str">
        <f>f_info_investtype(A3541)</f>
        <v>偏股混合型基金</v>
      </c>
      <c r="U3541" t="str">
        <f>f_info_fundmanager(A3541)</f>
        <v>金昉毅</v>
      </c>
      <c r="V3541">
        <f>f_info_manager_onthepostdays(A3541,1)</f>
        <v>5</v>
      </c>
      <c r="W3541" s="25">
        <f ca="1">f_return_1w(A3541,"0",参数!$B$2)</f>
        <v>-2.33242064699321</v>
      </c>
      <c r="X3541" s="25">
        <f>f_return_1m(A3541,"0",参数!$B$1)</f>
        <v>5.78109177943477</v>
      </c>
      <c r="Y3541" s="25">
        <f>f_return_3m(A3541,0,参数!$B$1)</f>
        <v>7.87645512579798</v>
      </c>
      <c r="Z3541" s="25">
        <f>f_return_6m(A3541,0,参数!B3540)</f>
        <v>-0.979527003176841</v>
      </c>
      <c r="AA3541" t="str">
        <f>f_dq_status(A3541,参数!$B$1)</f>
        <v>开放申购|开放赎回</v>
      </c>
      <c r="AB3541" s="17">
        <f ca="1">f_risk_maxdownside(A3541,参数!$B$6,参数!$B$1)</f>
        <v>-43.8109489374408</v>
      </c>
      <c r="AC3541" s="17">
        <f ca="1">f_risk_maxdownside(A3541,参数!$B$4,参数!$B$1)</f>
        <v>-43.8109489374408</v>
      </c>
      <c r="AD3541" t="str">
        <f ca="1">f_risk_maxdownside_date(A3541,参数!$B$6,参数!$B$1)</f>
        <v>20180127-20181018</v>
      </c>
    </row>
    <row r="3542" spans="1:30">
      <c r="A3542" s="15" t="s">
        <v>3570</v>
      </c>
      <c r="B3542" t="str">
        <f>f_info_name(A3542)</f>
        <v>光大精选</v>
      </c>
      <c r="C3542" t="str">
        <f>f_info_setupdate(A3542)</f>
        <v>2009-03-04</v>
      </c>
      <c r="D3542" s="16">
        <f t="shared" si="55"/>
        <v>4345</v>
      </c>
      <c r="F3542" s="17">
        <f>f_netasset_total(A3542,参数!$B$1,100000000)</f>
        <v>0.7131027937</v>
      </c>
      <c r="G3542" s="17">
        <f ca="1">f_nav_adjustedreturn(A3542,参数!$B$2,参数!$B$1)</f>
        <v>14.8566267780537</v>
      </c>
      <c r="H3542" s="17">
        <f ca="1">f_nav_periodreturnrankingper(A3542,参数!$B$2,参数!$B$1,3)</f>
        <v>99.2149165848871</v>
      </c>
      <c r="I3542" s="17">
        <f ca="1">f_nav_adjustedreturn(A3542,参数!$B$3,参数!$B$2)</f>
        <v>37.8176537703558</v>
      </c>
      <c r="J3542" s="17">
        <f ca="1">f_nav_periodreturnrankingper(A3542,参数!$B$3,参数!$B$2,3)</f>
        <v>60.4683195592286</v>
      </c>
      <c r="K3542" s="17">
        <f ca="1">f_nav_adjustedreturn(A3542,参数!$B$4,参数!$B$3)</f>
        <v>-17.5842024277654</v>
      </c>
      <c r="L3542" s="17">
        <f ca="1">f_nav_periodreturnrankingper(A3542,参数!$B$4,参数!$B$3,3)</f>
        <v>19.4158075601375</v>
      </c>
      <c r="M3542" s="17">
        <f ca="1">f_nav_adjustedreturn(A3542,参数!$B$5,参数!$B$4)</f>
        <v>8.35665439390062</v>
      </c>
      <c r="N3542" s="17">
        <f ca="1">f_nav_periodreturnrankingper(A3542,参数!$B$5,参数!$B$4,3)</f>
        <v>78.988326848249</v>
      </c>
      <c r="O3542" s="17">
        <f ca="1">f_nav_adjustedreturn(A3542,参数!$B$6,参数!$B$5)</f>
        <v>19.7604790419162</v>
      </c>
      <c r="P3542" s="17">
        <f ca="1">f_nav_periodreturnrankingper(A3542,参数!$B$6,参数!$B$5,3)</f>
        <v>6.26304801670146</v>
      </c>
      <c r="Q3542" s="25">
        <f>f_return(A3542,1,参数!$B$1-365/2,参数!$B$1)</f>
        <v>6.65923506032831</v>
      </c>
      <c r="R3542" s="25">
        <f ca="1">f_return(A3542,1,参数!$B$4,参数!$B$1)</f>
        <v>9.25852656143351</v>
      </c>
      <c r="S3542" s="25">
        <f ca="1">f_return(A3542,1,参数!$B$6,参数!$B$1)</f>
        <v>11.0351165326167</v>
      </c>
      <c r="T3542" t="str">
        <f>f_info_investtype(A3542)</f>
        <v>偏股混合型基金</v>
      </c>
      <c r="U3542" t="str">
        <f>f_info_fundmanager(A3542)</f>
        <v>戴奇雷</v>
      </c>
      <c r="V3542">
        <f>f_info_manager_onthepostdays(A3542,1)</f>
        <v>2417</v>
      </c>
      <c r="W3542" s="25">
        <f ca="1">f_return_1w(A3542,"0",参数!$B$2)</f>
        <v>-3.00043802014892</v>
      </c>
      <c r="X3542" s="25">
        <f>f_return_1m(A3542,"0",参数!$B$1)</f>
        <v>2.46407949509869</v>
      </c>
      <c r="Y3542" s="25">
        <f>f_return_3m(A3542,0,参数!$B$1)</f>
        <v>4.3844049247606</v>
      </c>
      <c r="Z3542" s="25">
        <f>f_return_6m(A3542,0,参数!B3541)</f>
        <v>-8.04996530187369</v>
      </c>
      <c r="AA3542" t="str">
        <f>f_dq_status(A3542,参数!$B$1)</f>
        <v>开放申购|开放赎回</v>
      </c>
      <c r="AB3542" s="17">
        <f ca="1">f_risk_maxdownside(A3542,参数!$B$6,参数!$B$1)</f>
        <v>-22.2269227515018</v>
      </c>
      <c r="AC3542" s="17">
        <f ca="1">f_risk_maxdownside(A3542,参数!$B$4,参数!$B$1)</f>
        <v>-22.2269227515018</v>
      </c>
      <c r="AD3542" t="str">
        <f ca="1">f_risk_maxdownside_date(A3542,参数!$B$6,参数!$B$1)</f>
        <v>20180419-20181018</v>
      </c>
    </row>
    <row r="3543" spans="1:30">
      <c r="A3543" s="15" t="s">
        <v>3571</v>
      </c>
      <c r="B3543" t="str">
        <f>f_info_name(A3543)</f>
        <v>光大动态优选</v>
      </c>
      <c r="C3543" t="str">
        <f>f_info_setupdate(A3543)</f>
        <v>2009-10-28</v>
      </c>
      <c r="D3543" s="16">
        <f t="shared" si="55"/>
        <v>4107</v>
      </c>
      <c r="F3543" s="17">
        <f>f_netasset_total(A3543,参数!$B$1,100000000)</f>
        <v>2.1157886914</v>
      </c>
      <c r="G3543" s="17">
        <f ca="1">f_nav_adjustedreturn(A3543,参数!$B$2,参数!$B$1)</f>
        <v>71.6822366793258</v>
      </c>
      <c r="H3543" s="17">
        <f ca="1">f_nav_periodreturnrankingper(A3543,参数!$B$2,参数!$B$1,3)</f>
        <v>23.1339332980413</v>
      </c>
      <c r="I3543" s="17">
        <f ca="1">f_nav_adjustedreturn(A3543,参数!$B$3,参数!$B$2)</f>
        <v>31.1303583295498</v>
      </c>
      <c r="J3543" s="17">
        <f ca="1">f_nav_periodreturnrankingper(A3543,参数!$B$3,参数!$B$2,3)</f>
        <v>42.7536231884058</v>
      </c>
      <c r="K3543" s="17">
        <f ca="1">f_nav_adjustedreturn(A3543,参数!$B$4,参数!$B$3)</f>
        <v>-14.272030651341</v>
      </c>
      <c r="L3543" s="17">
        <f ca="1">f_nav_periodreturnrankingper(A3543,参数!$B$4,参数!$B$3,3)</f>
        <v>48.395378690629</v>
      </c>
      <c r="M3543" s="17">
        <f ca="1">f_nav_adjustedreturn(A3543,参数!$B$5,参数!$B$4)</f>
        <v>1.50135294337755</v>
      </c>
      <c r="N3543" s="17">
        <f ca="1">f_nav_periodreturnrankingper(A3543,参数!$B$5,参数!$B$4,3)</f>
        <v>90.3861308116627</v>
      </c>
      <c r="O3543" s="17">
        <f ca="1">f_nav_adjustedreturn(A3543,参数!$B$6,参数!$B$5)</f>
        <v>11.7917154221122</v>
      </c>
      <c r="P3543" s="17">
        <f ca="1">f_nav_periodreturnrankingper(A3543,参数!$B$6,参数!$B$5,3)</f>
        <v>12.108843537415</v>
      </c>
      <c r="Q3543" s="25">
        <f>f_return(A3543,1,参数!$B$1-365/2,参数!$B$1)</f>
        <v>59.4300447670963</v>
      </c>
      <c r="R3543" s="25">
        <f ca="1">f_return(A3543,1,参数!$B$4,参数!$B$1)</f>
        <v>24.4792231484207</v>
      </c>
      <c r="S3543" s="25">
        <f ca="1">f_return(A3543,1,参数!$B$6,参数!$B$1)</f>
        <v>16.9308421414297</v>
      </c>
      <c r="T3543" t="str">
        <f>f_info_investtype(A3543)</f>
        <v>灵活配置型基金</v>
      </c>
      <c r="U3543" t="str">
        <f>f_info_fundmanager(A3543)</f>
        <v>房雷</v>
      </c>
      <c r="V3543">
        <f>f_info_manager_onthepostdays(A3543,1)</f>
        <v>411</v>
      </c>
      <c r="W3543" s="25">
        <f ca="1">f_return_1w(A3543,"0",参数!$B$2)</f>
        <v>1.44274120829576</v>
      </c>
      <c r="X3543" s="25">
        <f>f_return_1m(A3543,"0",参数!$B$1)</f>
        <v>16.4902839937515</v>
      </c>
      <c r="Y3543" s="25">
        <f>f_return_3m(A3543,0,参数!$B$1)</f>
        <v>29.6944723557636</v>
      </c>
      <c r="Z3543" s="25">
        <f>f_return_6m(A3543,0,参数!B3542)</f>
        <v>19.6711217664561</v>
      </c>
      <c r="AA3543" t="str">
        <f>f_dq_status(A3543,参数!$B$1)</f>
        <v>开放申购|开放赎回</v>
      </c>
      <c r="AB3543" s="17">
        <f ca="1">f_risk_maxdownside(A3543,参数!$B$6,参数!$B$1)</f>
        <v>-20.9160790640054</v>
      </c>
      <c r="AC3543" s="17">
        <f ca="1">f_risk_maxdownside(A3543,参数!$B$4,参数!$B$1)</f>
        <v>-20</v>
      </c>
      <c r="AD3543" t="str">
        <f ca="1">f_risk_maxdownside_date(A3543,参数!$B$6,参数!$B$1)</f>
        <v>20161123-20181018</v>
      </c>
    </row>
    <row r="3544" spans="1:30">
      <c r="A3544" s="15" t="s">
        <v>3572</v>
      </c>
      <c r="B3544" t="str">
        <f>f_info_name(A3544)</f>
        <v>光大中小盘</v>
      </c>
      <c r="C3544" t="str">
        <f>f_info_setupdate(A3544)</f>
        <v>2010-04-14</v>
      </c>
      <c r="D3544" s="16">
        <f t="shared" si="55"/>
        <v>3939</v>
      </c>
      <c r="F3544" s="17">
        <f>f_netasset_total(A3544,参数!$B$1,100000000)</f>
        <v>1.6088790831</v>
      </c>
      <c r="G3544" s="17">
        <f ca="1">f_nav_adjustedreturn(A3544,参数!$B$2,参数!$B$1)</f>
        <v>68.1058595711109</v>
      </c>
      <c r="H3544" s="17">
        <f ca="1">f_nav_periodreturnrankingper(A3544,参数!$B$2,参数!$B$1,3)</f>
        <v>49.9509322865554</v>
      </c>
      <c r="I3544" s="17">
        <f ca="1">f_nav_adjustedreturn(A3544,参数!$B$3,参数!$B$2)</f>
        <v>41.5964253072002</v>
      </c>
      <c r="J3544" s="17">
        <f ca="1">f_nav_periodreturnrankingper(A3544,参数!$B$3,参数!$B$2,3)</f>
        <v>51.9283746556474</v>
      </c>
      <c r="K3544" s="17">
        <f ca="1">f_nav_adjustedreturn(A3544,参数!$B$4,参数!$B$3)</f>
        <v>-20.1645950107098</v>
      </c>
      <c r="L3544" s="17">
        <f ca="1">f_nav_periodreturnrankingper(A3544,参数!$B$4,参数!$B$3,3)</f>
        <v>30.5841924398625</v>
      </c>
      <c r="M3544" s="17">
        <f ca="1">f_nav_adjustedreturn(A3544,参数!$B$5,参数!$B$4)</f>
        <v>2.02965925138933</v>
      </c>
      <c r="N3544" s="17">
        <f ca="1">f_nav_periodreturnrankingper(A3544,参数!$B$5,参数!$B$4,3)</f>
        <v>90.6614785992218</v>
      </c>
      <c r="O3544" s="17">
        <f ca="1">f_nav_adjustedreturn(A3544,参数!$B$6,参数!$B$5)</f>
        <v>15.5689415502747</v>
      </c>
      <c r="P3544" s="17">
        <f ca="1">f_nav_periodreturnrankingper(A3544,参数!$B$6,参数!$B$5,3)</f>
        <v>11.6910229645094</v>
      </c>
      <c r="Q3544" s="25">
        <f>f_return(A3544,1,参数!$B$1-365/2,参数!$B$1)</f>
        <v>59.3907954511207</v>
      </c>
      <c r="R3544" s="25">
        <f ca="1">f_return(A3544,1,参数!$B$4,参数!$B$1)</f>
        <v>23.839376114082</v>
      </c>
      <c r="S3544" s="25">
        <f ca="1">f_return(A3544,1,参数!$B$6,参数!$B$1)</f>
        <v>17.4959265449527</v>
      </c>
      <c r="T3544" t="str">
        <f>f_info_investtype(A3544)</f>
        <v>偏股混合型基金</v>
      </c>
      <c r="U3544" t="str">
        <f>f_info_fundmanager(A3544)</f>
        <v>陈栋</v>
      </c>
      <c r="V3544">
        <f>f_info_manager_onthepostdays(A3544,1)</f>
        <v>404</v>
      </c>
      <c r="W3544" s="25">
        <f ca="1">f_return_1w(A3544,"0",参数!$B$2)</f>
        <v>0.846231737306539</v>
      </c>
      <c r="X3544" s="25">
        <f>f_return_1m(A3544,"0",参数!$B$1)</f>
        <v>14.8238867388429</v>
      </c>
      <c r="Y3544" s="25">
        <f>f_return_3m(A3544,0,参数!$B$1)</f>
        <v>24.8614958448754</v>
      </c>
      <c r="Z3544" s="25">
        <f>f_return_6m(A3544,0,参数!B3543)</f>
        <v>17.3890714872638</v>
      </c>
      <c r="AA3544" t="str">
        <f>f_dq_status(A3544,参数!$B$1)</f>
        <v>开放申购|开放赎回</v>
      </c>
      <c r="AB3544" s="17">
        <f ca="1">f_risk_maxdownside(A3544,参数!$B$6,参数!$B$1)</f>
        <v>-25.7305423744823</v>
      </c>
      <c r="AC3544" s="17">
        <f ca="1">f_risk_maxdownside(A3544,参数!$B$4,参数!$B$1)</f>
        <v>-23.9049382042559</v>
      </c>
      <c r="AD3544" t="str">
        <f ca="1">f_risk_maxdownside_date(A3544,参数!$B$6,参数!$B$1)</f>
        <v>20161123-20190103</v>
      </c>
    </row>
    <row r="3545" spans="1:30">
      <c r="A3545" s="15" t="s">
        <v>3573</v>
      </c>
      <c r="B3545" t="str">
        <f>f_info_name(A3545)</f>
        <v>光大添益A</v>
      </c>
      <c r="C3545" t="str">
        <f>f_info_setupdate(A3545)</f>
        <v>2011-05-16</v>
      </c>
      <c r="D3545" s="16">
        <f t="shared" si="55"/>
        <v>3542</v>
      </c>
      <c r="F3545" s="17">
        <f>f_netasset_total(A3545,参数!$B$1,100000000)</f>
        <v>28.8088382587</v>
      </c>
      <c r="G3545" s="17">
        <f ca="1">f_nav_adjustedreturn(A3545,参数!$B$2,参数!$B$1)</f>
        <v>33.825680881117</v>
      </c>
      <c r="H3545" s="17">
        <f ca="1">f_nav_periodreturnrankingper(A3545,参数!$B$2,参数!$B$1,3)</f>
        <v>2.45283018867925</v>
      </c>
      <c r="I3545" s="17">
        <f ca="1">f_nav_adjustedreturn(A3545,参数!$B$3,参数!$B$2)</f>
        <v>8.52540738347411</v>
      </c>
      <c r="J3545" s="17">
        <f ca="1">f_nav_periodreturnrankingper(A3545,参数!$B$3,参数!$B$2,3)</f>
        <v>47.2340425531915</v>
      </c>
      <c r="K3545" s="17">
        <f ca="1">f_nav_adjustedreturn(A3545,参数!$B$4,参数!$B$3)</f>
        <v>4.08263689237319</v>
      </c>
      <c r="L3545" s="17">
        <f ca="1">f_nav_periodreturnrankingper(A3545,参数!$B$4,参数!$B$3,3)</f>
        <v>21.2410501193317</v>
      </c>
      <c r="M3545" s="17">
        <f ca="1">f_nav_adjustedreturn(A3545,参数!$B$5,参数!$B$4)</f>
        <v>1.5670689561557</v>
      </c>
      <c r="N3545" s="17">
        <f ca="1">f_nav_periodreturnrankingper(A3545,参数!$B$5,参数!$B$4,3)</f>
        <v>81.2154696132597</v>
      </c>
      <c r="O3545" s="17">
        <f ca="1">f_nav_adjustedreturn(A3545,参数!$B$6,参数!$B$5)</f>
        <v>1.35388192416688</v>
      </c>
      <c r="P3545" s="17">
        <f ca="1">f_nav_periodreturnrankingper(A3545,参数!$B$6,参数!$B$5,3)</f>
        <v>52.9661016949153</v>
      </c>
      <c r="Q3545" s="25">
        <f>f_return(A3545,1,参数!$B$1-365/2,参数!$B$1)</f>
        <v>20.1958015234778</v>
      </c>
      <c r="R3545" s="25">
        <f ca="1">f_return(A3545,1,参数!$B$4,参数!$B$1)</f>
        <v>14.7524096554783</v>
      </c>
      <c r="S3545" s="25">
        <f ca="1">f_return(A3545,1,参数!$B$6,参数!$B$1)</f>
        <v>9.21511365001959</v>
      </c>
      <c r="T3545" t="str">
        <f>f_info_investtype(A3545)</f>
        <v>混合债券型二级基金</v>
      </c>
      <c r="U3545" t="str">
        <f>f_info_fundmanager(A3545)</f>
        <v>黄波</v>
      </c>
      <c r="V3545">
        <f>f_info_manager_onthepostdays(A3545,1)</f>
        <v>491</v>
      </c>
      <c r="W3545" s="25">
        <f ca="1">f_return_1w(A3545,"0",参数!$B$2)</f>
        <v>-1.97309417040359</v>
      </c>
      <c r="X3545" s="25">
        <f>f_return_1m(A3545,"0",参数!$B$1)</f>
        <v>2.46179966044144</v>
      </c>
      <c r="Y3545" s="25">
        <f>f_return_3m(A3545,0,参数!$B$1)</f>
        <v>4.28783498916481</v>
      </c>
      <c r="Z3545" s="25">
        <f>f_return_6m(A3545,0,参数!B3544)</f>
        <v>-1.15011275793908</v>
      </c>
      <c r="AA3545" t="str">
        <f>f_dq_status(A3545,参数!$B$1)</f>
        <v>暂停大额申购|开放赎回</v>
      </c>
      <c r="AB3545" s="17">
        <f ca="1">f_risk_maxdownside(A3545,参数!$B$6,参数!$B$1)</f>
        <v>-9.89399270032141</v>
      </c>
      <c r="AC3545" s="17">
        <f ca="1">f_risk_maxdownside(A3545,参数!$B$4,参数!$B$1)</f>
        <v>-9.89399270032141</v>
      </c>
      <c r="AD3545" t="str">
        <f ca="1">f_risk_maxdownside_date(A3545,参数!$B$6,参数!$B$1)</f>
        <v>20200114-20200203</v>
      </c>
    </row>
    <row r="3546" spans="1:30">
      <c r="A3546" s="15" t="s">
        <v>3574</v>
      </c>
      <c r="B3546" t="str">
        <f>f_info_name(A3546)</f>
        <v>光大行业轮动</v>
      </c>
      <c r="C3546" t="str">
        <f>f_info_setupdate(A3546)</f>
        <v>2012-02-15</v>
      </c>
      <c r="D3546" s="16">
        <f t="shared" si="55"/>
        <v>3267</v>
      </c>
      <c r="F3546" s="17">
        <f>f_netasset_total(A3546,参数!$B$1,100000000)</f>
        <v>25.1973529951</v>
      </c>
      <c r="G3546" s="17">
        <f ca="1">f_nav_adjustedreturn(A3546,参数!$B$2,参数!$B$1)</f>
        <v>91.4552644495446</v>
      </c>
      <c r="H3546" s="17">
        <f ca="1">f_nav_periodreturnrankingper(A3546,参数!$B$2,参数!$B$1,3)</f>
        <v>16.7811579980373</v>
      </c>
      <c r="I3546" s="17">
        <f ca="1">f_nav_adjustedreturn(A3546,参数!$B$3,参数!$B$2)</f>
        <v>81.9283256588338</v>
      </c>
      <c r="J3546" s="17">
        <f ca="1">f_nav_periodreturnrankingper(A3546,参数!$B$3,参数!$B$2,3)</f>
        <v>4.6831955922865</v>
      </c>
      <c r="K3546" s="17">
        <f ca="1">f_nav_adjustedreturn(A3546,参数!$B$4,参数!$B$3)</f>
        <v>-19.2878338278932</v>
      </c>
      <c r="L3546" s="17">
        <f ca="1">f_nav_periodreturnrankingper(A3546,参数!$B$4,参数!$B$3,3)</f>
        <v>26.1168384879725</v>
      </c>
      <c r="M3546" s="17">
        <f ca="1">f_nav_adjustedreturn(A3546,参数!$B$5,参数!$B$4)</f>
        <v>11.6178067318132</v>
      </c>
      <c r="N3546" s="17">
        <f ca="1">f_nav_periodreturnrankingper(A3546,参数!$B$5,参数!$B$4,3)</f>
        <v>71.011673151751</v>
      </c>
      <c r="O3546" s="17">
        <f ca="1">f_nav_adjustedreturn(A3546,参数!$B$6,参数!$B$5)</f>
        <v>12.1506682867558</v>
      </c>
      <c r="P3546" s="17">
        <f ca="1">f_nav_periodreturnrankingper(A3546,参数!$B$6,参数!$B$5,3)</f>
        <v>20.4592901878914</v>
      </c>
      <c r="Q3546" s="25">
        <f>f_return(A3546,1,参数!$B$1-365/2,参数!$B$1)</f>
        <v>83.7150011729087</v>
      </c>
      <c r="R3546" s="25">
        <f ca="1">f_return(A3546,1,参数!$B$4,参数!$B$1)</f>
        <v>41.0909044089929</v>
      </c>
      <c r="S3546" s="25">
        <f ca="1">f_return(A3546,1,参数!$B$6,参数!$B$1)</f>
        <v>28.0954626371201</v>
      </c>
      <c r="T3546" t="str">
        <f>f_info_investtype(A3546)</f>
        <v>偏股混合型基金</v>
      </c>
      <c r="U3546" t="str">
        <f>f_info_fundmanager(A3546)</f>
        <v>詹佳</v>
      </c>
      <c r="V3546">
        <f>f_info_manager_onthepostdays(A3546,1)</f>
        <v>110</v>
      </c>
      <c r="W3546" s="25">
        <f ca="1">f_return_1w(A3546,"0",参数!$B$2)</f>
        <v>0.565371024734985</v>
      </c>
      <c r="X3546" s="25">
        <f>f_return_1m(A3546,"0",参数!$B$1)</f>
        <v>16.5638348362601</v>
      </c>
      <c r="Y3546" s="25">
        <f>f_return_3m(A3546,0,参数!$B$1)</f>
        <v>35.2735061130596</v>
      </c>
      <c r="Z3546" s="25">
        <f>f_return_6m(A3546,0,参数!B3545)</f>
        <v>33.4627188619212</v>
      </c>
      <c r="AA3546" t="str">
        <f>f_dq_status(A3546,参数!$B$1)</f>
        <v>开放申购|开放赎回</v>
      </c>
      <c r="AB3546" s="17">
        <f ca="1">f_risk_maxdownside(A3546,参数!$B$6,参数!$B$1)</f>
        <v>-34.0888485947416</v>
      </c>
      <c r="AC3546" s="17">
        <f ca="1">f_risk_maxdownside(A3546,参数!$B$4,参数!$B$1)</f>
        <v>-30.6297709923664</v>
      </c>
      <c r="AD3546" t="str">
        <f ca="1">f_risk_maxdownside_date(A3546,参数!$B$6,参数!$B$1)</f>
        <v>20171114-20181018</v>
      </c>
    </row>
    <row r="3547" spans="1:30">
      <c r="A3547" s="15" t="s">
        <v>3575</v>
      </c>
      <c r="B3547" t="str">
        <f>f_info_name(A3547)</f>
        <v>上投摩根核心优选</v>
      </c>
      <c r="C3547" t="str">
        <f>f_info_setupdate(A3547)</f>
        <v>2012-11-28</v>
      </c>
      <c r="D3547" s="16">
        <f t="shared" si="55"/>
        <v>2980</v>
      </c>
      <c r="F3547" s="17">
        <f>f_netasset_total(A3547,参数!$B$1,100000000)</f>
        <v>9.1015977079</v>
      </c>
      <c r="G3547" s="17">
        <f ca="1">f_nav_adjustedreturn(A3547,参数!$B$2,参数!$B$1)</f>
        <v>86.4934251721979</v>
      </c>
      <c r="H3547" s="17">
        <f ca="1">f_nav_periodreturnrankingper(A3547,参数!$B$2,参数!$B$1,3)</f>
        <v>22.7674190382728</v>
      </c>
      <c r="I3547" s="17">
        <f ca="1">f_nav_adjustedreturn(A3547,参数!$B$3,参数!$B$2)</f>
        <v>66.9628855201255</v>
      </c>
      <c r="J3547" s="17">
        <f ca="1">f_nav_periodreturnrankingper(A3547,参数!$B$3,参数!$B$2,3)</f>
        <v>11.0192837465565</v>
      </c>
      <c r="K3547" s="17">
        <f ca="1">f_nav_adjustedreturn(A3547,参数!$B$4,参数!$B$3)</f>
        <v>-29.6156169008237</v>
      </c>
      <c r="L3547" s="17">
        <f ca="1">f_nav_periodreturnrankingper(A3547,参数!$B$4,参数!$B$3,3)</f>
        <v>78.5223367697594</v>
      </c>
      <c r="M3547" s="17">
        <f ca="1">f_nav_adjustedreturn(A3547,参数!$B$5,参数!$B$4)</f>
        <v>44.1805225653207</v>
      </c>
      <c r="N3547" s="17">
        <f ca="1">f_nav_periodreturnrankingper(A3547,参数!$B$5,参数!$B$4,3)</f>
        <v>7.39299610894942</v>
      </c>
      <c r="O3547" s="17">
        <f ca="1">f_nav_adjustedreturn(A3547,参数!$B$6,参数!$B$5)</f>
        <v>-9.9360341151386</v>
      </c>
      <c r="P3547" s="17">
        <f ca="1">f_nav_periodreturnrankingper(A3547,参数!$B$6,参数!$B$5,3)</f>
        <v>87.6826722338205</v>
      </c>
      <c r="Q3547" s="25">
        <f>f_return(A3547,1,参数!$B$1-365/2,参数!$B$1)</f>
        <v>82.8615256988847</v>
      </c>
      <c r="R3547" s="25">
        <f ca="1">f_return(A3547,1,参数!$B$4,参数!$B$1)</f>
        <v>29.8622593476494</v>
      </c>
      <c r="S3547" s="25">
        <f ca="1">f_return(A3547,1,参数!$B$6,参数!$B$1)</f>
        <v>23.156119098468</v>
      </c>
      <c r="T3547" t="str">
        <f>f_info_investtype(A3547)</f>
        <v>偏股混合型基金</v>
      </c>
      <c r="U3547" t="str">
        <f>f_info_fundmanager(A3547)</f>
        <v>孙芳</v>
      </c>
      <c r="V3547">
        <f>f_info_manager_onthepostdays(A3547,1)</f>
        <v>2997</v>
      </c>
      <c r="W3547" s="25">
        <f ca="1">f_return_1w(A3547,"0",参数!$B$2)</f>
        <v>1.23613312202854</v>
      </c>
      <c r="X3547" s="25">
        <f>f_return_1m(A3547,"0",参数!$B$1)</f>
        <v>16.2876051773617</v>
      </c>
      <c r="Y3547" s="25">
        <f>f_return_3m(A3547,0,参数!$B$1)</f>
        <v>34.9784726943123</v>
      </c>
      <c r="Z3547" s="25">
        <f>f_return_6m(A3547,0,参数!B3546)</f>
        <v>27.9191489361702</v>
      </c>
      <c r="AA3547" t="str">
        <f>f_dq_status(A3547,参数!$B$1)</f>
        <v>开放申购|开放赎回</v>
      </c>
      <c r="AB3547" s="17">
        <f ca="1">f_risk_maxdownside(A3547,参数!$B$6,参数!$B$1)</f>
        <v>-40.3008566023586</v>
      </c>
      <c r="AC3547" s="17">
        <f ca="1">f_risk_maxdownside(A3547,参数!$B$4,参数!$B$1)</f>
        <v>-37.085701970682</v>
      </c>
      <c r="AD3547" t="str">
        <f ca="1">f_risk_maxdownside_date(A3547,参数!$B$6,参数!$B$1)</f>
        <v>20171111-20190103</v>
      </c>
    </row>
    <row r="3548" spans="1:30">
      <c r="A3548" s="15" t="s">
        <v>3576</v>
      </c>
      <c r="B3548" t="str">
        <f>f_info_name(A3548)</f>
        <v>上投摩根智选30</v>
      </c>
      <c r="C3548" t="str">
        <f>f_info_setupdate(A3548)</f>
        <v>2013-03-06</v>
      </c>
      <c r="D3548" s="16">
        <f t="shared" si="55"/>
        <v>2882</v>
      </c>
      <c r="F3548" s="17">
        <f>f_netasset_total(A3548,参数!$B$1,100000000)</f>
        <v>13.6677066669</v>
      </c>
      <c r="G3548" s="17">
        <f ca="1">f_nav_adjustedreturn(A3548,参数!$B$2,参数!$B$1)</f>
        <v>108.413111342352</v>
      </c>
      <c r="H3548" s="17">
        <f ca="1">f_nav_periodreturnrankingper(A3548,参数!$B$2,参数!$B$1,3)</f>
        <v>5.88812561334642</v>
      </c>
      <c r="I3548" s="17">
        <f ca="1">f_nav_adjustedreturn(A3548,参数!$B$3,参数!$B$2)</f>
        <v>70.5143198879637</v>
      </c>
      <c r="J3548" s="17">
        <f ca="1">f_nav_periodreturnrankingper(A3548,参数!$B$3,参数!$B$2,3)</f>
        <v>8.40220385674931</v>
      </c>
      <c r="K3548" s="17">
        <f ca="1">f_nav_adjustedreturn(A3548,参数!$B$4,参数!$B$3)</f>
        <v>-32.4642126789366</v>
      </c>
      <c r="L3548" s="17">
        <f ca="1">f_nav_periodreturnrankingper(A3548,参数!$B$4,参数!$B$3,3)</f>
        <v>89.0034364261168</v>
      </c>
      <c r="M3548" s="17">
        <f ca="1">f_nav_adjustedreturn(A3548,参数!$B$5,参数!$B$4)</f>
        <v>29.3456708526107</v>
      </c>
      <c r="N3548" s="17">
        <f ca="1">f_nav_periodreturnrankingper(A3548,参数!$B$5,参数!$B$4,3)</f>
        <v>29.5719844357977</v>
      </c>
      <c r="O3548" s="17">
        <f ca="1">f_nav_adjustedreturn(A3548,参数!$B$6,参数!$B$5)</f>
        <v>5.71030640668524</v>
      </c>
      <c r="P3548" s="17">
        <f ca="1">f_nav_periodreturnrankingper(A3548,参数!$B$6,参数!$B$5,3)</f>
        <v>40.9185803757829</v>
      </c>
      <c r="Q3548" s="25">
        <f>f_return(A3548,1,参数!$B$1-365/2,参数!$B$1)</f>
        <v>94.2825433362745</v>
      </c>
      <c r="R3548" s="25">
        <f ca="1">f_return(A3548,1,参数!$B$4,参数!$B$1)</f>
        <v>33.8518306157699</v>
      </c>
      <c r="S3548" s="25">
        <f ca="1">f_return(A3548,1,参数!$B$6,参数!$B$1)</f>
        <v>26.6993028140827</v>
      </c>
      <c r="T3548" t="str">
        <f>f_info_investtype(A3548)</f>
        <v>偏股混合型基金</v>
      </c>
      <c r="U3548" t="str">
        <f>f_info_fundmanager(A3548)</f>
        <v>李德辉</v>
      </c>
      <c r="V3548">
        <f>f_info_manager_onthepostdays(A3548,1)</f>
        <v>685</v>
      </c>
      <c r="W3548" s="25">
        <f ca="1">f_return_1w(A3548,"0",参数!$B$2)</f>
        <v>0.208550573514072</v>
      </c>
      <c r="X3548" s="25">
        <f>f_return_1m(A3548,"0",参数!$B$1)</f>
        <v>13.6175402768323</v>
      </c>
      <c r="Y3548" s="25">
        <f>f_return_3m(A3548,0,参数!$B$1)</f>
        <v>30.8197256694971</v>
      </c>
      <c r="Z3548" s="25">
        <f>f_return_6m(A3548,0,参数!B3547)</f>
        <v>42.2429589412962</v>
      </c>
      <c r="AA3548" t="str">
        <f>f_dq_status(A3548,参数!$B$1)</f>
        <v>开放申购|开放赎回</v>
      </c>
      <c r="AB3548" s="17">
        <f ca="1">f_risk_maxdownside(A3548,参数!$B$6,参数!$B$1)</f>
        <v>-46.5095986038394</v>
      </c>
      <c r="AC3548" s="17">
        <f ca="1">f_risk_maxdownside(A3548,参数!$B$4,参数!$B$1)</f>
        <v>-41.7300380228137</v>
      </c>
      <c r="AD3548" t="str">
        <f ca="1">f_risk_maxdownside_date(A3548,参数!$B$6,参数!$B$1)</f>
        <v>20171114-20190103</v>
      </c>
    </row>
    <row r="3549" spans="1:30">
      <c r="A3549" s="15" t="s">
        <v>3577</v>
      </c>
      <c r="B3549" t="str">
        <f>f_info_name(A3549)</f>
        <v>上投摩根强化回报A</v>
      </c>
      <c r="C3549" t="str">
        <f>f_info_setupdate(A3549)</f>
        <v>2011-08-10</v>
      </c>
      <c r="D3549" s="16">
        <f t="shared" si="55"/>
        <v>3456</v>
      </c>
      <c r="F3549" s="17">
        <f>f_netasset_total(A3549,参数!$B$1,100000000)</f>
        <v>5.5443489647</v>
      </c>
      <c r="G3549" s="17">
        <f ca="1">f_nav_adjustedreturn(A3549,参数!$B$2,参数!$B$1)</f>
        <v>6.97077690662865</v>
      </c>
      <c r="H3549" s="17">
        <f ca="1">f_nav_periodreturnrankingper(A3549,参数!$B$2,参数!$B$1,3)</f>
        <v>68.6792452830189</v>
      </c>
      <c r="I3549" s="17">
        <f ca="1">f_nav_adjustedreturn(A3549,参数!$B$3,参数!$B$2)</f>
        <v>9.52380952380954</v>
      </c>
      <c r="J3549" s="17">
        <f ca="1">f_nav_periodreturnrankingper(A3549,参数!$B$3,参数!$B$2,3)</f>
        <v>41.063829787234</v>
      </c>
      <c r="K3549" s="17">
        <f ca="1">f_nav_adjustedreturn(A3549,参数!$B$4,参数!$B$3)</f>
        <v>-1.91424196018378</v>
      </c>
      <c r="L3549" s="17">
        <f ca="1">f_nav_periodreturnrankingper(A3549,参数!$B$4,参数!$B$3,3)</f>
        <v>64.200477326969</v>
      </c>
      <c r="M3549" s="17">
        <f ca="1">f_nav_adjustedreturn(A3549,参数!$B$5,参数!$B$4)</f>
        <v>2.18921032056295</v>
      </c>
      <c r="N3549" s="17">
        <f ca="1">f_nav_periodreturnrankingper(A3549,参数!$B$5,参数!$B$4,3)</f>
        <v>73.4806629834254</v>
      </c>
      <c r="O3549" s="17">
        <f ca="1">f_nav_adjustedreturn(A3549,参数!$B$6,参数!$B$5)</f>
        <v>1.66931637519873</v>
      </c>
      <c r="P3549" s="17">
        <f ca="1">f_nav_periodreturnrankingper(A3549,参数!$B$6,参数!$B$5,3)</f>
        <v>47.0338983050847</v>
      </c>
      <c r="Q3549" s="25">
        <f>f_return(A3549,1,参数!$B$1-365/2,参数!$B$1)</f>
        <v>5.89285042668255</v>
      </c>
      <c r="R3549" s="25">
        <f ca="1">f_return(A3549,1,参数!$B$4,参数!$B$1)</f>
        <v>4.73894242124413</v>
      </c>
      <c r="S3549" s="25">
        <f ca="1">f_return(A3549,1,参数!$B$6,参数!$B$1)</f>
        <v>3.58852664737095</v>
      </c>
      <c r="T3549" t="str">
        <f>f_info_investtype(A3549)</f>
        <v>混合债券型二级基金</v>
      </c>
      <c r="U3549" t="str">
        <f>f_info_fundmanager(A3549)</f>
        <v>陈圆明</v>
      </c>
      <c r="V3549">
        <f>f_info_manager_onthepostdays(A3549,1)</f>
        <v>454</v>
      </c>
      <c r="W3549" s="25">
        <f ca="1">f_return_1w(A3549,"0",参数!$B$2)</f>
        <v>-0.0712250712250633</v>
      </c>
      <c r="X3549" s="25">
        <f>f_return_1m(A3549,"0",参数!$B$1)</f>
        <v>0.751879699248122</v>
      </c>
      <c r="Y3549" s="25">
        <f>f_return_3m(A3549,0,参数!$B$1)</f>
        <v>2.01196302338227</v>
      </c>
      <c r="Z3549" s="25">
        <f>f_return_6m(A3549,0,参数!B3548)</f>
        <v>2.05671335838742</v>
      </c>
      <c r="AA3549" t="str">
        <f>f_dq_status(A3549,参数!$B$1)</f>
        <v>开放申购|开放赎回</v>
      </c>
      <c r="AB3549" s="17">
        <f ca="1">f_risk_maxdownside(A3549,参数!$B$6,参数!$B$1)</f>
        <v>-4.18569254185694</v>
      </c>
      <c r="AC3549" s="17">
        <f ca="1">f_risk_maxdownside(A3549,参数!$B$4,参数!$B$1)</f>
        <v>-3.67253251721501</v>
      </c>
      <c r="AD3549" t="str">
        <f ca="1">f_risk_maxdownside_date(A3549,参数!$B$6,参数!$B$1)</f>
        <v>20171111-20181029</v>
      </c>
    </row>
    <row r="3550" spans="1:30">
      <c r="A3550" s="15" t="s">
        <v>3578</v>
      </c>
      <c r="B3550" t="str">
        <f>f_info_name(A3550)</f>
        <v>上投摩根双息平衡A</v>
      </c>
      <c r="C3550" t="str">
        <f>f_info_setupdate(A3550)</f>
        <v>2006-04-26</v>
      </c>
      <c r="D3550" s="16">
        <f t="shared" si="55"/>
        <v>5388</v>
      </c>
      <c r="F3550" s="17">
        <f>f_netasset_total(A3550,参数!$B$1,100000000)</f>
        <v>11.9226691604</v>
      </c>
      <c r="G3550" s="17">
        <f ca="1">f_nav_adjustedreturn(A3550,参数!$B$2,参数!$B$1)</f>
        <v>28.887417218543</v>
      </c>
      <c r="H3550" s="17">
        <f ca="1">f_nav_periodreturnrankingper(A3550,参数!$B$2,参数!$B$1,3)</f>
        <v>70.6666666666667</v>
      </c>
      <c r="I3550" s="17">
        <f ca="1">f_nav_adjustedreturn(A3550,参数!$B$3,参数!$B$2)</f>
        <v>15.7620361852193</v>
      </c>
      <c r="J3550" s="17">
        <f ca="1">f_nav_periodreturnrankingper(A3550,参数!$B$3,参数!$B$2,3)</f>
        <v>71.4285714285714</v>
      </c>
      <c r="K3550" s="17">
        <f ca="1">f_nav_adjustedreturn(A3550,参数!$B$4,参数!$B$3)</f>
        <v>-28.0291326418009</v>
      </c>
      <c r="L3550" s="17">
        <f ca="1">f_nav_periodreturnrankingper(A3550,参数!$B$4,参数!$B$3,3)</f>
        <v>96.969696969697</v>
      </c>
      <c r="M3550" s="17">
        <f ca="1">f_nav_adjustedreturn(A3550,参数!$B$5,参数!$B$4)</f>
        <v>12.841973766396</v>
      </c>
      <c r="N3550" s="17">
        <f ca="1">f_nav_periodreturnrankingper(A3550,参数!$B$5,参数!$B$4,3)</f>
        <v>70</v>
      </c>
      <c r="O3550" s="17">
        <f ca="1">f_nav_adjustedreturn(A3550,参数!$B$6,参数!$B$5)</f>
        <v>-2.84365924491772</v>
      </c>
      <c r="P3550" s="17">
        <f ca="1">f_nav_periodreturnrankingper(A3550,参数!$B$6,参数!$B$5,3)</f>
        <v>78.5714285714286</v>
      </c>
      <c r="Q3550" s="25">
        <f>f_return(A3550,1,参数!$B$1-365/2,参数!$B$1)</f>
        <v>30.590471878685</v>
      </c>
      <c r="R3550" s="25">
        <f ca="1">f_return(A3550,1,参数!$B$4,参数!$B$1)</f>
        <v>2.40041819456485</v>
      </c>
      <c r="S3550" s="25">
        <f ca="1">f_return(A3550,1,参数!$B$6,参数!$B$1)</f>
        <v>3.31845313906796</v>
      </c>
      <c r="T3550" t="str">
        <f>f_info_investtype(A3550)</f>
        <v>平衡混合型基金</v>
      </c>
      <c r="U3550" t="str">
        <f>f_info_fundmanager(A3550)</f>
        <v>孙芳,李博</v>
      </c>
      <c r="V3550">
        <f>f_info_manager_onthepostdays(A3550,1)</f>
        <v>3353</v>
      </c>
      <c r="W3550" s="25">
        <f ca="1">f_return_1w(A3550,"0",参数!$B$2)</f>
        <v>-2.98123875610382</v>
      </c>
      <c r="X3550" s="25">
        <f>f_return_1m(A3550,"0",参数!$B$1)</f>
        <v>9.0674736606142</v>
      </c>
      <c r="Y3550" s="25">
        <f>f_return_3m(A3550,0,参数!$B$1)</f>
        <v>14.3881509345245</v>
      </c>
      <c r="Z3550" s="25">
        <f>f_return_6m(A3550,0,参数!B3549)</f>
        <v>13.8974184010008</v>
      </c>
      <c r="AA3550" t="str">
        <f>f_dq_status(A3550,参数!$B$1)</f>
        <v>开放申购|开放赎回</v>
      </c>
      <c r="AB3550" s="17">
        <f ca="1">f_risk_maxdownside(A3550,参数!$B$6,参数!$B$1)</f>
        <v>-38.3516376712994</v>
      </c>
      <c r="AC3550" s="17">
        <f ca="1">f_risk_maxdownside(A3550,参数!$B$4,参数!$B$1)</f>
        <v>-31.5010799136069</v>
      </c>
      <c r="AD3550" t="str">
        <f ca="1">f_risk_maxdownside_date(A3550,参数!$B$6,参数!$B$1)</f>
        <v>20171114-20190103</v>
      </c>
    </row>
    <row r="3551" spans="1:30">
      <c r="A3551" s="15" t="s">
        <v>3579</v>
      </c>
      <c r="B3551" t="str">
        <f>f_info_name(A3551)</f>
        <v>上投摩根双核平衡</v>
      </c>
      <c r="C3551" t="str">
        <f>f_info_setupdate(A3551)</f>
        <v>2008-05-21</v>
      </c>
      <c r="D3551" s="16">
        <f t="shared" si="55"/>
        <v>4632</v>
      </c>
      <c r="F3551" s="17">
        <f>f_netasset_total(A3551,参数!$B$1,100000000)</f>
        <v>7.7637880868</v>
      </c>
      <c r="G3551" s="17">
        <f ca="1">f_nav_adjustedreturn(A3551,参数!$B$2,参数!$B$1)</f>
        <v>60.0933126953453</v>
      </c>
      <c r="H3551" s="17">
        <f ca="1">f_nav_periodreturnrankingper(A3551,参数!$B$2,参数!$B$1,3)</f>
        <v>61.3346418056919</v>
      </c>
      <c r="I3551" s="17">
        <f ca="1">f_nav_adjustedreturn(A3551,参数!$B$3,参数!$B$2)</f>
        <v>65.2843066928861</v>
      </c>
      <c r="J3551" s="17">
        <f ca="1">f_nav_periodreturnrankingper(A3551,参数!$B$3,参数!$B$2,3)</f>
        <v>13.3608815426997</v>
      </c>
      <c r="K3551" s="17">
        <f ca="1">f_nav_adjustedreturn(A3551,参数!$B$4,参数!$B$3)</f>
        <v>-20.2574605032183</v>
      </c>
      <c r="L3551" s="17">
        <f ca="1">f_nav_periodreturnrankingper(A3551,参数!$B$4,参数!$B$3,3)</f>
        <v>30.9278350515464</v>
      </c>
      <c r="M3551" s="17">
        <f ca="1">f_nav_adjustedreturn(A3551,参数!$B$5,参数!$B$4)</f>
        <v>17.1684099713722</v>
      </c>
      <c r="N3551" s="17">
        <f ca="1">f_nav_periodreturnrankingper(A3551,参数!$B$5,参数!$B$4,3)</f>
        <v>60.1167315175097</v>
      </c>
      <c r="O3551" s="17">
        <f ca="1">f_nav_adjustedreturn(A3551,参数!$B$6,参数!$B$5)</f>
        <v>10.1659042807401</v>
      </c>
      <c r="P3551" s="17">
        <f ca="1">f_nav_periodreturnrankingper(A3551,参数!$B$6,参数!$B$5,3)</f>
        <v>26.0960334029228</v>
      </c>
      <c r="Q3551" s="25">
        <f>f_return(A3551,1,参数!$B$1-365/2,参数!$B$1)</f>
        <v>71.6586085496509</v>
      </c>
      <c r="R3551" s="25">
        <f ca="1">f_return(A3551,1,参数!$B$4,参数!$B$1)</f>
        <v>28.2329583043988</v>
      </c>
      <c r="S3551" s="25">
        <f ca="1">f_return(A3551,1,参数!$B$6,参数!$B$1)</f>
        <v>22.0836244642862</v>
      </c>
      <c r="T3551" t="str">
        <f>f_info_investtype(A3551)</f>
        <v>偏股混合型基金</v>
      </c>
      <c r="U3551" t="str">
        <f>f_info_fundmanager(A3551)</f>
        <v>陈思郁</v>
      </c>
      <c r="V3551">
        <f>f_info_manager_onthepostdays(A3551,1)</f>
        <v>2018</v>
      </c>
      <c r="W3551" s="25">
        <f ca="1">f_return_1w(A3551,"0",参数!$B$2)</f>
        <v>1.91296509589865</v>
      </c>
      <c r="X3551" s="25">
        <f>f_return_1m(A3551,"0",参数!$B$1)</f>
        <v>9.71742740067254</v>
      </c>
      <c r="Y3551" s="25">
        <f>f_return_3m(A3551,0,参数!$B$1)</f>
        <v>26.4529014811943</v>
      </c>
      <c r="Z3551" s="25">
        <f>f_return_6m(A3551,0,参数!B3550)</f>
        <v>25.6329700665943</v>
      </c>
      <c r="AA3551" t="str">
        <f>f_dq_status(A3551,参数!$B$1)</f>
        <v>开放申购|开放赎回</v>
      </c>
      <c r="AB3551" s="17">
        <f ca="1">f_risk_maxdownside(A3551,参数!$B$6,参数!$B$1)</f>
        <v>-28.4362516237943</v>
      </c>
      <c r="AC3551" s="17">
        <f ca="1">f_risk_maxdownside(A3551,参数!$B$4,参数!$B$1)</f>
        <v>-24.0281030444965</v>
      </c>
      <c r="AD3551" t="str">
        <f ca="1">f_risk_maxdownside_date(A3551,参数!$B$6,参数!$B$1)</f>
        <v>20171114-20181018</v>
      </c>
    </row>
    <row r="3552" spans="1:30">
      <c r="A3552" s="15" t="s">
        <v>3580</v>
      </c>
      <c r="B3552" t="str">
        <f>f_info_name(A3552)</f>
        <v>上投摩根中国优势</v>
      </c>
      <c r="C3552" t="str">
        <f>f_info_setupdate(A3552)</f>
        <v>2004-09-15</v>
      </c>
      <c r="D3552" s="16">
        <f t="shared" si="55"/>
        <v>5976</v>
      </c>
      <c r="F3552" s="17">
        <f>f_netasset_total(A3552,参数!$B$1,100000000)</f>
        <v>18.4282381836</v>
      </c>
      <c r="G3552" s="17">
        <f ca="1">f_nav_adjustedreturn(A3552,参数!$B$2,参数!$B$1)</f>
        <v>84.6404743500495</v>
      </c>
      <c r="H3552" s="17">
        <f ca="1">f_nav_periodreturnrankingper(A3552,参数!$B$2,参数!$B$1,3)</f>
        <v>25.0245338567223</v>
      </c>
      <c r="I3552" s="17">
        <f ca="1">f_nav_adjustedreturn(A3552,参数!$B$3,参数!$B$2)</f>
        <v>66.6297526762643</v>
      </c>
      <c r="J3552" s="17">
        <f ca="1">f_nav_periodreturnrankingper(A3552,参数!$B$3,参数!$B$2,3)</f>
        <v>11.4325068870523</v>
      </c>
      <c r="K3552" s="17">
        <f ca="1">f_nav_adjustedreturn(A3552,参数!$B$4,参数!$B$3)</f>
        <v>-34.4067796610169</v>
      </c>
      <c r="L3552" s="17">
        <f ca="1">f_nav_periodreturnrankingper(A3552,参数!$B$4,参数!$B$3,3)</f>
        <v>93.9862542955326</v>
      </c>
      <c r="M3552" s="17">
        <f ca="1">f_nav_adjustedreturn(A3552,参数!$B$5,参数!$B$4)</f>
        <v>24.3753135975916</v>
      </c>
      <c r="N3552" s="17">
        <f ca="1">f_nav_periodreturnrankingper(A3552,参数!$B$5,参数!$B$4,3)</f>
        <v>41.4396887159533</v>
      </c>
      <c r="O3552" s="17">
        <f ca="1">f_nav_adjustedreturn(A3552,参数!$B$6,参数!$B$5)</f>
        <v>-1.84530820573222</v>
      </c>
      <c r="P3552" s="17">
        <f ca="1">f_nav_periodreturnrankingper(A3552,参数!$B$6,参数!$B$5,3)</f>
        <v>67.6409185803758</v>
      </c>
      <c r="Q3552" s="25">
        <f>f_return(A3552,1,参数!$B$1-365/2,参数!$B$1)</f>
        <v>97.1111657241453</v>
      </c>
      <c r="R3552" s="25">
        <f ca="1">f_return(A3552,1,参数!$B$4,参数!$B$1)</f>
        <v>26.3436426290386</v>
      </c>
      <c r="S3552" s="25">
        <f ca="1">f_return(A3552,1,参数!$B$6,参数!$B$1)</f>
        <v>19.6461663060987</v>
      </c>
      <c r="T3552" t="str">
        <f>f_info_investtype(A3552)</f>
        <v>偏股混合型基金</v>
      </c>
      <c r="U3552" t="str">
        <f>f_info_fundmanager(A3552)</f>
        <v>杜猛</v>
      </c>
      <c r="V3552">
        <f>f_info_manager_onthepostdays(A3552,1)</f>
        <v>685</v>
      </c>
      <c r="W3552" s="25">
        <f ca="1">f_return_1w(A3552,"0",参数!$B$2)</f>
        <v>0.504675671663961</v>
      </c>
      <c r="X3552" s="25">
        <f>f_return_1m(A3552,"0",参数!$B$1)</f>
        <v>19.4018325954906</v>
      </c>
      <c r="Y3552" s="25">
        <f>f_return_3m(A3552,0,参数!$B$1)</f>
        <v>40.7408141195751</v>
      </c>
      <c r="Z3552" s="25">
        <f>f_return_6m(A3552,0,参数!B3551)</f>
        <v>32.8256721747277</v>
      </c>
      <c r="AA3552" t="str">
        <f>f_dq_status(A3552,参数!$B$1)</f>
        <v>开放申购|开放赎回</v>
      </c>
      <c r="AB3552" s="17">
        <f ca="1">f_risk_maxdownside(A3552,参数!$B$6,参数!$B$1)</f>
        <v>-47.445652173913</v>
      </c>
      <c r="AC3552" s="17">
        <f ca="1">f_risk_maxdownside(A3552,参数!$B$4,参数!$B$1)</f>
        <v>-41.9567827130852</v>
      </c>
      <c r="AD3552" t="str">
        <f ca="1">f_risk_maxdownside_date(A3552,参数!$B$6,参数!$B$1)</f>
        <v>20171114-20190103</v>
      </c>
    </row>
    <row r="3553" spans="1:30">
      <c r="A3553" s="15" t="s">
        <v>3581</v>
      </c>
      <c r="B3553" t="str">
        <f>f_info_name(A3553)</f>
        <v>上投摩根大盘蓝筹</v>
      </c>
      <c r="C3553" t="str">
        <f>f_info_setupdate(A3553)</f>
        <v>2010-12-20</v>
      </c>
      <c r="D3553" s="16">
        <f t="shared" si="55"/>
        <v>3689</v>
      </c>
      <c r="F3553" s="17">
        <f>f_netasset_total(A3553,参数!$B$1,100000000)</f>
        <v>5.5929485128</v>
      </c>
      <c r="G3553" s="17">
        <f ca="1">f_nav_adjustedreturn(A3553,参数!$B$2,参数!$B$1)</f>
        <v>70.9994952044422</v>
      </c>
      <c r="H3553" s="17">
        <f ca="1">f_nav_periodreturnrankingper(A3553,参数!$B$2,参数!$B$1,3)</f>
        <v>47.7941176470588</v>
      </c>
      <c r="I3553" s="17">
        <f ca="1">f_nav_adjustedreturn(A3553,参数!$B$3,参数!$B$2)</f>
        <v>52.1505376344086</v>
      </c>
      <c r="J3553" s="17">
        <f ca="1">f_nav_periodreturnrankingper(A3553,参数!$B$3,参数!$B$2,3)</f>
        <v>38.6430678466077</v>
      </c>
      <c r="K3553" s="17">
        <f ca="1">f_nav_adjustedreturn(A3553,参数!$B$4,参数!$B$3)</f>
        <v>-30.7446808510638</v>
      </c>
      <c r="L3553" s="17">
        <f ca="1">f_nav_periodreturnrankingper(A3553,参数!$B$4,参数!$B$3,3)</f>
        <v>86.1818181818182</v>
      </c>
      <c r="M3553" s="17">
        <f ca="1">f_nav_adjustedreturn(A3553,参数!$B$5,参数!$B$4)</f>
        <v>47.2698907956318</v>
      </c>
      <c r="N3553" s="17">
        <f ca="1">f_nav_periodreturnrankingper(A3553,参数!$B$5,参数!$B$4,3)</f>
        <v>6.37254901960784</v>
      </c>
      <c r="O3553" s="17">
        <f ca="1">f_nav_adjustedreturn(A3553,参数!$B$6,参数!$B$5)</f>
        <v>2.87081339712919</v>
      </c>
      <c r="P3553" s="17">
        <f ca="1">f_nav_periodreturnrankingper(A3553,参数!$B$6,参数!$B$5,3)</f>
        <v>62.5</v>
      </c>
      <c r="Q3553" s="25">
        <f>f_return(A3553,1,参数!$B$1-365/2,参数!$B$1)</f>
        <v>81.9726463270288</v>
      </c>
      <c r="R3553" s="25">
        <f ca="1">f_return(A3553,1,参数!$B$4,参数!$B$1)</f>
        <v>21.6641736483646</v>
      </c>
      <c r="S3553" s="25">
        <f ca="1">f_return(A3553,1,参数!$B$6,参数!$B$1)</f>
        <v>21.961249128134</v>
      </c>
      <c r="T3553" t="str">
        <f>f_info_investtype(A3553)</f>
        <v>普通股票型基金</v>
      </c>
      <c r="U3553" t="str">
        <f>f_info_fundmanager(A3553)</f>
        <v>朱晓龙</v>
      </c>
      <c r="V3553">
        <f>f_info_manager_onthepostdays(A3553,1)</f>
        <v>573</v>
      </c>
      <c r="W3553" s="25">
        <f ca="1">f_return_1w(A3553,"0",参数!$B$2)</f>
        <v>-0.602107375815354</v>
      </c>
      <c r="X3553" s="25">
        <f>f_return_1m(A3553,"0",参数!$B$1)</f>
        <v>11.2333355224273</v>
      </c>
      <c r="Y3553" s="25">
        <f>f_return_3m(A3553,0,参数!$B$1)</f>
        <v>23.7216946676406</v>
      </c>
      <c r="Z3553" s="25">
        <f>f_return_6m(A3553,0,参数!B3552)</f>
        <v>27.5167785234899</v>
      </c>
      <c r="AA3553" t="str">
        <f>f_dq_status(A3553,参数!$B$1)</f>
        <v>开放申购|开放赎回</v>
      </c>
      <c r="AB3553" s="17">
        <f ca="1">f_risk_maxdownside(A3553,参数!$B$6,参数!$B$1)</f>
        <v>-37.5193000514668</v>
      </c>
      <c r="AC3553" s="17">
        <f ca="1">f_risk_maxdownside(A3553,参数!$B$4,参数!$B$1)</f>
        <v>-35.6991525423729</v>
      </c>
      <c r="AD3553" t="str">
        <f ca="1">f_risk_maxdownside_date(A3553,参数!$B$6,参数!$B$1)</f>
        <v>20171122-20190103</v>
      </c>
    </row>
    <row r="3554" spans="1:30">
      <c r="A3554" s="15" t="s">
        <v>3582</v>
      </c>
      <c r="B3554" t="str">
        <f>f_info_name(A3554)</f>
        <v>上投摩根阿尔法</v>
      </c>
      <c r="C3554" t="str">
        <f>f_info_setupdate(A3554)</f>
        <v>2005-10-11</v>
      </c>
      <c r="D3554" s="16">
        <f t="shared" si="55"/>
        <v>5585</v>
      </c>
      <c r="F3554" s="17">
        <f>f_netasset_total(A3554,参数!$B$1,100000000)</f>
        <v>15.4475267488</v>
      </c>
      <c r="G3554" s="17">
        <f ca="1">f_nav_adjustedreturn(A3554,参数!$B$2,参数!$B$1)</f>
        <v>52.4322766570605</v>
      </c>
      <c r="H3554" s="17">
        <f ca="1">f_nav_periodreturnrankingper(A3554,参数!$B$2,参数!$B$1,3)</f>
        <v>75.5642787046124</v>
      </c>
      <c r="I3554" s="17">
        <f ca="1">f_nav_adjustedreturn(A3554,参数!$B$3,参数!$B$2)</f>
        <v>52.086255259467</v>
      </c>
      <c r="J3554" s="17">
        <f ca="1">f_nav_periodreturnrankingper(A3554,参数!$B$3,参数!$B$2,3)</f>
        <v>31.6804407713499</v>
      </c>
      <c r="K3554" s="17">
        <f ca="1">f_nav_adjustedreturn(A3554,参数!$B$4,参数!$B$3)</f>
        <v>-38.0269448066058</v>
      </c>
      <c r="L3554" s="17">
        <f ca="1">f_nav_periodreturnrankingper(A3554,参数!$B$4,参数!$B$3,3)</f>
        <v>98.2817869415807</v>
      </c>
      <c r="M3554" s="17">
        <f ca="1">f_nav_adjustedreturn(A3554,参数!$B$5,参数!$B$4)</f>
        <v>19.0019505851755</v>
      </c>
      <c r="N3554" s="17">
        <f ca="1">f_nav_periodreturnrankingper(A3554,参数!$B$5,参数!$B$4,3)</f>
        <v>54.6692607003891</v>
      </c>
      <c r="O3554" s="17">
        <f ca="1">f_nav_adjustedreturn(A3554,参数!$B$6,参数!$B$5)</f>
        <v>7.03536754507628</v>
      </c>
      <c r="P3554" s="17">
        <f ca="1">f_nav_periodreturnrankingper(A3554,参数!$B$6,参数!$B$5,3)</f>
        <v>35.6993736951983</v>
      </c>
      <c r="Q3554" s="25">
        <f>f_return(A3554,1,参数!$B$1-365/2,参数!$B$1)</f>
        <v>43.3424003784486</v>
      </c>
      <c r="R3554" s="25">
        <f ca="1">f_return(A3554,1,参数!$B$4,参数!$B$1)</f>
        <v>12.8258830609726</v>
      </c>
      <c r="S3554" s="25">
        <f ca="1">f_return(A3554,1,参数!$B$6,参数!$B$1)</f>
        <v>12.8819648430771</v>
      </c>
      <c r="T3554" t="str">
        <f>f_info_investtype(A3554)</f>
        <v>偏股混合型基金</v>
      </c>
      <c r="U3554" t="str">
        <f>f_info_fundmanager(A3554)</f>
        <v>李博</v>
      </c>
      <c r="V3554">
        <f>f_info_manager_onthepostdays(A3554,1)</f>
        <v>1973</v>
      </c>
      <c r="W3554" s="25">
        <f ca="1">f_return_1w(A3554,"0",参数!$B$2)</f>
        <v>-2.64294932944279</v>
      </c>
      <c r="X3554" s="25">
        <f>f_return_1m(A3554,"0",参数!$B$1)</f>
        <v>6.80046844081894</v>
      </c>
      <c r="Y3554" s="25">
        <f>f_return_3m(A3554,0,参数!$B$1)</f>
        <v>6.45868974539599</v>
      </c>
      <c r="Z3554" s="25">
        <f>f_return_6m(A3554,0,参数!B3553)</f>
        <v>15.2297080921296</v>
      </c>
      <c r="AA3554" t="str">
        <f>f_dq_status(A3554,参数!$B$1)</f>
        <v>开放申购|开放赎回</v>
      </c>
      <c r="AB3554" s="17">
        <f ca="1">f_risk_maxdownside(A3554,参数!$B$6,参数!$B$1)</f>
        <v>-51.0828232238917</v>
      </c>
      <c r="AC3554" s="17">
        <f ca="1">f_risk_maxdownside(A3554,参数!$B$4,参数!$B$1)</f>
        <v>-45.6206825445922</v>
      </c>
      <c r="AD3554" t="str">
        <f ca="1">f_risk_maxdownside_date(A3554,参数!$B$6,参数!$B$1)</f>
        <v>20171114-20190103</v>
      </c>
    </row>
    <row r="3555" spans="1:30">
      <c r="A3555" s="15" t="s">
        <v>3583</v>
      </c>
      <c r="B3555" t="str">
        <f>f_info_name(A3555)</f>
        <v>上投摩根内需动力</v>
      </c>
      <c r="C3555" t="str">
        <f>f_info_setupdate(A3555)</f>
        <v>2007-04-13</v>
      </c>
      <c r="D3555" s="16">
        <f t="shared" si="55"/>
        <v>5036</v>
      </c>
      <c r="F3555" s="17">
        <f>f_netasset_total(A3555,参数!$B$1,100000000)</f>
        <v>31.8787203216</v>
      </c>
      <c r="G3555" s="17">
        <f ca="1">f_nav_adjustedreturn(A3555,参数!$B$2,参数!$B$1)</f>
        <v>88.6218295999015</v>
      </c>
      <c r="H3555" s="17">
        <f ca="1">f_nav_periodreturnrankingper(A3555,参数!$B$2,参数!$B$1,3)</f>
        <v>20.0196270853778</v>
      </c>
      <c r="I3555" s="17">
        <f ca="1">f_nav_adjustedreturn(A3555,参数!$B$3,参数!$B$2)</f>
        <v>66.2598944591029</v>
      </c>
      <c r="J3555" s="17">
        <f ca="1">f_nav_periodreturnrankingper(A3555,参数!$B$3,参数!$B$2,3)</f>
        <v>12.1212121212121</v>
      </c>
      <c r="K3555" s="17">
        <f ca="1">f_nav_adjustedreturn(A3555,参数!$B$4,参数!$B$3)</f>
        <v>-34.6410864410433</v>
      </c>
      <c r="L3555" s="17">
        <f ca="1">f_nav_periodreturnrankingper(A3555,参数!$B$4,参数!$B$3,3)</f>
        <v>94.5017182130584</v>
      </c>
      <c r="M3555" s="17">
        <f ca="1">f_nav_adjustedreturn(A3555,参数!$B$5,参数!$B$4)</f>
        <v>29.6184045243319</v>
      </c>
      <c r="N3555" s="17">
        <f ca="1">f_nav_periodreturnrankingper(A3555,参数!$B$5,参数!$B$4,3)</f>
        <v>28.7937743190661</v>
      </c>
      <c r="O3555" s="17">
        <f ca="1">f_nav_adjustedreturn(A3555,参数!$B$6,参数!$B$5)</f>
        <v>-14.1436028759972</v>
      </c>
      <c r="P3555" s="17">
        <f ca="1">f_nav_periodreturnrankingper(A3555,参数!$B$6,参数!$B$5,3)</f>
        <v>94.5720250521921</v>
      </c>
      <c r="Q3555" s="25">
        <f>f_return(A3555,1,参数!$B$1-365/2,参数!$B$1)</f>
        <v>96.4010983491732</v>
      </c>
      <c r="R3555" s="25">
        <f ca="1">f_return(A3555,1,参数!$B$4,参数!$B$1)</f>
        <v>26.998901615498</v>
      </c>
      <c r="S3555" s="25">
        <f ca="1">f_return(A3555,1,参数!$B$6,参数!$B$1)</f>
        <v>17.9614687077529</v>
      </c>
      <c r="T3555" t="str">
        <f>f_info_investtype(A3555)</f>
        <v>偏股混合型基金</v>
      </c>
      <c r="U3555" t="str">
        <f>f_info_fundmanager(A3555)</f>
        <v>刘辉</v>
      </c>
      <c r="V3555">
        <f>f_info_manager_onthepostdays(A3555,1)</f>
        <v>1857</v>
      </c>
      <c r="W3555" s="25">
        <f ca="1">f_return_1w(A3555,"0",参数!$B$2)</f>
        <v>1.60233800262018</v>
      </c>
      <c r="X3555" s="25">
        <f>f_return_1m(A3555,"0",参数!$B$1)</f>
        <v>16.8829309174067</v>
      </c>
      <c r="Y3555" s="25">
        <f>f_return_3m(A3555,0,参数!$B$1)</f>
        <v>39.4095217378643</v>
      </c>
      <c r="Z3555" s="25">
        <f>f_return_6m(A3555,0,参数!B3554)</f>
        <v>31.9451286412596</v>
      </c>
      <c r="AA3555" t="str">
        <f>f_dq_status(A3555,参数!$B$1)</f>
        <v>开放申购|开放赎回</v>
      </c>
      <c r="AB3555" s="17">
        <f ca="1">f_risk_maxdownside(A3555,参数!$B$6,参数!$B$1)</f>
        <v>-49.2949721719655</v>
      </c>
      <c r="AC3555" s="17">
        <f ca="1">f_risk_maxdownside(A3555,参数!$B$4,参数!$B$1)</f>
        <v>-45.440479644135</v>
      </c>
      <c r="AD3555" t="str">
        <f ca="1">f_risk_maxdownside_date(A3555,参数!$B$6,参数!$B$1)</f>
        <v>20171114-20190103</v>
      </c>
    </row>
    <row r="3556" spans="1:30">
      <c r="A3556" s="15" t="s">
        <v>3584</v>
      </c>
      <c r="B3556" t="str">
        <f>f_info_name(A3556)</f>
        <v>上投摩根健康品质生活</v>
      </c>
      <c r="C3556" t="str">
        <f>f_info_setupdate(A3556)</f>
        <v>2012-02-01</v>
      </c>
      <c r="D3556" s="16">
        <f t="shared" si="55"/>
        <v>3281</v>
      </c>
      <c r="F3556" s="17">
        <f>f_netasset_total(A3556,参数!$B$1,100000000)</f>
        <v>1.0234325418</v>
      </c>
      <c r="G3556" s="17">
        <f ca="1">f_nav_adjustedreturn(A3556,参数!$B$2,参数!$B$1)</f>
        <v>91.8137254901961</v>
      </c>
      <c r="H3556" s="17">
        <f ca="1">f_nav_periodreturnrankingper(A3556,参数!$B$2,参数!$B$1,3)</f>
        <v>16.48675171737</v>
      </c>
      <c r="I3556" s="17">
        <f ca="1">f_nav_adjustedreturn(A3556,参数!$B$3,参数!$B$2)</f>
        <v>50.8317929759704</v>
      </c>
      <c r="J3556" s="17">
        <f ca="1">f_nav_periodreturnrankingper(A3556,参数!$B$3,参数!$B$2,3)</f>
        <v>33.7465564738292</v>
      </c>
      <c r="K3556" s="17">
        <f ca="1">f_nav_adjustedreturn(A3556,参数!$B$4,参数!$B$3)</f>
        <v>-27.9946761313221</v>
      </c>
      <c r="L3556" s="17">
        <f ca="1">f_nav_periodreturnrankingper(A3556,参数!$B$4,参数!$B$3,3)</f>
        <v>71.4776632302406</v>
      </c>
      <c r="M3556" s="17">
        <f ca="1">f_nav_adjustedreturn(A3556,参数!$B$5,参数!$B$4)</f>
        <v>19.3753308628904</v>
      </c>
      <c r="N3556" s="17">
        <f ca="1">f_nav_periodreturnrankingper(A3556,参数!$B$5,参数!$B$4,3)</f>
        <v>53.5019455252918</v>
      </c>
      <c r="O3556" s="17">
        <f ca="1">f_nav_adjustedreturn(A3556,参数!$B$6,参数!$B$5)</f>
        <v>-0.2088772845953</v>
      </c>
      <c r="P3556" s="17">
        <f ca="1">f_nav_periodreturnrankingper(A3556,参数!$B$6,参数!$B$5,3)</f>
        <v>61.7954070981211</v>
      </c>
      <c r="Q3556" s="25">
        <f>f_return(A3556,1,参数!$B$1-365/2,参数!$B$1)</f>
        <v>91.1783022823433</v>
      </c>
      <c r="R3556" s="25">
        <f ca="1">f_return(A3556,1,参数!$B$4,参数!$B$1)</f>
        <v>27.6876187523813</v>
      </c>
      <c r="S3556" s="25">
        <f ca="1">f_return(A3556,1,参数!$B$6,参数!$B$1)</f>
        <v>19.6242373038102</v>
      </c>
      <c r="T3556" t="str">
        <f>f_info_investtype(A3556)</f>
        <v>偏股混合型基金</v>
      </c>
      <c r="U3556" t="str">
        <f>f_info_fundmanager(A3556)</f>
        <v>周战海</v>
      </c>
      <c r="V3556">
        <f>f_info_manager_onthepostdays(A3556,1)</f>
        <v>1098</v>
      </c>
      <c r="W3556" s="25">
        <f ca="1">f_return_1w(A3556,"0",参数!$B$2)</f>
        <v>-2.66401590457257</v>
      </c>
      <c r="X3556" s="25">
        <f>f_return_1m(A3556,"0",参数!$B$1)</f>
        <v>13.7307142684138</v>
      </c>
      <c r="Y3556" s="25">
        <f>f_return_3m(A3556,0,参数!$B$1)</f>
        <v>33.1254252665003</v>
      </c>
      <c r="Z3556" s="25">
        <f>f_return_6m(A3556,0,参数!B3555)</f>
        <v>33.8757767436676</v>
      </c>
      <c r="AA3556" t="str">
        <f>f_dq_status(A3556,参数!$B$1)</f>
        <v>开放申购|开放赎回</v>
      </c>
      <c r="AB3556" s="17">
        <f ca="1">f_risk_maxdownside(A3556,参数!$B$6,参数!$B$1)</f>
        <v>-35.3242320819113</v>
      </c>
      <c r="AC3556" s="17">
        <f ca="1">f_risk_maxdownside(A3556,参数!$B$4,参数!$B$1)</f>
        <v>-35.3242320819113</v>
      </c>
      <c r="AD3556" t="str">
        <f ca="1">f_risk_maxdownside_date(A3556,参数!$B$6,参数!$B$1)</f>
        <v>20171114-20190103</v>
      </c>
    </row>
    <row r="3557" spans="1:30">
      <c r="A3557" s="15" t="s">
        <v>3585</v>
      </c>
      <c r="B3557" t="str">
        <f>f_info_name(A3557)</f>
        <v>上投摩根新兴动力A</v>
      </c>
      <c r="C3557" t="str">
        <f>f_info_setupdate(A3557)</f>
        <v>2011-07-13</v>
      </c>
      <c r="D3557" s="16">
        <f t="shared" si="55"/>
        <v>3484</v>
      </c>
      <c r="F3557" s="17">
        <f>f_netasset_total(A3557,参数!$B$1,100000000)</f>
        <v>56.005049033</v>
      </c>
      <c r="G3557" s="17">
        <f ca="1">f_nav_adjustedreturn(A3557,参数!$B$2,参数!$B$1)</f>
        <v>88.314544954633</v>
      </c>
      <c r="H3557" s="17">
        <f ca="1">f_nav_periodreturnrankingper(A3557,参数!$B$2,参数!$B$1,3)</f>
        <v>20.3140333660451</v>
      </c>
      <c r="I3557" s="17">
        <f ca="1">f_nav_adjustedreturn(A3557,参数!$B$3,参数!$B$2)</f>
        <v>83.5941443715295</v>
      </c>
      <c r="J3557" s="17">
        <f ca="1">f_nav_periodreturnrankingper(A3557,参数!$B$3,参数!$B$2,3)</f>
        <v>4.40771349862259</v>
      </c>
      <c r="K3557" s="17">
        <f ca="1">f_nav_adjustedreturn(A3557,参数!$B$4,参数!$B$3)</f>
        <v>-29.6769613063543</v>
      </c>
      <c r="L3557" s="17">
        <f ca="1">f_nav_periodreturnrankingper(A3557,参数!$B$4,参数!$B$3,3)</f>
        <v>79.0378006872852</v>
      </c>
      <c r="M3557" s="17">
        <f ca="1">f_nav_adjustedreturn(A3557,参数!$B$5,参数!$B$4)</f>
        <v>37.5925012333498</v>
      </c>
      <c r="N3557" s="17">
        <f ca="1">f_nav_periodreturnrankingper(A3557,参数!$B$5,参数!$B$4,3)</f>
        <v>14.2023346303502</v>
      </c>
      <c r="O3557" s="17">
        <f ca="1">f_nav_adjustedreturn(A3557,参数!$B$6,参数!$B$5)</f>
        <v>-0.53868756121448</v>
      </c>
      <c r="P3557" s="17">
        <f ca="1">f_nav_periodreturnrankingper(A3557,参数!$B$6,参数!$B$5,3)</f>
        <v>63.2567849686848</v>
      </c>
      <c r="Q3557" s="25">
        <f>f_return(A3557,1,参数!$B$1-365/2,参数!$B$1)</f>
        <v>80.3951674086296</v>
      </c>
      <c r="R3557" s="25">
        <f ca="1">f_return(A3557,1,参数!$B$4,参数!$B$1)</f>
        <v>34.4299669042696</v>
      </c>
      <c r="S3557" s="25">
        <f ca="1">f_return(A3557,1,参数!$B$6,参数!$B$1)</f>
        <v>27.3500788084612</v>
      </c>
      <c r="T3557" t="str">
        <f>f_info_investtype(A3557)</f>
        <v>偏股混合型基金</v>
      </c>
      <c r="U3557" t="str">
        <f>f_info_fundmanager(A3557)</f>
        <v>杜猛</v>
      </c>
      <c r="V3557">
        <f>f_info_manager_onthepostdays(A3557,1)</f>
        <v>3501</v>
      </c>
      <c r="W3557" s="25">
        <f ca="1">f_return_1w(A3557,"0",参数!$B$2)</f>
        <v>2.74011299435028</v>
      </c>
      <c r="X3557" s="25">
        <f>f_return_1m(A3557,"0",参数!$B$1)</f>
        <v>19.9264577131851</v>
      </c>
      <c r="Y3557" s="25">
        <f>f_return_3m(A3557,0,参数!$B$1)</f>
        <v>40.1473296500921</v>
      </c>
      <c r="Z3557" s="25">
        <f>f_return_6m(A3557,0,参数!B3556)</f>
        <v>25.6443537919525</v>
      </c>
      <c r="AA3557" t="str">
        <f>f_dq_status(A3557,参数!$B$1)</f>
        <v>开放申购|开放赎回</v>
      </c>
      <c r="AB3557" s="17">
        <f ca="1">f_risk_maxdownside(A3557,参数!$B$6,参数!$B$1)</f>
        <v>-46.1150652431791</v>
      </c>
      <c r="AC3557" s="17">
        <f ca="1">f_risk_maxdownside(A3557,参数!$B$4,参数!$B$1)</f>
        <v>-43.9889025893958</v>
      </c>
      <c r="AD3557" t="str">
        <f ca="1">f_risk_maxdownside_date(A3557,参数!$B$6,参数!$B$1)</f>
        <v>20171114-20190103</v>
      </c>
    </row>
    <row r="3558" spans="1:30">
      <c r="A3558" s="15" t="s">
        <v>3586</v>
      </c>
      <c r="B3558" t="str">
        <f>f_info_name(A3558)</f>
        <v>上投摩根行业轮动A</v>
      </c>
      <c r="C3558" t="str">
        <f>f_info_setupdate(A3558)</f>
        <v>2010-01-28</v>
      </c>
      <c r="D3558" s="16">
        <f t="shared" si="55"/>
        <v>4015</v>
      </c>
      <c r="F3558" s="17">
        <f>f_netasset_total(A3558,参数!$B$1,100000000)</f>
        <v>9.2971241332</v>
      </c>
      <c r="G3558" s="17">
        <f ca="1">f_nav_adjustedreturn(A3558,参数!$B$2,参数!$B$1)</f>
        <v>72.8133453561768</v>
      </c>
      <c r="H3558" s="17">
        <f ca="1">f_nav_periodreturnrankingper(A3558,参数!$B$2,参数!$B$1,3)</f>
        <v>42.5907752698724</v>
      </c>
      <c r="I3558" s="17">
        <f ca="1">f_nav_adjustedreturn(A3558,参数!$B$3,参数!$B$2)</f>
        <v>69.5718654434251</v>
      </c>
      <c r="J3558" s="17">
        <f ca="1">f_nav_periodreturnrankingper(A3558,参数!$B$3,参数!$B$2,3)</f>
        <v>9.91735537190083</v>
      </c>
      <c r="K3558" s="17">
        <f ca="1">f_nav_adjustedreturn(A3558,参数!$B$4,参数!$B$3)</f>
        <v>-30.1282051282051</v>
      </c>
      <c r="L3558" s="17">
        <f ca="1">f_nav_periodreturnrankingper(A3558,参数!$B$4,参数!$B$3,3)</f>
        <v>81.786941580756</v>
      </c>
      <c r="M3558" s="17">
        <f ca="1">f_nav_adjustedreturn(A3558,参数!$B$5,参数!$B$4)</f>
        <v>35.6182925629994</v>
      </c>
      <c r="N3558" s="17">
        <f ca="1">f_nav_periodreturnrankingper(A3558,参数!$B$5,参数!$B$4,3)</f>
        <v>18.0933852140078</v>
      </c>
      <c r="O3558" s="17">
        <f ca="1">f_nav_adjustedreturn(A3558,参数!$B$6,参数!$B$5)</f>
        <v>-7.58776896942243</v>
      </c>
      <c r="P3558" s="17">
        <f ca="1">f_nav_periodreturnrankingper(A3558,参数!$B$6,参数!$B$5,3)</f>
        <v>84.133611691023</v>
      </c>
      <c r="Q3558" s="25">
        <f>f_return(A3558,1,参数!$B$1-365/2,参数!$B$1)</f>
        <v>60.2527114916417</v>
      </c>
      <c r="R3558" s="25">
        <f ca="1">f_return(A3558,1,参数!$B$4,参数!$B$1)</f>
        <v>26.9549584620939</v>
      </c>
      <c r="S3558" s="25">
        <f ca="1">f_return(A3558,1,参数!$B$6,参数!$B$1)</f>
        <v>20.6940597807677</v>
      </c>
      <c r="T3558" t="str">
        <f>f_info_investtype(A3558)</f>
        <v>偏股混合型基金</v>
      </c>
      <c r="U3558" t="str">
        <f>f_info_fundmanager(A3558)</f>
        <v>孙芳</v>
      </c>
      <c r="V3558">
        <f>f_info_manager_onthepostdays(A3558,1)</f>
        <v>2246</v>
      </c>
      <c r="W3558" s="25">
        <f ca="1">f_return_1w(A3558,"0",参数!$B$2)</f>
        <v>2.68518518518517</v>
      </c>
      <c r="X3558" s="25">
        <f>f_return_1m(A3558,"0",参数!$B$1)</f>
        <v>14.6918013165769</v>
      </c>
      <c r="Y3558" s="25">
        <f>f_return_3m(A3558,0,参数!$B$1)</f>
        <v>30.7744796997612</v>
      </c>
      <c r="Z3558" s="25">
        <f>f_return_6m(A3558,0,参数!B3557)</f>
        <v>17.0173267326733</v>
      </c>
      <c r="AA3558" t="str">
        <f>f_dq_status(A3558,参数!$B$1)</f>
        <v>开放申购|开放赎回</v>
      </c>
      <c r="AB3558" s="17">
        <f ca="1">f_risk_maxdownside(A3558,参数!$B$6,参数!$B$1)</f>
        <v>-40.6432748538012</v>
      </c>
      <c r="AC3558" s="17">
        <f ca="1">f_risk_maxdownside(A3558,参数!$B$4,参数!$B$1)</f>
        <v>-37.9837067209776</v>
      </c>
      <c r="AD3558" t="str">
        <f ca="1">f_risk_maxdownside_date(A3558,参数!$B$6,参数!$B$1)</f>
        <v>20171114-20190103</v>
      </c>
    </row>
    <row r="3559" spans="1:30">
      <c r="A3559" s="15" t="s">
        <v>3587</v>
      </c>
      <c r="B3559" t="str">
        <f>f_info_name(A3559)</f>
        <v>上投摩根成长先锋</v>
      </c>
      <c r="C3559" t="str">
        <f>f_info_setupdate(A3559)</f>
        <v>2006-09-20</v>
      </c>
      <c r="D3559" s="16">
        <f t="shared" si="55"/>
        <v>5241</v>
      </c>
      <c r="F3559" s="17">
        <f>f_netasset_total(A3559,参数!$B$1,100000000)</f>
        <v>20.0071570634</v>
      </c>
      <c r="G3559" s="17">
        <f ca="1">f_nav_adjustedreturn(A3559,参数!$B$2,参数!$B$1)</f>
        <v>68.1389136242208</v>
      </c>
      <c r="H3559" s="17">
        <f ca="1">f_nav_periodreturnrankingper(A3559,参数!$B$2,参数!$B$1,3)</f>
        <v>49.7546614327772</v>
      </c>
      <c r="I3559" s="17">
        <f ca="1">f_nav_adjustedreturn(A3559,参数!$B$3,参数!$B$2)</f>
        <v>42.1612205383233</v>
      </c>
      <c r="J3559" s="17">
        <f ca="1">f_nav_periodreturnrankingper(A3559,参数!$B$3,参数!$B$2,3)</f>
        <v>50.9641873278237</v>
      </c>
      <c r="K3559" s="17">
        <f ca="1">f_nav_adjustedreturn(A3559,参数!$B$4,参数!$B$3)</f>
        <v>-11.4812284494446</v>
      </c>
      <c r="L3559" s="17">
        <f ca="1">f_nav_periodreturnrankingper(A3559,参数!$B$4,参数!$B$3,3)</f>
        <v>3.60824742268041</v>
      </c>
      <c r="M3559" s="17">
        <f ca="1">f_nav_adjustedreturn(A3559,参数!$B$5,参数!$B$4)</f>
        <v>28.2177225340818</v>
      </c>
      <c r="N3559" s="17">
        <f ca="1">f_nav_periodreturnrankingper(A3559,参数!$B$5,参数!$B$4,3)</f>
        <v>31.7120622568093</v>
      </c>
      <c r="O3559" s="17">
        <f ca="1">f_nav_adjustedreturn(A3559,参数!$B$6,参数!$B$5)</f>
        <v>-9.93883792048928</v>
      </c>
      <c r="P3559" s="17">
        <f ca="1">f_nav_periodreturnrankingper(A3559,参数!$B$6,参数!$B$5,3)</f>
        <v>87.8914405010438</v>
      </c>
      <c r="Q3559" s="25">
        <f>f_return(A3559,1,参数!$B$1-365/2,参数!$B$1)</f>
        <v>56.8669002511226</v>
      </c>
      <c r="R3559" s="25">
        <f ca="1">f_return(A3559,1,参数!$B$4,参数!$B$1)</f>
        <v>28.3500162135589</v>
      </c>
      <c r="S3559" s="25">
        <f ca="1">f_return(A3559,1,参数!$B$6,参数!$B$1)</f>
        <v>19.4523535530695</v>
      </c>
      <c r="T3559" t="str">
        <f>f_info_investtype(A3559)</f>
        <v>偏股混合型基金</v>
      </c>
      <c r="U3559" t="str">
        <f>f_info_fundmanager(A3559)</f>
        <v>倪权生</v>
      </c>
      <c r="V3559">
        <f>f_info_manager_onthepostdays(A3559,1)</f>
        <v>412</v>
      </c>
      <c r="W3559" s="25">
        <f ca="1">f_return_1w(A3559,"0",参数!$B$2)</f>
        <v>-0.160028449502134</v>
      </c>
      <c r="X3559" s="25">
        <f>f_return_1m(A3559,"0",参数!$B$1)</f>
        <v>11.5693689435122</v>
      </c>
      <c r="Y3559" s="25">
        <f>f_return_3m(A3559,0,参数!$B$1)</f>
        <v>23.1300945549397</v>
      </c>
      <c r="Z3559" s="25">
        <f>f_return_6m(A3559,0,参数!B3558)</f>
        <v>16.8536585365854</v>
      </c>
      <c r="AA3559" t="str">
        <f>f_dq_status(A3559,参数!$B$1)</f>
        <v>开放申购|开放赎回</v>
      </c>
      <c r="AB3559" s="17">
        <f ca="1">f_risk_maxdownside(A3559,参数!$B$6,参数!$B$1)</f>
        <v>-19.3806934549499</v>
      </c>
      <c r="AC3559" s="17">
        <f ca="1">f_risk_maxdownside(A3559,参数!$B$4,参数!$B$1)</f>
        <v>-19.3806934549499</v>
      </c>
      <c r="AD3559" t="str">
        <f ca="1">f_risk_maxdownside_date(A3559,参数!$B$6,参数!$B$1)</f>
        <v>20180613-20190103</v>
      </c>
    </row>
    <row r="3560" spans="1:30">
      <c r="A3560" s="15" t="s">
        <v>3588</v>
      </c>
      <c r="B3560" t="str">
        <f>f_info_name(A3560)</f>
        <v>上投摩根中小盘</v>
      </c>
      <c r="C3560" t="str">
        <f>f_info_setupdate(A3560)</f>
        <v>2009-01-21</v>
      </c>
      <c r="D3560" s="16">
        <f t="shared" si="55"/>
        <v>4387</v>
      </c>
      <c r="F3560" s="17">
        <f>f_netasset_total(A3560,参数!$B$1,100000000)</f>
        <v>8.3352271958</v>
      </c>
      <c r="G3560" s="17">
        <f ca="1">f_nav_adjustedreturn(A3560,参数!$B$2,参数!$B$1)</f>
        <v>64.2494313874147</v>
      </c>
      <c r="H3560" s="17">
        <f ca="1">f_nav_periodreturnrankingper(A3560,参数!$B$2,参数!$B$1,3)</f>
        <v>54.9558390578999</v>
      </c>
      <c r="I3560" s="17">
        <f ca="1">f_nav_adjustedreturn(A3560,参数!$B$3,参数!$B$2)</f>
        <v>85.252808988764</v>
      </c>
      <c r="J3560" s="17">
        <f ca="1">f_nav_periodreturnrankingper(A3560,参数!$B$3,参数!$B$2,3)</f>
        <v>3.71900826446281</v>
      </c>
      <c r="K3560" s="17">
        <f ca="1">f_nav_adjustedreturn(A3560,参数!$B$4,参数!$B$3)</f>
        <v>-24.8865191904535</v>
      </c>
      <c r="L3560" s="17">
        <f ca="1">f_nav_periodreturnrankingper(A3560,参数!$B$4,参数!$B$3,3)</f>
        <v>54.1237113402062</v>
      </c>
      <c r="M3560" s="17">
        <f ca="1">f_nav_adjustedreturn(A3560,参数!$B$5,参数!$B$4)</f>
        <v>14.1040462427746</v>
      </c>
      <c r="N3560" s="17">
        <f ca="1">f_nav_periodreturnrankingper(A3560,参数!$B$5,参数!$B$4,3)</f>
        <v>67.1206225680934</v>
      </c>
      <c r="O3560" s="17">
        <f ca="1">f_nav_adjustedreturn(A3560,参数!$B$6,参数!$B$5)</f>
        <v>-6.57327586206897</v>
      </c>
      <c r="P3560" s="17">
        <f ca="1">f_nav_periodreturnrankingper(A3560,参数!$B$6,参数!$B$5,3)</f>
        <v>82.2546972860125</v>
      </c>
      <c r="Q3560" s="25">
        <f>f_return(A3560,1,参数!$B$1-365/2,参数!$B$1)</f>
        <v>70.401788400604</v>
      </c>
      <c r="R3560" s="25">
        <f ca="1">f_return(A3560,1,参数!$B$4,参数!$B$1)</f>
        <v>31.6900635894384</v>
      </c>
      <c r="S3560" s="25">
        <f ca="1">f_return(A3560,1,参数!$B$6,参数!$B$1)</f>
        <v>19.5978847769143</v>
      </c>
      <c r="T3560" t="str">
        <f>f_info_investtype(A3560)</f>
        <v>偏股混合型基金</v>
      </c>
      <c r="U3560" t="str">
        <f>f_info_fundmanager(A3560)</f>
        <v>郭晨</v>
      </c>
      <c r="V3560">
        <f>f_info_manager_onthepostdays(A3560,1)</f>
        <v>2204</v>
      </c>
      <c r="W3560" s="25">
        <f ca="1">f_return_1w(A3560,"0",参数!$B$2)</f>
        <v>3.20813771517995</v>
      </c>
      <c r="X3560" s="25">
        <f>f_return_1m(A3560,"0",参数!$B$1)</f>
        <v>15.9273330479452</v>
      </c>
      <c r="Y3560" s="25">
        <f>f_return_3m(A3560,0,参数!$B$1)</f>
        <v>35.6574827802129</v>
      </c>
      <c r="Z3560" s="25">
        <f>f_return_6m(A3560,0,参数!B3559)</f>
        <v>23.6263113127304</v>
      </c>
      <c r="AA3560" t="str">
        <f>f_dq_status(A3560,参数!$B$1)</f>
        <v>开放申购|开放赎回</v>
      </c>
      <c r="AB3560" s="17">
        <f ca="1">f_risk_maxdownside(A3560,参数!$B$6,参数!$B$1)</f>
        <v>-44.4937289251923</v>
      </c>
      <c r="AC3560" s="17">
        <f ca="1">f_risk_maxdownside(A3560,参数!$B$4,参数!$B$1)</f>
        <v>-40.5566000369444</v>
      </c>
      <c r="AD3560" t="str">
        <f ca="1">f_risk_maxdownside_date(A3560,参数!$B$6,参数!$B$1)</f>
        <v>20171114-20190103</v>
      </c>
    </row>
    <row r="3561" spans="1:30">
      <c r="A3561" s="15" t="s">
        <v>3589</v>
      </c>
      <c r="B3561" t="str">
        <f>f_info_name(A3561)</f>
        <v>中银稳健添利A</v>
      </c>
      <c r="C3561" t="str">
        <f>f_info_setupdate(A3561)</f>
        <v>2013-02-04</v>
      </c>
      <c r="D3561" s="16">
        <f t="shared" si="55"/>
        <v>2912</v>
      </c>
      <c r="F3561" s="17">
        <f>f_netasset_total(A3561,参数!$B$1,100000000)</f>
        <v>47.0484477666</v>
      </c>
      <c r="G3561" s="17">
        <f ca="1">f_nav_adjustedreturn(A3561,参数!$B$2,参数!$B$1)</f>
        <v>4.20390419374571</v>
      </c>
      <c r="H3561" s="17">
        <f ca="1">f_nav_periodreturnrankingper(A3561,参数!$B$2,参数!$B$1,3)</f>
        <v>80.377358490566</v>
      </c>
      <c r="I3561" s="17">
        <f ca="1">f_nav_adjustedreturn(A3561,参数!$B$3,参数!$B$2)</f>
        <v>6.94333599361535</v>
      </c>
      <c r="J3561" s="17">
        <f ca="1">f_nav_periodreturnrankingper(A3561,参数!$B$3,参数!$B$2,3)</f>
        <v>61.2765957446808</v>
      </c>
      <c r="K3561" s="17">
        <f ca="1">f_nav_adjustedreturn(A3561,参数!$B$4,参数!$B$3)</f>
        <v>5.68383297370194</v>
      </c>
      <c r="L3561" s="17">
        <f ca="1">f_nav_periodreturnrankingper(A3561,参数!$B$4,参数!$B$3,3)</f>
        <v>10.2625298329356</v>
      </c>
      <c r="M3561" s="17">
        <f ca="1">f_nav_adjustedreturn(A3561,参数!$B$5,参数!$B$4)</f>
        <v>5.54765291607397</v>
      </c>
      <c r="N3561" s="17">
        <f ca="1">f_nav_periodreturnrankingper(A3561,参数!$B$5,参数!$B$4,3)</f>
        <v>30.3867403314917</v>
      </c>
      <c r="O3561" s="17">
        <f ca="1">f_nav_adjustedreturn(A3561,参数!$B$6,参数!$B$5)</f>
        <v>5.55138784696175</v>
      </c>
      <c r="P3561" s="17">
        <f ca="1">f_nav_periodreturnrankingper(A3561,参数!$B$6,参数!$B$5,3)</f>
        <v>7.20338983050847</v>
      </c>
      <c r="Q3561" s="25">
        <f>f_return(A3561,1,参数!$B$1-365/2,参数!$B$1)</f>
        <v>5.98652664661719</v>
      </c>
      <c r="R3561" s="25">
        <f ca="1">f_return(A3561,1,参数!$B$4,参数!$B$1)</f>
        <v>5.59916489223555</v>
      </c>
      <c r="S3561" s="25">
        <f ca="1">f_return(A3561,1,参数!$B$6,参数!$B$1)</f>
        <v>5.54696779543333</v>
      </c>
      <c r="T3561" t="str">
        <f>f_info_investtype(A3561)</f>
        <v>混合债券型二级基金</v>
      </c>
      <c r="U3561" t="str">
        <f>f_info_fundmanager(A3561)</f>
        <v>陈玮</v>
      </c>
      <c r="V3561">
        <f>f_info_manager_onthepostdays(A3561,1)</f>
        <v>2234</v>
      </c>
      <c r="W3561" s="25">
        <f ca="1">f_return_1w(A3561,"0",参数!$B$2)</f>
        <v>-0.149031296572268</v>
      </c>
      <c r="X3561" s="25">
        <f>f_return_1m(A3561,"0",参数!$B$1)</f>
        <v>0.907029478458053</v>
      </c>
      <c r="Y3561" s="25">
        <f>f_return_3m(A3561,0,参数!$B$1)</f>
        <v>1.83066361556065</v>
      </c>
      <c r="Z3561" s="25">
        <f>f_return_6m(A3561,0,参数!B3560)</f>
        <v>1.76317535821278</v>
      </c>
      <c r="AA3561" t="str">
        <f>f_dq_status(A3561,参数!$B$1)</f>
        <v>开放申购|开放赎回</v>
      </c>
      <c r="AB3561" s="17">
        <f ca="1">f_risk_maxdownside(A3561,参数!$B$6,参数!$B$1)</f>
        <v>-2.04225352112675</v>
      </c>
      <c r="AC3561" s="17">
        <f ca="1">f_risk_maxdownside(A3561,参数!$B$4,参数!$B$1)</f>
        <v>-1.3888888888889</v>
      </c>
      <c r="AD3561" t="str">
        <f ca="1">f_risk_maxdownside_date(A3561,参数!$B$6,参数!$B$1)</f>
        <v>20161025-20161220,20161025-20161221</v>
      </c>
    </row>
    <row r="3562" spans="1:30">
      <c r="A3562" s="15" t="s">
        <v>3590</v>
      </c>
      <c r="B3562" t="str">
        <f>f_info_name(A3562)</f>
        <v>中海优势精选</v>
      </c>
      <c r="C3562" t="str">
        <f>f_info_setupdate(A3562)</f>
        <v>2015-07-01</v>
      </c>
      <c r="D3562" s="16">
        <f t="shared" si="55"/>
        <v>2035</v>
      </c>
      <c r="F3562" s="17">
        <f>f_netasset_total(A3562,参数!$B$1,100000000)</f>
        <v>1.8282250328</v>
      </c>
      <c r="G3562" s="17">
        <f ca="1">f_nav_adjustedreturn(A3562,参数!$B$2,参数!$B$1)</f>
        <v>21.1691762621789</v>
      </c>
      <c r="H3562" s="17">
        <f ca="1">f_nav_periodreturnrankingper(A3562,参数!$B$2,参数!$B$1,3)</f>
        <v>74.9602964531498</v>
      </c>
      <c r="I3562" s="17">
        <f ca="1">f_nav_adjustedreturn(A3562,参数!$B$3,参数!$B$2)</f>
        <v>13.5814889336016</v>
      </c>
      <c r="J3562" s="17">
        <f ca="1">f_nav_periodreturnrankingper(A3562,参数!$B$3,参数!$B$2,3)</f>
        <v>72.4080267558528</v>
      </c>
      <c r="K3562" s="17">
        <f ca="1">f_nav_adjustedreturn(A3562,参数!$B$4,参数!$B$3)</f>
        <v>-13.7152777777778</v>
      </c>
      <c r="L3562" s="17">
        <f ca="1">f_nav_periodreturnrankingper(A3562,参数!$B$4,参数!$B$3,3)</f>
        <v>47.3042362002567</v>
      </c>
      <c r="M3562" s="17">
        <f ca="1">f_nav_adjustedreturn(A3562,参数!$B$5,参数!$B$4)</f>
        <v>-0.345125107851597</v>
      </c>
      <c r="N3562" s="17">
        <f ca="1">f_nav_periodreturnrankingper(A3562,参数!$B$5,参数!$B$4,3)</f>
        <v>93.3806146572104</v>
      </c>
      <c r="O3562" s="17">
        <f ca="1">f_nav_adjustedreturn(A3562,参数!$B$6,参数!$B$5)</f>
        <v>2.38305383936451</v>
      </c>
      <c r="P3562" s="17">
        <f ca="1">f_nav_periodreturnrankingper(A3562,参数!$B$6,参数!$B$5,3)</f>
        <v>58.5034013605442</v>
      </c>
      <c r="Q3562" s="25">
        <f>f_return(A3562,1,参数!$B$1-365/2,参数!$B$1)</f>
        <v>20.5497658180637</v>
      </c>
      <c r="R3562" s="25">
        <f ca="1">f_return(A3562,1,参数!$B$4,参数!$B$1)</f>
        <v>5.8900550234291</v>
      </c>
      <c r="S3562" s="25">
        <f ca="1">f_return(A3562,1,参数!$B$6,参数!$B$1)</f>
        <v>3.83728304298563</v>
      </c>
      <c r="T3562" t="str">
        <f>f_info_investtype(A3562)</f>
        <v>灵活配置型基金</v>
      </c>
      <c r="U3562" t="str">
        <f>f_info_fundmanager(A3562)</f>
        <v>彭海平</v>
      </c>
      <c r="V3562">
        <f>f_info_manager_onthepostdays(A3562,1)</f>
        <v>1752</v>
      </c>
      <c r="W3562" s="25">
        <f ca="1">f_return_1w(A3562,"0",参数!$B$2)</f>
        <v>-2.92347377472055</v>
      </c>
      <c r="X3562" s="25">
        <f>f_return_1m(A3562,"0",参数!$B$1)</f>
        <v>2.54872563718141</v>
      </c>
      <c r="Y3562" s="25">
        <f>f_return_3m(A3562,0,参数!$B$1)</f>
        <v>-0.436681222707424</v>
      </c>
      <c r="Z3562" s="25">
        <f>f_return_6m(A3562,0,参数!B3561)</f>
        <v>8.59798605731991</v>
      </c>
      <c r="AA3562" t="str">
        <f>f_dq_status(A3562,参数!$B$1)</f>
        <v>开放申购|开放赎回</v>
      </c>
      <c r="AB3562" s="17">
        <f ca="1">f_risk_maxdownside(A3562,参数!$B$6,参数!$B$1)</f>
        <v>-27.6273885350318</v>
      </c>
      <c r="AC3562" s="17">
        <f ca="1">f_risk_maxdownside(A3562,参数!$B$4,参数!$B$1)</f>
        <v>-25.2467105263158</v>
      </c>
      <c r="AD3562" t="str">
        <f ca="1">f_risk_maxdownside_date(A3562,参数!$B$6,参数!$B$1)</f>
        <v>20161117-20181018</v>
      </c>
    </row>
    <row r="3563" spans="1:30">
      <c r="A3563" s="15" t="s">
        <v>3591</v>
      </c>
      <c r="B3563" t="str">
        <f>f_info_name(A3563)</f>
        <v>中海增强收益A</v>
      </c>
      <c r="C3563" t="str">
        <f>f_info_setupdate(A3563)</f>
        <v>2011-03-23</v>
      </c>
      <c r="D3563" s="16">
        <f t="shared" si="55"/>
        <v>3596</v>
      </c>
      <c r="F3563" s="17">
        <f>f_netasset_total(A3563,参数!$B$1,100000000)</f>
        <v>0.1885750227</v>
      </c>
      <c r="G3563" s="17">
        <f ca="1">f_nav_adjustedreturn(A3563,参数!$B$2,参数!$B$1)</f>
        <v>10.6368014033438</v>
      </c>
      <c r="H3563" s="17">
        <f ca="1">f_nav_periodreturnrankingper(A3563,参数!$B$2,参数!$B$1,3)</f>
        <v>42.8301886792453</v>
      </c>
      <c r="I3563" s="17">
        <f ca="1">f_nav_adjustedreturn(A3563,参数!$B$3,参数!$B$2)</f>
        <v>9.74729241877256</v>
      </c>
      <c r="J3563" s="17">
        <f ca="1">f_nav_periodreturnrankingper(A3563,参数!$B$3,参数!$B$2,3)</f>
        <v>39.7872340425532</v>
      </c>
      <c r="K3563" s="17">
        <f ca="1">f_nav_adjustedreturn(A3563,参数!$B$4,参数!$B$3)</f>
        <v>-3.9028620988725</v>
      </c>
      <c r="L3563" s="17">
        <f ca="1">f_nav_periodreturnrankingper(A3563,参数!$B$4,参数!$B$3,3)</f>
        <v>77.8042959427208</v>
      </c>
      <c r="M3563" s="17">
        <f ca="1">f_nav_adjustedreturn(A3563,参数!$B$5,参数!$B$4)</f>
        <v>4.0203450616171</v>
      </c>
      <c r="N3563" s="17">
        <f ca="1">f_nav_periodreturnrankingper(A3563,参数!$B$5,参数!$B$4,3)</f>
        <v>48.8950276243094</v>
      </c>
      <c r="O3563" s="17">
        <f ca="1">f_nav_adjustedreturn(A3563,参数!$B$6,参数!$B$5)</f>
        <v>0.645161290322582</v>
      </c>
      <c r="P3563" s="17">
        <f ca="1">f_nav_periodreturnrankingper(A3563,参数!$B$6,参数!$B$5,3)</f>
        <v>63.135593220339</v>
      </c>
      <c r="Q3563" s="25">
        <f>f_return(A3563,1,参数!$B$1-365/2,参数!$B$1)</f>
        <v>10.3808873700721</v>
      </c>
      <c r="R3563" s="25">
        <f ca="1">f_return(A3563,1,参数!$B$4,参数!$B$1)</f>
        <v>5.27233309202964</v>
      </c>
      <c r="S3563" s="25">
        <f ca="1">f_return(A3563,1,参数!$B$6,参数!$B$1)</f>
        <v>4.09586522365861</v>
      </c>
      <c r="T3563" t="str">
        <f>f_info_investtype(A3563)</f>
        <v>混合债券型二级基金</v>
      </c>
      <c r="U3563" t="str">
        <f>f_info_fundmanager(A3563)</f>
        <v>周梦婕</v>
      </c>
      <c r="V3563">
        <f>f_info_manager_onthepostdays(A3563,1)</f>
        <v>170</v>
      </c>
      <c r="W3563" s="25">
        <f ca="1">f_return_1w(A3563,"0",参数!$B$2)</f>
        <v>0.164744645799015</v>
      </c>
      <c r="X3563" s="25">
        <f>f_return_1m(A3563,"0",参数!$B$1)</f>
        <v>2.25187656380316</v>
      </c>
      <c r="Y3563" s="25">
        <f>f_return_3m(A3563,0,参数!$B$1)</f>
        <v>3.48796192805082</v>
      </c>
      <c r="Z3563" s="25">
        <f>f_return_6m(A3563,0,参数!B3562)</f>
        <v>2.16068860455081</v>
      </c>
      <c r="AA3563" t="str">
        <f>f_dq_status(A3563,参数!$B$1)</f>
        <v>开放申购|开放赎回</v>
      </c>
      <c r="AB3563" s="17">
        <f ca="1">f_risk_maxdownside(A3563,参数!$B$6,参数!$B$1)</f>
        <v>-5.62283737024222</v>
      </c>
      <c r="AC3563" s="17">
        <f ca="1">f_risk_maxdownside(A3563,参数!$B$4,参数!$B$1)</f>
        <v>-5.37727666955769</v>
      </c>
      <c r="AD3563" t="str">
        <f ca="1">f_risk_maxdownside_date(A3563,参数!$B$6,参数!$B$1)</f>
        <v>20180124-20181029</v>
      </c>
    </row>
    <row r="3564" spans="1:30">
      <c r="A3564" s="15" t="s">
        <v>3592</v>
      </c>
      <c r="B3564" t="str">
        <f>f_info_name(A3564)</f>
        <v>中海优质成长</v>
      </c>
      <c r="C3564" t="str">
        <f>f_info_setupdate(A3564)</f>
        <v>2004-09-28</v>
      </c>
      <c r="D3564" s="16">
        <f t="shared" si="55"/>
        <v>5963</v>
      </c>
      <c r="F3564" s="17">
        <f>f_netasset_total(A3564,参数!$B$1,100000000)</f>
        <v>28.3802727975</v>
      </c>
      <c r="G3564" s="17">
        <f ca="1">f_nav_adjustedreturn(A3564,参数!$B$2,参数!$B$1)</f>
        <v>54.0233650089684</v>
      </c>
      <c r="H3564" s="17">
        <f ca="1">f_nav_periodreturnrankingper(A3564,参数!$B$2,参数!$B$1,3)</f>
        <v>73.5034347399411</v>
      </c>
      <c r="I3564" s="17">
        <f ca="1">f_nav_adjustedreturn(A3564,参数!$B$3,参数!$B$2)</f>
        <v>78.3169705469846</v>
      </c>
      <c r="J3564" s="17">
        <f ca="1">f_nav_periodreturnrankingper(A3564,参数!$B$3,参数!$B$2,3)</f>
        <v>5.78512396694215</v>
      </c>
      <c r="K3564" s="17">
        <f ca="1">f_nav_adjustedreturn(A3564,参数!$B$4,参数!$B$3)</f>
        <v>-32.8625235404896</v>
      </c>
      <c r="L3564" s="17">
        <f ca="1">f_nav_periodreturnrankingper(A3564,参数!$B$4,参数!$B$3,3)</f>
        <v>90.7216494845361</v>
      </c>
      <c r="M3564" s="17">
        <f ca="1">f_nav_adjustedreturn(A3564,参数!$B$5,参数!$B$4)</f>
        <v>32.3099777172568</v>
      </c>
      <c r="N3564" s="17">
        <f ca="1">f_nav_periodreturnrankingper(A3564,参数!$B$5,参数!$B$4,3)</f>
        <v>24.5136186770428</v>
      </c>
      <c r="O3564" s="17">
        <f ca="1">f_nav_adjustedreturn(A3564,参数!$B$6,参数!$B$5)</f>
        <v>-0.371655104063428</v>
      </c>
      <c r="P3564" s="17">
        <f ca="1">f_nav_periodreturnrankingper(A3564,参数!$B$6,参数!$B$5,3)</f>
        <v>62.4217118997912</v>
      </c>
      <c r="Q3564" s="25">
        <f>f_return(A3564,1,参数!$B$1-365/2,参数!$B$1)</f>
        <v>46.8796182181432</v>
      </c>
      <c r="R3564" s="25">
        <f ca="1">f_return(A3564,1,参数!$B$4,参数!$B$1)</f>
        <v>22.6028624996375</v>
      </c>
      <c r="S3564" s="25">
        <f ca="1">f_return(A3564,1,参数!$B$6,参数!$B$1)</f>
        <v>19.3694700132879</v>
      </c>
      <c r="T3564" t="str">
        <f>f_info_investtype(A3564)</f>
        <v>偏股混合型基金</v>
      </c>
      <c r="U3564" t="str">
        <f>f_info_fundmanager(A3564)</f>
        <v>许定晴</v>
      </c>
      <c r="V3564">
        <f>f_info_manager_onthepostdays(A3564,1)</f>
        <v>341</v>
      </c>
      <c r="W3564" s="25">
        <f ca="1">f_return_1w(A3564,"0",参数!$B$2)</f>
        <v>2.16972034715528</v>
      </c>
      <c r="X3564" s="25">
        <f>f_return_1m(A3564,"0",参数!$B$1)</f>
        <v>9.9125364431487</v>
      </c>
      <c r="Y3564" s="25">
        <f>f_return_3m(A3564,0,参数!$B$1)</f>
        <v>25.1244528713129</v>
      </c>
      <c r="Z3564" s="25">
        <f>f_return_6m(A3564,0,参数!B3563)</f>
        <v>11.0530484286995</v>
      </c>
      <c r="AA3564" t="str">
        <f>f_dq_status(A3564,参数!$B$1)</f>
        <v>开放申购|开放赎回</v>
      </c>
      <c r="AB3564" s="17">
        <f ca="1">f_risk_maxdownside(A3564,参数!$B$6,参数!$B$1)</f>
        <v>-38.9485375786746</v>
      </c>
      <c r="AC3564" s="17">
        <f ca="1">f_risk_maxdownside(A3564,参数!$B$4,参数!$B$1)</f>
        <v>-38.2859281437126</v>
      </c>
      <c r="AD3564" t="str">
        <f ca="1">f_risk_maxdownside_date(A3564,参数!$B$6,参数!$B$1)</f>
        <v>20180124-20181016</v>
      </c>
    </row>
    <row r="3565" spans="1:30">
      <c r="A3565" s="15" t="s">
        <v>3593</v>
      </c>
      <c r="B3565" t="str">
        <f>f_info_name(A3565)</f>
        <v>中海分红增利</v>
      </c>
      <c r="C3565" t="str">
        <f>f_info_setupdate(A3565)</f>
        <v>2005-06-16</v>
      </c>
      <c r="D3565" s="16">
        <f t="shared" si="55"/>
        <v>5702</v>
      </c>
      <c r="F3565" s="17">
        <f>f_netasset_total(A3565,参数!$B$1,100000000)</f>
        <v>5.191051633</v>
      </c>
      <c r="G3565" s="17">
        <f ca="1">f_nav_adjustedreturn(A3565,参数!$B$2,参数!$B$1)</f>
        <v>41.0831539796227</v>
      </c>
      <c r="H3565" s="17">
        <f ca="1">f_nav_periodreturnrankingper(A3565,参数!$B$2,参数!$B$1,3)</f>
        <v>87.2423945044161</v>
      </c>
      <c r="I3565" s="17">
        <f ca="1">f_nav_adjustedreturn(A3565,参数!$B$3,参数!$B$2)</f>
        <v>74.6011486917677</v>
      </c>
      <c r="J3565" s="17">
        <f ca="1">f_nav_periodreturnrankingper(A3565,参数!$B$3,参数!$B$2,3)</f>
        <v>6.74931129476584</v>
      </c>
      <c r="K3565" s="17">
        <f ca="1">f_nav_adjustedreturn(A3565,参数!$B$4,参数!$B$3)</f>
        <v>-25.513963161022</v>
      </c>
      <c r="L3565" s="17">
        <f ca="1">f_nav_periodreturnrankingper(A3565,参数!$B$4,参数!$B$3,3)</f>
        <v>58.0756013745705</v>
      </c>
      <c r="M3565" s="17">
        <f ca="1">f_nav_adjustedreturn(A3565,参数!$B$5,参数!$B$4)</f>
        <v>44.1476692752637</v>
      </c>
      <c r="N3565" s="17">
        <f ca="1">f_nav_periodreturnrankingper(A3565,参数!$B$5,参数!$B$4,3)</f>
        <v>7.5875486381323</v>
      </c>
      <c r="O3565" s="17">
        <f ca="1">f_nav_adjustedreturn(A3565,参数!$B$6,参数!$B$5)</f>
        <v>-20.7410390656464</v>
      </c>
      <c r="P3565" s="17">
        <f ca="1">f_nav_periodreturnrankingper(A3565,参数!$B$6,参数!$B$5,3)</f>
        <v>98.9561586638831</v>
      </c>
      <c r="Q3565" s="25">
        <f>f_return(A3565,1,参数!$B$1-365/2,参数!$B$1)</f>
        <v>34.1196415771627</v>
      </c>
      <c r="R3565" s="25">
        <f ca="1">f_return(A3565,1,参数!$B$4,参数!$B$1)</f>
        <v>22.4011613848109</v>
      </c>
      <c r="S3565" s="25">
        <f ca="1">f_return(A3565,1,参数!$B$6,参数!$B$1)</f>
        <v>15.6754901552405</v>
      </c>
      <c r="T3565" t="str">
        <f>f_info_investtype(A3565)</f>
        <v>偏股混合型基金</v>
      </c>
      <c r="U3565" t="str">
        <f>f_info_fundmanager(A3565)</f>
        <v>邱红丽</v>
      </c>
      <c r="V3565">
        <f>f_info_manager_onthepostdays(A3565,1)</f>
        <v>2277</v>
      </c>
      <c r="W3565" s="25">
        <f ca="1">f_return_1w(A3565,"0",参数!$B$2)</f>
        <v>1.01532213402254</v>
      </c>
      <c r="X3565" s="25">
        <f>f_return_1m(A3565,"0",参数!$B$1)</f>
        <v>14.2792143777963</v>
      </c>
      <c r="Y3565" s="25">
        <f>f_return_3m(A3565,0,参数!$B$1)</f>
        <v>19.8981621449598</v>
      </c>
      <c r="Z3565" s="25">
        <f>f_return_6m(A3565,0,参数!B3564)</f>
        <v>12.6393784619812</v>
      </c>
      <c r="AA3565" t="str">
        <f>f_dq_status(A3565,参数!$B$1)</f>
        <v>开放申购|开放赎回</v>
      </c>
      <c r="AB3565" s="17">
        <f ca="1">f_risk_maxdownside(A3565,参数!$B$6,参数!$B$1)</f>
        <v>-33.1542056074766</v>
      </c>
      <c r="AC3565" s="17">
        <f ca="1">f_risk_maxdownside(A3565,参数!$B$4,参数!$B$1)</f>
        <v>-32.4678390180574</v>
      </c>
      <c r="AD3565" t="str">
        <f ca="1">f_risk_maxdownside_date(A3565,参数!$B$6,参数!$B$1)</f>
        <v>20171122-20181016</v>
      </c>
    </row>
    <row r="3566" spans="1:30">
      <c r="A3566" s="15" t="s">
        <v>3594</v>
      </c>
      <c r="B3566" t="str">
        <f>f_info_name(A3566)</f>
        <v>中海能源策略</v>
      </c>
      <c r="C3566" t="str">
        <f>f_info_setupdate(A3566)</f>
        <v>2007-03-13</v>
      </c>
      <c r="D3566" s="16">
        <f t="shared" si="55"/>
        <v>5067</v>
      </c>
      <c r="F3566" s="17">
        <f>f_netasset_total(A3566,参数!$B$1,100000000)</f>
        <v>12.727822425</v>
      </c>
      <c r="G3566" s="17">
        <f ca="1">f_nav_adjustedreturn(A3566,参数!$B$2,参数!$B$1)</f>
        <v>61.431240120707</v>
      </c>
      <c r="H3566" s="17">
        <f ca="1">f_nav_periodreturnrankingper(A3566,参数!$B$2,参数!$B$1,3)</f>
        <v>59.5682041216879</v>
      </c>
      <c r="I3566" s="17">
        <f ca="1">f_nav_adjustedreturn(A3566,参数!$B$3,参数!$B$2)</f>
        <v>21.4273250741581</v>
      </c>
      <c r="J3566" s="17">
        <f ca="1">f_nav_periodreturnrankingper(A3566,参数!$B$3,参数!$B$2,3)</f>
        <v>90.2203856749311</v>
      </c>
      <c r="K3566" s="17">
        <f ca="1">f_nav_adjustedreturn(A3566,参数!$B$4,参数!$B$3)</f>
        <v>-37.1394098936053</v>
      </c>
      <c r="L3566" s="17">
        <f ca="1">f_nav_periodreturnrankingper(A3566,参数!$B$4,参数!$B$3,3)</f>
        <v>96.9072164948454</v>
      </c>
      <c r="M3566" s="17">
        <f ca="1">f_nav_adjustedreturn(A3566,参数!$B$5,参数!$B$4)</f>
        <v>39.6786534047437</v>
      </c>
      <c r="N3566" s="17">
        <f ca="1">f_nav_periodreturnrankingper(A3566,参数!$B$5,参数!$B$4,3)</f>
        <v>10.7003891050584</v>
      </c>
      <c r="O3566" s="17">
        <f ca="1">f_nav_adjustedreturn(A3566,参数!$B$6,参数!$B$5)</f>
        <v>-0.307219662058371</v>
      </c>
      <c r="P3566" s="17">
        <f ca="1">f_nav_periodreturnrankingper(A3566,参数!$B$6,参数!$B$5,3)</f>
        <v>62.0041753653445</v>
      </c>
      <c r="Q3566" s="25">
        <f>f_return(A3566,1,参数!$B$1-365/2,参数!$B$1)</f>
        <v>101.716043612231</v>
      </c>
      <c r="R3566" s="25">
        <f ca="1">f_return(A3566,1,参数!$B$4,参数!$B$1)</f>
        <v>7.20126457009007</v>
      </c>
      <c r="S3566" s="25">
        <f ca="1">f_return(A3566,1,参数!$B$6,参数!$B$1)</f>
        <v>11.5164172220207</v>
      </c>
      <c r="T3566" t="str">
        <f>f_info_investtype(A3566)</f>
        <v>偏股混合型基金</v>
      </c>
      <c r="U3566" t="str">
        <f>f_info_fundmanager(A3566)</f>
        <v>姚晨曦</v>
      </c>
      <c r="V3566">
        <f>f_info_manager_onthepostdays(A3566,1)</f>
        <v>2127</v>
      </c>
      <c r="W3566" s="25">
        <f ca="1">f_return_1w(A3566,"0",参数!$B$2)</f>
        <v>-3.40088839533593</v>
      </c>
      <c r="X3566" s="25">
        <f>f_return_1m(A3566,"0",参数!$B$1)</f>
        <v>14.0160357251598</v>
      </c>
      <c r="Y3566" s="25">
        <f>f_return_3m(A3566,0,参数!$B$1)</f>
        <v>37.7728722099583</v>
      </c>
      <c r="Z3566" s="25">
        <f>f_return_6m(A3566,0,参数!B3565)</f>
        <v>26.5612467056262</v>
      </c>
      <c r="AA3566" t="str">
        <f>f_dq_status(A3566,参数!$B$1)</f>
        <v>开放申购|开放赎回</v>
      </c>
      <c r="AB3566" s="17">
        <f ca="1">f_risk_maxdownside(A3566,参数!$B$6,参数!$B$1)</f>
        <v>-40.2672989868506</v>
      </c>
      <c r="AC3566" s="17">
        <f ca="1">f_risk_maxdownside(A3566,参数!$B$4,参数!$B$1)</f>
        <v>-39.2857142857143</v>
      </c>
      <c r="AD3566" t="str">
        <f ca="1">f_risk_maxdownside_date(A3566,参数!$B$6,参数!$B$1)</f>
        <v>20171114-20181018</v>
      </c>
    </row>
    <row r="3567" spans="1:30">
      <c r="A3567" s="15" t="s">
        <v>3595</v>
      </c>
      <c r="B3567" t="str">
        <f>f_info_name(A3567)</f>
        <v>中海蓝筹配置</v>
      </c>
      <c r="C3567" t="str">
        <f>f_info_setupdate(A3567)</f>
        <v>2008-12-03</v>
      </c>
      <c r="D3567" s="16">
        <f t="shared" si="55"/>
        <v>4436</v>
      </c>
      <c r="F3567" s="17">
        <f>f_netasset_total(A3567,参数!$B$1,100000000)</f>
        <v>0.8620681614</v>
      </c>
      <c r="G3567" s="17">
        <f ca="1">f_nav_adjustedreturn(A3567,参数!$B$2,参数!$B$1)</f>
        <v>45.1261701261701</v>
      </c>
      <c r="H3567" s="17">
        <f ca="1">f_nav_periodreturnrankingper(A3567,参数!$B$2,参数!$B$1,3)</f>
        <v>49.0206458443621</v>
      </c>
      <c r="I3567" s="17">
        <f ca="1">f_nav_adjustedreturn(A3567,参数!$B$3,参数!$B$2)</f>
        <v>49.1576870541812</v>
      </c>
      <c r="J3567" s="17">
        <f ca="1">f_nav_periodreturnrankingper(A3567,参数!$B$3,参数!$B$2,3)</f>
        <v>18.3389074693423</v>
      </c>
      <c r="K3567" s="17">
        <f ca="1">f_nav_adjustedreturn(A3567,参数!$B$4,参数!$B$3)</f>
        <v>-24.3252555415183</v>
      </c>
      <c r="L3567" s="17">
        <f ca="1">f_nav_periodreturnrankingper(A3567,参数!$B$4,参数!$B$3,3)</f>
        <v>81.5147625160462</v>
      </c>
      <c r="M3567" s="17">
        <f ca="1">f_nav_adjustedreturn(A3567,参数!$B$5,参数!$B$4)</f>
        <v>35.3023040049482</v>
      </c>
      <c r="N3567" s="17">
        <f ca="1">f_nav_periodreturnrankingper(A3567,参数!$B$5,参数!$B$4,3)</f>
        <v>7.56501182033097</v>
      </c>
      <c r="O3567" s="17">
        <f ca="1">f_nav_adjustedreturn(A3567,参数!$B$6,参数!$B$5)</f>
        <v>-19.3239716664595</v>
      </c>
      <c r="P3567" s="17">
        <f ca="1">f_nav_periodreturnrankingper(A3567,参数!$B$6,参数!$B$5,3)</f>
        <v>99.0476190476191</v>
      </c>
      <c r="Q3567" s="25">
        <f>f_return(A3567,1,参数!$B$1-365/2,参数!$B$1)</f>
        <v>40.45741429422</v>
      </c>
      <c r="R3567" s="25">
        <f ca="1">f_return(A3567,1,参数!$B$4,参数!$B$1)</f>
        <v>17.8642933199431</v>
      </c>
      <c r="S3567" s="25">
        <f ca="1">f_return(A3567,1,参数!$B$6,参数!$B$1)</f>
        <v>12.1142854189443</v>
      </c>
      <c r="T3567" t="str">
        <f>f_info_investtype(A3567)</f>
        <v>灵活配置型基金</v>
      </c>
      <c r="U3567" t="str">
        <f>f_info_fundmanager(A3567)</f>
        <v>邱红丽</v>
      </c>
      <c r="V3567">
        <f>f_info_manager_onthepostdays(A3567,1)</f>
        <v>2520</v>
      </c>
      <c r="W3567" s="25">
        <f ca="1">f_return_1w(A3567,"0",参数!$B$2)</f>
        <v>2.375</v>
      </c>
      <c r="X3567" s="25">
        <f>f_return_1m(A3567,"0",参数!$B$1)</f>
        <v>13.3243286191006</v>
      </c>
      <c r="Y3567" s="25">
        <f>f_return_3m(A3567,0,参数!$B$1)</f>
        <v>19.1164189076332</v>
      </c>
      <c r="Z3567" s="25">
        <f>f_return_6m(A3567,0,参数!B3566)</f>
        <v>18.5450160771704</v>
      </c>
      <c r="AA3567" t="str">
        <f>f_dq_status(A3567,参数!$B$1)</f>
        <v>开放申购|开放赎回</v>
      </c>
      <c r="AB3567" s="17">
        <f ca="1">f_risk_maxdownside(A3567,参数!$B$6,参数!$B$1)</f>
        <v>-31.4837976122797</v>
      </c>
      <c r="AC3567" s="17">
        <f ca="1">f_risk_maxdownside(A3567,参数!$B$4,参数!$B$1)</f>
        <v>-31.1314285714286</v>
      </c>
      <c r="AD3567" t="str">
        <f ca="1">f_risk_maxdownside_date(A3567,参数!$B$6,参数!$B$1)</f>
        <v>20180124-20181016</v>
      </c>
    </row>
    <row r="3568" spans="1:30">
      <c r="A3568" s="15" t="s">
        <v>3596</v>
      </c>
      <c r="B3568" t="str">
        <f>f_info_name(A3568)</f>
        <v>中海量化策略</v>
      </c>
      <c r="C3568" t="str">
        <f>f_info_setupdate(A3568)</f>
        <v>2009-06-24</v>
      </c>
      <c r="D3568" s="16">
        <f t="shared" si="55"/>
        <v>4233</v>
      </c>
      <c r="F3568" s="17">
        <f>f_netasset_total(A3568,参数!$B$1,100000000)</f>
        <v>6.1000120851</v>
      </c>
      <c r="G3568" s="17">
        <f ca="1">f_nav_adjustedreturn(A3568,参数!$B$2,参数!$B$1)</f>
        <v>51.1450381679389</v>
      </c>
      <c r="H3568" s="17">
        <f ca="1">f_nav_periodreturnrankingper(A3568,参数!$B$2,参数!$B$1,3)</f>
        <v>77.6251226692836</v>
      </c>
      <c r="I3568" s="17">
        <f ca="1">f_nav_adjustedreturn(A3568,参数!$B$3,参数!$B$2)</f>
        <v>73.8938053097345</v>
      </c>
      <c r="J3568" s="17">
        <f ca="1">f_nav_periodreturnrankingper(A3568,参数!$B$3,参数!$B$2,3)</f>
        <v>7.16253443526171</v>
      </c>
      <c r="K3568" s="17">
        <f ca="1">f_nav_adjustedreturn(A3568,参数!$B$4,参数!$B$3)</f>
        <v>-22.158438576349</v>
      </c>
      <c r="L3568" s="17">
        <f ca="1">f_nav_periodreturnrankingper(A3568,参数!$B$4,参数!$B$3,3)</f>
        <v>39.3470790378007</v>
      </c>
      <c r="M3568" s="17">
        <f ca="1">f_nav_adjustedreturn(A3568,参数!$B$5,参数!$B$4)</f>
        <v>-3.33704115684093</v>
      </c>
      <c r="N3568" s="17">
        <f ca="1">f_nav_periodreturnrankingper(A3568,参数!$B$5,参数!$B$4,3)</f>
        <v>93.7743190661479</v>
      </c>
      <c r="O3568" s="17">
        <f ca="1">f_nav_adjustedreturn(A3568,参数!$B$6,参数!$B$5)</f>
        <v>12.1890547263682</v>
      </c>
      <c r="P3568" s="17">
        <f ca="1">f_nav_periodreturnrankingper(A3568,参数!$B$6,参数!$B$5,3)</f>
        <v>20.2505219206681</v>
      </c>
      <c r="Q3568" s="25">
        <f>f_return(A3568,1,参数!$B$1-365/2,参数!$B$1)</f>
        <v>24.4425946863038</v>
      </c>
      <c r="R3568" s="25">
        <f ca="1">f_return(A3568,1,参数!$B$4,参数!$B$1)</f>
        <v>26.9215290366121</v>
      </c>
      <c r="S3568" s="25">
        <f ca="1">f_return(A3568,1,参数!$B$6,参数!$B$1)</f>
        <v>17.2342889940976</v>
      </c>
      <c r="T3568" t="str">
        <f>f_info_investtype(A3568)</f>
        <v>偏股混合型基金</v>
      </c>
      <c r="U3568" t="str">
        <f>f_info_fundmanager(A3568)</f>
        <v>彭海平</v>
      </c>
      <c r="V3568">
        <f>f_info_manager_onthepostdays(A3568,1)</f>
        <v>1514</v>
      </c>
      <c r="W3568" s="25">
        <f ca="1">f_return_1w(A3568,"0",参数!$B$2)</f>
        <v>-1.25628140703517</v>
      </c>
      <c r="X3568" s="25">
        <f>f_return_1m(A3568,"0",参数!$B$1)</f>
        <v>7.60869565217392</v>
      </c>
      <c r="Y3568" s="25">
        <f>f_return_3m(A3568,0,参数!$B$1)</f>
        <v>5.07075471698114</v>
      </c>
      <c r="Z3568" s="25">
        <f>f_return_6m(A3568,0,参数!B3567)</f>
        <v>4.33491686460806</v>
      </c>
      <c r="AA3568" t="str">
        <f>f_dq_status(A3568,参数!$B$1)</f>
        <v>开放申购|开放赎回</v>
      </c>
      <c r="AB3568" s="17">
        <f ca="1">f_risk_maxdownside(A3568,参数!$B$6,参数!$B$1)</f>
        <v>-34.3558282208589</v>
      </c>
      <c r="AC3568" s="17">
        <f ca="1">f_risk_maxdownside(A3568,参数!$B$4,参数!$B$1)</f>
        <v>-33.7461300309597</v>
      </c>
      <c r="AD3568" t="str">
        <f ca="1">f_risk_maxdownside_date(A3568,参数!$B$6,参数!$B$1)</f>
        <v>20161202-20190103</v>
      </c>
    </row>
    <row r="3569" spans="1:30">
      <c r="A3569" s="15" t="s">
        <v>3597</v>
      </c>
      <c r="B3569" t="str">
        <f>f_info_name(A3569)</f>
        <v>中海环保新能源</v>
      </c>
      <c r="C3569" t="str">
        <f>f_info_setupdate(A3569)</f>
        <v>2010-12-09</v>
      </c>
      <c r="D3569" s="16">
        <f t="shared" si="55"/>
        <v>3700</v>
      </c>
      <c r="F3569" s="17">
        <f>f_netasset_total(A3569,参数!$B$1,100000000)</f>
        <v>13.858466659</v>
      </c>
      <c r="G3569" s="17">
        <f ca="1">f_nav_adjustedreturn(A3569,参数!$B$2,参数!$B$1)</f>
        <v>109.147424511545</v>
      </c>
      <c r="H3569" s="17">
        <f ca="1">f_nav_periodreturnrankingper(A3569,参数!$B$2,参数!$B$1,3)</f>
        <v>2.85865537321334</v>
      </c>
      <c r="I3569" s="17">
        <f ca="1">f_nav_adjustedreturn(A3569,参数!$B$3,参数!$B$2)</f>
        <v>35.8262967430639</v>
      </c>
      <c r="J3569" s="17">
        <f ca="1">f_nav_periodreturnrankingper(A3569,参数!$B$3,参数!$B$2,3)</f>
        <v>35.8416945373467</v>
      </c>
      <c r="K3569" s="17">
        <f ca="1">f_nav_adjustedreturn(A3569,参数!$B$4,参数!$B$3)</f>
        <v>-19.4363459669582</v>
      </c>
      <c r="L3569" s="17">
        <f ca="1">f_nav_periodreturnrankingper(A3569,参数!$B$4,参数!$B$3,3)</f>
        <v>63.607188703466</v>
      </c>
      <c r="M3569" s="17">
        <f ca="1">f_nav_adjustedreturn(A3569,参数!$B$5,参数!$B$4)</f>
        <v>22.7758007117438</v>
      </c>
      <c r="N3569" s="17">
        <f ca="1">f_nav_periodreturnrankingper(A3569,参数!$B$5,参数!$B$4,3)</f>
        <v>18.6761229314421</v>
      </c>
      <c r="O3569" s="17">
        <f ca="1">f_nav_adjustedreturn(A3569,参数!$B$6,参数!$B$5)</f>
        <v>-10.201912858661</v>
      </c>
      <c r="P3569" s="17">
        <f ca="1">f_nav_periodreturnrankingper(A3569,参数!$B$6,参数!$B$5,3)</f>
        <v>93.7414965986395</v>
      </c>
      <c r="Q3569" s="25">
        <f>f_return(A3569,1,参数!$B$1-365/2,参数!$B$1)</f>
        <v>187.042170528651</v>
      </c>
      <c r="R3569" s="25">
        <f ca="1">f_return(A3569,1,参数!$B$4,参数!$B$1)</f>
        <v>31.7495535658845</v>
      </c>
      <c r="S3569" s="25">
        <f ca="1">f_return(A3569,1,参数!$B$6,参数!$B$1)</f>
        <v>20.1138347237231</v>
      </c>
      <c r="T3569" t="str">
        <f>f_info_investtype(A3569)</f>
        <v>灵活配置型基金</v>
      </c>
      <c r="U3569" t="str">
        <f>f_info_fundmanager(A3569)</f>
        <v>刘俊</v>
      </c>
      <c r="V3569">
        <f>f_info_manager_onthepostdays(A3569,1)</f>
        <v>985</v>
      </c>
      <c r="W3569" s="25">
        <f ca="1">f_return_1w(A3569,"0",参数!$B$2)</f>
        <v>2.2706630336058</v>
      </c>
      <c r="X3569" s="25">
        <f>f_return_1m(A3569,"0",参数!$B$1)</f>
        <v>10.5633802816901</v>
      </c>
      <c r="Y3569" s="25">
        <f>f_return_3m(A3569,0,参数!$B$1)</f>
        <v>48.8621997471555</v>
      </c>
      <c r="Z3569" s="25">
        <f>f_return_6m(A3569,0,参数!B3568)</f>
        <v>54.421768707483</v>
      </c>
      <c r="AA3569" t="str">
        <f>f_dq_status(A3569,参数!$B$1)</f>
        <v>开放申购|开放赎回</v>
      </c>
      <c r="AB3569" s="17">
        <f ca="1">f_risk_maxdownside(A3569,参数!$B$6,参数!$B$1)</f>
        <v>-29.1866028708134</v>
      </c>
      <c r="AC3569" s="17">
        <f ca="1">f_risk_maxdownside(A3569,参数!$B$4,参数!$B$1)</f>
        <v>-29.1866028708134</v>
      </c>
      <c r="AD3569" t="str">
        <f ca="1">f_risk_maxdownside_date(A3569,参数!$B$6,参数!$B$1)</f>
        <v>20180206-20181018</v>
      </c>
    </row>
    <row r="3570" spans="1:30">
      <c r="A3570" s="15" t="s">
        <v>3598</v>
      </c>
      <c r="B3570" t="str">
        <f>f_info_name(A3570)</f>
        <v>中海消费主题精选</v>
      </c>
      <c r="C3570" t="str">
        <f>f_info_setupdate(A3570)</f>
        <v>2011-11-09</v>
      </c>
      <c r="D3570" s="16">
        <f t="shared" si="55"/>
        <v>3365</v>
      </c>
      <c r="F3570" s="17">
        <f>f_netasset_total(A3570,参数!$B$1,100000000)</f>
        <v>5.1769892644</v>
      </c>
      <c r="G3570" s="17">
        <f ca="1">f_nav_adjustedreturn(A3570,参数!$B$2,参数!$B$1)</f>
        <v>91.1539740605254</v>
      </c>
      <c r="H3570" s="17">
        <f ca="1">f_nav_periodreturnrankingper(A3570,参数!$B$2,参数!$B$1,3)</f>
        <v>17.1736997055937</v>
      </c>
      <c r="I3570" s="17">
        <f ca="1">f_nav_adjustedreturn(A3570,参数!$B$3,参数!$B$2)</f>
        <v>59.5225464190982</v>
      </c>
      <c r="J3570" s="17">
        <f ca="1">f_nav_periodreturnrankingper(A3570,参数!$B$3,参数!$B$2,3)</f>
        <v>19.9724517906336</v>
      </c>
      <c r="K3570" s="17">
        <f ca="1">f_nav_adjustedreturn(A3570,参数!$B$4,参数!$B$3)</f>
        <v>-36.1882193635748</v>
      </c>
      <c r="L3570" s="17">
        <f ca="1">f_nav_periodreturnrankingper(A3570,参数!$B$4,参数!$B$3,3)</f>
        <v>96.0481099656357</v>
      </c>
      <c r="M3570" s="17">
        <f ca="1">f_nav_adjustedreturn(A3570,参数!$B$5,参数!$B$4)</f>
        <v>46.9945355191257</v>
      </c>
      <c r="N3570" s="17">
        <f ca="1">f_nav_periodreturnrankingper(A3570,参数!$B$5,参数!$B$4,3)</f>
        <v>4.86381322957198</v>
      </c>
      <c r="O3570" s="17">
        <f ca="1">f_nav_adjustedreturn(A3570,参数!$B$6,参数!$B$5)</f>
        <v>1.68024439918535</v>
      </c>
      <c r="P3570" s="17">
        <f ca="1">f_nav_periodreturnrankingper(A3570,参数!$B$6,参数!$B$5,3)</f>
        <v>56.3674321503132</v>
      </c>
      <c r="Q3570" s="25">
        <f>f_return(A3570,1,参数!$B$1-365/2,参数!$B$1)</f>
        <v>102.558589978982</v>
      </c>
      <c r="R3570" s="25">
        <f ca="1">f_return(A3570,1,参数!$B$4,参数!$B$1)</f>
        <v>24.8190372478921</v>
      </c>
      <c r="S3570" s="25">
        <f ca="1">f_return(A3570,1,参数!$B$6,参数!$B$1)</f>
        <v>23.9290007228484</v>
      </c>
      <c r="T3570" t="str">
        <f>f_info_investtype(A3570)</f>
        <v>偏股混合型基金</v>
      </c>
      <c r="U3570" t="str">
        <f>f_info_fundmanager(A3570)</f>
        <v>姚晨曦</v>
      </c>
      <c r="V3570">
        <f>f_info_manager_onthepostdays(A3570,1)</f>
        <v>2127</v>
      </c>
      <c r="W3570" s="25">
        <f ca="1">f_return_1w(A3570,"0",参数!$B$2)</f>
        <v>-3.96039603960394</v>
      </c>
      <c r="X3570" s="25">
        <f>f_return_1m(A3570,"0",参数!$B$1)</f>
        <v>15.2827918170878</v>
      </c>
      <c r="Y3570" s="25">
        <f>f_return_3m(A3570,0,参数!$B$1)</f>
        <v>38.4393063583815</v>
      </c>
      <c r="Z3570" s="25">
        <f>f_return_6m(A3570,0,参数!B3569)</f>
        <v>28.3675289919714</v>
      </c>
      <c r="AA3570" t="str">
        <f>f_dq_status(A3570,参数!$B$1)</f>
        <v>开放申购|开放赎回</v>
      </c>
      <c r="AB3570" s="17">
        <f ca="1">f_risk_maxdownside(A3570,参数!$B$6,参数!$B$1)</f>
        <v>-39.6092960592792</v>
      </c>
      <c r="AC3570" s="17">
        <f ca="1">f_risk_maxdownside(A3570,参数!$B$4,参数!$B$1)</f>
        <v>-39.4052044609665</v>
      </c>
      <c r="AD3570" t="str">
        <f ca="1">f_risk_maxdownside_date(A3570,参数!$B$6,参数!$B$1)</f>
        <v>20180125-20181018</v>
      </c>
    </row>
    <row r="3571" spans="1:30">
      <c r="A3571" s="15" t="s">
        <v>3599</v>
      </c>
      <c r="B3571" t="str">
        <f>f_info_name(A3571)</f>
        <v>中海医疗保健</v>
      </c>
      <c r="C3571" t="str">
        <f>f_info_setupdate(A3571)</f>
        <v>2012-03-07</v>
      </c>
      <c r="D3571" s="16">
        <f t="shared" si="55"/>
        <v>3246</v>
      </c>
      <c r="F3571" s="17">
        <f>f_netasset_total(A3571,参数!$B$1,100000000)</f>
        <v>12.7651457295</v>
      </c>
      <c r="G3571" s="17">
        <f ca="1">f_nav_adjustedreturn(A3571,参数!$B$2,参数!$B$1)</f>
        <v>72.8727443005227</v>
      </c>
      <c r="H3571" s="17">
        <f ca="1">f_nav_periodreturnrankingper(A3571,参数!$B$2,参数!$B$1,3)</f>
        <v>45.0980392156863</v>
      </c>
      <c r="I3571" s="17">
        <f ca="1">f_nav_adjustedreturn(A3571,参数!$B$3,参数!$B$2)</f>
        <v>57.5190295236143</v>
      </c>
      <c r="J3571" s="17">
        <f ca="1">f_nav_periodreturnrankingper(A3571,参数!$B$3,参数!$B$2,3)</f>
        <v>29.4985250737463</v>
      </c>
      <c r="K3571" s="17">
        <f ca="1">f_nav_adjustedreturn(A3571,参数!$B$4,参数!$B$3)</f>
        <v>-6.93730121704159</v>
      </c>
      <c r="L3571" s="17">
        <f ca="1">f_nav_periodreturnrankingper(A3571,参数!$B$4,参数!$B$3,3)</f>
        <v>2.54545454545455</v>
      </c>
      <c r="M3571" s="17">
        <f ca="1">f_nav_adjustedreturn(A3571,参数!$B$5,参数!$B$4)</f>
        <v>37.3366013071895</v>
      </c>
      <c r="N3571" s="17">
        <f ca="1">f_nav_periodreturnrankingper(A3571,参数!$B$5,参数!$B$4,3)</f>
        <v>17.6470588235294</v>
      </c>
      <c r="O3571" s="17">
        <f ca="1">f_nav_adjustedreturn(A3571,参数!$B$6,参数!$B$5)</f>
        <v>-1.51757188498401</v>
      </c>
      <c r="P3571" s="17">
        <f ca="1">f_nav_periodreturnrankingper(A3571,参数!$B$6,参数!$B$5,3)</f>
        <v>76.3157894736842</v>
      </c>
      <c r="Q3571" s="25">
        <f>f_return(A3571,1,参数!$B$1-365/2,参数!$B$1)</f>
        <v>56.1148206577985</v>
      </c>
      <c r="R3571" s="25">
        <f ca="1">f_return(A3571,1,参数!$B$4,参数!$B$1)</f>
        <v>36.2978205147004</v>
      </c>
      <c r="S3571" s="25">
        <f ca="1">f_return(A3571,1,参数!$B$6,参数!$B$1)</f>
        <v>27.7002229408041</v>
      </c>
      <c r="T3571" t="str">
        <f>f_info_investtype(A3571)</f>
        <v>普通股票型基金</v>
      </c>
      <c r="U3571" t="str">
        <f>f_info_fundmanager(A3571)</f>
        <v>刘俊</v>
      </c>
      <c r="V3571">
        <f>f_info_manager_onthepostdays(A3571,1)</f>
        <v>257</v>
      </c>
      <c r="W3571" s="25">
        <f ca="1">f_return_1w(A3571,"0",参数!$B$2)</f>
        <v>-0.805987334484734</v>
      </c>
      <c r="X3571" s="25">
        <f>f_return_1m(A3571,"0",参数!$B$1)</f>
        <v>15.0042992261393</v>
      </c>
      <c r="Y3571" s="25">
        <f>f_return_3m(A3571,0,参数!$B$1)</f>
        <v>31.0156959674291</v>
      </c>
      <c r="Z3571" s="25">
        <f>f_return_6m(A3571,0,参数!B3570)</f>
        <v>20.8476755267857</v>
      </c>
      <c r="AA3571" t="str">
        <f>f_dq_status(A3571,参数!$B$1)</f>
        <v>开放申购|开放赎回</v>
      </c>
      <c r="AB3571" s="17">
        <f ca="1">f_risk_maxdownside(A3571,参数!$B$6,参数!$B$1)</f>
        <v>-30.5133056913164</v>
      </c>
      <c r="AC3571" s="17">
        <f ca="1">f_risk_maxdownside(A3571,参数!$B$4,参数!$B$1)</f>
        <v>-30.5133056913164</v>
      </c>
      <c r="AD3571" t="str">
        <f ca="1">f_risk_maxdownside_date(A3571,参数!$B$6,参数!$B$1)</f>
        <v>20180714-20190103</v>
      </c>
    </row>
    <row r="3572" spans="1:30">
      <c r="A3572" s="15" t="s">
        <v>3600</v>
      </c>
      <c r="B3572" t="str">
        <f>f_info_name(A3572)</f>
        <v>东方龙</v>
      </c>
      <c r="C3572" t="str">
        <f>f_info_setupdate(A3572)</f>
        <v>2004-11-25</v>
      </c>
      <c r="D3572" s="16">
        <f t="shared" si="55"/>
        <v>5905</v>
      </c>
      <c r="F3572" s="17">
        <f>f_netasset_total(A3572,参数!$B$1,100000000)</f>
        <v>4.5460544977</v>
      </c>
      <c r="G3572" s="17">
        <f ca="1">f_nav_adjustedreturn(A3572,参数!$B$2,参数!$B$1)</f>
        <v>75.0597000668641</v>
      </c>
      <c r="H3572" s="17">
        <f ca="1">f_nav_periodreturnrankingper(A3572,参数!$B$2,参数!$B$1,3)</f>
        <v>19.9576495500265</v>
      </c>
      <c r="I3572" s="17">
        <f ca="1">f_nav_adjustedreturn(A3572,参数!$B$3,参数!$B$2)</f>
        <v>31.8181818181818</v>
      </c>
      <c r="J3572" s="17">
        <f ca="1">f_nav_periodreturnrankingper(A3572,参数!$B$3,参数!$B$2,3)</f>
        <v>41.5830546265329</v>
      </c>
      <c r="K3572" s="17">
        <f ca="1">f_nav_adjustedreturn(A3572,参数!$B$4,参数!$B$3)</f>
        <v>-24.3186582809224</v>
      </c>
      <c r="L3572" s="17">
        <f ca="1">f_nav_periodreturnrankingper(A3572,参数!$B$4,参数!$B$3,3)</f>
        <v>81.4505776636714</v>
      </c>
      <c r="M3572" s="17">
        <f ca="1">f_nav_adjustedreturn(A3572,参数!$B$5,参数!$B$4)</f>
        <v>2.35431462204495</v>
      </c>
      <c r="N3572" s="17">
        <f ca="1">f_nav_periodreturnrankingper(A3572,参数!$B$5,参数!$B$4,3)</f>
        <v>87.3916469661151</v>
      </c>
      <c r="O3572" s="17">
        <f ca="1">f_nav_adjustedreturn(A3572,参数!$B$6,参数!$B$5)</f>
        <v>10.8279375154132</v>
      </c>
      <c r="P3572" s="17">
        <f ca="1">f_nav_periodreturnrankingper(A3572,参数!$B$6,参数!$B$5,3)</f>
        <v>14.1496598639456</v>
      </c>
      <c r="Q3572" s="25">
        <f>f_return(A3572,1,参数!$B$1-365/2,参数!$B$1)</f>
        <v>86.1316745345822</v>
      </c>
      <c r="R3572" s="25">
        <f ca="1">f_return(A3572,1,参数!$B$4,参数!$B$1)</f>
        <v>20.4046131378333</v>
      </c>
      <c r="S3572" s="25">
        <f ca="1">f_return(A3572,1,参数!$B$6,参数!$B$1)</f>
        <v>14.4847936230654</v>
      </c>
      <c r="T3572" t="str">
        <f>f_info_investtype(A3572)</f>
        <v>灵活配置型基金</v>
      </c>
      <c r="U3572" t="str">
        <f>f_info_fundmanager(A3572)</f>
        <v>许文波</v>
      </c>
      <c r="V3572">
        <f>f_info_manager_onthepostdays(A3572,1)</f>
        <v>771</v>
      </c>
      <c r="W3572" s="25">
        <f ca="1">f_return_1w(A3572,"0",参数!$B$2)</f>
        <v>-2.89398015026435</v>
      </c>
      <c r="X3572" s="25">
        <f>f_return_1m(A3572,"0",参数!$B$1)</f>
        <v>12.3804267844003</v>
      </c>
      <c r="Y3572" s="25">
        <f>f_return_3m(A3572,0,参数!$B$1)</f>
        <v>27.7588009759498</v>
      </c>
      <c r="Z3572" s="25">
        <f>f_return_6m(A3572,0,参数!B3571)</f>
        <v>32.3581749590718</v>
      </c>
      <c r="AA3572" t="str">
        <f>f_dq_status(A3572,参数!$B$1)</f>
        <v>开放申购|开放赎回</v>
      </c>
      <c r="AB3572" s="17">
        <f ca="1">f_risk_maxdownside(A3572,参数!$B$6,参数!$B$1)</f>
        <v>-34.8476981654552</v>
      </c>
      <c r="AC3572" s="17">
        <f ca="1">f_risk_maxdownside(A3572,参数!$B$4,参数!$B$1)</f>
        <v>-28.4383613724931</v>
      </c>
      <c r="AD3572" t="str">
        <f ca="1">f_risk_maxdownside_date(A3572,参数!$B$6,参数!$B$1)</f>
        <v>20161116-20181018</v>
      </c>
    </row>
    <row r="3573" spans="1:30">
      <c r="A3573" s="15" t="s">
        <v>3601</v>
      </c>
      <c r="B3573" t="str">
        <f>f_info_name(A3573)</f>
        <v>东方精选</v>
      </c>
      <c r="C3573" t="str">
        <f>f_info_setupdate(A3573)</f>
        <v>2006-01-11</v>
      </c>
      <c r="D3573" s="16">
        <f t="shared" si="55"/>
        <v>5493</v>
      </c>
      <c r="F3573" s="17">
        <f>f_netasset_total(A3573,参数!$B$1,100000000)</f>
        <v>16.2743801821</v>
      </c>
      <c r="G3573" s="17">
        <f ca="1">f_nav_adjustedreturn(A3573,参数!$B$2,参数!$B$1)</f>
        <v>71.5547576301616</v>
      </c>
      <c r="H3573" s="17">
        <f ca="1">f_nav_periodreturnrankingper(A3573,参数!$B$2,参数!$B$1,3)</f>
        <v>45.2404317958783</v>
      </c>
      <c r="I3573" s="17">
        <f ca="1">f_nav_adjustedreturn(A3573,参数!$B$3,参数!$B$2)</f>
        <v>19.0781597400376</v>
      </c>
      <c r="J3573" s="17">
        <f ca="1">f_nav_periodreturnrankingper(A3573,参数!$B$3,参数!$B$2,3)</f>
        <v>93.3884297520661</v>
      </c>
      <c r="K3573" s="17">
        <f ca="1">f_nav_adjustedreturn(A3573,参数!$B$4,参数!$B$3)</f>
        <v>-28.7602802314956</v>
      </c>
      <c r="L3573" s="17">
        <f ca="1">f_nav_periodreturnrankingper(A3573,参数!$B$4,参数!$B$3,3)</f>
        <v>74.5704467353952</v>
      </c>
      <c r="M3573" s="17">
        <f ca="1">f_nav_adjustedreturn(A3573,参数!$B$5,参数!$B$4)</f>
        <v>2.08177976634353</v>
      </c>
      <c r="N3573" s="17">
        <f ca="1">f_nav_periodreturnrankingper(A3573,参数!$B$5,参数!$B$4,3)</f>
        <v>90.272373540856</v>
      </c>
      <c r="O3573" s="17">
        <f ca="1">f_nav_adjustedreturn(A3573,参数!$B$6,参数!$B$5)</f>
        <v>2.46639614506721</v>
      </c>
      <c r="P3573" s="17">
        <f ca="1">f_nav_periodreturnrankingper(A3573,参数!$B$6,参数!$B$5,3)</f>
        <v>53.8622129436326</v>
      </c>
      <c r="Q3573" s="25">
        <f>f_return(A3573,1,参数!$B$1-365/2,参数!$B$1)</f>
        <v>84.9831329980491</v>
      </c>
      <c r="R3573" s="25">
        <f ca="1">f_return(A3573,1,参数!$B$4,参数!$B$1)</f>
        <v>13.3103201553859</v>
      </c>
      <c r="S3573" s="25">
        <f ca="1">f_return(A3573,1,参数!$B$6,参数!$B$1)</f>
        <v>8.64825697650096</v>
      </c>
      <c r="T3573" t="str">
        <f>f_info_investtype(A3573)</f>
        <v>偏股混合型基金</v>
      </c>
      <c r="U3573" t="str">
        <f>f_info_fundmanager(A3573)</f>
        <v>许文波</v>
      </c>
      <c r="V3573">
        <f>f_info_manager_onthepostdays(A3573,1)</f>
        <v>913</v>
      </c>
      <c r="W3573" s="25">
        <f ca="1">f_return_1w(A3573,"0",参数!$B$2)</f>
        <v>-3.01574035380971</v>
      </c>
      <c r="X3573" s="25">
        <f>f_return_1m(A3573,"0",参数!$B$1)</f>
        <v>13.1590166264033</v>
      </c>
      <c r="Y3573" s="25">
        <f>f_return_3m(A3573,0,参数!$B$1)</f>
        <v>27.5644790943558</v>
      </c>
      <c r="Z3573" s="25">
        <f>f_return_6m(A3573,0,参数!B3572)</f>
        <v>34.5003008588152</v>
      </c>
      <c r="AA3573" t="str">
        <f>f_dq_status(A3573,参数!$B$1)</f>
        <v>开放申购|开放赎回</v>
      </c>
      <c r="AB3573" s="17">
        <f ca="1">f_risk_maxdownside(A3573,参数!$B$6,参数!$B$1)</f>
        <v>-39.9172924148438</v>
      </c>
      <c r="AC3573" s="17">
        <f ca="1">f_risk_maxdownside(A3573,参数!$B$4,参数!$B$1)</f>
        <v>-32.7813964814026</v>
      </c>
      <c r="AD3573" t="str">
        <f ca="1">f_risk_maxdownside_date(A3573,参数!$B$6,参数!$B$1)</f>
        <v>20161117-20181030</v>
      </c>
    </row>
    <row r="3574" spans="1:30">
      <c r="A3574" s="15" t="s">
        <v>3602</v>
      </c>
      <c r="B3574" t="str">
        <f>f_info_name(A3574)</f>
        <v>东方策略成长</v>
      </c>
      <c r="C3574" t="str">
        <f>f_info_setupdate(A3574)</f>
        <v>2008-06-03</v>
      </c>
      <c r="D3574" s="16">
        <f t="shared" si="55"/>
        <v>4619</v>
      </c>
      <c r="F3574" s="17">
        <f>f_netasset_total(A3574,参数!$B$1,100000000)</f>
        <v>3.4849856099</v>
      </c>
      <c r="G3574" s="17">
        <f ca="1">f_nav_adjustedreturn(A3574,参数!$B$2,参数!$B$1)</f>
        <v>89.7798323799388</v>
      </c>
      <c r="H3574" s="17">
        <f ca="1">f_nav_periodreturnrankingper(A3574,参数!$B$2,参数!$B$1,3)</f>
        <v>18.5475956820412</v>
      </c>
      <c r="I3574" s="17">
        <f ca="1">f_nav_adjustedreturn(A3574,参数!$B$3,参数!$B$2)</f>
        <v>30.7077030081725</v>
      </c>
      <c r="J3574" s="17">
        <f ca="1">f_nav_periodreturnrankingper(A3574,参数!$B$3,参数!$B$2,3)</f>
        <v>73.6914600550964</v>
      </c>
      <c r="K3574" s="17">
        <f ca="1">f_nav_adjustedreturn(A3574,参数!$B$4,参数!$B$3)</f>
        <v>-22.4488419917068</v>
      </c>
      <c r="L3574" s="17">
        <f ca="1">f_nav_periodreturnrankingper(A3574,参数!$B$4,参数!$B$3,3)</f>
        <v>40.893470790378</v>
      </c>
      <c r="M3574" s="17">
        <f ca="1">f_nav_adjustedreturn(A3574,参数!$B$5,参数!$B$4)</f>
        <v>23.3216132368149</v>
      </c>
      <c r="N3574" s="17">
        <f ca="1">f_nav_periodreturnrankingper(A3574,参数!$B$5,参数!$B$4,3)</f>
        <v>43.579766536965</v>
      </c>
      <c r="O3574" s="17">
        <f ca="1">f_nav_adjustedreturn(A3574,参数!$B$6,参数!$B$5)</f>
        <v>4.12658880109927</v>
      </c>
      <c r="P3574" s="17">
        <f ca="1">f_nav_periodreturnrankingper(A3574,参数!$B$6,参数!$B$5,3)</f>
        <v>46.5553235908142</v>
      </c>
      <c r="Q3574" s="25">
        <f>f_return(A3574,1,参数!$B$1-365/2,参数!$B$1)</f>
        <v>113.876621778138</v>
      </c>
      <c r="R3574" s="25">
        <f ca="1">f_return(A3574,1,参数!$B$4,参数!$B$1)</f>
        <v>24.3445511661479</v>
      </c>
      <c r="S3574" s="25">
        <f ca="1">f_return(A3574,1,参数!$B$6,参数!$B$1)</f>
        <v>19.6077349091655</v>
      </c>
      <c r="T3574" t="str">
        <f>f_info_investtype(A3574)</f>
        <v>偏股混合型基金</v>
      </c>
      <c r="U3574" t="str">
        <f>f_info_fundmanager(A3574)</f>
        <v>王然</v>
      </c>
      <c r="V3574">
        <f>f_info_manager_onthepostdays(A3574,1)</f>
        <v>2110</v>
      </c>
      <c r="W3574" s="25">
        <f ca="1">f_return_1w(A3574,"0",参数!$B$2)</f>
        <v>-2.08414745343233</v>
      </c>
      <c r="X3574" s="25">
        <f>f_return_1m(A3574,"0",参数!$B$1)</f>
        <v>14.0621252098825</v>
      </c>
      <c r="Y3574" s="25">
        <f>f_return_3m(A3574,0,参数!$B$1)</f>
        <v>33.8595791597269</v>
      </c>
      <c r="Z3574" s="25">
        <f>f_return_6m(A3574,0,参数!B3573)</f>
        <v>43.9179512076708</v>
      </c>
      <c r="AA3574" t="str">
        <f>f_dq_status(A3574,参数!$B$1)</f>
        <v>开放申购|开放赎回</v>
      </c>
      <c r="AB3574" s="17">
        <f ca="1">f_risk_maxdownside(A3574,参数!$B$6,参数!$B$1)</f>
        <v>-26.3756736975181</v>
      </c>
      <c r="AC3574" s="17">
        <f ca="1">f_risk_maxdownside(A3574,参数!$B$4,参数!$B$1)</f>
        <v>-25.7706369704491</v>
      </c>
      <c r="AD3574" t="str">
        <f ca="1">f_risk_maxdownside_date(A3574,参数!$B$6,参数!$B$1)</f>
        <v>20180124-20190103</v>
      </c>
    </row>
    <row r="3575" spans="1:30">
      <c r="A3575" s="15" t="s">
        <v>3603</v>
      </c>
      <c r="B3575" t="str">
        <f>f_info_name(A3575)</f>
        <v>东方核心动力</v>
      </c>
      <c r="C3575" t="str">
        <f>f_info_setupdate(A3575)</f>
        <v>2009-06-24</v>
      </c>
      <c r="D3575" s="16">
        <f t="shared" si="55"/>
        <v>4233</v>
      </c>
      <c r="F3575" s="17">
        <f>f_netasset_total(A3575,参数!$B$1,100000000)</f>
        <v>3.2138986295</v>
      </c>
      <c r="G3575" s="17">
        <f ca="1">f_nav_adjustedreturn(A3575,参数!$B$2,参数!$B$1)</f>
        <v>54.766966475879</v>
      </c>
      <c r="H3575" s="17">
        <f ca="1">f_nav_periodreturnrankingper(A3575,参数!$B$2,参数!$B$1,3)</f>
        <v>71.8351324828263</v>
      </c>
      <c r="I3575" s="17">
        <f ca="1">f_nav_adjustedreturn(A3575,参数!$B$3,参数!$B$2)</f>
        <v>24.6762898043407</v>
      </c>
      <c r="J3575" s="17">
        <f ca="1">f_nav_periodreturnrankingper(A3575,参数!$B$3,参数!$B$2,3)</f>
        <v>85.5371900826446</v>
      </c>
      <c r="K3575" s="17">
        <f ca="1">f_nav_adjustedreturn(A3575,参数!$B$4,参数!$B$3)</f>
        <v>-22.6011707813693</v>
      </c>
      <c r="L3575" s="17">
        <f ca="1">f_nav_periodreturnrankingper(A3575,参数!$B$4,参数!$B$3,3)</f>
        <v>41.9243986254296</v>
      </c>
      <c r="M3575" s="17">
        <f ca="1">f_nav_adjustedreturn(A3575,参数!$B$5,参数!$B$4)</f>
        <v>9.16753022452505</v>
      </c>
      <c r="N3575" s="17">
        <f ca="1">f_nav_periodreturnrankingper(A3575,参数!$B$5,参数!$B$4,3)</f>
        <v>77.431906614786</v>
      </c>
      <c r="O3575" s="17">
        <f ca="1">f_nav_adjustedreturn(A3575,参数!$B$6,参数!$B$5)</f>
        <v>7.81226793405614</v>
      </c>
      <c r="P3575" s="17">
        <f ca="1">f_nav_periodreturnrankingper(A3575,参数!$B$6,参数!$B$5,3)</f>
        <v>32.3590814196242</v>
      </c>
      <c r="Q3575" s="25">
        <f>f_return(A3575,1,参数!$B$1-365/2,参数!$B$1)</f>
        <v>56.4481493483513</v>
      </c>
      <c r="R3575" s="25">
        <f ca="1">f_return(A3575,1,参数!$B$4,参数!$B$1)</f>
        <v>14.2911311462905</v>
      </c>
      <c r="S3575" s="25">
        <f ca="1">f_return(A3575,1,参数!$B$6,参数!$B$1)</f>
        <v>11.7396118743917</v>
      </c>
      <c r="T3575" t="str">
        <f>f_info_investtype(A3575)</f>
        <v>偏股混合型基金</v>
      </c>
      <c r="U3575" t="str">
        <f>f_info_fundmanager(A3575)</f>
        <v>盛泽</v>
      </c>
      <c r="V3575">
        <f>f_info_manager_onthepostdays(A3575,1)</f>
        <v>513</v>
      </c>
      <c r="W3575" s="25">
        <f ca="1">f_return_1w(A3575,"0",参数!$B$2)</f>
        <v>-1.42661400822115</v>
      </c>
      <c r="X3575" s="25">
        <f>f_return_1m(A3575,"0",参数!$B$1)</f>
        <v>12.4457910057625</v>
      </c>
      <c r="Y3575" s="25">
        <f>f_return_3m(A3575,0,参数!$B$1)</f>
        <v>18.411010322177</v>
      </c>
      <c r="Z3575" s="25">
        <f>f_return_6m(A3575,0,参数!B3574)</f>
        <v>20.685764433022</v>
      </c>
      <c r="AA3575" t="str">
        <f>f_dq_status(A3575,参数!$B$1)</f>
        <v>开放申购|开放赎回</v>
      </c>
      <c r="AB3575" s="17">
        <f ca="1">f_risk_maxdownside(A3575,参数!$B$6,参数!$B$1)</f>
        <v>-29.6300870746619</v>
      </c>
      <c r="AC3575" s="17">
        <f ca="1">f_risk_maxdownside(A3575,参数!$B$4,参数!$B$1)</f>
        <v>-27.8888748259714</v>
      </c>
      <c r="AD3575" t="str">
        <f ca="1">f_risk_maxdownside_date(A3575,参数!$B$6,参数!$B$1)</f>
        <v>20170412-20190103</v>
      </c>
    </row>
    <row r="3576" spans="1:30">
      <c r="A3576" s="15" t="s">
        <v>3604</v>
      </c>
      <c r="B3576" t="str">
        <f>f_info_name(A3576)</f>
        <v>东方成长收益A</v>
      </c>
      <c r="C3576" t="str">
        <f>f_info_setupdate(A3576)</f>
        <v>2017-05-11</v>
      </c>
      <c r="D3576" s="16">
        <f t="shared" si="55"/>
        <v>1355</v>
      </c>
      <c r="F3576" s="17">
        <f>f_netasset_total(A3576,参数!$B$1,100000000)</f>
        <v>5.5133907127</v>
      </c>
      <c r="G3576" s="17">
        <f ca="1">f_nav_adjustedreturn(A3576,参数!$B$2,参数!$B$1)</f>
        <v>9.83316245689253</v>
      </c>
      <c r="H3576" s="17">
        <f ca="1">f_nav_periodreturnrankingper(A3576,参数!$B$2,参数!$B$1,3)</f>
        <v>94.8650079407094</v>
      </c>
      <c r="I3576" s="17">
        <f ca="1">f_nav_adjustedreturn(A3576,参数!$B$3,参数!$B$2)</f>
        <v>11.4892480692308</v>
      </c>
      <c r="J3576" s="17">
        <f ca="1">f_nav_periodreturnrankingper(A3576,参数!$B$3,参数!$B$2,3)</f>
        <v>77.3690078037904</v>
      </c>
      <c r="K3576" s="17">
        <f ca="1">f_nav_adjustedreturn(A3576,参数!$B$4,参数!$B$3)</f>
        <v>-11.8991331757289</v>
      </c>
      <c r="L3576" s="17">
        <f ca="1">f_nav_periodreturnrankingper(A3576,参数!$B$4,参数!$B$3,3)</f>
        <v>44.4801026957638</v>
      </c>
      <c r="M3576" s="17">
        <f ca="1">f_nav_adjustedreturn(A3576,参数!$B$5,参数!$B$4)</f>
        <v>0</v>
      </c>
      <c r="N3576" s="17">
        <f ca="1">f_nav_periodreturnrankingper(A3576,参数!$B$5,参数!$B$4,3)</f>
        <v>0</v>
      </c>
      <c r="O3576" s="17">
        <f ca="1">f_nav_adjustedreturn(A3576,参数!$B$6,参数!$B$5)</f>
        <v>0</v>
      </c>
      <c r="P3576" s="17">
        <f ca="1">f_nav_periodreturnrankingper(A3576,参数!$B$6,参数!$B$5,3)</f>
        <v>0</v>
      </c>
      <c r="Q3576" s="25">
        <f>f_return(A3576,1,参数!$B$1-365/2,参数!$B$1)</f>
        <v>8.58016433600108</v>
      </c>
      <c r="R3576" s="25">
        <f ca="1">f_return(A3576,1,参数!$B$4,参数!$B$1)</f>
        <v>2.55862709838051</v>
      </c>
      <c r="S3576" s="25">
        <f ca="1">f_return(A3576,1,参数!$B$6,参数!$B$1)</f>
        <v>0</v>
      </c>
      <c r="T3576" t="str">
        <f>f_info_investtype(A3576)</f>
        <v>灵活配置型基金</v>
      </c>
      <c r="U3576" t="str">
        <f>f_info_fundmanager(A3576)</f>
        <v>薛子徵</v>
      </c>
      <c r="V3576">
        <f>f_info_manager_onthepostdays(A3576,1)</f>
        <v>532</v>
      </c>
      <c r="W3576" s="25">
        <f ca="1">f_return_1w(A3576,"0",参数!$B$2)</f>
        <v>-0.749306197964836</v>
      </c>
      <c r="X3576" s="25">
        <f>f_return_1m(A3576,"0",参数!$B$1)</f>
        <v>2.54089801601114</v>
      </c>
      <c r="Y3576" s="25">
        <f>f_return_3m(A3576,0,参数!$B$1)</f>
        <v>4.24628450106157</v>
      </c>
      <c r="Z3576" s="25">
        <f>f_return_6m(A3576,0,参数!B3575)</f>
        <v>3.8612677259525</v>
      </c>
      <c r="AA3576" t="str">
        <f>f_dq_status(A3576,参数!$B$1)</f>
        <v>开放申购|开放赎回</v>
      </c>
      <c r="AB3576" s="17">
        <f ca="1">f_risk_maxdownside(A3576,参数!$B$6,参数!$B$1)</f>
        <v>-13.7470542026708</v>
      </c>
      <c r="AC3576" s="17">
        <f ca="1">f_risk_maxdownside(A3576,参数!$B$4,参数!$B$1)</f>
        <v>-13.7470542026708</v>
      </c>
      <c r="AD3576" t="str">
        <f ca="1">f_risk_maxdownside_date(A3576,参数!$B$6,参数!$B$1)</f>
        <v>20180206-20190103</v>
      </c>
    </row>
    <row r="3577" spans="1:30">
      <c r="A3577" s="15" t="s">
        <v>3605</v>
      </c>
      <c r="B3577" t="str">
        <f>f_info_name(A3577)</f>
        <v>东方新能源汽车主题</v>
      </c>
      <c r="C3577" t="str">
        <f>f_info_setupdate(A3577)</f>
        <v>2011-12-28</v>
      </c>
      <c r="D3577" s="16">
        <f t="shared" si="55"/>
        <v>3316</v>
      </c>
      <c r="F3577" s="17">
        <f>f_netasset_total(A3577,参数!$B$1,100000000)</f>
        <v>47.0964497531</v>
      </c>
      <c r="G3577" s="17">
        <f ca="1">f_nav_adjustedreturn(A3577,参数!$B$2,参数!$B$1)</f>
        <v>121.575580586845</v>
      </c>
      <c r="H3577" s="17">
        <f ca="1">f_nav_periodreturnrankingper(A3577,参数!$B$2,参数!$B$1,3)</f>
        <v>1.96270853778214</v>
      </c>
      <c r="I3577" s="17">
        <f ca="1">f_nav_adjustedreturn(A3577,参数!$B$3,参数!$B$2)</f>
        <v>36.8150684931507</v>
      </c>
      <c r="J3577" s="17">
        <f ca="1">f_nav_periodreturnrankingper(A3577,参数!$B$3,参数!$B$2,3)</f>
        <v>61.9834710743802</v>
      </c>
      <c r="K3577" s="17">
        <f ca="1">f_nav_adjustedreturn(A3577,参数!$B$4,参数!$B$3)</f>
        <v>-23.7819025522042</v>
      </c>
      <c r="L3577" s="17">
        <f ca="1">f_nav_periodreturnrankingper(A3577,参数!$B$4,参数!$B$3,3)</f>
        <v>48.2817869415808</v>
      </c>
      <c r="M3577" s="17">
        <f ca="1">f_nav_adjustedreturn(A3577,参数!$B$5,参数!$B$4)</f>
        <v>-4.58909352315393</v>
      </c>
      <c r="N3577" s="17">
        <f ca="1">f_nav_periodreturnrankingper(A3577,参数!$B$5,参数!$B$4,3)</f>
        <v>94.9416342412451</v>
      </c>
      <c r="O3577" s="17">
        <f ca="1">f_nav_adjustedreturn(A3577,参数!$B$6,参数!$B$5)</f>
        <v>-4.85777887707148</v>
      </c>
      <c r="P3577" s="17">
        <f ca="1">f_nav_periodreturnrankingper(A3577,参数!$B$6,参数!$B$5,3)</f>
        <v>77.035490605428</v>
      </c>
      <c r="Q3577" s="25">
        <f>f_return(A3577,1,参数!$B$1-365/2,参数!$B$1)</f>
        <v>246.590152507771</v>
      </c>
      <c r="R3577" s="25">
        <f ca="1">f_return(A3577,1,参数!$B$4,参数!$B$1)</f>
        <v>32.1683166563112</v>
      </c>
      <c r="S3577" s="25">
        <f ca="1">f_return(A3577,1,参数!$B$6,参数!$B$1)</f>
        <v>15.998021486314</v>
      </c>
      <c r="T3577" t="str">
        <f>f_info_investtype(A3577)</f>
        <v>偏股混合型基金</v>
      </c>
      <c r="U3577" t="str">
        <f>f_info_fundmanager(A3577)</f>
        <v>李瑞</v>
      </c>
      <c r="V3577">
        <f>f_info_manager_onthepostdays(A3577,1)</f>
        <v>1154</v>
      </c>
      <c r="W3577" s="25">
        <f ca="1">f_return_1w(A3577,"0",参数!$B$2)</f>
        <v>2.38485085783441</v>
      </c>
      <c r="X3577" s="25">
        <f>f_return_1m(A3577,"0",参数!$B$1)</f>
        <v>14.7285426267281</v>
      </c>
      <c r="Y3577" s="25">
        <f>f_return_3m(A3577,0,参数!$B$1)</f>
        <v>61.0339077265147</v>
      </c>
      <c r="Z3577" s="25">
        <f>f_return_6m(A3577,0,参数!B3576)</f>
        <v>64.6515717740163</v>
      </c>
      <c r="AA3577" t="str">
        <f>f_dq_status(A3577,参数!$B$1)</f>
        <v>开放申购|开放赎回</v>
      </c>
      <c r="AB3577" s="17">
        <f ca="1">f_risk_maxdownside(A3577,参数!$B$6,参数!$B$1)</f>
        <v>-40.6209223249364</v>
      </c>
      <c r="AC3577" s="17">
        <f ca="1">f_risk_maxdownside(A3577,参数!$B$4,参数!$B$1)</f>
        <v>-35.3876072961373</v>
      </c>
      <c r="AD3577" t="str">
        <f ca="1">f_risk_maxdownside_date(A3577,参数!$B$6,参数!$B$1)</f>
        <v>20160708-20181029</v>
      </c>
    </row>
    <row r="3578" spans="1:30">
      <c r="A3578" s="15" t="s">
        <v>3606</v>
      </c>
      <c r="B3578" t="str">
        <f>f_info_name(A3578)</f>
        <v>东方强化收益</v>
      </c>
      <c r="C3578" t="str">
        <f>f_info_setupdate(A3578)</f>
        <v>2012-10-09</v>
      </c>
      <c r="D3578" s="16">
        <f t="shared" si="55"/>
        <v>3030</v>
      </c>
      <c r="F3578" s="17">
        <f>f_netasset_total(A3578,参数!$B$1,100000000)</f>
        <v>16.0060443585</v>
      </c>
      <c r="G3578" s="17">
        <f ca="1">f_nav_adjustedreturn(A3578,参数!$B$2,参数!$B$1)</f>
        <v>14.5591896300112</v>
      </c>
      <c r="H3578" s="17">
        <f ca="1">f_nav_periodreturnrankingper(A3578,参数!$B$2,参数!$B$1,3)</f>
        <v>26.9811320754717</v>
      </c>
      <c r="I3578" s="17">
        <f ca="1">f_nav_adjustedreturn(A3578,参数!$B$3,参数!$B$2)</f>
        <v>7.01883325677537</v>
      </c>
      <c r="J3578" s="17">
        <f ca="1">f_nav_periodreturnrankingper(A3578,参数!$B$3,参数!$B$2,3)</f>
        <v>60.8510638297872</v>
      </c>
      <c r="K3578" s="17">
        <f ca="1">f_nav_adjustedreturn(A3578,参数!$B$4,参数!$B$3)</f>
        <v>4.3124101581217</v>
      </c>
      <c r="L3578" s="17">
        <f ca="1">f_nav_periodreturnrankingper(A3578,参数!$B$4,参数!$B$3,3)</f>
        <v>19.0930787589499</v>
      </c>
      <c r="M3578" s="17">
        <f ca="1">f_nav_adjustedreturn(A3578,参数!$B$5,参数!$B$4)</f>
        <v>1.8048780487805</v>
      </c>
      <c r="N3578" s="17">
        <f ca="1">f_nav_periodreturnrankingper(A3578,参数!$B$5,参数!$B$4,3)</f>
        <v>78.1767955801105</v>
      </c>
      <c r="O3578" s="17">
        <f ca="1">f_nav_adjustedreturn(A3578,参数!$B$6,参数!$B$5)</f>
        <v>0.342155508518918</v>
      </c>
      <c r="P3578" s="17">
        <f ca="1">f_nav_periodreturnrankingper(A3578,参数!$B$6,参数!$B$5,3)</f>
        <v>67.7966101694915</v>
      </c>
      <c r="Q3578" s="25">
        <f>f_return(A3578,1,参数!$B$1-365/2,参数!$B$1)</f>
        <v>18.6454734313023</v>
      </c>
      <c r="R3578" s="25">
        <f ca="1">f_return(A3578,1,参数!$B$4,参数!$B$1)</f>
        <v>8.53660143092023</v>
      </c>
      <c r="S3578" s="25">
        <f ca="1">f_return(A3578,1,参数!$B$6,参数!$B$1)</f>
        <v>5.48488016522639</v>
      </c>
      <c r="T3578" t="str">
        <f>f_info_investtype(A3578)</f>
        <v>混合债券型二级基金</v>
      </c>
      <c r="U3578" t="str">
        <f>f_info_fundmanager(A3578)</f>
        <v>许文波</v>
      </c>
      <c r="V3578">
        <f>f_info_manager_onthepostdays(A3578,1)</f>
        <v>913</v>
      </c>
      <c r="W3578" s="25">
        <f ca="1">f_return_1w(A3578,"0",参数!$B$2)</f>
        <v>-0.452914031789438</v>
      </c>
      <c r="X3578" s="25">
        <f>f_return_1m(A3578,"0",参数!$B$1)</f>
        <v>3.83597883597885</v>
      </c>
      <c r="Y3578" s="25">
        <f>f_return_3m(A3578,0,参数!$B$1)</f>
        <v>7.49959722893507</v>
      </c>
      <c r="Z3578" s="25">
        <f>f_return_6m(A3578,0,参数!B3577)</f>
        <v>6.96381075199485</v>
      </c>
      <c r="AA3578" t="str">
        <f>f_dq_status(A3578,参数!$B$1)</f>
        <v>开放申购|开放赎回</v>
      </c>
      <c r="AB3578" s="17">
        <f ca="1">f_risk_maxdownside(A3578,参数!$B$6,参数!$B$1)</f>
        <v>-4.7529234251226</v>
      </c>
      <c r="AC3578" s="17">
        <f ca="1">f_risk_maxdownside(A3578,参数!$B$4,参数!$B$1)</f>
        <v>-4.14270234225224</v>
      </c>
      <c r="AD3578" t="str">
        <f ca="1">f_risk_maxdownside_date(A3578,参数!$B$6,参数!$B$1)</f>
        <v>20161025-20170524</v>
      </c>
    </row>
    <row r="3579" spans="1:30">
      <c r="A3579" s="15" t="s">
        <v>3607</v>
      </c>
      <c r="B3579" t="str">
        <f>f_info_name(A3579)</f>
        <v>东方成长回报</v>
      </c>
      <c r="C3579" t="str">
        <f>f_info_setupdate(A3579)</f>
        <v>2013-07-03</v>
      </c>
      <c r="D3579" s="16">
        <f t="shared" si="55"/>
        <v>2763</v>
      </c>
      <c r="F3579" s="17">
        <f>f_netasset_total(A3579,参数!$B$1,100000000)</f>
        <v>4.2669259678</v>
      </c>
      <c r="G3579" s="17">
        <f ca="1">f_nav_adjustedreturn(A3579,参数!$B$2,参数!$B$1)</f>
        <v>32.7156919513607</v>
      </c>
      <c r="H3579" s="17">
        <f ca="1">f_nav_periodreturnrankingper(A3579,参数!$B$2,参数!$B$1,3)</f>
        <v>57.3333333333333</v>
      </c>
      <c r="I3579" s="17">
        <f ca="1">f_nav_adjustedreturn(A3579,参数!$B$3,参数!$B$2)</f>
        <v>2.16919739696313</v>
      </c>
      <c r="J3579" s="17">
        <f ca="1">f_nav_periodreturnrankingper(A3579,参数!$B$3,参数!$B$2,3)</f>
        <v>100</v>
      </c>
      <c r="K3579" s="17">
        <f ca="1">f_nav_adjustedreturn(A3579,参数!$B$4,参数!$B$3)</f>
        <v>2.42375277721673</v>
      </c>
      <c r="L3579" s="17">
        <f ca="1">f_nav_periodreturnrankingper(A3579,参数!$B$4,参数!$B$3,3)</f>
        <v>3.03030303030303</v>
      </c>
      <c r="M3579" s="17">
        <f ca="1">f_nav_adjustedreturn(A3579,参数!$B$5,参数!$B$4)</f>
        <v>1.20617397526322</v>
      </c>
      <c r="N3579" s="17">
        <f ca="1">f_nav_periodreturnrankingper(A3579,参数!$B$5,参数!$B$4,3)</f>
        <v>96.6666666666667</v>
      </c>
      <c r="O3579" s="17">
        <f ca="1">f_nav_adjustedreturn(A3579,参数!$B$6,参数!$B$5)</f>
        <v>-1.15327426796927</v>
      </c>
      <c r="P3579" s="17">
        <f ca="1">f_nav_periodreturnrankingper(A3579,参数!$B$6,参数!$B$5,3)</f>
        <v>64.2857142857143</v>
      </c>
      <c r="Q3579" s="25">
        <f>f_return(A3579,1,参数!$B$1-365/2,参数!$B$1)</f>
        <v>25.9515126204772</v>
      </c>
      <c r="R3579" s="25">
        <f ca="1">f_return(A3579,1,参数!$B$4,参数!$B$1)</f>
        <v>11.5589105267833</v>
      </c>
      <c r="S3579" s="25">
        <f ca="1">f_return(A3579,1,参数!$B$6,参数!$B$1)</f>
        <v>6.79884441617469</v>
      </c>
      <c r="T3579" t="str">
        <f>f_info_investtype(A3579)</f>
        <v>平衡混合型基金</v>
      </c>
      <c r="U3579" t="str">
        <f>f_info_fundmanager(A3579)</f>
        <v>李瑞</v>
      </c>
      <c r="V3579">
        <f>f_info_manager_onthepostdays(A3579,1)</f>
        <v>955</v>
      </c>
      <c r="W3579" s="25">
        <f ca="1">f_return_1w(A3579,"0",参数!$B$2)</f>
        <v>-1.70745589072282</v>
      </c>
      <c r="X3579" s="25">
        <f>f_return_1m(A3579,"0",参数!$B$1)</f>
        <v>4.00847073060051</v>
      </c>
      <c r="Y3579" s="25">
        <f>f_return_3m(A3579,0,参数!$B$1)</f>
        <v>7.78274159416881</v>
      </c>
      <c r="Z3579" s="25">
        <f>f_return_6m(A3579,0,参数!B3578)</f>
        <v>9.55292622885729</v>
      </c>
      <c r="AA3579" t="str">
        <f>f_dq_status(A3579,参数!$B$1)</f>
        <v>暂停大额申购|开放赎回</v>
      </c>
      <c r="AB3579" s="17">
        <f ca="1">f_risk_maxdownside(A3579,参数!$B$6,参数!$B$1)</f>
        <v>-7.83250771100103</v>
      </c>
      <c r="AC3579" s="17">
        <f ca="1">f_risk_maxdownside(A3579,参数!$B$4,参数!$B$1)</f>
        <v>-7.83250771100103</v>
      </c>
      <c r="AD3579" t="str">
        <f ca="1">f_risk_maxdownside_date(A3579,参数!$B$6,参数!$B$1)</f>
        <v>20200306-20200323</v>
      </c>
    </row>
    <row r="3580" spans="1:30">
      <c r="A3580" s="15" t="s">
        <v>3608</v>
      </c>
      <c r="B3580" t="str">
        <f>f_info_name(A3580)</f>
        <v>东方多策略A</v>
      </c>
      <c r="C3580" t="str">
        <f>f_info_setupdate(A3580)</f>
        <v>2014-05-21</v>
      </c>
      <c r="D3580" s="16">
        <f t="shared" si="55"/>
        <v>2441</v>
      </c>
      <c r="F3580" s="17">
        <f>f_netasset_total(A3580,参数!$B$1,100000000)</f>
        <v>0.8048749269</v>
      </c>
      <c r="G3580" s="17">
        <f ca="1">f_nav_adjustedreturn(A3580,参数!$B$2,参数!$B$1)</f>
        <v>13.676882587656</v>
      </c>
      <c r="H3580" s="17">
        <f ca="1">f_nav_periodreturnrankingper(A3580,参数!$B$2,参数!$B$1,3)</f>
        <v>90.1535203811541</v>
      </c>
      <c r="I3580" s="17">
        <f ca="1">f_nav_adjustedreturn(A3580,参数!$B$3,参数!$B$2)</f>
        <v>1.6394857192165</v>
      </c>
      <c r="J3580" s="17">
        <f ca="1">f_nav_periodreturnrankingper(A3580,参数!$B$3,参数!$B$2,3)</f>
        <v>98.8851727982163</v>
      </c>
      <c r="K3580" s="17">
        <f ca="1">f_nav_adjustedreturn(A3580,参数!$B$4,参数!$B$3)</f>
        <v>4.11463480370137</v>
      </c>
      <c r="L3580" s="17">
        <f ca="1">f_nav_periodreturnrankingper(A3580,参数!$B$4,参数!$B$3,3)</f>
        <v>4.42875481386393</v>
      </c>
      <c r="M3580" s="17">
        <f ca="1">f_nav_adjustedreturn(A3580,参数!$B$5,参数!$B$4)</f>
        <v>1.39779795918369</v>
      </c>
      <c r="N3580" s="17">
        <f ca="1">f_nav_periodreturnrankingper(A3580,参数!$B$5,参数!$B$4,3)</f>
        <v>90.6225374310481</v>
      </c>
      <c r="O3580" s="17">
        <f ca="1">f_nav_adjustedreturn(A3580,参数!$B$6,参数!$B$5)</f>
        <v>1.21619459113457</v>
      </c>
      <c r="P3580" s="17">
        <f ca="1">f_nav_periodreturnrankingper(A3580,参数!$B$6,参数!$B$5,3)</f>
        <v>68.7074829931973</v>
      </c>
      <c r="Q3580" s="25">
        <f>f_return(A3580,1,参数!$B$1-365/2,参数!$B$1)</f>
        <v>22.276866879045</v>
      </c>
      <c r="R3580" s="25">
        <f ca="1">f_return(A3580,1,参数!$B$4,参数!$B$1)</f>
        <v>6.34679163421774</v>
      </c>
      <c r="S3580" s="25">
        <f ca="1">f_return(A3580,1,参数!$B$6,参数!$B$1)</f>
        <v>4.30569988075842</v>
      </c>
      <c r="T3580" t="str">
        <f>f_info_investtype(A3580)</f>
        <v>灵活配置型基金</v>
      </c>
      <c r="U3580" t="str">
        <f>f_info_fundmanager(A3580)</f>
        <v>车日楠,杨贵宾</v>
      </c>
      <c r="V3580">
        <f>f_info_manager_onthepostdays(A3580,1)</f>
        <v>276</v>
      </c>
      <c r="W3580" s="25">
        <f ca="1">f_return_1w(A3580,"0",参数!$B$2)</f>
        <v>-0.338438108130968</v>
      </c>
      <c r="X3580" s="25">
        <f>f_return_1m(A3580,"0",参数!$B$1)</f>
        <v>14.6502269029883</v>
      </c>
      <c r="Y3580" s="25">
        <f>f_return_3m(A3580,0,参数!$B$1)</f>
        <v>15.8204307585849</v>
      </c>
      <c r="Z3580" s="25">
        <f>f_return_6m(A3580,0,参数!B3579)</f>
        <v>10.2331288343558</v>
      </c>
      <c r="AA3580" t="str">
        <f>f_dq_status(A3580,参数!$B$1)</f>
        <v>开放申购|开放赎回</v>
      </c>
      <c r="AB3580" s="17">
        <f ca="1">f_risk_maxdownside(A3580,参数!$B$6,参数!$B$1)</f>
        <v>-9.31313617055382</v>
      </c>
      <c r="AC3580" s="17">
        <f ca="1">f_risk_maxdownside(A3580,参数!$B$4,参数!$B$1)</f>
        <v>-9.31313617055382</v>
      </c>
      <c r="AD3580" t="str">
        <f ca="1">f_risk_maxdownside_date(A3580,参数!$B$6,参数!$B$1)</f>
        <v>20200806-20200910</v>
      </c>
    </row>
    <row r="3581" spans="1:30">
      <c r="A3581" s="15" t="s">
        <v>3609</v>
      </c>
      <c r="B3581" t="str">
        <f>f_info_name(A3581)</f>
        <v>东方新兴成长</v>
      </c>
      <c r="C3581" t="str">
        <f>f_info_setupdate(A3581)</f>
        <v>2014-09-03</v>
      </c>
      <c r="D3581" s="16">
        <f t="shared" si="55"/>
        <v>2336</v>
      </c>
      <c r="F3581" s="17">
        <f>f_netasset_total(A3581,参数!$B$1,100000000)</f>
        <v>4.1789602847</v>
      </c>
      <c r="G3581" s="17">
        <f ca="1">f_nav_adjustedreturn(A3581,参数!$B$2,参数!$B$1)</f>
        <v>103.716406449962</v>
      </c>
      <c r="H3581" s="17">
        <f ca="1">f_nav_periodreturnrankingper(A3581,参数!$B$2,参数!$B$1,3)</f>
        <v>4.2350449973531</v>
      </c>
      <c r="I3581" s="17">
        <f ca="1">f_nav_adjustedreturn(A3581,参数!$B$3,参数!$B$2)</f>
        <v>43.925440212186</v>
      </c>
      <c r="J3581" s="17">
        <f ca="1">f_nav_periodreturnrankingper(A3581,参数!$B$3,参数!$B$2,3)</f>
        <v>24.1917502787068</v>
      </c>
      <c r="K3581" s="17">
        <f ca="1">f_nav_adjustedreturn(A3581,参数!$B$4,参数!$B$3)</f>
        <v>-16.4687057665087</v>
      </c>
      <c r="L3581" s="17">
        <f ca="1">f_nav_periodreturnrankingper(A3581,参数!$B$4,参数!$B$3,3)</f>
        <v>54.1720154043646</v>
      </c>
      <c r="M3581" s="17">
        <f ca="1">f_nav_adjustedreturn(A3581,参数!$B$5,参数!$B$4)</f>
        <v>37.4034911043974</v>
      </c>
      <c r="N3581" s="17">
        <f ca="1">f_nav_periodreturnrankingper(A3581,参数!$B$5,参数!$B$4,3)</f>
        <v>6.30417651694247</v>
      </c>
      <c r="O3581" s="17">
        <f ca="1">f_nav_adjustedreturn(A3581,参数!$B$6,参数!$B$5)</f>
        <v>5.23440253789213</v>
      </c>
      <c r="P3581" s="17">
        <f ca="1">f_nav_periodreturnrankingper(A3581,参数!$B$6,参数!$B$5,3)</f>
        <v>26.8027210884354</v>
      </c>
      <c r="Q3581" s="25">
        <f>f_return(A3581,1,参数!$B$1-365/2,参数!$B$1)</f>
        <v>117.968890196409</v>
      </c>
      <c r="R3581" s="25">
        <f ca="1">f_return(A3581,1,参数!$B$4,参数!$B$1)</f>
        <v>34.75739745748</v>
      </c>
      <c r="S3581" s="25">
        <f ca="1">f_return(A3581,1,参数!$B$6,参数!$B$1)</f>
        <v>28.4886349427447</v>
      </c>
      <c r="T3581" t="str">
        <f>f_info_investtype(A3581)</f>
        <v>灵活配置型基金</v>
      </c>
      <c r="U3581" t="str">
        <f>f_info_fundmanager(A3581)</f>
        <v>王然</v>
      </c>
      <c r="V3581">
        <f>f_info_manager_onthepostdays(A3581,1)</f>
        <v>2058</v>
      </c>
      <c r="W3581" s="25">
        <f ca="1">f_return_1w(A3581,"0",参数!$B$2)</f>
        <v>-1.5025462612817</v>
      </c>
      <c r="X3581" s="25">
        <f>f_return_1m(A3581,"0",参数!$B$1)</f>
        <v>14.6396266635939</v>
      </c>
      <c r="Y3581" s="25">
        <f>f_return_3m(A3581,0,参数!$B$1)</f>
        <v>36.9772484769215</v>
      </c>
      <c r="Z3581" s="25">
        <f>f_return_6m(A3581,0,参数!B3580)</f>
        <v>44.9659671015315</v>
      </c>
      <c r="AA3581" t="str">
        <f>f_dq_status(A3581,参数!$B$1)</f>
        <v>开放申购|开放赎回</v>
      </c>
      <c r="AB3581" s="17">
        <f ca="1">f_risk_maxdownside(A3581,参数!$B$6,参数!$B$1)</f>
        <v>-25.2551918338613</v>
      </c>
      <c r="AC3581" s="17">
        <f ca="1">f_risk_maxdownside(A3581,参数!$B$4,参数!$B$1)</f>
        <v>-25.2551918338613</v>
      </c>
      <c r="AD3581" t="str">
        <f ca="1">f_risk_maxdownside_date(A3581,参数!$B$6,参数!$B$1)</f>
        <v>20180607-20190103</v>
      </c>
    </row>
    <row r="3582" spans="1:30">
      <c r="A3582" s="15" t="s">
        <v>3610</v>
      </c>
      <c r="B3582" t="str">
        <f>f_info_name(A3582)</f>
        <v>东方双债添利A</v>
      </c>
      <c r="C3582" t="str">
        <f>f_info_setupdate(A3582)</f>
        <v>2014-09-24</v>
      </c>
      <c r="D3582" s="16">
        <f t="shared" si="55"/>
        <v>2315</v>
      </c>
      <c r="F3582" s="17">
        <f>f_netasset_total(A3582,参数!$B$1,100000000)</f>
        <v>14.1229670407</v>
      </c>
      <c r="G3582" s="17">
        <f ca="1">f_nav_adjustedreturn(A3582,参数!$B$2,参数!$B$1)</f>
        <v>12.8502845409761</v>
      </c>
      <c r="H3582" s="17">
        <f ca="1">f_nav_periodreturnrankingper(A3582,参数!$B$2,参数!$B$1,3)</f>
        <v>32.2641509433962</v>
      </c>
      <c r="I3582" s="17">
        <f ca="1">f_nav_adjustedreturn(A3582,参数!$B$3,参数!$B$2)</f>
        <v>5.54136624210285</v>
      </c>
      <c r="J3582" s="17">
        <f ca="1">f_nav_periodreturnrankingper(A3582,参数!$B$3,参数!$B$2,3)</f>
        <v>75.1063829787234</v>
      </c>
      <c r="K3582" s="17">
        <f ca="1">f_nav_adjustedreturn(A3582,参数!$B$4,参数!$B$3)</f>
        <v>1.92355121422776</v>
      </c>
      <c r="L3582" s="17">
        <f ca="1">f_nav_periodreturnrankingper(A3582,参数!$B$4,参数!$B$3,3)</f>
        <v>38.6634844868735</v>
      </c>
      <c r="M3582" s="17">
        <f ca="1">f_nav_adjustedreturn(A3582,参数!$B$5,参数!$B$4)</f>
        <v>0.865181551876826</v>
      </c>
      <c r="N3582" s="17">
        <f ca="1">f_nav_periodreturnrankingper(A3582,参数!$B$5,参数!$B$4,3)</f>
        <v>88.121546961326</v>
      </c>
      <c r="O3582" s="17">
        <f ca="1">f_nav_adjustedreturn(A3582,参数!$B$6,参数!$B$5)</f>
        <v>-0.0748248418474851</v>
      </c>
      <c r="P3582" s="17">
        <f ca="1">f_nav_periodreturnrankingper(A3582,参数!$B$6,参数!$B$5,3)</f>
        <v>71.1864406779661</v>
      </c>
      <c r="Q3582" s="25">
        <f>f_return(A3582,1,参数!$B$1-365/2,参数!$B$1)</f>
        <v>9.19997702836635</v>
      </c>
      <c r="R3582" s="25">
        <f ca="1">f_return(A3582,1,参数!$B$4,参数!$B$1)</f>
        <v>6.66968947588669</v>
      </c>
      <c r="S3582" s="25">
        <f ca="1">f_return(A3582,1,参数!$B$6,参数!$B$1)</f>
        <v>4.07190414837701</v>
      </c>
      <c r="T3582" t="str">
        <f>f_info_investtype(A3582)</f>
        <v>混合债券型二级基金</v>
      </c>
      <c r="U3582" t="str">
        <f>f_info_fundmanager(A3582)</f>
        <v>杨贵宾</v>
      </c>
      <c r="V3582">
        <f>f_info_manager_onthepostdays(A3582,1)</f>
        <v>455</v>
      </c>
      <c r="W3582" s="25">
        <f ca="1">f_return_1w(A3582,"0",参数!$B$2)</f>
        <v>-0.965282284230999</v>
      </c>
      <c r="X3582" s="25">
        <f>f_return_1m(A3582,"0",参数!$B$1)</f>
        <v>3.73787179895022</v>
      </c>
      <c r="Y3582" s="25">
        <f>f_return_3m(A3582,0,参数!$B$1)</f>
        <v>2.21532670001841</v>
      </c>
      <c r="Z3582" s="25">
        <f>f_return_6m(A3582,0,参数!B3581)</f>
        <v>0.195290585283113</v>
      </c>
      <c r="AA3582" t="str">
        <f>f_dq_status(A3582,参数!$B$1)</f>
        <v>开放申购|开放赎回</v>
      </c>
      <c r="AB3582" s="17">
        <f ca="1">f_risk_maxdownside(A3582,参数!$B$6,参数!$B$1)</f>
        <v>-5.31628974106851</v>
      </c>
      <c r="AC3582" s="17">
        <f ca="1">f_risk_maxdownside(A3582,参数!$B$4,参数!$B$1)</f>
        <v>-4.71727831154513</v>
      </c>
      <c r="AD3582" t="str">
        <f ca="1">f_risk_maxdownside_date(A3582,参数!$B$6,参数!$B$1)</f>
        <v>20160708-20171205</v>
      </c>
    </row>
    <row r="3583" spans="1:30">
      <c r="A3583" s="15" t="s">
        <v>3611</v>
      </c>
      <c r="B3583" t="str">
        <f>f_info_name(A3583)</f>
        <v>东方主题精选</v>
      </c>
      <c r="C3583" t="str">
        <f>f_info_setupdate(A3583)</f>
        <v>2015-03-23</v>
      </c>
      <c r="D3583" s="16">
        <f t="shared" si="55"/>
        <v>2135</v>
      </c>
      <c r="F3583" s="17">
        <f>f_netasset_total(A3583,参数!$B$1,100000000)</f>
        <v>1.6863728386</v>
      </c>
      <c r="G3583" s="17">
        <f ca="1">f_nav_adjustedreturn(A3583,参数!$B$2,参数!$B$1)</f>
        <v>95.4012623985573</v>
      </c>
      <c r="H3583" s="17">
        <f ca="1">f_nav_periodreturnrankingper(A3583,参数!$B$2,参数!$B$1,3)</f>
        <v>13.2482826300294</v>
      </c>
      <c r="I3583" s="17">
        <f ca="1">f_nav_adjustedreturn(A3583,参数!$B$3,参数!$B$2)</f>
        <v>53.9972227732593</v>
      </c>
      <c r="J3583" s="17">
        <f ca="1">f_nav_periodreturnrankingper(A3583,参数!$B$3,参数!$B$2,3)</f>
        <v>28.9256198347107</v>
      </c>
      <c r="K3583" s="17">
        <f ca="1">f_nav_adjustedreturn(A3583,参数!$B$4,参数!$B$3)</f>
        <v>-34.070102014125</v>
      </c>
      <c r="L3583" s="17">
        <f ca="1">f_nav_periodreturnrankingper(A3583,参数!$B$4,参数!$B$3,3)</f>
        <v>93.298969072165</v>
      </c>
      <c r="M3583" s="17">
        <f ca="1">f_nav_adjustedreturn(A3583,参数!$B$5,参数!$B$4)</f>
        <v>2.5023417636826</v>
      </c>
      <c r="N3583" s="17">
        <f ca="1">f_nav_periodreturnrankingper(A3583,参数!$B$5,参数!$B$4,3)</f>
        <v>89.4941634241245</v>
      </c>
      <c r="O3583" s="17">
        <f ca="1">f_nav_adjustedreturn(A3583,参数!$B$6,参数!$B$5)</f>
        <v>-4.97531333080137</v>
      </c>
      <c r="P3583" s="17">
        <f ca="1">f_nav_periodreturnrankingper(A3583,参数!$B$6,参数!$B$5,3)</f>
        <v>77.2442588726514</v>
      </c>
      <c r="Q3583" s="25">
        <f>f_return(A3583,1,参数!$B$1-365/2,参数!$B$1)</f>
        <v>107.105807853079</v>
      </c>
      <c r="R3583" s="25">
        <f ca="1">f_return(A3583,1,参数!$B$4,参数!$B$1)</f>
        <v>25.6272149081598</v>
      </c>
      <c r="S3583" s="25">
        <f ca="1">f_return(A3583,1,参数!$B$6,参数!$B$1)</f>
        <v>13.9239209422576</v>
      </c>
      <c r="T3583" t="str">
        <f>f_info_investtype(A3583)</f>
        <v>偏股混合型基金</v>
      </c>
      <c r="U3583" t="str">
        <f>f_info_fundmanager(A3583)</f>
        <v>蒋茜</v>
      </c>
      <c r="V3583">
        <f>f_info_manager_onthepostdays(A3583,1)</f>
        <v>771</v>
      </c>
      <c r="W3583" s="25">
        <f ca="1">f_return_1w(A3583,"0",参数!$B$2)</f>
        <v>3.89453961456103</v>
      </c>
      <c r="X3583" s="25">
        <f>f_return_1m(A3583,"0",参数!$B$1)</f>
        <v>12.8981839833284</v>
      </c>
      <c r="Y3583" s="25">
        <f>f_return_3m(A3583,0,参数!$B$1)</f>
        <v>30.9478591160221</v>
      </c>
      <c r="Z3583" s="25">
        <f>f_return_6m(A3583,0,参数!B3582)</f>
        <v>35.8545390508057</v>
      </c>
      <c r="AA3583" t="str">
        <f>f_dq_status(A3583,参数!$B$1)</f>
        <v>开放申购|开放赎回</v>
      </c>
      <c r="AB3583" s="17">
        <f ca="1">f_risk_maxdownside(A3583,参数!$B$6,参数!$B$1)</f>
        <v>-42.9456458211572</v>
      </c>
      <c r="AC3583" s="17">
        <f ca="1">f_risk_maxdownside(A3583,参数!$B$4,参数!$B$1)</f>
        <v>-36.5609565895503</v>
      </c>
      <c r="AD3583" t="str">
        <f ca="1">f_risk_maxdownside_date(A3583,参数!$B$6,参数!$B$1)</f>
        <v>20161117-20190103</v>
      </c>
    </row>
    <row r="3584" spans="1:30">
      <c r="A3584" s="15" t="s">
        <v>3612</v>
      </c>
      <c r="B3584" t="str">
        <f>f_info_name(A3584)</f>
        <v>华富竞争力优选</v>
      </c>
      <c r="C3584" t="str">
        <f>f_info_setupdate(A3584)</f>
        <v>2005-03-02</v>
      </c>
      <c r="D3584" s="16">
        <f t="shared" si="55"/>
        <v>5808</v>
      </c>
      <c r="F3584" s="17">
        <f>f_netasset_total(A3584,参数!$B$1,100000000)</f>
        <v>3.9142726564</v>
      </c>
      <c r="G3584" s="17">
        <f ca="1">f_nav_adjustedreturn(A3584,参数!$B$2,参数!$B$1)</f>
        <v>23.394495412844</v>
      </c>
      <c r="H3584" s="17">
        <f ca="1">f_nav_periodreturnrankingper(A3584,参数!$B$2,参数!$B$1,3)</f>
        <v>96.0745829244357</v>
      </c>
      <c r="I3584" s="17">
        <f ca="1">f_nav_adjustedreturn(A3584,参数!$B$3,参数!$B$2)</f>
        <v>47.8581627796287</v>
      </c>
      <c r="J3584" s="17">
        <f ca="1">f_nav_periodreturnrankingper(A3584,参数!$B$3,参数!$B$2,3)</f>
        <v>38.4297520661157</v>
      </c>
      <c r="K3584" s="17">
        <f ca="1">f_nav_adjustedreturn(A3584,参数!$B$4,参数!$B$3)</f>
        <v>-22.9485651416521</v>
      </c>
      <c r="L3584" s="17">
        <f ca="1">f_nav_periodreturnrankingper(A3584,参数!$B$4,参数!$B$3,3)</f>
        <v>44.1580756013746</v>
      </c>
      <c r="M3584" s="17">
        <f ca="1">f_nav_adjustedreturn(A3584,参数!$B$5,参数!$B$4)</f>
        <v>20.3783129880127</v>
      </c>
      <c r="N3584" s="17">
        <f ca="1">f_nav_periodreturnrankingper(A3584,参数!$B$5,参数!$B$4,3)</f>
        <v>50.9727626459144</v>
      </c>
      <c r="O3584" s="17">
        <f ca="1">f_nav_adjustedreturn(A3584,参数!$B$6,参数!$B$5)</f>
        <v>0.661959399823474</v>
      </c>
      <c r="P3584" s="17">
        <f ca="1">f_nav_periodreturnrankingper(A3584,参数!$B$6,参数!$B$5,3)</f>
        <v>59.0814196242171</v>
      </c>
      <c r="Q3584" s="25">
        <f>f_return(A3584,1,参数!$B$1-365/2,参数!$B$1)</f>
        <v>11.7026111414237</v>
      </c>
      <c r="R3584" s="25">
        <f ca="1">f_return(A3584,1,参数!$B$4,参数!$B$1)</f>
        <v>12.0114155771521</v>
      </c>
      <c r="S3584" s="25">
        <f ca="1">f_return(A3584,1,参数!$B$6,参数!$B$1)</f>
        <v>11.0737571906881</v>
      </c>
      <c r="T3584" t="str">
        <f>f_info_investtype(A3584)</f>
        <v>偏股混合型基金</v>
      </c>
      <c r="U3584" t="str">
        <f>f_info_fundmanager(A3584)</f>
        <v>龚炜</v>
      </c>
      <c r="V3584">
        <f>f_info_manager_onthepostdays(A3584,1)</f>
        <v>2974</v>
      </c>
      <c r="W3584" s="25">
        <f ca="1">f_return_1w(A3584,"0",参数!$B$2)</f>
        <v>0.78676291670046</v>
      </c>
      <c r="X3584" s="25">
        <f>f_return_1m(A3584,"0",参数!$B$1)</f>
        <v>7.75122979620519</v>
      </c>
      <c r="Y3584" s="25">
        <f>f_return_3m(A3584,0,参数!$B$1)</f>
        <v>12.1981560076101</v>
      </c>
      <c r="Z3584" s="25">
        <f>f_return_6m(A3584,0,参数!B3583)</f>
        <v>-6.2007874015748</v>
      </c>
      <c r="AA3584" t="str">
        <f>f_dq_status(A3584,参数!$B$1)</f>
        <v>开放申购|开放赎回</v>
      </c>
      <c r="AB3584" s="17">
        <f ca="1">f_risk_maxdownside(A3584,参数!$B$6,参数!$B$1)</f>
        <v>-28.914672026311</v>
      </c>
      <c r="AC3584" s="17">
        <f ca="1">f_risk_maxdownside(A3584,参数!$B$4,参数!$B$1)</f>
        <v>-28.914672026311</v>
      </c>
      <c r="AD3584" t="str">
        <f ca="1">f_risk_maxdownside_date(A3584,参数!$B$6,参数!$B$1)</f>
        <v>20180127-20190103</v>
      </c>
    </row>
    <row r="3585" spans="1:30">
      <c r="A3585" s="15" t="s">
        <v>3613</v>
      </c>
      <c r="B3585" t="str">
        <f>f_info_name(A3585)</f>
        <v>华富成长趋势</v>
      </c>
      <c r="C3585" t="str">
        <f>f_info_setupdate(A3585)</f>
        <v>2007-03-19</v>
      </c>
      <c r="D3585" s="16">
        <f t="shared" si="55"/>
        <v>5061</v>
      </c>
      <c r="F3585" s="17">
        <f>f_netasset_total(A3585,参数!$B$1,100000000)</f>
        <v>12.8412979103</v>
      </c>
      <c r="G3585" s="17">
        <f ca="1">f_nav_adjustedreturn(A3585,参数!$B$2,参数!$B$1)</f>
        <v>61.9230193837426</v>
      </c>
      <c r="H3585" s="17">
        <f ca="1">f_nav_periodreturnrankingper(A3585,参数!$B$2,参数!$B$1,3)</f>
        <v>58.8812561334642</v>
      </c>
      <c r="I3585" s="17">
        <f ca="1">f_nav_adjustedreturn(A3585,参数!$B$3,参数!$B$2)</f>
        <v>66.6192814680796</v>
      </c>
      <c r="J3585" s="17">
        <f ca="1">f_nav_periodreturnrankingper(A3585,参数!$B$3,参数!$B$2,3)</f>
        <v>11.5702479338843</v>
      </c>
      <c r="K3585" s="17">
        <f ca="1">f_nav_adjustedreturn(A3585,参数!$B$4,参数!$B$3)</f>
        <v>-25.1716468426651</v>
      </c>
      <c r="L3585" s="17">
        <f ca="1">f_nav_periodreturnrankingper(A3585,参数!$B$4,参数!$B$3,3)</f>
        <v>55.8419243986254</v>
      </c>
      <c r="M3585" s="17">
        <f ca="1">f_nav_adjustedreturn(A3585,参数!$B$5,参数!$B$4)</f>
        <v>11.5326579004096</v>
      </c>
      <c r="N3585" s="17">
        <f ca="1">f_nav_periodreturnrankingper(A3585,参数!$B$5,参数!$B$4,3)</f>
        <v>71.5953307392996</v>
      </c>
      <c r="O3585" s="17">
        <f ca="1">f_nav_adjustedreturn(A3585,参数!$B$6,参数!$B$5)</f>
        <v>-4.50164068908941</v>
      </c>
      <c r="P3585" s="17">
        <f ca="1">f_nav_periodreturnrankingper(A3585,参数!$B$6,参数!$B$5,3)</f>
        <v>75.9916492693111</v>
      </c>
      <c r="Q3585" s="25">
        <f>f_return(A3585,1,参数!$B$1-365/2,参数!$B$1)</f>
        <v>38.6922479280097</v>
      </c>
      <c r="R3585" s="25">
        <f ca="1">f_return(A3585,1,参数!$B$4,参数!$B$1)</f>
        <v>26.3593027221429</v>
      </c>
      <c r="S3585" s="25">
        <f ca="1">f_return(A3585,1,参数!$B$6,参数!$B$1)</f>
        <v>16.4237014281195</v>
      </c>
      <c r="T3585" t="str">
        <f>f_info_investtype(A3585)</f>
        <v>偏股混合型基金</v>
      </c>
      <c r="U3585" t="str">
        <f>f_info_fundmanager(A3585)</f>
        <v>陈启明</v>
      </c>
      <c r="V3585">
        <f>f_info_manager_onthepostdays(A3585,1)</f>
        <v>1430</v>
      </c>
      <c r="W3585" s="25">
        <f ca="1">f_return_1w(A3585,"0",参数!$B$2)</f>
        <v>1.33616285467264</v>
      </c>
      <c r="X3585" s="25">
        <f>f_return_1m(A3585,"0",参数!$B$1)</f>
        <v>12.2863123619026</v>
      </c>
      <c r="Y3585" s="25">
        <f>f_return_3m(A3585,0,参数!$B$1)</f>
        <v>19.0300117792953</v>
      </c>
      <c r="Z3585" s="25">
        <f>f_return_6m(A3585,0,参数!B3584)</f>
        <v>10.7675862927086</v>
      </c>
      <c r="AA3585" t="str">
        <f>f_dq_status(A3585,参数!$B$1)</f>
        <v>开放申购|开放赎回</v>
      </c>
      <c r="AB3585" s="17">
        <f ca="1">f_risk_maxdownside(A3585,参数!$B$6,参数!$B$1)</f>
        <v>-34.3291738774023</v>
      </c>
      <c r="AC3585" s="17">
        <f ca="1">f_risk_maxdownside(A3585,参数!$B$4,参数!$B$1)</f>
        <v>-30.3247004252029</v>
      </c>
      <c r="AD3585" t="str">
        <f ca="1">f_risk_maxdownside_date(A3585,参数!$B$6,参数!$B$1)</f>
        <v>20160721-20181016</v>
      </c>
    </row>
    <row r="3586" spans="1:30">
      <c r="A3586" s="15" t="s">
        <v>3614</v>
      </c>
      <c r="B3586" t="str">
        <f>f_info_name(A3586)</f>
        <v>华富策略精选</v>
      </c>
      <c r="C3586" t="str">
        <f>f_info_setupdate(A3586)</f>
        <v>2008-12-24</v>
      </c>
      <c r="D3586" s="16">
        <f t="shared" si="55"/>
        <v>4415</v>
      </c>
      <c r="F3586" s="17">
        <f>f_netasset_total(A3586,参数!$B$1,100000000)</f>
        <v>0.1279379087</v>
      </c>
      <c r="G3586" s="17">
        <f ca="1">f_nav_adjustedreturn(A3586,参数!$B$2,参数!$B$1)</f>
        <v>51.2026032823995</v>
      </c>
      <c r="H3586" s="17">
        <f ca="1">f_nav_periodreturnrankingper(A3586,参数!$B$2,参数!$B$1,3)</f>
        <v>42.8268925357332</v>
      </c>
      <c r="I3586" s="17">
        <f ca="1">f_nav_adjustedreturn(A3586,参数!$B$3,参数!$B$2)</f>
        <v>35.8055528869248</v>
      </c>
      <c r="J3586" s="17">
        <f ca="1">f_nav_periodreturnrankingper(A3586,参数!$B$3,参数!$B$2,3)</f>
        <v>35.9531772575251</v>
      </c>
      <c r="K3586" s="17">
        <f ca="1">f_nav_adjustedreturn(A3586,参数!$B$4,参数!$B$3)</f>
        <v>-30.5093797983844</v>
      </c>
      <c r="L3586" s="17">
        <f ca="1">f_nav_periodreturnrankingper(A3586,参数!$B$4,参数!$B$3,3)</f>
        <v>94.6726572528883</v>
      </c>
      <c r="M3586" s="17">
        <f ca="1">f_nav_adjustedreturn(A3586,参数!$B$5,参数!$B$4)</f>
        <v>3.6632568426873</v>
      </c>
      <c r="N3586" s="17">
        <f ca="1">f_nav_periodreturnrankingper(A3586,参数!$B$5,参数!$B$4,3)</f>
        <v>81.4814814814815</v>
      </c>
      <c r="O3586" s="17">
        <f ca="1">f_nav_adjustedreturn(A3586,参数!$B$6,参数!$B$5)</f>
        <v>2.65216154721274</v>
      </c>
      <c r="P3586" s="17">
        <f ca="1">f_nav_periodreturnrankingper(A3586,参数!$B$6,参数!$B$5,3)</f>
        <v>55.3741496598639</v>
      </c>
      <c r="Q3586" s="25">
        <f>f_return(A3586,1,参数!$B$1-365/2,参数!$B$1)</f>
        <v>53.7183131038553</v>
      </c>
      <c r="R3586" s="25">
        <f ca="1">f_return(A3586,1,参数!$B$4,参数!$B$1)</f>
        <v>12.5694908746103</v>
      </c>
      <c r="S3586" s="25">
        <f ca="1">f_return(A3586,1,参数!$B$6,参数!$B$1)</f>
        <v>8.72153904101627</v>
      </c>
      <c r="T3586" t="str">
        <f>f_info_investtype(A3586)</f>
        <v>灵活配置型基金</v>
      </c>
      <c r="U3586" t="str">
        <f>f_info_fundmanager(A3586)</f>
        <v>高靖瑜</v>
      </c>
      <c r="V3586">
        <f>f_info_manager_onthepostdays(A3586,1)</f>
        <v>1374</v>
      </c>
      <c r="W3586" s="25">
        <f ca="1">f_return_1w(A3586,"0",参数!$B$2)</f>
        <v>-2.82532480923903</v>
      </c>
      <c r="X3586" s="25">
        <f>f_return_1m(A3586,"0",参数!$B$1)</f>
        <v>6.10076942169272</v>
      </c>
      <c r="Y3586" s="25">
        <f>f_return_3m(A3586,0,参数!$B$1)</f>
        <v>21.4915023020519</v>
      </c>
      <c r="Z3586" s="25">
        <f>f_return_6m(A3586,0,参数!B3585)</f>
        <v>12.8647715626517</v>
      </c>
      <c r="AA3586" t="str">
        <f>f_dq_status(A3586,参数!$B$1)</f>
        <v>开放申购|开放赎回</v>
      </c>
      <c r="AB3586" s="17">
        <f ca="1">f_risk_maxdownside(A3586,参数!$B$6,参数!$B$1)</f>
        <v>-38.9540627315386</v>
      </c>
      <c r="AC3586" s="17">
        <f ca="1">f_risk_maxdownside(A3586,参数!$B$4,参数!$B$1)</f>
        <v>-34.0778770502734</v>
      </c>
      <c r="AD3586" t="str">
        <f ca="1">f_risk_maxdownside_date(A3586,参数!$B$6,参数!$B$1)</f>
        <v>20161111-20190103</v>
      </c>
    </row>
    <row r="3587" spans="1:30">
      <c r="A3587" s="15" t="s">
        <v>3615</v>
      </c>
      <c r="B3587" t="str">
        <f>f_info_name(A3587)</f>
        <v>华富价值增长</v>
      </c>
      <c r="C3587" t="str">
        <f>f_info_setupdate(A3587)</f>
        <v>2009-07-15</v>
      </c>
      <c r="D3587" s="16">
        <f t="shared" ref="D3587:D3650" si="56">DATEDIF(C3587,"2021-1-25","d")</f>
        <v>4212</v>
      </c>
      <c r="F3587" s="17">
        <f>f_netasset_total(A3587,参数!$B$1,100000000)</f>
        <v>2.2470222845</v>
      </c>
      <c r="G3587" s="17">
        <f ca="1">f_nav_adjustedreturn(A3587,参数!$B$2,参数!$B$1)</f>
        <v>70.6572164948454</v>
      </c>
      <c r="H3587" s="17">
        <f ca="1">f_nav_periodreturnrankingper(A3587,参数!$B$2,参数!$B$1,3)</f>
        <v>24.563260984648</v>
      </c>
      <c r="I3587" s="17">
        <f ca="1">f_nav_adjustedreturn(A3587,参数!$B$3,参数!$B$2)</f>
        <v>65.4055206224022</v>
      </c>
      <c r="J3587" s="17">
        <f ca="1">f_nav_periodreturnrankingper(A3587,参数!$B$3,参数!$B$2,3)</f>
        <v>6.24303232998885</v>
      </c>
      <c r="K3587" s="17">
        <f ca="1">f_nav_adjustedreturn(A3587,参数!$B$4,参数!$B$3)</f>
        <v>-23.2599983642758</v>
      </c>
      <c r="L3587" s="17">
        <f ca="1">f_nav_periodreturnrankingper(A3587,参数!$B$4,参数!$B$3,3)</f>
        <v>77.599486521181</v>
      </c>
      <c r="M3587" s="17">
        <f ca="1">f_nav_adjustedreturn(A3587,参数!$B$5,参数!$B$4)</f>
        <v>22.1412164186557</v>
      </c>
      <c r="N3587" s="17">
        <f ca="1">f_nav_periodreturnrankingper(A3587,参数!$B$5,参数!$B$4,3)</f>
        <v>19.5429472025217</v>
      </c>
      <c r="O3587" s="17">
        <f ca="1">f_nav_adjustedreturn(A3587,参数!$B$6,参数!$B$5)</f>
        <v>4.9989520016768</v>
      </c>
      <c r="P3587" s="17">
        <f ca="1">f_nav_periodreturnrankingper(A3587,参数!$B$6,参数!$B$5,3)</f>
        <v>28.5714285714286</v>
      </c>
      <c r="Q3587" s="25">
        <f>f_return(A3587,1,参数!$B$1-365/2,参数!$B$1)</f>
        <v>62.8723874751462</v>
      </c>
      <c r="R3587" s="25">
        <f ca="1">f_return(A3587,1,参数!$B$4,参数!$B$1)</f>
        <v>29.3590219645969</v>
      </c>
      <c r="S3587" s="25">
        <f ca="1">f_return(A3587,1,参数!$B$6,参数!$B$1)</f>
        <v>22.624802345932</v>
      </c>
      <c r="T3587" t="str">
        <f>f_info_investtype(A3587)</f>
        <v>灵活配置型基金</v>
      </c>
      <c r="U3587" t="str">
        <f>f_info_fundmanager(A3587)</f>
        <v>陈启明</v>
      </c>
      <c r="V3587">
        <f>f_info_manager_onthepostdays(A3587,1)</f>
        <v>2330</v>
      </c>
      <c r="W3587" s="25">
        <f ca="1">f_return_1w(A3587,"0",参数!$B$2)</f>
        <v>1.74380490363183</v>
      </c>
      <c r="X3587" s="25">
        <f>f_return_1m(A3587,"0",参数!$B$1)</f>
        <v>15.1064754454585</v>
      </c>
      <c r="Y3587" s="25">
        <f>f_return_3m(A3587,0,参数!$B$1)</f>
        <v>25.633241627929</v>
      </c>
      <c r="Z3587" s="25">
        <f>f_return_6m(A3587,0,参数!B3586)</f>
        <v>20.9542594157979</v>
      </c>
      <c r="AA3587" t="str">
        <f>f_dq_status(A3587,参数!$B$1)</f>
        <v>开放申购|开放赎回</v>
      </c>
      <c r="AB3587" s="17">
        <f ca="1">f_risk_maxdownside(A3587,参数!$B$6,参数!$B$1)</f>
        <v>-30.1095036367996</v>
      </c>
      <c r="AC3587" s="17">
        <f ca="1">f_risk_maxdownside(A3587,参数!$B$4,参数!$B$1)</f>
        <v>-30.1095036367996</v>
      </c>
      <c r="AD3587" t="str">
        <f ca="1">f_risk_maxdownside_date(A3587,参数!$B$6,参数!$B$1)</f>
        <v>20180403-20190103</v>
      </c>
    </row>
    <row r="3588" spans="1:30">
      <c r="A3588" s="15" t="s">
        <v>3616</v>
      </c>
      <c r="B3588" t="str">
        <f>f_info_name(A3588)</f>
        <v>华富量子生命力</v>
      </c>
      <c r="C3588" t="str">
        <f>f_info_setupdate(A3588)</f>
        <v>2011-04-01</v>
      </c>
      <c r="D3588" s="16">
        <f t="shared" si="56"/>
        <v>3587</v>
      </c>
      <c r="F3588" s="17">
        <f>f_netasset_total(A3588,参数!$B$1,100000000)</f>
        <v>0.1855312236</v>
      </c>
      <c r="G3588" s="17">
        <f ca="1">f_nav_adjustedreturn(A3588,参数!$B$2,参数!$B$1)</f>
        <v>27.3835387425229</v>
      </c>
      <c r="H3588" s="17">
        <f ca="1">f_nav_periodreturnrankingper(A3588,参数!$B$2,参数!$B$1,3)</f>
        <v>94.4062806673209</v>
      </c>
      <c r="I3588" s="17">
        <f ca="1">f_nav_adjustedreturn(A3588,参数!$B$3,参数!$B$2)</f>
        <v>33.5054792795062</v>
      </c>
      <c r="J3588" s="17">
        <f ca="1">f_nav_periodreturnrankingper(A3588,参数!$B$3,参数!$B$2,3)</f>
        <v>68.3195592286501</v>
      </c>
      <c r="K3588" s="17">
        <f ca="1">f_nav_adjustedreturn(A3588,参数!$B$4,参数!$B$3)</f>
        <v>-30.9532092537833</v>
      </c>
      <c r="L3588" s="17">
        <f ca="1">f_nav_periodreturnrankingper(A3588,参数!$B$4,参数!$B$3,3)</f>
        <v>84.3642611683849</v>
      </c>
      <c r="M3588" s="17">
        <f ca="1">f_nav_adjustedreturn(A3588,参数!$B$5,参数!$B$4)</f>
        <v>6.15257656335961</v>
      </c>
      <c r="N3588" s="17">
        <f ca="1">f_nav_periodreturnrankingper(A3588,参数!$B$5,参数!$B$4,3)</f>
        <v>83.0739299610895</v>
      </c>
      <c r="O3588" s="17">
        <f ca="1">f_nav_adjustedreturn(A3588,参数!$B$6,参数!$B$5)</f>
        <v>24.418869644485</v>
      </c>
      <c r="P3588" s="17">
        <f ca="1">f_nav_periodreturnrankingper(A3588,参数!$B$6,参数!$B$5,3)</f>
        <v>3.54906054279749</v>
      </c>
      <c r="Q3588" s="25">
        <f>f_return(A3588,1,参数!$B$1-365/2,参数!$B$1)</f>
        <v>8.82807070418863</v>
      </c>
      <c r="R3588" s="25">
        <f ca="1">f_return(A3588,1,参数!$B$4,参数!$B$1)</f>
        <v>5.49472648704861</v>
      </c>
      <c r="S3588" s="25">
        <f ca="1">f_return(A3588,1,参数!$B$6,参数!$B$1)</f>
        <v>8.98716559359574</v>
      </c>
      <c r="T3588" t="str">
        <f>f_info_investtype(A3588)</f>
        <v>偏股混合型基金</v>
      </c>
      <c r="U3588" t="str">
        <f>f_info_fundmanager(A3588)</f>
        <v>郦彬</v>
      </c>
      <c r="V3588">
        <f>f_info_manager_onthepostdays(A3588,1)</f>
        <v>612</v>
      </c>
      <c r="W3588" s="25">
        <f ca="1">f_return_1w(A3588,"0",参数!$B$2)</f>
        <v>-1.50543629774184</v>
      </c>
      <c r="X3588" s="25">
        <f>f_return_1m(A3588,"0",参数!$B$1)</f>
        <v>6.80037875527244</v>
      </c>
      <c r="Y3588" s="25">
        <f>f_return_3m(A3588,0,参数!$B$1)</f>
        <v>6.10621739502264</v>
      </c>
      <c r="Z3588" s="25">
        <f>f_return_6m(A3588,0,参数!B3587)</f>
        <v>-2.95450992652807</v>
      </c>
      <c r="AA3588" t="str">
        <f>f_dq_status(A3588,参数!$B$1)</f>
        <v>开放申购|开放赎回</v>
      </c>
      <c r="AB3588" s="17">
        <f ca="1">f_risk_maxdownside(A3588,参数!$B$6,参数!$B$1)</f>
        <v>-34.7672108490973</v>
      </c>
      <c r="AC3588" s="17">
        <f ca="1">f_risk_maxdownside(A3588,参数!$B$4,参数!$B$1)</f>
        <v>-34.7672108490973</v>
      </c>
      <c r="AD3588" t="str">
        <f ca="1">f_risk_maxdownside_date(A3588,参数!$B$6,参数!$B$1)</f>
        <v>20180127-20190103</v>
      </c>
    </row>
    <row r="3589" spans="1:30">
      <c r="A3589" s="15" t="s">
        <v>3617</v>
      </c>
      <c r="B3589" t="str">
        <f>f_info_name(A3589)</f>
        <v>天弘精选</v>
      </c>
      <c r="C3589" t="str">
        <f>f_info_setupdate(A3589)</f>
        <v>2005-10-08</v>
      </c>
      <c r="D3589" s="16">
        <f t="shared" si="56"/>
        <v>5588</v>
      </c>
      <c r="F3589" s="17">
        <f>f_netasset_total(A3589,参数!$B$1,100000000)</f>
        <v>9.3557016627</v>
      </c>
      <c r="G3589" s="17">
        <f ca="1">f_nav_adjustedreturn(A3589,参数!$B$2,参数!$B$1)</f>
        <v>53.3896289248335</v>
      </c>
      <c r="H3589" s="17">
        <f ca="1">f_nav_periodreturnrankingper(A3589,参数!$B$2,参数!$B$1,3)</f>
        <v>40.8152461619905</v>
      </c>
      <c r="I3589" s="17">
        <f ca="1">f_nav_adjustedreturn(A3589,参数!$B$3,参数!$B$2)</f>
        <v>35.5691712350855</v>
      </c>
      <c r="J3589" s="17">
        <f ca="1">f_nav_periodreturnrankingper(A3589,参数!$B$3,参数!$B$2,3)</f>
        <v>36.2876254180602</v>
      </c>
      <c r="K3589" s="17">
        <f ca="1">f_nav_adjustedreturn(A3589,参数!$B$4,参数!$B$3)</f>
        <v>-19.6632124352332</v>
      </c>
      <c r="L3589" s="17">
        <f ca="1">f_nav_periodreturnrankingper(A3589,参数!$B$4,参数!$B$3,3)</f>
        <v>64.3774069319641</v>
      </c>
      <c r="M3589" s="17">
        <f ca="1">f_nav_adjustedreturn(A3589,参数!$B$5,参数!$B$4)</f>
        <v>20.8743169398907</v>
      </c>
      <c r="N3589" s="17">
        <f ca="1">f_nav_periodreturnrankingper(A3589,参数!$B$5,参数!$B$4,3)</f>
        <v>21.0401891252955</v>
      </c>
      <c r="O3589" s="17">
        <f ca="1">f_nav_adjustedreturn(A3589,参数!$B$6,参数!$B$5)</f>
        <v>-5.20111978782967</v>
      </c>
      <c r="P3589" s="17">
        <f ca="1">f_nav_periodreturnrankingper(A3589,参数!$B$6,参数!$B$5,3)</f>
        <v>88.9795918367347</v>
      </c>
      <c r="Q3589" s="25">
        <f>f_return(A3589,1,参数!$B$1-365/2,参数!$B$1)</f>
        <v>66.6674445659219</v>
      </c>
      <c r="R3589" s="25">
        <f ca="1">f_return(A3589,1,参数!$B$4,参数!$B$1)</f>
        <v>18.6376903533326</v>
      </c>
      <c r="S3589" s="25">
        <f ca="1">f_return(A3589,1,参数!$B$6,参数!$B$1)</f>
        <v>13.6844664303447</v>
      </c>
      <c r="T3589" t="str">
        <f>f_info_investtype(A3589)</f>
        <v>灵活配置型基金</v>
      </c>
      <c r="U3589" t="str">
        <f>f_info_fundmanager(A3589)</f>
        <v>谷琦彬,赵鼎龙,周楷宁,于洋</v>
      </c>
      <c r="V3589">
        <f>f_info_manager_onthepostdays(A3589,1)</f>
        <v>1014</v>
      </c>
      <c r="W3589" s="25">
        <f ca="1">f_return_1w(A3589,"0",参数!$B$2)</f>
        <v>-3.26737229636447</v>
      </c>
      <c r="X3589" s="25">
        <f>f_return_1m(A3589,"0",参数!$B$1)</f>
        <v>13.8104482880339</v>
      </c>
      <c r="Y3589" s="25">
        <f>f_return_3m(A3589,0,参数!$B$1)</f>
        <v>21.337849280271</v>
      </c>
      <c r="Z3589" s="25">
        <f>f_return_6m(A3589,0,参数!B3588)</f>
        <v>22.5041985445045</v>
      </c>
      <c r="AA3589" t="str">
        <f>f_dq_status(A3589,参数!$B$1)</f>
        <v>开放申购|开放赎回</v>
      </c>
      <c r="AB3589" s="17">
        <f ca="1">f_risk_maxdownside(A3589,参数!$B$6,参数!$B$1)</f>
        <v>-27.0215204380492</v>
      </c>
      <c r="AC3589" s="17">
        <f ca="1">f_risk_maxdownside(A3589,参数!$B$4,参数!$B$1)</f>
        <v>-25.9752002066649</v>
      </c>
      <c r="AD3589" t="str">
        <f ca="1">f_risk_maxdownside_date(A3589,参数!$B$6,参数!$B$1)</f>
        <v>20171122-20181018</v>
      </c>
    </row>
    <row r="3590" spans="1:30">
      <c r="A3590" s="15" t="s">
        <v>3618</v>
      </c>
      <c r="B3590" t="str">
        <f>f_info_name(A3590)</f>
        <v>天弘永利债券A</v>
      </c>
      <c r="C3590" t="str">
        <f>f_info_setupdate(A3590)</f>
        <v>2008-04-18</v>
      </c>
      <c r="D3590" s="16">
        <f t="shared" si="56"/>
        <v>4665</v>
      </c>
      <c r="F3590" s="17">
        <f>f_netasset_total(A3590,参数!$B$1,100000000)</f>
        <v>44.8836561791</v>
      </c>
      <c r="G3590" s="17">
        <f ca="1">f_nav_adjustedreturn(A3590,参数!$B$2,参数!$B$1)</f>
        <v>12.9411700620564</v>
      </c>
      <c r="H3590" s="17">
        <f ca="1">f_nav_periodreturnrankingper(A3590,参数!$B$2,参数!$B$1,3)</f>
        <v>31.5094339622642</v>
      </c>
      <c r="I3590" s="17">
        <f ca="1">f_nav_adjustedreturn(A3590,参数!$B$3,参数!$B$2)</f>
        <v>11.0423009205985</v>
      </c>
      <c r="J3590" s="17">
        <f ca="1">f_nav_periodreturnrankingper(A3590,参数!$B$3,参数!$B$2,3)</f>
        <v>32.3404255319149</v>
      </c>
      <c r="K3590" s="17">
        <f ca="1">f_nav_adjustedreturn(A3590,参数!$B$4,参数!$B$3)</f>
        <v>0.970340778382653</v>
      </c>
      <c r="L3590" s="17">
        <f ca="1">f_nav_periodreturnrankingper(A3590,参数!$B$4,参数!$B$3,3)</f>
        <v>47.255369928401</v>
      </c>
      <c r="M3590" s="17">
        <f ca="1">f_nav_adjustedreturn(A3590,参数!$B$5,参数!$B$4)</f>
        <v>1.78828151568361</v>
      </c>
      <c r="N3590" s="17">
        <f ca="1">f_nav_periodreturnrankingper(A3590,参数!$B$5,参数!$B$4,3)</f>
        <v>78.7292817679558</v>
      </c>
      <c r="O3590" s="17">
        <f ca="1">f_nav_adjustedreturn(A3590,参数!$B$6,参数!$B$5)</f>
        <v>2.95369319351083</v>
      </c>
      <c r="P3590" s="17">
        <f ca="1">f_nav_periodreturnrankingper(A3590,参数!$B$6,参数!$B$5,3)</f>
        <v>24.1525423728814</v>
      </c>
      <c r="Q3590" s="25">
        <f>f_return(A3590,1,参数!$B$1-365/2,参数!$B$1)</f>
        <v>12.4637990896744</v>
      </c>
      <c r="R3590" s="25">
        <f ca="1">f_return(A3590,1,参数!$B$4,参数!$B$1)</f>
        <v>8.18000599722835</v>
      </c>
      <c r="S3590" s="25">
        <f ca="1">f_return(A3590,1,参数!$B$6,参数!$B$1)</f>
        <v>5.81321293697226</v>
      </c>
      <c r="T3590" t="str">
        <f>f_info_investtype(A3590)</f>
        <v>混合债券型二级基金</v>
      </c>
      <c r="U3590" t="str">
        <f>f_info_fundmanager(A3590)</f>
        <v>姜晓丽</v>
      </c>
      <c r="V3590">
        <f>f_info_manager_onthepostdays(A3590,1)</f>
        <v>3114</v>
      </c>
      <c r="W3590" s="25">
        <f ca="1">f_return_1w(A3590,"0",参数!$B$2)</f>
        <v>-0.805463141306264</v>
      </c>
      <c r="X3590" s="25">
        <f>f_return_1m(A3590,"0",参数!$B$1)</f>
        <v>2.18593626547275</v>
      </c>
      <c r="Y3590" s="25">
        <f>f_return_3m(A3590,0,参数!$B$1)</f>
        <v>1.47211649134935</v>
      </c>
      <c r="Z3590" s="25">
        <f>f_return_6m(A3590,0,参数!B3589)</f>
        <v>3.65495954925633</v>
      </c>
      <c r="AA3590" t="str">
        <f>f_dq_status(A3590,参数!$B$1)</f>
        <v>开放申购|开放赎回</v>
      </c>
      <c r="AB3590" s="17">
        <f ca="1">f_risk_maxdownside(A3590,参数!$B$6,参数!$B$1)</f>
        <v>-5.53139183055976</v>
      </c>
      <c r="AC3590" s="17">
        <f ca="1">f_risk_maxdownside(A3590,参数!$B$4,参数!$B$1)</f>
        <v>-5.53139183055976</v>
      </c>
      <c r="AD3590" t="str">
        <f ca="1">f_risk_maxdownside_date(A3590,参数!$B$6,参数!$B$1)</f>
        <v>20180509-20180817,20180509-20180820</v>
      </c>
    </row>
    <row r="3591" spans="1:30">
      <c r="A3591" s="15" t="s">
        <v>3619</v>
      </c>
      <c r="B3591" t="str">
        <f>f_info_name(A3591)</f>
        <v>天弘永定成长</v>
      </c>
      <c r="C3591" t="str">
        <f>f_info_setupdate(A3591)</f>
        <v>2008-12-02</v>
      </c>
      <c r="D3591" s="16">
        <f t="shared" si="56"/>
        <v>4437</v>
      </c>
      <c r="F3591" s="17">
        <f>f_netasset_total(A3591,参数!$B$1,100000000)</f>
        <v>8.204317007</v>
      </c>
      <c r="G3591" s="17">
        <f ca="1">f_nav_adjustedreturn(A3591,参数!$B$2,参数!$B$1)</f>
        <v>78.7224880382775</v>
      </c>
      <c r="H3591" s="17">
        <f ca="1">f_nav_periodreturnrankingper(A3591,参数!$B$2,参数!$B$1,3)</f>
        <v>32.9735034347399</v>
      </c>
      <c r="I3591" s="17">
        <f ca="1">f_nav_adjustedreturn(A3591,参数!$B$3,参数!$B$2)</f>
        <v>30.625</v>
      </c>
      <c r="J3591" s="17">
        <f ca="1">f_nav_periodreturnrankingper(A3591,参数!$B$3,参数!$B$2,3)</f>
        <v>73.8292011019284</v>
      </c>
      <c r="K3591" s="17">
        <f ca="1">f_nav_adjustedreturn(A3591,参数!$B$4,参数!$B$3)</f>
        <v>-20.7292905271502</v>
      </c>
      <c r="L3591" s="17">
        <f ca="1">f_nav_periodreturnrankingper(A3591,参数!$B$4,参数!$B$3,3)</f>
        <v>32.9896907216495</v>
      </c>
      <c r="M3591" s="17">
        <f ca="1">f_nav_adjustedreturn(A3591,参数!$B$5,参数!$B$4)</f>
        <v>9.52329243131718</v>
      </c>
      <c r="N3591" s="17">
        <f ca="1">f_nav_periodreturnrankingper(A3591,参数!$B$5,参数!$B$4,3)</f>
        <v>76.4591439688716</v>
      </c>
      <c r="O3591" s="17">
        <f ca="1">f_nav_adjustedreturn(A3591,参数!$B$6,参数!$B$5)</f>
        <v>37.4786293020144</v>
      </c>
      <c r="P3591" s="17">
        <f ca="1">f_nav_periodreturnrankingper(A3591,参数!$B$6,参数!$B$5,3)</f>
        <v>0.208768267223382</v>
      </c>
      <c r="Q3591" s="25">
        <f>f_return(A3591,1,参数!$B$1-365/2,参数!$B$1)</f>
        <v>85.6060916898917</v>
      </c>
      <c r="R3591" s="25">
        <f ca="1">f_return(A3591,1,参数!$B$4,参数!$B$1)</f>
        <v>22.7509274880471</v>
      </c>
      <c r="S3591" s="25">
        <f ca="1">f_return(A3591,1,参数!$B$6,参数!$B$1)</f>
        <v>22.6321009362684</v>
      </c>
      <c r="T3591" t="str">
        <f>f_info_investtype(A3591)</f>
        <v>偏股混合型基金</v>
      </c>
      <c r="U3591" t="str">
        <f>f_info_fundmanager(A3591)</f>
        <v>田俊维,于洋,刘国江</v>
      </c>
      <c r="V3591">
        <f>f_info_manager_onthepostdays(A3591,1)</f>
        <v>558</v>
      </c>
      <c r="W3591" s="25">
        <f ca="1">f_return_1w(A3591,"0",参数!$B$2)</f>
        <v>-2.1489770120324</v>
      </c>
      <c r="X3591" s="25">
        <f>f_return_1m(A3591,"0",参数!$B$1)</f>
        <v>13.835979642215</v>
      </c>
      <c r="Y3591" s="25">
        <f>f_return_3m(A3591,0,参数!$B$1)</f>
        <v>25.0602651667336</v>
      </c>
      <c r="Z3591" s="25">
        <f>f_return_6m(A3591,0,参数!B3590)</f>
        <v>30.9440441721096</v>
      </c>
      <c r="AA3591" t="str">
        <f>f_dq_status(A3591,参数!$B$1)</f>
        <v>开放申购|开放赎回</v>
      </c>
      <c r="AB3591" s="17">
        <f ca="1">f_risk_maxdownside(A3591,参数!$B$6,参数!$B$1)</f>
        <v>-35.8623984710941</v>
      </c>
      <c r="AC3591" s="17">
        <f ca="1">f_risk_maxdownside(A3591,参数!$B$4,参数!$B$1)</f>
        <v>-34.5808966861598</v>
      </c>
      <c r="AD3591" t="str">
        <f ca="1">f_risk_maxdownside_date(A3591,参数!$B$6,参数!$B$1)</f>
        <v>20171114-20181018</v>
      </c>
    </row>
    <row r="3592" spans="1:30">
      <c r="A3592" s="15" t="s">
        <v>3620</v>
      </c>
      <c r="B3592" t="str">
        <f>f_info_name(A3592)</f>
        <v>天弘周期策略</v>
      </c>
      <c r="C3592" t="str">
        <f>f_info_setupdate(A3592)</f>
        <v>2009-12-17</v>
      </c>
      <c r="D3592" s="16">
        <f t="shared" si="56"/>
        <v>4057</v>
      </c>
      <c r="F3592" s="17">
        <f>f_netasset_total(A3592,参数!$B$1,100000000)</f>
        <v>2.5681912327</v>
      </c>
      <c r="G3592" s="17">
        <f ca="1">f_nav_adjustedreturn(A3592,参数!$B$2,参数!$B$1)</f>
        <v>65.9615384615385</v>
      </c>
      <c r="H3592" s="17">
        <f ca="1">f_nav_periodreturnrankingper(A3592,参数!$B$2,参数!$B$1,3)</f>
        <v>53.0912659470069</v>
      </c>
      <c r="I3592" s="17">
        <f ca="1">f_nav_adjustedreturn(A3592,参数!$B$3,参数!$B$2)</f>
        <v>37.0826010544816</v>
      </c>
      <c r="J3592" s="17">
        <f ca="1">f_nav_periodreturnrankingper(A3592,参数!$B$3,参数!$B$2,3)</f>
        <v>61.1570247933884</v>
      </c>
      <c r="K3592" s="17">
        <f ca="1">f_nav_adjustedreturn(A3592,参数!$B$4,参数!$B$3)</f>
        <v>-27.9746835443038</v>
      </c>
      <c r="L3592" s="17">
        <f ca="1">f_nav_periodreturnrankingper(A3592,参数!$B$4,参数!$B$3,3)</f>
        <v>71.3058419243986</v>
      </c>
      <c r="M3592" s="17">
        <f ca="1">f_nav_adjustedreturn(A3592,参数!$B$5,参数!$B$4)</f>
        <v>27.3311897106109</v>
      </c>
      <c r="N3592" s="17">
        <f ca="1">f_nav_periodreturnrankingper(A3592,参数!$B$5,参数!$B$4,3)</f>
        <v>33.0739299610895</v>
      </c>
      <c r="O3592" s="17">
        <f ca="1">f_nav_adjustedreturn(A3592,参数!$B$6,参数!$B$5)</f>
        <v>-5.82450832072617</v>
      </c>
      <c r="P3592" s="17">
        <f ca="1">f_nav_periodreturnrankingper(A3592,参数!$B$6,参数!$B$5,3)</f>
        <v>79.5407098121086</v>
      </c>
      <c r="Q3592" s="25">
        <f>f_return(A3592,1,参数!$B$1-365/2,参数!$B$1)</f>
        <v>105.657851165981</v>
      </c>
      <c r="R3592" s="25">
        <f ca="1">f_return(A3592,1,参数!$B$4,参数!$B$1)</f>
        <v>17.8762808618135</v>
      </c>
      <c r="S3592" s="25">
        <f ca="1">f_return(A3592,1,参数!$B$6,参数!$B$1)</f>
        <v>14.3710770329494</v>
      </c>
      <c r="T3592" t="str">
        <f>f_info_investtype(A3592)</f>
        <v>偏股混合型基金</v>
      </c>
      <c r="U3592" t="str">
        <f>f_info_fundmanager(A3592)</f>
        <v>谷琦彬</v>
      </c>
      <c r="V3592">
        <f>f_info_manager_onthepostdays(A3592,1)</f>
        <v>796</v>
      </c>
      <c r="W3592" s="25">
        <f ca="1">f_return_1w(A3592,"0",参数!$B$2)</f>
        <v>-4.70372632864997</v>
      </c>
      <c r="X3592" s="25">
        <f>f_return_1m(A3592,"0",参数!$B$1)</f>
        <v>14.8115299334812</v>
      </c>
      <c r="Y3592" s="25">
        <f>f_return_3m(A3592,0,参数!$B$1)</f>
        <v>23.5209923664122</v>
      </c>
      <c r="Z3592" s="25">
        <f>f_return_6m(A3592,0,参数!B3591)</f>
        <v>34.5371312309257</v>
      </c>
      <c r="AA3592" t="str">
        <f>f_dq_status(A3592,参数!$B$1)</f>
        <v>开放申购|开放赎回</v>
      </c>
      <c r="AB3592" s="17">
        <f ca="1">f_risk_maxdownside(A3592,参数!$B$6,参数!$B$1)</f>
        <v>-33.6385836385836</v>
      </c>
      <c r="AC3592" s="17">
        <f ca="1">f_risk_maxdownside(A3592,参数!$B$4,参数!$B$1)</f>
        <v>-31.3762626262626</v>
      </c>
      <c r="AD3592" t="str">
        <f ca="1">f_risk_maxdownside_date(A3592,参数!$B$6,参数!$B$1)</f>
        <v>20171111-20190102,20171111-20190103</v>
      </c>
    </row>
    <row r="3593" spans="1:30">
      <c r="A3593" s="15" t="s">
        <v>3621</v>
      </c>
      <c r="B3593" t="str">
        <f>f_info_name(A3593)</f>
        <v>天弘债券型发起式A</v>
      </c>
      <c r="C3593" t="str">
        <f>f_info_setupdate(A3593)</f>
        <v>2012-08-10</v>
      </c>
      <c r="D3593" s="16">
        <f t="shared" si="56"/>
        <v>3090</v>
      </c>
      <c r="F3593" s="17">
        <f>f_netasset_total(A3593,参数!$B$1,100000000)</f>
        <v>0.6919691351</v>
      </c>
      <c r="G3593" s="17">
        <f ca="1">f_nav_adjustedreturn(A3593,参数!$B$2,参数!$B$1)</f>
        <v>5.23465703971117</v>
      </c>
      <c r="H3593" s="17">
        <f ca="1">f_nav_periodreturnrankingper(A3593,参数!$B$2,参数!$B$1,3)</f>
        <v>76.4150943396226</v>
      </c>
      <c r="I3593" s="17">
        <f ca="1">f_nav_adjustedreturn(A3593,参数!$B$3,参数!$B$2)</f>
        <v>4.4297832233742</v>
      </c>
      <c r="J3593" s="17">
        <f ca="1">f_nav_periodreturnrankingper(A3593,参数!$B$3,参数!$B$2,3)</f>
        <v>84.6808510638298</v>
      </c>
      <c r="K3593" s="17">
        <f ca="1">f_nav_adjustedreturn(A3593,参数!$B$4,参数!$B$3)</f>
        <v>6.4390895391764</v>
      </c>
      <c r="L3593" s="17">
        <f ca="1">f_nav_periodreturnrankingper(A3593,参数!$B$4,参数!$B$3,3)</f>
        <v>6.20525059665871</v>
      </c>
      <c r="M3593" s="17">
        <f ca="1">f_nav_adjustedreturn(A3593,参数!$B$5,参数!$B$4)</f>
        <v>1.14739629302736</v>
      </c>
      <c r="N3593" s="17">
        <f ca="1">f_nav_periodreturnrankingper(A3593,参数!$B$5,参数!$B$4,3)</f>
        <v>85.3591160220994</v>
      </c>
      <c r="O3593" s="17">
        <f ca="1">f_nav_adjustedreturn(A3593,参数!$B$6,参数!$B$5)</f>
        <v>-2.74442538593482</v>
      </c>
      <c r="P3593" s="17">
        <f ca="1">f_nav_periodreturnrankingper(A3593,参数!$B$6,参数!$B$5,3)</f>
        <v>87.7118644067797</v>
      </c>
      <c r="Q3593" s="25">
        <f>f_return(A3593,1,参数!$B$1-365/2,参数!$B$1)</f>
        <v>2.95632824571779</v>
      </c>
      <c r="R3593" s="25">
        <f ca="1">f_return(A3593,1,参数!$B$4,参数!$B$1)</f>
        <v>5.35958846576772</v>
      </c>
      <c r="S3593" s="25">
        <f ca="1">f_return(A3593,1,参数!$B$6,参数!$B$1)</f>
        <v>2.82549663603842</v>
      </c>
      <c r="T3593" t="str">
        <f>f_info_investtype(A3593)</f>
        <v>混合债券型二级基金</v>
      </c>
      <c r="U3593" t="str">
        <f>f_info_fundmanager(A3593)</f>
        <v>刘洋</v>
      </c>
      <c r="V3593">
        <f>f_info_manager_onthepostdays(A3593,1)</f>
        <v>1309</v>
      </c>
      <c r="W3593" s="25">
        <f ca="1">f_return_1w(A3593,"0",参数!$B$2)</f>
        <v>0.453309156844977</v>
      </c>
      <c r="X3593" s="25">
        <f>f_return_1m(A3593,"0",参数!$B$1)</f>
        <v>0.690846286701209</v>
      </c>
      <c r="Y3593" s="25">
        <f>f_return_3m(A3593,0,参数!$B$1)</f>
        <v>1.30321459600347</v>
      </c>
      <c r="Z3593" s="25">
        <f>f_return_6m(A3593,0,参数!B3592)</f>
        <v>0.868809730668983</v>
      </c>
      <c r="AA3593" t="str">
        <f>f_dq_status(A3593,参数!$B$1)</f>
        <v>开放申购|开放赎回</v>
      </c>
      <c r="AB3593" s="17">
        <f ca="1">f_risk_maxdownside(A3593,参数!$B$6,参数!$B$1)</f>
        <v>-5.02555366269165</v>
      </c>
      <c r="AC3593" s="17">
        <f ca="1">f_risk_maxdownside(A3593,参数!$B$4,参数!$B$1)</f>
        <v>-1.72265288544358</v>
      </c>
      <c r="AD3593" t="str">
        <f ca="1">f_risk_maxdownside_date(A3593,参数!$B$6,参数!$B$1)</f>
        <v>20160322-20170510,20160322-20170512,20160322-20170518,20160322-20170519,20160322-20170522,20160322-20170523,20160322-20170524,20160322-20170525,20160322-20170526,20160322-20170531,20160322-20170601,20160322-20170602</v>
      </c>
    </row>
    <row r="3594" spans="1:30">
      <c r="A3594" s="15" t="s">
        <v>3622</v>
      </c>
      <c r="B3594" t="str">
        <f>f_info_name(A3594)</f>
        <v>天弘安康颐养A</v>
      </c>
      <c r="C3594" t="str">
        <f>f_info_setupdate(A3594)</f>
        <v>2012-11-28</v>
      </c>
      <c r="D3594" s="16">
        <f t="shared" si="56"/>
        <v>2980</v>
      </c>
      <c r="F3594" s="17">
        <f>f_netasset_total(A3594,参数!$B$1,100000000)</f>
        <v>15.7257601943</v>
      </c>
      <c r="G3594" s="17">
        <f ca="1">f_nav_adjustedreturn(A3594,参数!$B$2,参数!$B$1)</f>
        <v>13.6631330977621</v>
      </c>
      <c r="H3594" s="17">
        <f ca="1">f_nav_periodreturnrankingper(A3594,参数!$B$2,参数!$B$1,3)</f>
        <v>63.1016042780749</v>
      </c>
      <c r="I3594" s="17">
        <f ca="1">f_nav_adjustedreturn(A3594,参数!$B$3,参数!$B$2)</f>
        <v>10.0453661697991</v>
      </c>
      <c r="J3594" s="17">
        <f ca="1">f_nav_periodreturnrankingper(A3594,参数!$B$3,参数!$B$2,3)</f>
        <v>48.0701754385965</v>
      </c>
      <c r="K3594" s="17">
        <f ca="1">f_nav_adjustedreturn(A3594,参数!$B$4,参数!$B$3)</f>
        <v>2.05026455026454</v>
      </c>
      <c r="L3594" s="17">
        <f ca="1">f_nav_periodreturnrankingper(A3594,参数!$B$4,参数!$B$3,3)</f>
        <v>25.7777777777778</v>
      </c>
      <c r="M3594" s="17">
        <f ca="1">f_nav_adjustedreturn(A3594,参数!$B$5,参数!$B$4)</f>
        <v>5</v>
      </c>
      <c r="N3594" s="17">
        <f ca="1">f_nav_periodreturnrankingper(A3594,参数!$B$5,参数!$B$4,3)</f>
        <v>63.0630630630631</v>
      </c>
      <c r="O3594" s="17">
        <f ca="1">f_nav_adjustedreturn(A3594,参数!$B$6,参数!$B$5)</f>
        <v>4.87627365356623</v>
      </c>
      <c r="P3594" s="17">
        <f ca="1">f_nav_periodreturnrankingper(A3594,参数!$B$6,参数!$B$5,3)</f>
        <v>24.4444444444444</v>
      </c>
      <c r="Q3594" s="25">
        <f>f_return(A3594,1,参数!$B$1-365/2,参数!$B$1)</f>
        <v>10.5312468990549</v>
      </c>
      <c r="R3594" s="25">
        <f ca="1">f_return(A3594,1,参数!$B$4,参数!$B$1)</f>
        <v>8.46832469745118</v>
      </c>
      <c r="S3594" s="25">
        <f ca="1">f_return(A3594,1,参数!$B$6,参数!$B$1)</f>
        <v>7.02415471480102</v>
      </c>
      <c r="T3594" t="str">
        <f>f_info_investtype(A3594)</f>
        <v>偏债混合型基金</v>
      </c>
      <c r="U3594" t="str">
        <f>f_info_fundmanager(A3594)</f>
        <v>姜晓丽,田俊维</v>
      </c>
      <c r="V3594">
        <f>f_info_manager_onthepostdays(A3594,1)</f>
        <v>2943</v>
      </c>
      <c r="W3594" s="25">
        <f ca="1">f_return_1w(A3594,"0",参数!$B$2)</f>
        <v>-0.527240773286474</v>
      </c>
      <c r="X3594" s="25">
        <f>f_return_1m(A3594,"0",参数!$B$1)</f>
        <v>1.63243812532912</v>
      </c>
      <c r="Y3594" s="25">
        <f>f_return_3m(A3594,0,参数!$B$1)</f>
        <v>0.994243851386704</v>
      </c>
      <c r="Z3594" s="25">
        <f>f_return_6m(A3594,0,参数!B3593)</f>
        <v>2.13333333333334</v>
      </c>
      <c r="AA3594" t="str">
        <f>f_dq_status(A3594,参数!$B$1)</f>
        <v>开放申购|开放赎回</v>
      </c>
      <c r="AB3594" s="17">
        <f ca="1">f_risk_maxdownside(A3594,参数!$B$6,参数!$B$1)</f>
        <v>-2.40274599542334</v>
      </c>
      <c r="AC3594" s="17">
        <f ca="1">f_risk_maxdownside(A3594,参数!$B$4,参数!$B$1)</f>
        <v>-2.40274599542334</v>
      </c>
      <c r="AD3594" t="str">
        <f ca="1">f_risk_maxdownside_date(A3594,参数!$B$6,参数!$B$1)</f>
        <v>20200306-20200319</v>
      </c>
    </row>
    <row r="3595" spans="1:30">
      <c r="A3595" s="15" t="s">
        <v>3623</v>
      </c>
      <c r="B3595" t="str">
        <f>f_info_name(A3595)</f>
        <v>国富中国收益</v>
      </c>
      <c r="C3595" t="str">
        <f>f_info_setupdate(A3595)</f>
        <v>2005-06-01</v>
      </c>
      <c r="D3595" s="16">
        <f t="shared" si="56"/>
        <v>5717</v>
      </c>
      <c r="F3595" s="17">
        <f>f_netasset_total(A3595,参数!$B$1,100000000)</f>
        <v>6.2233374654</v>
      </c>
      <c r="G3595" s="17">
        <f ca="1">f_nav_adjustedreturn(A3595,参数!$B$2,参数!$B$1)</f>
        <v>65.4265682689364</v>
      </c>
      <c r="H3595" s="17">
        <f ca="1">f_nav_periodreturnrankingper(A3595,参数!$B$2,参数!$B$1,3)</f>
        <v>12</v>
      </c>
      <c r="I3595" s="17">
        <f ca="1">f_nav_adjustedreturn(A3595,参数!$B$3,参数!$B$2)</f>
        <v>35.3373493975904</v>
      </c>
      <c r="J3595" s="17">
        <f ca="1">f_nav_periodreturnrankingper(A3595,参数!$B$3,参数!$B$2,3)</f>
        <v>35.7142857142857</v>
      </c>
      <c r="K3595" s="17">
        <f ca="1">f_nav_adjustedreturn(A3595,参数!$B$4,参数!$B$3)</f>
        <v>-9.31934884737245</v>
      </c>
      <c r="L3595" s="17">
        <f ca="1">f_nav_periodreturnrankingper(A3595,参数!$B$4,参数!$B$3,3)</f>
        <v>24.2424242424242</v>
      </c>
      <c r="M3595" s="17">
        <f ca="1">f_nav_adjustedreturn(A3595,参数!$B$5,参数!$B$4)</f>
        <v>14.2750373692078</v>
      </c>
      <c r="N3595" s="17">
        <f ca="1">f_nav_periodreturnrankingper(A3595,参数!$B$5,参数!$B$4,3)</f>
        <v>60</v>
      </c>
      <c r="O3595" s="17">
        <f ca="1">f_nav_adjustedreturn(A3595,参数!$B$6,参数!$B$5)</f>
        <v>10.1532567049808</v>
      </c>
      <c r="P3595" s="17">
        <f ca="1">f_nav_periodreturnrankingper(A3595,参数!$B$6,参数!$B$5,3)</f>
        <v>10.7142857142857</v>
      </c>
      <c r="Q3595" s="25">
        <f>f_return(A3595,1,参数!$B$1-365/2,参数!$B$1)</f>
        <v>52.6357713941239</v>
      </c>
      <c r="R3595" s="25">
        <f ca="1">f_return(A3595,1,参数!$B$4,参数!$B$1)</f>
        <v>26.5957090885425</v>
      </c>
      <c r="S3595" s="25">
        <f ca="1">f_return(A3595,1,参数!$B$6,参数!$B$1)</f>
        <v>20.4957585364592</v>
      </c>
      <c r="T3595" t="str">
        <f>f_info_investtype(A3595)</f>
        <v>平衡混合型基金</v>
      </c>
      <c r="U3595" t="str">
        <f>f_info_fundmanager(A3595)</f>
        <v>徐荔蓉</v>
      </c>
      <c r="V3595">
        <f>f_info_manager_onthepostdays(A3595,1)</f>
        <v>3788</v>
      </c>
      <c r="W3595" s="25">
        <f ca="1">f_return_1w(A3595,"0",参数!$B$2)</f>
        <v>-1.96369348926513</v>
      </c>
      <c r="X3595" s="25">
        <f>f_return_1m(A3595,"0",参数!$B$1)</f>
        <v>12.7005870841487</v>
      </c>
      <c r="Y3595" s="25">
        <f>f_return_3m(A3595,0,参数!$B$1)</f>
        <v>17.0766415938199</v>
      </c>
      <c r="Z3595" s="25">
        <f>f_return_6m(A3595,0,参数!B3594)</f>
        <v>23.0471140118295</v>
      </c>
      <c r="AA3595" t="str">
        <f>f_dq_status(A3595,参数!$B$1)</f>
        <v>开放申购|开放赎回</v>
      </c>
      <c r="AB3595" s="17">
        <f ca="1">f_risk_maxdownside(A3595,参数!$B$6,参数!$B$1)</f>
        <v>-15.1373656205886</v>
      </c>
      <c r="AC3595" s="17">
        <f ca="1">f_risk_maxdownside(A3595,参数!$B$4,参数!$B$1)</f>
        <v>-15.1373656205886</v>
      </c>
      <c r="AD3595" t="str">
        <f ca="1">f_risk_maxdownside_date(A3595,参数!$B$6,参数!$B$1)</f>
        <v>20180313-20181018</v>
      </c>
    </row>
    <row r="3596" spans="1:30">
      <c r="A3596" s="15" t="s">
        <v>3624</v>
      </c>
      <c r="B3596" t="str">
        <f>f_info_name(A3596)</f>
        <v>国富弹性市值</v>
      </c>
      <c r="C3596" t="str">
        <f>f_info_setupdate(A3596)</f>
        <v>2006-06-14</v>
      </c>
      <c r="D3596" s="16">
        <f t="shared" si="56"/>
        <v>5339</v>
      </c>
      <c r="F3596" s="17">
        <f>f_netasset_total(A3596,参数!$B$1,100000000)</f>
        <v>65.0129229778</v>
      </c>
      <c r="G3596" s="17">
        <f ca="1">f_nav_adjustedreturn(A3596,参数!$B$2,参数!$B$1)</f>
        <v>61.516150700018</v>
      </c>
      <c r="H3596" s="17">
        <f ca="1">f_nav_periodreturnrankingper(A3596,参数!$B$2,参数!$B$1,3)</f>
        <v>59.2737978410206</v>
      </c>
      <c r="I3596" s="17">
        <f ca="1">f_nav_adjustedreturn(A3596,参数!$B$3,参数!$B$2)</f>
        <v>29.3004708035722</v>
      </c>
      <c r="J3596" s="17">
        <f ca="1">f_nav_periodreturnrankingper(A3596,参数!$B$3,参数!$B$2,3)</f>
        <v>76.9972451790634</v>
      </c>
      <c r="K3596" s="17">
        <f ca="1">f_nav_adjustedreturn(A3596,参数!$B$4,参数!$B$3)</f>
        <v>-16.1243536019294</v>
      </c>
      <c r="L3596" s="17">
        <f ca="1">f_nav_periodreturnrankingper(A3596,参数!$B$4,参数!$B$3,3)</f>
        <v>14.7766323024055</v>
      </c>
      <c r="M3596" s="17">
        <f ca="1">f_nav_adjustedreturn(A3596,参数!$B$5,参数!$B$4)</f>
        <v>41.0571392343912</v>
      </c>
      <c r="N3596" s="17">
        <f ca="1">f_nav_periodreturnrankingper(A3596,参数!$B$5,参数!$B$4,3)</f>
        <v>9.53307392996109</v>
      </c>
      <c r="O3596" s="17">
        <f ca="1">f_nav_adjustedreturn(A3596,参数!$B$6,参数!$B$5)</f>
        <v>16.5835350929499</v>
      </c>
      <c r="P3596" s="17">
        <f ca="1">f_nav_periodreturnrankingper(A3596,参数!$B$6,参数!$B$5,3)</f>
        <v>10.2296450939457</v>
      </c>
      <c r="Q3596" s="25">
        <f>f_return(A3596,1,参数!$B$1-365/2,参数!$B$1)</f>
        <v>71.3215531021367</v>
      </c>
      <c r="R3596" s="25">
        <f ca="1">f_return(A3596,1,参数!$B$4,参数!$B$1)</f>
        <v>20.5248514376026</v>
      </c>
      <c r="S3596" s="25">
        <f ca="1">f_return(A3596,1,参数!$B$6,参数!$B$1)</f>
        <v>23.4765964673392</v>
      </c>
      <c r="T3596" t="str">
        <f>f_info_investtype(A3596)</f>
        <v>偏股混合型基金</v>
      </c>
      <c r="U3596" t="str">
        <f>f_info_fundmanager(A3596)</f>
        <v>赵晓东</v>
      </c>
      <c r="V3596">
        <f>f_info_manager_onthepostdays(A3596,1)</f>
        <v>2246</v>
      </c>
      <c r="W3596" s="25">
        <f ca="1">f_return_1w(A3596,"0",参数!$B$2)</f>
        <v>-3.74442056538269</v>
      </c>
      <c r="X3596" s="25">
        <f>f_return_1m(A3596,"0",参数!$B$1)</f>
        <v>13.1042748701558</v>
      </c>
      <c r="Y3596" s="25">
        <f>f_return_3m(A3596,0,参数!$B$1)</f>
        <v>18.4045058169159</v>
      </c>
      <c r="Z3596" s="25">
        <f>f_return_6m(A3596,0,参数!B3595)</f>
        <v>31.3809238290694</v>
      </c>
      <c r="AA3596" t="str">
        <f>f_dq_status(A3596,参数!$B$1)</f>
        <v>开放申购|开放赎回</v>
      </c>
      <c r="AB3596" s="17">
        <f ca="1">f_risk_maxdownside(A3596,参数!$B$6,参数!$B$1)</f>
        <v>-23.0580526450992</v>
      </c>
      <c r="AC3596" s="17">
        <f ca="1">f_risk_maxdownside(A3596,参数!$B$4,参数!$B$1)</f>
        <v>-22.9191787083828</v>
      </c>
      <c r="AD3596" t="str">
        <f ca="1">f_risk_maxdownside_date(A3596,参数!$B$6,参数!$B$1)</f>
        <v>20180126-20190103</v>
      </c>
    </row>
    <row r="3597" spans="1:30">
      <c r="A3597" s="15" t="s">
        <v>3625</v>
      </c>
      <c r="B3597" t="str">
        <f>f_info_name(A3597)</f>
        <v>国富潜力组合A人民币</v>
      </c>
      <c r="C3597" t="str">
        <f>f_info_setupdate(A3597)</f>
        <v>2007-03-22</v>
      </c>
      <c r="D3597" s="16">
        <f t="shared" si="56"/>
        <v>5058</v>
      </c>
      <c r="F3597" s="17">
        <f>f_netasset_total(A3597,参数!$B$1,100000000)</f>
        <v>30.8455299416</v>
      </c>
      <c r="G3597" s="17">
        <f ca="1">f_nav_adjustedreturn(A3597,参数!$B$2,参数!$B$1)</f>
        <v>87.8493471343958</v>
      </c>
      <c r="H3597" s="17">
        <f ca="1">f_nav_periodreturnrankingper(A3597,参数!$B$2,参数!$B$1,3)</f>
        <v>21.2953876349362</v>
      </c>
      <c r="I3597" s="17">
        <f ca="1">f_nav_adjustedreturn(A3597,参数!$B$3,参数!$B$2)</f>
        <v>40.7892949849798</v>
      </c>
      <c r="J3597" s="17">
        <f ca="1">f_nav_periodreturnrankingper(A3597,参数!$B$3,参数!$B$2,3)</f>
        <v>54.2699724517906</v>
      </c>
      <c r="K3597" s="17">
        <f ca="1">f_nav_adjustedreturn(A3597,参数!$B$4,参数!$B$3)</f>
        <v>-16.2957074721781</v>
      </c>
      <c r="L3597" s="17">
        <f ca="1">f_nav_periodreturnrankingper(A3597,参数!$B$4,参数!$B$3,3)</f>
        <v>16.1512027491409</v>
      </c>
      <c r="M3597" s="17">
        <f ca="1">f_nav_adjustedreturn(A3597,参数!$B$5,参数!$B$4)</f>
        <v>25.2725470763132</v>
      </c>
      <c r="N3597" s="17">
        <f ca="1">f_nav_periodreturnrankingper(A3597,参数!$B$5,参数!$B$4,3)</f>
        <v>39.1050583657588</v>
      </c>
      <c r="O3597" s="17">
        <f ca="1">f_nav_adjustedreturn(A3597,参数!$B$6,参数!$B$5)</f>
        <v>2.67199061303218</v>
      </c>
      <c r="P3597" s="17">
        <f ca="1">f_nav_periodreturnrankingper(A3597,参数!$B$6,参数!$B$5,3)</f>
        <v>53.2359081419624</v>
      </c>
      <c r="Q3597" s="25">
        <f>f_return(A3597,1,参数!$B$1-365/2,参数!$B$1)</f>
        <v>72.4488459882713</v>
      </c>
      <c r="R3597" s="25">
        <f ca="1">f_return(A3597,1,参数!$B$4,参数!$B$1)</f>
        <v>30.2978908466888</v>
      </c>
      <c r="S3597" s="25">
        <f ca="1">f_return(A3597,1,参数!$B$6,参数!$B$1)</f>
        <v>23.0357672691002</v>
      </c>
      <c r="T3597" t="str">
        <f>f_info_investtype(A3597)</f>
        <v>偏股混合型基金</v>
      </c>
      <c r="U3597" t="str">
        <f>f_info_fundmanager(A3597)</f>
        <v>徐荔蓉</v>
      </c>
      <c r="V3597">
        <f>f_info_manager_onthepostdays(A3597,1)</f>
        <v>2547</v>
      </c>
      <c r="W3597" s="25">
        <f ca="1">f_return_1w(A3597,"0",参数!$B$2)</f>
        <v>-4.04440919904837</v>
      </c>
      <c r="X3597" s="25">
        <f>f_return_1m(A3597,"0",参数!$B$1)</f>
        <v>17.4873737373737</v>
      </c>
      <c r="Y3597" s="25">
        <f>f_return_3m(A3597,0,参数!$B$1)</f>
        <v>23.7331029028954</v>
      </c>
      <c r="Z3597" s="25">
        <f>f_return_6m(A3597,0,参数!B3596)</f>
        <v>31.7310794342631</v>
      </c>
      <c r="AA3597" t="str">
        <f>f_dq_status(A3597,参数!$B$1)</f>
        <v>开放申购|开放赎回</v>
      </c>
      <c r="AB3597" s="17">
        <f ca="1">f_risk_maxdownside(A3597,参数!$B$6,参数!$B$1)</f>
        <v>-24.6835443037975</v>
      </c>
      <c r="AC3597" s="17">
        <f ca="1">f_risk_maxdownside(A3597,参数!$B$4,参数!$B$1)</f>
        <v>-24.6835443037975</v>
      </c>
      <c r="AD3597" t="str">
        <f ca="1">f_risk_maxdownside_date(A3597,参数!$B$6,参数!$B$1)</f>
        <v>20180127-20181018</v>
      </c>
    </row>
    <row r="3598" spans="1:30">
      <c r="A3598" s="15" t="s">
        <v>3626</v>
      </c>
      <c r="B3598" t="str">
        <f>f_info_name(A3598)</f>
        <v>国富深化价值</v>
      </c>
      <c r="C3598" t="str">
        <f>f_info_setupdate(A3598)</f>
        <v>2008-07-03</v>
      </c>
      <c r="D3598" s="16">
        <f t="shared" si="56"/>
        <v>4589</v>
      </c>
      <c r="F3598" s="17">
        <f>f_netasset_total(A3598,参数!$B$1,100000000)</f>
        <v>5.0532107304</v>
      </c>
      <c r="G3598" s="17">
        <f ca="1">f_nav_adjustedreturn(A3598,参数!$B$2,参数!$B$1)</f>
        <v>103.893442622951</v>
      </c>
      <c r="H3598" s="17">
        <f ca="1">f_nav_periodreturnrankingper(A3598,参数!$B$2,参数!$B$1,3)</f>
        <v>8.04710500490677</v>
      </c>
      <c r="I3598" s="17">
        <f ca="1">f_nav_adjustedreturn(A3598,参数!$B$3,参数!$B$2)</f>
        <v>47.2837022132797</v>
      </c>
      <c r="J3598" s="17">
        <f ca="1">f_nav_periodreturnrankingper(A3598,参数!$B$3,参数!$B$2,3)</f>
        <v>40.771349862259</v>
      </c>
      <c r="K3598" s="17">
        <f ca="1">f_nav_adjustedreturn(A3598,参数!$B$4,参数!$B$3)</f>
        <v>-21.6706067769897</v>
      </c>
      <c r="L3598" s="17">
        <f ca="1">f_nav_periodreturnrankingper(A3598,参数!$B$4,参数!$B$3,3)</f>
        <v>37.4570446735395</v>
      </c>
      <c r="M3598" s="17">
        <f ca="1">f_nav_adjustedreturn(A3598,参数!$B$5,参数!$B$4)</f>
        <v>39.539978094195</v>
      </c>
      <c r="N3598" s="17">
        <f ca="1">f_nav_periodreturnrankingper(A3598,参数!$B$5,参数!$B$4,3)</f>
        <v>11.0894941634241</v>
      </c>
      <c r="O3598" s="17">
        <f ca="1">f_nav_adjustedreturn(A3598,参数!$B$6,参数!$B$5)</f>
        <v>-21.2510711225364</v>
      </c>
      <c r="P3598" s="17">
        <f ca="1">f_nav_periodreturnrankingper(A3598,参数!$B$6,参数!$B$5,3)</f>
        <v>99.3736951983299</v>
      </c>
      <c r="Q3598" s="25">
        <f>f_return(A3598,1,参数!$B$1-365/2,参数!$B$1)</f>
        <v>119.994824811042</v>
      </c>
      <c r="R3598" s="25">
        <f ca="1">f_return(A3598,1,参数!$B$4,参数!$B$1)</f>
        <v>32.9580355378543</v>
      </c>
      <c r="S3598" s="25">
        <f ca="1">f_return(A3598,1,参数!$B$6,参数!$B$1)</f>
        <v>20.638352278835</v>
      </c>
      <c r="T3598" t="str">
        <f>f_info_investtype(A3598)</f>
        <v>偏股混合型基金</v>
      </c>
      <c r="U3598" t="str">
        <f>f_info_fundmanager(A3598)</f>
        <v>刘晓</v>
      </c>
      <c r="V3598">
        <f>f_info_manager_onthepostdays(A3598,1)</f>
        <v>1454</v>
      </c>
      <c r="W3598" s="25">
        <f ca="1">f_return_1w(A3598,"0",参数!$B$2)</f>
        <v>-2.72425249169435</v>
      </c>
      <c r="X3598" s="25">
        <f>f_return_1m(A3598,"0",参数!$B$1)</f>
        <v>16.7383652718029</v>
      </c>
      <c r="Y3598" s="25">
        <f>f_return_3m(A3598,0,参数!$B$1)</f>
        <v>36.2391602008216</v>
      </c>
      <c r="Z3598" s="25">
        <f>f_return_6m(A3598,0,参数!B3597)</f>
        <v>46.056338028169</v>
      </c>
      <c r="AA3598" t="str">
        <f>f_dq_status(A3598,参数!$B$1)</f>
        <v>开放申购|开放赎回</v>
      </c>
      <c r="AB3598" s="17">
        <f ca="1">f_risk_maxdownside(A3598,参数!$B$6,参数!$B$1)</f>
        <v>-28.9578361177406</v>
      </c>
      <c r="AC3598" s="17">
        <f ca="1">f_risk_maxdownside(A3598,参数!$B$4,参数!$B$1)</f>
        <v>-26.2166405023548</v>
      </c>
      <c r="AD3598" t="str">
        <f ca="1">f_risk_maxdownside_date(A3598,参数!$B$6,参数!$B$1)</f>
        <v>20160415-20170116</v>
      </c>
    </row>
    <row r="3599" spans="1:30">
      <c r="A3599" s="15" t="s">
        <v>3627</v>
      </c>
      <c r="B3599" t="str">
        <f>f_info_name(A3599)</f>
        <v>国富强化收益A</v>
      </c>
      <c r="C3599" t="str">
        <f>f_info_setupdate(A3599)</f>
        <v>2008-10-24</v>
      </c>
      <c r="D3599" s="16">
        <f t="shared" si="56"/>
        <v>4476</v>
      </c>
      <c r="F3599" s="17">
        <f>f_netasset_total(A3599,参数!$B$1,100000000)</f>
        <v>6.3163119489</v>
      </c>
      <c r="G3599" s="17">
        <f ca="1">f_nav_adjustedreturn(A3599,参数!$B$2,参数!$B$1)</f>
        <v>8.09901817177308</v>
      </c>
      <c r="H3599" s="17">
        <f ca="1">f_nav_periodreturnrankingper(A3599,参数!$B$2,参数!$B$1,3)</f>
        <v>60.5660377358491</v>
      </c>
      <c r="I3599" s="17">
        <f ca="1">f_nav_adjustedreturn(A3599,参数!$B$3,参数!$B$2)</f>
        <v>8.96523569003017</v>
      </c>
      <c r="J3599" s="17">
        <f ca="1">f_nav_periodreturnrankingper(A3599,参数!$B$3,参数!$B$2,3)</f>
        <v>44.468085106383</v>
      </c>
      <c r="K3599" s="17">
        <f ca="1">f_nav_adjustedreturn(A3599,参数!$B$4,参数!$B$3)</f>
        <v>2.56529415696372</v>
      </c>
      <c r="L3599" s="17">
        <f ca="1">f_nav_periodreturnrankingper(A3599,参数!$B$4,参数!$B$3,3)</f>
        <v>33.1742243436754</v>
      </c>
      <c r="M3599" s="17">
        <f ca="1">f_nav_adjustedreturn(A3599,参数!$B$5,参数!$B$4)</f>
        <v>3.33052218601296</v>
      </c>
      <c r="N3599" s="17">
        <f ca="1">f_nav_periodreturnrankingper(A3599,参数!$B$5,参数!$B$4,3)</f>
        <v>57.4585635359116</v>
      </c>
      <c r="O3599" s="17">
        <f ca="1">f_nav_adjustedreturn(A3599,参数!$B$6,参数!$B$5)</f>
        <v>4.99153675264229</v>
      </c>
      <c r="P3599" s="17">
        <f ca="1">f_nav_periodreturnrankingper(A3599,参数!$B$6,参数!$B$5,3)</f>
        <v>8.89830508474576</v>
      </c>
      <c r="Q3599" s="25">
        <f>f_return(A3599,1,参数!$B$1-365/2,参数!$B$1)</f>
        <v>8.80140028614014</v>
      </c>
      <c r="R3599" s="25">
        <f ca="1">f_return(A3599,1,参数!$B$4,参数!$B$1)</f>
        <v>6.49888836352686</v>
      </c>
      <c r="S3599" s="25">
        <f ca="1">f_return(A3599,1,参数!$B$6,参数!$B$1)</f>
        <v>5.55525274589874</v>
      </c>
      <c r="T3599" t="str">
        <f>f_info_investtype(A3599)</f>
        <v>混合债券型二级基金</v>
      </c>
      <c r="U3599" t="str">
        <f>f_info_fundmanager(A3599)</f>
        <v>刘怡敏</v>
      </c>
      <c r="V3599">
        <f>f_info_manager_onthepostdays(A3599,1)</f>
        <v>4493</v>
      </c>
      <c r="W3599" s="25">
        <f ca="1">f_return_1w(A3599,"0",参数!$B$2)</f>
        <v>-0.375782881002083</v>
      </c>
      <c r="X3599" s="25">
        <f>f_return_1m(A3599,"0",参数!$B$1)</f>
        <v>2.08297908518961</v>
      </c>
      <c r="Y3599" s="25">
        <f>f_return_3m(A3599,0,参数!$B$1)</f>
        <v>3.38798474019415</v>
      </c>
      <c r="Z3599" s="25">
        <f>f_return_6m(A3599,0,参数!B3598)</f>
        <v>3.09252540335344</v>
      </c>
      <c r="AA3599" t="str">
        <f>f_dq_status(A3599,参数!$B$1)</f>
        <v>开放申购|开放赎回</v>
      </c>
      <c r="AB3599" s="17">
        <f ca="1">f_risk_maxdownside(A3599,参数!$B$6,参数!$B$1)</f>
        <v>-3.72598162071846</v>
      </c>
      <c r="AC3599" s="17">
        <f ca="1">f_risk_maxdownside(A3599,参数!$B$4,参数!$B$1)</f>
        <v>-3.72598162071846</v>
      </c>
      <c r="AD3599" t="str">
        <f ca="1">f_risk_maxdownside_date(A3599,参数!$B$6,参数!$B$1)</f>
        <v>20190410-20190606</v>
      </c>
    </row>
    <row r="3600" spans="1:30">
      <c r="A3600" s="15" t="s">
        <v>3628</v>
      </c>
      <c r="B3600" t="str">
        <f>f_info_name(A3600)</f>
        <v>国富成长动力</v>
      </c>
      <c r="C3600" t="str">
        <f>f_info_setupdate(A3600)</f>
        <v>2009-03-25</v>
      </c>
      <c r="D3600" s="16">
        <f t="shared" si="56"/>
        <v>4324</v>
      </c>
      <c r="F3600" s="17">
        <f>f_netasset_total(A3600,参数!$B$1,100000000)</f>
        <v>0.7251249292</v>
      </c>
      <c r="G3600" s="17">
        <f ca="1">f_nav_adjustedreturn(A3600,参数!$B$2,参数!$B$1)</f>
        <v>52.9928472832225</v>
      </c>
      <c r="H3600" s="17">
        <f ca="1">f_nav_periodreturnrankingper(A3600,参数!$B$2,参数!$B$1,3)</f>
        <v>74.4847890088322</v>
      </c>
      <c r="I3600" s="17">
        <f ca="1">f_nav_adjustedreturn(A3600,参数!$B$3,参数!$B$2)</f>
        <v>42.2146872490408</v>
      </c>
      <c r="J3600" s="17">
        <f ca="1">f_nav_periodreturnrankingper(A3600,参数!$B$3,参数!$B$2,3)</f>
        <v>50.8264462809917</v>
      </c>
      <c r="K3600" s="17">
        <f ca="1">f_nav_adjustedreturn(A3600,参数!$B$4,参数!$B$3)</f>
        <v>-27.2178204961683</v>
      </c>
      <c r="L3600" s="17">
        <f ca="1">f_nav_periodreturnrankingper(A3600,参数!$B$4,参数!$B$3,3)</f>
        <v>68.7285223367698</v>
      </c>
      <c r="M3600" s="17">
        <f ca="1">f_nav_adjustedreturn(A3600,参数!$B$5,参数!$B$4)</f>
        <v>25.266325119948</v>
      </c>
      <c r="N3600" s="17">
        <f ca="1">f_nav_periodreturnrankingper(A3600,参数!$B$5,参数!$B$4,3)</f>
        <v>39.2996108949416</v>
      </c>
      <c r="O3600" s="17">
        <f ca="1">f_nav_adjustedreturn(A3600,参数!$B$6,参数!$B$5)</f>
        <v>-10.5939236486974</v>
      </c>
      <c r="P3600" s="17">
        <f ca="1">f_nav_periodreturnrankingper(A3600,参数!$B$6,参数!$B$5,3)</f>
        <v>89.9791231732777</v>
      </c>
      <c r="Q3600" s="25">
        <f>f_return(A3600,1,参数!$B$1-365/2,参数!$B$1)</f>
        <v>47.1710379420282</v>
      </c>
      <c r="R3600" s="25">
        <f ca="1">f_return(A3600,1,参数!$B$4,参数!$B$1)</f>
        <v>16.5429911034147</v>
      </c>
      <c r="S3600" s="25">
        <f ca="1">f_return(A3600,1,参数!$B$6,参数!$B$1)</f>
        <v>11.9524007762709</v>
      </c>
      <c r="T3600" t="str">
        <f>f_info_investtype(A3600)</f>
        <v>偏股混合型基金</v>
      </c>
      <c r="U3600" t="str">
        <f>f_info_fundmanager(A3600)</f>
        <v>杜飞</v>
      </c>
      <c r="V3600">
        <f>f_info_manager_onthepostdays(A3600,1)</f>
        <v>2036</v>
      </c>
      <c r="W3600" s="25">
        <f ca="1">f_return_1w(A3600,"0",参数!$B$2)</f>
        <v>-2.93544457978074</v>
      </c>
      <c r="X3600" s="25">
        <f>f_return_1m(A3600,"0",参数!$B$1)</f>
        <v>11.439148119373</v>
      </c>
      <c r="Y3600" s="25">
        <f>f_return_3m(A3600,0,参数!$B$1)</f>
        <v>21.0664813067872</v>
      </c>
      <c r="Z3600" s="25">
        <f>f_return_6m(A3600,0,参数!B3599)</f>
        <v>14.7135416666667</v>
      </c>
      <c r="AA3600" t="str">
        <f>f_dq_status(A3600,参数!$B$1)</f>
        <v>开放申购|开放赎回</v>
      </c>
      <c r="AB3600" s="17">
        <f ca="1">f_risk_maxdownside(A3600,参数!$B$6,参数!$B$1)</f>
        <v>-32.234762979684</v>
      </c>
      <c r="AC3600" s="17">
        <f ca="1">f_risk_maxdownside(A3600,参数!$B$4,参数!$B$1)</f>
        <v>-31.790444040509</v>
      </c>
      <c r="AD3600" t="str">
        <f ca="1">f_risk_maxdownside_date(A3600,参数!$B$6,参数!$B$1)</f>
        <v>20180125-20181029</v>
      </c>
    </row>
    <row r="3601" spans="1:30">
      <c r="A3601" s="15" t="s">
        <v>3629</v>
      </c>
      <c r="B3601" t="str">
        <f>f_info_name(A3601)</f>
        <v>国富中小盘</v>
      </c>
      <c r="C3601" t="str">
        <f>f_info_setupdate(A3601)</f>
        <v>2010-11-23</v>
      </c>
      <c r="D3601" s="16">
        <f t="shared" si="56"/>
        <v>3716</v>
      </c>
      <c r="F3601" s="17">
        <f>f_netasset_total(A3601,参数!$B$1,100000000)</f>
        <v>36.3438488821</v>
      </c>
      <c r="G3601" s="17">
        <f ca="1">f_nav_adjustedreturn(A3601,参数!$B$2,参数!$B$1)</f>
        <v>74.5625</v>
      </c>
      <c r="H3601" s="17">
        <f ca="1">f_nav_periodreturnrankingper(A3601,参数!$B$2,参数!$B$1,3)</f>
        <v>42.8921568627451</v>
      </c>
      <c r="I3601" s="17">
        <f ca="1">f_nav_adjustedreturn(A3601,参数!$B$3,参数!$B$2)</f>
        <v>35.4367270909838</v>
      </c>
      <c r="J3601" s="17">
        <f ca="1">f_nav_periodreturnrankingper(A3601,参数!$B$3,参数!$B$2,3)</f>
        <v>66.3716814159292</v>
      </c>
      <c r="K3601" s="17">
        <f ca="1">f_nav_adjustedreturn(A3601,参数!$B$4,参数!$B$3)</f>
        <v>-15.0134142118532</v>
      </c>
      <c r="L3601" s="17">
        <f ca="1">f_nav_periodreturnrankingper(A3601,参数!$B$4,参数!$B$3,3)</f>
        <v>11.6363636363636</v>
      </c>
      <c r="M3601" s="17">
        <f ca="1">f_nav_adjustedreturn(A3601,参数!$B$5,参数!$B$4)</f>
        <v>29.893876744186</v>
      </c>
      <c r="N3601" s="17">
        <f ca="1">f_nav_periodreturnrankingper(A3601,参数!$B$5,参数!$B$4,3)</f>
        <v>32.843137254902</v>
      </c>
      <c r="O3601" s="17">
        <f ca="1">f_nav_adjustedreturn(A3601,参数!$B$6,参数!$B$5)</f>
        <v>14.6312684365782</v>
      </c>
      <c r="P3601" s="17">
        <f ca="1">f_nav_periodreturnrankingper(A3601,参数!$B$6,参数!$B$5,3)</f>
        <v>26.3157894736842</v>
      </c>
      <c r="Q3601" s="25">
        <f>f_return(A3601,1,参数!$B$1-365/2,参数!$B$1)</f>
        <v>86.6720815403014</v>
      </c>
      <c r="R3601" s="25">
        <f ca="1">f_return(A3601,1,参数!$B$4,参数!$B$1)</f>
        <v>26.1596369255022</v>
      </c>
      <c r="S3601" s="25">
        <f ca="1">f_return(A3601,1,参数!$B$6,参数!$B$1)</f>
        <v>24.3592063295284</v>
      </c>
      <c r="T3601" t="str">
        <f>f_info_investtype(A3601)</f>
        <v>普通股票型基金</v>
      </c>
      <c r="U3601" t="str">
        <f>f_info_fundmanager(A3601)</f>
        <v>赵晓东</v>
      </c>
      <c r="V3601">
        <f>f_info_manager_onthepostdays(A3601,1)</f>
        <v>3733</v>
      </c>
      <c r="W3601" s="25">
        <f ca="1">f_return_1w(A3601,"0",参数!$B$2)</f>
        <v>-3.73044524669072</v>
      </c>
      <c r="X3601" s="25">
        <f>f_return_1m(A3601,"0",参数!$B$1)</f>
        <v>15.4609342703597</v>
      </c>
      <c r="Y3601" s="25">
        <f>f_return_3m(A3601,0,参数!$B$1)</f>
        <v>22.0183486238532</v>
      </c>
      <c r="Z3601" s="25">
        <f>f_return_6m(A3601,0,参数!B3600)</f>
        <v>35.5454545454545</v>
      </c>
      <c r="AA3601" t="str">
        <f>f_dq_status(A3601,参数!$B$1)</f>
        <v>开放申购|开放赎回</v>
      </c>
      <c r="AB3601" s="17">
        <f ca="1">f_risk_maxdownside(A3601,参数!$B$6,参数!$B$1)</f>
        <v>-22.5760642777662</v>
      </c>
      <c r="AC3601" s="17">
        <f ca="1">f_risk_maxdownside(A3601,参数!$B$4,参数!$B$1)</f>
        <v>-22.5760642777662</v>
      </c>
      <c r="AD3601" t="str">
        <f ca="1">f_risk_maxdownside_date(A3601,参数!$B$6,参数!$B$1)</f>
        <v>20180313-20190103</v>
      </c>
    </row>
    <row r="3602" spans="1:30">
      <c r="A3602" s="15" t="s">
        <v>3630</v>
      </c>
      <c r="B3602" t="str">
        <f>f_info_name(A3602)</f>
        <v>国富策略回报</v>
      </c>
      <c r="C3602" t="str">
        <f>f_info_setupdate(A3602)</f>
        <v>2011-08-02</v>
      </c>
      <c r="D3602" s="16">
        <f t="shared" si="56"/>
        <v>3464</v>
      </c>
      <c r="F3602" s="17">
        <f>f_netasset_total(A3602,参数!$B$1,100000000)</f>
        <v>3.6609307311</v>
      </c>
      <c r="G3602" s="17">
        <f ca="1">f_nav_adjustedreturn(A3602,参数!$B$2,参数!$B$1)</f>
        <v>68.0968858131488</v>
      </c>
      <c r="H3602" s="17">
        <f ca="1">f_nav_periodreturnrankingper(A3602,参数!$B$2,参数!$B$1,3)</f>
        <v>26.5219692959238</v>
      </c>
      <c r="I3602" s="17">
        <f ca="1">f_nav_adjustedreturn(A3602,参数!$B$3,参数!$B$2)</f>
        <v>32.5688073394495</v>
      </c>
      <c r="J3602" s="17">
        <f ca="1">f_nav_periodreturnrankingper(A3602,参数!$B$3,参数!$B$2,3)</f>
        <v>40.2452619843924</v>
      </c>
      <c r="K3602" s="17">
        <f ca="1">f_nav_adjustedreturn(A3602,参数!$B$4,参数!$B$3)</f>
        <v>-22.4199288256228</v>
      </c>
      <c r="L3602" s="17">
        <f ca="1">f_nav_periodreturnrankingper(A3602,参数!$B$4,参数!$B$3,3)</f>
        <v>75.2888318356868</v>
      </c>
      <c r="M3602" s="17">
        <f ca="1">f_nav_adjustedreturn(A3602,参数!$B$5,参数!$B$4)</f>
        <v>13.8573743922204</v>
      </c>
      <c r="N3602" s="17">
        <f ca="1">f_nav_periodreturnrankingper(A3602,参数!$B$5,参数!$B$4,3)</f>
        <v>36.9582348305753</v>
      </c>
      <c r="O3602" s="17">
        <f ca="1">f_nav_adjustedreturn(A3602,参数!$B$6,参数!$B$5)</f>
        <v>-4.16988416988416</v>
      </c>
      <c r="P3602" s="17">
        <f ca="1">f_nav_periodreturnrankingper(A3602,参数!$B$6,参数!$B$5,3)</f>
        <v>87.2108843537415</v>
      </c>
      <c r="Q3602" s="25">
        <f>f_return(A3602,1,参数!$B$1-365/2,参数!$B$1)</f>
        <v>74.0438574494407</v>
      </c>
      <c r="R3602" s="25">
        <f ca="1">f_return(A3602,1,参数!$B$4,参数!$B$1)</f>
        <v>19.9991274295616</v>
      </c>
      <c r="S3602" s="25">
        <f ca="1">f_return(A3602,1,参数!$B$6,参数!$B$1)</f>
        <v>13.3892139468102</v>
      </c>
      <c r="T3602" t="str">
        <f>f_info_investtype(A3602)</f>
        <v>灵活配置型基金</v>
      </c>
      <c r="U3602" t="str">
        <f>f_info_fundmanager(A3602)</f>
        <v>王晓宁</v>
      </c>
      <c r="V3602">
        <f>f_info_manager_onthepostdays(A3602,1)</f>
        <v>2753</v>
      </c>
      <c r="W3602" s="25">
        <f ca="1">f_return_1w(A3602,"0",参数!$B$2)</f>
        <v>-1.90088255261372</v>
      </c>
      <c r="X3602" s="25">
        <f>f_return_1m(A3602,"0",参数!$B$1)</f>
        <v>12.6101066295781</v>
      </c>
      <c r="Y3602" s="25">
        <f>f_return_3m(A3602,0,参数!$B$1)</f>
        <v>23.4247967479675</v>
      </c>
      <c r="Z3602" s="25">
        <f>f_return_6m(A3602,0,参数!B3601)</f>
        <v>28.1265952016335</v>
      </c>
      <c r="AA3602" t="str">
        <f>f_dq_status(A3602,参数!$B$1)</f>
        <v>暂停大额申购|开放赎回</v>
      </c>
      <c r="AB3602" s="17">
        <f ca="1">f_risk_maxdownside(A3602,参数!$B$6,参数!$B$1)</f>
        <v>-28.4397163120567</v>
      </c>
      <c r="AC3602" s="17">
        <f ca="1">f_risk_maxdownside(A3602,参数!$B$4,参数!$B$1)</f>
        <v>-28.1850533807829</v>
      </c>
      <c r="AD3602" t="str">
        <f ca="1">f_risk_maxdownside_date(A3602,参数!$B$6,参数!$B$1)</f>
        <v>20171111-20190103</v>
      </c>
    </row>
    <row r="3603" spans="1:30">
      <c r="A3603" s="15" t="s">
        <v>3631</v>
      </c>
      <c r="B3603" t="str">
        <f>f_info_name(A3603)</f>
        <v>国富研究精选</v>
      </c>
      <c r="C3603" t="str">
        <f>f_info_setupdate(A3603)</f>
        <v>2012-05-22</v>
      </c>
      <c r="D3603" s="16">
        <f t="shared" si="56"/>
        <v>3170</v>
      </c>
      <c r="F3603" s="17">
        <f>f_netasset_total(A3603,参数!$B$1,100000000)</f>
        <v>5.9734411801</v>
      </c>
      <c r="G3603" s="17">
        <f ca="1">f_nav_adjustedreturn(A3603,参数!$B$2,参数!$B$1)</f>
        <v>88.1929046563193</v>
      </c>
      <c r="H3603" s="17">
        <f ca="1">f_nav_periodreturnrankingper(A3603,参数!$B$2,参数!$B$1,3)</f>
        <v>20.7065750736016</v>
      </c>
      <c r="I3603" s="17">
        <f ca="1">f_nav_adjustedreturn(A3603,参数!$B$3,参数!$B$2)</f>
        <v>42.6086956521739</v>
      </c>
      <c r="J3603" s="17">
        <f ca="1">f_nav_periodreturnrankingper(A3603,参数!$B$3,参数!$B$2,3)</f>
        <v>50.1377410468319</v>
      </c>
      <c r="K3603" s="17">
        <f ca="1">f_nav_adjustedreturn(A3603,参数!$B$4,参数!$B$3)</f>
        <v>-15.6104069379587</v>
      </c>
      <c r="L3603" s="17">
        <f ca="1">f_nav_periodreturnrankingper(A3603,参数!$B$4,参数!$B$3,3)</f>
        <v>12.5429553264605</v>
      </c>
      <c r="M3603" s="17">
        <f ca="1">f_nav_adjustedreturn(A3603,参数!$B$5,参数!$B$4)</f>
        <v>31.5559440559441</v>
      </c>
      <c r="N3603" s="17">
        <f ca="1">f_nav_periodreturnrankingper(A3603,参数!$B$5,参数!$B$4,3)</f>
        <v>25.875486381323</v>
      </c>
      <c r="O3603" s="17">
        <f ca="1">f_nav_adjustedreturn(A3603,参数!$B$6,参数!$B$5)</f>
        <v>-7.72908366533864</v>
      </c>
      <c r="P3603" s="17">
        <f ca="1">f_nav_periodreturnrankingper(A3603,参数!$B$6,参数!$B$5,3)</f>
        <v>84.3423799582464</v>
      </c>
      <c r="Q3603" s="25">
        <f>f_return(A3603,1,参数!$B$1-365/2,参数!$B$1)</f>
        <v>86.2967009922427</v>
      </c>
      <c r="R3603" s="25">
        <f ca="1">f_return(A3603,1,参数!$B$4,参数!$B$1)</f>
        <v>31.2919409093992</v>
      </c>
      <c r="S3603" s="25">
        <f ca="1">f_return(A3603,1,参数!$B$6,参数!$B$1)</f>
        <v>21.9957177114495</v>
      </c>
      <c r="T3603" t="str">
        <f>f_info_investtype(A3603)</f>
        <v>偏股混合型基金</v>
      </c>
      <c r="U3603" t="str">
        <f>f_info_fundmanager(A3603)</f>
        <v>徐荔蓉</v>
      </c>
      <c r="V3603">
        <f>f_info_manager_onthepostdays(A3603,1)</f>
        <v>3187</v>
      </c>
      <c r="W3603" s="25">
        <f ca="1">f_return_1w(A3603,"0",参数!$B$2)</f>
        <v>-4.44915254237287</v>
      </c>
      <c r="X3603" s="25">
        <f>f_return_1m(A3603,"0",参数!$B$1)</f>
        <v>19.6686640817765</v>
      </c>
      <c r="Y3603" s="25">
        <f>f_return_3m(A3603,0,参数!$B$1)</f>
        <v>27.4399399399399</v>
      </c>
      <c r="Z3603" s="25">
        <f>f_return_6m(A3603,0,参数!B3602)</f>
        <v>35.5007473841554</v>
      </c>
      <c r="AA3603" t="str">
        <f>f_dq_status(A3603,参数!$B$1)</f>
        <v>暂停大额申购|开放赎回</v>
      </c>
      <c r="AB3603" s="17">
        <f ca="1">f_risk_maxdownside(A3603,参数!$B$6,参数!$B$1)</f>
        <v>-23.1893687707641</v>
      </c>
      <c r="AC3603" s="17">
        <f ca="1">f_risk_maxdownside(A3603,参数!$B$4,参数!$B$1)</f>
        <v>-23.1893687707641</v>
      </c>
      <c r="AD3603" t="str">
        <f ca="1">f_risk_maxdownside_date(A3603,参数!$B$6,参数!$B$1)</f>
        <v>20180127-20190103</v>
      </c>
    </row>
    <row r="3604" spans="1:30">
      <c r="A3604" s="15" t="s">
        <v>3632</v>
      </c>
      <c r="B3604" t="str">
        <f>f_info_name(A3604)</f>
        <v>华泰柏瑞盛世中国</v>
      </c>
      <c r="C3604" t="str">
        <f>f_info_setupdate(A3604)</f>
        <v>2005-04-27</v>
      </c>
      <c r="D3604" s="16">
        <f t="shared" si="56"/>
        <v>5752</v>
      </c>
      <c r="F3604" s="17">
        <f>f_netasset_total(A3604,参数!$B$1,100000000)</f>
        <v>19.8212505549</v>
      </c>
      <c r="G3604" s="17">
        <f ca="1">f_nav_adjustedreturn(A3604,参数!$B$2,参数!$B$1)</f>
        <v>87.9546210637742</v>
      </c>
      <c r="H3604" s="17">
        <f ca="1">f_nav_periodreturnrankingper(A3604,参数!$B$2,参数!$B$1,3)</f>
        <v>21.1972522080471</v>
      </c>
      <c r="I3604" s="17">
        <f ca="1">f_nav_adjustedreturn(A3604,参数!$B$3,参数!$B$2)</f>
        <v>42.5697424892704</v>
      </c>
      <c r="J3604" s="17">
        <f ca="1">f_nav_periodreturnrankingper(A3604,参数!$B$3,参数!$B$2,3)</f>
        <v>50.2754820936639</v>
      </c>
      <c r="K3604" s="17">
        <f ca="1">f_nav_adjustedreturn(A3604,参数!$B$4,参数!$B$3)</f>
        <v>-25.4023788574978</v>
      </c>
      <c r="L3604" s="17">
        <f ca="1">f_nav_periodreturnrankingper(A3604,参数!$B$4,参数!$B$3,3)</f>
        <v>57.0446735395189</v>
      </c>
      <c r="M3604" s="17">
        <f ca="1">f_nav_adjustedreturn(A3604,参数!$B$5,参数!$B$4)</f>
        <v>34.8945362845047</v>
      </c>
      <c r="N3604" s="17">
        <f ca="1">f_nav_periodreturnrankingper(A3604,参数!$B$5,参数!$B$4,3)</f>
        <v>19.4552529182879</v>
      </c>
      <c r="O3604" s="17">
        <f ca="1">f_nav_adjustedreturn(A3604,参数!$B$6,参数!$B$5)</f>
        <v>-0.0692348480312138</v>
      </c>
      <c r="P3604" s="17">
        <f ca="1">f_nav_periodreturnrankingper(A3604,参数!$B$6,参数!$B$5,3)</f>
        <v>60.7515657620042</v>
      </c>
      <c r="Q3604" s="25">
        <f>f_return(A3604,1,参数!$B$1-365/2,参数!$B$1)</f>
        <v>97.9155457918657</v>
      </c>
      <c r="R3604" s="25">
        <f ca="1">f_return(A3604,1,参数!$B$4,参数!$B$1)</f>
        <v>25.9438498379913</v>
      </c>
      <c r="S3604" s="25">
        <f ca="1">f_return(A3604,1,参数!$B$6,参数!$B$1)</f>
        <v>21.9256318136026</v>
      </c>
      <c r="T3604" t="str">
        <f>f_info_investtype(A3604)</f>
        <v>偏股混合型基金</v>
      </c>
      <c r="U3604" t="str">
        <f>f_info_fundmanager(A3604)</f>
        <v>牛勇</v>
      </c>
      <c r="V3604">
        <f>f_info_manager_onthepostdays(A3604,1)</f>
        <v>1015</v>
      </c>
      <c r="W3604" s="25">
        <f ca="1">f_return_1w(A3604,"0",参数!$B$2)</f>
        <v>1.62523900573614</v>
      </c>
      <c r="X3604" s="25">
        <f>f_return_1m(A3604,"0",参数!$B$1)</f>
        <v>12.2964763061968</v>
      </c>
      <c r="Y3604" s="25">
        <f>f_return_3m(A3604,0,参数!$B$1)</f>
        <v>35.9517505148573</v>
      </c>
      <c r="Z3604" s="25">
        <f>f_return_6m(A3604,0,参数!B3603)</f>
        <v>36.3609940415637</v>
      </c>
      <c r="AA3604" t="str">
        <f>f_dq_status(A3604,参数!$B$1)</f>
        <v>开放申购|开放赎回</v>
      </c>
      <c r="AB3604" s="17">
        <f ca="1">f_risk_maxdownside(A3604,参数!$B$6,参数!$B$1)</f>
        <v>-30.2796906817252</v>
      </c>
      <c r="AC3604" s="17">
        <f ca="1">f_risk_maxdownside(A3604,参数!$B$4,参数!$B$1)</f>
        <v>-29.5215669299149</v>
      </c>
      <c r="AD3604" t="str">
        <f ca="1">f_risk_maxdownside_date(A3604,参数!$B$6,参数!$B$1)</f>
        <v>20180124-20190103</v>
      </c>
    </row>
    <row r="3605" spans="1:30">
      <c r="A3605" s="15" t="s">
        <v>3633</v>
      </c>
      <c r="B3605" t="str">
        <f>f_info_name(A3605)</f>
        <v>华泰柏瑞积极成长A</v>
      </c>
      <c r="C3605" t="str">
        <f>f_info_setupdate(A3605)</f>
        <v>2007-05-29</v>
      </c>
      <c r="D3605" s="16">
        <f t="shared" si="56"/>
        <v>4990</v>
      </c>
      <c r="F3605" s="17">
        <f>f_netasset_total(A3605,参数!$B$1,100000000)</f>
        <v>8.5095389737</v>
      </c>
      <c r="G3605" s="17">
        <f ca="1">f_nav_adjustedreturn(A3605,参数!$B$2,参数!$B$1)</f>
        <v>30.3804783370633</v>
      </c>
      <c r="H3605" s="17">
        <f ca="1">f_nav_periodreturnrankingper(A3605,参数!$B$2,参数!$B$1,3)</f>
        <v>92.639842983317</v>
      </c>
      <c r="I3605" s="17">
        <f ca="1">f_nav_adjustedreturn(A3605,参数!$B$3,参数!$B$2)</f>
        <v>23.9123564731907</v>
      </c>
      <c r="J3605" s="17">
        <f ca="1">f_nav_periodreturnrankingper(A3605,参数!$B$3,参数!$B$2,3)</f>
        <v>87.0523415977961</v>
      </c>
      <c r="K3605" s="17">
        <f ca="1">f_nav_adjustedreturn(A3605,参数!$B$4,参数!$B$3)</f>
        <v>-26.6393207973299</v>
      </c>
      <c r="L3605" s="17">
        <f ca="1">f_nav_periodreturnrankingper(A3605,参数!$B$4,参数!$B$3,3)</f>
        <v>64.2611683848797</v>
      </c>
      <c r="M3605" s="17">
        <f ca="1">f_nav_adjustedreturn(A3605,参数!$B$5,参数!$B$4)</f>
        <v>16.8826113466086</v>
      </c>
      <c r="N3605" s="17">
        <f ca="1">f_nav_periodreturnrankingper(A3605,参数!$B$5,参数!$B$4,3)</f>
        <v>60.3112840466926</v>
      </c>
      <c r="O3605" s="17">
        <f ca="1">f_nav_adjustedreturn(A3605,参数!$B$6,参数!$B$5)</f>
        <v>-2.43594797004336</v>
      </c>
      <c r="P3605" s="17">
        <f ca="1">f_nav_periodreturnrankingper(A3605,参数!$B$6,参数!$B$5,3)</f>
        <v>71.1899791231733</v>
      </c>
      <c r="Q3605" s="25">
        <f>f_return(A3605,1,参数!$B$1-365/2,参数!$B$1)</f>
        <v>6.88544228797092</v>
      </c>
      <c r="R3605" s="25">
        <f ca="1">f_return(A3605,1,参数!$B$4,参数!$B$1)</f>
        <v>5.82161880714558</v>
      </c>
      <c r="S3605" s="25">
        <f ca="1">f_return(A3605,1,参数!$B$6,参数!$B$1)</f>
        <v>6.17107733497999</v>
      </c>
      <c r="T3605" t="str">
        <f>f_info_investtype(A3605)</f>
        <v>偏股混合型基金</v>
      </c>
      <c r="U3605" t="str">
        <f>f_info_fundmanager(A3605)</f>
        <v>陆从珍</v>
      </c>
      <c r="V3605">
        <f>f_info_manager_onthepostdays(A3605,1)</f>
        <v>225</v>
      </c>
      <c r="W3605" s="25">
        <f ca="1">f_return_1w(A3605,"0",参数!$B$2)</f>
        <v>-2.41413638626183</v>
      </c>
      <c r="X3605" s="25">
        <f>f_return_1m(A3605,"0",参数!$B$1)</f>
        <v>5.80936670730832</v>
      </c>
      <c r="Y3605" s="25">
        <f>f_return_3m(A3605,0,参数!$B$1)</f>
        <v>5.28081067580105</v>
      </c>
      <c r="Z3605" s="25">
        <f>f_return_6m(A3605,0,参数!B3604)</f>
        <v>-2.37493347525281</v>
      </c>
      <c r="AA3605" t="str">
        <f>f_dq_status(A3605,参数!$B$1)</f>
        <v>开放申购|开放赎回</v>
      </c>
      <c r="AB3605" s="17">
        <f ca="1">f_risk_maxdownside(A3605,参数!$B$6,参数!$B$1)</f>
        <v>-34.7518264197173</v>
      </c>
      <c r="AC3605" s="17">
        <f ca="1">f_risk_maxdownside(A3605,参数!$B$4,参数!$B$1)</f>
        <v>-31.8936876948879</v>
      </c>
      <c r="AD3605" t="str">
        <f ca="1">f_risk_maxdownside_date(A3605,参数!$B$6,参数!$B$1)</f>
        <v>20171114-20190102</v>
      </c>
    </row>
    <row r="3606" spans="1:30">
      <c r="A3606" s="15" t="s">
        <v>3634</v>
      </c>
      <c r="B3606" t="str">
        <f>f_info_name(A3606)</f>
        <v>华泰柏瑞价值增长A</v>
      </c>
      <c r="C3606" t="str">
        <f>f_info_setupdate(A3606)</f>
        <v>2008-07-16</v>
      </c>
      <c r="D3606" s="16">
        <f t="shared" si="56"/>
        <v>4576</v>
      </c>
      <c r="F3606" s="17">
        <f>f_netasset_total(A3606,参数!$B$1,100000000)</f>
        <v>29.0941283806</v>
      </c>
      <c r="G3606" s="17">
        <f ca="1">f_nav_adjustedreturn(A3606,参数!$B$2,参数!$B$1)</f>
        <v>80.0389689151643</v>
      </c>
      <c r="H3606" s="17">
        <f ca="1">f_nav_periodreturnrankingper(A3606,参数!$B$2,参数!$B$1,3)</f>
        <v>31.207065750736</v>
      </c>
      <c r="I3606" s="17">
        <f ca="1">f_nav_adjustedreturn(A3606,参数!$B$3,参数!$B$2)</f>
        <v>95.5422915652018</v>
      </c>
      <c r="J3606" s="17">
        <f ca="1">f_nav_periodreturnrankingper(A3606,参数!$B$3,参数!$B$2,3)</f>
        <v>1.65289256198347</v>
      </c>
      <c r="K3606" s="17">
        <f ca="1">f_nav_adjustedreturn(A3606,参数!$B$4,参数!$B$3)</f>
        <v>-23.2860924695439</v>
      </c>
      <c r="L3606" s="17">
        <f ca="1">f_nav_periodreturnrankingper(A3606,参数!$B$4,参数!$B$3,3)</f>
        <v>46.2199312714777</v>
      </c>
      <c r="M3606" s="17">
        <f ca="1">f_nav_adjustedreturn(A3606,参数!$B$5,参数!$B$4)</f>
        <v>12.3761760804073</v>
      </c>
      <c r="N3606" s="17">
        <f ca="1">f_nav_periodreturnrankingper(A3606,参数!$B$5,参数!$B$4,3)</f>
        <v>69.4552529182879</v>
      </c>
      <c r="O3606" s="17">
        <f ca="1">f_nav_adjustedreturn(A3606,参数!$B$6,参数!$B$5)</f>
        <v>1.97266104608333</v>
      </c>
      <c r="P3606" s="17">
        <f ca="1">f_nav_periodreturnrankingper(A3606,参数!$B$6,参数!$B$5,3)</f>
        <v>55.5323590814196</v>
      </c>
      <c r="Q3606" s="25">
        <f>f_return(A3606,1,参数!$B$1-365/2,参数!$B$1)</f>
        <v>56.4451614042537</v>
      </c>
      <c r="R3606" s="25">
        <f ca="1">f_return(A3606,1,参数!$B$4,参数!$B$1)</f>
        <v>39.2181563894167</v>
      </c>
      <c r="S3606" s="25">
        <f ca="1">f_return(A3606,1,参数!$B$6,参数!$B$1)</f>
        <v>25.1962839733172</v>
      </c>
      <c r="T3606" t="str">
        <f>f_info_investtype(A3606)</f>
        <v>偏股混合型基金</v>
      </c>
      <c r="U3606" t="str">
        <f>f_info_fundmanager(A3606)</f>
        <v>李晓西</v>
      </c>
      <c r="V3606">
        <f>f_info_manager_onthepostdays(A3606,1)</f>
        <v>359</v>
      </c>
      <c r="W3606" s="25">
        <f ca="1">f_return_1w(A3606,"0",参数!$B$2)</f>
        <v>1.22383524645511</v>
      </c>
      <c r="X3606" s="25">
        <f>f_return_1m(A3606,"0",参数!$B$1)</f>
        <v>22.0305723985008</v>
      </c>
      <c r="Y3606" s="25">
        <f>f_return_3m(A3606,0,参数!$B$1)</f>
        <v>28.1803940967928</v>
      </c>
      <c r="Z3606" s="25">
        <f>f_return_6m(A3606,0,参数!B3605)</f>
        <v>19.8719937936385</v>
      </c>
      <c r="AA3606" t="str">
        <f>f_dq_status(A3606,参数!$B$1)</f>
        <v>开放申购|开放赎回</v>
      </c>
      <c r="AB3606" s="17">
        <f ca="1">f_risk_maxdownside(A3606,参数!$B$6,参数!$B$1)</f>
        <v>-32.962087115722</v>
      </c>
      <c r="AC3606" s="17">
        <f ca="1">f_risk_maxdownside(A3606,参数!$B$4,参数!$B$1)</f>
        <v>-32.962087115722</v>
      </c>
      <c r="AD3606" t="str">
        <f ca="1">f_risk_maxdownside_date(A3606,参数!$B$6,参数!$B$1)</f>
        <v>20180523-20190103</v>
      </c>
    </row>
    <row r="3607" spans="1:30">
      <c r="A3607" s="15" t="s">
        <v>3635</v>
      </c>
      <c r="B3607" t="str">
        <f>f_info_name(A3607)</f>
        <v>华泰柏瑞行业领先</v>
      </c>
      <c r="C3607" t="str">
        <f>f_info_setupdate(A3607)</f>
        <v>2009-08-03</v>
      </c>
      <c r="D3607" s="16">
        <f t="shared" si="56"/>
        <v>4193</v>
      </c>
      <c r="F3607" s="17">
        <f>f_netasset_total(A3607,参数!$B$1,100000000)</f>
        <v>7.0092857149</v>
      </c>
      <c r="G3607" s="17">
        <f ca="1">f_nav_adjustedreturn(A3607,参数!$B$2,参数!$B$1)</f>
        <v>75.1095957135899</v>
      </c>
      <c r="H3607" s="17">
        <f ca="1">f_nav_periodreturnrankingper(A3607,参数!$B$2,参数!$B$1,3)</f>
        <v>38.8616290480864</v>
      </c>
      <c r="I3607" s="17">
        <f ca="1">f_nav_adjustedreturn(A3607,参数!$B$3,参数!$B$2)</f>
        <v>59.8909657320872</v>
      </c>
      <c r="J3607" s="17">
        <f ca="1">f_nav_periodreturnrankingper(A3607,参数!$B$3,参数!$B$2,3)</f>
        <v>19.2837465564738</v>
      </c>
      <c r="K3607" s="17">
        <f ca="1">f_nav_adjustedreturn(A3607,参数!$B$4,参数!$B$3)</f>
        <v>-21.1302211302211</v>
      </c>
      <c r="L3607" s="17">
        <f ca="1">f_nav_periodreturnrankingper(A3607,参数!$B$4,参数!$B$3,3)</f>
        <v>34.7079037800687</v>
      </c>
      <c r="M3607" s="17">
        <f ca="1">f_nav_adjustedreturn(A3607,参数!$B$5,参数!$B$4)</f>
        <v>36.8597816960537</v>
      </c>
      <c r="N3607" s="17">
        <f ca="1">f_nav_periodreturnrankingper(A3607,参数!$B$5,参数!$B$4,3)</f>
        <v>15.9533073929961</v>
      </c>
      <c r="O3607" s="17">
        <f ca="1">f_nav_adjustedreturn(A3607,参数!$B$6,参数!$B$5)</f>
        <v>-3.7842190016103</v>
      </c>
      <c r="P3607" s="17">
        <f ca="1">f_nav_periodreturnrankingper(A3607,参数!$B$6,参数!$B$5,3)</f>
        <v>74.5302713987474</v>
      </c>
      <c r="Q3607" s="25">
        <f>f_return(A3607,1,参数!$B$1-365/2,参数!$B$1)</f>
        <v>33.9035562627635</v>
      </c>
      <c r="R3607" s="25">
        <f ca="1">f_return(A3607,1,参数!$B$4,参数!$B$1)</f>
        <v>30.1897705690344</v>
      </c>
      <c r="S3607" s="25">
        <f ca="1">f_return(A3607,1,参数!$B$6,参数!$B$1)</f>
        <v>23.6557747738158</v>
      </c>
      <c r="T3607" t="str">
        <f>f_info_investtype(A3607)</f>
        <v>偏股混合型基金</v>
      </c>
      <c r="U3607" t="str">
        <f>f_info_fundmanager(A3607)</f>
        <v>吕慧建</v>
      </c>
      <c r="V3607">
        <f>f_info_manager_onthepostdays(A3607,1)</f>
        <v>4103</v>
      </c>
      <c r="W3607" s="25">
        <f ca="1">f_return_1w(A3607,"0",参数!$B$2)</f>
        <v>-1.67624521072798</v>
      </c>
      <c r="X3607" s="25">
        <f>f_return_1m(A3607,"0",参数!$B$1)</f>
        <v>10.309911015649</v>
      </c>
      <c r="Y3607" s="25">
        <f>f_return_3m(A3607,0,参数!$B$1)</f>
        <v>21.6993906567366</v>
      </c>
      <c r="Z3607" s="25">
        <f>f_return_6m(A3607,0,参数!B3606)</f>
        <v>8.26546003016591</v>
      </c>
      <c r="AA3607" t="str">
        <f>f_dq_status(A3607,参数!$B$1)</f>
        <v>开放申购|开放赎回</v>
      </c>
      <c r="AB3607" s="17">
        <f ca="1">f_risk_maxdownside(A3607,参数!$B$6,参数!$B$1)</f>
        <v>-35.6213017751479</v>
      </c>
      <c r="AC3607" s="17">
        <f ca="1">f_risk_maxdownside(A3607,参数!$B$4,参数!$B$1)</f>
        <v>-33.2515337423313</v>
      </c>
      <c r="AD3607" t="str">
        <f ca="1">f_risk_maxdownside_date(A3607,参数!$B$6,参数!$B$1)</f>
        <v>20171114-20181018</v>
      </c>
    </row>
    <row r="3608" spans="1:30">
      <c r="A3608" s="15" t="s">
        <v>3636</v>
      </c>
      <c r="B3608" t="str">
        <f>f_info_name(A3608)</f>
        <v>华泰柏瑞量化先行A</v>
      </c>
      <c r="C3608" t="str">
        <f>f_info_setupdate(A3608)</f>
        <v>2010-06-22</v>
      </c>
      <c r="D3608" s="16">
        <f t="shared" si="56"/>
        <v>3870</v>
      </c>
      <c r="F3608" s="17">
        <f>f_netasset_total(A3608,参数!$B$1,100000000)</f>
        <v>7.2225235528</v>
      </c>
      <c r="G3608" s="17">
        <f ca="1">f_nav_adjustedreturn(A3608,参数!$B$2,参数!$B$1)</f>
        <v>29.7643097643098</v>
      </c>
      <c r="H3608" s="17">
        <f ca="1">f_nav_periodreturnrankingper(A3608,参数!$B$2,参数!$B$1,3)</f>
        <v>93.3267909715407</v>
      </c>
      <c r="I3608" s="17">
        <f ca="1">f_nav_adjustedreturn(A3608,参数!$B$3,参数!$B$2)</f>
        <v>29.5811518324608</v>
      </c>
      <c r="J3608" s="17">
        <f ca="1">f_nav_periodreturnrankingper(A3608,参数!$B$3,参数!$B$2,3)</f>
        <v>75.8953168044077</v>
      </c>
      <c r="K3608" s="17">
        <f ca="1">f_nav_adjustedreturn(A3608,参数!$B$4,参数!$B$3)</f>
        <v>-25.7709732494007</v>
      </c>
      <c r="L3608" s="17">
        <f ca="1">f_nav_periodreturnrankingper(A3608,参数!$B$4,参数!$B$3,3)</f>
        <v>60.3092783505155</v>
      </c>
      <c r="M3608" s="17">
        <f ca="1">f_nav_adjustedreturn(A3608,参数!$B$5,参数!$B$4)</f>
        <v>23.9753238613174</v>
      </c>
      <c r="N3608" s="17">
        <f ca="1">f_nav_periodreturnrankingper(A3608,参数!$B$5,参数!$B$4,3)</f>
        <v>42.8015564202335</v>
      </c>
      <c r="O3608" s="17">
        <f ca="1">f_nav_adjustedreturn(A3608,参数!$B$6,参数!$B$5)</f>
        <v>21.0186513629842</v>
      </c>
      <c r="P3608" s="17">
        <f ca="1">f_nav_periodreturnrankingper(A3608,参数!$B$6,参数!$B$5,3)</f>
        <v>5.01043841336117</v>
      </c>
      <c r="Q3608" s="25">
        <f>f_return(A3608,1,参数!$B$1-365/2,参数!$B$1)</f>
        <v>16.9170076409387</v>
      </c>
      <c r="R3608" s="25">
        <f ca="1">f_return(A3608,1,参数!$B$4,参数!$B$1)</f>
        <v>7.66164427327398</v>
      </c>
      <c r="S3608" s="25">
        <f ca="1">f_return(A3608,1,参数!$B$6,参数!$B$1)</f>
        <v>13.1988639616779</v>
      </c>
      <c r="T3608" t="str">
        <f>f_info_investtype(A3608)</f>
        <v>偏股混合型基金</v>
      </c>
      <c r="U3608" t="str">
        <f>f_info_fundmanager(A3608)</f>
        <v>田汉卿</v>
      </c>
      <c r="V3608">
        <f>f_info_manager_onthepostdays(A3608,1)</f>
        <v>2157</v>
      </c>
      <c r="W3608" s="25">
        <f ca="1">f_return_1w(A3608,"0",参数!$B$2)</f>
        <v>-2.87769784172662</v>
      </c>
      <c r="X3608" s="25">
        <f>f_return_1m(A3608,"0",参数!$B$1)</f>
        <v>6.52294085129905</v>
      </c>
      <c r="Y3608" s="25">
        <f>f_return_3m(A3608,0,参数!$B$1)</f>
        <v>4.89929232444202</v>
      </c>
      <c r="Z3608" s="25">
        <f>f_return_6m(A3608,0,参数!B3607)</f>
        <v>0.052798310454074</v>
      </c>
      <c r="AA3608" t="str">
        <f>f_dq_status(A3608,参数!$B$1)</f>
        <v>开放申购|开放赎回</v>
      </c>
      <c r="AB3608" s="17">
        <f ca="1">f_risk_maxdownside(A3608,参数!$B$6,参数!$B$1)</f>
        <v>-30.3820422595615</v>
      </c>
      <c r="AC3608" s="17">
        <f ca="1">f_risk_maxdownside(A3608,参数!$B$4,参数!$B$1)</f>
        <v>-30.2489295296563</v>
      </c>
      <c r="AD3608" t="str">
        <f ca="1">f_risk_maxdownside_date(A3608,参数!$B$6,参数!$B$1)</f>
        <v>20171011-20190103</v>
      </c>
    </row>
    <row r="3609" spans="1:30">
      <c r="A3609" s="15" t="s">
        <v>3637</v>
      </c>
      <c r="B3609" t="str">
        <f>f_info_name(A3609)</f>
        <v>汇添富医药保健A</v>
      </c>
      <c r="C3609" t="str">
        <f>f_info_setupdate(A3609)</f>
        <v>2010-09-21</v>
      </c>
      <c r="D3609" s="16">
        <f t="shared" si="56"/>
        <v>3779</v>
      </c>
      <c r="F3609" s="17">
        <f>f_netasset_total(A3609,参数!$B$1,100000000)</f>
        <v>63.567608559</v>
      </c>
      <c r="G3609" s="17">
        <f ca="1">f_nav_adjustedreturn(A3609,参数!$B$2,参数!$B$1)</f>
        <v>108.194842406877</v>
      </c>
      <c r="H3609" s="17">
        <f ca="1">f_nav_periodreturnrankingper(A3609,参数!$B$2,参数!$B$1,3)</f>
        <v>5.98626104023552</v>
      </c>
      <c r="I3609" s="17">
        <f ca="1">f_nav_adjustedreturn(A3609,参数!$B$3,参数!$B$2)</f>
        <v>70.213770659139</v>
      </c>
      <c r="J3609" s="17">
        <f ca="1">f_nav_periodreturnrankingper(A3609,参数!$B$3,参数!$B$2,3)</f>
        <v>8.53994490358127</v>
      </c>
      <c r="K3609" s="17">
        <f ca="1">f_nav_adjustedreturn(A3609,参数!$B$4,参数!$B$3)</f>
        <v>-18.3472327520849</v>
      </c>
      <c r="L3609" s="17">
        <f ca="1">f_nav_periodreturnrankingper(A3609,参数!$B$4,参数!$B$3,3)</f>
        <v>22.5085910652921</v>
      </c>
      <c r="M3609" s="17">
        <f ca="1">f_nav_adjustedreturn(A3609,参数!$B$5,参数!$B$4)</f>
        <v>2.1722265321955</v>
      </c>
      <c r="N3609" s="17">
        <f ca="1">f_nav_periodreturnrankingper(A3609,参数!$B$5,参数!$B$4,3)</f>
        <v>89.8832684824903</v>
      </c>
      <c r="O3609" s="17">
        <f ca="1">f_nav_adjustedreturn(A3609,参数!$B$6,参数!$B$5)</f>
        <v>-0.480145972299199</v>
      </c>
      <c r="P3609" s="17">
        <f ca="1">f_nav_periodreturnrankingper(A3609,参数!$B$6,参数!$B$5,3)</f>
        <v>62.839248434238</v>
      </c>
      <c r="Q3609" s="25">
        <f>f_return(A3609,1,参数!$B$1-365/2,参数!$B$1)</f>
        <v>66.9269574319839</v>
      </c>
      <c r="R3609" s="25">
        <f ca="1">f_return(A3609,1,参数!$B$4,参数!$B$1)</f>
        <v>42.4529726440456</v>
      </c>
      <c r="S3609" s="25">
        <f ca="1">f_return(A3609,1,参数!$B$6,参数!$B$1)</f>
        <v>23.9637705157119</v>
      </c>
      <c r="T3609" t="str">
        <f>f_info_investtype(A3609)</f>
        <v>偏股混合型基金</v>
      </c>
      <c r="U3609" t="str">
        <f>f_info_fundmanager(A3609)</f>
        <v>郑磊</v>
      </c>
      <c r="V3609">
        <f>f_info_manager_onthepostdays(A3609,1)</f>
        <v>674</v>
      </c>
      <c r="W3609" s="25">
        <f ca="1">f_return_1w(A3609,"0",参数!$B$2)</f>
        <v>-1.13314447592067</v>
      </c>
      <c r="X3609" s="25">
        <f>f_return_1m(A3609,"0",参数!$B$1)</f>
        <v>18.880890052356</v>
      </c>
      <c r="Y3609" s="25">
        <f>f_return_3m(A3609,0,参数!$B$1)</f>
        <v>34.0590405904059</v>
      </c>
      <c r="Z3609" s="25">
        <f>f_return_6m(A3609,0,参数!B3608)</f>
        <v>25.6821282401092</v>
      </c>
      <c r="AA3609" t="str">
        <f>f_dq_status(A3609,参数!$B$1)</f>
        <v>开放申购|开放赎回</v>
      </c>
      <c r="AB3609" s="17">
        <f ca="1">f_risk_maxdownside(A3609,参数!$B$6,参数!$B$1)</f>
        <v>-37.4078624078624</v>
      </c>
      <c r="AC3609" s="17">
        <f ca="1">f_risk_maxdownside(A3609,参数!$B$4,参数!$B$1)</f>
        <v>-37.4078624078624</v>
      </c>
      <c r="AD3609" t="str">
        <f ca="1">f_risk_maxdownside_date(A3609,参数!$B$6,参数!$B$1)</f>
        <v>20180529-20190103</v>
      </c>
    </row>
    <row r="3610" spans="1:30">
      <c r="A3610" s="15" t="s">
        <v>3638</v>
      </c>
      <c r="B3610" t="str">
        <f>f_info_name(A3610)</f>
        <v>汇添富策略回报</v>
      </c>
      <c r="C3610" t="str">
        <f>f_info_setupdate(A3610)</f>
        <v>2009-12-22</v>
      </c>
      <c r="D3610" s="16">
        <f t="shared" si="56"/>
        <v>4052</v>
      </c>
      <c r="F3610" s="17">
        <f>f_netasset_total(A3610,参数!$B$1,100000000)</f>
        <v>38.9562402938</v>
      </c>
      <c r="G3610" s="17">
        <f ca="1">f_nav_adjustedreturn(A3610,参数!$B$2,参数!$B$1)</f>
        <v>89.3507238863352</v>
      </c>
      <c r="H3610" s="17">
        <f ca="1">f_nav_periodreturnrankingper(A3610,参数!$B$2,参数!$B$1,3)</f>
        <v>19.234543670265</v>
      </c>
      <c r="I3610" s="17">
        <f ca="1">f_nav_adjustedreturn(A3610,参数!$B$3,参数!$B$2)</f>
        <v>66.4839467501958</v>
      </c>
      <c r="J3610" s="17">
        <f ca="1">f_nav_periodreturnrankingper(A3610,参数!$B$3,参数!$B$2,3)</f>
        <v>11.7079889807163</v>
      </c>
      <c r="K3610" s="17">
        <f ca="1">f_nav_adjustedreturn(A3610,参数!$B$4,参数!$B$3)</f>
        <v>-29.6418732782369</v>
      </c>
      <c r="L3610" s="17">
        <f ca="1">f_nav_periodreturnrankingper(A3610,参数!$B$4,参数!$B$3,3)</f>
        <v>78.8659793814433</v>
      </c>
      <c r="M3610" s="17">
        <f ca="1">f_nav_adjustedreturn(A3610,参数!$B$5,参数!$B$4)</f>
        <v>25.9182259182259</v>
      </c>
      <c r="N3610" s="17">
        <f ca="1">f_nav_periodreturnrankingper(A3610,参数!$B$5,参数!$B$4,3)</f>
        <v>38.1322957198444</v>
      </c>
      <c r="O3610" s="17">
        <f ca="1">f_nav_adjustedreturn(A3610,参数!$B$6,参数!$B$5)</f>
        <v>0.346260387811647</v>
      </c>
      <c r="P3610" s="17">
        <f ca="1">f_nav_periodreturnrankingper(A3610,参数!$B$6,参数!$B$5,3)</f>
        <v>59.9164926931106</v>
      </c>
      <c r="Q3610" s="25">
        <f>f_return(A3610,1,参数!$B$1-365/2,参数!$B$1)</f>
        <v>54.9636633529862</v>
      </c>
      <c r="R3610" s="25">
        <f ca="1">f_return(A3610,1,参数!$B$4,参数!$B$1)</f>
        <v>30.3805022912356</v>
      </c>
      <c r="S3610" s="25">
        <f ca="1">f_return(A3610,1,参数!$B$6,参数!$B$1)</f>
        <v>22.7312400556662</v>
      </c>
      <c r="T3610" t="str">
        <f>f_info_investtype(A3610)</f>
        <v>偏股混合型基金</v>
      </c>
      <c r="U3610" t="str">
        <f>f_info_fundmanager(A3610)</f>
        <v>顾耀强</v>
      </c>
      <c r="V3610">
        <f>f_info_manager_onthepostdays(A3610,1)</f>
        <v>4069</v>
      </c>
      <c r="W3610" s="25">
        <f ca="1">f_return_1w(A3610,"0",参数!$B$2)</f>
        <v>-2.38751147842057</v>
      </c>
      <c r="X3610" s="25">
        <f>f_return_1m(A3610,"0",参数!$B$1)</f>
        <v>12.7130887026871</v>
      </c>
      <c r="Y3610" s="25">
        <f>f_return_3m(A3610,0,参数!$B$1)</f>
        <v>20.6351929824239</v>
      </c>
      <c r="Z3610" s="25">
        <f>f_return_6m(A3610,0,参数!B3609)</f>
        <v>24.5339225023841</v>
      </c>
      <c r="AA3610" t="str">
        <f>f_dq_status(A3610,参数!$B$1)</f>
        <v>开放申购|开放赎回</v>
      </c>
      <c r="AB3610" s="17">
        <f ca="1">f_risk_maxdownside(A3610,参数!$B$6,参数!$B$1)</f>
        <v>-35.316387236344</v>
      </c>
      <c r="AC3610" s="17">
        <f ca="1">f_risk_maxdownside(A3610,参数!$B$4,参数!$B$1)</f>
        <v>-35.316387236344</v>
      </c>
      <c r="AD3610" t="str">
        <f ca="1">f_risk_maxdownside_date(A3610,参数!$B$6,参数!$B$1)</f>
        <v>20180523-20190103</v>
      </c>
    </row>
    <row r="3611" spans="1:30">
      <c r="A3611" s="15" t="s">
        <v>3639</v>
      </c>
      <c r="B3611" t="str">
        <f>f_info_name(A3611)</f>
        <v>汇添富民营活力A</v>
      </c>
      <c r="C3611" t="str">
        <f>f_info_setupdate(A3611)</f>
        <v>2010-05-05</v>
      </c>
      <c r="D3611" s="16">
        <f t="shared" si="56"/>
        <v>3918</v>
      </c>
      <c r="F3611" s="17">
        <f>f_netasset_total(A3611,参数!$B$1,100000000)</f>
        <v>54.1321954467</v>
      </c>
      <c r="G3611" s="17">
        <f ca="1">f_nav_adjustedreturn(A3611,参数!$B$2,参数!$B$1)</f>
        <v>74.2174629324547</v>
      </c>
      <c r="H3611" s="17">
        <f ca="1">f_nav_periodreturnrankingper(A3611,参数!$B$2,参数!$B$1,3)</f>
        <v>40.333660451423</v>
      </c>
      <c r="I3611" s="17">
        <f ca="1">f_nav_adjustedreturn(A3611,参数!$B$3,参数!$B$2)</f>
        <v>54.9128030625266</v>
      </c>
      <c r="J3611" s="17">
        <f ca="1">f_nav_periodreturnrankingper(A3611,参数!$B$3,参数!$B$2,3)</f>
        <v>26.9972451790634</v>
      </c>
      <c r="K3611" s="17">
        <f ca="1">f_nav_adjustedreturn(A3611,参数!$B$4,参数!$B$3)</f>
        <v>-32.693959347266</v>
      </c>
      <c r="L3611" s="17">
        <f ca="1">f_nav_periodreturnrankingper(A3611,参数!$B$4,参数!$B$3,3)</f>
        <v>89.8625429553265</v>
      </c>
      <c r="M3611" s="17">
        <f ca="1">f_nav_adjustedreturn(A3611,参数!$B$5,参数!$B$4)</f>
        <v>32.2739311388574</v>
      </c>
      <c r="N3611" s="17">
        <f ca="1">f_nav_periodreturnrankingper(A3611,参数!$B$5,参数!$B$4,3)</f>
        <v>24.7081712062257</v>
      </c>
      <c r="O3611" s="17">
        <f ca="1">f_nav_adjustedreturn(A3611,参数!$B$6,参数!$B$5)</f>
        <v>-2.03477617462078</v>
      </c>
      <c r="P3611" s="17">
        <f ca="1">f_nav_periodreturnrankingper(A3611,参数!$B$6,参数!$B$5,3)</f>
        <v>69.1022964509395</v>
      </c>
      <c r="Q3611" s="25">
        <f>f_return(A3611,1,参数!$B$1-365/2,参数!$B$1)</f>
        <v>70.8219464261299</v>
      </c>
      <c r="R3611" s="25">
        <f ca="1">f_return(A3611,1,参数!$B$4,参数!$B$1)</f>
        <v>21.9922303406947</v>
      </c>
      <c r="S3611" s="25">
        <f ca="1">f_return(A3611,1,参数!$B$6,参数!$B$1)</f>
        <v>18.5866991886467</v>
      </c>
      <c r="T3611" t="str">
        <f>f_info_investtype(A3611)</f>
        <v>偏股混合型基金</v>
      </c>
      <c r="U3611" t="str">
        <f>f_info_fundmanager(A3611)</f>
        <v>马翔</v>
      </c>
      <c r="V3611">
        <f>f_info_manager_onthepostdays(A3611,1)</f>
        <v>1798</v>
      </c>
      <c r="W3611" s="25">
        <f ca="1">f_return_1w(A3611,"0",参数!$B$2)</f>
        <v>-1.03260869565218</v>
      </c>
      <c r="X3611" s="25">
        <f>f_return_1m(A3611,"0",参数!$B$1)</f>
        <v>22.5376593279258</v>
      </c>
      <c r="Y3611" s="25">
        <f>f_return_3m(A3611,0,参数!$B$1)</f>
        <v>30.0738007380074</v>
      </c>
      <c r="Z3611" s="25">
        <f>f_return_6m(A3611,0,参数!B3610)</f>
        <v>25.8498023715415</v>
      </c>
      <c r="AA3611" t="str">
        <f>f_dq_status(A3611,参数!$B$1)</f>
        <v>开放申购|开放赎回</v>
      </c>
      <c r="AB3611" s="17">
        <f ca="1">f_risk_maxdownside(A3611,参数!$B$6,参数!$B$1)</f>
        <v>-38.345650938033</v>
      </c>
      <c r="AC3611" s="17">
        <f ca="1">f_risk_maxdownside(A3611,参数!$B$4,参数!$B$1)</f>
        <v>-37.9576659038902</v>
      </c>
      <c r="AD3611" t="str">
        <f ca="1">f_risk_maxdownside_date(A3611,参数!$B$6,参数!$B$1)</f>
        <v>20180124-20190103</v>
      </c>
    </row>
    <row r="3612" spans="1:30">
      <c r="A3612" s="15" t="s">
        <v>3640</v>
      </c>
      <c r="B3612" t="str">
        <f>f_info_name(A3612)</f>
        <v>汇添富多元收益A</v>
      </c>
      <c r="C3612" t="str">
        <f>f_info_setupdate(A3612)</f>
        <v>2012-09-18</v>
      </c>
      <c r="D3612" s="16">
        <f t="shared" si="56"/>
        <v>3051</v>
      </c>
      <c r="F3612" s="17">
        <f>f_netasset_total(A3612,参数!$B$1,100000000)</f>
        <v>3.283480553</v>
      </c>
      <c r="G3612" s="17">
        <f ca="1">f_nav_adjustedreturn(A3612,参数!$B$2,参数!$B$1)</f>
        <v>18.0905047452381</v>
      </c>
      <c r="H3612" s="17">
        <f ca="1">f_nav_periodreturnrankingper(A3612,参数!$B$2,参数!$B$1,3)</f>
        <v>17.1698113207547</v>
      </c>
      <c r="I3612" s="17">
        <f ca="1">f_nav_adjustedreturn(A3612,参数!$B$3,参数!$B$2)</f>
        <v>10.4745914799793</v>
      </c>
      <c r="J3612" s="17">
        <f ca="1">f_nav_periodreturnrankingper(A3612,参数!$B$3,参数!$B$2,3)</f>
        <v>36.5957446808511</v>
      </c>
      <c r="K3612" s="17">
        <f ca="1">f_nav_adjustedreturn(A3612,参数!$B$4,参数!$B$3)</f>
        <v>-0.73319539687267</v>
      </c>
      <c r="L3612" s="17">
        <f ca="1">f_nav_periodreturnrankingper(A3612,参数!$B$4,参数!$B$3,3)</f>
        <v>56.563245823389</v>
      </c>
      <c r="M3612" s="17">
        <f ca="1">f_nav_adjustedreturn(A3612,参数!$B$5,参数!$B$4)</f>
        <v>7.19948178002416</v>
      </c>
      <c r="N3612" s="17">
        <f ca="1">f_nav_periodreturnrankingper(A3612,参数!$B$5,参数!$B$4,3)</f>
        <v>17.6795580110497</v>
      </c>
      <c r="O3612" s="17">
        <f ca="1">f_nav_adjustedreturn(A3612,参数!$B$6,参数!$B$5)</f>
        <v>3.33356694971687</v>
      </c>
      <c r="P3612" s="17">
        <f ca="1">f_nav_periodreturnrankingper(A3612,参数!$B$6,参数!$B$5,3)</f>
        <v>21.6101694915254</v>
      </c>
      <c r="Q3612" s="25">
        <f>f_return(A3612,1,参数!$B$1-365/2,参数!$B$1)</f>
        <v>20.4352413308047</v>
      </c>
      <c r="R3612" s="25">
        <f ca="1">f_return(A3612,1,参数!$B$4,参数!$B$1)</f>
        <v>8.99159117569532</v>
      </c>
      <c r="S3612" s="25">
        <f ca="1">f_return(A3612,1,参数!$B$6,参数!$B$1)</f>
        <v>7.457639582478</v>
      </c>
      <c r="T3612" t="str">
        <f>f_info_investtype(A3612)</f>
        <v>混合债券型二级基金</v>
      </c>
      <c r="U3612" t="str">
        <f>f_info_fundmanager(A3612)</f>
        <v>刘通</v>
      </c>
      <c r="V3612">
        <f>f_info_manager_onthepostdays(A3612,1)</f>
        <v>246</v>
      </c>
      <c r="W3612" s="25">
        <f ca="1">f_return_1w(A3612,"0",参数!$B$2)</f>
        <v>-0.79617834394905</v>
      </c>
      <c r="X3612" s="25">
        <f>f_return_1m(A3612,"0",参数!$B$1)</f>
        <v>5.30835284933646</v>
      </c>
      <c r="Y3612" s="25">
        <f>f_return_3m(A3612,0,参数!$B$1)</f>
        <v>10.2585923482503</v>
      </c>
      <c r="Z3612" s="25">
        <f>f_return_6m(A3612,0,参数!B3611)</f>
        <v>9.70501580381768</v>
      </c>
      <c r="AA3612" t="str">
        <f>f_dq_status(A3612,参数!$B$1)</f>
        <v>开放申购|开放赎回</v>
      </c>
      <c r="AB3612" s="17">
        <f ca="1">f_risk_maxdownside(A3612,参数!$B$6,参数!$B$1)</f>
        <v>-5.81570996978851</v>
      </c>
      <c r="AC3612" s="17">
        <f ca="1">f_risk_maxdownside(A3612,参数!$B$4,参数!$B$1)</f>
        <v>-5.81570996978851</v>
      </c>
      <c r="AD3612" t="str">
        <f ca="1">f_risk_maxdownside_date(A3612,参数!$B$6,参数!$B$1)</f>
        <v>20200226-20200323</v>
      </c>
    </row>
    <row r="3613" spans="1:30">
      <c r="A3613" s="15" t="s">
        <v>3641</v>
      </c>
      <c r="B3613" t="str">
        <f>f_info_name(A3613)</f>
        <v>汇添富双利A</v>
      </c>
      <c r="C3613" t="str">
        <f>f_info_setupdate(A3613)</f>
        <v>2014-01-28</v>
      </c>
      <c r="D3613" s="16">
        <f t="shared" si="56"/>
        <v>2554</v>
      </c>
      <c r="F3613" s="17">
        <f>f_netasset_total(A3613,参数!$B$1,100000000)</f>
        <v>110.1156038222</v>
      </c>
      <c r="G3613" s="17">
        <f ca="1">f_nav_adjustedreturn(A3613,参数!$B$2,参数!$B$1)</f>
        <v>16.2116040955631</v>
      </c>
      <c r="H3613" s="17">
        <f ca="1">f_nav_periodreturnrankingper(A3613,参数!$B$2,参数!$B$1,3)</f>
        <v>21.6981132075472</v>
      </c>
      <c r="I3613" s="17">
        <f ca="1">f_nav_adjustedreturn(A3613,参数!$B$3,参数!$B$2)</f>
        <v>15.0523560209424</v>
      </c>
      <c r="J3613" s="17">
        <f ca="1">f_nav_periodreturnrankingper(A3613,参数!$B$3,参数!$B$2,3)</f>
        <v>15.531914893617</v>
      </c>
      <c r="K3613" s="17">
        <f ca="1">f_nav_adjustedreturn(A3613,参数!$B$4,参数!$B$3)</f>
        <v>-2.61312938177182</v>
      </c>
      <c r="L3613" s="17">
        <f ca="1">f_nav_periodreturnrankingper(A3613,参数!$B$4,参数!$B$3,3)</f>
        <v>70.6443914081146</v>
      </c>
      <c r="M3613" s="17">
        <f ca="1">f_nav_adjustedreturn(A3613,参数!$B$5,参数!$B$4)</f>
        <v>7.08929788684389</v>
      </c>
      <c r="N3613" s="17">
        <f ca="1">f_nav_periodreturnrankingper(A3613,参数!$B$5,参数!$B$4,3)</f>
        <v>18.7845303867403</v>
      </c>
      <c r="O3613" s="17">
        <f ca="1">f_nav_adjustedreturn(A3613,参数!$B$6,参数!$B$5)</f>
        <v>2.30125523012553</v>
      </c>
      <c r="P3613" s="17">
        <f ca="1">f_nav_periodreturnrankingper(A3613,参数!$B$6,参数!$B$5,3)</f>
        <v>32.2033898305085</v>
      </c>
      <c r="Q3613" s="25">
        <f>f_return(A3613,1,参数!$B$1-365/2,参数!$B$1)</f>
        <v>15.4823741216195</v>
      </c>
      <c r="R3613" s="25">
        <f ca="1">f_return(A3613,1,参数!$B$4,参数!$B$1)</f>
        <v>9.18934812084449</v>
      </c>
      <c r="S3613" s="25">
        <f ca="1">f_return(A3613,1,参数!$B$6,参数!$B$1)</f>
        <v>7.3272960396999</v>
      </c>
      <c r="T3613" t="str">
        <f>f_info_investtype(A3613)</f>
        <v>混合债券型二级基金</v>
      </c>
      <c r="U3613" t="str">
        <f>f_info_fundmanager(A3613)</f>
        <v>吴江宏</v>
      </c>
      <c r="V3613">
        <f>f_info_manager_onthepostdays(A3613,1)</f>
        <v>867</v>
      </c>
      <c r="W3613" s="25">
        <f ca="1">f_return_1w(A3613,"0",参数!$B$2)</f>
        <v>-0.677966101694916</v>
      </c>
      <c r="X3613" s="25">
        <f>f_return_1m(A3613,"0",参数!$B$1)</f>
        <v>3.81097560975611</v>
      </c>
      <c r="Y3613" s="25">
        <f>f_return_3m(A3613,0,参数!$B$1)</f>
        <v>6.4616988014591</v>
      </c>
      <c r="Z3613" s="25">
        <f>f_return_6m(A3613,0,参数!B3612)</f>
        <v>7.46736292428197</v>
      </c>
      <c r="AA3613" t="str">
        <f>f_dq_status(A3613,参数!$B$1)</f>
        <v>开放申购|开放赎回</v>
      </c>
      <c r="AB3613" s="17">
        <f ca="1">f_risk_maxdownside(A3613,参数!$B$6,参数!$B$1)</f>
        <v>-6.58644711842938</v>
      </c>
      <c r="AC3613" s="17">
        <f ca="1">f_risk_maxdownside(A3613,参数!$B$4,参数!$B$1)</f>
        <v>-6.58644711842938</v>
      </c>
      <c r="AD3613" t="str">
        <f ca="1">f_risk_maxdownside_date(A3613,参数!$B$6,参数!$B$1)</f>
        <v>20180516-20181018</v>
      </c>
    </row>
    <row r="3614" spans="1:30">
      <c r="A3614" s="15" t="s">
        <v>3642</v>
      </c>
      <c r="B3614" t="str">
        <f>f_info_name(A3614)</f>
        <v>汇添富优选回报A</v>
      </c>
      <c r="C3614" t="str">
        <f>f_info_setupdate(A3614)</f>
        <v>2015-12-22</v>
      </c>
      <c r="D3614" s="16">
        <f t="shared" si="56"/>
        <v>1861</v>
      </c>
      <c r="F3614" s="17">
        <f>f_netasset_total(A3614,参数!$B$1,100000000)</f>
        <v>6.6592528847</v>
      </c>
      <c r="G3614" s="17">
        <f ca="1">f_nav_adjustedreturn(A3614,参数!$B$2,参数!$B$1)</f>
        <v>74.7068676716918</v>
      </c>
      <c r="H3614" s="17">
        <f ca="1">f_nav_periodreturnrankingper(A3614,参数!$B$2,参数!$B$1,3)</f>
        <v>20.1694017998941</v>
      </c>
      <c r="I3614" s="17">
        <f ca="1">f_nav_adjustedreturn(A3614,参数!$B$3,参数!$B$2)</f>
        <v>26.4830508474576</v>
      </c>
      <c r="J3614" s="17">
        <f ca="1">f_nav_periodreturnrankingper(A3614,参数!$B$3,参数!$B$2,3)</f>
        <v>48.6064659977703</v>
      </c>
      <c r="K3614" s="17">
        <f ca="1">f_nav_adjustedreturn(A3614,参数!$B$4,参数!$B$3)</f>
        <v>-26.3650546021841</v>
      </c>
      <c r="L3614" s="17">
        <f ca="1">f_nav_periodreturnrankingper(A3614,参数!$B$4,参数!$B$3,3)</f>
        <v>87.4197689345314</v>
      </c>
      <c r="M3614" s="17">
        <f ca="1">f_nav_adjustedreturn(A3614,参数!$B$5,参数!$B$4)</f>
        <v>28.8288288288288</v>
      </c>
      <c r="N3614" s="17">
        <f ca="1">f_nav_periodreturnrankingper(A3614,参数!$B$5,参数!$B$4,3)</f>
        <v>11.4263199369582</v>
      </c>
      <c r="O3614" s="17">
        <f ca="1">f_nav_adjustedreturn(A3614,参数!$B$6,参数!$B$5)</f>
        <v>-0.0999000999000889</v>
      </c>
      <c r="P3614" s="17">
        <f ca="1">f_nav_periodreturnrankingper(A3614,参数!$B$6,参数!$B$5,3)</f>
        <v>76.5986394557823</v>
      </c>
      <c r="Q3614" s="25">
        <f>f_return(A3614,1,参数!$B$1-365/2,参数!$B$1)</f>
        <v>65.9350705057624</v>
      </c>
      <c r="R3614" s="25">
        <f ca="1">f_return(A3614,1,参数!$B$4,参数!$B$1)</f>
        <v>17.6010295703028</v>
      </c>
      <c r="S3614" s="25">
        <f ca="1">f_return(A3614,1,参数!$B$6,参数!$B$1)</f>
        <v>15.7993789676653</v>
      </c>
      <c r="T3614" t="str">
        <f>f_info_investtype(A3614)</f>
        <v>灵活配置型基金</v>
      </c>
      <c r="U3614" t="str">
        <f>f_info_fundmanager(A3614)</f>
        <v>赖中立</v>
      </c>
      <c r="V3614">
        <f>f_info_manager_onthepostdays(A3614,1)</f>
        <v>1365</v>
      </c>
      <c r="W3614" s="25">
        <f ca="1">f_return_1w(A3614,"0",参数!$B$2)</f>
        <v>-1.72839506172841</v>
      </c>
      <c r="X3614" s="25">
        <f>f_return_1m(A3614,"0",参数!$B$1)</f>
        <v>14.552443712246</v>
      </c>
      <c r="Y3614" s="25">
        <f>f_return_3m(A3614,0,参数!$B$1)</f>
        <v>25.6626506024096</v>
      </c>
      <c r="Z3614" s="25">
        <f>f_return_6m(A3614,0,参数!B3613)</f>
        <v>23.4617596319724</v>
      </c>
      <c r="AA3614" t="str">
        <f>f_dq_status(A3614,参数!$B$1)</f>
        <v>开放申购|开放赎回</v>
      </c>
      <c r="AB3614" s="17">
        <f ca="1">f_risk_maxdownside(A3614,参数!$B$6,参数!$B$1)</f>
        <v>-30.6201550387597</v>
      </c>
      <c r="AC3614" s="17">
        <f ca="1">f_risk_maxdownside(A3614,参数!$B$4,参数!$B$1)</f>
        <v>-30.4584304584305</v>
      </c>
      <c r="AD3614" t="str">
        <f ca="1">f_risk_maxdownside_date(A3614,参数!$B$6,参数!$B$1)</f>
        <v>20180124-20190103</v>
      </c>
    </row>
    <row r="3615" spans="1:30">
      <c r="A3615" s="15" t="s">
        <v>3643</v>
      </c>
      <c r="B3615" t="str">
        <f>f_info_name(A3615)</f>
        <v>汇添富社会责任</v>
      </c>
      <c r="C3615" t="str">
        <f>f_info_setupdate(A3615)</f>
        <v>2011-03-29</v>
      </c>
      <c r="D3615" s="16">
        <f t="shared" si="56"/>
        <v>3590</v>
      </c>
      <c r="F3615" s="17">
        <f>f_netasset_total(A3615,参数!$B$1,100000000)</f>
        <v>19.3613361727</v>
      </c>
      <c r="G3615" s="17">
        <f ca="1">f_nav_adjustedreturn(A3615,参数!$B$2,参数!$B$1)</f>
        <v>62.7862595419847</v>
      </c>
      <c r="H3615" s="17">
        <f ca="1">f_nav_periodreturnrankingper(A3615,参数!$B$2,参数!$B$1,3)</f>
        <v>57.2129538763494</v>
      </c>
      <c r="I3615" s="17">
        <f ca="1">f_nav_adjustedreturn(A3615,参数!$B$3,参数!$B$2)</f>
        <v>35.8686257562662</v>
      </c>
      <c r="J3615" s="17">
        <f ca="1">f_nav_periodreturnrankingper(A3615,参数!$B$3,参数!$B$2,3)</f>
        <v>64.0495867768595</v>
      </c>
      <c r="K3615" s="17">
        <f ca="1">f_nav_adjustedreturn(A3615,参数!$B$4,参数!$B$3)</f>
        <v>-33.8100686498856</v>
      </c>
      <c r="L3615" s="17">
        <f ca="1">f_nav_periodreturnrankingper(A3615,参数!$B$4,参数!$B$3,3)</f>
        <v>92.7835051546392</v>
      </c>
      <c r="M3615" s="17">
        <f ca="1">f_nav_adjustedreturn(A3615,参数!$B$5,参数!$B$4)</f>
        <v>17.9004037685061</v>
      </c>
      <c r="N3615" s="17">
        <f ca="1">f_nav_periodreturnrankingper(A3615,参数!$B$5,参数!$B$4,3)</f>
        <v>57.7821011673152</v>
      </c>
      <c r="O3615" s="17">
        <f ca="1">f_nav_adjustedreturn(A3615,参数!$B$6,参数!$B$5)</f>
        <v>-11.3946587537092</v>
      </c>
      <c r="P3615" s="17">
        <f ca="1">f_nav_periodreturnrankingper(A3615,参数!$B$6,参数!$B$5,3)</f>
        <v>91.4405010438413</v>
      </c>
      <c r="Q3615" s="25">
        <f>f_return(A3615,1,参数!$B$1-365/2,参数!$B$1)</f>
        <v>39.4565413003706</v>
      </c>
      <c r="R3615" s="25">
        <f ca="1">f_return(A3615,1,参数!$B$4,参数!$B$1)</f>
        <v>13.5340009055299</v>
      </c>
      <c r="S3615" s="25">
        <f ca="1">f_return(A3615,1,参数!$B$6,参数!$B$1)</f>
        <v>8.70620770946975</v>
      </c>
      <c r="T3615" t="str">
        <f>f_info_investtype(A3615)</f>
        <v>偏股混合型基金</v>
      </c>
      <c r="U3615" t="str">
        <f>f_info_fundmanager(A3615)</f>
        <v>谭志强</v>
      </c>
      <c r="V3615">
        <f>f_info_manager_onthepostdays(A3615,1)</f>
        <v>328</v>
      </c>
      <c r="W3615" s="25">
        <f ca="1">f_return_1w(A3615,"0",参数!$B$2)</f>
        <v>-5.24412296564195</v>
      </c>
      <c r="X3615" s="25">
        <f>f_return_1m(A3615,"0",参数!$B$1)</f>
        <v>11.6492146596859</v>
      </c>
      <c r="Y3615" s="25">
        <f>f_return_3m(A3615,0,参数!$B$1)</f>
        <v>17.817679558011</v>
      </c>
      <c r="Z3615" s="25">
        <f>f_return_6m(A3615,0,参数!B3614)</f>
        <v>12.4333925399645</v>
      </c>
      <c r="AA3615" t="str">
        <f>f_dq_status(A3615,参数!$B$1)</f>
        <v>开放申购|开放赎回</v>
      </c>
      <c r="AB3615" s="17">
        <f ca="1">f_risk_maxdownside(A3615,参数!$B$6,参数!$B$1)</f>
        <v>-47.5737392959087</v>
      </c>
      <c r="AC3615" s="17">
        <f ca="1">f_risk_maxdownside(A3615,参数!$B$4,参数!$B$1)</f>
        <v>-45.9273797841021</v>
      </c>
      <c r="AD3615" t="str">
        <f ca="1">f_risk_maxdownside_date(A3615,参数!$B$6,参数!$B$1)</f>
        <v>20171102-20190103</v>
      </c>
    </row>
    <row r="3616" spans="1:30">
      <c r="A3616" s="15" t="s">
        <v>3644</v>
      </c>
      <c r="B3616" t="str">
        <f>f_info_name(A3616)</f>
        <v>汇添富可转债A</v>
      </c>
      <c r="C3616" t="str">
        <f>f_info_setupdate(A3616)</f>
        <v>2011-06-17</v>
      </c>
      <c r="D3616" s="16">
        <f t="shared" si="56"/>
        <v>3510</v>
      </c>
      <c r="F3616" s="17">
        <f>f_netasset_total(A3616,参数!$B$1,100000000)</f>
        <v>85.6866648721</v>
      </c>
      <c r="G3616" s="17">
        <f ca="1">f_nav_adjustedreturn(A3616,参数!$B$2,参数!$B$1)</f>
        <v>28.3491204330176</v>
      </c>
      <c r="H3616" s="17">
        <f ca="1">f_nav_periodreturnrankingper(A3616,参数!$B$2,参数!$B$1,3)</f>
        <v>5.66037735849057</v>
      </c>
      <c r="I3616" s="17">
        <f ca="1">f_nav_adjustedreturn(A3616,参数!$B$3,参数!$B$2)</f>
        <v>26.7978528558025</v>
      </c>
      <c r="J3616" s="17">
        <f ca="1">f_nav_periodreturnrankingper(A3616,参数!$B$3,参数!$B$2,3)</f>
        <v>2.12765957446808</v>
      </c>
      <c r="K3616" s="17">
        <f ca="1">f_nav_adjustedreturn(A3616,参数!$B$4,参数!$B$3)</f>
        <v>-11.6493020134329</v>
      </c>
      <c r="L3616" s="17">
        <f ca="1">f_nav_periodreturnrankingper(A3616,参数!$B$4,参数!$B$3,3)</f>
        <v>93.3174224343675</v>
      </c>
      <c r="M3616" s="17">
        <f ca="1">f_nav_adjustedreturn(A3616,参数!$B$5,参数!$B$4)</f>
        <v>19.3822393822394</v>
      </c>
      <c r="N3616" s="17">
        <f ca="1">f_nav_periodreturnrankingper(A3616,参数!$B$5,参数!$B$4,3)</f>
        <v>0.276243093922652</v>
      </c>
      <c r="O3616" s="17">
        <f ca="1">f_nav_adjustedreturn(A3616,参数!$B$6,参数!$B$5)</f>
        <v>-0.916730328495021</v>
      </c>
      <c r="P3616" s="17">
        <f ca="1">f_nav_periodreturnrankingper(A3616,参数!$B$6,参数!$B$5,3)</f>
        <v>77.5423728813559</v>
      </c>
      <c r="Q3616" s="25">
        <f>f_return(A3616,1,参数!$B$1-365/2,参数!$B$1)</f>
        <v>24.0073676674838</v>
      </c>
      <c r="R3616" s="25">
        <f ca="1">f_return(A3616,1,参数!$B$4,参数!$B$1)</f>
        <v>12.8557332774703</v>
      </c>
      <c r="S3616" s="25">
        <f ca="1">f_return(A3616,1,参数!$B$6,参数!$B$1)</f>
        <v>11.1594968745213</v>
      </c>
      <c r="T3616" t="str">
        <f>f_info_investtype(A3616)</f>
        <v>混合债券型二级基金</v>
      </c>
      <c r="U3616" t="str">
        <f>f_info_fundmanager(A3616)</f>
        <v>吴江宏,胡奕</v>
      </c>
      <c r="V3616">
        <f>f_info_manager_onthepostdays(A3616,1)</f>
        <v>2036</v>
      </c>
      <c r="W3616" s="25">
        <f ca="1">f_return_1w(A3616,"0",参数!$B$2)</f>
        <v>-0.938337801608574</v>
      </c>
      <c r="X3616" s="25">
        <f>f_return_1m(A3616,"0",参数!$B$1)</f>
        <v>8.40000000000001</v>
      </c>
      <c r="Y3616" s="25">
        <f>f_return_3m(A3616,0,参数!$B$1)</f>
        <v>10.6122448979592</v>
      </c>
      <c r="Z3616" s="25">
        <f>f_return_6m(A3616,0,参数!B3615)</f>
        <v>6.27828054298642</v>
      </c>
      <c r="AA3616" t="str">
        <f>f_dq_status(A3616,参数!$B$1)</f>
        <v>开放申购|开放赎回</v>
      </c>
      <c r="AB3616" s="17">
        <f ca="1">f_risk_maxdownside(A3616,参数!$B$6,参数!$B$1)</f>
        <v>-17.1493522511882</v>
      </c>
      <c r="AC3616" s="17">
        <f ca="1">f_risk_maxdownside(A3616,参数!$B$4,参数!$B$1)</f>
        <v>-16.7742199521961</v>
      </c>
      <c r="AD3616" t="str">
        <f ca="1">f_risk_maxdownside_date(A3616,参数!$B$6,参数!$B$1)</f>
        <v>20180125-20190103</v>
      </c>
    </row>
    <row r="3617" spans="1:30">
      <c r="A3617" s="15" t="s">
        <v>3645</v>
      </c>
      <c r="B3617" t="str">
        <f>f_info_name(A3617)</f>
        <v>汇添富6月红添利A</v>
      </c>
      <c r="C3617" t="str">
        <f>f_info_setupdate(A3617)</f>
        <v>2016-02-17</v>
      </c>
      <c r="D3617" s="16">
        <f t="shared" si="56"/>
        <v>1804</v>
      </c>
      <c r="F3617" s="17">
        <f>f_netasset_total(A3617,参数!$B$1,100000000)</f>
        <v>11.9221438613</v>
      </c>
      <c r="G3617" s="17">
        <f ca="1">f_nav_adjustedreturn(A3617,参数!$B$2,参数!$B$1)</f>
        <v>14.9685364417065</v>
      </c>
      <c r="H3617" s="17">
        <f ca="1">f_nav_periodreturnrankingper(A3617,参数!$B$2,参数!$B$1,3)</f>
        <v>24.7169811320755</v>
      </c>
      <c r="I3617" s="17">
        <f ca="1">f_nav_adjustedreturn(A3617,参数!$B$3,参数!$B$2)</f>
        <v>6.14754098360658</v>
      </c>
      <c r="J3617" s="17">
        <f ca="1">f_nav_periodreturnrankingper(A3617,参数!$B$3,参数!$B$2,3)</f>
        <v>68.936170212766</v>
      </c>
      <c r="K3617" s="17">
        <f ca="1">f_nav_adjustedreturn(A3617,参数!$B$4,参数!$B$3)</f>
        <v>1.27535772941427</v>
      </c>
      <c r="L3617" s="17">
        <f ca="1">f_nav_periodreturnrankingper(A3617,参数!$B$4,参数!$B$3,3)</f>
        <v>43.6754176610979</v>
      </c>
      <c r="M3617" s="17">
        <f ca="1">f_nav_adjustedreturn(A3617,参数!$B$5,参数!$B$4)</f>
        <v>6.73130459284306</v>
      </c>
      <c r="N3617" s="17">
        <f ca="1">f_nav_periodreturnrankingper(A3617,参数!$B$5,参数!$B$4,3)</f>
        <v>21.2707182320442</v>
      </c>
      <c r="O3617" s="17">
        <f ca="1">f_nav_adjustedreturn(A3617,参数!$B$6,参数!$B$5)</f>
        <v>0</v>
      </c>
      <c r="P3617" s="17">
        <f ca="1">f_nav_periodreturnrankingper(A3617,参数!$B$6,参数!$B$5,3)</f>
        <v>0</v>
      </c>
      <c r="Q3617" s="25">
        <f>f_return(A3617,1,参数!$B$1-365/2,参数!$B$1)</f>
        <v>13.7858161415785</v>
      </c>
      <c r="R3617" s="25">
        <f ca="1">f_return(A3617,1,参数!$B$4,参数!$B$1)</f>
        <v>7.30902868000283</v>
      </c>
      <c r="S3617" s="25">
        <f ca="1">f_return(A3617,1,参数!$B$6,参数!$B$1)</f>
        <v>0</v>
      </c>
      <c r="T3617" t="str">
        <f>f_info_investtype(A3617)</f>
        <v>混合债券型二级基金</v>
      </c>
      <c r="U3617" t="str">
        <f>f_info_fundmanager(A3617)</f>
        <v>吴江宏</v>
      </c>
      <c r="V3617">
        <f>f_info_manager_onthepostdays(A3617,1)</f>
        <v>533</v>
      </c>
      <c r="W3617" s="25">
        <f ca="1">f_return_1w(A3617,"0",参数!$B$2)</f>
        <v>-0.671140939597299</v>
      </c>
      <c r="X3617" s="25">
        <f>f_return_1m(A3617,"0",参数!$B$1)</f>
        <v>3.64826941066419</v>
      </c>
      <c r="Y3617" s="25">
        <f>f_return_3m(A3617,0,参数!$B$1)</f>
        <v>5.68536269175509</v>
      </c>
      <c r="Z3617" s="25">
        <f>f_return_6m(A3617,0,参数!B3616)</f>
        <v>7.3060388907451</v>
      </c>
      <c r="AA3617" t="str">
        <f>f_dq_status(A3617,参数!$B$1)</f>
        <v>暂停申购|暂停赎回</v>
      </c>
      <c r="AB3617" s="17">
        <f ca="1">f_risk_maxdownside(A3617,参数!$B$6,参数!$B$1)</f>
        <v>-3.56111645813281</v>
      </c>
      <c r="AC3617" s="17">
        <f ca="1">f_risk_maxdownside(A3617,参数!$B$4,参数!$B$1)</f>
        <v>-3.48021496717255</v>
      </c>
      <c r="AD3617" t="str">
        <f ca="1">f_risk_maxdownside_date(A3617,参数!$B$6,参数!$B$1)</f>
        <v>20161021-20161220,20161021-20170511,20161021-20170512</v>
      </c>
    </row>
    <row r="3618" spans="1:30">
      <c r="A3618" s="15" t="s">
        <v>3646</v>
      </c>
      <c r="B3618" t="str">
        <f>f_info_name(A3618)</f>
        <v>汇添富逆向投资</v>
      </c>
      <c r="C3618" t="str">
        <f>f_info_setupdate(A3618)</f>
        <v>2012-03-09</v>
      </c>
      <c r="D3618" s="16">
        <f t="shared" si="56"/>
        <v>3244</v>
      </c>
      <c r="F3618" s="17">
        <f>f_netasset_total(A3618,参数!$B$1,100000000)</f>
        <v>18.1586331896</v>
      </c>
      <c r="G3618" s="17">
        <f ca="1">f_nav_adjustedreturn(A3618,参数!$B$2,参数!$B$1)</f>
        <v>81.0961449140734</v>
      </c>
      <c r="H3618" s="17">
        <f ca="1">f_nav_periodreturnrankingper(A3618,参数!$B$2,参数!$B$1,3)</f>
        <v>30.2257114818449</v>
      </c>
      <c r="I3618" s="17">
        <f ca="1">f_nav_adjustedreturn(A3618,参数!$B$3,参数!$B$2)</f>
        <v>41.55161078238</v>
      </c>
      <c r="J3618" s="17">
        <f ca="1">f_nav_periodreturnrankingper(A3618,参数!$B$3,参数!$B$2,3)</f>
        <v>52.0661157024793</v>
      </c>
      <c r="K3618" s="17">
        <f ca="1">f_nav_adjustedreturn(A3618,参数!$B$4,参数!$B$3)</f>
        <v>-24.3283582089552</v>
      </c>
      <c r="L3618" s="17">
        <f ca="1">f_nav_periodreturnrankingper(A3618,参数!$B$4,参数!$B$3,3)</f>
        <v>50.6872852233677</v>
      </c>
      <c r="M3618" s="17">
        <f ca="1">f_nav_adjustedreturn(A3618,参数!$B$5,参数!$B$4)</f>
        <v>16.728147514573</v>
      </c>
      <c r="N3618" s="17">
        <f ca="1">f_nav_periodreturnrankingper(A3618,参数!$B$5,参数!$B$4,3)</f>
        <v>60.8949416342412</v>
      </c>
      <c r="O3618" s="17">
        <f ca="1">f_nav_adjustedreturn(A3618,参数!$B$6,参数!$B$5)</f>
        <v>14.5152651312266</v>
      </c>
      <c r="P3618" s="17">
        <f ca="1">f_nav_periodreturnrankingper(A3618,参数!$B$6,参数!$B$5,3)</f>
        <v>13.1524008350731</v>
      </c>
      <c r="Q3618" s="25">
        <f>f_return(A3618,1,参数!$B$1-365/2,参数!$B$1)</f>
        <v>85.9487387703079</v>
      </c>
      <c r="R3618" s="25">
        <f ca="1">f_return(A3618,1,参数!$B$4,参数!$B$1)</f>
        <v>24.6899761491599</v>
      </c>
      <c r="S3618" s="25">
        <f ca="1">f_return(A3618,1,参数!$B$6,参数!$B$1)</f>
        <v>20.9787818719686</v>
      </c>
      <c r="T3618" t="str">
        <f>f_info_investtype(A3618)</f>
        <v>偏股混合型基金</v>
      </c>
      <c r="U3618" t="str">
        <f>f_info_fundmanager(A3618)</f>
        <v>董超</v>
      </c>
      <c r="V3618">
        <f>f_info_manager_onthepostdays(A3618,1)</f>
        <v>227</v>
      </c>
      <c r="W3618" s="25">
        <f ca="1">f_return_1w(A3618,"0",参数!$B$2)</f>
        <v>-4.05525846702318</v>
      </c>
      <c r="X3618" s="25">
        <f>f_return_1m(A3618,"0",参数!$B$1)</f>
        <v>11.8794835007174</v>
      </c>
      <c r="Y3618" s="25">
        <f>f_return_3m(A3618,0,参数!$B$1)</f>
        <v>24.8878923766816</v>
      </c>
      <c r="Z3618" s="25">
        <f>f_return_6m(A3618,0,参数!B3617)</f>
        <v>31.0740013097577</v>
      </c>
      <c r="AA3618" t="str">
        <f>f_dq_status(A3618,参数!$B$1)</f>
        <v>开放申购|开放赎回</v>
      </c>
      <c r="AB3618" s="17">
        <f ca="1">f_risk_maxdownside(A3618,参数!$B$6,参数!$B$1)</f>
        <v>-31.4437984496124</v>
      </c>
      <c r="AC3618" s="17">
        <f ca="1">f_risk_maxdownside(A3618,参数!$B$4,参数!$B$1)</f>
        <v>-31.4437984496124</v>
      </c>
      <c r="AD3618" t="str">
        <f ca="1">f_risk_maxdownside_date(A3618,参数!$B$6,参数!$B$1)</f>
        <v>20180523-20190103</v>
      </c>
    </row>
    <row r="3619" spans="1:30">
      <c r="A3619" s="15" t="s">
        <v>3647</v>
      </c>
      <c r="B3619" t="str">
        <f>f_info_name(A3619)</f>
        <v>工银瑞信核心价值A</v>
      </c>
      <c r="C3619" t="str">
        <f>f_info_setupdate(A3619)</f>
        <v>2005-08-31</v>
      </c>
      <c r="D3619" s="16">
        <f t="shared" si="56"/>
        <v>5626</v>
      </c>
      <c r="F3619" s="17">
        <f>f_netasset_total(A3619,参数!$B$1,100000000)</f>
        <v>55.1385781544</v>
      </c>
      <c r="G3619" s="17">
        <f ca="1">f_nav_adjustedreturn(A3619,参数!$B$2,参数!$B$1)</f>
        <v>103.734775508786</v>
      </c>
      <c r="H3619" s="17">
        <f ca="1">f_nav_periodreturnrankingper(A3619,参数!$B$2,参数!$B$1,3)</f>
        <v>8.14524043179588</v>
      </c>
      <c r="I3619" s="17">
        <f ca="1">f_nav_adjustedreturn(A3619,参数!$B$3,参数!$B$2)</f>
        <v>30.3056751554719</v>
      </c>
      <c r="J3619" s="17">
        <f ca="1">f_nav_periodreturnrankingper(A3619,参数!$B$3,参数!$B$2,3)</f>
        <v>74.2424242424242</v>
      </c>
      <c r="K3619" s="17">
        <f ca="1">f_nav_adjustedreturn(A3619,参数!$B$4,参数!$B$3)</f>
        <v>-28.1810418445773</v>
      </c>
      <c r="L3619" s="17">
        <f ca="1">f_nav_periodreturnrankingper(A3619,参数!$B$4,参数!$B$3,3)</f>
        <v>72.5085910652921</v>
      </c>
      <c r="M3619" s="17">
        <f ca="1">f_nav_adjustedreturn(A3619,参数!$B$5,参数!$B$4)</f>
        <v>37.7218343612411</v>
      </c>
      <c r="N3619" s="17">
        <f ca="1">f_nav_periodreturnrankingper(A3619,参数!$B$5,参数!$B$4,3)</f>
        <v>13.8132295719844</v>
      </c>
      <c r="O3619" s="17">
        <f ca="1">f_nav_adjustedreturn(A3619,参数!$B$6,参数!$B$5)</f>
        <v>4.62058602554473</v>
      </c>
      <c r="P3619" s="17">
        <f ca="1">f_nav_periodreturnrankingper(A3619,参数!$B$6,参数!$B$5,3)</f>
        <v>45.3027139874739</v>
      </c>
      <c r="Q3619" s="25">
        <f>f_return(A3619,1,参数!$B$1-365/2,参数!$B$1)</f>
        <v>132.374883299198</v>
      </c>
      <c r="R3619" s="25">
        <f ca="1">f_return(A3619,1,参数!$B$4,参数!$B$1)</f>
        <v>23.9759065495133</v>
      </c>
      <c r="S3619" s="25">
        <f ca="1">f_return(A3619,1,参数!$B$6,参数!$B$1)</f>
        <v>22.1176911154443</v>
      </c>
      <c r="T3619" t="str">
        <f>f_info_investtype(A3619)</f>
        <v>偏股混合型基金</v>
      </c>
      <c r="U3619" t="str">
        <f>f_info_fundmanager(A3619)</f>
        <v>何肖颉</v>
      </c>
      <c r="V3619">
        <f>f_info_manager_onthepostdays(A3619,1)</f>
        <v>2534</v>
      </c>
      <c r="W3619" s="25">
        <f ca="1">f_return_1w(A3619,"0",参数!$B$2)</f>
        <v>-3.27918170878459</v>
      </c>
      <c r="X3619" s="25">
        <f>f_return_1m(A3619,"0",参数!$B$1)</f>
        <v>17.0073782173539</v>
      </c>
      <c r="Y3619" s="25">
        <f>f_return_3m(A3619,0,参数!$B$1)</f>
        <v>45.9463688192396</v>
      </c>
      <c r="Z3619" s="25">
        <f>f_return_6m(A3619,0,参数!B3618)</f>
        <v>47.0324069537611</v>
      </c>
      <c r="AA3619" t="str">
        <f>f_dq_status(A3619,参数!$B$1)</f>
        <v>开放申购|开放赎回</v>
      </c>
      <c r="AB3619" s="17">
        <f ca="1">f_risk_maxdownside(A3619,参数!$B$6,参数!$B$1)</f>
        <v>-33.8875034635633</v>
      </c>
      <c r="AC3619" s="17">
        <f ca="1">f_risk_maxdownside(A3619,参数!$B$4,参数!$B$1)</f>
        <v>-33.8875034635633</v>
      </c>
      <c r="AD3619" t="str">
        <f ca="1">f_risk_maxdownside_date(A3619,参数!$B$6,参数!$B$1)</f>
        <v>20180206-20190103</v>
      </c>
    </row>
    <row r="3620" spans="1:30">
      <c r="A3620" s="15" t="s">
        <v>3648</v>
      </c>
      <c r="B3620" t="str">
        <f>f_info_name(A3620)</f>
        <v>工银瑞信稳健成长A</v>
      </c>
      <c r="C3620" t="str">
        <f>f_info_setupdate(A3620)</f>
        <v>2006-12-06</v>
      </c>
      <c r="D3620" s="16">
        <f t="shared" si="56"/>
        <v>5164</v>
      </c>
      <c r="F3620" s="17">
        <f>f_netasset_total(A3620,参数!$B$1,100000000)</f>
        <v>14.8931718158</v>
      </c>
      <c r="G3620" s="17">
        <f ca="1">f_nav_adjustedreturn(A3620,参数!$B$2,参数!$B$1)</f>
        <v>56.6292761095241</v>
      </c>
      <c r="H3620" s="17">
        <f ca="1">f_nav_periodreturnrankingper(A3620,参数!$B$2,参数!$B$1,3)</f>
        <v>68.1059862610402</v>
      </c>
      <c r="I3620" s="17">
        <f ca="1">f_nav_adjustedreturn(A3620,参数!$B$3,参数!$B$2)</f>
        <v>51.4988389275913</v>
      </c>
      <c r="J3620" s="17">
        <f ca="1">f_nav_periodreturnrankingper(A3620,参数!$B$3,参数!$B$2,3)</f>
        <v>32.5068870523416</v>
      </c>
      <c r="K3620" s="17">
        <f ca="1">f_nav_adjustedreturn(A3620,参数!$B$4,参数!$B$3)</f>
        <v>-28.6650101648972</v>
      </c>
      <c r="L3620" s="17">
        <f ca="1">f_nav_periodreturnrankingper(A3620,参数!$B$4,参数!$B$3,3)</f>
        <v>74.2268041237113</v>
      </c>
      <c r="M3620" s="17">
        <f ca="1">f_nav_adjustedreturn(A3620,参数!$B$5,参数!$B$4)</f>
        <v>-4.85381371077275</v>
      </c>
      <c r="N3620" s="17">
        <f ca="1">f_nav_periodreturnrankingper(A3620,参数!$B$5,参数!$B$4,3)</f>
        <v>95.5252918287938</v>
      </c>
      <c r="O3620" s="17">
        <f ca="1">f_nav_adjustedreturn(A3620,参数!$B$6,参数!$B$5)</f>
        <v>-16.8206039076376</v>
      </c>
      <c r="P3620" s="17">
        <f ca="1">f_nav_periodreturnrankingper(A3620,参数!$B$6,参数!$B$5,3)</f>
        <v>97.286012526096</v>
      </c>
      <c r="Q3620" s="25">
        <f>f_return(A3620,1,参数!$B$1-365/2,参数!$B$1)</f>
        <v>58.887473441425</v>
      </c>
      <c r="R3620" s="25">
        <f ca="1">f_return(A3620,1,参数!$B$4,参数!$B$1)</f>
        <v>19.1586100621671</v>
      </c>
      <c r="S3620" s="25">
        <f ca="1">f_return(A3620,1,参数!$B$6,参数!$B$1)</f>
        <v>5.87904274042625</v>
      </c>
      <c r="T3620" t="str">
        <f>f_info_investtype(A3620)</f>
        <v>偏股混合型基金</v>
      </c>
      <c r="U3620" t="str">
        <f>f_info_fundmanager(A3620)</f>
        <v>杜洋</v>
      </c>
      <c r="V3620">
        <f>f_info_manager_onthepostdays(A3620,1)</f>
        <v>1057</v>
      </c>
      <c r="W3620" s="25">
        <f ca="1">f_return_1w(A3620,"0",参数!$B$2)</f>
        <v>-1.92018586852536</v>
      </c>
      <c r="X3620" s="25">
        <f>f_return_1m(A3620,"0",参数!$B$1)</f>
        <v>12.3207594304272</v>
      </c>
      <c r="Y3620" s="25">
        <f>f_return_3m(A3620,0,参数!$B$1)</f>
        <v>18.6582919877547</v>
      </c>
      <c r="Z3620" s="25">
        <f>f_return_6m(A3620,0,参数!B3619)</f>
        <v>20.0813095110731</v>
      </c>
      <c r="AA3620" t="str">
        <f>f_dq_status(A3620,参数!$B$1)</f>
        <v>开放申购|开放赎回</v>
      </c>
      <c r="AB3620" s="17">
        <f ca="1">f_risk_maxdownside(A3620,参数!$B$6,参数!$B$1)</f>
        <v>-48.7579966572532</v>
      </c>
      <c r="AC3620" s="17">
        <f ca="1">f_risk_maxdownside(A3620,参数!$B$4,参数!$B$1)</f>
        <v>-34.3061918132112</v>
      </c>
      <c r="AD3620" t="str">
        <f ca="1">f_risk_maxdownside_date(A3620,参数!$B$6,参数!$B$1)</f>
        <v>20160416-20190103</v>
      </c>
    </row>
    <row r="3621" spans="1:30">
      <c r="A3621" s="15" t="s">
        <v>3649</v>
      </c>
      <c r="B3621" t="str">
        <f>f_info_name(A3621)</f>
        <v>工银瑞信红利</v>
      </c>
      <c r="C3621" t="str">
        <f>f_info_setupdate(A3621)</f>
        <v>2007-07-18</v>
      </c>
      <c r="D3621" s="16">
        <f t="shared" si="56"/>
        <v>4940</v>
      </c>
      <c r="F3621" s="17">
        <f>f_netasset_total(A3621,参数!$B$1,100000000)</f>
        <v>6.2219873539</v>
      </c>
      <c r="G3621" s="17">
        <f ca="1">f_nav_adjustedreturn(A3621,参数!$B$2,参数!$B$1)</f>
        <v>92.8052851079802</v>
      </c>
      <c r="H3621" s="17">
        <f ca="1">f_nav_periodreturnrankingper(A3621,参数!$B$2,参数!$B$1,3)</f>
        <v>15.603532875368</v>
      </c>
      <c r="I3621" s="17">
        <f ca="1">f_nav_adjustedreturn(A3621,参数!$B$3,参数!$B$2)</f>
        <v>34.1504412382687</v>
      </c>
      <c r="J3621" s="17">
        <f ca="1">f_nav_periodreturnrankingper(A3621,参数!$B$3,参数!$B$2,3)</f>
        <v>66.8044077134986</v>
      </c>
      <c r="K3621" s="17">
        <f ca="1">f_nav_adjustedreturn(A3621,参数!$B$4,参数!$B$3)</f>
        <v>-26.921895792814</v>
      </c>
      <c r="L3621" s="17">
        <f ca="1">f_nav_periodreturnrankingper(A3621,参数!$B$4,参数!$B$3,3)</f>
        <v>65.807560137457</v>
      </c>
      <c r="M3621" s="17">
        <f ca="1">f_nav_adjustedreturn(A3621,参数!$B$5,参数!$B$4)</f>
        <v>24.9714067861227</v>
      </c>
      <c r="N3621" s="17">
        <f ca="1">f_nav_periodreturnrankingper(A3621,参数!$B$5,参数!$B$4,3)</f>
        <v>40.4669260700389</v>
      </c>
      <c r="O3621" s="17">
        <f ca="1">f_nav_adjustedreturn(A3621,参数!$B$6,参数!$B$5)</f>
        <v>3.58455882352941</v>
      </c>
      <c r="P3621" s="17">
        <f ca="1">f_nav_periodreturnrankingper(A3621,参数!$B$6,参数!$B$5,3)</f>
        <v>48.8517745302714</v>
      </c>
      <c r="Q3621" s="25">
        <f>f_return(A3621,1,参数!$B$1-365/2,参数!$B$1)</f>
        <v>104.349893395856</v>
      </c>
      <c r="R3621" s="25">
        <f ca="1">f_return(A3621,1,参数!$B$4,参数!$B$1)</f>
        <v>23.6180848263602</v>
      </c>
      <c r="S3621" s="25">
        <f ca="1">f_return(A3621,1,参数!$B$6,参数!$B$1)</f>
        <v>19.3548548555199</v>
      </c>
      <c r="T3621" t="str">
        <f>f_info_investtype(A3621)</f>
        <v>偏股混合型基金</v>
      </c>
      <c r="U3621" t="str">
        <f>f_info_fundmanager(A3621)</f>
        <v>林念</v>
      </c>
      <c r="V3621">
        <f>f_info_manager_onthepostdays(A3621,1)</f>
        <v>1598</v>
      </c>
      <c r="W3621" s="25">
        <f ca="1">f_return_1w(A3621,"0",参数!$B$2)</f>
        <v>-3.42845618634669</v>
      </c>
      <c r="X3621" s="25">
        <f>f_return_1m(A3621,"0",参数!$B$1)</f>
        <v>14.1925492294018</v>
      </c>
      <c r="Y3621" s="25">
        <f>f_return_3m(A3621,0,参数!$B$1)</f>
        <v>36.7409427069754</v>
      </c>
      <c r="Z3621" s="25">
        <f>f_return_6m(A3621,0,参数!B3620)</f>
        <v>31.205905273268</v>
      </c>
      <c r="AA3621" t="str">
        <f>f_dq_status(A3621,参数!$B$1)</f>
        <v>开放申购|开放赎回</v>
      </c>
      <c r="AB3621" s="17">
        <f ca="1">f_risk_maxdownside(A3621,参数!$B$6,参数!$B$1)</f>
        <v>-31.5029489526134</v>
      </c>
      <c r="AC3621" s="17">
        <f ca="1">f_risk_maxdownside(A3621,参数!$B$4,参数!$B$1)</f>
        <v>-31.5029489526134</v>
      </c>
      <c r="AD3621" t="str">
        <f ca="1">f_risk_maxdownside_date(A3621,参数!$B$6,参数!$B$1)</f>
        <v>20180127-20190103</v>
      </c>
    </row>
    <row r="3622" spans="1:30">
      <c r="A3622" s="15" t="s">
        <v>3650</v>
      </c>
      <c r="B3622" t="str">
        <f>f_info_name(A3622)</f>
        <v>工银瑞信大盘蓝筹</v>
      </c>
      <c r="C3622" t="str">
        <f>f_info_setupdate(A3622)</f>
        <v>2008-08-04</v>
      </c>
      <c r="D3622" s="16">
        <f t="shared" si="56"/>
        <v>4557</v>
      </c>
      <c r="F3622" s="17">
        <f>f_netasset_total(A3622,参数!$B$1,100000000)</f>
        <v>4.926435118</v>
      </c>
      <c r="G3622" s="17">
        <f ca="1">f_nav_adjustedreturn(A3622,参数!$B$2,参数!$B$1)</f>
        <v>75.8074203964319</v>
      </c>
      <c r="H3622" s="17">
        <f ca="1">f_nav_periodreturnrankingper(A3622,参数!$B$2,参数!$B$1,3)</f>
        <v>37.6840039254171</v>
      </c>
      <c r="I3622" s="17">
        <f ca="1">f_nav_adjustedreturn(A3622,参数!$B$3,参数!$B$2)</f>
        <v>23.5943079911165</v>
      </c>
      <c r="J3622" s="17">
        <f ca="1">f_nav_periodreturnrankingper(A3622,参数!$B$3,参数!$B$2,3)</f>
        <v>87.8787878787879</v>
      </c>
      <c r="K3622" s="17">
        <f ca="1">f_nav_adjustedreturn(A3622,参数!$B$4,参数!$B$3)</f>
        <v>-19.7560975609756</v>
      </c>
      <c r="L3622" s="17">
        <f ca="1">f_nav_periodreturnrankingper(A3622,参数!$B$4,参数!$B$3,3)</f>
        <v>29.0378006872852</v>
      </c>
      <c r="M3622" s="17">
        <f ca="1">f_nav_adjustedreturn(A3622,参数!$B$5,参数!$B$4)</f>
        <v>40.6034140499691</v>
      </c>
      <c r="N3622" s="17">
        <f ca="1">f_nav_periodreturnrankingper(A3622,参数!$B$5,参数!$B$4,3)</f>
        <v>9.92217898832685</v>
      </c>
      <c r="O3622" s="17">
        <f ca="1">f_nav_adjustedreturn(A3622,参数!$B$6,参数!$B$5)</f>
        <v>10.8021390374331</v>
      </c>
      <c r="P3622" s="17">
        <f ca="1">f_nav_periodreturnrankingper(A3622,参数!$B$6,参数!$B$5,3)</f>
        <v>23.3820459290188</v>
      </c>
      <c r="Q3622" s="25">
        <f>f_return(A3622,1,参数!$B$1-365/2,参数!$B$1)</f>
        <v>80.9530625784032</v>
      </c>
      <c r="R3622" s="25">
        <f ca="1">f_return(A3622,1,参数!$B$4,参数!$B$1)</f>
        <v>20.3397591696618</v>
      </c>
      <c r="S3622" s="25">
        <f ca="1">f_return(A3622,1,参数!$B$6,参数!$B$1)</f>
        <v>21.8325068279933</v>
      </c>
      <c r="T3622" t="str">
        <f>f_info_investtype(A3622)</f>
        <v>偏股混合型基金</v>
      </c>
      <c r="U3622" t="str">
        <f>f_info_fundmanager(A3622)</f>
        <v>王筱苓</v>
      </c>
      <c r="V3622">
        <f>f_info_manager_onthepostdays(A3622,1)</f>
        <v>2990</v>
      </c>
      <c r="W3622" s="25">
        <f ca="1">f_return_1w(A3622,"0",参数!$B$2)</f>
        <v>-4.01310401310403</v>
      </c>
      <c r="X3622" s="25">
        <f>f_return_1m(A3622,"0",参数!$B$1)</f>
        <v>12.4706859741366</v>
      </c>
      <c r="Y3622" s="25">
        <f>f_return_3m(A3622,0,参数!$B$1)</f>
        <v>22.0653416496553</v>
      </c>
      <c r="Z3622" s="25">
        <f>f_return_6m(A3622,0,参数!B3621)</f>
        <v>27.2282255268494</v>
      </c>
      <c r="AA3622" t="str">
        <f>f_dq_status(A3622,参数!$B$1)</f>
        <v>开放申购|开放赎回</v>
      </c>
      <c r="AB3622" s="17">
        <f ca="1">f_risk_maxdownside(A3622,参数!$B$6,参数!$B$1)</f>
        <v>-23.5294117647059</v>
      </c>
      <c r="AC3622" s="17">
        <f ca="1">f_risk_maxdownside(A3622,参数!$B$4,参数!$B$1)</f>
        <v>-23.5294117647059</v>
      </c>
      <c r="AD3622" t="str">
        <f ca="1">f_risk_maxdownside_date(A3622,参数!$B$6,参数!$B$1)</f>
        <v>20180127-20190103</v>
      </c>
    </row>
    <row r="3623" spans="1:30">
      <c r="A3623" s="15" t="s">
        <v>3651</v>
      </c>
      <c r="B3623" t="str">
        <f>f_info_name(A3623)</f>
        <v>工银瑞信中小盘成长</v>
      </c>
      <c r="C3623" t="str">
        <f>f_info_setupdate(A3623)</f>
        <v>2010-02-10</v>
      </c>
      <c r="D3623" s="16">
        <f t="shared" si="56"/>
        <v>4002</v>
      </c>
      <c r="F3623" s="17">
        <f>f_netasset_total(A3623,参数!$B$1,100000000)</f>
        <v>25.0413356568</v>
      </c>
      <c r="G3623" s="17">
        <f ca="1">f_nav_adjustedreturn(A3623,参数!$B$2,参数!$B$1)</f>
        <v>130.966239813737</v>
      </c>
      <c r="H3623" s="17">
        <f ca="1">f_nav_periodreturnrankingper(A3623,参数!$B$2,参数!$B$1,3)</f>
        <v>0.490677134445535</v>
      </c>
      <c r="I3623" s="17">
        <f ca="1">f_nav_adjustedreturn(A3623,参数!$B$3,参数!$B$2)</f>
        <v>66.3117134559536</v>
      </c>
      <c r="J3623" s="17">
        <f ca="1">f_nav_periodreturnrankingper(A3623,参数!$B$3,参数!$B$2,3)</f>
        <v>11.9834710743802</v>
      </c>
      <c r="K3623" s="17">
        <f ca="1">f_nav_adjustedreturn(A3623,参数!$B$4,参数!$B$3)</f>
        <v>-21.4448669201521</v>
      </c>
      <c r="L3623" s="17">
        <f ca="1">f_nav_periodreturnrankingper(A3623,参数!$B$4,参数!$B$3,3)</f>
        <v>35.9106529209622</v>
      </c>
      <c r="M3623" s="17">
        <f ca="1">f_nav_adjustedreturn(A3623,参数!$B$5,参数!$B$4)</f>
        <v>-5.8613295210865</v>
      </c>
      <c r="N3623" s="17">
        <f ca="1">f_nav_periodreturnrankingper(A3623,参数!$B$5,参数!$B$4,3)</f>
        <v>95.7198443579767</v>
      </c>
      <c r="O3623" s="17">
        <f ca="1">f_nav_adjustedreturn(A3623,参数!$B$6,参数!$B$5)</f>
        <v>-3.7697052775874</v>
      </c>
      <c r="P3623" s="17">
        <f ca="1">f_nav_periodreturnrankingper(A3623,参数!$B$6,参数!$B$5,3)</f>
        <v>74.321503131524</v>
      </c>
      <c r="Q3623" s="25">
        <f>f_return(A3623,1,参数!$B$1-365/2,参数!$B$1)</f>
        <v>152.427889667032</v>
      </c>
      <c r="R3623" s="25">
        <f ca="1">f_return(A3623,1,参数!$B$4,参数!$B$1)</f>
        <v>44.4561687966806</v>
      </c>
      <c r="S3623" s="25">
        <f ca="1">f_return(A3623,1,参数!$B$6,参数!$B$1)</f>
        <v>22.1260026005035</v>
      </c>
      <c r="T3623" t="str">
        <f>f_info_investtype(A3623)</f>
        <v>偏股混合型基金</v>
      </c>
      <c r="U3623" t="str">
        <f>f_info_fundmanager(A3623)</f>
        <v>黄安乐</v>
      </c>
      <c r="V3623">
        <f>f_info_manager_onthepostdays(A3623,1)</f>
        <v>1051</v>
      </c>
      <c r="W3623" s="25">
        <f ca="1">f_return_1w(A3623,"0",参数!$B$2)</f>
        <v>3.30727600721587</v>
      </c>
      <c r="X3623" s="25">
        <f>f_return_1m(A3623,"0",参数!$B$1)</f>
        <v>9.97782705099778</v>
      </c>
      <c r="Y3623" s="25">
        <f>f_return_3m(A3623,0,参数!$B$1)</f>
        <v>39.5708758353852</v>
      </c>
      <c r="Z3623" s="25">
        <f>f_return_6m(A3623,0,参数!B3622)</f>
        <v>40.9498878085266</v>
      </c>
      <c r="AA3623" t="str">
        <f>f_dq_status(A3623,参数!$B$1)</f>
        <v>开放申购|开放赎回</v>
      </c>
      <c r="AB3623" s="17">
        <f ca="1">f_risk_maxdownside(A3623,参数!$B$6,参数!$B$1)</f>
        <v>-43.1013431013431</v>
      </c>
      <c r="AC3623" s="17">
        <f ca="1">f_risk_maxdownside(A3623,参数!$B$4,参数!$B$1)</f>
        <v>-29.2331055429005</v>
      </c>
      <c r="AD3623" t="str">
        <f ca="1">f_risk_maxdownside_date(A3623,参数!$B$6,参数!$B$1)</f>
        <v>20160715-20190103</v>
      </c>
    </row>
    <row r="3624" spans="1:30">
      <c r="A3624" s="15" t="s">
        <v>3652</v>
      </c>
      <c r="B3624" t="str">
        <f>f_info_name(A3624)</f>
        <v>工银瑞信消费服务A</v>
      </c>
      <c r="C3624" t="str">
        <f>f_info_setupdate(A3624)</f>
        <v>2011-04-21</v>
      </c>
      <c r="D3624" s="16">
        <f t="shared" si="56"/>
        <v>3567</v>
      </c>
      <c r="F3624" s="17">
        <f>f_netasset_total(A3624,参数!$B$1,100000000)</f>
        <v>5.7109954098</v>
      </c>
      <c r="G3624" s="17">
        <f ca="1">f_nav_adjustedreturn(A3624,参数!$B$2,参数!$B$1)</f>
        <v>94.7556615017878</v>
      </c>
      <c r="H3624" s="17">
        <f ca="1">f_nav_periodreturnrankingper(A3624,参数!$B$2,参数!$B$1,3)</f>
        <v>13.738959764475</v>
      </c>
      <c r="I3624" s="17">
        <f ca="1">f_nav_adjustedreturn(A3624,参数!$B$3,参数!$B$2)</f>
        <v>30.0775193798449</v>
      </c>
      <c r="J3624" s="17">
        <f ca="1">f_nav_periodreturnrankingper(A3624,参数!$B$3,参数!$B$2,3)</f>
        <v>74.5179063360882</v>
      </c>
      <c r="K3624" s="17">
        <f ca="1">f_nav_adjustedreturn(A3624,参数!$B$4,参数!$B$3)</f>
        <v>-20.6153846153846</v>
      </c>
      <c r="L3624" s="17">
        <f ca="1">f_nav_periodreturnrankingper(A3624,参数!$B$4,参数!$B$3,3)</f>
        <v>32.3024054982818</v>
      </c>
      <c r="M3624" s="17">
        <f ca="1">f_nav_adjustedreturn(A3624,参数!$B$5,参数!$B$4)</f>
        <v>36.314824668435</v>
      </c>
      <c r="N3624" s="17">
        <f ca="1">f_nav_periodreturnrankingper(A3624,参数!$B$5,参数!$B$4,3)</f>
        <v>17.1206225680934</v>
      </c>
      <c r="O3624" s="17">
        <f ca="1">f_nav_adjustedreturn(A3624,参数!$B$6,参数!$B$5)</f>
        <v>13.3333333333333</v>
      </c>
      <c r="P3624" s="17">
        <f ca="1">f_nav_periodreturnrankingper(A3624,参数!$B$6,参数!$B$5,3)</f>
        <v>15.866388308977</v>
      </c>
      <c r="Q3624" s="25">
        <f>f_return(A3624,1,参数!$B$1-365/2,参数!$B$1)</f>
        <v>96.9789310587211</v>
      </c>
      <c r="R3624" s="25">
        <f ca="1">f_return(A3624,1,参数!$B$4,参数!$B$1)</f>
        <v>26.1974590265115</v>
      </c>
      <c r="S3624" s="25">
        <f ca="1">f_return(A3624,1,参数!$B$6,参数!$B$1)</f>
        <v>25.1963542728505</v>
      </c>
      <c r="T3624" t="str">
        <f>f_info_investtype(A3624)</f>
        <v>偏股混合型基金</v>
      </c>
      <c r="U3624" t="str">
        <f>f_info_fundmanager(A3624)</f>
        <v>王筱苓</v>
      </c>
      <c r="V3624">
        <f>f_info_manager_onthepostdays(A3624,1)</f>
        <v>2235</v>
      </c>
      <c r="W3624" s="25">
        <f ca="1">f_return_1w(A3624,"0",参数!$B$2)</f>
        <v>-4.27837992013691</v>
      </c>
      <c r="X3624" s="25">
        <f>f_return_1m(A3624,"0",参数!$B$1)</f>
        <v>13.1578947368421</v>
      </c>
      <c r="Y3624" s="25">
        <f>f_return_3m(A3624,0,参数!$B$1)</f>
        <v>24.9713193116635</v>
      </c>
      <c r="Z3624" s="25">
        <f>f_return_6m(A3624,0,参数!B3623)</f>
        <v>33.9271255060729</v>
      </c>
      <c r="AA3624" t="str">
        <f>f_dq_status(A3624,参数!$B$1)</f>
        <v>开放申购|开放赎回</v>
      </c>
      <c r="AB3624" s="17">
        <f ca="1">f_risk_maxdownside(A3624,参数!$B$6,参数!$B$1)</f>
        <v>-27.1951219512195</v>
      </c>
      <c r="AC3624" s="17">
        <f ca="1">f_risk_maxdownside(A3624,参数!$B$4,参数!$B$1)</f>
        <v>-26.9277845777234</v>
      </c>
      <c r="AD3624" t="str">
        <f ca="1">f_risk_maxdownside_date(A3624,参数!$B$6,参数!$B$1)</f>
        <v>20180124-20190103</v>
      </c>
    </row>
    <row r="3625" spans="1:30">
      <c r="A3625" s="15" t="s">
        <v>3653</v>
      </c>
      <c r="B3625" t="str">
        <f>f_info_name(A3625)</f>
        <v>工银瑞信主题策略</v>
      </c>
      <c r="C3625" t="str">
        <f>f_info_setupdate(A3625)</f>
        <v>2011-10-24</v>
      </c>
      <c r="D3625" s="16">
        <f t="shared" si="56"/>
        <v>3381</v>
      </c>
      <c r="F3625" s="17">
        <f>f_netasset_total(A3625,参数!$B$1,100000000)</f>
        <v>16.503937162</v>
      </c>
      <c r="G3625" s="17">
        <f ca="1">f_nav_adjustedreturn(A3625,参数!$B$2,参数!$B$1)</f>
        <v>131.619870410367</v>
      </c>
      <c r="H3625" s="17">
        <f ca="1">f_nav_periodreturnrankingper(A3625,参数!$B$2,参数!$B$1,3)</f>
        <v>0.392541707556428</v>
      </c>
      <c r="I3625" s="17">
        <f ca="1">f_nav_adjustedreturn(A3625,参数!$B$3,参数!$B$2)</f>
        <v>59.5451412818746</v>
      </c>
      <c r="J3625" s="17">
        <f ca="1">f_nav_periodreturnrankingper(A3625,参数!$B$3,参数!$B$2,3)</f>
        <v>19.8347107438017</v>
      </c>
      <c r="K3625" s="17">
        <f ca="1">f_nav_adjustedreturn(A3625,参数!$B$4,参数!$B$3)</f>
        <v>-34.8743267504488</v>
      </c>
      <c r="L3625" s="17">
        <f ca="1">f_nav_periodreturnrankingper(A3625,参数!$B$4,参数!$B$3,3)</f>
        <v>94.8453608247423</v>
      </c>
      <c r="M3625" s="17">
        <f ca="1">f_nav_adjustedreturn(A3625,参数!$B$5,参数!$B$4)</f>
        <v>22.4175824175824</v>
      </c>
      <c r="N3625" s="17">
        <f ca="1">f_nav_periodreturnrankingper(A3625,参数!$B$5,参数!$B$4,3)</f>
        <v>46.692607003891</v>
      </c>
      <c r="O3625" s="17">
        <f ca="1">f_nav_adjustedreturn(A3625,参数!$B$6,参数!$B$5)</f>
        <v>-10.5314960629921</v>
      </c>
      <c r="P3625" s="17">
        <f ca="1">f_nav_periodreturnrankingper(A3625,参数!$B$6,参数!$B$5,3)</f>
        <v>89.3528183716075</v>
      </c>
      <c r="Q3625" s="25">
        <f>f_return(A3625,1,参数!$B$1-365/2,参数!$B$1)</f>
        <v>168.83639515703</v>
      </c>
      <c r="R3625" s="25">
        <f ca="1">f_return(A3625,1,参数!$B$4,参数!$B$1)</f>
        <v>33.9742105477628</v>
      </c>
      <c r="S3625" s="25">
        <f ca="1">f_return(A3625,1,参数!$B$6,参数!$B$1)</f>
        <v>21.3915229437633</v>
      </c>
      <c r="T3625" t="str">
        <f>f_info_investtype(A3625)</f>
        <v>偏股混合型基金</v>
      </c>
      <c r="U3625" t="str">
        <f>f_info_fundmanager(A3625)</f>
        <v>黄安乐</v>
      </c>
      <c r="V3625">
        <f>f_info_manager_onthepostdays(A3625,1)</f>
        <v>3368</v>
      </c>
      <c r="W3625" s="25">
        <f ca="1">f_return_1w(A3625,"0",参数!$B$2)</f>
        <v>2.52435783879539</v>
      </c>
      <c r="X3625" s="25">
        <f>f_return_1m(A3625,"0",参数!$B$1)</f>
        <v>11.9649196074337</v>
      </c>
      <c r="Y3625" s="25">
        <f>f_return_3m(A3625,0,参数!$B$1)</f>
        <v>45.6273764258555</v>
      </c>
      <c r="Z3625" s="25">
        <f>f_return_6m(A3625,0,参数!B3624)</f>
        <v>46.776050662061</v>
      </c>
      <c r="AA3625" t="str">
        <f>f_dq_status(A3625,参数!$B$1)</f>
        <v>开放申购|开放赎回</v>
      </c>
      <c r="AB3625" s="17">
        <f ca="1">f_risk_maxdownside(A3625,参数!$B$6,参数!$B$1)</f>
        <v>-45.0632911392405</v>
      </c>
      <c r="AC3625" s="17">
        <f ca="1">f_risk_maxdownside(A3625,参数!$B$4,参数!$B$1)</f>
        <v>-41.5619389587074</v>
      </c>
      <c r="AD3625" t="str">
        <f ca="1">f_risk_maxdownside_date(A3625,参数!$B$6,参数!$B$1)</f>
        <v>20171114-20190103</v>
      </c>
    </row>
    <row r="3626" spans="1:30">
      <c r="A3626" s="15" t="s">
        <v>3654</v>
      </c>
      <c r="B3626" t="str">
        <f>f_info_name(A3626)</f>
        <v>工银瑞信量化策略</v>
      </c>
      <c r="C3626" t="str">
        <f>f_info_setupdate(A3626)</f>
        <v>2012-04-26</v>
      </c>
      <c r="D3626" s="16">
        <f t="shared" si="56"/>
        <v>3196</v>
      </c>
      <c r="F3626" s="17">
        <f>f_netasset_total(A3626,参数!$B$1,100000000)</f>
        <v>5.3830081844</v>
      </c>
      <c r="G3626" s="17">
        <f ca="1">f_nav_adjustedreturn(A3626,参数!$B$2,参数!$B$1)</f>
        <v>77.7536860364267</v>
      </c>
      <c r="H3626" s="17">
        <f ca="1">f_nav_periodreturnrankingper(A3626,参数!$B$2,参数!$B$1,3)</f>
        <v>34.6418056918548</v>
      </c>
      <c r="I3626" s="17">
        <f ca="1">f_nav_adjustedreturn(A3626,参数!$B$3,参数!$B$2)</f>
        <v>56.2203109094997</v>
      </c>
      <c r="J3626" s="17">
        <f ca="1">f_nav_periodreturnrankingper(A3626,参数!$B$3,参数!$B$2,3)</f>
        <v>25.3443526170799</v>
      </c>
      <c r="K3626" s="17">
        <f ca="1">f_nav_adjustedreturn(A3626,参数!$B$4,参数!$B$3)</f>
        <v>-27.0004103405827</v>
      </c>
      <c r="L3626" s="17">
        <f ca="1">f_nav_periodreturnrankingper(A3626,参数!$B$4,参数!$B$3,3)</f>
        <v>66.4948453608247</v>
      </c>
      <c r="M3626" s="17">
        <f ca="1">f_nav_adjustedreturn(A3626,参数!$B$5,参数!$B$4)</f>
        <v>30.8226495726496</v>
      </c>
      <c r="N3626" s="17">
        <f ca="1">f_nav_periodreturnrankingper(A3626,参数!$B$5,参数!$B$4,3)</f>
        <v>27.0428015564202</v>
      </c>
      <c r="O3626" s="17">
        <f ca="1">f_nav_adjustedreturn(A3626,参数!$B$6,参数!$B$5)</f>
        <v>5.44943820224719</v>
      </c>
      <c r="P3626" s="17">
        <f ca="1">f_nav_periodreturnrankingper(A3626,参数!$B$6,参数!$B$5,3)</f>
        <v>41.9624217118998</v>
      </c>
      <c r="Q3626" s="25">
        <f>f_return(A3626,1,参数!$B$1-365/2,参数!$B$1)</f>
        <v>79.1644683289229</v>
      </c>
      <c r="R3626" s="25">
        <f ca="1">f_return(A3626,1,参数!$B$4,参数!$B$1)</f>
        <v>26.5315549338338</v>
      </c>
      <c r="S3626" s="25">
        <f ca="1">f_return(A3626,1,参数!$B$6,参数!$B$1)</f>
        <v>22.6211412565171</v>
      </c>
      <c r="T3626" t="str">
        <f>f_info_investtype(A3626)</f>
        <v>偏股混合型基金</v>
      </c>
      <c r="U3626" t="str">
        <f>f_info_fundmanager(A3626)</f>
        <v>游凛峰</v>
      </c>
      <c r="V3626">
        <f>f_info_manager_onthepostdays(A3626,1)</f>
        <v>3213</v>
      </c>
      <c r="W3626" s="25">
        <f ca="1">f_return_1w(A3626,"0",参数!$B$2)</f>
        <v>-0.945017182130572</v>
      </c>
      <c r="X3626" s="25">
        <f>f_return_1m(A3626,"0",参数!$B$1)</f>
        <v>12.8268648499862</v>
      </c>
      <c r="Y3626" s="25">
        <f>f_return_3m(A3626,0,参数!$B$1)</f>
        <v>26.5904879555281</v>
      </c>
      <c r="Z3626" s="25">
        <f>f_return_6m(A3626,0,参数!B3625)</f>
        <v>26.8262737875998</v>
      </c>
      <c r="AA3626" t="str">
        <f>f_dq_status(A3626,参数!$B$1)</f>
        <v>开放申购|开放赎回</v>
      </c>
      <c r="AB3626" s="17">
        <f ca="1">f_risk_maxdownside(A3626,参数!$B$6,参数!$B$1)</f>
        <v>-31.8497345855451</v>
      </c>
      <c r="AC3626" s="17">
        <f ca="1">f_risk_maxdownside(A3626,参数!$B$4,参数!$B$1)</f>
        <v>-31.8497345855451</v>
      </c>
      <c r="AD3626" t="str">
        <f ca="1">f_risk_maxdownside_date(A3626,参数!$B$6,参数!$B$1)</f>
        <v>20180127-20190103</v>
      </c>
    </row>
    <row r="3627" spans="1:30">
      <c r="A3627" s="15" t="s">
        <v>3655</v>
      </c>
      <c r="B3627" t="str">
        <f>f_info_name(A3627)</f>
        <v>工银瑞信精选平衡</v>
      </c>
      <c r="C3627" t="str">
        <f>f_info_setupdate(A3627)</f>
        <v>2006-07-13</v>
      </c>
      <c r="D3627" s="16">
        <f t="shared" si="56"/>
        <v>5310</v>
      </c>
      <c r="F3627" s="17">
        <f>f_netasset_total(A3627,参数!$B$1,100000000)</f>
        <v>17.480459201</v>
      </c>
      <c r="G3627" s="17">
        <f ca="1">f_nav_adjustedreturn(A3627,参数!$B$2,参数!$B$1)</f>
        <v>81.4615361981338</v>
      </c>
      <c r="H3627" s="17">
        <f ca="1">f_nav_periodreturnrankingper(A3627,参数!$B$2,参数!$B$1,3)</f>
        <v>29.5387634936212</v>
      </c>
      <c r="I3627" s="17">
        <f ca="1">f_nav_adjustedreturn(A3627,参数!$B$3,参数!$B$2)</f>
        <v>26.9876203576341</v>
      </c>
      <c r="J3627" s="17">
        <f ca="1">f_nav_periodreturnrankingper(A3627,参数!$B$3,参数!$B$2,3)</f>
        <v>81.5426997245179</v>
      </c>
      <c r="K3627" s="17">
        <f ca="1">f_nav_adjustedreturn(A3627,参数!$B$4,参数!$B$3)</f>
        <v>-30.9853806721094</v>
      </c>
      <c r="L3627" s="17">
        <f ca="1">f_nav_periodreturnrankingper(A3627,参数!$B$4,参数!$B$3,3)</f>
        <v>84.5360824742268</v>
      </c>
      <c r="M3627" s="17">
        <f ca="1">f_nav_adjustedreturn(A3627,参数!$B$5,参数!$B$4)</f>
        <v>14.1095001082017</v>
      </c>
      <c r="N3627" s="17">
        <f ca="1">f_nav_periodreturnrankingper(A3627,参数!$B$5,参数!$B$4,3)</f>
        <v>66.9260700389105</v>
      </c>
      <c r="O3627" s="17">
        <f ca="1">f_nav_adjustedreturn(A3627,参数!$B$6,参数!$B$5)</f>
        <v>-9.26216640300759</v>
      </c>
      <c r="P3627" s="17">
        <f ca="1">f_nav_periodreturnrankingper(A3627,参数!$B$6,参数!$B$5,3)</f>
        <v>86.8475991649269</v>
      </c>
      <c r="Q3627" s="25">
        <f>f_return(A3627,1,参数!$B$1-365/2,参数!$B$1)</f>
        <v>88.6868203179008</v>
      </c>
      <c r="R3627" s="25">
        <f ca="1">f_return(A3627,1,参数!$B$4,参数!$B$1)</f>
        <v>16.7081205930142</v>
      </c>
      <c r="S3627" s="25">
        <f ca="1">f_return(A3627,1,参数!$B$6,参数!$B$1)</f>
        <v>10.4375952335515</v>
      </c>
      <c r="T3627" t="str">
        <f>f_info_investtype(A3627)</f>
        <v>偏股混合型基金</v>
      </c>
      <c r="U3627" t="str">
        <f>f_info_fundmanager(A3627)</f>
        <v>王君正</v>
      </c>
      <c r="V3627">
        <f>f_info_manager_onthepostdays(A3627,1)</f>
        <v>731</v>
      </c>
      <c r="W3627" s="25">
        <f ca="1">f_return_1w(A3627,"0",参数!$B$2)</f>
        <v>-1.82900893236919</v>
      </c>
      <c r="X3627" s="25">
        <f>f_return_1m(A3627,"0",参数!$B$1)</f>
        <v>13.9162860180315</v>
      </c>
      <c r="Y3627" s="25">
        <f>f_return_3m(A3627,0,参数!$B$1)</f>
        <v>28.1950491415038</v>
      </c>
      <c r="Z3627" s="25">
        <f>f_return_6m(A3627,0,参数!B3626)</f>
        <v>35.3827655563578</v>
      </c>
      <c r="AA3627" t="str">
        <f>f_dq_status(A3627,参数!$B$1)</f>
        <v>开放申购|开放赎回</v>
      </c>
      <c r="AB3627" s="17">
        <f ca="1">f_risk_maxdownside(A3627,参数!$B$6,参数!$B$1)</f>
        <v>-37.3513225634653</v>
      </c>
      <c r="AC3627" s="17">
        <f ca="1">f_risk_maxdownside(A3627,参数!$B$4,参数!$B$1)</f>
        <v>-33.0741513369998</v>
      </c>
      <c r="AD3627" t="str">
        <f ca="1">f_risk_maxdownside_date(A3627,参数!$B$6,参数!$B$1)</f>
        <v>20171114-20181029,20171114-20181030</v>
      </c>
    </row>
    <row r="3628" spans="1:30">
      <c r="A3628" s="15" t="s">
        <v>3656</v>
      </c>
      <c r="B3628" t="str">
        <f>f_info_name(A3628)</f>
        <v>工银瑞信双利A</v>
      </c>
      <c r="C3628" t="str">
        <f>f_info_setupdate(A3628)</f>
        <v>2010-08-16</v>
      </c>
      <c r="D3628" s="16">
        <f t="shared" si="56"/>
        <v>3815</v>
      </c>
      <c r="F3628" s="17">
        <f>f_netasset_total(A3628,参数!$B$1,100000000)</f>
        <v>226.3906630096</v>
      </c>
      <c r="G3628" s="17">
        <f ca="1">f_nav_adjustedreturn(A3628,参数!$B$2,参数!$B$1)</f>
        <v>7.21975934135529</v>
      </c>
      <c r="H3628" s="17">
        <f ca="1">f_nav_periodreturnrankingper(A3628,参数!$B$2,参数!$B$1,3)</f>
        <v>66.9811320754717</v>
      </c>
      <c r="I3628" s="17">
        <f ca="1">f_nav_adjustedreturn(A3628,参数!$B$3,参数!$B$2)</f>
        <v>8.37336993822923</v>
      </c>
      <c r="J3628" s="17">
        <f ca="1">f_nav_periodreturnrankingper(A3628,参数!$B$3,参数!$B$2,3)</f>
        <v>48.936170212766</v>
      </c>
      <c r="K3628" s="17">
        <f ca="1">f_nav_adjustedreturn(A3628,参数!$B$4,参数!$B$3)</f>
        <v>8.9294238692886</v>
      </c>
      <c r="L3628" s="17">
        <f ca="1">f_nav_periodreturnrankingper(A3628,参数!$B$4,参数!$B$3,3)</f>
        <v>1.67064439140811</v>
      </c>
      <c r="M3628" s="17">
        <f ca="1">f_nav_adjustedreturn(A3628,参数!$B$5,参数!$B$4)</f>
        <v>1.46713615023475</v>
      </c>
      <c r="N3628" s="17">
        <f ca="1">f_nav_periodreturnrankingper(A3628,参数!$B$5,参数!$B$4,3)</f>
        <v>83.1491712707182</v>
      </c>
      <c r="O3628" s="17">
        <f ca="1">f_nav_adjustedreturn(A3628,参数!$B$6,参数!$B$5)</f>
        <v>6.23830318153463</v>
      </c>
      <c r="P3628" s="17">
        <f ca="1">f_nav_periodreturnrankingper(A3628,参数!$B$6,参数!$B$5,3)</f>
        <v>4.23728813559322</v>
      </c>
      <c r="Q3628" s="25">
        <f>f_return(A3628,1,参数!$B$1-365/2,参数!$B$1)</f>
        <v>6.77074354112466</v>
      </c>
      <c r="R3628" s="25">
        <f ca="1">f_return(A3628,1,参数!$B$4,参数!$B$1)</f>
        <v>8.16408436591241</v>
      </c>
      <c r="S3628" s="25">
        <f ca="1">f_return(A3628,1,参数!$B$6,参数!$B$1)</f>
        <v>6.41704995663566</v>
      </c>
      <c r="T3628" t="str">
        <f>f_info_investtype(A3628)</f>
        <v>混合债券型二级基金</v>
      </c>
      <c r="U3628" t="str">
        <f>f_info_fundmanager(A3628)</f>
        <v>欧阳凯,魏欣</v>
      </c>
      <c r="V3628">
        <f>f_info_manager_onthepostdays(A3628,1)</f>
        <v>3832</v>
      </c>
      <c r="W3628" s="25">
        <f ca="1">f_return_1w(A3628,"0",参数!$B$2)</f>
        <v>0</v>
      </c>
      <c r="X3628" s="25">
        <f>f_return_1m(A3628,"0",参数!$B$1)</f>
        <v>1.62064825930372</v>
      </c>
      <c r="Y3628" s="25">
        <f>f_return_3m(A3628,0,参数!$B$1)</f>
        <v>2.98053527980536</v>
      </c>
      <c r="Z3628" s="25">
        <f>f_return_6m(A3628,0,参数!B3627)</f>
        <v>3.29268292682927</v>
      </c>
      <c r="AA3628" t="str">
        <f>f_dq_status(A3628,参数!$B$1)</f>
        <v>暂停大额申购|开放赎回</v>
      </c>
      <c r="AB3628" s="17">
        <f ca="1">f_risk_maxdownside(A3628,参数!$B$6,参数!$B$1)</f>
        <v>-5.05394662123793</v>
      </c>
      <c r="AC3628" s="17">
        <f ca="1">f_risk_maxdownside(A3628,参数!$B$4,参数!$B$1)</f>
        <v>-3.26354679802957</v>
      </c>
      <c r="AD3628" t="str">
        <f ca="1">f_risk_maxdownside_date(A3628,参数!$B$6,参数!$B$1)</f>
        <v>20161110-20170510</v>
      </c>
    </row>
    <row r="3629" spans="1:30">
      <c r="A3629" s="15" t="s">
        <v>3657</v>
      </c>
      <c r="B3629" t="str">
        <f>f_info_name(A3629)</f>
        <v>工银瑞信添颐A</v>
      </c>
      <c r="C3629" t="str">
        <f>f_info_setupdate(A3629)</f>
        <v>2011-08-10</v>
      </c>
      <c r="D3629" s="16">
        <f t="shared" si="56"/>
        <v>3456</v>
      </c>
      <c r="F3629" s="17">
        <f>f_netasset_total(A3629,参数!$B$1,100000000)</f>
        <v>6.7890113416</v>
      </c>
      <c r="G3629" s="17">
        <f ca="1">f_nav_adjustedreturn(A3629,参数!$B$2,参数!$B$1)</f>
        <v>17.0004657661854</v>
      </c>
      <c r="H3629" s="17">
        <f ca="1">f_nav_periodreturnrankingper(A3629,参数!$B$2,参数!$B$1,3)</f>
        <v>19.4339622641509</v>
      </c>
      <c r="I3629" s="17">
        <f ca="1">f_nav_adjustedreturn(A3629,参数!$B$3,参数!$B$2)</f>
        <v>6.76280457483837</v>
      </c>
      <c r="J3629" s="17">
        <f ca="1">f_nav_periodreturnrankingper(A3629,参数!$B$3,参数!$B$2,3)</f>
        <v>63.4042553191489</v>
      </c>
      <c r="K3629" s="17">
        <f ca="1">f_nav_adjustedreturn(A3629,参数!$B$4,参数!$B$3)</f>
        <v>-5.27555346208196</v>
      </c>
      <c r="L3629" s="17">
        <f ca="1">f_nav_periodreturnrankingper(A3629,参数!$B$4,参数!$B$3,3)</f>
        <v>83.2935560859189</v>
      </c>
      <c r="M3629" s="17">
        <f ca="1">f_nav_adjustedreturn(A3629,参数!$B$5,参数!$B$4)</f>
        <v>6.29056415376934</v>
      </c>
      <c r="N3629" s="17">
        <f ca="1">f_nav_periodreturnrankingper(A3629,参数!$B$5,参数!$B$4,3)</f>
        <v>25.9668508287293</v>
      </c>
      <c r="O3629" s="17">
        <f ca="1">f_nav_adjustedreturn(A3629,参数!$B$6,参数!$B$5)</f>
        <v>0.754527162977873</v>
      </c>
      <c r="P3629" s="17">
        <f ca="1">f_nav_periodreturnrankingper(A3629,参数!$B$6,参数!$B$5,3)</f>
        <v>62.2881355932203</v>
      </c>
      <c r="Q3629" s="25">
        <f>f_return(A3629,1,参数!$B$1-365/2,参数!$B$1)</f>
        <v>21.300152931699</v>
      </c>
      <c r="R3629" s="25">
        <f ca="1">f_return(A3629,1,参数!$B$4,参数!$B$1)</f>
        <v>5.76313701565434</v>
      </c>
      <c r="S3629" s="25">
        <f ca="1">f_return(A3629,1,参数!$B$6,参数!$B$1)</f>
        <v>4.78482831825697</v>
      </c>
      <c r="T3629" t="str">
        <f>f_info_investtype(A3629)</f>
        <v>混合债券型二级基金</v>
      </c>
      <c r="U3629" t="str">
        <f>f_info_fundmanager(A3629)</f>
        <v>杜海涛,景晓达</v>
      </c>
      <c r="V3629">
        <f>f_info_manager_onthepostdays(A3629,1)</f>
        <v>3473</v>
      </c>
      <c r="W3629" s="25">
        <f ca="1">f_return_1w(A3629,"0",参数!$B$2)</f>
        <v>-0.463606861381559</v>
      </c>
      <c r="X3629" s="25">
        <f>f_return_1m(A3629,"0",参数!$B$1)</f>
        <v>3.33196215549157</v>
      </c>
      <c r="Y3629" s="25">
        <f>f_return_3m(A3629,0,参数!$B$1)</f>
        <v>9.88626421697288</v>
      </c>
      <c r="Z3629" s="25">
        <f>f_return_6m(A3629,0,参数!B3628)</f>
        <v>4.35153583617749</v>
      </c>
      <c r="AA3629" t="str">
        <f>f_dq_status(A3629,参数!$B$1)</f>
        <v>开放申购|开放赎回</v>
      </c>
      <c r="AB3629" s="17">
        <f ca="1">f_risk_maxdownside(A3629,参数!$B$6,参数!$B$1)</f>
        <v>-10.6741573033708</v>
      </c>
      <c r="AC3629" s="17">
        <f ca="1">f_risk_maxdownside(A3629,参数!$B$4,参数!$B$1)</f>
        <v>-10.6741573033708</v>
      </c>
      <c r="AD3629" t="str">
        <f ca="1">f_risk_maxdownside_date(A3629,参数!$B$6,参数!$B$1)</f>
        <v>20180206-20180628</v>
      </c>
    </row>
    <row r="3630" spans="1:30">
      <c r="A3630" s="15" t="s">
        <v>3658</v>
      </c>
      <c r="B3630" t="str">
        <f>f_info_name(A3630)</f>
        <v>工银瑞信灵活配置A</v>
      </c>
      <c r="C3630" t="str">
        <f>f_info_setupdate(A3630)</f>
        <v>2015-02-03</v>
      </c>
      <c r="D3630" s="16">
        <f t="shared" si="56"/>
        <v>2183</v>
      </c>
      <c r="F3630" s="17">
        <f>f_netasset_total(A3630,参数!$B$1,100000000)</f>
        <v>3.3359575647</v>
      </c>
      <c r="G3630" s="17">
        <f ca="1">f_nav_adjustedreturn(A3630,参数!$B$2,参数!$B$1)</f>
        <v>79.4947080914988</v>
      </c>
      <c r="H3630" s="17">
        <f ca="1">f_nav_periodreturnrankingper(A3630,参数!$B$2,参数!$B$1,3)</f>
        <v>16.4637374272102</v>
      </c>
      <c r="I3630" s="17">
        <f ca="1">f_nav_adjustedreturn(A3630,参数!$B$3,参数!$B$2)</f>
        <v>43.7334380213956</v>
      </c>
      <c r="J3630" s="17">
        <f ca="1">f_nav_periodreturnrankingper(A3630,参数!$B$3,参数!$B$2,3)</f>
        <v>24.5261984392419</v>
      </c>
      <c r="K3630" s="17">
        <f ca="1">f_nav_adjustedreturn(A3630,参数!$B$4,参数!$B$3)</f>
        <v>-10.5443371378402</v>
      </c>
      <c r="L3630" s="17">
        <f ca="1">f_nav_periodreturnrankingper(A3630,参数!$B$4,参数!$B$3,3)</f>
        <v>42.1052631578947</v>
      </c>
      <c r="M3630" s="17">
        <f ca="1">f_nav_adjustedreturn(A3630,参数!$B$5,参数!$B$4)</f>
        <v>4.01459854014597</v>
      </c>
      <c r="N3630" s="17">
        <f ca="1">f_nav_periodreturnrankingper(A3630,参数!$B$5,参数!$B$4,3)</f>
        <v>80.2994483845548</v>
      </c>
      <c r="O3630" s="17">
        <f ca="1">f_nav_adjustedreturn(A3630,参数!$B$6,参数!$B$5)</f>
        <v>0.274473924977138</v>
      </c>
      <c r="P3630" s="17">
        <f ca="1">f_nav_periodreturnrankingper(A3630,参数!$B$6,参数!$B$5,3)</f>
        <v>73.6054421768708</v>
      </c>
      <c r="Q3630" s="25">
        <f>f_return(A3630,1,参数!$B$1-365/2,参数!$B$1)</f>
        <v>79.1426873904713</v>
      </c>
      <c r="R3630" s="25">
        <f ca="1">f_return(A3630,1,参数!$B$4,参数!$B$1)</f>
        <v>32.1179925198363</v>
      </c>
      <c r="S3630" s="25">
        <f ca="1">f_return(A3630,1,参数!$B$6,参数!$B$1)</f>
        <v>19.1628086006993</v>
      </c>
      <c r="T3630" t="str">
        <f>f_info_investtype(A3630)</f>
        <v>灵活配置型基金</v>
      </c>
      <c r="U3630" t="str">
        <f>f_info_fundmanager(A3630)</f>
        <v>李昱</v>
      </c>
      <c r="V3630">
        <f>f_info_manager_onthepostdays(A3630,1)</f>
        <v>1073</v>
      </c>
      <c r="W3630" s="25">
        <f ca="1">f_return_1w(A3630,"0",参数!$B$2)</f>
        <v>0.342583076396019</v>
      </c>
      <c r="X3630" s="25">
        <f>f_return_1m(A3630,"0",参数!$B$1)</f>
        <v>13.6145567705407</v>
      </c>
      <c r="Y3630" s="25">
        <f>f_return_3m(A3630,0,参数!$B$1)</f>
        <v>26.2402151467128</v>
      </c>
      <c r="Z3630" s="25">
        <f>f_return_6m(A3630,0,参数!B3629)</f>
        <v>25.6916996047431</v>
      </c>
      <c r="AA3630" t="str">
        <f>f_dq_status(A3630,参数!$B$1)</f>
        <v>暂停大额申购|开放赎回</v>
      </c>
      <c r="AB3630" s="17">
        <f ca="1">f_risk_maxdownside(A3630,参数!$B$6,参数!$B$1)</f>
        <v>-16.742120099086</v>
      </c>
      <c r="AC3630" s="17">
        <f ca="1">f_risk_maxdownside(A3630,参数!$B$4,参数!$B$1)</f>
        <v>-16.742120099086</v>
      </c>
      <c r="AD3630" t="str">
        <f ca="1">f_risk_maxdownside_date(A3630,参数!$B$6,参数!$B$1)</f>
        <v>20180523-20181018</v>
      </c>
    </row>
    <row r="3631" spans="1:30">
      <c r="A3631" s="15" t="s">
        <v>3659</v>
      </c>
      <c r="B3631" t="str">
        <f>f_info_name(A3631)</f>
        <v>工银瑞信优质精选</v>
      </c>
      <c r="C3631" t="str">
        <f>f_info_setupdate(A3631)</f>
        <v>2016-02-19</v>
      </c>
      <c r="D3631" s="16">
        <f t="shared" si="56"/>
        <v>1802</v>
      </c>
      <c r="F3631" s="17">
        <f>f_netasset_total(A3631,参数!$B$1,100000000)</f>
        <v>1.8725910655</v>
      </c>
      <c r="G3631" s="17">
        <f ca="1">f_nav_adjustedreturn(A3631,参数!$B$2,参数!$B$1)</f>
        <v>96.5480616038237</v>
      </c>
      <c r="H3631" s="17">
        <f ca="1">f_nav_periodreturnrankingper(A3631,参数!$B$2,参数!$B$1,3)</f>
        <v>6.88194812069878</v>
      </c>
      <c r="I3631" s="17">
        <f ca="1">f_nav_adjustedreturn(A3631,参数!$B$3,参数!$B$2)</f>
        <v>38.659793814433</v>
      </c>
      <c r="J3631" s="17">
        <f ca="1">f_nav_periodreturnrankingper(A3631,参数!$B$3,参数!$B$2,3)</f>
        <v>31.3266443701226</v>
      </c>
      <c r="K3631" s="17">
        <f ca="1">f_nav_adjustedreturn(A3631,参数!$B$4,参数!$B$3)</f>
        <v>-20.4918032786885</v>
      </c>
      <c r="L3631" s="17">
        <f ca="1">f_nav_periodreturnrankingper(A3631,参数!$B$4,参数!$B$3,3)</f>
        <v>67.3940949935815</v>
      </c>
      <c r="M3631" s="17">
        <f ca="1">f_nav_adjustedreturn(A3631,参数!$B$5,参数!$B$4)</f>
        <v>23.1375358166189</v>
      </c>
      <c r="N3631" s="17">
        <f ca="1">f_nav_periodreturnrankingper(A3631,参数!$B$5,参数!$B$4,3)</f>
        <v>18.0457052797478</v>
      </c>
      <c r="O3631" s="17">
        <f ca="1">f_nav_adjustedreturn(A3631,参数!$B$6,参数!$B$5)</f>
        <v>0</v>
      </c>
      <c r="P3631" s="17">
        <f ca="1">f_nav_periodreturnrankingper(A3631,参数!$B$6,参数!$B$5,3)</f>
        <v>0</v>
      </c>
      <c r="Q3631" s="25">
        <f>f_return(A3631,1,参数!$B$1-365/2,参数!$B$1)</f>
        <v>107.271344831609</v>
      </c>
      <c r="R3631" s="25">
        <f ca="1">f_return(A3631,1,参数!$B$4,参数!$B$1)</f>
        <v>29.3723899519452</v>
      </c>
      <c r="S3631" s="25">
        <f ca="1">f_return(A3631,1,参数!$B$6,参数!$B$1)</f>
        <v>0</v>
      </c>
      <c r="T3631" t="str">
        <f>f_info_investtype(A3631)</f>
        <v>灵活配置型基金</v>
      </c>
      <c r="U3631" t="str">
        <f>f_info_fundmanager(A3631)</f>
        <v>胡志利</v>
      </c>
      <c r="V3631">
        <f>f_info_manager_onthepostdays(A3631,1)</f>
        <v>1478</v>
      </c>
      <c r="W3631" s="25">
        <f ca="1">f_return_1w(A3631,"0",参数!$B$2)</f>
        <v>-2.43523316062176</v>
      </c>
      <c r="X3631" s="25">
        <f>f_return_1m(A3631,"0",参数!$B$1)</f>
        <v>15.6924038762113</v>
      </c>
      <c r="Y3631" s="25">
        <f>f_return_3m(A3631,0,参数!$B$1)</f>
        <v>30.962491153574</v>
      </c>
      <c r="Z3631" s="25">
        <f>f_return_6m(A3631,0,参数!B3630)</f>
        <v>37.3935579415031</v>
      </c>
      <c r="AA3631" t="str">
        <f>f_dq_status(A3631,参数!$B$1)</f>
        <v>开放申购|开放赎回</v>
      </c>
      <c r="AB3631" s="17">
        <f ca="1">f_risk_maxdownside(A3631,参数!$B$6,参数!$B$1)</f>
        <v>-24.7967479674797</v>
      </c>
      <c r="AC3631" s="17">
        <f ca="1">f_risk_maxdownside(A3631,参数!$B$4,参数!$B$1)</f>
        <v>-24.6655031995346</v>
      </c>
      <c r="AD3631" t="str">
        <f ca="1">f_risk_maxdownside_date(A3631,参数!$B$6,参数!$B$1)</f>
        <v>20180124-20190103</v>
      </c>
    </row>
    <row r="3632" spans="1:30">
      <c r="A3632" s="15" t="s">
        <v>3660</v>
      </c>
      <c r="B3632" t="str">
        <f>f_info_name(A3632)</f>
        <v>国金鑫新</v>
      </c>
      <c r="C3632" t="str">
        <f>f_info_setupdate(A3632)</f>
        <v>2015-07-03</v>
      </c>
      <c r="D3632" s="16">
        <f t="shared" si="56"/>
        <v>2033</v>
      </c>
      <c r="F3632" s="17">
        <f>f_netasset_total(A3632,参数!$B$1,100000000)</f>
        <v>0.013919424</v>
      </c>
      <c r="G3632" s="17">
        <f ca="1">f_nav_adjustedreturn(A3632,参数!$B$2,参数!$B$1)</f>
        <v>-0.688976377952767</v>
      </c>
      <c r="H3632" s="17">
        <f ca="1">f_nav_periodreturnrankingper(A3632,参数!$B$2,参数!$B$1,3)</f>
        <v>99.8411858125992</v>
      </c>
      <c r="I3632" s="17">
        <f ca="1">f_nav_adjustedreturn(A3632,参数!$B$3,参数!$B$2)</f>
        <v>5.06721820062048</v>
      </c>
      <c r="J3632" s="17">
        <f ca="1">f_nav_periodreturnrankingper(A3632,参数!$B$3,参数!$B$2,3)</f>
        <v>93.5340022296544</v>
      </c>
      <c r="K3632" s="17">
        <f ca="1">f_nav_adjustedreturn(A3632,参数!$B$4,参数!$B$3)</f>
        <v>-25.5581216320246</v>
      </c>
      <c r="L3632" s="17">
        <f ca="1">f_nav_periodreturnrankingper(A3632,参数!$B$4,参数!$B$3,3)</f>
        <v>84.7240051347882</v>
      </c>
      <c r="M3632" s="17">
        <f ca="1">f_nav_adjustedreturn(A3632,参数!$B$5,参数!$B$4)</f>
        <v>28.3037475345168</v>
      </c>
      <c r="N3632" s="17">
        <f ca="1">f_nav_periodreturnrankingper(A3632,参数!$B$5,参数!$B$4,3)</f>
        <v>11.9779353821907</v>
      </c>
      <c r="O3632" s="17">
        <f ca="1">f_nav_adjustedreturn(A3632,参数!$B$6,参数!$B$5)</f>
        <v>1.19760479041916</v>
      </c>
      <c r="P3632" s="17">
        <f ca="1">f_nav_periodreturnrankingper(A3632,参数!$B$6,参数!$B$5,3)</f>
        <v>68.843537414966</v>
      </c>
      <c r="Q3632" s="25">
        <f>f_return(A3632,1,参数!$B$1-365/2,参数!$B$1)</f>
        <v>-0.587194649470579</v>
      </c>
      <c r="R3632" s="25">
        <f ca="1">f_return(A3632,1,参数!$B$4,参数!$B$1)</f>
        <v>-8.06927024438995</v>
      </c>
      <c r="S3632" s="25">
        <f ca="1">f_return(A3632,1,参数!$B$6,参数!$B$1)</f>
        <v>0.139179119519728</v>
      </c>
      <c r="T3632" t="str">
        <f>f_info_investtype(A3632)</f>
        <v>灵活配置型基金</v>
      </c>
      <c r="U3632" t="str">
        <f>f_info_fundmanager(A3632)</f>
        <v>宫雪</v>
      </c>
      <c r="V3632">
        <f>f_info_manager_onthepostdays(A3632,1)</f>
        <v>2050</v>
      </c>
      <c r="W3632" s="25">
        <f ca="1">f_return_1w(A3632,"0",参数!$B$2)</f>
        <v>-1.26336248785227</v>
      </c>
      <c r="X3632" s="25">
        <f>f_return_1m(A3632,"0",参数!$B$1)</f>
        <v>2.43654822335024</v>
      </c>
      <c r="Y3632" s="25">
        <f>f_return_3m(A3632,0,参数!$B$1)</f>
        <v>1.81634712411704</v>
      </c>
      <c r="Z3632" s="25">
        <f>f_return_6m(A3632,0,参数!B3631)</f>
        <v>-0.785083415112857</v>
      </c>
      <c r="AA3632" t="str">
        <f>f_dq_status(A3632,参数!$B$1)</f>
        <v>开放申购|开放赎回</v>
      </c>
      <c r="AB3632" s="17">
        <f ca="1">f_risk_maxdownside(A3632,参数!$B$6,参数!$B$1)</f>
        <v>-29.4567712318286</v>
      </c>
      <c r="AC3632" s="17">
        <f ca="1">f_risk_maxdownside(A3632,参数!$B$4,参数!$B$1)</f>
        <v>-29.1314373558801</v>
      </c>
      <c r="AD3632" t="str">
        <f ca="1">f_risk_maxdownside_date(A3632,参数!$B$6,参数!$B$1)</f>
        <v>20180124-20190807,20180124-20190809</v>
      </c>
    </row>
    <row r="3633" spans="1:30">
      <c r="A3633" s="15" t="s">
        <v>3661</v>
      </c>
      <c r="B3633" t="str">
        <f>f_info_name(A3633)</f>
        <v>财通多策略精选</v>
      </c>
      <c r="C3633" t="str">
        <f>f_info_setupdate(A3633)</f>
        <v>2015-07-01</v>
      </c>
      <c r="D3633" s="16">
        <f t="shared" si="56"/>
        <v>2035</v>
      </c>
      <c r="F3633" s="17">
        <f>f_netasset_total(A3633,参数!$B$1,100000000)</f>
        <v>3.8574308231</v>
      </c>
      <c r="G3633" s="17">
        <f ca="1">f_nav_adjustedreturn(A3633,参数!$B$2,参数!$B$1)</f>
        <v>75.9600614439324</v>
      </c>
      <c r="H3633" s="17">
        <f ca="1">f_nav_periodreturnrankingper(A3633,参数!$B$2,参数!$B$1,3)</f>
        <v>19.4282689253573</v>
      </c>
      <c r="I3633" s="17">
        <f ca="1">f_nav_adjustedreturn(A3633,参数!$B$3,参数!$B$2)</f>
        <v>36.6211962224554</v>
      </c>
      <c r="J3633" s="17">
        <f ca="1">f_nav_periodreturnrankingper(A3633,参数!$B$3,参数!$B$2,3)</f>
        <v>34.5039018952062</v>
      </c>
      <c r="K3633" s="17">
        <f ca="1">f_nav_adjustedreturn(A3633,参数!$B$4,参数!$B$3)</f>
        <v>-21.5637860082305</v>
      </c>
      <c r="L3633" s="17">
        <f ca="1">f_nav_periodreturnrankingper(A3633,参数!$B$4,参数!$B$3,3)</f>
        <v>71.7586649550706</v>
      </c>
      <c r="M3633" s="17">
        <f ca="1">f_nav_adjustedreturn(A3633,参数!$B$5,参数!$B$4)</f>
        <v>18.7866927592955</v>
      </c>
      <c r="N3633" s="17">
        <f ca="1">f_nav_periodreturnrankingper(A3633,参数!$B$5,参数!$B$4,3)</f>
        <v>25.3743104806935</v>
      </c>
      <c r="O3633" s="17">
        <f ca="1">f_nav_adjustedreturn(A3633,参数!$B$6,参数!$B$5)</f>
        <v>4.17940876656473</v>
      </c>
      <c r="P3633" s="17">
        <f ca="1">f_nav_periodreturnrankingper(A3633,参数!$B$6,参数!$B$5,3)</f>
        <v>36.3265306122449</v>
      </c>
      <c r="Q3633" s="25">
        <f>f_return(A3633,1,参数!$B$1-365/2,参数!$B$1)</f>
        <v>69.4798198323545</v>
      </c>
      <c r="R3633" s="25">
        <f ca="1">f_return(A3633,1,参数!$B$4,参数!$B$1)</f>
        <v>23.5186386414828</v>
      </c>
      <c r="S3633" s="25">
        <f ca="1">f_return(A3633,1,参数!$B$6,参数!$B$1)</f>
        <v>18.4651392235709</v>
      </c>
      <c r="T3633" t="str">
        <f>f_info_investtype(A3633)</f>
        <v>灵活配置型基金</v>
      </c>
      <c r="U3633" t="str">
        <f>f_info_fundmanager(A3633)</f>
        <v>梁辰</v>
      </c>
      <c r="V3633">
        <f>f_info_manager_onthepostdays(A3633,1)</f>
        <v>449</v>
      </c>
      <c r="W3633" s="25">
        <f ca="1">f_return_1w(A3633,"0",参数!$B$2)</f>
        <v>4.57831325301204</v>
      </c>
      <c r="X3633" s="25">
        <f>f_return_1m(A3633,"0",参数!$B$1)</f>
        <v>12.139011257954</v>
      </c>
      <c r="Y3633" s="25">
        <f>f_return_3m(A3633,0,参数!$B$1)</f>
        <v>23.9048134126555</v>
      </c>
      <c r="Z3633" s="25">
        <f>f_return_6m(A3633,0,参数!B3632)</f>
        <v>31.3005936319482</v>
      </c>
      <c r="AA3633" t="str">
        <f>f_dq_status(A3633,参数!$B$1)</f>
        <v>开放申购|开放赎回</v>
      </c>
      <c r="AB3633" s="17">
        <f ca="1">f_risk_maxdownside(A3633,参数!$B$6,参数!$B$1)</f>
        <v>-26.1254019292604</v>
      </c>
      <c r="AC3633" s="17">
        <f ca="1">f_risk_maxdownside(A3633,参数!$B$4,参数!$B$1)</f>
        <v>-26.1254019292604</v>
      </c>
      <c r="AD3633" t="str">
        <f ca="1">f_risk_maxdownside_date(A3633,参数!$B$6,参数!$B$1)</f>
        <v>20180403-20190103</v>
      </c>
    </row>
    <row r="3634" spans="1:30">
      <c r="A3634" s="15" t="s">
        <v>3662</v>
      </c>
      <c r="B3634" t="str">
        <f>f_info_name(A3634)</f>
        <v>长信价值优选</v>
      </c>
      <c r="C3634" t="str">
        <f>f_info_setupdate(A3634)</f>
        <v>2019-02-26</v>
      </c>
      <c r="D3634" s="16">
        <f t="shared" si="56"/>
        <v>699</v>
      </c>
      <c r="F3634" s="17">
        <f>f_netasset_total(A3634,参数!$B$1,100000000)</f>
        <v>0.8831027531</v>
      </c>
      <c r="G3634" s="17">
        <f ca="1">f_nav_adjustedreturn(A3634,参数!$B$2,参数!$B$1)</f>
        <v>41.8133395090319</v>
      </c>
      <c r="H3634" s="17">
        <f ca="1">f_nav_periodreturnrankingper(A3634,参数!$B$2,参数!$B$1,3)</f>
        <v>86.4573110893032</v>
      </c>
      <c r="I3634" s="17">
        <f ca="1">f_nav_adjustedreturn(A3634,参数!$B$3,参数!$B$2)</f>
        <v>0</v>
      </c>
      <c r="J3634" s="17">
        <f ca="1">f_nav_periodreturnrankingper(A3634,参数!$B$3,参数!$B$2,3)</f>
        <v>0</v>
      </c>
      <c r="K3634" s="17">
        <f ca="1">f_nav_adjustedreturn(A3634,参数!$B$4,参数!$B$3)</f>
        <v>0</v>
      </c>
      <c r="L3634" s="17">
        <f ca="1">f_nav_periodreturnrankingper(A3634,参数!$B$4,参数!$B$3,3)</f>
        <v>0</v>
      </c>
      <c r="M3634" s="17">
        <f ca="1">f_nav_adjustedreturn(A3634,参数!$B$5,参数!$B$4)</f>
        <v>0</v>
      </c>
      <c r="N3634" s="17">
        <f ca="1">f_nav_periodreturnrankingper(A3634,参数!$B$5,参数!$B$4,3)</f>
        <v>0</v>
      </c>
      <c r="O3634" s="17">
        <f ca="1">f_nav_adjustedreturn(A3634,参数!$B$6,参数!$B$5)</f>
        <v>0</v>
      </c>
      <c r="P3634" s="17">
        <f ca="1">f_nav_periodreturnrankingper(A3634,参数!$B$6,参数!$B$5,3)</f>
        <v>0</v>
      </c>
      <c r="Q3634" s="25">
        <f>f_return(A3634,1,参数!$B$1-365/2,参数!$B$1)</f>
        <v>59.4895248527661</v>
      </c>
      <c r="R3634" s="25">
        <f ca="1">f_return(A3634,1,参数!$B$4,参数!$B$1)</f>
        <v>0</v>
      </c>
      <c r="S3634" s="25">
        <f ca="1">f_return(A3634,1,参数!$B$6,参数!$B$1)</f>
        <v>0</v>
      </c>
      <c r="T3634" t="str">
        <f>f_info_investtype(A3634)</f>
        <v>偏股混合型基金</v>
      </c>
      <c r="U3634" t="str">
        <f>f_info_fundmanager(A3634)</f>
        <v>吴晖</v>
      </c>
      <c r="V3634">
        <f>f_info_manager_onthepostdays(A3634,1)</f>
        <v>654</v>
      </c>
      <c r="W3634" s="25">
        <f ca="1">f_return_1w(A3634,"0",参数!$B$2)</f>
        <v>-2.74774774774774</v>
      </c>
      <c r="X3634" s="25">
        <f>f_return_1m(A3634,"0",参数!$B$1)</f>
        <v>16.1073189230186</v>
      </c>
      <c r="Y3634" s="25">
        <f>f_return_3m(A3634,0,参数!$B$1)</f>
        <v>23.3084977849376</v>
      </c>
      <c r="Z3634" s="25">
        <f>f_return_6m(A3634,0,参数!B3633)</f>
        <v>25.1970074812968</v>
      </c>
      <c r="AA3634" t="str">
        <f>f_dq_status(A3634,参数!$B$1)</f>
        <v>暂停大额申购|开放赎回</v>
      </c>
      <c r="AB3634" s="17">
        <f ca="1">f_risk_maxdownside(A3634,参数!$B$6,参数!$B$1)</f>
        <v>-12.5718708536046</v>
      </c>
      <c r="AC3634" s="17">
        <f ca="1">f_risk_maxdownside(A3634,参数!$B$4,参数!$B$1)</f>
        <v>-12.5718708536046</v>
      </c>
      <c r="AD3634" t="str">
        <f ca="1">f_risk_maxdownside_date(A3634,参数!$B$6,参数!$B$1)</f>
        <v>20200306-20200323</v>
      </c>
    </row>
    <row r="3635" spans="1:30">
      <c r="A3635" s="15" t="s">
        <v>3663</v>
      </c>
      <c r="B3635" t="str">
        <f>f_info_name(A3635)</f>
        <v>财通多策略升级</v>
      </c>
      <c r="C3635" t="str">
        <f>f_info_setupdate(A3635)</f>
        <v>2016-03-09</v>
      </c>
      <c r="D3635" s="16">
        <f t="shared" si="56"/>
        <v>1783</v>
      </c>
      <c r="F3635" s="17">
        <f>f_netasset_total(A3635,参数!$B$1,100000000)</f>
        <v>3.9517339021</v>
      </c>
      <c r="G3635" s="17">
        <f ca="1">f_nav_adjustedreturn(A3635,参数!$B$2,参数!$B$1)</f>
        <v>27.5189599133261</v>
      </c>
      <c r="H3635" s="17">
        <f ca="1">f_nav_periodreturnrankingper(A3635,参数!$B$2,参数!$B$1,3)</f>
        <v>66.4372683959767</v>
      </c>
      <c r="I3635" s="17">
        <f ca="1">f_nav_adjustedreturn(A3635,参数!$B$3,参数!$B$2)</f>
        <v>21.6073781291173</v>
      </c>
      <c r="J3635" s="17">
        <f ca="1">f_nav_periodreturnrankingper(A3635,参数!$B$3,参数!$B$2,3)</f>
        <v>56.1315496098105</v>
      </c>
      <c r="K3635" s="17">
        <f ca="1">f_nav_adjustedreturn(A3635,参数!$B$4,参数!$B$3)</f>
        <v>-24.702380952381</v>
      </c>
      <c r="L3635" s="17">
        <f ca="1">f_nav_periodreturnrankingper(A3635,参数!$B$4,参数!$B$3,3)</f>
        <v>82.413350449294</v>
      </c>
      <c r="M3635" s="17">
        <f ca="1">f_nav_adjustedreturn(A3635,参数!$B$5,参数!$B$4)</f>
        <v>-1.46484375000001</v>
      </c>
      <c r="N3635" s="17">
        <f ca="1">f_nav_periodreturnrankingper(A3635,参数!$B$5,参数!$B$4,3)</f>
        <v>94.3262411347518</v>
      </c>
      <c r="O3635" s="17">
        <f ca="1">f_nav_adjustedreturn(A3635,参数!$B$6,参数!$B$5)</f>
        <v>0</v>
      </c>
      <c r="P3635" s="17">
        <f ca="1">f_nav_periodreturnrankingper(A3635,参数!$B$6,参数!$B$5,3)</f>
        <v>0</v>
      </c>
      <c r="Q3635" s="25">
        <f>f_return(A3635,1,参数!$B$1-365/2,参数!$B$1)</f>
        <v>15.8212677428262</v>
      </c>
      <c r="R3635" s="25">
        <f ca="1">f_return(A3635,1,参数!$B$4,参数!$B$1)</f>
        <v>5.29752671508774</v>
      </c>
      <c r="S3635" s="25">
        <f ca="1">f_return(A3635,1,参数!$B$6,参数!$B$1)</f>
        <v>0</v>
      </c>
      <c r="T3635" t="str">
        <f>f_info_investtype(A3635)</f>
        <v>灵活配置型基金</v>
      </c>
      <c r="U3635" t="str">
        <f>f_info_fundmanager(A3635)</f>
        <v>谈洁颖</v>
      </c>
      <c r="V3635">
        <f>f_info_manager_onthepostdays(A3635,1)</f>
        <v>1175</v>
      </c>
      <c r="W3635" s="25">
        <f ca="1">f_return_1w(A3635,"0",参数!$B$2)</f>
        <v>-3.65344467640918</v>
      </c>
      <c r="X3635" s="25">
        <f>f_return_1m(A3635,"0",参数!$B$1)</f>
        <v>10.8286252354049</v>
      </c>
      <c r="Y3635" s="25">
        <f>f_return_3m(A3635,0,参数!$B$1)</f>
        <v>16.1895360315894</v>
      </c>
      <c r="Z3635" s="25">
        <f>f_return_6m(A3635,0,参数!B3634)</f>
        <v>-5.30240265120133</v>
      </c>
      <c r="AA3635" t="str">
        <f>f_dq_status(A3635,参数!$B$1)</f>
        <v>开放申购|开放赎回</v>
      </c>
      <c r="AB3635" s="17">
        <f ca="1">f_risk_maxdownside(A3635,参数!$B$6,参数!$B$1)</f>
        <v>-33.1192660550459</v>
      </c>
      <c r="AC3635" s="17">
        <f ca="1">f_risk_maxdownside(A3635,参数!$B$4,参数!$B$1)</f>
        <v>-28.3889980353635</v>
      </c>
      <c r="AD3635" t="str">
        <f ca="1">f_risk_maxdownside_date(A3635,参数!$B$6,参数!$B$1)</f>
        <v>20170317-20190103</v>
      </c>
    </row>
    <row r="3636" spans="1:30">
      <c r="A3636" s="15" t="s">
        <v>3664</v>
      </c>
      <c r="B3636" t="str">
        <f>f_info_name(A3636)</f>
        <v>国泰融丰外延增长</v>
      </c>
      <c r="C3636" t="str">
        <f>f_info_setupdate(A3636)</f>
        <v>2016-05-26</v>
      </c>
      <c r="D3636" s="16">
        <f t="shared" si="56"/>
        <v>1705</v>
      </c>
      <c r="F3636" s="17">
        <f>f_netasset_total(A3636,参数!$B$1,100000000)</f>
        <v>7.9114708367</v>
      </c>
      <c r="G3636" s="17">
        <f ca="1">f_nav_adjustedreturn(A3636,参数!$B$2,参数!$B$1)</f>
        <v>20.2850144733912</v>
      </c>
      <c r="H3636" s="17">
        <f ca="1">f_nav_periodreturnrankingper(A3636,参数!$B$2,参数!$B$1,3)</f>
        <v>76.6543144520911</v>
      </c>
      <c r="I3636" s="17">
        <f ca="1">f_nav_adjustedreturn(A3636,参数!$B$3,参数!$B$2)</f>
        <v>16.2116703325139</v>
      </c>
      <c r="J3636" s="17">
        <f ca="1">f_nav_periodreturnrankingper(A3636,参数!$B$3,参数!$B$2,3)</f>
        <v>66.5551839464883</v>
      </c>
      <c r="K3636" s="17">
        <f ca="1">f_nav_adjustedreturn(A3636,参数!$B$4,参数!$B$3)</f>
        <v>-17.9075942644716</v>
      </c>
      <c r="L3636" s="17">
        <f ca="1">f_nav_periodreturnrankingper(A3636,参数!$B$4,参数!$B$3,3)</f>
        <v>58.6649550706033</v>
      </c>
      <c r="M3636" s="17">
        <f ca="1">f_nav_adjustedreturn(A3636,参数!$B$5,参数!$B$4)</f>
        <v>-5.27169610775478</v>
      </c>
      <c r="N3636" s="17">
        <f ca="1">f_nav_periodreturnrankingper(A3636,参数!$B$5,参数!$B$4,3)</f>
        <v>96.2174940898345</v>
      </c>
      <c r="O3636" s="17">
        <f ca="1">f_nav_adjustedreturn(A3636,参数!$B$6,参数!$B$5)</f>
        <v>0</v>
      </c>
      <c r="P3636" s="17">
        <f ca="1">f_nav_periodreturnrankingper(A3636,参数!$B$6,参数!$B$5,3)</f>
        <v>0</v>
      </c>
      <c r="Q3636" s="25">
        <f>f_return(A3636,1,参数!$B$1-365/2,参数!$B$1)</f>
        <v>18.6176978165762</v>
      </c>
      <c r="R3636" s="25">
        <f ca="1">f_return(A3636,1,参数!$B$4,参数!$B$1)</f>
        <v>4.68952771473425</v>
      </c>
      <c r="S3636" s="25">
        <f ca="1">f_return(A3636,1,参数!$B$6,参数!$B$1)</f>
        <v>0</v>
      </c>
      <c r="T3636" t="str">
        <f>f_info_investtype(A3636)</f>
        <v>灵活配置型基金</v>
      </c>
      <c r="U3636" t="str">
        <f>f_info_fundmanager(A3636)</f>
        <v>樊利安</v>
      </c>
      <c r="V3636">
        <f>f_info_manager_onthepostdays(A3636,1)</f>
        <v>1722</v>
      </c>
      <c r="W3636" s="25">
        <f ca="1">f_return_1w(A3636,"0",参数!$B$2)</f>
        <v>-0.59760956175298</v>
      </c>
      <c r="X3636" s="25">
        <f>f_return_1m(A3636,"0",参数!$B$1)</f>
        <v>3.85465731039123</v>
      </c>
      <c r="Y3636" s="25">
        <f>f_return_3m(A3636,0,参数!$B$1)</f>
        <v>5.69360203482685</v>
      </c>
      <c r="Z3636" s="25">
        <f>f_return_6m(A3636,0,参数!B3635)</f>
        <v>5.73705963393035</v>
      </c>
      <c r="AA3636" t="str">
        <f>f_dq_status(A3636,参数!$B$1)</f>
        <v>暂停大额申购|开放赎回</v>
      </c>
      <c r="AB3636" s="17">
        <f ca="1">f_risk_maxdownside(A3636,参数!$B$6,参数!$B$1)</f>
        <v>-26.7125696883043</v>
      </c>
      <c r="AC3636" s="17">
        <f ca="1">f_risk_maxdownside(A3636,参数!$B$4,参数!$B$1)</f>
        <v>-19.6151392728046</v>
      </c>
      <c r="AD3636" t="str">
        <f ca="1">f_risk_maxdownside_date(A3636,参数!$B$6,参数!$B$1)</f>
        <v>20170412-20190103</v>
      </c>
    </row>
    <row r="3637" spans="1:30">
      <c r="A3637" s="15" t="s">
        <v>3665</v>
      </c>
      <c r="B3637" t="str">
        <f>f_info_name(A3637)</f>
        <v>银华鑫盛灵活</v>
      </c>
      <c r="C3637" t="str">
        <f>f_info_setupdate(A3637)</f>
        <v>2016-10-14</v>
      </c>
      <c r="D3637" s="16">
        <f t="shared" si="56"/>
        <v>1564</v>
      </c>
      <c r="F3637" s="17">
        <f>f_netasset_total(A3637,参数!$B$1,100000000)</f>
        <v>0.9822480335</v>
      </c>
      <c r="G3637" s="17">
        <f ca="1">f_nav_adjustedreturn(A3637,参数!$B$2,参数!$B$1)</f>
        <v>79.1993037423847</v>
      </c>
      <c r="H3637" s="17">
        <f ca="1">f_nav_periodreturnrankingper(A3637,参数!$B$2,参数!$B$1,3)</f>
        <v>16.9401799894124</v>
      </c>
      <c r="I3637" s="17">
        <f ca="1">f_nav_adjustedreturn(A3637,参数!$B$3,参数!$B$2)</f>
        <v>44.7103274559194</v>
      </c>
      <c r="J3637" s="17">
        <f ca="1">f_nav_periodreturnrankingper(A3637,参数!$B$3,参数!$B$2,3)</f>
        <v>23.7458193979933</v>
      </c>
      <c r="K3637" s="17">
        <f ca="1">f_nav_adjustedreturn(A3637,参数!$B$4,参数!$B$3)</f>
        <v>-13.4133042529989</v>
      </c>
      <c r="L3637" s="17">
        <f ca="1">f_nav_periodreturnrankingper(A3637,参数!$B$4,参数!$B$3,3)</f>
        <v>46.9191270860077</v>
      </c>
      <c r="M3637" s="17">
        <f ca="1">f_nav_adjustedreturn(A3637,参数!$B$5,参数!$B$4)</f>
        <v>-8.49150849150848</v>
      </c>
      <c r="N3637" s="17">
        <f ca="1">f_nav_periodreturnrankingper(A3637,参数!$B$5,参数!$B$4,3)</f>
        <v>97.7147360126084</v>
      </c>
      <c r="O3637" s="17">
        <f ca="1">f_nav_adjustedreturn(A3637,参数!$B$6,参数!$B$5)</f>
        <v>0</v>
      </c>
      <c r="P3637" s="17">
        <f ca="1">f_nav_periodreturnrankingper(A3637,参数!$B$6,参数!$B$5,3)</f>
        <v>0</v>
      </c>
      <c r="Q3637" s="25">
        <f>f_return(A3637,1,参数!$B$1-365/2,参数!$B$1)</f>
        <v>51.1352980105043</v>
      </c>
      <c r="R3637" s="25">
        <f ca="1">f_return(A3637,1,参数!$B$4,参数!$B$1)</f>
        <v>30.9148255055947</v>
      </c>
      <c r="S3637" s="25">
        <f ca="1">f_return(A3637,1,参数!$B$6,参数!$B$1)</f>
        <v>0</v>
      </c>
      <c r="T3637" t="str">
        <f>f_info_investtype(A3637)</f>
        <v>灵活配置型基金</v>
      </c>
      <c r="U3637" t="str">
        <f>f_info_fundmanager(A3637)</f>
        <v>王海峰</v>
      </c>
      <c r="V3637">
        <f>f_info_manager_onthepostdays(A3637,1)</f>
        <v>855</v>
      </c>
      <c r="W3637" s="25">
        <f ca="1">f_return_1w(A3637,"0",参数!$B$2)</f>
        <v>-0.862812769628991</v>
      </c>
      <c r="X3637" s="25">
        <f>f_return_1m(A3637,"0",参数!$B$1)</f>
        <v>6.62868979803211</v>
      </c>
      <c r="Y3637" s="25">
        <f>f_return_3m(A3637,0,参数!$B$1)</f>
        <v>14.5798553144129</v>
      </c>
      <c r="Z3637" s="25">
        <f>f_return_6m(A3637,0,参数!B3636)</f>
        <v>11.7003827227994</v>
      </c>
      <c r="AA3637" t="str">
        <f>f_dq_status(A3637,参数!$B$1)</f>
        <v>开放申购|开放赎回</v>
      </c>
      <c r="AB3637" s="17">
        <f ca="1">f_risk_maxdownside(A3637,参数!$B$6,参数!$B$1)</f>
        <v>-27.2023233301065</v>
      </c>
      <c r="AC3637" s="17">
        <f ca="1">f_risk_maxdownside(A3637,参数!$B$4,参数!$B$1)</f>
        <v>-17.9039301310044</v>
      </c>
      <c r="AD3637" t="str">
        <f ca="1">f_risk_maxdownside_date(A3637,参数!$B$6,参数!$B$1)</f>
        <v>20170914-20181018</v>
      </c>
    </row>
    <row r="3638" spans="1:30">
      <c r="A3638" s="15" t="s">
        <v>3666</v>
      </c>
      <c r="B3638" t="str">
        <f>f_info_name(A3638)</f>
        <v>财通多策略福享</v>
      </c>
      <c r="C3638" t="str">
        <f>f_info_setupdate(A3638)</f>
        <v>2016-09-18</v>
      </c>
      <c r="D3638" s="16">
        <f t="shared" si="56"/>
        <v>1590</v>
      </c>
      <c r="F3638" s="17">
        <f>f_netasset_total(A3638,参数!$B$1,100000000)</f>
        <v>4.5844996333</v>
      </c>
      <c r="G3638" s="17">
        <f ca="1">f_nav_adjustedreturn(A3638,参数!$B$2,参数!$B$1)</f>
        <v>47.9870636779302</v>
      </c>
      <c r="H3638" s="17">
        <f ca="1">f_nav_periodreturnrankingper(A3638,参数!$B$2,参数!$B$1,3)</f>
        <v>45.6855479089465</v>
      </c>
      <c r="I3638" s="17">
        <f ca="1">f_nav_adjustedreturn(A3638,参数!$B$3,参数!$B$2)</f>
        <v>23.9734549979262</v>
      </c>
      <c r="J3638" s="17">
        <f ca="1">f_nav_periodreturnrankingper(A3638,参数!$B$3,参数!$B$2,3)</f>
        <v>52.5641025641026</v>
      </c>
      <c r="K3638" s="17">
        <f ca="1">f_nav_adjustedreturn(A3638,参数!$B$4,参数!$B$3)</f>
        <v>-23.4603174603175</v>
      </c>
      <c r="L3638" s="17">
        <f ca="1">f_nav_periodreturnrankingper(A3638,参数!$B$4,参数!$B$3,3)</f>
        <v>78.8831835686778</v>
      </c>
      <c r="M3638" s="17">
        <f ca="1">f_nav_adjustedreturn(A3638,参数!$B$5,参数!$B$4)</f>
        <v>-3.0253307353092</v>
      </c>
      <c r="N3638" s="17">
        <f ca="1">f_nav_periodreturnrankingper(A3638,参数!$B$5,参数!$B$4,3)</f>
        <v>95.3506698187549</v>
      </c>
      <c r="O3638" s="17">
        <f ca="1">f_nav_adjustedreturn(A3638,参数!$B$6,参数!$B$5)</f>
        <v>0</v>
      </c>
      <c r="P3638" s="17">
        <f ca="1">f_nav_periodreturnrankingper(A3638,参数!$B$6,参数!$B$5,3)</f>
        <v>0</v>
      </c>
      <c r="Q3638" s="25">
        <f>f_return(A3638,1,参数!$B$1-365/2,参数!$B$1)</f>
        <v>65.7467979350811</v>
      </c>
      <c r="R3638" s="25">
        <f ca="1">f_return(A3638,1,参数!$B$4,参数!$B$1)</f>
        <v>11.9699617557908</v>
      </c>
      <c r="S3638" s="25">
        <f ca="1">f_return(A3638,1,参数!$B$6,参数!$B$1)</f>
        <v>0</v>
      </c>
      <c r="T3638" t="str">
        <f>f_info_investtype(A3638)</f>
        <v>灵活配置型基金</v>
      </c>
      <c r="U3638" t="str">
        <f>f_info_fundmanager(A3638)</f>
        <v>夏钦</v>
      </c>
      <c r="V3638">
        <f>f_info_manager_onthepostdays(A3638,1)</f>
        <v>589</v>
      </c>
      <c r="W3638" s="25">
        <f ca="1">f_return_1w(A3638,"0",参数!$B$2)</f>
        <v>-4.64695874096129</v>
      </c>
      <c r="X3638" s="25">
        <f>f_return_1m(A3638,"0",参数!$B$1)</f>
        <v>15.1409978308026</v>
      </c>
      <c r="Y3638" s="25">
        <f>f_return_3m(A3638,0,参数!$B$1)</f>
        <v>22.5300092336103</v>
      </c>
      <c r="Z3638" s="25">
        <f>f_return_6m(A3638,0,参数!B3637)</f>
        <v>24.1275351726658</v>
      </c>
      <c r="AA3638" t="str">
        <f>f_dq_status(A3638,参数!$B$1)</f>
        <v>开放申购|开放赎回</v>
      </c>
      <c r="AB3638" s="17">
        <f ca="1">f_risk_maxdownside(A3638,参数!$B$6,参数!$B$1)</f>
        <v>-33.5243553008596</v>
      </c>
      <c r="AC3638" s="17">
        <f ca="1">f_risk_maxdownside(A3638,参数!$B$4,参数!$B$1)</f>
        <v>-28.8494077834179</v>
      </c>
      <c r="AD3638" t="str">
        <f ca="1">f_risk_maxdownside_date(A3638,参数!$B$6,参数!$B$1)</f>
        <v>20171011-20181018</v>
      </c>
    </row>
    <row r="3639" spans="1:30">
      <c r="A3639" s="15" t="s">
        <v>3667</v>
      </c>
      <c r="B3639" t="str">
        <f>f_info_name(A3639)</f>
        <v>国泰融信</v>
      </c>
      <c r="C3639" t="str">
        <f>f_info_setupdate(A3639)</f>
        <v>2017-03-02</v>
      </c>
      <c r="D3639" s="16">
        <f t="shared" si="56"/>
        <v>1425</v>
      </c>
      <c r="F3639" s="17">
        <f>f_netasset_total(A3639,参数!$B$1,100000000)</f>
        <v>8.2128453982</v>
      </c>
      <c r="G3639" s="17">
        <f ca="1">f_nav_adjustedreturn(A3639,参数!$B$2,参数!$B$1)</f>
        <v>9.23472791384736</v>
      </c>
      <c r="H3639" s="17">
        <f ca="1">f_nav_periodreturnrankingper(A3639,参数!$B$2,参数!$B$1,3)</f>
        <v>95.3414505029116</v>
      </c>
      <c r="I3639" s="17">
        <f ca="1">f_nav_adjustedreturn(A3639,参数!$B$3,参数!$B$2)</f>
        <v>4.52236278513795</v>
      </c>
      <c r="J3639" s="17">
        <f ca="1">f_nav_periodreturnrankingper(A3639,参数!$B$3,参数!$B$2,3)</f>
        <v>94.5373467112597</v>
      </c>
      <c r="K3639" s="17">
        <f ca="1">f_nav_adjustedreturn(A3639,参数!$B$4,参数!$B$3)</f>
        <v>0.491058629876301</v>
      </c>
      <c r="L3639" s="17">
        <f ca="1">f_nav_periodreturnrankingper(A3639,参数!$B$4,参数!$B$3,3)</f>
        <v>17.0731707317073</v>
      </c>
      <c r="M3639" s="17">
        <f ca="1">f_nav_adjustedreturn(A3639,参数!$B$5,参数!$B$4)</f>
        <v>0</v>
      </c>
      <c r="N3639" s="17">
        <f ca="1">f_nav_periodreturnrankingper(A3639,参数!$B$5,参数!$B$4,3)</f>
        <v>0</v>
      </c>
      <c r="O3639" s="17">
        <f ca="1">f_nav_adjustedreturn(A3639,参数!$B$6,参数!$B$5)</f>
        <v>0</v>
      </c>
      <c r="P3639" s="17">
        <f ca="1">f_nav_periodreturnrankingper(A3639,参数!$B$6,参数!$B$5,3)</f>
        <v>0</v>
      </c>
      <c r="Q3639" s="25">
        <f>f_return(A3639,1,参数!$B$1-365/2,参数!$B$1)</f>
        <v>18.3437596225535</v>
      </c>
      <c r="R3639" s="25">
        <f ca="1">f_return(A3639,1,参数!$B$4,参数!$B$1)</f>
        <v>4.68415880820763</v>
      </c>
      <c r="S3639" s="25">
        <f ca="1">f_return(A3639,1,参数!$B$6,参数!$B$1)</f>
        <v>0</v>
      </c>
      <c r="T3639" t="str">
        <f>f_info_investtype(A3639)</f>
        <v>灵活配置型基金</v>
      </c>
      <c r="U3639" t="str">
        <f>f_info_fundmanager(A3639)</f>
        <v>戴计辉</v>
      </c>
      <c r="V3639">
        <f>f_info_manager_onthepostdays(A3639,1)</f>
        <v>174</v>
      </c>
      <c r="W3639" s="25">
        <f ca="1">f_return_1w(A3639,"0",参数!$B$2)</f>
        <v>0.0572136931438866</v>
      </c>
      <c r="X3639" s="25">
        <f>f_return_1m(A3639,"0",参数!$B$1)</f>
        <v>3.57852882703779</v>
      </c>
      <c r="Y3639" s="25">
        <f>f_return_3m(A3639,0,参数!$B$1)</f>
        <v>7.14152177977194</v>
      </c>
      <c r="Z3639" s="25">
        <f>f_return_6m(A3639,0,参数!B3638)</f>
        <v>9.40106141015923</v>
      </c>
      <c r="AA3639" t="str">
        <f>f_dq_status(A3639,参数!$B$1)</f>
        <v>暂停大额申购|开放赎回</v>
      </c>
      <c r="AB3639" s="17">
        <f ca="1">f_risk_maxdownside(A3639,参数!$B$6,参数!$B$1)</f>
        <v>-4.01466898282184</v>
      </c>
      <c r="AC3639" s="17">
        <f ca="1">f_risk_maxdownside(A3639,参数!$B$4,参数!$B$1)</f>
        <v>-4.01466898282184</v>
      </c>
      <c r="AD3639" t="str">
        <f ca="1">f_risk_maxdownside_date(A3639,参数!$B$6,参数!$B$1)</f>
        <v>20190419-20190807</v>
      </c>
    </row>
    <row r="3640" spans="1:30">
      <c r="A3640" s="15" t="s">
        <v>3668</v>
      </c>
      <c r="B3640" t="str">
        <f>f_info_name(A3640)</f>
        <v>财通多策略福瑞</v>
      </c>
      <c r="C3640" t="str">
        <f>f_info_setupdate(A3640)</f>
        <v>2016-11-22</v>
      </c>
      <c r="D3640" s="16">
        <f t="shared" si="56"/>
        <v>1525</v>
      </c>
      <c r="F3640" s="17">
        <f>f_netasset_total(A3640,参数!$B$1,100000000)</f>
        <v>2.041259162</v>
      </c>
      <c r="G3640" s="17">
        <f ca="1">f_nav_adjustedreturn(A3640,参数!$B$2,参数!$B$1)</f>
        <v>86.0123186966024</v>
      </c>
      <c r="H3640" s="17">
        <f ca="1">f_nav_periodreturnrankingper(A3640,参数!$B$2,参数!$B$1,3)</f>
        <v>23.4543670264966</v>
      </c>
      <c r="I3640" s="17">
        <f ca="1">f_nav_adjustedreturn(A3640,参数!$B$3,参数!$B$2)</f>
        <v>31.478578892372</v>
      </c>
      <c r="J3640" s="17">
        <f ca="1">f_nav_periodreturnrankingper(A3640,参数!$B$3,参数!$B$2,3)</f>
        <v>72.7272727272727</v>
      </c>
      <c r="K3640" s="17">
        <f ca="1">f_nav_adjustedreturn(A3640,参数!$B$4,参数!$B$3)</f>
        <v>-23.8133147576873</v>
      </c>
      <c r="L3640" s="17">
        <f ca="1">f_nav_periodreturnrankingper(A3640,参数!$B$4,参数!$B$3,3)</f>
        <v>48.4536082474227</v>
      </c>
      <c r="M3640" s="17">
        <f ca="1">f_nav_adjustedreturn(A3640,参数!$B$5,参数!$B$4)</f>
        <v>0.579826052184347</v>
      </c>
      <c r="N3640" s="17">
        <f ca="1">f_nav_periodreturnrankingper(A3640,参数!$B$5,参数!$B$4,3)</f>
        <v>92.2178988326848</v>
      </c>
      <c r="O3640" s="17">
        <f ca="1">f_nav_adjustedreturn(A3640,参数!$B$6,参数!$B$5)</f>
        <v>0</v>
      </c>
      <c r="P3640" s="17">
        <f ca="1">f_nav_periodreturnrankingper(A3640,参数!$B$6,参数!$B$5,3)</f>
        <v>0</v>
      </c>
      <c r="Q3640" s="25">
        <f>f_return(A3640,1,参数!$B$1-365/2,参数!$B$1)</f>
        <v>77.271255369063</v>
      </c>
      <c r="R3640" s="25">
        <f ca="1">f_return(A3640,1,参数!$B$4,参数!$B$1)</f>
        <v>23.0296328807528</v>
      </c>
      <c r="S3640" s="25">
        <f ca="1">f_return(A3640,1,参数!$B$6,参数!$B$1)</f>
        <v>0</v>
      </c>
      <c r="T3640" t="str">
        <f>f_info_investtype(A3640)</f>
        <v>偏股混合型基金</v>
      </c>
      <c r="U3640" t="str">
        <f>f_info_fundmanager(A3640)</f>
        <v>夏钦</v>
      </c>
      <c r="V3640">
        <f>f_info_manager_onthepostdays(A3640,1)</f>
        <v>589</v>
      </c>
      <c r="W3640" s="25">
        <f ca="1">f_return_1w(A3640,"0",参数!$B$2)</f>
        <v>-4.75920143816823</v>
      </c>
      <c r="X3640" s="25">
        <f>f_return_1m(A3640,"0",参数!$B$1)</f>
        <v>13.9900158285645</v>
      </c>
      <c r="Y3640" s="25">
        <f>f_return_3m(A3640,0,参数!$B$1)</f>
        <v>27.6607349832958</v>
      </c>
      <c r="Z3640" s="25">
        <f>f_return_6m(A3640,0,参数!B3639)</f>
        <v>28.6208299430431</v>
      </c>
      <c r="AA3640" t="str">
        <f>f_dq_status(A3640,参数!$B$1)</f>
        <v>开放申购|开放赎回</v>
      </c>
      <c r="AB3640" s="17">
        <f ca="1">f_risk_maxdownside(A3640,参数!$B$6,参数!$B$1)</f>
        <v>-30.9391736801836</v>
      </c>
      <c r="AC3640" s="17">
        <f ca="1">f_risk_maxdownside(A3640,参数!$B$4,参数!$B$1)</f>
        <v>-28.2278103568234</v>
      </c>
      <c r="AD3640" t="str">
        <f ca="1">f_risk_maxdownside_date(A3640,参数!$B$6,参数!$B$1)</f>
        <v>20171011-20190103</v>
      </c>
    </row>
    <row r="3641" spans="1:30">
      <c r="A3641" s="15" t="s">
        <v>3669</v>
      </c>
      <c r="B3641" t="str">
        <f>f_info_name(A3641)</f>
        <v>财通福盛多策略</v>
      </c>
      <c r="C3641" t="str">
        <f>f_info_setupdate(A3641)</f>
        <v>2017-01-25</v>
      </c>
      <c r="D3641" s="16">
        <f t="shared" si="56"/>
        <v>1461</v>
      </c>
      <c r="F3641" s="17">
        <f>f_netasset_total(A3641,参数!$B$1,100000000)</f>
        <v>1.3165894575</v>
      </c>
      <c r="G3641" s="17">
        <f ca="1">f_nav_adjustedreturn(A3641,参数!$B$2,参数!$B$1)</f>
        <v>66.4279319606088</v>
      </c>
      <c r="H3641" s="17">
        <f ca="1">f_nav_periodreturnrankingper(A3641,参数!$B$2,参数!$B$1,3)</f>
        <v>51.7173699705594</v>
      </c>
      <c r="I3641" s="17">
        <f ca="1">f_nav_adjustedreturn(A3641,参数!$B$3,参数!$B$2)</f>
        <v>5.09408602150538</v>
      </c>
      <c r="J3641" s="17">
        <f ca="1">f_nav_periodreturnrankingper(A3641,参数!$B$3,参数!$B$2,3)</f>
        <v>99.3112947658402</v>
      </c>
      <c r="K3641" s="17">
        <f ca="1">f_nav_adjustedreturn(A3641,参数!$B$4,参数!$B$3)</f>
        <v>-27.4287943815841</v>
      </c>
      <c r="L3641" s="17">
        <f ca="1">f_nav_periodreturnrankingper(A3641,参数!$B$4,参数!$B$3,3)</f>
        <v>69.2439862542955</v>
      </c>
      <c r="M3641" s="17">
        <f ca="1">f_nav_adjustedreturn(A3641,参数!$B$5,参数!$B$4)</f>
        <v>2.65</v>
      </c>
      <c r="N3641" s="17">
        <f ca="1">f_nav_periodreturnrankingper(A3641,参数!$B$5,参数!$B$4,3)</f>
        <v>89.2996108949416</v>
      </c>
      <c r="O3641" s="17">
        <f ca="1">f_nav_adjustedreturn(A3641,参数!$B$6,参数!$B$5)</f>
        <v>0</v>
      </c>
      <c r="P3641" s="17">
        <f ca="1">f_nav_periodreturnrankingper(A3641,参数!$B$6,参数!$B$5,3)</f>
        <v>0</v>
      </c>
      <c r="Q3641" s="25">
        <f>f_return(A3641,1,参数!$B$1-365/2,参数!$B$1)</f>
        <v>66.0337277828729</v>
      </c>
      <c r="R3641" s="25">
        <f ca="1">f_return(A3641,1,参数!$B$4,参数!$B$1)</f>
        <v>8.2658388182425</v>
      </c>
      <c r="S3641" s="25">
        <f ca="1">f_return(A3641,1,参数!$B$6,参数!$B$1)</f>
        <v>0</v>
      </c>
      <c r="T3641" t="str">
        <f>f_info_investtype(A3641)</f>
        <v>偏股混合型基金</v>
      </c>
      <c r="U3641" t="str">
        <f>f_info_fundmanager(A3641)</f>
        <v>夏钦</v>
      </c>
      <c r="V3641">
        <f>f_info_manager_onthepostdays(A3641,1)</f>
        <v>589</v>
      </c>
      <c r="W3641" s="25">
        <f ca="1">f_return_1w(A3641,"0",参数!$B$2)</f>
        <v>-0.470977596741335</v>
      </c>
      <c r="X3641" s="25">
        <f>f_return_1m(A3641,"0",参数!$B$1)</f>
        <v>16.2809400411045</v>
      </c>
      <c r="Y3641" s="25">
        <f>f_return_3m(A3641,0,参数!$B$1)</f>
        <v>24.729224575865</v>
      </c>
      <c r="Z3641" s="25">
        <f>f_return_6m(A3641,0,参数!B3640)</f>
        <v>24.9430307633878</v>
      </c>
      <c r="AA3641" t="str">
        <f>f_dq_status(A3641,参数!$B$1)</f>
        <v>开放申购|开放赎回</v>
      </c>
      <c r="AB3641" s="17">
        <f ca="1">f_risk_maxdownside(A3641,参数!$B$6,参数!$B$1)</f>
        <v>-37.9367414490621</v>
      </c>
      <c r="AC3641" s="17">
        <f ca="1">f_risk_maxdownside(A3641,参数!$B$4,参数!$B$1)</f>
        <v>-34.2425718460789</v>
      </c>
      <c r="AD3641" t="str">
        <f ca="1">f_risk_maxdownside_date(A3641,参数!$B$6,参数!$B$1)</f>
        <v>20170914-20200323</v>
      </c>
    </row>
    <row r="3642" spans="1:30">
      <c r="A3642" s="15" t="s">
        <v>3670</v>
      </c>
      <c r="B3642" t="str">
        <f>f_info_name(A3642)</f>
        <v>银华明择多策略</v>
      </c>
      <c r="C3642" t="str">
        <f>f_info_setupdate(A3642)</f>
        <v>2017-08-11</v>
      </c>
      <c r="D3642" s="16">
        <f t="shared" si="56"/>
        <v>1263</v>
      </c>
      <c r="F3642" s="17">
        <f>f_netasset_total(A3642,参数!$B$1,100000000)</f>
        <v>5.3910749438</v>
      </c>
      <c r="G3642" s="17">
        <f ca="1">f_nav_adjustedreturn(A3642,参数!$B$2,参数!$B$1)</f>
        <v>95.4242424242424</v>
      </c>
      <c r="H3642" s="17">
        <f ca="1">f_nav_periodreturnrankingper(A3642,参数!$B$2,参数!$B$1,3)</f>
        <v>13.1501472031403</v>
      </c>
      <c r="I3642" s="17">
        <f ca="1">f_nav_adjustedreturn(A3642,参数!$B$3,参数!$B$2)</f>
        <v>44.7527141133896</v>
      </c>
      <c r="J3642" s="17">
        <f ca="1">f_nav_periodreturnrankingper(A3642,参数!$B$3,参数!$B$2,3)</f>
        <v>45.4545454545455</v>
      </c>
      <c r="K3642" s="17">
        <f ca="1">f_nav_adjustedreturn(A3642,参数!$B$4,参数!$B$3)</f>
        <v>-24.9032364325125</v>
      </c>
      <c r="L3642" s="17">
        <f ca="1">f_nav_periodreturnrankingper(A3642,参数!$B$4,参数!$B$3,3)</f>
        <v>54.2955326460481</v>
      </c>
      <c r="M3642" s="17">
        <f ca="1">f_nav_adjustedreturn(A3642,参数!$B$5,参数!$B$4)</f>
        <v>0</v>
      </c>
      <c r="N3642" s="17">
        <f ca="1">f_nav_periodreturnrankingper(A3642,参数!$B$5,参数!$B$4,3)</f>
        <v>0</v>
      </c>
      <c r="O3642" s="17">
        <f ca="1">f_nav_adjustedreturn(A3642,参数!$B$6,参数!$B$5)</f>
        <v>0</v>
      </c>
      <c r="P3642" s="17">
        <f ca="1">f_nav_periodreturnrankingper(A3642,参数!$B$6,参数!$B$5,3)</f>
        <v>0</v>
      </c>
      <c r="Q3642" s="25">
        <f>f_return(A3642,1,参数!$B$1-365/2,参数!$B$1)</f>
        <v>82.8980006670082</v>
      </c>
      <c r="R3642" s="25">
        <f ca="1">f_return(A3642,1,参数!$B$4,参数!$B$1)</f>
        <v>28.5215445969316</v>
      </c>
      <c r="S3642" s="25">
        <f ca="1">f_return(A3642,1,参数!$B$6,参数!$B$1)</f>
        <v>0</v>
      </c>
      <c r="T3642" t="str">
        <f>f_info_investtype(A3642)</f>
        <v>偏股混合型基金</v>
      </c>
      <c r="U3642" t="str">
        <f>f_info_fundmanager(A3642)</f>
        <v>倪明,苏静然</v>
      </c>
      <c r="V3642">
        <f>f_info_manager_onthepostdays(A3642,1)</f>
        <v>1280</v>
      </c>
      <c r="W3642" s="25">
        <f ca="1">f_return_1w(A3642,"0",参数!$B$2)</f>
        <v>-3.9790499745399</v>
      </c>
      <c r="X3642" s="25">
        <f>f_return_1m(A3642,"0",参数!$B$1)</f>
        <v>11.8307538908397</v>
      </c>
      <c r="Y3642" s="25">
        <f>f_return_3m(A3642,0,参数!$B$1)</f>
        <v>27.5829665166428</v>
      </c>
      <c r="Z3642" s="25">
        <f>f_return_6m(A3642,0,参数!B3641)</f>
        <v>34.4182825484765</v>
      </c>
      <c r="AA3642" t="str">
        <f>f_dq_status(A3642,参数!$B$1)</f>
        <v>暂停申购|暂停赎回</v>
      </c>
      <c r="AB3642" s="17">
        <f ca="1">f_risk_maxdownside(A3642,参数!$B$6,参数!$B$1)</f>
        <v>-30.9847748623259</v>
      </c>
      <c r="AC3642" s="17">
        <f ca="1">f_risk_maxdownside(A3642,参数!$B$4,参数!$B$1)</f>
        <v>-30.2903885480573</v>
      </c>
      <c r="AD3642" t="str">
        <f ca="1">f_risk_maxdownside_date(A3642,参数!$B$6,参数!$B$1)</f>
        <v>20180124-20190103</v>
      </c>
    </row>
    <row r="3643" spans="1:30">
      <c r="A3643" s="15" t="s">
        <v>3671</v>
      </c>
      <c r="B3643" t="str">
        <f>f_info_name(A3643)</f>
        <v>汇添富睿丰(LOF)A</v>
      </c>
      <c r="C3643" t="str">
        <f>f_info_setupdate(A3643)</f>
        <v>2017-09-29</v>
      </c>
      <c r="D3643" s="16">
        <f t="shared" si="56"/>
        <v>1214</v>
      </c>
      <c r="F3643" s="17">
        <f>f_netasset_total(A3643,参数!$B$1,100000000)</f>
        <v>0.5443903462</v>
      </c>
      <c r="G3643" s="17">
        <f ca="1">f_nav_adjustedreturn(A3643,参数!$B$2,参数!$B$1)</f>
        <v>20.8858480374505</v>
      </c>
      <c r="H3643" s="17">
        <f ca="1">f_nav_periodreturnrankingper(A3643,参数!$B$2,参数!$B$1,3)</f>
        <v>26.2032085561497</v>
      </c>
      <c r="I3643" s="17">
        <f ca="1">f_nav_adjustedreturn(A3643,参数!$B$3,参数!$B$2)</f>
        <v>5.84087660790852</v>
      </c>
      <c r="J3643" s="17">
        <f ca="1">f_nav_periodreturnrankingper(A3643,参数!$B$3,参数!$B$2,3)</f>
        <v>78.9473684210526</v>
      </c>
      <c r="K3643" s="17">
        <f ca="1">f_nav_adjustedreturn(A3643,参数!$B$4,参数!$B$3)</f>
        <v>-1.63089324210328</v>
      </c>
      <c r="L3643" s="17">
        <f ca="1">f_nav_periodreturnrankingper(A3643,参数!$B$4,参数!$B$3,3)</f>
        <v>65.3333333333333</v>
      </c>
      <c r="M3643" s="17">
        <f ca="1">f_nav_adjustedreturn(A3643,参数!$B$5,参数!$B$4)</f>
        <v>0</v>
      </c>
      <c r="N3643" s="17">
        <f ca="1">f_nav_periodreturnrankingper(A3643,参数!$B$5,参数!$B$4,3)</f>
        <v>0</v>
      </c>
      <c r="O3643" s="17">
        <f ca="1">f_nav_adjustedreturn(A3643,参数!$B$6,参数!$B$5)</f>
        <v>0</v>
      </c>
      <c r="P3643" s="17">
        <f ca="1">f_nav_periodreturnrankingper(A3643,参数!$B$6,参数!$B$5,3)</f>
        <v>0</v>
      </c>
      <c r="Q3643" s="25">
        <f>f_return(A3643,1,参数!$B$1-365/2,参数!$B$1)</f>
        <v>20.4257594081096</v>
      </c>
      <c r="R3643" s="25">
        <f ca="1">f_return(A3643,1,参数!$B$4,参数!$B$1)</f>
        <v>7.96065059220188</v>
      </c>
      <c r="S3643" s="25">
        <f ca="1">f_return(A3643,1,参数!$B$6,参数!$B$1)</f>
        <v>0</v>
      </c>
      <c r="T3643" t="str">
        <f>f_info_investtype(A3643)</f>
        <v>偏债混合型基金</v>
      </c>
      <c r="U3643" t="str">
        <f>f_info_fundmanager(A3643)</f>
        <v>刘伟林,胡奕</v>
      </c>
      <c r="V3643">
        <f>f_info_manager_onthepostdays(A3643,1)</f>
        <v>513</v>
      </c>
      <c r="W3643" s="25">
        <f ca="1">f_return_1w(A3643,"0",参数!$B$2)</f>
        <v>-0.188696199119417</v>
      </c>
      <c r="X3643" s="25">
        <f>f_return_1m(A3643,"0",参数!$B$1)</f>
        <v>6.04959722002843</v>
      </c>
      <c r="Y3643" s="25">
        <f>f_return_3m(A3643,0,参数!$B$1)</f>
        <v>10.9568666336143</v>
      </c>
      <c r="Z3643" s="25">
        <f>f_return_6m(A3643,0,参数!B3642)</f>
        <v>10.8369538486761</v>
      </c>
      <c r="AA3643" t="str">
        <f>f_dq_status(A3643,参数!$B$1)</f>
        <v>开放申购|开放赎回</v>
      </c>
      <c r="AB3643" s="17">
        <f ca="1">f_risk_maxdownside(A3643,参数!$B$6,参数!$B$1)</f>
        <v>-6.55570020457504</v>
      </c>
      <c r="AC3643" s="17">
        <f ca="1">f_risk_maxdownside(A3643,参数!$B$4,参数!$B$1)</f>
        <v>-5.82005623242737</v>
      </c>
      <c r="AD3643" t="str">
        <f ca="1">f_risk_maxdownside_date(A3643,参数!$B$6,参数!$B$1)</f>
        <v>20180124-20180706</v>
      </c>
    </row>
    <row r="3644" spans="1:30">
      <c r="A3644" s="15" t="s">
        <v>3672</v>
      </c>
      <c r="B3644" t="str">
        <f>f_info_name(A3644)</f>
        <v>汇添富弘安A</v>
      </c>
      <c r="C3644" t="str">
        <f>f_info_setupdate(A3644)</f>
        <v>2017-09-29</v>
      </c>
      <c r="D3644" s="16">
        <f t="shared" si="56"/>
        <v>1214</v>
      </c>
      <c r="F3644" s="17">
        <f>f_netasset_total(A3644,参数!$B$1,100000000)</f>
        <v>4.4279589158</v>
      </c>
      <c r="G3644" s="17">
        <f ca="1">f_nav_adjustedreturn(A3644,参数!$B$2,参数!$B$1)</f>
        <v>16.5827305191832</v>
      </c>
      <c r="H3644" s="17">
        <f ca="1">f_nav_periodreturnrankingper(A3644,参数!$B$2,参数!$B$1,3)</f>
        <v>49.1978609625668</v>
      </c>
      <c r="I3644" s="17">
        <f ca="1">f_nav_adjustedreturn(A3644,参数!$B$3,参数!$B$2)</f>
        <v>1.85599701548219</v>
      </c>
      <c r="J3644" s="17">
        <f ca="1">f_nav_periodreturnrankingper(A3644,参数!$B$3,参数!$B$2,3)</f>
        <v>96.4912280701754</v>
      </c>
      <c r="K3644" s="17">
        <f ca="1">f_nav_adjustedreturn(A3644,参数!$B$4,参数!$B$3)</f>
        <v>1.55332449327524</v>
      </c>
      <c r="L3644" s="17">
        <f ca="1">f_nav_periodreturnrankingper(A3644,参数!$B$4,参数!$B$3,3)</f>
        <v>29.7777777777778</v>
      </c>
      <c r="M3644" s="17">
        <f ca="1">f_nav_adjustedreturn(A3644,参数!$B$5,参数!$B$4)</f>
        <v>0</v>
      </c>
      <c r="N3644" s="17">
        <f ca="1">f_nav_periodreturnrankingper(A3644,参数!$B$5,参数!$B$4,3)</f>
        <v>0</v>
      </c>
      <c r="O3644" s="17">
        <f ca="1">f_nav_adjustedreturn(A3644,参数!$B$6,参数!$B$5)</f>
        <v>0</v>
      </c>
      <c r="P3644" s="17">
        <f ca="1">f_nav_periodreturnrankingper(A3644,参数!$B$6,参数!$B$5,3)</f>
        <v>0</v>
      </c>
      <c r="Q3644" s="25">
        <f>f_return(A3644,1,参数!$B$1-365/2,参数!$B$1)</f>
        <v>16.3544639093474</v>
      </c>
      <c r="R3644" s="25">
        <f ca="1">f_return(A3644,1,参数!$B$4,参数!$B$1)</f>
        <v>6.43396956874354</v>
      </c>
      <c r="S3644" s="25">
        <f ca="1">f_return(A3644,1,参数!$B$6,参数!$B$1)</f>
        <v>0</v>
      </c>
      <c r="T3644" t="str">
        <f>f_info_investtype(A3644)</f>
        <v>偏债混合型基金</v>
      </c>
      <c r="U3644" t="str">
        <f>f_info_fundmanager(A3644)</f>
        <v>赵鹏程,胡奕</v>
      </c>
      <c r="V3644">
        <f>f_info_manager_onthepostdays(A3644,1)</f>
        <v>246</v>
      </c>
      <c r="W3644" s="25">
        <f ca="1">f_return_1w(A3644,"0",参数!$B$2)</f>
        <v>-0.853381752156137</v>
      </c>
      <c r="X3644" s="25">
        <f>f_return_1m(A3644,"0",参数!$B$1)</f>
        <v>5.0148465852854</v>
      </c>
      <c r="Y3644" s="25">
        <f>f_return_3m(A3644,0,参数!$B$1)</f>
        <v>8.21929451763706</v>
      </c>
      <c r="Z3644" s="25">
        <f>f_return_6m(A3644,0,参数!B3643)</f>
        <v>7.99298421448258</v>
      </c>
      <c r="AA3644" t="str">
        <f>f_dq_status(A3644,参数!$B$1)</f>
        <v>开放申购|开放赎回</v>
      </c>
      <c r="AB3644" s="17">
        <f ca="1">f_risk_maxdownside(A3644,参数!$B$6,参数!$B$1)</f>
        <v>-4.23944687045123</v>
      </c>
      <c r="AC3644" s="17">
        <f ca="1">f_risk_maxdownside(A3644,参数!$B$4,参数!$B$1)</f>
        <v>-4.23944687045123</v>
      </c>
      <c r="AD3644" t="str">
        <f ca="1">f_risk_maxdownside_date(A3644,参数!$B$6,参数!$B$1)</f>
        <v>20190405-20190509</v>
      </c>
    </row>
    <row r="3645" spans="1:30">
      <c r="A3645" s="15" t="s">
        <v>3673</v>
      </c>
      <c r="B3645" t="str">
        <f>f_info_name(A3645)</f>
        <v>财通多策略福鑫</v>
      </c>
      <c r="C3645" t="str">
        <f>f_info_setupdate(A3645)</f>
        <v>2017-10-23</v>
      </c>
      <c r="D3645" s="16">
        <f t="shared" si="56"/>
        <v>1190</v>
      </c>
      <c r="F3645" s="17">
        <f>f_netasset_total(A3645,参数!$B$1,100000000)</f>
        <v>2.5434288016</v>
      </c>
      <c r="G3645" s="17">
        <f ca="1">f_nav_adjustedreturn(A3645,参数!$B$2,参数!$B$1)</f>
        <v>52.9919514755628</v>
      </c>
      <c r="H3645" s="17">
        <f ca="1">f_nav_periodreturnrankingper(A3645,参数!$B$2,参数!$B$1,3)</f>
        <v>41.132874536792</v>
      </c>
      <c r="I3645" s="17">
        <f ca="1">f_nav_adjustedreturn(A3645,参数!$B$3,参数!$B$2)</f>
        <v>89.3957804042859</v>
      </c>
      <c r="J3645" s="17">
        <f ca="1">f_nav_periodreturnrankingper(A3645,参数!$B$3,参数!$B$2,3)</f>
        <v>1.11482720178372</v>
      </c>
      <c r="K3645" s="17">
        <f ca="1">f_nav_adjustedreturn(A3645,参数!$B$4,参数!$B$3)</f>
        <v>-12.8177966101695</v>
      </c>
      <c r="L3645" s="17">
        <f ca="1">f_nav_periodreturnrankingper(A3645,参数!$B$4,参数!$B$3,3)</f>
        <v>45.9563543003851</v>
      </c>
      <c r="M3645" s="17">
        <f ca="1">f_nav_adjustedreturn(A3645,参数!$B$5,参数!$B$4)</f>
        <v>0</v>
      </c>
      <c r="N3645" s="17">
        <f ca="1">f_nav_periodreturnrankingper(A3645,参数!$B$5,参数!$B$4,3)</f>
        <v>0</v>
      </c>
      <c r="O3645" s="17">
        <f ca="1">f_nav_adjustedreturn(A3645,参数!$B$6,参数!$B$5)</f>
        <v>0</v>
      </c>
      <c r="P3645" s="17">
        <f ca="1">f_nav_periodreturnrankingper(A3645,参数!$B$6,参数!$B$5,3)</f>
        <v>0</v>
      </c>
      <c r="Q3645" s="25">
        <f>f_return(A3645,1,参数!$B$1-365/2,参数!$B$1)</f>
        <v>59.8804484093738</v>
      </c>
      <c r="R3645" s="25">
        <f ca="1">f_return(A3645,1,参数!$B$4,参数!$B$1)</f>
        <v>36.1548669196199</v>
      </c>
      <c r="S3645" s="25">
        <f ca="1">f_return(A3645,1,参数!$B$6,参数!$B$1)</f>
        <v>0</v>
      </c>
      <c r="T3645" t="str">
        <f>f_info_investtype(A3645)</f>
        <v>灵活配置型基金</v>
      </c>
      <c r="U3645" t="str">
        <f>f_info_fundmanager(A3645)</f>
        <v>金梓才,梁辰</v>
      </c>
      <c r="V3645">
        <f>f_info_manager_onthepostdays(A3645,1)</f>
        <v>997</v>
      </c>
      <c r="W3645" s="25">
        <f ca="1">f_return_1w(A3645,"0",参数!$B$2)</f>
        <v>5.04840093125841</v>
      </c>
      <c r="X3645" s="25">
        <f>f_return_1m(A3645,"0",参数!$B$1)</f>
        <v>16.5400506464081</v>
      </c>
      <c r="Y3645" s="25">
        <f>f_return_3m(A3645,0,参数!$B$1)</f>
        <v>26.8287965962385</v>
      </c>
      <c r="Z3645" s="25">
        <f>f_return_6m(A3645,0,参数!B3644)</f>
        <v>22.9288624549244</v>
      </c>
      <c r="AA3645" t="str">
        <f>f_dq_status(A3645,参数!$B$1)</f>
        <v>暂停申购|暂停赎回</v>
      </c>
      <c r="AB3645" s="17">
        <f ca="1">f_risk_maxdownside(A3645,参数!$B$6,参数!$B$1)</f>
        <v>-29.1243213142141</v>
      </c>
      <c r="AC3645" s="17">
        <f ca="1">f_risk_maxdownside(A3645,参数!$B$4,参数!$B$1)</f>
        <v>-29.1243213142141</v>
      </c>
      <c r="AD3645" t="str">
        <f ca="1">f_risk_maxdownside_date(A3645,参数!$B$6,参数!$B$1)</f>
        <v>20200226-20200331</v>
      </c>
    </row>
    <row r="3646" spans="1:30">
      <c r="A3646" s="15" t="s">
        <v>3674</v>
      </c>
      <c r="B3646" t="str">
        <f>f_info_name(A3646)</f>
        <v>东方红睿玺三年A</v>
      </c>
      <c r="C3646" t="str">
        <f>f_info_setupdate(A3646)</f>
        <v>2017-11-15</v>
      </c>
      <c r="D3646" s="16">
        <f t="shared" si="56"/>
        <v>1167</v>
      </c>
      <c r="F3646" s="17">
        <f>f_netasset_total(A3646,参数!$B$1,100000000)</f>
        <v>187.7061499023</v>
      </c>
      <c r="G3646" s="17">
        <f ca="1">f_nav_adjustedreturn(A3646,参数!$B$2,参数!$B$1)</f>
        <v>57.7176942240102</v>
      </c>
      <c r="H3646" s="17">
        <f ca="1">f_nav_periodreturnrankingper(A3646,参数!$B$2,参数!$B$1,3)</f>
        <v>37.0566437268396</v>
      </c>
      <c r="I3646" s="17">
        <f ca="1">f_nav_adjustedreturn(A3646,参数!$B$3,参数!$B$2)</f>
        <v>51.1135187191525</v>
      </c>
      <c r="J3646" s="17">
        <f ca="1">f_nav_periodreturnrankingper(A3646,参数!$B$3,参数!$B$2,3)</f>
        <v>16.4437012263099</v>
      </c>
      <c r="K3646" s="17">
        <f ca="1">f_nav_adjustedreturn(A3646,参数!$B$4,参数!$B$3)</f>
        <v>-21.4616620970029</v>
      </c>
      <c r="L3646" s="17">
        <f ca="1">f_nav_periodreturnrankingper(A3646,参数!$B$4,参数!$B$3,3)</f>
        <v>71.3735558408216</v>
      </c>
      <c r="M3646" s="17">
        <f ca="1">f_nav_adjustedreturn(A3646,参数!$B$5,参数!$B$4)</f>
        <v>0</v>
      </c>
      <c r="N3646" s="17">
        <f ca="1">f_nav_periodreturnrankingper(A3646,参数!$B$5,参数!$B$4,3)</f>
        <v>0</v>
      </c>
      <c r="O3646" s="17">
        <f ca="1">f_nav_adjustedreturn(A3646,参数!$B$6,参数!$B$5)</f>
        <v>0</v>
      </c>
      <c r="P3646" s="17">
        <f ca="1">f_nav_periodreturnrankingper(A3646,参数!$B$6,参数!$B$5,3)</f>
        <v>0</v>
      </c>
      <c r="Q3646" s="25">
        <f>f_return(A3646,1,参数!$B$1-365/2,参数!$B$1)</f>
        <v>74.4371208590801</v>
      </c>
      <c r="R3646" s="25">
        <f ca="1">f_return(A3646,1,参数!$B$4,参数!$B$1)</f>
        <v>23.2174855587773</v>
      </c>
      <c r="S3646" s="25">
        <f ca="1">f_return(A3646,1,参数!$B$6,参数!$B$1)</f>
        <v>0</v>
      </c>
      <c r="T3646" t="str">
        <f>f_info_investtype(A3646)</f>
        <v>灵活配置型基金</v>
      </c>
      <c r="U3646" t="str">
        <f>f_info_fundmanager(A3646)</f>
        <v>王延飞,张伟锋</v>
      </c>
      <c r="V3646">
        <f>f_info_manager_onthepostdays(A3646,1)</f>
        <v>1184</v>
      </c>
      <c r="W3646" s="25">
        <f ca="1">f_return_1w(A3646,"0",参数!$B$2)</f>
        <v>-5.00945894816495</v>
      </c>
      <c r="X3646" s="25">
        <f>f_return_1m(A3646,"0",参数!$B$1)</f>
        <v>13.0155157166975</v>
      </c>
      <c r="Y3646" s="25">
        <f>f_return_3m(A3646,0,参数!$B$1)</f>
        <v>21.4545252189436</v>
      </c>
      <c r="Z3646" s="25">
        <f>f_return_6m(A3646,0,参数!B3645)</f>
        <v>27.10980570698</v>
      </c>
      <c r="AA3646" t="str">
        <f>f_dq_status(A3646,参数!$B$1)</f>
        <v>暂停申购|暂停赎回</v>
      </c>
      <c r="AB3646" s="17">
        <f ca="1">f_risk_maxdownside(A3646,参数!$B$6,参数!$B$1)</f>
        <v>-29.0538033395176</v>
      </c>
      <c r="AC3646" s="17">
        <f ca="1">f_risk_maxdownside(A3646,参数!$B$4,参数!$B$1)</f>
        <v>-29.0538033395176</v>
      </c>
      <c r="AD3646" t="str">
        <f ca="1">f_risk_maxdownside_date(A3646,参数!$B$6,参数!$B$1)</f>
        <v>20180127-20190103</v>
      </c>
    </row>
    <row r="3647" spans="1:30">
      <c r="A3647" s="15" t="s">
        <v>3675</v>
      </c>
      <c r="B3647" t="str">
        <f>f_info_name(A3647)</f>
        <v>圆信永丰汇利</v>
      </c>
      <c r="C3647" t="str">
        <f>f_info_setupdate(A3647)</f>
        <v>2017-11-30</v>
      </c>
      <c r="D3647" s="16">
        <f t="shared" si="56"/>
        <v>1152</v>
      </c>
      <c r="F3647" s="17">
        <f>f_netasset_total(A3647,参数!$B$1,100000000)</f>
        <v>3.5036768284</v>
      </c>
      <c r="G3647" s="17">
        <f ca="1">f_nav_adjustedreturn(A3647,参数!$B$2,参数!$B$1)</f>
        <v>72.6145457743382</v>
      </c>
      <c r="H3647" s="17">
        <f ca="1">f_nav_periodreturnrankingper(A3647,参数!$B$2,参数!$B$1,3)</f>
        <v>42.9833169774289</v>
      </c>
      <c r="I3647" s="17">
        <f ca="1">f_nav_adjustedreturn(A3647,参数!$B$3,参数!$B$2)</f>
        <v>33.8394538606403</v>
      </c>
      <c r="J3647" s="17">
        <f ca="1">f_nav_periodreturnrankingper(A3647,参数!$B$3,参数!$B$2,3)</f>
        <v>67.7685950413223</v>
      </c>
      <c r="K3647" s="17">
        <f ca="1">f_nav_adjustedreturn(A3647,参数!$B$4,参数!$B$3)</f>
        <v>-21.2531281861155</v>
      </c>
      <c r="L3647" s="17">
        <f ca="1">f_nav_periodreturnrankingper(A3647,参数!$B$4,参数!$B$3,3)</f>
        <v>35.0515463917526</v>
      </c>
      <c r="M3647" s="17">
        <f ca="1">f_nav_adjustedreturn(A3647,参数!$B$5,参数!$B$4)</f>
        <v>0</v>
      </c>
      <c r="N3647" s="17">
        <f ca="1">f_nav_periodreturnrankingper(A3647,参数!$B$5,参数!$B$4,3)</f>
        <v>0</v>
      </c>
      <c r="O3647" s="17">
        <f ca="1">f_nav_adjustedreturn(A3647,参数!$B$6,参数!$B$5)</f>
        <v>0</v>
      </c>
      <c r="P3647" s="17">
        <f ca="1">f_nav_periodreturnrankingper(A3647,参数!$B$6,参数!$B$5,3)</f>
        <v>0</v>
      </c>
      <c r="Q3647" s="25">
        <f>f_return(A3647,1,参数!$B$1-365/2,参数!$B$1)</f>
        <v>68.7985351189361</v>
      </c>
      <c r="R3647" s="25">
        <f ca="1">f_return(A3647,1,参数!$B$4,参数!$B$1)</f>
        <v>22.0541569437634</v>
      </c>
      <c r="S3647" s="25">
        <f ca="1">f_return(A3647,1,参数!$B$6,参数!$B$1)</f>
        <v>0</v>
      </c>
      <c r="T3647" t="str">
        <f>f_info_investtype(A3647)</f>
        <v>偏股混合型基金</v>
      </c>
      <c r="U3647" t="str">
        <f>f_info_fundmanager(A3647)</f>
        <v>李明阳,邹维</v>
      </c>
      <c r="V3647">
        <f>f_info_manager_onthepostdays(A3647,1)</f>
        <v>1164</v>
      </c>
      <c r="W3647" s="25">
        <f ca="1">f_return_1w(A3647,"0",参数!$B$2)</f>
        <v>-5.11515353805073</v>
      </c>
      <c r="X3647" s="25">
        <f>f_return_1m(A3647,"0",参数!$B$1)</f>
        <v>12.6686183341944</v>
      </c>
      <c r="Y3647" s="25">
        <f>f_return_3m(A3647,0,参数!$B$1)</f>
        <v>23.9845872023246</v>
      </c>
      <c r="Z3647" s="25">
        <f>f_return_6m(A3647,0,参数!B3646)</f>
        <v>35.2285259159417</v>
      </c>
      <c r="AA3647" t="str">
        <f>f_dq_status(A3647,参数!$B$1)</f>
        <v>开放申购|开放赎回</v>
      </c>
      <c r="AB3647" s="17">
        <f ca="1">f_risk_maxdownside(A3647,参数!$B$6,参数!$B$1)</f>
        <v>-28.5105199740476</v>
      </c>
      <c r="AC3647" s="17">
        <f ca="1">f_risk_maxdownside(A3647,参数!$B$4,参数!$B$1)</f>
        <v>-28.3710995542348</v>
      </c>
      <c r="AD3647" t="str">
        <f ca="1">f_risk_maxdownside_date(A3647,参数!$B$6,参数!$B$1)</f>
        <v>20180124-20181029</v>
      </c>
    </row>
    <row r="3648" spans="1:30">
      <c r="A3648" s="15" t="s">
        <v>3676</v>
      </c>
      <c r="B3648" t="str">
        <f>f_info_name(A3648)</f>
        <v>东方红目标优选定开</v>
      </c>
      <c r="C3648" t="str">
        <f>f_info_setupdate(A3648)</f>
        <v>2017-12-18</v>
      </c>
      <c r="D3648" s="16">
        <f t="shared" si="56"/>
        <v>1134</v>
      </c>
      <c r="F3648" s="17">
        <f>f_netasset_total(A3648,参数!$B$1,100000000)</f>
        <v>7.6029280679</v>
      </c>
      <c r="G3648" s="17">
        <f ca="1">f_nav_adjustedreturn(A3648,参数!$B$2,参数!$B$1)</f>
        <v>10.4302304460062</v>
      </c>
      <c r="H3648" s="17">
        <f ca="1">f_nav_periodreturnrankingper(A3648,参数!$B$2,参数!$B$1,3)</f>
        <v>75.668449197861</v>
      </c>
      <c r="I3648" s="17">
        <f ca="1">f_nav_adjustedreturn(A3648,参数!$B$3,参数!$B$2)</f>
        <v>12.8481694193945</v>
      </c>
      <c r="J3648" s="17">
        <f ca="1">f_nav_periodreturnrankingper(A3648,参数!$B$3,参数!$B$2,3)</f>
        <v>26.3157894736842</v>
      </c>
      <c r="K3648" s="17">
        <f ca="1">f_nav_adjustedreturn(A3648,参数!$B$4,参数!$B$3)</f>
        <v>4.81953484179106</v>
      </c>
      <c r="L3648" s="17">
        <f ca="1">f_nav_periodreturnrankingper(A3648,参数!$B$4,参数!$B$3,3)</f>
        <v>9.33333333333333</v>
      </c>
      <c r="M3648" s="17">
        <f ca="1">f_nav_adjustedreturn(A3648,参数!$B$5,参数!$B$4)</f>
        <v>0</v>
      </c>
      <c r="N3648" s="17">
        <f ca="1">f_nav_periodreturnrankingper(A3648,参数!$B$5,参数!$B$4,3)</f>
        <v>0</v>
      </c>
      <c r="O3648" s="17">
        <f ca="1">f_nav_adjustedreturn(A3648,参数!$B$6,参数!$B$5)</f>
        <v>0</v>
      </c>
      <c r="P3648" s="17">
        <f ca="1">f_nav_periodreturnrankingper(A3648,参数!$B$6,参数!$B$5,3)</f>
        <v>0</v>
      </c>
      <c r="Q3648" s="25">
        <f>f_return(A3648,1,参数!$B$1-365/2,参数!$B$1)</f>
        <v>12.8247629367837</v>
      </c>
      <c r="R3648" s="25">
        <f ca="1">f_return(A3648,1,参数!$B$4,参数!$B$1)</f>
        <v>9.30489742586107</v>
      </c>
      <c r="S3648" s="25">
        <f ca="1">f_return(A3648,1,参数!$B$6,参数!$B$1)</f>
        <v>0</v>
      </c>
      <c r="T3648" t="str">
        <f>f_info_investtype(A3648)</f>
        <v>偏债混合型基金</v>
      </c>
      <c r="U3648" t="str">
        <f>f_info_fundmanager(A3648)</f>
        <v>饶刚,徐觅,孔令超</v>
      </c>
      <c r="V3648">
        <f>f_info_manager_onthepostdays(A3648,1)</f>
        <v>1151</v>
      </c>
      <c r="W3648" s="25">
        <f ca="1">f_return_1w(A3648,"0",参数!$B$2)</f>
        <v>-0.980392156862732</v>
      </c>
      <c r="X3648" s="25">
        <f>f_return_1m(A3648,"0",参数!$B$1)</f>
        <v>1.25161418496079</v>
      </c>
      <c r="Y3648" s="25">
        <f>f_return_3m(A3648,0,参数!$B$1)</f>
        <v>2.55302613218447</v>
      </c>
      <c r="Z3648" s="25">
        <f>f_return_6m(A3648,0,参数!B3647)</f>
        <v>4.92507529126705</v>
      </c>
      <c r="AA3648" t="str">
        <f>f_dq_status(A3648,参数!$B$1)</f>
        <v>暂停申购|暂停赎回</v>
      </c>
      <c r="AB3648" s="17">
        <f ca="1">f_risk_maxdownside(A3648,参数!$B$6,参数!$B$1)</f>
        <v>-3.35533033161563</v>
      </c>
      <c r="AC3648" s="17">
        <f ca="1">f_risk_maxdownside(A3648,参数!$B$4,参数!$B$1)</f>
        <v>-3.35533033161563</v>
      </c>
      <c r="AD3648" t="str">
        <f ca="1">f_risk_maxdownside_date(A3648,参数!$B$6,参数!$B$1)</f>
        <v>20200306-20200323</v>
      </c>
    </row>
    <row r="3649" spans="1:30">
      <c r="A3649" s="15" t="s">
        <v>3677</v>
      </c>
      <c r="B3649" t="str">
        <f>f_info_name(A3649)</f>
        <v>东方红睿泽三年定开A</v>
      </c>
      <c r="C3649" t="str">
        <f>f_info_setupdate(A3649)</f>
        <v>2018-01-31</v>
      </c>
      <c r="D3649" s="16">
        <f t="shared" si="56"/>
        <v>1090</v>
      </c>
      <c r="F3649" s="17">
        <f>f_netasset_total(A3649,参数!$B$1,100000000)</f>
        <v>128.7762399349</v>
      </c>
      <c r="G3649" s="17">
        <f ca="1">f_nav_adjustedreturn(A3649,参数!$B$2,参数!$B$1)</f>
        <v>89.3738270340278</v>
      </c>
      <c r="H3649" s="17">
        <f ca="1">f_nav_periodreturnrankingper(A3649,参数!$B$2,参数!$B$1,3)</f>
        <v>9.79354155637904</v>
      </c>
      <c r="I3649" s="17">
        <f ca="1">f_nav_adjustedreturn(A3649,参数!$B$3,参数!$B$2)</f>
        <v>34.9420171020265</v>
      </c>
      <c r="J3649" s="17">
        <f ca="1">f_nav_periodreturnrankingper(A3649,参数!$B$3,参数!$B$2,3)</f>
        <v>37.123745819398</v>
      </c>
      <c r="K3649" s="17">
        <f ca="1">f_nav_adjustedreturn(A3649,参数!$B$4,参数!$B$3)</f>
        <v>0</v>
      </c>
      <c r="L3649" s="17">
        <f ca="1">f_nav_periodreturnrankingper(A3649,参数!$B$4,参数!$B$3,3)</f>
        <v>0</v>
      </c>
      <c r="M3649" s="17">
        <f ca="1">f_nav_adjustedreturn(A3649,参数!$B$5,参数!$B$4)</f>
        <v>0</v>
      </c>
      <c r="N3649" s="17">
        <f ca="1">f_nav_periodreturnrankingper(A3649,参数!$B$5,参数!$B$4,3)</f>
        <v>0</v>
      </c>
      <c r="O3649" s="17">
        <f ca="1">f_nav_adjustedreturn(A3649,参数!$B$6,参数!$B$5)</f>
        <v>0</v>
      </c>
      <c r="P3649" s="17">
        <f ca="1">f_nav_periodreturnrankingper(A3649,参数!$B$6,参数!$B$5,3)</f>
        <v>0</v>
      </c>
      <c r="Q3649" s="25">
        <f>f_return(A3649,1,参数!$B$1-365/2,参数!$B$1)</f>
        <v>137.692840872454</v>
      </c>
      <c r="R3649" s="25">
        <f ca="1">f_return(A3649,1,参数!$B$4,参数!$B$1)</f>
        <v>0</v>
      </c>
      <c r="S3649" s="25">
        <f ca="1">f_return(A3649,1,参数!$B$6,参数!$B$1)</f>
        <v>0</v>
      </c>
      <c r="T3649" t="str">
        <f>f_info_investtype(A3649)</f>
        <v>灵活配置型基金</v>
      </c>
      <c r="U3649" t="str">
        <f>f_info_fundmanager(A3649)</f>
        <v>孙伟</v>
      </c>
      <c r="V3649">
        <f>f_info_manager_onthepostdays(A3649,1)</f>
        <v>1093</v>
      </c>
      <c r="W3649" s="25">
        <f ca="1">f_return_1w(A3649,"0",参数!$B$2)</f>
        <v>-4.47761194029851</v>
      </c>
      <c r="X3649" s="25">
        <f>f_return_1m(A3649,"0",参数!$B$1)</f>
        <v>17.3643674229795</v>
      </c>
      <c r="Y3649" s="25">
        <f>f_return_3m(A3649,0,参数!$B$1)</f>
        <v>39.1806146507355</v>
      </c>
      <c r="Z3649" s="25">
        <f>f_return_6m(A3649,0,参数!B3648)</f>
        <v>46.6663312875153</v>
      </c>
      <c r="AA3649" t="str">
        <f>f_dq_status(A3649,参数!$B$1)</f>
        <v>封闭期</v>
      </c>
      <c r="AB3649" s="17">
        <f ca="1">f_risk_maxdownside(A3649,参数!$B$6,参数!$B$1)</f>
        <v>-21.8425989927915</v>
      </c>
      <c r="AC3649" s="17">
        <f ca="1">f_risk_maxdownside(A3649,参数!$B$4,参数!$B$1)</f>
        <v>-21.8425989927915</v>
      </c>
      <c r="AD3649" t="str">
        <f ca="1">f_risk_maxdownside_date(A3649,参数!$B$6,参数!$B$1)</f>
        <v>20180317-20190103</v>
      </c>
    </row>
    <row r="3650" spans="1:30">
      <c r="A3650" s="15" t="s">
        <v>3678</v>
      </c>
      <c r="B3650" t="str">
        <f>f_info_name(A3650)</f>
        <v>财通多策略福佑</v>
      </c>
      <c r="C3650" t="str">
        <f>f_info_setupdate(A3650)</f>
        <v>2018-04-08</v>
      </c>
      <c r="D3650" s="16">
        <f t="shared" si="56"/>
        <v>1023</v>
      </c>
      <c r="F3650" s="17">
        <f>f_netasset_total(A3650,参数!$B$1,100000000)</f>
        <v>2.2793807485</v>
      </c>
      <c r="G3650" s="17">
        <f ca="1">f_nav_adjustedreturn(A3650,参数!$B$2,参数!$B$1)</f>
        <v>73.5723218007503</v>
      </c>
      <c r="H3650" s="17">
        <f ca="1">f_nav_periodreturnrankingper(A3650,参数!$B$2,参数!$B$1,3)</f>
        <v>21.2281630492324</v>
      </c>
      <c r="I3650" s="17">
        <f ca="1">f_nav_adjustedreturn(A3650,参数!$B$3,参数!$B$2)</f>
        <v>21.4529806353626</v>
      </c>
      <c r="J3650" s="17">
        <f ca="1">f_nav_periodreturnrankingper(A3650,参数!$B$3,参数!$B$2,3)</f>
        <v>56.3545150501672</v>
      </c>
      <c r="K3650" s="17">
        <f ca="1">f_nav_adjustedreturn(A3650,参数!$B$4,参数!$B$3)</f>
        <v>0</v>
      </c>
      <c r="L3650" s="17">
        <f ca="1">f_nav_periodreturnrankingper(A3650,参数!$B$4,参数!$B$3,3)</f>
        <v>0</v>
      </c>
      <c r="M3650" s="17">
        <f ca="1">f_nav_adjustedreturn(A3650,参数!$B$5,参数!$B$4)</f>
        <v>0</v>
      </c>
      <c r="N3650" s="17">
        <f ca="1">f_nav_periodreturnrankingper(A3650,参数!$B$5,参数!$B$4,3)</f>
        <v>0</v>
      </c>
      <c r="O3650" s="17">
        <f ca="1">f_nav_adjustedreturn(A3650,参数!$B$6,参数!$B$5)</f>
        <v>0</v>
      </c>
      <c r="P3650" s="17">
        <f ca="1">f_nav_periodreturnrankingper(A3650,参数!$B$6,参数!$B$5,3)</f>
        <v>0</v>
      </c>
      <c r="Q3650" s="25">
        <f>f_return(A3650,1,参数!$B$1-365/2,参数!$B$1)</f>
        <v>104.992558809351</v>
      </c>
      <c r="R3650" s="25">
        <f ca="1">f_return(A3650,1,参数!$B$4,参数!$B$1)</f>
        <v>0</v>
      </c>
      <c r="S3650" s="25">
        <f ca="1">f_return(A3650,1,参数!$B$6,参数!$B$1)</f>
        <v>0</v>
      </c>
      <c r="T3650" t="str">
        <f>f_info_investtype(A3650)</f>
        <v>灵活配置型基金</v>
      </c>
      <c r="U3650" t="str">
        <f>f_info_fundmanager(A3650)</f>
        <v>谈洁颖</v>
      </c>
      <c r="V3650">
        <f>f_info_manager_onthepostdays(A3650,1)</f>
        <v>997</v>
      </c>
      <c r="W3650" s="25">
        <f ca="1">f_return_1w(A3650,"0",参数!$B$2)</f>
        <v>-4.38421681944998</v>
      </c>
      <c r="X3650" s="25">
        <f>f_return_1m(A3650,"0",参数!$B$1)</f>
        <v>12.5481451449422</v>
      </c>
      <c r="Y3650" s="25">
        <f>f_return_3m(A3650,0,参数!$B$1)</f>
        <v>22.6599896899624</v>
      </c>
      <c r="Z3650" s="25">
        <f>f_return_6m(A3650,0,参数!B3649)</f>
        <v>41.4642207899521</v>
      </c>
      <c r="AA3650" t="str">
        <f>f_dq_status(A3650,参数!$B$1)</f>
        <v>暂停申购|暂停赎回</v>
      </c>
      <c r="AB3650" s="17">
        <f ca="1">f_risk_maxdownside(A3650,参数!$B$6,参数!$B$1)</f>
        <v>-25.344105326152</v>
      </c>
      <c r="AC3650" s="17">
        <f ca="1">f_risk_maxdownside(A3650,参数!$B$4,参数!$B$1)</f>
        <v>-25.344105326152</v>
      </c>
      <c r="AD3650" t="str">
        <f ca="1">f_risk_maxdownside_date(A3650,参数!$B$6,参数!$B$1)</f>
        <v>20180613-20190103</v>
      </c>
    </row>
    <row r="3651" spans="1:30">
      <c r="A3651" s="15" t="s">
        <v>3679</v>
      </c>
      <c r="B3651" t="str">
        <f>f_info_name(A3651)</f>
        <v>南方瑞合三年</v>
      </c>
      <c r="C3651" t="str">
        <f>f_info_setupdate(A3651)</f>
        <v>2018-09-06</v>
      </c>
      <c r="D3651" s="16">
        <f t="shared" ref="D3651:D3714" si="57">DATEDIF(C3651,"2021-1-25","d")</f>
        <v>872</v>
      </c>
      <c r="F3651" s="17">
        <f>f_netasset_total(A3651,参数!$B$1,100000000)</f>
        <v>20.6264267009</v>
      </c>
      <c r="G3651" s="17">
        <f ca="1">f_nav_adjustedreturn(A3651,参数!$B$2,参数!$B$1)</f>
        <v>47.6559623236998</v>
      </c>
      <c r="H3651" s="17">
        <f ca="1">f_nav_periodreturnrankingper(A3651,参数!$B$2,参数!$B$1,3)</f>
        <v>81.3542688910697</v>
      </c>
      <c r="I3651" s="17">
        <f ca="1">f_nav_adjustedreturn(A3651,参数!$B$3,参数!$B$2)</f>
        <v>33.257109197428</v>
      </c>
      <c r="J3651" s="17">
        <f ca="1">f_nav_periodreturnrankingper(A3651,参数!$B$3,参数!$B$2,3)</f>
        <v>68.732782369146</v>
      </c>
      <c r="K3651" s="17">
        <f ca="1">f_nav_adjustedreturn(A3651,参数!$B$4,参数!$B$3)</f>
        <v>0</v>
      </c>
      <c r="L3651" s="17">
        <f ca="1">f_nav_periodreturnrankingper(A3651,参数!$B$4,参数!$B$3,3)</f>
        <v>0</v>
      </c>
      <c r="M3651" s="17">
        <f ca="1">f_nav_adjustedreturn(A3651,参数!$B$5,参数!$B$4)</f>
        <v>0</v>
      </c>
      <c r="N3651" s="17">
        <f ca="1">f_nav_periodreturnrankingper(A3651,参数!$B$5,参数!$B$4,3)</f>
        <v>0</v>
      </c>
      <c r="O3651" s="17">
        <f ca="1">f_nav_adjustedreturn(A3651,参数!$B$6,参数!$B$5)</f>
        <v>0</v>
      </c>
      <c r="P3651" s="17">
        <f ca="1">f_nav_periodreturnrankingper(A3651,参数!$B$6,参数!$B$5,3)</f>
        <v>0</v>
      </c>
      <c r="Q3651" s="25">
        <f>f_return(A3651,1,参数!$B$1-365/2,参数!$B$1)</f>
        <v>65.7846251020606</v>
      </c>
      <c r="R3651" s="25">
        <f ca="1">f_return(A3651,1,参数!$B$4,参数!$B$1)</f>
        <v>0</v>
      </c>
      <c r="S3651" s="25">
        <f ca="1">f_return(A3651,1,参数!$B$6,参数!$B$1)</f>
        <v>0</v>
      </c>
      <c r="T3651" t="str">
        <f>f_info_investtype(A3651)</f>
        <v>偏股混合型基金</v>
      </c>
      <c r="U3651" t="str">
        <f>f_info_fundmanager(A3651)</f>
        <v>史博</v>
      </c>
      <c r="V3651">
        <f>f_info_manager_onthepostdays(A3651,1)</f>
        <v>889</v>
      </c>
      <c r="W3651" s="25">
        <f ca="1">f_return_1w(A3651,"0",参数!$B$2)</f>
        <v>-0.455043397657377</v>
      </c>
      <c r="X3651" s="25">
        <f>f_return_1m(A3651,"0",参数!$B$1)</f>
        <v>17.2329376854599</v>
      </c>
      <c r="Y3651" s="25">
        <f>f_return_3m(A3651,0,参数!$B$1)</f>
        <v>29.4266994266994</v>
      </c>
      <c r="Z3651" s="25">
        <f>f_return_6m(A3651,0,参数!B3650)</f>
        <v>21.5052126930979</v>
      </c>
      <c r="AA3651" t="str">
        <f>f_dq_status(A3651,参数!$B$1)</f>
        <v>封闭期</v>
      </c>
      <c r="AB3651" s="17">
        <f ca="1">f_risk_maxdownside(A3651,参数!$B$6,参数!$B$1)</f>
        <v>-19.1932059447983</v>
      </c>
      <c r="AC3651" s="17">
        <f ca="1">f_risk_maxdownside(A3651,参数!$B$4,参数!$B$1)</f>
        <v>-19.1932059447983</v>
      </c>
      <c r="AD3651" t="str">
        <f ca="1">f_risk_maxdownside_date(A3651,参数!$B$6,参数!$B$1)</f>
        <v>20200226-20200323</v>
      </c>
    </row>
    <row r="3652" spans="1:30">
      <c r="A3652" s="15" t="s">
        <v>3680</v>
      </c>
      <c r="B3652" t="str">
        <f>f_info_name(A3652)</f>
        <v>汇添富悦享定期开放</v>
      </c>
      <c r="C3652" t="str">
        <f>f_info_setupdate(A3652)</f>
        <v>2019-01-31</v>
      </c>
      <c r="D3652" s="16">
        <f t="shared" si="57"/>
        <v>725</v>
      </c>
      <c r="F3652" s="17">
        <f>f_netasset_total(A3652,参数!$B$1,100000000)</f>
        <v>11.0446384717</v>
      </c>
      <c r="G3652" s="17">
        <f ca="1">f_nav_adjustedreturn(A3652,参数!$B$2,参数!$B$1)</f>
        <v>52.8513231828875</v>
      </c>
      <c r="H3652" s="17">
        <f ca="1">f_nav_periodreturnrankingper(A3652,参数!$B$2,参数!$B$1,3)</f>
        <v>74.7791952894995</v>
      </c>
      <c r="I3652" s="17">
        <f ca="1">f_nav_adjustedreturn(A3652,参数!$B$3,参数!$B$2)</f>
        <v>0</v>
      </c>
      <c r="J3652" s="17">
        <f ca="1">f_nav_periodreturnrankingper(A3652,参数!$B$3,参数!$B$2,3)</f>
        <v>0</v>
      </c>
      <c r="K3652" s="17">
        <f ca="1">f_nav_adjustedreturn(A3652,参数!$B$4,参数!$B$3)</f>
        <v>0</v>
      </c>
      <c r="L3652" s="17">
        <f ca="1">f_nav_periodreturnrankingper(A3652,参数!$B$4,参数!$B$3,3)</f>
        <v>0</v>
      </c>
      <c r="M3652" s="17">
        <f ca="1">f_nav_adjustedreturn(A3652,参数!$B$5,参数!$B$4)</f>
        <v>0</v>
      </c>
      <c r="N3652" s="17">
        <f ca="1">f_nav_periodreturnrankingper(A3652,参数!$B$5,参数!$B$4,3)</f>
        <v>0</v>
      </c>
      <c r="O3652" s="17">
        <f ca="1">f_nav_adjustedreturn(A3652,参数!$B$6,参数!$B$5)</f>
        <v>0</v>
      </c>
      <c r="P3652" s="17">
        <f ca="1">f_nav_periodreturnrankingper(A3652,参数!$B$6,参数!$B$5,3)</f>
        <v>0</v>
      </c>
      <c r="Q3652" s="25">
        <f>f_return(A3652,1,参数!$B$1-365/2,参数!$B$1)</f>
        <v>41.3295955286253</v>
      </c>
      <c r="R3652" s="25">
        <f ca="1">f_return(A3652,1,参数!$B$4,参数!$B$1)</f>
        <v>0</v>
      </c>
      <c r="S3652" s="25">
        <f ca="1">f_return(A3652,1,参数!$B$6,参数!$B$1)</f>
        <v>0</v>
      </c>
      <c r="T3652" t="str">
        <f>f_info_investtype(A3652)</f>
        <v>偏股混合型基金</v>
      </c>
      <c r="U3652" t="str">
        <f>f_info_fundmanager(A3652)</f>
        <v>赵鹏飞</v>
      </c>
      <c r="V3652">
        <f>f_info_manager_onthepostdays(A3652,1)</f>
        <v>742</v>
      </c>
      <c r="W3652" s="25">
        <f ca="1">f_return_1w(A3652,"0",参数!$B$2)</f>
        <v>-2.89240972733971</v>
      </c>
      <c r="X3652" s="25">
        <f>f_return_1m(A3652,"0",参数!$B$1)</f>
        <v>14.6711250351551</v>
      </c>
      <c r="Y3652" s="25">
        <f>f_return_3m(A3652,0,参数!$B$1)</f>
        <v>15.2122586153296</v>
      </c>
      <c r="Z3652" s="25">
        <f>f_return_6m(A3652,0,参数!B3651)</f>
        <v>14.5150787713104</v>
      </c>
      <c r="AA3652" t="str">
        <f>f_dq_status(A3652,参数!$B$1)</f>
        <v>封闭期</v>
      </c>
      <c r="AB3652" s="17">
        <f ca="1">f_risk_maxdownside(A3652,参数!$B$6,参数!$B$1)</f>
        <v>-12.5567047722736</v>
      </c>
      <c r="AC3652" s="17">
        <f ca="1">f_risk_maxdownside(A3652,参数!$B$4,参数!$B$1)</f>
        <v>-12.5567047722736</v>
      </c>
      <c r="AD3652" t="str">
        <f ca="1">f_risk_maxdownside_date(A3652,参数!$B$6,参数!$B$1)</f>
        <v>20191108-20200323</v>
      </c>
    </row>
    <row r="3653" spans="1:30">
      <c r="A3653" s="15" t="s">
        <v>3681</v>
      </c>
      <c r="B3653" t="str">
        <f>f_info_name(A3653)</f>
        <v>汇添富经典成长</v>
      </c>
      <c r="C3653" t="str">
        <f>f_info_setupdate(A3653)</f>
        <v>2018-12-05</v>
      </c>
      <c r="D3653" s="16">
        <f t="shared" si="57"/>
        <v>782</v>
      </c>
      <c r="F3653" s="17">
        <f>f_netasset_total(A3653,参数!$B$1,100000000)</f>
        <v>14.2457649694</v>
      </c>
      <c r="G3653" s="17">
        <f ca="1">f_nav_adjustedreturn(A3653,参数!$B$2,参数!$B$1)</f>
        <v>111.67917978624</v>
      </c>
      <c r="H3653" s="17">
        <f ca="1">f_nav_periodreturnrankingper(A3653,参数!$B$2,参数!$B$1,3)</f>
        <v>4.31795878312071</v>
      </c>
      <c r="I3653" s="17">
        <f ca="1">f_nav_adjustedreturn(A3653,参数!$B$3,参数!$B$2)</f>
        <v>36.907818076435</v>
      </c>
      <c r="J3653" s="17">
        <f ca="1">f_nav_periodreturnrankingper(A3653,参数!$B$3,参数!$B$2,3)</f>
        <v>61.7079889807163</v>
      </c>
      <c r="K3653" s="17">
        <f ca="1">f_nav_adjustedreturn(A3653,参数!$B$4,参数!$B$3)</f>
        <v>0</v>
      </c>
      <c r="L3653" s="17">
        <f ca="1">f_nav_periodreturnrankingper(A3653,参数!$B$4,参数!$B$3,3)</f>
        <v>0</v>
      </c>
      <c r="M3653" s="17">
        <f ca="1">f_nav_adjustedreturn(A3653,参数!$B$5,参数!$B$4)</f>
        <v>0</v>
      </c>
      <c r="N3653" s="17">
        <f ca="1">f_nav_periodreturnrankingper(A3653,参数!$B$5,参数!$B$4,3)</f>
        <v>0</v>
      </c>
      <c r="O3653" s="17">
        <f ca="1">f_nav_adjustedreturn(A3653,参数!$B$6,参数!$B$5)</f>
        <v>0</v>
      </c>
      <c r="P3653" s="17">
        <f ca="1">f_nav_periodreturnrankingper(A3653,参数!$B$6,参数!$B$5,3)</f>
        <v>0</v>
      </c>
      <c r="Q3653" s="25">
        <f>f_return(A3653,1,参数!$B$1-365/2,参数!$B$1)</f>
        <v>75.3515657284869</v>
      </c>
      <c r="R3653" s="25">
        <f ca="1">f_return(A3653,1,参数!$B$4,参数!$B$1)</f>
        <v>0</v>
      </c>
      <c r="S3653" s="25">
        <f ca="1">f_return(A3653,1,参数!$B$6,参数!$B$1)</f>
        <v>0</v>
      </c>
      <c r="T3653" t="str">
        <f>f_info_investtype(A3653)</f>
        <v>偏股混合型基金</v>
      </c>
      <c r="U3653" t="str">
        <f>f_info_fundmanager(A3653)</f>
        <v>雷鸣</v>
      </c>
      <c r="V3653">
        <f>f_info_manager_onthepostdays(A3653,1)</f>
        <v>799</v>
      </c>
      <c r="W3653" s="25">
        <f ca="1">f_return_1w(A3653,"0",参数!$B$2)</f>
        <v>-4.80733673544858</v>
      </c>
      <c r="X3653" s="25">
        <f>f_return_1m(A3653,"0",参数!$B$1)</f>
        <v>17.6819795827785</v>
      </c>
      <c r="Y3653" s="25">
        <f>f_return_3m(A3653,0,参数!$B$1)</f>
        <v>21.5530085959886</v>
      </c>
      <c r="Z3653" s="25">
        <f>f_return_6m(A3653,0,参数!B3652)</f>
        <v>32.0624329798642</v>
      </c>
      <c r="AA3653" t="str">
        <f>f_dq_status(A3653,参数!$B$1)</f>
        <v>封闭期</v>
      </c>
      <c r="AB3653" s="17">
        <f ca="1">f_risk_maxdownside(A3653,参数!$B$6,参数!$B$1)</f>
        <v>-11.8127995489146</v>
      </c>
      <c r="AC3653" s="17">
        <f ca="1">f_risk_maxdownside(A3653,参数!$B$4,参数!$B$1)</f>
        <v>-11.8127995489146</v>
      </c>
      <c r="AD3653" t="str">
        <f ca="1">f_risk_maxdownside_date(A3653,参数!$B$6,参数!$B$1)</f>
        <v>20200306-20200319</v>
      </c>
    </row>
    <row r="3654" spans="1:30">
      <c r="A3654" s="15" t="s">
        <v>3682</v>
      </c>
      <c r="B3654" t="str">
        <f>f_info_name(A3654)</f>
        <v>东方红恒元五年定开</v>
      </c>
      <c r="C3654" t="str">
        <f>f_info_setupdate(A3654)</f>
        <v>2018-11-02</v>
      </c>
      <c r="D3654" s="16">
        <f t="shared" si="57"/>
        <v>815</v>
      </c>
      <c r="F3654" s="17">
        <f>f_netasset_total(A3654,参数!$B$1,100000000)</f>
        <v>29.2847908112</v>
      </c>
      <c r="G3654" s="17">
        <f ca="1">f_nav_adjustedreturn(A3654,参数!$B$2,参数!$B$1)</f>
        <v>67.0960743101227</v>
      </c>
      <c r="H3654" s="17">
        <f ca="1">f_nav_periodreturnrankingper(A3654,参数!$B$2,参数!$B$1,3)</f>
        <v>27.4748544203282</v>
      </c>
      <c r="I3654" s="17">
        <f ca="1">f_nav_adjustedreturn(A3654,参数!$B$3,参数!$B$2)</f>
        <v>44.78256601551</v>
      </c>
      <c r="J3654" s="17">
        <f ca="1">f_nav_periodreturnrankingper(A3654,参数!$B$3,参数!$B$2,3)</f>
        <v>23.6900780379041</v>
      </c>
      <c r="K3654" s="17">
        <f ca="1">f_nav_adjustedreturn(A3654,参数!$B$4,参数!$B$3)</f>
        <v>0</v>
      </c>
      <c r="L3654" s="17">
        <f ca="1">f_nav_periodreturnrankingper(A3654,参数!$B$4,参数!$B$3,3)</f>
        <v>0</v>
      </c>
      <c r="M3654" s="17">
        <f ca="1">f_nav_adjustedreturn(A3654,参数!$B$5,参数!$B$4)</f>
        <v>0</v>
      </c>
      <c r="N3654" s="17">
        <f ca="1">f_nav_periodreturnrankingper(A3654,参数!$B$5,参数!$B$4,3)</f>
        <v>0</v>
      </c>
      <c r="O3654" s="17">
        <f ca="1">f_nav_adjustedreturn(A3654,参数!$B$6,参数!$B$5)</f>
        <v>0</v>
      </c>
      <c r="P3654" s="17">
        <f ca="1">f_nav_periodreturnrankingper(A3654,参数!$B$6,参数!$B$5,3)</f>
        <v>0</v>
      </c>
      <c r="Q3654" s="25">
        <f>f_return(A3654,1,参数!$B$1-365/2,参数!$B$1)</f>
        <v>112.576077309145</v>
      </c>
      <c r="R3654" s="25">
        <f ca="1">f_return(A3654,1,参数!$B$4,参数!$B$1)</f>
        <v>0</v>
      </c>
      <c r="S3654" s="25">
        <f ca="1">f_return(A3654,1,参数!$B$6,参数!$B$1)</f>
        <v>0</v>
      </c>
      <c r="T3654" t="str">
        <f>f_info_investtype(A3654)</f>
        <v>灵活配置型基金</v>
      </c>
      <c r="U3654" t="str">
        <f>f_info_fundmanager(A3654)</f>
        <v>王延飞</v>
      </c>
      <c r="V3654">
        <f>f_info_manager_onthepostdays(A3654,1)</f>
        <v>273</v>
      </c>
      <c r="W3654" s="25">
        <f ca="1">f_return_1w(A3654,"0",参数!$B$2)</f>
        <v>-5.01674394641936</v>
      </c>
      <c r="X3654" s="25">
        <f>f_return_1m(A3654,"0",参数!$B$1)</f>
        <v>16.9062188700726</v>
      </c>
      <c r="Y3654" s="25">
        <f>f_return_3m(A3654,0,参数!$B$1)</f>
        <v>32.971835545484</v>
      </c>
      <c r="Z3654" s="25">
        <f>f_return_6m(A3654,0,参数!B3653)</f>
        <v>39.4424105885666</v>
      </c>
      <c r="AA3654" t="str">
        <f>f_dq_status(A3654,参数!$B$1)</f>
        <v>封闭期</v>
      </c>
      <c r="AB3654" s="17">
        <f ca="1">f_risk_maxdownside(A3654,参数!$B$6,参数!$B$1)</f>
        <v>-20.3276582075169</v>
      </c>
      <c r="AC3654" s="17">
        <f ca="1">f_risk_maxdownside(A3654,参数!$B$4,参数!$B$1)</f>
        <v>-20.3276582075169</v>
      </c>
      <c r="AD3654" t="str">
        <f ca="1">f_risk_maxdownside_date(A3654,参数!$B$6,参数!$B$1)</f>
        <v>20200117-20200323</v>
      </c>
    </row>
    <row r="3655" spans="1:30">
      <c r="A3655" s="15" t="s">
        <v>3683</v>
      </c>
      <c r="B3655" t="str">
        <f>f_info_name(A3655)</f>
        <v>广发睿阳三年定开</v>
      </c>
      <c r="C3655" t="str">
        <f>f_info_setupdate(A3655)</f>
        <v>2019-01-31</v>
      </c>
      <c r="D3655" s="16">
        <f t="shared" si="57"/>
        <v>725</v>
      </c>
      <c r="F3655" s="17">
        <f>f_netasset_total(A3655,参数!$B$1,100000000)</f>
        <v>12.0765210956</v>
      </c>
      <c r="G3655" s="17">
        <f ca="1">f_nav_adjustedreturn(A3655,参数!$B$2,参数!$B$1)</f>
        <v>63.7176850849999</v>
      </c>
      <c r="H3655" s="17">
        <f ca="1">f_nav_periodreturnrankingper(A3655,参数!$B$2,参数!$B$1,3)</f>
        <v>56.0353287536801</v>
      </c>
      <c r="I3655" s="17">
        <f ca="1">f_nav_adjustedreturn(A3655,参数!$B$3,参数!$B$2)</f>
        <v>0</v>
      </c>
      <c r="J3655" s="17">
        <f ca="1">f_nav_periodreturnrankingper(A3655,参数!$B$3,参数!$B$2,3)</f>
        <v>0</v>
      </c>
      <c r="K3655" s="17">
        <f ca="1">f_nav_adjustedreturn(A3655,参数!$B$4,参数!$B$3)</f>
        <v>0</v>
      </c>
      <c r="L3655" s="17">
        <f ca="1">f_nav_periodreturnrankingper(A3655,参数!$B$4,参数!$B$3,3)</f>
        <v>0</v>
      </c>
      <c r="M3655" s="17">
        <f ca="1">f_nav_adjustedreturn(A3655,参数!$B$5,参数!$B$4)</f>
        <v>0</v>
      </c>
      <c r="N3655" s="17">
        <f ca="1">f_nav_periodreturnrankingper(A3655,参数!$B$5,参数!$B$4,3)</f>
        <v>0</v>
      </c>
      <c r="O3655" s="17">
        <f ca="1">f_nav_adjustedreturn(A3655,参数!$B$6,参数!$B$5)</f>
        <v>0</v>
      </c>
      <c r="P3655" s="17">
        <f ca="1">f_nav_periodreturnrankingper(A3655,参数!$B$6,参数!$B$5,3)</f>
        <v>0</v>
      </c>
      <c r="Q3655" s="25">
        <f>f_return(A3655,1,参数!$B$1-365/2,参数!$B$1)</f>
        <v>45.0960981813212</v>
      </c>
      <c r="R3655" s="25">
        <f ca="1">f_return(A3655,1,参数!$B$4,参数!$B$1)</f>
        <v>0</v>
      </c>
      <c r="S3655" s="25">
        <f ca="1">f_return(A3655,1,参数!$B$6,参数!$B$1)</f>
        <v>0</v>
      </c>
      <c r="T3655" t="str">
        <f>f_info_investtype(A3655)</f>
        <v>偏股混合型基金</v>
      </c>
      <c r="U3655" t="str">
        <f>f_info_fundmanager(A3655)</f>
        <v>傅友兴</v>
      </c>
      <c r="V3655">
        <f>f_info_manager_onthepostdays(A3655,1)</f>
        <v>742</v>
      </c>
      <c r="W3655" s="25">
        <f ca="1">f_return_1w(A3655,"0",参数!$B$2)</f>
        <v>-2.59798099762469</v>
      </c>
      <c r="X3655" s="25">
        <f>f_return_1m(A3655,"0",参数!$B$1)</f>
        <v>12.106824925816</v>
      </c>
      <c r="Y3655" s="25">
        <f>f_return_3m(A3655,0,参数!$B$1)</f>
        <v>15.7694350243445</v>
      </c>
      <c r="Z3655" s="25">
        <f>f_return_6m(A3655,0,参数!B3654)</f>
        <v>16.078261703919</v>
      </c>
      <c r="AA3655" t="str">
        <f>f_dq_status(A3655,参数!$B$1)</f>
        <v>封闭期</v>
      </c>
      <c r="AB3655" s="17">
        <f ca="1">f_risk_maxdownside(A3655,参数!$B$6,参数!$B$1)</f>
        <v>-12.9551227773074</v>
      </c>
      <c r="AC3655" s="17">
        <f ca="1">f_risk_maxdownside(A3655,参数!$B$4,参数!$B$1)</f>
        <v>-12.9551227773074</v>
      </c>
      <c r="AD3655" t="str">
        <f ca="1">f_risk_maxdownside_date(A3655,参数!$B$6,参数!$B$1)</f>
        <v>20200226-20200323</v>
      </c>
    </row>
    <row r="3656" spans="1:30">
      <c r="A3656" s="15" t="s">
        <v>3684</v>
      </c>
      <c r="B3656" t="str">
        <f>f_info_name(A3656)</f>
        <v>交银施罗德瑞丰三年</v>
      </c>
      <c r="C3656" t="str">
        <f>f_info_setupdate(A3656)</f>
        <v>2019-09-04</v>
      </c>
      <c r="D3656" s="16">
        <f t="shared" si="57"/>
        <v>509</v>
      </c>
      <c r="F3656" s="17">
        <f>f_netasset_total(A3656,参数!$B$1,100000000)</f>
        <v>49.7105401169</v>
      </c>
      <c r="G3656" s="17">
        <f ca="1">f_nav_adjustedreturn(A3656,参数!$B$2,参数!$B$1)</f>
        <v>94.6302219637491</v>
      </c>
      <c r="H3656" s="17">
        <f ca="1">f_nav_periodreturnrankingper(A3656,参数!$B$2,参数!$B$1,3)</f>
        <v>14.0333660451423</v>
      </c>
      <c r="I3656" s="17">
        <f ca="1">f_nav_adjustedreturn(A3656,参数!$B$3,参数!$B$2)</f>
        <v>0</v>
      </c>
      <c r="J3656" s="17">
        <f ca="1">f_nav_periodreturnrankingper(A3656,参数!$B$3,参数!$B$2,3)</f>
        <v>0</v>
      </c>
      <c r="K3656" s="17">
        <f ca="1">f_nav_adjustedreturn(A3656,参数!$B$4,参数!$B$3)</f>
        <v>0</v>
      </c>
      <c r="L3656" s="17">
        <f ca="1">f_nav_periodreturnrankingper(A3656,参数!$B$4,参数!$B$3,3)</f>
        <v>0</v>
      </c>
      <c r="M3656" s="17">
        <f ca="1">f_nav_adjustedreturn(A3656,参数!$B$5,参数!$B$4)</f>
        <v>0</v>
      </c>
      <c r="N3656" s="17">
        <f ca="1">f_nav_periodreturnrankingper(A3656,参数!$B$5,参数!$B$4,3)</f>
        <v>0</v>
      </c>
      <c r="O3656" s="17">
        <f ca="1">f_nav_adjustedreturn(A3656,参数!$B$6,参数!$B$5)</f>
        <v>0</v>
      </c>
      <c r="P3656" s="17">
        <f ca="1">f_nav_periodreturnrankingper(A3656,参数!$B$6,参数!$B$5,3)</f>
        <v>0</v>
      </c>
      <c r="Q3656" s="25">
        <f>f_return(A3656,1,参数!$B$1-365/2,参数!$B$1)</f>
        <v>98.4764492240926</v>
      </c>
      <c r="R3656" s="25">
        <f ca="1">f_return(A3656,1,参数!$B$4,参数!$B$1)</f>
        <v>0</v>
      </c>
      <c r="S3656" s="25">
        <f ca="1">f_return(A3656,1,参数!$B$6,参数!$B$1)</f>
        <v>0</v>
      </c>
      <c r="T3656" t="str">
        <f>f_info_investtype(A3656)</f>
        <v>偏股混合型基金</v>
      </c>
      <c r="U3656" t="str">
        <f>f_info_fundmanager(A3656)</f>
        <v>王崇</v>
      </c>
      <c r="V3656">
        <f>f_info_manager_onthepostdays(A3656,1)</f>
        <v>526</v>
      </c>
      <c r="W3656" s="25">
        <f ca="1">f_return_1w(A3656,"0",参数!$B$2)</f>
        <v>-3.07215332581736</v>
      </c>
      <c r="X3656" s="25">
        <f>f_return_1m(A3656,"0",参数!$B$1)</f>
        <v>24.1652238436804</v>
      </c>
      <c r="Y3656" s="25">
        <f>f_return_3m(A3656,0,参数!$B$1)</f>
        <v>35.91444429403</v>
      </c>
      <c r="Z3656" s="25">
        <f>f_return_6m(A3656,0,参数!B3655)</f>
        <v>39.9177500663306</v>
      </c>
      <c r="AA3656" t="str">
        <f>f_dq_status(A3656,参数!$B$1)</f>
        <v>封闭期</v>
      </c>
      <c r="AB3656" s="17">
        <f ca="1">f_risk_maxdownside(A3656,参数!$B$6,参数!$B$1)</f>
        <v>-9.83576971665765</v>
      </c>
      <c r="AC3656" s="17">
        <f ca="1">f_risk_maxdownside(A3656,参数!$B$4,参数!$B$1)</f>
        <v>-9.83576971665765</v>
      </c>
      <c r="AD3656" t="str">
        <f ca="1">f_risk_maxdownside_date(A3656,参数!$B$6,参数!$B$1)</f>
        <v>20200307-20200319</v>
      </c>
    </row>
    <row r="3657" spans="1:30">
      <c r="A3657" s="15" t="s">
        <v>3685</v>
      </c>
      <c r="B3657" t="str">
        <f>f_info_name(A3657)</f>
        <v>嘉实瑞虹三年定开</v>
      </c>
      <c r="C3657" t="str">
        <f>f_info_setupdate(A3657)</f>
        <v>2019-09-04</v>
      </c>
      <c r="D3657" s="16">
        <f t="shared" si="57"/>
        <v>509</v>
      </c>
      <c r="F3657" s="17">
        <f>f_netasset_total(A3657,参数!$B$1,100000000)</f>
        <v>38.7565221499</v>
      </c>
      <c r="G3657" s="17">
        <f ca="1">f_nav_adjustedreturn(A3657,参数!$B$2,参数!$B$1)</f>
        <v>69.5850815850816</v>
      </c>
      <c r="H3657" s="17">
        <f ca="1">f_nav_periodreturnrankingper(A3657,参数!$B$2,参数!$B$1,3)</f>
        <v>47.2031403336605</v>
      </c>
      <c r="I3657" s="17">
        <f ca="1">f_nav_adjustedreturn(A3657,参数!$B$3,参数!$B$2)</f>
        <v>0</v>
      </c>
      <c r="J3657" s="17">
        <f ca="1">f_nav_periodreturnrankingper(A3657,参数!$B$3,参数!$B$2,3)</f>
        <v>0</v>
      </c>
      <c r="K3657" s="17">
        <f ca="1">f_nav_adjustedreturn(A3657,参数!$B$4,参数!$B$3)</f>
        <v>0</v>
      </c>
      <c r="L3657" s="17">
        <f ca="1">f_nav_periodreturnrankingper(A3657,参数!$B$4,参数!$B$3,3)</f>
        <v>0</v>
      </c>
      <c r="M3657" s="17">
        <f ca="1">f_nav_adjustedreturn(A3657,参数!$B$5,参数!$B$4)</f>
        <v>0</v>
      </c>
      <c r="N3657" s="17">
        <f ca="1">f_nav_periodreturnrankingper(A3657,参数!$B$5,参数!$B$4,3)</f>
        <v>0</v>
      </c>
      <c r="O3657" s="17">
        <f ca="1">f_nav_adjustedreturn(A3657,参数!$B$6,参数!$B$5)</f>
        <v>0</v>
      </c>
      <c r="P3657" s="17">
        <f ca="1">f_nav_periodreturnrankingper(A3657,参数!$B$6,参数!$B$5,3)</f>
        <v>0</v>
      </c>
      <c r="Q3657" s="25">
        <f>f_return(A3657,1,参数!$B$1-365/2,参数!$B$1)</f>
        <v>100.597656676771</v>
      </c>
      <c r="R3657" s="25">
        <f ca="1">f_return(A3657,1,参数!$B$4,参数!$B$1)</f>
        <v>0</v>
      </c>
      <c r="S3657" s="25">
        <f ca="1">f_return(A3657,1,参数!$B$6,参数!$B$1)</f>
        <v>0</v>
      </c>
      <c r="T3657" t="str">
        <f>f_info_investtype(A3657)</f>
        <v>偏股混合型基金</v>
      </c>
      <c r="U3657" t="str">
        <f>f_info_fundmanager(A3657)</f>
        <v>洪流</v>
      </c>
      <c r="V3657">
        <f>f_info_manager_onthepostdays(A3657,1)</f>
        <v>526</v>
      </c>
      <c r="W3657" s="25">
        <f ca="1">f_return_1w(A3657,"0",参数!$B$2)</f>
        <v>-2.72991111917287</v>
      </c>
      <c r="X3657" s="25">
        <f>f_return_1m(A3657,"0",参数!$B$1)</f>
        <v>19.4221930400525</v>
      </c>
      <c r="Y3657" s="25">
        <f>f_return_3m(A3657,0,参数!$B$1)</f>
        <v>37.4027347586311</v>
      </c>
      <c r="Z3657" s="25">
        <f>f_return_6m(A3657,0,参数!B3656)</f>
        <v>38.8588366061504</v>
      </c>
      <c r="AA3657" t="str">
        <f>f_dq_status(A3657,参数!$B$1)</f>
        <v>封闭期</v>
      </c>
      <c r="AB3657" s="17">
        <f ca="1">f_risk_maxdownside(A3657,参数!$B$6,参数!$B$1)</f>
        <v>-17.8577699736611</v>
      </c>
      <c r="AC3657" s="17">
        <f ca="1">f_risk_maxdownside(A3657,参数!$B$4,参数!$B$1)</f>
        <v>-17.8577699736611</v>
      </c>
      <c r="AD3657" t="str">
        <f ca="1">f_risk_maxdownside_date(A3657,参数!$B$6,参数!$B$1)</f>
        <v>20200306-20200323</v>
      </c>
    </row>
    <row r="3658" spans="1:30">
      <c r="A3658" s="15" t="s">
        <v>3686</v>
      </c>
      <c r="B3658" t="str">
        <f>f_info_name(A3658)</f>
        <v>嘉实瑞熙三年</v>
      </c>
      <c r="C3658" t="str">
        <f>f_info_setupdate(A3658)</f>
        <v>2020-01-20</v>
      </c>
      <c r="D3658" s="16">
        <f t="shared" si="57"/>
        <v>371</v>
      </c>
      <c r="F3658" s="17">
        <f>f_netasset_total(A3658,参数!$B$1,100000000)</f>
        <v>19.7384736063</v>
      </c>
      <c r="G3658" s="17">
        <f ca="1">f_nav_adjustedreturn(A3658,参数!$B$2,参数!$B$1)</f>
        <v>81.4215341308937</v>
      </c>
      <c r="H3658" s="17">
        <f ca="1">f_nav_periodreturnrankingper(A3658,参数!$B$2,参数!$B$1,3)</f>
        <v>29.7350343473994</v>
      </c>
      <c r="I3658" s="17">
        <f ca="1">f_nav_adjustedreturn(A3658,参数!$B$3,参数!$B$2)</f>
        <v>0</v>
      </c>
      <c r="J3658" s="17">
        <f ca="1">f_nav_periodreturnrankingper(A3658,参数!$B$3,参数!$B$2,3)</f>
        <v>0</v>
      </c>
      <c r="K3658" s="17">
        <f ca="1">f_nav_adjustedreturn(A3658,参数!$B$4,参数!$B$3)</f>
        <v>0</v>
      </c>
      <c r="L3658" s="17">
        <f ca="1">f_nav_periodreturnrankingper(A3658,参数!$B$4,参数!$B$3,3)</f>
        <v>0</v>
      </c>
      <c r="M3658" s="17">
        <f ca="1">f_nav_adjustedreturn(A3658,参数!$B$5,参数!$B$4)</f>
        <v>0</v>
      </c>
      <c r="N3658" s="17">
        <f ca="1">f_nav_periodreturnrankingper(A3658,参数!$B$5,参数!$B$4,3)</f>
        <v>0</v>
      </c>
      <c r="O3658" s="17">
        <f ca="1">f_nav_adjustedreturn(A3658,参数!$B$6,参数!$B$5)</f>
        <v>0</v>
      </c>
      <c r="P3658" s="17">
        <f ca="1">f_nav_periodreturnrankingper(A3658,参数!$B$6,参数!$B$5,3)</f>
        <v>0</v>
      </c>
      <c r="Q3658" s="25">
        <f>f_return(A3658,1,参数!$B$1-365/2,参数!$B$1)</f>
        <v>114.500806279838</v>
      </c>
      <c r="R3658" s="25">
        <f ca="1">f_return(A3658,1,参数!$B$4,参数!$B$1)</f>
        <v>0</v>
      </c>
      <c r="S3658" s="25">
        <f ca="1">f_return(A3658,1,参数!$B$6,参数!$B$1)</f>
        <v>0</v>
      </c>
      <c r="T3658" t="str">
        <f>f_info_investtype(A3658)</f>
        <v>偏股混合型基金</v>
      </c>
      <c r="U3658" t="str">
        <f>f_info_fundmanager(A3658)</f>
        <v>洪流</v>
      </c>
      <c r="V3658">
        <f>f_info_manager_onthepostdays(A3658,1)</f>
        <v>388</v>
      </c>
      <c r="W3658" s="25">
        <f ca="1">f_return_1w(A3658,"0",参数!$B$2)</f>
        <v>-0.529999999999997</v>
      </c>
      <c r="X3658" s="25">
        <f>f_return_1m(A3658,"0",参数!$B$1)</f>
        <v>18.6144340738793</v>
      </c>
      <c r="Y3658" s="25">
        <f>f_return_3m(A3658,0,参数!$B$1)</f>
        <v>39.0614163520074</v>
      </c>
      <c r="Z3658" s="25">
        <f>f_return_6m(A3658,0,参数!B3657)</f>
        <v>43.7755338009713</v>
      </c>
      <c r="AA3658" t="str">
        <f>f_dq_status(A3658,参数!$B$1)</f>
        <v>封闭期</v>
      </c>
      <c r="AB3658" s="17">
        <f ca="1">f_risk_maxdownside(A3658,参数!$B$6,参数!$B$1)</f>
        <v>-17.4665391969407</v>
      </c>
      <c r="AC3658" s="17">
        <f ca="1">f_risk_maxdownside(A3658,参数!$B$4,参数!$B$1)</f>
        <v>-17.4665391969407</v>
      </c>
      <c r="AD3658" t="str">
        <f ca="1">f_risk_maxdownside_date(A3658,参数!$B$6,参数!$B$1)</f>
        <v>20200222-20200323</v>
      </c>
    </row>
    <row r="3659" spans="1:30">
      <c r="A3659" s="15" t="s">
        <v>3687</v>
      </c>
      <c r="B3659" t="str">
        <f>f_info_name(A3659)</f>
        <v>交银施罗德瑞思三年</v>
      </c>
      <c r="C3659" t="str">
        <f>f_info_setupdate(A3659)</f>
        <v>2020-02-21</v>
      </c>
      <c r="D3659" s="16">
        <f t="shared" si="57"/>
        <v>339</v>
      </c>
      <c r="F3659" s="17">
        <f>f_netasset_total(A3659,参数!$B$1,100000000)</f>
        <v>64.0427752078</v>
      </c>
      <c r="G3659" s="17">
        <f ca="1">f_nav_adjustedreturn(A3659,参数!$B$2,参数!$B$1)</f>
        <v>0</v>
      </c>
      <c r="H3659" s="17">
        <f ca="1">f_nav_periodreturnrankingper(A3659,参数!$B$2,参数!$B$1,3)</f>
        <v>0</v>
      </c>
      <c r="I3659" s="17">
        <f ca="1">f_nav_adjustedreturn(A3659,参数!$B$3,参数!$B$2)</f>
        <v>0</v>
      </c>
      <c r="J3659" s="17">
        <f ca="1">f_nav_periodreturnrankingper(A3659,参数!$B$3,参数!$B$2,3)</f>
        <v>0</v>
      </c>
      <c r="K3659" s="17">
        <f ca="1">f_nav_adjustedreturn(A3659,参数!$B$4,参数!$B$3)</f>
        <v>0</v>
      </c>
      <c r="L3659" s="17">
        <f ca="1">f_nav_periodreturnrankingper(A3659,参数!$B$4,参数!$B$3,3)</f>
        <v>0</v>
      </c>
      <c r="M3659" s="17">
        <f ca="1">f_nav_adjustedreturn(A3659,参数!$B$5,参数!$B$4)</f>
        <v>0</v>
      </c>
      <c r="N3659" s="17">
        <f ca="1">f_nav_periodreturnrankingper(A3659,参数!$B$5,参数!$B$4,3)</f>
        <v>0</v>
      </c>
      <c r="O3659" s="17">
        <f ca="1">f_nav_adjustedreturn(A3659,参数!$B$6,参数!$B$5)</f>
        <v>0</v>
      </c>
      <c r="P3659" s="17">
        <f ca="1">f_nav_periodreturnrankingper(A3659,参数!$B$6,参数!$B$5,3)</f>
        <v>0</v>
      </c>
      <c r="Q3659" s="25">
        <f>f_return(A3659,1,参数!$B$1-365/2,参数!$B$1)</f>
        <v>43.263300783298</v>
      </c>
      <c r="R3659" s="25">
        <f ca="1">f_return(A3659,1,参数!$B$4,参数!$B$1)</f>
        <v>0</v>
      </c>
      <c r="S3659" s="25">
        <f ca="1">f_return(A3659,1,参数!$B$6,参数!$B$1)</f>
        <v>0</v>
      </c>
      <c r="T3659" t="str">
        <f>f_info_investtype(A3659)</f>
        <v>偏股混合型基金</v>
      </c>
      <c r="U3659" t="str">
        <f>f_info_fundmanager(A3659)</f>
        <v>沈楠</v>
      </c>
      <c r="V3659">
        <f>f_info_manager_onthepostdays(A3659,1)</f>
        <v>356</v>
      </c>
      <c r="W3659" s="25">
        <f ca="1">f_return_1w(A3659,"0",参数!$B$2)</f>
        <v>0</v>
      </c>
      <c r="X3659" s="25">
        <f>f_return_1m(A3659,"0",参数!$B$1)</f>
        <v>6.71807918588011</v>
      </c>
      <c r="Y3659" s="25">
        <f>f_return_3m(A3659,0,参数!$B$1)</f>
        <v>10.4228364593616</v>
      </c>
      <c r="Z3659" s="25">
        <f>f_return_6m(A3659,0,参数!B3658)</f>
        <v>11.8582612278533</v>
      </c>
      <c r="AA3659" t="str">
        <f>f_dq_status(A3659,参数!$B$1)</f>
        <v>封闭期</v>
      </c>
      <c r="AB3659" s="17">
        <f ca="1">f_risk_maxdownside(A3659,参数!$B$6,参数!$B$1)</f>
        <v>-5.6462639749055</v>
      </c>
      <c r="AC3659" s="17">
        <f ca="1">f_risk_maxdownside(A3659,参数!$B$4,参数!$B$1)</f>
        <v>-5.6462639749055</v>
      </c>
      <c r="AD3659" t="str">
        <f ca="1">f_risk_maxdownside_date(A3659,参数!$B$6,参数!$B$1)</f>
        <v>20200829-20200910</v>
      </c>
    </row>
    <row r="3660" spans="1:30">
      <c r="A3660" s="15" t="s">
        <v>3688</v>
      </c>
      <c r="B3660" t="str">
        <f>f_info_name(A3660)</f>
        <v>华夏翔阳两年定开</v>
      </c>
      <c r="C3660" t="str">
        <f>f_info_setupdate(A3660)</f>
        <v>2020-03-06</v>
      </c>
      <c r="D3660" s="16">
        <f t="shared" si="57"/>
        <v>325</v>
      </c>
      <c r="F3660" s="17">
        <f>f_netasset_total(A3660,参数!$B$1,100000000)</f>
        <v>37.9983264168</v>
      </c>
      <c r="G3660" s="17">
        <f ca="1">f_nav_adjustedreturn(A3660,参数!$B$2,参数!$B$1)</f>
        <v>0</v>
      </c>
      <c r="H3660" s="17">
        <f ca="1">f_nav_periodreturnrankingper(A3660,参数!$B$2,参数!$B$1,3)</f>
        <v>0</v>
      </c>
      <c r="I3660" s="17">
        <f ca="1">f_nav_adjustedreturn(A3660,参数!$B$3,参数!$B$2)</f>
        <v>0</v>
      </c>
      <c r="J3660" s="17">
        <f ca="1">f_nav_periodreturnrankingper(A3660,参数!$B$3,参数!$B$2,3)</f>
        <v>0</v>
      </c>
      <c r="K3660" s="17">
        <f ca="1">f_nav_adjustedreturn(A3660,参数!$B$4,参数!$B$3)</f>
        <v>0</v>
      </c>
      <c r="L3660" s="17">
        <f ca="1">f_nav_periodreturnrankingper(A3660,参数!$B$4,参数!$B$3,3)</f>
        <v>0</v>
      </c>
      <c r="M3660" s="17">
        <f ca="1">f_nav_adjustedreturn(A3660,参数!$B$5,参数!$B$4)</f>
        <v>0</v>
      </c>
      <c r="N3660" s="17">
        <f ca="1">f_nav_periodreturnrankingper(A3660,参数!$B$5,参数!$B$4,3)</f>
        <v>0</v>
      </c>
      <c r="O3660" s="17">
        <f ca="1">f_nav_adjustedreturn(A3660,参数!$B$6,参数!$B$5)</f>
        <v>0</v>
      </c>
      <c r="P3660" s="17">
        <f ca="1">f_nav_periodreturnrankingper(A3660,参数!$B$6,参数!$B$5,3)</f>
        <v>0</v>
      </c>
      <c r="Q3660" s="25">
        <f>f_return(A3660,1,参数!$B$1-365/2,参数!$B$1)</f>
        <v>109.667368249564</v>
      </c>
      <c r="R3660" s="25">
        <f ca="1">f_return(A3660,1,参数!$B$4,参数!$B$1)</f>
        <v>0</v>
      </c>
      <c r="S3660" s="25">
        <f ca="1">f_return(A3660,1,参数!$B$6,参数!$B$1)</f>
        <v>0</v>
      </c>
      <c r="T3660" t="str">
        <f>f_info_investtype(A3660)</f>
        <v>偏股混合型基金</v>
      </c>
      <c r="U3660" t="str">
        <f>f_info_fundmanager(A3660)</f>
        <v>蔡向阳</v>
      </c>
      <c r="V3660">
        <f>f_info_manager_onthepostdays(A3660,1)</f>
        <v>342</v>
      </c>
      <c r="W3660" s="25">
        <f ca="1">f_return_1w(A3660,"0",参数!$B$2)</f>
        <v>0</v>
      </c>
      <c r="X3660" s="25">
        <f>f_return_1m(A3660,"0",参数!$B$1)</f>
        <v>16.7615470391455</v>
      </c>
      <c r="Y3660" s="25">
        <f>f_return_3m(A3660,0,参数!$B$1)</f>
        <v>33.4249882636979</v>
      </c>
      <c r="Z3660" s="25">
        <f>f_return_6m(A3660,0,参数!B3659)</f>
        <v>40.033921302578</v>
      </c>
      <c r="AA3660" t="str">
        <f>f_dq_status(A3660,参数!$B$1)</f>
        <v>封闭期</v>
      </c>
      <c r="AB3660" s="17">
        <f ca="1">f_risk_maxdownside(A3660,参数!$B$6,参数!$B$1)</f>
        <v>-7.37688963861675</v>
      </c>
      <c r="AC3660" s="17">
        <f ca="1">f_risk_maxdownside(A3660,参数!$B$4,参数!$B$1)</f>
        <v>-7.37688963861675</v>
      </c>
      <c r="AD3660" t="str">
        <f ca="1">f_risk_maxdownside_date(A3660,参数!$B$6,参数!$B$1)</f>
        <v>20200829-20200925</v>
      </c>
    </row>
    <row r="3661" spans="1:30">
      <c r="A3661" s="15" t="s">
        <v>3689</v>
      </c>
      <c r="B3661" t="str">
        <f>f_info_name(A3661)</f>
        <v>华夏3年战略配售</v>
      </c>
      <c r="C3661" t="str">
        <f>f_info_setupdate(A3661)</f>
        <v>2018-07-05</v>
      </c>
      <c r="D3661" s="16">
        <f t="shared" si="57"/>
        <v>935</v>
      </c>
      <c r="F3661" s="17">
        <f>f_netasset_total(A3661,参数!$B$1,100000000)</f>
        <v>124.1630166507</v>
      </c>
      <c r="G3661" s="17">
        <f ca="1">f_nav_adjustedreturn(A3661,参数!$B$2,参数!$B$1)</f>
        <v>0.271517784414889</v>
      </c>
      <c r="H3661" s="17">
        <f ca="1">f_nav_periodreturnrankingper(A3661,参数!$B$2,参数!$B$1,3)</f>
        <v>99.6294335627316</v>
      </c>
      <c r="I3661" s="17">
        <f ca="1">f_nav_adjustedreturn(A3661,参数!$B$3,参数!$B$2)</f>
        <v>6.73299845440495</v>
      </c>
      <c r="J3661" s="17">
        <f ca="1">f_nav_periodreturnrankingper(A3661,参数!$B$3,参数!$B$2,3)</f>
        <v>90.6354515050167</v>
      </c>
      <c r="K3661" s="17">
        <f ca="1">f_nav_adjustedreturn(A3661,参数!$B$4,参数!$B$3)</f>
        <v>0</v>
      </c>
      <c r="L3661" s="17">
        <f ca="1">f_nav_periodreturnrankingper(A3661,参数!$B$4,参数!$B$3,3)</f>
        <v>0</v>
      </c>
      <c r="M3661" s="17">
        <f ca="1">f_nav_adjustedreturn(A3661,参数!$B$5,参数!$B$4)</f>
        <v>0</v>
      </c>
      <c r="N3661" s="17">
        <f ca="1">f_nav_periodreturnrankingper(A3661,参数!$B$5,参数!$B$4,3)</f>
        <v>0</v>
      </c>
      <c r="O3661" s="17">
        <f ca="1">f_nav_adjustedreturn(A3661,参数!$B$6,参数!$B$5)</f>
        <v>0</v>
      </c>
      <c r="P3661" s="17">
        <f ca="1">f_nav_periodreturnrankingper(A3661,参数!$B$6,参数!$B$5,3)</f>
        <v>0</v>
      </c>
      <c r="Q3661" s="25">
        <f>f_return(A3661,1,参数!$B$1-365/2,参数!$B$1)</f>
        <v>3.98295395253885</v>
      </c>
      <c r="R3661" s="25">
        <f ca="1">f_return(A3661,1,参数!$B$4,参数!$B$1)</f>
        <v>0</v>
      </c>
      <c r="S3661" s="25">
        <f ca="1">f_return(A3661,1,参数!$B$6,参数!$B$1)</f>
        <v>0</v>
      </c>
      <c r="T3661" t="str">
        <f>f_info_investtype(A3661)</f>
        <v>灵活配置型基金</v>
      </c>
      <c r="U3661" t="str">
        <f>f_info_fundmanager(A3661)</f>
        <v>张城源</v>
      </c>
      <c r="V3661">
        <f>f_info_manager_onthepostdays(A3661,1)</f>
        <v>952</v>
      </c>
      <c r="W3661" s="25">
        <f ca="1">f_return_1w(A3661,"0",参数!$B$2)</f>
        <v>0.50027287611425</v>
      </c>
      <c r="X3661" s="25">
        <f>f_return_1m(A3661,"0",参数!$B$1)</f>
        <v>1.50251946862118</v>
      </c>
      <c r="Y3661" s="25">
        <f>f_return_3m(A3661,0,参数!$B$1)</f>
        <v>2.55484587614552</v>
      </c>
      <c r="Z3661" s="25">
        <f>f_return_6m(A3661,0,参数!B3660)</f>
        <v>2.22222222222222</v>
      </c>
      <c r="AA3661" t="str">
        <f>f_dq_status(A3661,参数!$B$1)</f>
        <v>暂停申购|暂停赎回</v>
      </c>
      <c r="AB3661" s="17">
        <f ca="1">f_risk_maxdownside(A3661,参数!$B$6,参数!$B$1)</f>
        <v>-3.51348928923545</v>
      </c>
      <c r="AC3661" s="17">
        <f ca="1">f_risk_maxdownside(A3661,参数!$B$4,参数!$B$1)</f>
        <v>-3.51348928923545</v>
      </c>
      <c r="AD3661" t="str">
        <f ca="1">f_risk_maxdownside_date(A3661,参数!$B$6,参数!$B$1)</f>
        <v>20200306-20201029</v>
      </c>
    </row>
    <row r="3662" spans="1:30">
      <c r="A3662" s="15" t="s">
        <v>3690</v>
      </c>
      <c r="B3662" t="str">
        <f>f_info_name(A3662)</f>
        <v>汇添富3年战略配售</v>
      </c>
      <c r="C3662" t="str">
        <f>f_info_setupdate(A3662)</f>
        <v>2018-07-05</v>
      </c>
      <c r="D3662" s="16">
        <f t="shared" si="57"/>
        <v>935</v>
      </c>
      <c r="F3662" s="17">
        <f>f_netasset_total(A3662,参数!$B$1,100000000)</f>
        <v>175.1415887835</v>
      </c>
      <c r="G3662" s="17">
        <f ca="1">f_nav_adjustedreturn(A3662,参数!$B$2,参数!$B$1)</f>
        <v>15.4317039744175</v>
      </c>
      <c r="H3662" s="17">
        <f ca="1">f_nav_periodreturnrankingper(A3662,参数!$B$2,参数!$B$1,3)</f>
        <v>86.2361037586024</v>
      </c>
      <c r="I3662" s="17">
        <f ca="1">f_nav_adjustedreturn(A3662,参数!$B$3,参数!$B$2)</f>
        <v>5.49397590361445</v>
      </c>
      <c r="J3662" s="17">
        <f ca="1">f_nav_periodreturnrankingper(A3662,参数!$B$3,参数!$B$2,3)</f>
        <v>92.7536231884058</v>
      </c>
      <c r="K3662" s="17">
        <f ca="1">f_nav_adjustedreturn(A3662,参数!$B$4,参数!$B$3)</f>
        <v>0</v>
      </c>
      <c r="L3662" s="17">
        <f ca="1">f_nav_periodreturnrankingper(A3662,参数!$B$4,参数!$B$3,3)</f>
        <v>0</v>
      </c>
      <c r="M3662" s="17">
        <f ca="1">f_nav_adjustedreturn(A3662,参数!$B$5,参数!$B$4)</f>
        <v>0</v>
      </c>
      <c r="N3662" s="17">
        <f ca="1">f_nav_periodreturnrankingper(A3662,参数!$B$5,参数!$B$4,3)</f>
        <v>0</v>
      </c>
      <c r="O3662" s="17">
        <f ca="1">f_nav_adjustedreturn(A3662,参数!$B$6,参数!$B$5)</f>
        <v>0</v>
      </c>
      <c r="P3662" s="17">
        <f ca="1">f_nav_periodreturnrankingper(A3662,参数!$B$6,参数!$B$5,3)</f>
        <v>0</v>
      </c>
      <c r="Q3662" s="25">
        <f>f_return(A3662,1,参数!$B$1-365/2,参数!$B$1)</f>
        <v>17.6509794679063</v>
      </c>
      <c r="R3662" s="25">
        <f ca="1">f_return(A3662,1,参数!$B$4,参数!$B$1)</f>
        <v>0</v>
      </c>
      <c r="S3662" s="25">
        <f ca="1">f_return(A3662,1,参数!$B$6,参数!$B$1)</f>
        <v>0</v>
      </c>
      <c r="T3662" t="str">
        <f>f_info_investtype(A3662)</f>
        <v>灵活配置型基金</v>
      </c>
      <c r="U3662" t="str">
        <f>f_info_fundmanager(A3662)</f>
        <v>刘伟林,何旻,刘江,杨瑨</v>
      </c>
      <c r="V3662">
        <f>f_info_manager_onthepostdays(A3662,1)</f>
        <v>952</v>
      </c>
      <c r="W3662" s="25">
        <f ca="1">f_return_1w(A3662,"0",参数!$B$2)</f>
        <v>-0.463805020007265</v>
      </c>
      <c r="X3662" s="25">
        <f>f_return_1m(A3662,"0",参数!$B$1)</f>
        <v>6.1323924731183</v>
      </c>
      <c r="Y3662" s="25">
        <f>f_return_3m(A3662,0,参数!$B$1)</f>
        <v>9.10189982728844</v>
      </c>
      <c r="Z3662" s="25">
        <f>f_return_6m(A3662,0,参数!B3661)</f>
        <v>9.47701247649974</v>
      </c>
      <c r="AA3662" t="str">
        <f>f_dq_status(A3662,参数!$B$1)</f>
        <v>暂停申购|暂停赎回</v>
      </c>
      <c r="AB3662" s="17">
        <f ca="1">f_risk_maxdownside(A3662,参数!$B$6,参数!$B$1)</f>
        <v>-4.23919906196446</v>
      </c>
      <c r="AC3662" s="17">
        <f ca="1">f_risk_maxdownside(A3662,参数!$B$4,参数!$B$1)</f>
        <v>-4.23919906196446</v>
      </c>
      <c r="AD3662" t="str">
        <f ca="1">f_risk_maxdownside_date(A3662,参数!$B$6,参数!$B$1)</f>
        <v>20200306-20200323</v>
      </c>
    </row>
    <row r="3663" spans="1:30">
      <c r="A3663" s="15" t="s">
        <v>3691</v>
      </c>
      <c r="B3663" t="str">
        <f>f_info_name(A3663)</f>
        <v>嘉实3年战略配售</v>
      </c>
      <c r="C3663" t="str">
        <f>f_info_setupdate(A3663)</f>
        <v>2018-07-05</v>
      </c>
      <c r="D3663" s="16">
        <f t="shared" si="57"/>
        <v>935</v>
      </c>
      <c r="F3663" s="17">
        <f>f_netasset_total(A3663,参数!$B$1,100000000)</f>
        <v>141.6025086884</v>
      </c>
      <c r="G3663" s="17">
        <f ca="1">f_nav_adjustedreturn(A3663,参数!$B$2,参数!$B$1)</f>
        <v>14.5006073063627</v>
      </c>
      <c r="H3663" s="17">
        <f ca="1">f_nav_periodreturnrankingper(A3663,参数!$B$2,参数!$B$1,3)</f>
        <v>87.9830598200106</v>
      </c>
      <c r="I3663" s="17">
        <f ca="1">f_nav_adjustedreturn(A3663,参数!$B$3,参数!$B$2)</f>
        <v>4.32790720343113</v>
      </c>
      <c r="J3663" s="17">
        <f ca="1">f_nav_periodreturnrankingper(A3663,参数!$B$3,参数!$B$2,3)</f>
        <v>94.9275362318841</v>
      </c>
      <c r="K3663" s="17">
        <f ca="1">f_nav_adjustedreturn(A3663,参数!$B$4,参数!$B$3)</f>
        <v>0</v>
      </c>
      <c r="L3663" s="17">
        <f ca="1">f_nav_periodreturnrankingper(A3663,参数!$B$4,参数!$B$3,3)</f>
        <v>0</v>
      </c>
      <c r="M3663" s="17">
        <f ca="1">f_nav_adjustedreturn(A3663,参数!$B$5,参数!$B$4)</f>
        <v>0</v>
      </c>
      <c r="N3663" s="17">
        <f ca="1">f_nav_periodreturnrankingper(A3663,参数!$B$5,参数!$B$4,3)</f>
        <v>0</v>
      </c>
      <c r="O3663" s="17">
        <f ca="1">f_nav_adjustedreturn(A3663,参数!$B$6,参数!$B$5)</f>
        <v>0</v>
      </c>
      <c r="P3663" s="17">
        <f ca="1">f_nav_periodreturnrankingper(A3663,参数!$B$6,参数!$B$5,3)</f>
        <v>0</v>
      </c>
      <c r="Q3663" s="25">
        <f>f_return(A3663,1,参数!$B$1-365/2,参数!$B$1)</f>
        <v>23.5224385398148</v>
      </c>
      <c r="R3663" s="25">
        <f ca="1">f_return(A3663,1,参数!$B$4,参数!$B$1)</f>
        <v>0</v>
      </c>
      <c r="S3663" s="25">
        <f ca="1">f_return(A3663,1,参数!$B$6,参数!$B$1)</f>
        <v>0</v>
      </c>
      <c r="T3663" t="str">
        <f>f_info_investtype(A3663)</f>
        <v>灵活配置型基金</v>
      </c>
      <c r="U3663" t="str">
        <f>f_info_fundmanager(A3663)</f>
        <v>刘宁,王鑫晨,谭丽</v>
      </c>
      <c r="V3663">
        <f>f_info_manager_onthepostdays(A3663,1)</f>
        <v>952</v>
      </c>
      <c r="W3663" s="25">
        <f ca="1">f_return_1w(A3663,"0",参数!$B$2)</f>
        <v>-0.13995148348573</v>
      </c>
      <c r="X3663" s="25">
        <f>f_return_1m(A3663,"0",参数!$B$1)</f>
        <v>4.33339009024348</v>
      </c>
      <c r="Y3663" s="25">
        <f>f_return_3m(A3663,0,参数!$B$1)</f>
        <v>8.10691601976006</v>
      </c>
      <c r="Z3663" s="25">
        <f>f_return_6m(A3663,0,参数!B3662)</f>
        <v>11.9419042495966</v>
      </c>
      <c r="AA3663" t="str">
        <f>f_dq_status(A3663,参数!$B$1)</f>
        <v>暂停申购|暂停赎回</v>
      </c>
      <c r="AB3663" s="17">
        <f ca="1">f_risk_maxdownside(A3663,参数!$B$6,参数!$B$1)</f>
        <v>-4.61187214611872</v>
      </c>
      <c r="AC3663" s="17">
        <f ca="1">f_risk_maxdownside(A3663,参数!$B$4,参数!$B$1)</f>
        <v>-4.61187214611872</v>
      </c>
      <c r="AD3663" t="str">
        <f ca="1">f_risk_maxdownside_date(A3663,参数!$B$6,参数!$B$1)</f>
        <v>20200306-20200323</v>
      </c>
    </row>
    <row r="3664" spans="1:30">
      <c r="A3664" s="15" t="s">
        <v>3692</v>
      </c>
      <c r="B3664" t="str">
        <f>f_info_name(A3664)</f>
        <v>南方科创板3年定开</v>
      </c>
      <c r="C3664" t="str">
        <f>f_info_setupdate(A3664)</f>
        <v>2020-07-28</v>
      </c>
      <c r="D3664" s="16">
        <f t="shared" si="57"/>
        <v>181</v>
      </c>
      <c r="F3664" s="17">
        <f>f_netasset_total(A3664,参数!$B$1,100000000)</f>
        <v>32.6417894532</v>
      </c>
      <c r="G3664" s="17">
        <f ca="1">f_nav_adjustedreturn(A3664,参数!$B$2,参数!$B$1)</f>
        <v>0</v>
      </c>
      <c r="H3664" s="17">
        <f ca="1">f_nav_periodreturnrankingper(A3664,参数!$B$2,参数!$B$1,3)</f>
        <v>0</v>
      </c>
      <c r="I3664" s="17">
        <f ca="1">f_nav_adjustedreturn(A3664,参数!$B$3,参数!$B$2)</f>
        <v>0</v>
      </c>
      <c r="J3664" s="17">
        <f ca="1">f_nav_periodreturnrankingper(A3664,参数!$B$3,参数!$B$2,3)</f>
        <v>0</v>
      </c>
      <c r="K3664" s="17">
        <f ca="1">f_nav_adjustedreturn(A3664,参数!$B$4,参数!$B$3)</f>
        <v>0</v>
      </c>
      <c r="L3664" s="17">
        <f ca="1">f_nav_periodreturnrankingper(A3664,参数!$B$4,参数!$B$3,3)</f>
        <v>0</v>
      </c>
      <c r="M3664" s="17">
        <f ca="1">f_nav_adjustedreturn(A3664,参数!$B$5,参数!$B$4)</f>
        <v>0</v>
      </c>
      <c r="N3664" s="17">
        <f ca="1">f_nav_periodreturnrankingper(A3664,参数!$B$5,参数!$B$4,3)</f>
        <v>0</v>
      </c>
      <c r="O3664" s="17">
        <f ca="1">f_nav_adjustedreturn(A3664,参数!$B$6,参数!$B$5)</f>
        <v>0</v>
      </c>
      <c r="P3664" s="17">
        <f ca="1">f_nav_periodreturnrankingper(A3664,参数!$B$6,参数!$B$5,3)</f>
        <v>0</v>
      </c>
      <c r="Q3664" s="25">
        <f>f_return(A3664,1,参数!$B$1-365/2,参数!$B$1)</f>
        <v>0</v>
      </c>
      <c r="R3664" s="25">
        <f ca="1">f_return(A3664,1,参数!$B$4,参数!$B$1)</f>
        <v>0</v>
      </c>
      <c r="S3664" s="25">
        <f ca="1">f_return(A3664,1,参数!$B$6,参数!$B$1)</f>
        <v>0</v>
      </c>
      <c r="T3664" t="str">
        <f>f_info_investtype(A3664)</f>
        <v>偏股混合型基金</v>
      </c>
      <c r="U3664" t="str">
        <f>f_info_fundmanager(A3664)</f>
        <v>茅炜,王博</v>
      </c>
      <c r="V3664">
        <f>f_info_manager_onthepostdays(A3664,1)</f>
        <v>198</v>
      </c>
      <c r="W3664" s="25">
        <f ca="1">f_return_1w(A3664,"0",参数!$B$2)</f>
        <v>0</v>
      </c>
      <c r="X3664" s="25">
        <f>f_return_1m(A3664,"0",参数!$B$1)</f>
        <v>11.0100090991811</v>
      </c>
      <c r="Y3664" s="25">
        <f>f_return_3m(A3664,0,参数!$B$1)</f>
        <v>26.1344055140724</v>
      </c>
      <c r="Z3664" s="25">
        <f>f_return_6m(A3664,0,参数!B3663)</f>
        <v>6.69506999391358</v>
      </c>
      <c r="AA3664" t="str">
        <f>f_dq_status(A3664,参数!$B$1)</f>
        <v>封闭期</v>
      </c>
      <c r="AB3664" s="17">
        <f ca="1">f_risk_maxdownside(A3664,参数!$B$6,参数!$B$1)</f>
        <v>-13.2708976785892</v>
      </c>
      <c r="AC3664" s="17">
        <f ca="1">f_risk_maxdownside(A3664,参数!$B$4,参数!$B$1)</f>
        <v>-13.2708976785892</v>
      </c>
      <c r="AD3664" t="str">
        <f ca="1">f_risk_maxdownside_date(A3664,参数!$B$6,参数!$B$1)</f>
        <v>20200801-20201023</v>
      </c>
    </row>
    <row r="3665" spans="1:30">
      <c r="A3665" s="15" t="s">
        <v>3693</v>
      </c>
      <c r="B3665" t="str">
        <f>f_info_name(A3665)</f>
        <v>万家科创板2年定开</v>
      </c>
      <c r="C3665" t="str">
        <f>f_info_setupdate(A3665)</f>
        <v>2020-08-03</v>
      </c>
      <c r="D3665" s="16">
        <f t="shared" si="57"/>
        <v>175</v>
      </c>
      <c r="F3665" s="17">
        <f>f_netasset_total(A3665,参数!$B$1,100000000)</f>
        <v>13.7629993914</v>
      </c>
      <c r="G3665" s="17">
        <f ca="1">f_nav_adjustedreturn(A3665,参数!$B$2,参数!$B$1)</f>
        <v>0</v>
      </c>
      <c r="H3665" s="17">
        <f ca="1">f_nav_periodreturnrankingper(A3665,参数!$B$2,参数!$B$1,3)</f>
        <v>0</v>
      </c>
      <c r="I3665" s="17">
        <f ca="1">f_nav_adjustedreturn(A3665,参数!$B$3,参数!$B$2)</f>
        <v>0</v>
      </c>
      <c r="J3665" s="17">
        <f ca="1">f_nav_periodreturnrankingper(A3665,参数!$B$3,参数!$B$2,3)</f>
        <v>0</v>
      </c>
      <c r="K3665" s="17">
        <f ca="1">f_nav_adjustedreturn(A3665,参数!$B$4,参数!$B$3)</f>
        <v>0</v>
      </c>
      <c r="L3665" s="17">
        <f ca="1">f_nav_periodreturnrankingper(A3665,参数!$B$4,参数!$B$3,3)</f>
        <v>0</v>
      </c>
      <c r="M3665" s="17">
        <f ca="1">f_nav_adjustedreturn(A3665,参数!$B$5,参数!$B$4)</f>
        <v>0</v>
      </c>
      <c r="N3665" s="17">
        <f ca="1">f_nav_periodreturnrankingper(A3665,参数!$B$5,参数!$B$4,3)</f>
        <v>0</v>
      </c>
      <c r="O3665" s="17">
        <f ca="1">f_nav_adjustedreturn(A3665,参数!$B$6,参数!$B$5)</f>
        <v>0</v>
      </c>
      <c r="P3665" s="17">
        <f ca="1">f_nav_periodreturnrankingper(A3665,参数!$B$6,参数!$B$5,3)</f>
        <v>0</v>
      </c>
      <c r="Q3665" s="25">
        <f>f_return(A3665,1,参数!$B$1-365/2,参数!$B$1)</f>
        <v>0</v>
      </c>
      <c r="R3665" s="25">
        <f ca="1">f_return(A3665,1,参数!$B$4,参数!$B$1)</f>
        <v>0</v>
      </c>
      <c r="S3665" s="25">
        <f ca="1">f_return(A3665,1,参数!$B$6,参数!$B$1)</f>
        <v>0</v>
      </c>
      <c r="T3665" t="str">
        <f>f_info_investtype(A3665)</f>
        <v>偏股混合型基金</v>
      </c>
      <c r="U3665" t="str">
        <f>f_info_fundmanager(A3665)</f>
        <v>李文宾</v>
      </c>
      <c r="V3665">
        <f>f_info_manager_onthepostdays(A3665,1)</f>
        <v>192</v>
      </c>
      <c r="W3665" s="25">
        <f ca="1">f_return_1w(A3665,"0",参数!$B$2)</f>
        <v>0</v>
      </c>
      <c r="X3665" s="25">
        <f>f_return_1m(A3665,"0",参数!$B$1)</f>
        <v>8.5136955545577</v>
      </c>
      <c r="Y3665" s="25">
        <f>f_return_3m(A3665,0,参数!$B$1)</f>
        <v>24.8759818106656</v>
      </c>
      <c r="Z3665" s="25">
        <f>f_return_6m(A3665,0,参数!B3664)</f>
        <v>13.4592326139089</v>
      </c>
      <c r="AA3665" t="str">
        <f>f_dq_status(A3665,参数!$B$1)</f>
        <v>封闭期</v>
      </c>
      <c r="AB3665" s="17">
        <f ca="1">f_risk_maxdownside(A3665,参数!$B$6,参数!$B$1)</f>
        <v>-3.5870864886409</v>
      </c>
      <c r="AC3665" s="17">
        <f ca="1">f_risk_maxdownside(A3665,参数!$B$4,参数!$B$1)</f>
        <v>-3.5870864886409</v>
      </c>
      <c r="AD3665" t="str">
        <f ca="1">f_risk_maxdownside_date(A3665,参数!$B$6,参数!$B$1)</f>
        <v>20201017-20201023</v>
      </c>
    </row>
    <row r="3666" spans="1:30">
      <c r="A3666" s="15" t="s">
        <v>3694</v>
      </c>
      <c r="B3666" t="str">
        <f>f_info_name(A3666)</f>
        <v>易方达科创板两年定开</v>
      </c>
      <c r="C3666" t="str">
        <f>f_info_setupdate(A3666)</f>
        <v>2020-07-28</v>
      </c>
      <c r="D3666" s="16">
        <f t="shared" si="57"/>
        <v>181</v>
      </c>
      <c r="F3666" s="17">
        <f>f_netasset_total(A3666,参数!$B$1,100000000)</f>
        <v>33.012437333</v>
      </c>
      <c r="G3666" s="17">
        <f ca="1">f_nav_adjustedreturn(A3666,参数!$B$2,参数!$B$1)</f>
        <v>0</v>
      </c>
      <c r="H3666" s="17">
        <f ca="1">f_nav_periodreturnrankingper(A3666,参数!$B$2,参数!$B$1,3)</f>
        <v>0</v>
      </c>
      <c r="I3666" s="17">
        <f ca="1">f_nav_adjustedreturn(A3666,参数!$B$3,参数!$B$2)</f>
        <v>0</v>
      </c>
      <c r="J3666" s="17">
        <f ca="1">f_nav_periodreturnrankingper(A3666,参数!$B$3,参数!$B$2,3)</f>
        <v>0</v>
      </c>
      <c r="K3666" s="17">
        <f ca="1">f_nav_adjustedreturn(A3666,参数!$B$4,参数!$B$3)</f>
        <v>0</v>
      </c>
      <c r="L3666" s="17">
        <f ca="1">f_nav_periodreturnrankingper(A3666,参数!$B$4,参数!$B$3,3)</f>
        <v>0</v>
      </c>
      <c r="M3666" s="17">
        <f ca="1">f_nav_adjustedreturn(A3666,参数!$B$5,参数!$B$4)</f>
        <v>0</v>
      </c>
      <c r="N3666" s="17">
        <f ca="1">f_nav_periodreturnrankingper(A3666,参数!$B$5,参数!$B$4,3)</f>
        <v>0</v>
      </c>
      <c r="O3666" s="17">
        <f ca="1">f_nav_adjustedreturn(A3666,参数!$B$6,参数!$B$5)</f>
        <v>0</v>
      </c>
      <c r="P3666" s="17">
        <f ca="1">f_nav_periodreturnrankingper(A3666,参数!$B$6,参数!$B$5,3)</f>
        <v>0</v>
      </c>
      <c r="Q3666" s="25">
        <f>f_return(A3666,1,参数!$B$1-365/2,参数!$B$1)</f>
        <v>0</v>
      </c>
      <c r="R3666" s="25">
        <f ca="1">f_return(A3666,1,参数!$B$4,参数!$B$1)</f>
        <v>0</v>
      </c>
      <c r="S3666" s="25">
        <f ca="1">f_return(A3666,1,参数!$B$6,参数!$B$1)</f>
        <v>0</v>
      </c>
      <c r="T3666" t="str">
        <f>f_info_investtype(A3666)</f>
        <v>偏股混合型基金</v>
      </c>
      <c r="U3666" t="str">
        <f>f_info_fundmanager(A3666)</f>
        <v>郑希</v>
      </c>
      <c r="V3666">
        <f>f_info_manager_onthepostdays(A3666,1)</f>
        <v>198</v>
      </c>
      <c r="W3666" s="25">
        <f ca="1">f_return_1w(A3666,"0",参数!$B$2)</f>
        <v>0</v>
      </c>
      <c r="X3666" s="25">
        <f>f_return_1m(A3666,"0",参数!$B$1)</f>
        <v>10.871039627943</v>
      </c>
      <c r="Y3666" s="25">
        <f>f_return_3m(A3666,0,参数!$B$1)</f>
        <v>18.1395829031592</v>
      </c>
      <c r="Z3666" s="25">
        <f>f_return_6m(A3666,0,参数!B3665)</f>
        <v>9.47526236881559</v>
      </c>
      <c r="AA3666" t="str">
        <f>f_dq_status(A3666,参数!$B$1)</f>
        <v>封闭期</v>
      </c>
      <c r="AB3666" s="17">
        <f ca="1">f_risk_maxdownside(A3666,参数!$B$6,参数!$B$1)</f>
        <v>-3.27541441981227</v>
      </c>
      <c r="AC3666" s="17">
        <f ca="1">f_risk_maxdownside(A3666,参数!$B$4,参数!$B$1)</f>
        <v>-3.27541441981227</v>
      </c>
      <c r="AD3666" t="str">
        <f ca="1">f_risk_maxdownside_date(A3666,参数!$B$6,参数!$B$1)</f>
        <v>20200801-20201023</v>
      </c>
    </row>
    <row r="3667" spans="1:30">
      <c r="A3667" s="15" t="s">
        <v>3695</v>
      </c>
      <c r="B3667" t="str">
        <f>f_info_name(A3667)</f>
        <v>富国科创板两年定开</v>
      </c>
      <c r="C3667" t="str">
        <f>f_info_setupdate(A3667)</f>
        <v>2020-07-29</v>
      </c>
      <c r="D3667" s="16">
        <f t="shared" si="57"/>
        <v>180</v>
      </c>
      <c r="F3667" s="17">
        <f>f_netasset_total(A3667,参数!$B$1,100000000)</f>
        <v>31.8736756396</v>
      </c>
      <c r="G3667" s="17">
        <f ca="1">f_nav_adjustedreturn(A3667,参数!$B$2,参数!$B$1)</f>
        <v>0</v>
      </c>
      <c r="H3667" s="17">
        <f ca="1">f_nav_periodreturnrankingper(A3667,参数!$B$2,参数!$B$1,3)</f>
        <v>0</v>
      </c>
      <c r="I3667" s="17">
        <f ca="1">f_nav_adjustedreturn(A3667,参数!$B$3,参数!$B$2)</f>
        <v>0</v>
      </c>
      <c r="J3667" s="17">
        <f ca="1">f_nav_periodreturnrankingper(A3667,参数!$B$3,参数!$B$2,3)</f>
        <v>0</v>
      </c>
      <c r="K3667" s="17">
        <f ca="1">f_nav_adjustedreturn(A3667,参数!$B$4,参数!$B$3)</f>
        <v>0</v>
      </c>
      <c r="L3667" s="17">
        <f ca="1">f_nav_periodreturnrankingper(A3667,参数!$B$4,参数!$B$3,3)</f>
        <v>0</v>
      </c>
      <c r="M3667" s="17">
        <f ca="1">f_nav_adjustedreturn(A3667,参数!$B$5,参数!$B$4)</f>
        <v>0</v>
      </c>
      <c r="N3667" s="17">
        <f ca="1">f_nav_periodreturnrankingper(A3667,参数!$B$5,参数!$B$4,3)</f>
        <v>0</v>
      </c>
      <c r="O3667" s="17">
        <f ca="1">f_nav_adjustedreturn(A3667,参数!$B$6,参数!$B$5)</f>
        <v>0</v>
      </c>
      <c r="P3667" s="17">
        <f ca="1">f_nav_periodreturnrankingper(A3667,参数!$B$6,参数!$B$5,3)</f>
        <v>0</v>
      </c>
      <c r="Q3667" s="25">
        <f>f_return(A3667,1,参数!$B$1-365/2,参数!$B$1)</f>
        <v>0</v>
      </c>
      <c r="R3667" s="25">
        <f ca="1">f_return(A3667,1,参数!$B$4,参数!$B$1)</f>
        <v>0</v>
      </c>
      <c r="S3667" s="25">
        <f ca="1">f_return(A3667,1,参数!$B$6,参数!$B$1)</f>
        <v>0</v>
      </c>
      <c r="T3667" t="str">
        <f>f_info_investtype(A3667)</f>
        <v>偏股混合型基金</v>
      </c>
      <c r="U3667" t="str">
        <f>f_info_fundmanager(A3667)</f>
        <v>李元博</v>
      </c>
      <c r="V3667">
        <f>f_info_manager_onthepostdays(A3667,1)</f>
        <v>197</v>
      </c>
      <c r="W3667" s="25">
        <f ca="1">f_return_1w(A3667,"0",参数!$B$2)</f>
        <v>0</v>
      </c>
      <c r="X3667" s="25">
        <f>f_return_1m(A3667,"0",参数!$B$1)</f>
        <v>16.4390983961855</v>
      </c>
      <c r="Y3667" s="25">
        <f>f_return_3m(A3667,0,参数!$B$1)</f>
        <v>22.9405034324943</v>
      </c>
      <c r="Z3667" s="25">
        <f>f_return_6m(A3667,0,参数!B3666)</f>
        <v>-0.658227848101272</v>
      </c>
      <c r="AA3667" t="str">
        <f>f_dq_status(A3667,参数!$B$1)</f>
        <v>封闭期</v>
      </c>
      <c r="AB3667" s="17">
        <f ca="1">f_risk_maxdownside(A3667,参数!$B$6,参数!$B$1)</f>
        <v>-12.8005587149556</v>
      </c>
      <c r="AC3667" s="17">
        <f ca="1">f_risk_maxdownside(A3667,参数!$B$4,参数!$B$1)</f>
        <v>-12.8005587149556</v>
      </c>
      <c r="AD3667" t="str">
        <f ca="1">f_risk_maxdownside_date(A3667,参数!$B$6,参数!$B$1)</f>
        <v>20200801-20201023</v>
      </c>
    </row>
    <row r="3668" spans="1:30">
      <c r="A3668" s="15" t="s">
        <v>3696</v>
      </c>
      <c r="B3668" t="str">
        <f>f_info_name(A3668)</f>
        <v>博时科创板三年定开</v>
      </c>
      <c r="C3668" t="str">
        <f>f_info_setupdate(A3668)</f>
        <v>2020-07-29</v>
      </c>
      <c r="D3668" s="16">
        <f t="shared" si="57"/>
        <v>180</v>
      </c>
      <c r="F3668" s="17">
        <f>f_netasset_total(A3668,参数!$B$1,100000000)</f>
        <v>30.7843712436</v>
      </c>
      <c r="G3668" s="17">
        <f ca="1">f_nav_adjustedreturn(A3668,参数!$B$2,参数!$B$1)</f>
        <v>0</v>
      </c>
      <c r="H3668" s="17">
        <f ca="1">f_nav_periodreturnrankingper(A3668,参数!$B$2,参数!$B$1,3)</f>
        <v>0</v>
      </c>
      <c r="I3668" s="17">
        <f ca="1">f_nav_adjustedreturn(A3668,参数!$B$3,参数!$B$2)</f>
        <v>0</v>
      </c>
      <c r="J3668" s="17">
        <f ca="1">f_nav_periodreturnrankingper(A3668,参数!$B$3,参数!$B$2,3)</f>
        <v>0</v>
      </c>
      <c r="K3668" s="17">
        <f ca="1">f_nav_adjustedreturn(A3668,参数!$B$4,参数!$B$3)</f>
        <v>0</v>
      </c>
      <c r="L3668" s="17">
        <f ca="1">f_nav_periodreturnrankingper(A3668,参数!$B$4,参数!$B$3,3)</f>
        <v>0</v>
      </c>
      <c r="M3668" s="17">
        <f ca="1">f_nav_adjustedreturn(A3668,参数!$B$5,参数!$B$4)</f>
        <v>0</v>
      </c>
      <c r="N3668" s="17">
        <f ca="1">f_nav_periodreturnrankingper(A3668,参数!$B$5,参数!$B$4,3)</f>
        <v>0</v>
      </c>
      <c r="O3668" s="17">
        <f ca="1">f_nav_adjustedreturn(A3668,参数!$B$6,参数!$B$5)</f>
        <v>0</v>
      </c>
      <c r="P3668" s="17">
        <f ca="1">f_nav_periodreturnrankingper(A3668,参数!$B$6,参数!$B$5,3)</f>
        <v>0</v>
      </c>
      <c r="Q3668" s="25">
        <f>f_return(A3668,1,参数!$B$1-365/2,参数!$B$1)</f>
        <v>0</v>
      </c>
      <c r="R3668" s="25">
        <f ca="1">f_return(A3668,1,参数!$B$4,参数!$B$1)</f>
        <v>0</v>
      </c>
      <c r="S3668" s="25">
        <f ca="1">f_return(A3668,1,参数!$B$6,参数!$B$1)</f>
        <v>0</v>
      </c>
      <c r="T3668" t="str">
        <f>f_info_investtype(A3668)</f>
        <v>偏股混合型基金</v>
      </c>
      <c r="U3668" t="str">
        <f>f_info_fundmanager(A3668)</f>
        <v>肖瑞瑾</v>
      </c>
      <c r="V3668">
        <f>f_info_manager_onthepostdays(A3668,1)</f>
        <v>197</v>
      </c>
      <c r="W3668" s="25">
        <f ca="1">f_return_1w(A3668,"0",参数!$B$2)</f>
        <v>0</v>
      </c>
      <c r="X3668" s="25">
        <f>f_return_1m(A3668,"0",参数!$B$1)</f>
        <v>13.9129682308546</v>
      </c>
      <c r="Y3668" s="25">
        <f>f_return_3m(A3668,0,参数!$B$1)</f>
        <v>28.7908619169716</v>
      </c>
      <c r="Z3668" s="25">
        <f>f_return_6m(A3668,0,参数!B3667)</f>
        <v>18.6232791573889</v>
      </c>
      <c r="AA3668" t="str">
        <f>f_dq_status(A3668,参数!$B$1)</f>
        <v>封闭期</v>
      </c>
      <c r="AB3668" s="17">
        <f ca="1">f_risk_maxdownside(A3668,参数!$B$6,参数!$B$1)</f>
        <v>-4.43689417407813</v>
      </c>
      <c r="AC3668" s="17">
        <f ca="1">f_risk_maxdownside(A3668,参数!$B$4,参数!$B$1)</f>
        <v>-4.43689417407813</v>
      </c>
      <c r="AD3668" t="str">
        <f ca="1">f_risk_maxdownside_date(A3668,参数!$B$6,参数!$B$1)</f>
        <v>20200801-20201023</v>
      </c>
    </row>
    <row r="3669" spans="1:30">
      <c r="A3669" s="15" t="s">
        <v>3697</v>
      </c>
      <c r="B3669" t="str">
        <f>f_info_name(A3669)</f>
        <v>汇添富科创板2年定开</v>
      </c>
      <c r="C3669" t="str">
        <f>f_info_setupdate(A3669)</f>
        <v>2020-07-28</v>
      </c>
      <c r="D3669" s="16">
        <f t="shared" si="57"/>
        <v>181</v>
      </c>
      <c r="F3669" s="17">
        <f>f_netasset_total(A3669,参数!$B$1,100000000)</f>
        <v>33.602267683</v>
      </c>
      <c r="G3669" s="17">
        <f ca="1">f_nav_adjustedreturn(A3669,参数!$B$2,参数!$B$1)</f>
        <v>0</v>
      </c>
      <c r="H3669" s="17">
        <f ca="1">f_nav_periodreturnrankingper(A3669,参数!$B$2,参数!$B$1,3)</f>
        <v>0</v>
      </c>
      <c r="I3669" s="17">
        <f ca="1">f_nav_adjustedreturn(A3669,参数!$B$3,参数!$B$2)</f>
        <v>0</v>
      </c>
      <c r="J3669" s="17">
        <f ca="1">f_nav_periodreturnrankingper(A3669,参数!$B$3,参数!$B$2,3)</f>
        <v>0</v>
      </c>
      <c r="K3669" s="17">
        <f ca="1">f_nav_adjustedreturn(A3669,参数!$B$4,参数!$B$3)</f>
        <v>0</v>
      </c>
      <c r="L3669" s="17">
        <f ca="1">f_nav_periodreturnrankingper(A3669,参数!$B$4,参数!$B$3,3)</f>
        <v>0</v>
      </c>
      <c r="M3669" s="17">
        <f ca="1">f_nav_adjustedreturn(A3669,参数!$B$5,参数!$B$4)</f>
        <v>0</v>
      </c>
      <c r="N3669" s="17">
        <f ca="1">f_nav_periodreturnrankingper(A3669,参数!$B$5,参数!$B$4,3)</f>
        <v>0</v>
      </c>
      <c r="O3669" s="17">
        <f ca="1">f_nav_adjustedreturn(A3669,参数!$B$6,参数!$B$5)</f>
        <v>0</v>
      </c>
      <c r="P3669" s="17">
        <f ca="1">f_nav_periodreturnrankingper(A3669,参数!$B$6,参数!$B$5,3)</f>
        <v>0</v>
      </c>
      <c r="Q3669" s="25">
        <f>f_return(A3669,1,参数!$B$1-365/2,参数!$B$1)</f>
        <v>0</v>
      </c>
      <c r="R3669" s="25">
        <f ca="1">f_return(A3669,1,参数!$B$4,参数!$B$1)</f>
        <v>0</v>
      </c>
      <c r="S3669" s="25">
        <f ca="1">f_return(A3669,1,参数!$B$6,参数!$B$1)</f>
        <v>0</v>
      </c>
      <c r="T3669" t="str">
        <f>f_info_investtype(A3669)</f>
        <v>偏股混合型基金</v>
      </c>
      <c r="U3669" t="str">
        <f>f_info_fundmanager(A3669)</f>
        <v>马翔</v>
      </c>
      <c r="V3669">
        <f>f_info_manager_onthepostdays(A3669,1)</f>
        <v>198</v>
      </c>
      <c r="W3669" s="25">
        <f ca="1">f_return_1w(A3669,"0",参数!$B$2)</f>
        <v>0</v>
      </c>
      <c r="X3669" s="25">
        <f>f_return_1m(A3669,"0",参数!$B$1)</f>
        <v>13.2265987446557</v>
      </c>
      <c r="Y3669" s="25">
        <f>f_return_3m(A3669,0,参数!$B$1)</f>
        <v>27.3741301678264</v>
      </c>
      <c r="Z3669" s="25">
        <f>f_return_6m(A3669,0,参数!B3668)</f>
        <v>21.0563239126077</v>
      </c>
      <c r="AA3669" t="str">
        <f>f_dq_status(A3669,参数!$B$1)</f>
        <v>封闭期</v>
      </c>
      <c r="AB3669" s="17">
        <f ca="1">f_risk_maxdownside(A3669,参数!$B$6,参数!$B$1)</f>
        <v>-3.5530990919858</v>
      </c>
      <c r="AC3669" s="17">
        <f ca="1">f_risk_maxdownside(A3669,参数!$B$4,参数!$B$1)</f>
        <v>-3.5530990919858</v>
      </c>
      <c r="AD3669" t="str">
        <f ca="1">f_risk_maxdownside_date(A3669,参数!$B$6,参数!$B$1)</f>
        <v>20201010-20201023</v>
      </c>
    </row>
    <row r="3670" spans="1:30">
      <c r="A3670" s="15" t="s">
        <v>3698</v>
      </c>
      <c r="B3670" t="str">
        <f>f_info_name(A3670)</f>
        <v>长盛动态精选</v>
      </c>
      <c r="C3670" t="str">
        <f>f_info_setupdate(A3670)</f>
        <v>2004-05-21</v>
      </c>
      <c r="D3670" s="16">
        <f t="shared" si="57"/>
        <v>6093</v>
      </c>
      <c r="F3670" s="17">
        <f>f_netasset_total(A3670,参数!$B$1,100000000)</f>
        <v>3.8065977836</v>
      </c>
      <c r="G3670" s="17">
        <f ca="1">f_nav_adjustedreturn(A3670,参数!$B$2,参数!$B$1)</f>
        <v>76.9500021505321</v>
      </c>
      <c r="H3670" s="17">
        <f ca="1">f_nav_periodreturnrankingper(A3670,参数!$B$2,参数!$B$1,3)</f>
        <v>36.3101079489696</v>
      </c>
      <c r="I3670" s="17">
        <f ca="1">f_nav_adjustedreturn(A3670,参数!$B$3,参数!$B$2)</f>
        <v>31.7390331727021</v>
      </c>
      <c r="J3670" s="17">
        <f ca="1">f_nav_periodreturnrankingper(A3670,参数!$B$3,参数!$B$2,3)</f>
        <v>72.3140495867769</v>
      </c>
      <c r="K3670" s="17">
        <f ca="1">f_nav_adjustedreturn(A3670,参数!$B$4,参数!$B$3)</f>
        <v>-24.4964664310954</v>
      </c>
      <c r="L3670" s="17">
        <f ca="1">f_nav_periodreturnrankingper(A3670,参数!$B$4,参数!$B$3,3)</f>
        <v>52.233676975945</v>
      </c>
      <c r="M3670" s="17">
        <f ca="1">f_nav_adjustedreturn(A3670,参数!$B$5,参数!$B$4)</f>
        <v>11.7254474987205</v>
      </c>
      <c r="N3670" s="17">
        <f ca="1">f_nav_periodreturnrankingper(A3670,参数!$B$5,参数!$B$4,3)</f>
        <v>70.8171206225681</v>
      </c>
      <c r="O3670" s="17">
        <f ca="1">f_nav_adjustedreturn(A3670,参数!$B$6,参数!$B$5)</f>
        <v>-1.23775533449767</v>
      </c>
      <c r="P3670" s="17">
        <f ca="1">f_nav_periodreturnrankingper(A3670,参数!$B$6,参数!$B$5,3)</f>
        <v>65.553235908142</v>
      </c>
      <c r="Q3670" s="25">
        <f>f_return(A3670,1,参数!$B$1-365/2,参数!$B$1)</f>
        <v>56.1105088830931</v>
      </c>
      <c r="R3670" s="25">
        <f ca="1">f_return(A3670,1,参数!$B$4,参数!$B$1)</f>
        <v>20.7172773393117</v>
      </c>
      <c r="S3670" s="25">
        <f ca="1">f_return(A3670,1,参数!$B$6,参数!$B$1)</f>
        <v>14.0800663614313</v>
      </c>
      <c r="T3670" t="str">
        <f>f_info_investtype(A3670)</f>
        <v>偏股混合型基金</v>
      </c>
      <c r="U3670" t="str">
        <f>f_info_fundmanager(A3670)</f>
        <v>代毅</v>
      </c>
      <c r="V3670">
        <f>f_info_manager_onthepostdays(A3670,1)</f>
        <v>296</v>
      </c>
      <c r="W3670" s="25">
        <f ca="1">f_return_1w(A3670,"0",参数!$B$2)</f>
        <v>-2.74043881710174</v>
      </c>
      <c r="X3670" s="25">
        <f>f_return_1m(A3670,"0",参数!$B$1)</f>
        <v>11.909675414099</v>
      </c>
      <c r="Y3670" s="25">
        <f>f_return_3m(A3670,0,参数!$B$1)</f>
        <v>24.5993767889884</v>
      </c>
      <c r="Z3670" s="25">
        <f>f_return_6m(A3670,0,参数!B3669)</f>
        <v>16.2869693338606</v>
      </c>
      <c r="AA3670" t="str">
        <f>f_dq_status(A3670,参数!$B$1)</f>
        <v>开放申购|开放赎回</v>
      </c>
      <c r="AB3670" s="17">
        <f ca="1">f_risk_maxdownside(A3670,参数!$B$6,参数!$B$1)</f>
        <v>-28.0666550340255</v>
      </c>
      <c r="AC3670" s="17">
        <f ca="1">f_risk_maxdownside(A3670,参数!$B$4,参数!$B$1)</f>
        <v>-27.3055898430612</v>
      </c>
      <c r="AD3670" t="str">
        <f ca="1">f_risk_maxdownside_date(A3670,参数!$B$6,参数!$B$1)</f>
        <v>20171114-20190103</v>
      </c>
    </row>
    <row r="3671" spans="1:30">
      <c r="A3671" s="15" t="s">
        <v>3699</v>
      </c>
      <c r="B3671" t="str">
        <f>f_info_name(A3671)</f>
        <v>银华核心价值优选</v>
      </c>
      <c r="C3671" t="str">
        <f>f_info_setupdate(A3671)</f>
        <v>2005-09-27</v>
      </c>
      <c r="D3671" s="16">
        <f t="shared" si="57"/>
        <v>5599</v>
      </c>
      <c r="F3671" s="17">
        <f>f_netasset_total(A3671,参数!$B$1,100000000)</f>
        <v>46.8263535244</v>
      </c>
      <c r="G3671" s="17">
        <f ca="1">f_nav_adjustedreturn(A3671,参数!$B$2,参数!$B$1)</f>
        <v>54.0460092698899</v>
      </c>
      <c r="H3671" s="17">
        <f ca="1">f_nav_periodreturnrankingper(A3671,参数!$B$2,参数!$B$1,3)</f>
        <v>73.405299313052</v>
      </c>
      <c r="I3671" s="17">
        <f ca="1">f_nav_adjustedreturn(A3671,参数!$B$3,参数!$B$2)</f>
        <v>45.6521739130435</v>
      </c>
      <c r="J3671" s="17">
        <f ca="1">f_nav_periodreturnrankingper(A3671,参数!$B$3,参数!$B$2,3)</f>
        <v>43.801652892562</v>
      </c>
      <c r="K3671" s="17">
        <f ca="1">f_nav_adjustedreturn(A3671,参数!$B$4,参数!$B$3)</f>
        <v>-35.0757971772086</v>
      </c>
      <c r="L3671" s="17">
        <f ca="1">f_nav_periodreturnrankingper(A3671,参数!$B$4,参数!$B$3,3)</f>
        <v>95.0171821305842</v>
      </c>
      <c r="M3671" s="17">
        <f ca="1">f_nav_adjustedreturn(A3671,参数!$B$5,参数!$B$4)</f>
        <v>28.4704668558164</v>
      </c>
      <c r="N3671" s="17">
        <f ca="1">f_nav_periodreturnrankingper(A3671,参数!$B$5,参数!$B$4,3)</f>
        <v>31.3229571984436</v>
      </c>
      <c r="O3671" s="17">
        <f ca="1">f_nav_adjustedreturn(A3671,参数!$B$6,参数!$B$5)</f>
        <v>-1.53206168831169</v>
      </c>
      <c r="P3671" s="17">
        <f ca="1">f_nav_periodreturnrankingper(A3671,参数!$B$6,参数!$B$5,3)</f>
        <v>66.3883089770355</v>
      </c>
      <c r="Q3671" s="25">
        <f>f_return(A3671,1,参数!$B$1-365/2,参数!$B$1)</f>
        <v>46.5441549774485</v>
      </c>
      <c r="R3671" s="25">
        <f ca="1">f_return(A3671,1,参数!$B$4,参数!$B$1)</f>
        <v>13.3465558752645</v>
      </c>
      <c r="S3671" s="25">
        <f ca="1">f_return(A3671,1,参数!$B$6,参数!$B$1)</f>
        <v>12.9282167895588</v>
      </c>
      <c r="T3671" t="str">
        <f>f_info_investtype(A3671)</f>
        <v>偏股混合型基金</v>
      </c>
      <c r="U3671" t="str">
        <f>f_info_fundmanager(A3671)</f>
        <v>倪明,苏静然</v>
      </c>
      <c r="V3671">
        <f>f_info_manager_onthepostdays(A3671,1)</f>
        <v>3426</v>
      </c>
      <c r="W3671" s="25">
        <f ca="1">f_return_1w(A3671,"0",参数!$B$2)</f>
        <v>-1.39209191161055</v>
      </c>
      <c r="X3671" s="25">
        <f>f_return_1m(A3671,"0",参数!$B$1)</f>
        <v>7.99844979728118</v>
      </c>
      <c r="Y3671" s="25">
        <f>f_return_3m(A3671,0,参数!$B$1)</f>
        <v>19.4664292309722</v>
      </c>
      <c r="Z3671" s="25">
        <f>f_return_6m(A3671,0,参数!B3670)</f>
        <v>16.2528287654011</v>
      </c>
      <c r="AA3671" t="str">
        <f>f_dq_status(A3671,参数!$B$1)</f>
        <v>开放申购|开放赎回</v>
      </c>
      <c r="AB3671" s="17">
        <f ca="1">f_risk_maxdownside(A3671,参数!$B$6,参数!$B$1)</f>
        <v>-39.0820584144645</v>
      </c>
      <c r="AC3671" s="17">
        <f ca="1">f_risk_maxdownside(A3671,参数!$B$4,参数!$B$1)</f>
        <v>-38.4436235142949</v>
      </c>
      <c r="AD3671" t="str">
        <f ca="1">f_risk_maxdownside_date(A3671,参数!$B$6,参数!$B$1)</f>
        <v>20180124-20190103</v>
      </c>
    </row>
    <row r="3672" spans="1:30">
      <c r="A3672" s="15" t="s">
        <v>3700</v>
      </c>
      <c r="B3672" t="str">
        <f>f_info_name(A3672)</f>
        <v>华安安信消费服务</v>
      </c>
      <c r="C3672" t="str">
        <f>f_info_setupdate(A3672)</f>
        <v>2013-05-23</v>
      </c>
      <c r="D3672" s="16">
        <f t="shared" si="57"/>
        <v>2804</v>
      </c>
      <c r="F3672" s="17">
        <f>f_netasset_total(A3672,参数!$B$1,100000000)</f>
        <v>24.4320853447</v>
      </c>
      <c r="G3672" s="17">
        <f ca="1">f_nav_adjustedreturn(A3672,参数!$B$2,参数!$B$1)</f>
        <v>86.1707200762995</v>
      </c>
      <c r="H3672" s="17">
        <f ca="1">f_nav_periodreturnrankingper(A3672,参数!$B$2,参数!$B$1,3)</f>
        <v>23.2580961727183</v>
      </c>
      <c r="I3672" s="17">
        <f ca="1">f_nav_adjustedreturn(A3672,参数!$B$3,参数!$B$2)</f>
        <v>78.6201022146508</v>
      </c>
      <c r="J3672" s="17">
        <f ca="1">f_nav_periodreturnrankingper(A3672,参数!$B$3,参数!$B$2,3)</f>
        <v>5.50964187327824</v>
      </c>
      <c r="K3672" s="17">
        <f ca="1">f_nav_adjustedreturn(A3672,参数!$B$4,参数!$B$3)</f>
        <v>-21.8895542248836</v>
      </c>
      <c r="L3672" s="17">
        <f ca="1">f_nav_periodreturnrankingper(A3672,参数!$B$4,参数!$B$3,3)</f>
        <v>38.8316151202749</v>
      </c>
      <c r="M3672" s="17">
        <f ca="1">f_nav_adjustedreturn(A3672,参数!$B$5,参数!$B$4)</f>
        <v>16.7822703124056</v>
      </c>
      <c r="N3672" s="17">
        <f ca="1">f_nav_periodreturnrankingper(A3672,参数!$B$5,参数!$B$4,3)</f>
        <v>60.7003891050584</v>
      </c>
      <c r="O3672" s="17">
        <f ca="1">f_nav_adjustedreturn(A3672,参数!$B$6,参数!$B$5)</f>
        <v>15.8437730287399</v>
      </c>
      <c r="P3672" s="17">
        <f ca="1">f_nav_periodreturnrankingper(A3672,参数!$B$6,参数!$B$5,3)</f>
        <v>11.0647181628392</v>
      </c>
      <c r="Q3672" s="25">
        <f>f_return(A3672,1,参数!$B$1-365/2,参数!$B$1)</f>
        <v>48.5423298764085</v>
      </c>
      <c r="R3672" s="25">
        <f ca="1">f_return(A3672,1,参数!$B$4,参数!$B$1)</f>
        <v>37.4224001801038</v>
      </c>
      <c r="S3672" s="25">
        <f ca="1">f_return(A3672,1,参数!$B$6,参数!$B$1)</f>
        <v>28.3617490328643</v>
      </c>
      <c r="T3672" t="str">
        <f>f_info_investtype(A3672)</f>
        <v>偏股混合型基金</v>
      </c>
      <c r="U3672" t="str">
        <f>f_info_fundmanager(A3672)</f>
        <v>王斌</v>
      </c>
      <c r="V3672">
        <f>f_info_manager_onthepostdays(A3672,1)</f>
        <v>834</v>
      </c>
      <c r="W3672" s="25">
        <f ca="1">f_return_1w(A3672,"0",参数!$B$2)</f>
        <v>-3.00647548566142</v>
      </c>
      <c r="X3672" s="25">
        <f>f_return_1m(A3672,"0",参数!$B$1)</f>
        <v>5.54203838875372</v>
      </c>
      <c r="Y3672" s="25">
        <f>f_return_3m(A3672,0,参数!$B$1)</f>
        <v>14.9249337650868</v>
      </c>
      <c r="Z3672" s="25">
        <f>f_return_6m(A3672,0,参数!B3671)</f>
        <v>12.5036263417464</v>
      </c>
      <c r="AA3672" t="str">
        <f>f_dq_status(A3672,参数!$B$1)</f>
        <v>开放申购|开放赎回</v>
      </c>
      <c r="AB3672" s="17">
        <f ca="1">f_risk_maxdownside(A3672,参数!$B$6,参数!$B$1)</f>
        <v>-30.6640625</v>
      </c>
      <c r="AC3672" s="17">
        <f ca="1">f_risk_maxdownside(A3672,参数!$B$4,参数!$B$1)</f>
        <v>-30.0722258699934</v>
      </c>
      <c r="AD3672" t="str">
        <f ca="1">f_risk_maxdownside_date(A3672,参数!$B$6,参数!$B$1)</f>
        <v>20171115-20181018</v>
      </c>
    </row>
    <row r="3673" spans="1:30">
      <c r="A3673" s="15" t="s">
        <v>3701</v>
      </c>
      <c r="B3673" t="str">
        <f>f_info_name(A3673)</f>
        <v>海富通收益增长</v>
      </c>
      <c r="C3673" t="str">
        <f>f_info_setupdate(A3673)</f>
        <v>2004-03-12</v>
      </c>
      <c r="D3673" s="16">
        <f t="shared" si="57"/>
        <v>6163</v>
      </c>
      <c r="F3673" s="17">
        <f>f_netasset_total(A3673,参数!$B$1,100000000)</f>
        <v>17.8113232351</v>
      </c>
      <c r="G3673" s="17">
        <f ca="1">f_nav_adjustedreturn(A3673,参数!$B$2,参数!$B$1)</f>
        <v>76.2759172858745</v>
      </c>
      <c r="H3673" s="17">
        <f ca="1">f_nav_periodreturnrankingper(A3673,参数!$B$2,参数!$B$1,3)</f>
        <v>18.9518263631551</v>
      </c>
      <c r="I3673" s="17">
        <f ca="1">f_nav_adjustedreturn(A3673,参数!$B$3,参数!$B$2)</f>
        <v>57.2254335260116</v>
      </c>
      <c r="J3673" s="17">
        <f ca="1">f_nav_periodreturnrankingper(A3673,参数!$B$3,参数!$B$2,3)</f>
        <v>10.7023411371237</v>
      </c>
      <c r="K3673" s="17">
        <f ca="1">f_nav_adjustedreturn(A3673,参数!$B$4,参数!$B$3)</f>
        <v>-20.5256970685362</v>
      </c>
      <c r="L3673" s="17">
        <f ca="1">f_nav_periodreturnrankingper(A3673,参数!$B$4,参数!$B$3,3)</f>
        <v>67.6508344030809</v>
      </c>
      <c r="M3673" s="17">
        <f ca="1">f_nav_adjustedreturn(A3673,参数!$B$5,参数!$B$4)</f>
        <v>12.7551020408163</v>
      </c>
      <c r="N3673" s="17">
        <f ca="1">f_nav_periodreturnrankingper(A3673,参数!$B$5,参数!$B$4,3)</f>
        <v>40.0315208825847</v>
      </c>
      <c r="O3673" s="17">
        <f ca="1">f_nav_adjustedreturn(A3673,参数!$B$6,参数!$B$5)</f>
        <v>15.9574468085106</v>
      </c>
      <c r="P3673" s="17">
        <f ca="1">f_nav_periodreturnrankingper(A3673,参数!$B$6,参数!$B$5,3)</f>
        <v>7.07482993197279</v>
      </c>
      <c r="Q3673" s="25">
        <f>f_return(A3673,1,参数!$B$1-365/2,参数!$B$1)</f>
        <v>69.5834467704147</v>
      </c>
      <c r="R3673" s="25">
        <f ca="1">f_return(A3673,1,参数!$B$4,参数!$B$1)</f>
        <v>30.079802626688</v>
      </c>
      <c r="S3673" s="25">
        <f ca="1">f_return(A3673,1,参数!$B$6,参数!$B$1)</f>
        <v>23.3712621028631</v>
      </c>
      <c r="T3673" t="str">
        <f>f_info_investtype(A3673)</f>
        <v>灵活配置型基金</v>
      </c>
      <c r="U3673" t="str">
        <f>f_info_fundmanager(A3673)</f>
        <v>周雪军</v>
      </c>
      <c r="V3673">
        <f>f_info_manager_onthepostdays(A3673,1)</f>
        <v>2074</v>
      </c>
      <c r="W3673" s="25">
        <f ca="1">f_return_1w(A3673,"0",参数!$B$2)</f>
        <v>0.666173205033304</v>
      </c>
      <c r="X3673" s="25">
        <f>f_return_1m(A3673,"0",参数!$B$1)</f>
        <v>11.1818419071</v>
      </c>
      <c r="Y3673" s="25">
        <f>f_return_3m(A3673,0,参数!$B$1)</f>
        <v>20.0111535810578</v>
      </c>
      <c r="Z3673" s="25">
        <f>f_return_6m(A3673,0,参数!B3672)</f>
        <v>26.0952503027867</v>
      </c>
      <c r="AA3673" t="str">
        <f>f_dq_status(A3673,参数!$B$1)</f>
        <v>开放申购|开放赎回</v>
      </c>
      <c r="AB3673" s="17">
        <f ca="1">f_risk_maxdownside(A3673,参数!$B$6,参数!$B$1)</f>
        <v>-26.2358575249664</v>
      </c>
      <c r="AC3673" s="17">
        <f ca="1">f_risk_maxdownside(A3673,参数!$B$4,参数!$B$1)</f>
        <v>-25.4347989641515</v>
      </c>
      <c r="AD3673" t="str">
        <f ca="1">f_risk_maxdownside_date(A3673,参数!$B$6,参数!$B$1)</f>
        <v>20170914-20181018</v>
      </c>
    </row>
    <row r="3674" spans="1:30">
      <c r="A3674" s="15" t="s">
        <v>3702</v>
      </c>
      <c r="B3674" t="str">
        <f>f_info_name(A3674)</f>
        <v>海富通股票</v>
      </c>
      <c r="C3674" t="str">
        <f>f_info_setupdate(A3674)</f>
        <v>2005-07-29</v>
      </c>
      <c r="D3674" s="16">
        <f t="shared" si="57"/>
        <v>5659</v>
      </c>
      <c r="F3674" s="17">
        <f>f_netasset_total(A3674,参数!$B$1,100000000)</f>
        <v>46.0095321567</v>
      </c>
      <c r="G3674" s="17">
        <f ca="1">f_nav_adjustedreturn(A3674,参数!$B$2,参数!$B$1)</f>
        <v>11.3058720420684</v>
      </c>
      <c r="H3674" s="17">
        <f ca="1">f_nav_periodreturnrankingper(A3674,参数!$B$2,参数!$B$1,3)</f>
        <v>99.5093228655545</v>
      </c>
      <c r="I3674" s="17">
        <f ca="1">f_nav_adjustedreturn(A3674,参数!$B$3,参数!$B$2)</f>
        <v>103.75</v>
      </c>
      <c r="J3674" s="17">
        <f ca="1">f_nav_periodreturnrankingper(A3674,参数!$B$3,参数!$B$2,3)</f>
        <v>1.10192837465565</v>
      </c>
      <c r="K3674" s="17">
        <f ca="1">f_nav_adjustedreturn(A3674,参数!$B$4,参数!$B$3)</f>
        <v>-20.114122681883</v>
      </c>
      <c r="L3674" s="17">
        <f ca="1">f_nav_periodreturnrankingper(A3674,参数!$B$4,参数!$B$3,3)</f>
        <v>30.2405498281787</v>
      </c>
      <c r="M3674" s="17">
        <f ca="1">f_nav_adjustedreturn(A3674,参数!$B$5,参数!$B$4)</f>
        <v>23.1578947368421</v>
      </c>
      <c r="N3674" s="17">
        <f ca="1">f_nav_periodreturnrankingper(A3674,参数!$B$5,参数!$B$4,3)</f>
        <v>44.1634241245136</v>
      </c>
      <c r="O3674" s="17">
        <f ca="1">f_nav_adjustedreturn(A3674,参数!$B$6,参数!$B$5)</f>
        <v>-17.2463768115942</v>
      </c>
      <c r="P3674" s="17">
        <f ca="1">f_nav_periodreturnrankingper(A3674,参数!$B$6,参数!$B$5,3)</f>
        <v>97.9123173277662</v>
      </c>
      <c r="Q3674" s="25">
        <f>f_return(A3674,1,参数!$B$1-365/2,参数!$B$1)</f>
        <v>30.619493079588</v>
      </c>
      <c r="R3674" s="25">
        <f ca="1">f_return(A3674,1,参数!$B$4,参数!$B$1)</f>
        <v>21.8849474567921</v>
      </c>
      <c r="S3674" s="25">
        <f ca="1">f_return(A3674,1,参数!$B$6,参数!$B$1)</f>
        <v>12.9621415952222</v>
      </c>
      <c r="T3674" t="str">
        <f>f_info_investtype(A3674)</f>
        <v>偏股混合型基金</v>
      </c>
      <c r="U3674" t="str">
        <f>f_info_fundmanager(A3674)</f>
        <v>吕越超</v>
      </c>
      <c r="V3674">
        <f>f_info_manager_onthepostdays(A3674,1)</f>
        <v>1539</v>
      </c>
      <c r="W3674" s="25">
        <f ca="1">f_return_1w(A3674,"0",参数!$B$2)</f>
        <v>2.97833935018049</v>
      </c>
      <c r="X3674" s="25">
        <f>f_return_1m(A3674,"0",参数!$B$1)</f>
        <v>12.6885536823425</v>
      </c>
      <c r="Y3674" s="25">
        <f>f_return_3m(A3674,0,参数!$B$1)</f>
        <v>32.016632016632</v>
      </c>
      <c r="Z3674" s="25">
        <f>f_return_6m(A3674,0,参数!B3673)</f>
        <v>-3.60065466448446</v>
      </c>
      <c r="AA3674" t="str">
        <f>f_dq_status(A3674,参数!$B$1)</f>
        <v>开放申购|开放赎回</v>
      </c>
      <c r="AB3674" s="17">
        <f ca="1">f_risk_maxdownside(A3674,参数!$B$6,参数!$B$1)</f>
        <v>-35.7409713574097</v>
      </c>
      <c r="AC3674" s="17">
        <f ca="1">f_risk_maxdownside(A3674,参数!$B$4,参数!$B$1)</f>
        <v>-35.7409713574097</v>
      </c>
      <c r="AD3674" t="str">
        <f ca="1">f_risk_maxdownside_date(A3674,参数!$B$6,参数!$B$1)</f>
        <v>20180316-20190103</v>
      </c>
    </row>
    <row r="3675" spans="1:30">
      <c r="A3675" s="15" t="s">
        <v>3703</v>
      </c>
      <c r="B3675" t="str">
        <f>f_info_name(A3675)</f>
        <v>海富通强化回报</v>
      </c>
      <c r="C3675" t="str">
        <f>f_info_setupdate(A3675)</f>
        <v>2006-05-25</v>
      </c>
      <c r="D3675" s="16">
        <f t="shared" si="57"/>
        <v>5359</v>
      </c>
      <c r="F3675" s="17">
        <f>f_netasset_total(A3675,参数!$B$1,100000000)</f>
        <v>3.1687821453</v>
      </c>
      <c r="G3675" s="17">
        <f ca="1">f_nav_adjustedreturn(A3675,参数!$B$2,参数!$B$1)</f>
        <v>19.6741854636591</v>
      </c>
      <c r="H3675" s="17">
        <f ca="1">f_nav_periodreturnrankingper(A3675,参数!$B$2,参数!$B$1,3)</f>
        <v>78.0307040762308</v>
      </c>
      <c r="I3675" s="17">
        <f ca="1">f_nav_adjustedreturn(A3675,参数!$B$3,参数!$B$2)</f>
        <v>12.5528913963329</v>
      </c>
      <c r="J3675" s="17">
        <f ca="1">f_nav_periodreturnrankingper(A3675,参数!$B$3,参数!$B$2,3)</f>
        <v>75.1950947603122</v>
      </c>
      <c r="K3675" s="17">
        <f ca="1">f_nav_adjustedreturn(A3675,参数!$B$4,参数!$B$3)</f>
        <v>-9.33503836317136</v>
      </c>
      <c r="L3675" s="17">
        <f ca="1">f_nav_periodreturnrankingper(A3675,参数!$B$4,参数!$B$3,3)</f>
        <v>39.8587933247754</v>
      </c>
      <c r="M3675" s="17">
        <f ca="1">f_nav_adjustedreturn(A3675,参数!$B$5,参数!$B$4)</f>
        <v>-0.760456273764261</v>
      </c>
      <c r="N3675" s="17">
        <f ca="1">f_nav_periodreturnrankingper(A3675,参数!$B$5,参数!$B$4,3)</f>
        <v>93.8534278959811</v>
      </c>
      <c r="O3675" s="17">
        <f ca="1">f_nav_adjustedreturn(A3675,参数!$B$6,参数!$B$5)</f>
        <v>-0.252206809583853</v>
      </c>
      <c r="P3675" s="17">
        <f ca="1">f_nav_periodreturnrankingper(A3675,参数!$B$6,参数!$B$5,3)</f>
        <v>77.0068027210884</v>
      </c>
      <c r="Q3675" s="25">
        <f>f_return(A3675,1,参数!$B$1-365/2,参数!$B$1)</f>
        <v>8.38783970242749</v>
      </c>
      <c r="R3675" s="25">
        <f ca="1">f_return(A3675,1,参数!$B$4,参数!$B$1)</f>
        <v>6.88230427293084</v>
      </c>
      <c r="S3675" s="25">
        <f ca="1">f_return(A3675,1,参数!$B$6,参数!$B$1)</f>
        <v>3.78351174804545</v>
      </c>
      <c r="T3675" t="str">
        <f>f_info_investtype(A3675)</f>
        <v>灵活配置型基金</v>
      </c>
      <c r="U3675" t="str">
        <f>f_info_fundmanager(A3675)</f>
        <v>谈云飞,陶敏</v>
      </c>
      <c r="V3675">
        <f>f_info_manager_onthepostdays(A3675,1)</f>
        <v>1464</v>
      </c>
      <c r="W3675" s="25">
        <f ca="1">f_return_1w(A3675,"0",参数!$B$2)</f>
        <v>-1.8450184501845</v>
      </c>
      <c r="X3675" s="25">
        <f>f_return_1m(A3675,"0",参数!$B$1)</f>
        <v>4.82985729967069</v>
      </c>
      <c r="Y3675" s="25">
        <f>f_return_3m(A3675,0,参数!$B$1)</f>
        <v>1.38004246284501</v>
      </c>
      <c r="Z3675" s="25">
        <f>f_return_6m(A3675,0,参数!B3674)</f>
        <v>1.2526096033403</v>
      </c>
      <c r="AA3675" t="str">
        <f>f_dq_status(A3675,参数!$B$1)</f>
        <v>开放申购|开放赎回</v>
      </c>
      <c r="AB3675" s="17">
        <f ca="1">f_risk_maxdownside(A3675,参数!$B$6,参数!$B$1)</f>
        <v>-18.931475029036</v>
      </c>
      <c r="AC3675" s="17">
        <f ca="1">f_risk_maxdownside(A3675,参数!$B$4,参数!$B$1)</f>
        <v>-10.8556832694764</v>
      </c>
      <c r="AD3675" t="str">
        <f ca="1">f_risk_maxdownside_date(A3675,参数!$B$6,参数!$B$1)</f>
        <v>20161129-20181018</v>
      </c>
    </row>
    <row r="3676" spans="1:30">
      <c r="A3676" s="15" t="s">
        <v>3704</v>
      </c>
      <c r="B3676" t="str">
        <f>f_info_name(A3676)</f>
        <v>汇添富优势精选</v>
      </c>
      <c r="C3676" t="str">
        <f>f_info_setupdate(A3676)</f>
        <v>2005-08-25</v>
      </c>
      <c r="D3676" s="16">
        <f t="shared" si="57"/>
        <v>5632</v>
      </c>
      <c r="F3676" s="17">
        <f>f_netasset_total(A3676,参数!$B$1,100000000)</f>
        <v>32.4231372887</v>
      </c>
      <c r="G3676" s="17">
        <f ca="1">f_nav_adjustedreturn(A3676,参数!$B$2,参数!$B$1)</f>
        <v>87.4794781605222</v>
      </c>
      <c r="H3676" s="17">
        <f ca="1">f_nav_periodreturnrankingper(A3676,参数!$B$2,参数!$B$1,3)</f>
        <v>21.8842001962709</v>
      </c>
      <c r="I3676" s="17">
        <f ca="1">f_nav_adjustedreturn(A3676,参数!$B$3,参数!$B$2)</f>
        <v>32.5121026672898</v>
      </c>
      <c r="J3676" s="17">
        <f ca="1">f_nav_periodreturnrankingper(A3676,参数!$B$3,参数!$B$2,3)</f>
        <v>70.5234159779614</v>
      </c>
      <c r="K3676" s="17">
        <f ca="1">f_nav_adjustedreturn(A3676,参数!$B$4,参数!$B$3)</f>
        <v>-23.7566607460036</v>
      </c>
      <c r="L3676" s="17">
        <f ca="1">f_nav_periodreturnrankingper(A3676,参数!$B$4,参数!$B$3,3)</f>
        <v>48.1099656357388</v>
      </c>
      <c r="M3676" s="17">
        <f ca="1">f_nav_adjustedreturn(A3676,参数!$B$5,参数!$B$4)</f>
        <v>44.9739427637029</v>
      </c>
      <c r="N3676" s="17">
        <f ca="1">f_nav_periodreturnrankingper(A3676,参数!$B$5,参数!$B$4,3)</f>
        <v>6.22568093385214</v>
      </c>
      <c r="O3676" s="17">
        <f ca="1">f_nav_adjustedreturn(A3676,参数!$B$6,参数!$B$5)</f>
        <v>-1.00889224533437</v>
      </c>
      <c r="P3676" s="17">
        <f ca="1">f_nav_periodreturnrankingper(A3676,参数!$B$6,参数!$B$5,3)</f>
        <v>64.9269311064718</v>
      </c>
      <c r="Q3676" s="25">
        <f>f_return(A3676,1,参数!$B$1-365/2,参数!$B$1)</f>
        <v>84.2527641748553</v>
      </c>
      <c r="R3676" s="25">
        <f ca="1">f_return(A3676,1,参数!$B$4,参数!$B$1)</f>
        <v>23.7046503143683</v>
      </c>
      <c r="S3676" s="25">
        <f ca="1">f_return(A3676,1,参数!$B$6,参数!$B$1)</f>
        <v>21.9837252501635</v>
      </c>
      <c r="T3676" t="str">
        <f>f_info_investtype(A3676)</f>
        <v>偏股混合型基金</v>
      </c>
      <c r="U3676" t="str">
        <f>f_info_fundmanager(A3676)</f>
        <v>王栩</v>
      </c>
      <c r="V3676">
        <f>f_info_manager_onthepostdays(A3676,1)</f>
        <v>4024</v>
      </c>
      <c r="W3676" s="25">
        <f ca="1">f_return_1w(A3676,"0",参数!$B$2)</f>
        <v>-2.56401902651985</v>
      </c>
      <c r="X3676" s="25">
        <f>f_return_1m(A3676,"0",参数!$B$1)</f>
        <v>24.6487206737525</v>
      </c>
      <c r="Y3676" s="25">
        <f>f_return_3m(A3676,0,参数!$B$1)</f>
        <v>32.2830357511144</v>
      </c>
      <c r="Z3676" s="25">
        <f>f_return_6m(A3676,0,参数!B3675)</f>
        <v>30.8774314920455</v>
      </c>
      <c r="AA3676" t="str">
        <f>f_dq_status(A3676,参数!$B$1)</f>
        <v>开放申购|开放赎回</v>
      </c>
      <c r="AB3676" s="17">
        <f ca="1">f_risk_maxdownside(A3676,参数!$B$6,参数!$B$1)</f>
        <v>-31.9432038685434</v>
      </c>
      <c r="AC3676" s="17">
        <f ca="1">f_risk_maxdownside(A3676,参数!$B$4,参数!$B$1)</f>
        <v>-31.9432038685434</v>
      </c>
      <c r="AD3676" t="str">
        <f ca="1">f_risk_maxdownside_date(A3676,参数!$B$6,参数!$B$1)</f>
        <v>20180523-20190103</v>
      </c>
    </row>
    <row r="3677" spans="1:30">
      <c r="A3677" s="15" t="s">
        <v>3705</v>
      </c>
      <c r="B3677" t="str">
        <f>f_info_name(A3677)</f>
        <v>海富通精选</v>
      </c>
      <c r="C3677" t="str">
        <f>f_info_setupdate(A3677)</f>
        <v>2003-08-22</v>
      </c>
      <c r="D3677" s="16">
        <f t="shared" si="57"/>
        <v>6366</v>
      </c>
      <c r="F3677" s="17">
        <f>f_netasset_total(A3677,参数!$B$1,100000000)</f>
        <v>16.1224465069</v>
      </c>
      <c r="G3677" s="17">
        <f ca="1">f_nav_adjustedreturn(A3677,参数!$B$2,参数!$B$1)</f>
        <v>50.5943552489802</v>
      </c>
      <c r="H3677" s="17">
        <f ca="1">f_nav_periodreturnrankingper(A3677,参数!$B$2,参数!$B$1,3)</f>
        <v>78.3120706575074</v>
      </c>
      <c r="I3677" s="17">
        <f ca="1">f_nav_adjustedreturn(A3677,参数!$B$3,参数!$B$2)</f>
        <v>38.4113485165561</v>
      </c>
      <c r="J3677" s="17">
        <f ca="1">f_nav_periodreturnrankingper(A3677,参数!$B$3,参数!$B$2,3)</f>
        <v>59.228650137741</v>
      </c>
      <c r="K3677" s="17">
        <f ca="1">f_nav_adjustedreturn(A3677,参数!$B$4,参数!$B$3)</f>
        <v>-21.545662708909</v>
      </c>
      <c r="L3677" s="17">
        <f ca="1">f_nav_periodreturnrankingper(A3677,参数!$B$4,参数!$B$3,3)</f>
        <v>36.254295532646</v>
      </c>
      <c r="M3677" s="17">
        <f ca="1">f_nav_adjustedreturn(A3677,参数!$B$5,参数!$B$4)</f>
        <v>15.8994796941667</v>
      </c>
      <c r="N3677" s="17">
        <f ca="1">f_nav_periodreturnrankingper(A3677,参数!$B$5,参数!$B$4,3)</f>
        <v>63.2295719844358</v>
      </c>
      <c r="O3677" s="17">
        <f ca="1">f_nav_adjustedreturn(A3677,参数!$B$6,参数!$B$5)</f>
        <v>8.88100912119189</v>
      </c>
      <c r="P3677" s="17">
        <f ca="1">f_nav_periodreturnrankingper(A3677,参数!$B$6,参数!$B$5,3)</f>
        <v>29.2275574112735</v>
      </c>
      <c r="Q3677" s="25">
        <f>f_return(A3677,1,参数!$B$1-365/2,参数!$B$1)</f>
        <v>25.1042868424475</v>
      </c>
      <c r="R3677" s="25">
        <f ca="1">f_return(A3677,1,参数!$B$4,参数!$B$1)</f>
        <v>17.7969794738921</v>
      </c>
      <c r="S3677" s="25">
        <f ca="1">f_return(A3677,1,参数!$B$6,参数!$B$1)</f>
        <v>15.4881056626852</v>
      </c>
      <c r="T3677" t="str">
        <f>f_info_investtype(A3677)</f>
        <v>偏股混合型基金</v>
      </c>
      <c r="U3677" t="str">
        <f>f_info_fundmanager(A3677)</f>
        <v>王智慧,黄峰</v>
      </c>
      <c r="V3677">
        <f>f_info_manager_onthepostdays(A3677,1)</f>
        <v>1767</v>
      </c>
      <c r="W3677" s="25">
        <f ca="1">f_return_1w(A3677,"0",参数!$B$2)</f>
        <v>-3.48348349299346</v>
      </c>
      <c r="X3677" s="25">
        <f>f_return_1m(A3677,"0",参数!$B$1)</f>
        <v>5.097768768867</v>
      </c>
      <c r="Y3677" s="25">
        <f>f_return_3m(A3677,0,参数!$B$1)</f>
        <v>8.65240746113935</v>
      </c>
      <c r="Z3677" s="25">
        <f>f_return_6m(A3677,0,参数!B3676)</f>
        <v>8.0605745617181</v>
      </c>
      <c r="AA3677" t="str">
        <f>f_dq_status(A3677,参数!$B$1)</f>
        <v>开放申购|开放赎回</v>
      </c>
      <c r="AB3677" s="17">
        <f ca="1">f_risk_maxdownside(A3677,参数!$B$6,参数!$B$1)</f>
        <v>-26.0184635096994</v>
      </c>
      <c r="AC3677" s="17">
        <f ca="1">f_risk_maxdownside(A3677,参数!$B$4,参数!$B$1)</f>
        <v>-24.7050010534307</v>
      </c>
      <c r="AD3677" t="str">
        <f ca="1">f_risk_maxdownside_date(A3677,参数!$B$6,参数!$B$1)</f>
        <v>20171114-20190103</v>
      </c>
    </row>
    <row r="3678" spans="1:30">
      <c r="A3678" s="15" t="s">
        <v>3706</v>
      </c>
      <c r="B3678" t="str">
        <f>f_info_name(A3678)</f>
        <v>海富通风格优势</v>
      </c>
      <c r="C3678" t="str">
        <f>f_info_setupdate(A3678)</f>
        <v>2006-10-19</v>
      </c>
      <c r="D3678" s="16">
        <f t="shared" si="57"/>
        <v>5212</v>
      </c>
      <c r="F3678" s="17">
        <f>f_netasset_total(A3678,参数!$B$1,100000000)</f>
        <v>5.2208136954</v>
      </c>
      <c r="G3678" s="17">
        <f ca="1">f_nav_adjustedreturn(A3678,参数!$B$2,参数!$B$1)</f>
        <v>69.6317936030602</v>
      </c>
      <c r="H3678" s="17">
        <f ca="1">f_nav_periodreturnrankingper(A3678,参数!$B$2,参数!$B$1,3)</f>
        <v>46.9087340529931</v>
      </c>
      <c r="I3678" s="17">
        <f ca="1">f_nav_adjustedreturn(A3678,参数!$B$3,参数!$B$2)</f>
        <v>57.1146245059289</v>
      </c>
      <c r="J3678" s="17">
        <f ca="1">f_nav_periodreturnrankingper(A3678,参数!$B$3,参数!$B$2,3)</f>
        <v>23.6914600550964</v>
      </c>
      <c r="K3678" s="17">
        <f ca="1">f_nav_adjustedreturn(A3678,参数!$B$4,参数!$B$3)</f>
        <v>-30.8743169398907</v>
      </c>
      <c r="L3678" s="17">
        <f ca="1">f_nav_periodreturnrankingper(A3678,参数!$B$4,参数!$B$3,3)</f>
        <v>83.8487972508591</v>
      </c>
      <c r="M3678" s="17">
        <f ca="1">f_nav_adjustedreturn(A3678,参数!$B$5,参数!$B$4)</f>
        <v>1.24137931034482</v>
      </c>
      <c r="N3678" s="17">
        <f ca="1">f_nav_periodreturnrankingper(A3678,参数!$B$5,参数!$B$4,3)</f>
        <v>91.2451361867704</v>
      </c>
      <c r="O3678" s="17">
        <f ca="1">f_nav_adjustedreturn(A3678,参数!$B$6,参数!$B$5)</f>
        <v>-0.684931506849313</v>
      </c>
      <c r="P3678" s="17">
        <f ca="1">f_nav_periodreturnrankingper(A3678,参数!$B$6,参数!$B$5,3)</f>
        <v>63.8830897703549</v>
      </c>
      <c r="Q3678" s="25">
        <f>f_return(A3678,1,参数!$B$1-365/2,参数!$B$1)</f>
        <v>67.7532948821355</v>
      </c>
      <c r="R3678" s="25">
        <f ca="1">f_return(A3678,1,参数!$B$4,参数!$B$1)</f>
        <v>22.5670482736279</v>
      </c>
      <c r="S3678" s="25">
        <f ca="1">f_return(A3678,1,参数!$B$6,参数!$B$1)</f>
        <v>13.0451530668222</v>
      </c>
      <c r="T3678" t="str">
        <f>f_info_investtype(A3678)</f>
        <v>偏股混合型基金</v>
      </c>
      <c r="U3678" t="str">
        <f>f_info_fundmanager(A3678)</f>
        <v>陆怡雯</v>
      </c>
      <c r="V3678">
        <f>f_info_manager_onthepostdays(A3678,1)</f>
        <v>162</v>
      </c>
      <c r="W3678" s="25">
        <f ca="1">f_return_1w(A3678,"0",参数!$B$2)</f>
        <v>-1.60891089108912</v>
      </c>
      <c r="X3678" s="25">
        <f>f_return_1m(A3678,"0",参数!$B$1)</f>
        <v>14.5771248210984</v>
      </c>
      <c r="Y3678" s="25">
        <f>f_return_3m(A3678,0,参数!$B$1)</f>
        <v>25.0995138352809</v>
      </c>
      <c r="Z3678" s="25">
        <f>f_return_6m(A3678,0,参数!B3677)</f>
        <v>26.8650767098558</v>
      </c>
      <c r="AA3678" t="str">
        <f>f_dq_status(A3678,参数!$B$1)</f>
        <v>开放申购|开放赎回</v>
      </c>
      <c r="AB3678" s="17">
        <f ca="1">f_risk_maxdownside(A3678,参数!$B$6,参数!$B$1)</f>
        <v>-41.7283950617284</v>
      </c>
      <c r="AC3678" s="17">
        <f ca="1">f_risk_maxdownside(A3678,参数!$B$4,参数!$B$1)</f>
        <v>-35.6948228882834</v>
      </c>
      <c r="AD3678" t="str">
        <f ca="1">f_risk_maxdownside_date(A3678,参数!$B$6,参数!$B$1)</f>
        <v>20170906-20190103</v>
      </c>
    </row>
    <row r="3679" spans="1:30">
      <c r="A3679" s="15" t="s">
        <v>3707</v>
      </c>
      <c r="B3679" t="str">
        <f>f_info_name(A3679)</f>
        <v>海富通精选2号</v>
      </c>
      <c r="C3679" t="str">
        <f>f_info_setupdate(A3679)</f>
        <v>2007-04-09</v>
      </c>
      <c r="D3679" s="16">
        <f t="shared" si="57"/>
        <v>5040</v>
      </c>
      <c r="F3679" s="17">
        <f>f_netasset_total(A3679,参数!$B$1,100000000)</f>
        <v>5.5355458592</v>
      </c>
      <c r="G3679" s="17">
        <f ca="1">f_nav_adjustedreturn(A3679,参数!$B$2,参数!$B$1)</f>
        <v>55.4872695346795</v>
      </c>
      <c r="H3679" s="17">
        <f ca="1">f_nav_periodreturnrankingper(A3679,参数!$B$2,参数!$B$1,3)</f>
        <v>70.657507360157</v>
      </c>
      <c r="I3679" s="17">
        <f ca="1">f_nav_adjustedreturn(A3679,参数!$B$3,参数!$B$2)</f>
        <v>44.1772151898734</v>
      </c>
      <c r="J3679" s="17">
        <f ca="1">f_nav_periodreturnrankingper(A3679,参数!$B$3,参数!$B$2,3)</f>
        <v>46.969696969697</v>
      </c>
      <c r="K3679" s="17">
        <f ca="1">f_nav_adjustedreturn(A3679,参数!$B$4,参数!$B$3)</f>
        <v>-21.6269841269841</v>
      </c>
      <c r="L3679" s="17">
        <f ca="1">f_nav_periodreturnrankingper(A3679,参数!$B$4,参数!$B$3,3)</f>
        <v>36.7697594501718</v>
      </c>
      <c r="M3679" s="17">
        <f ca="1">f_nav_adjustedreturn(A3679,参数!$B$5,参数!$B$4)</f>
        <v>17.9696616102684</v>
      </c>
      <c r="N3679" s="17">
        <f ca="1">f_nav_periodreturnrankingper(A3679,参数!$B$5,参数!$B$4,3)</f>
        <v>57.1984435797665</v>
      </c>
      <c r="O3679" s="17">
        <f ca="1">f_nav_adjustedreturn(A3679,参数!$B$6,参数!$B$5)</f>
        <v>8.74524714828896</v>
      </c>
      <c r="P3679" s="17">
        <f ca="1">f_nav_periodreturnrankingper(A3679,参数!$B$6,参数!$B$5,3)</f>
        <v>29.4363256784969</v>
      </c>
      <c r="Q3679" s="25">
        <f>f_return(A3679,1,参数!$B$1-365/2,参数!$B$1)</f>
        <v>28.6144173236444</v>
      </c>
      <c r="R3679" s="25">
        <f ca="1">f_return(A3679,1,参数!$B$4,参数!$B$1)</f>
        <v>20.6456228592472</v>
      </c>
      <c r="S3679" s="25">
        <f ca="1">f_return(A3679,1,参数!$B$6,参数!$B$1)</f>
        <v>17.5307299155288</v>
      </c>
      <c r="T3679" t="str">
        <f>f_info_investtype(A3679)</f>
        <v>偏股混合型基金</v>
      </c>
      <c r="U3679" t="str">
        <f>f_info_fundmanager(A3679)</f>
        <v>王智慧,黄峰</v>
      </c>
      <c r="V3679">
        <f>f_info_manager_onthepostdays(A3679,1)</f>
        <v>1767</v>
      </c>
      <c r="W3679" s="25">
        <f ca="1">f_return_1w(A3679,"0",参数!$B$2)</f>
        <v>-3.3106960950764</v>
      </c>
      <c r="X3679" s="25">
        <f>f_return_1m(A3679,"0",参数!$B$1)</f>
        <v>5.29131985731272</v>
      </c>
      <c r="Y3679" s="25">
        <f>f_return_3m(A3679,0,参数!$B$1)</f>
        <v>9.05172413793103</v>
      </c>
      <c r="Z3679" s="25">
        <f>f_return_6m(A3679,0,参数!B3678)</f>
        <v>9.2345078979344</v>
      </c>
      <c r="AA3679" t="str">
        <f>f_dq_status(A3679,参数!$B$1)</f>
        <v>开放申购|开放赎回</v>
      </c>
      <c r="AB3679" s="17">
        <f ca="1">f_risk_maxdownside(A3679,参数!$B$6,参数!$B$1)</f>
        <v>-25.2952755905512</v>
      </c>
      <c r="AC3679" s="17">
        <f ca="1">f_risk_maxdownside(A3679,参数!$B$4,参数!$B$1)</f>
        <v>-24.9258160237389</v>
      </c>
      <c r="AD3679" t="str">
        <f ca="1">f_risk_maxdownside_date(A3679,参数!$B$6,参数!$B$1)</f>
        <v>20171114-20190103</v>
      </c>
    </row>
    <row r="3680" spans="1:30">
      <c r="A3680" s="15" t="s">
        <v>3708</v>
      </c>
      <c r="B3680" t="str">
        <f>f_info_name(A3680)</f>
        <v>大成积极成长</v>
      </c>
      <c r="C3680" t="str">
        <f>f_info_setupdate(A3680)</f>
        <v>2007-01-16</v>
      </c>
      <c r="D3680" s="16">
        <f t="shared" si="57"/>
        <v>5123</v>
      </c>
      <c r="F3680" s="17">
        <f>f_netasset_total(A3680,参数!$B$1,100000000)</f>
        <v>13.3188961578</v>
      </c>
      <c r="G3680" s="17">
        <f ca="1">f_nav_adjustedreturn(A3680,参数!$B$2,参数!$B$1)</f>
        <v>71.6954413489115</v>
      </c>
      <c r="H3680" s="17">
        <f ca="1">f_nav_periodreturnrankingper(A3680,参数!$B$2,参数!$B$1,3)</f>
        <v>44.7497546614328</v>
      </c>
      <c r="I3680" s="17">
        <f ca="1">f_nav_adjustedreturn(A3680,参数!$B$3,参数!$B$2)</f>
        <v>59.953854909169</v>
      </c>
      <c r="J3680" s="17">
        <f ca="1">f_nav_periodreturnrankingper(A3680,参数!$B$3,参数!$B$2,3)</f>
        <v>19.1460055096419</v>
      </c>
      <c r="K3680" s="17">
        <f ca="1">f_nav_adjustedreturn(A3680,参数!$B$4,参数!$B$3)</f>
        <v>-27.1671134941913</v>
      </c>
      <c r="L3680" s="17">
        <f ca="1">f_nav_periodreturnrankingper(A3680,参数!$B$4,参数!$B$3,3)</f>
        <v>67.8694158075601</v>
      </c>
      <c r="M3680" s="17">
        <f ca="1">f_nav_adjustedreturn(A3680,参数!$B$5,参数!$B$4)</f>
        <v>22.7769967264049</v>
      </c>
      <c r="N3680" s="17">
        <f ca="1">f_nav_periodreturnrankingper(A3680,参数!$B$5,参数!$B$4,3)</f>
        <v>45.136186770428</v>
      </c>
      <c r="O3680" s="17">
        <f ca="1">f_nav_adjustedreturn(A3680,参数!$B$6,参数!$B$5)</f>
        <v>7.61603350346856</v>
      </c>
      <c r="P3680" s="17">
        <f ca="1">f_nav_periodreturnrankingper(A3680,参数!$B$6,参数!$B$5,3)</f>
        <v>34.0292275574113</v>
      </c>
      <c r="Q3680" s="25">
        <f>f_return(A3680,1,参数!$B$1-365/2,参数!$B$1)</f>
        <v>72.8925108596031</v>
      </c>
      <c r="R3680" s="25">
        <f ca="1">f_return(A3680,1,参数!$B$4,参数!$B$1)</f>
        <v>25.9704738324861</v>
      </c>
      <c r="S3680" s="25">
        <f ca="1">f_return(A3680,1,参数!$B$6,参数!$B$1)</f>
        <v>21.4209725316946</v>
      </c>
      <c r="T3680" t="str">
        <f>f_info_investtype(A3680)</f>
        <v>偏股混合型基金</v>
      </c>
      <c r="U3680" t="str">
        <f>f_info_fundmanager(A3680)</f>
        <v>王磊</v>
      </c>
      <c r="V3680">
        <f>f_info_manager_onthepostdays(A3680,1)</f>
        <v>1343</v>
      </c>
      <c r="W3680" s="25">
        <f ca="1">f_return_1w(A3680,"0",参数!$B$2)</f>
        <v>-0.258175559380361</v>
      </c>
      <c r="X3680" s="25">
        <f>f_return_1m(A3680,"0",参数!$B$1)</f>
        <v>16.1675519692869</v>
      </c>
      <c r="Y3680" s="25">
        <f>f_return_3m(A3680,0,参数!$B$1)</f>
        <v>29.9771499173014</v>
      </c>
      <c r="Z3680" s="25">
        <f>f_return_6m(A3680,0,参数!B3679)</f>
        <v>24.4897971603657</v>
      </c>
      <c r="AA3680" t="str">
        <f>f_dq_status(A3680,参数!$B$1)</f>
        <v>暂停大额申购|开放赎回</v>
      </c>
      <c r="AB3680" s="17">
        <f ca="1">f_risk_maxdownside(A3680,参数!$B$6,参数!$B$1)</f>
        <v>-33.874839083447</v>
      </c>
      <c r="AC3680" s="17">
        <f ca="1">f_risk_maxdownside(A3680,参数!$B$4,参数!$B$1)</f>
        <v>-32.5872873769024</v>
      </c>
      <c r="AD3680" t="str">
        <f ca="1">f_risk_maxdownside_date(A3680,参数!$B$6,参数!$B$1)</f>
        <v>20171114-20190103</v>
      </c>
    </row>
    <row r="3681" spans="1:30">
      <c r="A3681" s="15" t="s">
        <v>3709</v>
      </c>
      <c r="B3681" t="str">
        <f>f_info_name(A3681)</f>
        <v>汇添富均衡增长</v>
      </c>
      <c r="C3681" t="str">
        <f>f_info_setupdate(A3681)</f>
        <v>2006-08-07</v>
      </c>
      <c r="D3681" s="16">
        <f t="shared" si="57"/>
        <v>5285</v>
      </c>
      <c r="F3681" s="17">
        <f>f_netasset_total(A3681,参数!$B$1,100000000)</f>
        <v>62.2442750836</v>
      </c>
      <c r="G3681" s="17">
        <f ca="1">f_nav_adjustedreturn(A3681,参数!$B$2,参数!$B$1)</f>
        <v>71.2768250628129</v>
      </c>
      <c r="H3681" s="17">
        <f ca="1">f_nav_periodreturnrankingper(A3681,参数!$B$2,参数!$B$1,3)</f>
        <v>45.6329735034347</v>
      </c>
      <c r="I3681" s="17">
        <f ca="1">f_nav_adjustedreturn(A3681,参数!$B$3,参数!$B$2)</f>
        <v>43.0192980805194</v>
      </c>
      <c r="J3681" s="17">
        <f ca="1">f_nav_periodreturnrankingper(A3681,参数!$B$3,参数!$B$2,3)</f>
        <v>49.1735537190083</v>
      </c>
      <c r="K3681" s="17">
        <f ca="1">f_nav_adjustedreturn(A3681,参数!$B$4,参数!$B$3)</f>
        <v>-31.0502937383579</v>
      </c>
      <c r="L3681" s="17">
        <f ca="1">f_nav_periodreturnrankingper(A3681,参数!$B$4,参数!$B$3,3)</f>
        <v>85.0515463917526</v>
      </c>
      <c r="M3681" s="17">
        <f ca="1">f_nav_adjustedreturn(A3681,参数!$B$5,参数!$B$4)</f>
        <v>26.0384822873584</v>
      </c>
      <c r="N3681" s="17">
        <f ca="1">f_nav_periodreturnrankingper(A3681,参数!$B$5,参数!$B$4,3)</f>
        <v>37.7431906614786</v>
      </c>
      <c r="O3681" s="17">
        <f ca="1">f_nav_adjustedreturn(A3681,参数!$B$6,参数!$B$5)</f>
        <v>-5.11765800045315</v>
      </c>
      <c r="P3681" s="17">
        <f ca="1">f_nav_periodreturnrankingper(A3681,参数!$B$6,参数!$B$5,3)</f>
        <v>77.4530271398747</v>
      </c>
      <c r="Q3681" s="25">
        <f>f_return(A3681,1,参数!$B$1-365/2,参数!$B$1)</f>
        <v>47.5949466908814</v>
      </c>
      <c r="R3681" s="25">
        <f ca="1">f_return(A3681,1,参数!$B$4,参数!$B$1)</f>
        <v>19.070997792105</v>
      </c>
      <c r="S3681" s="25">
        <f ca="1">f_return(A3681,1,参数!$B$6,参数!$B$1)</f>
        <v>14.8979689975885</v>
      </c>
      <c r="T3681" t="str">
        <f>f_info_investtype(A3681)</f>
        <v>偏股混合型基金</v>
      </c>
      <c r="U3681" t="str">
        <f>f_info_fundmanager(A3681)</f>
        <v>顾耀强</v>
      </c>
      <c r="V3681">
        <f>f_info_manager_onthepostdays(A3681,1)</f>
        <v>537</v>
      </c>
      <c r="W3681" s="25">
        <f ca="1">f_return_1w(A3681,"0",参数!$B$2)</f>
        <v>-2.4544385655497</v>
      </c>
      <c r="X3681" s="25">
        <f>f_return_1m(A3681,"0",参数!$B$1)</f>
        <v>13.9841860966499</v>
      </c>
      <c r="Y3681" s="25">
        <f>f_return_3m(A3681,0,参数!$B$1)</f>
        <v>21.9573316105449</v>
      </c>
      <c r="Z3681" s="25">
        <f>f_return_6m(A3681,0,参数!B3680)</f>
        <v>20.0206136902563</v>
      </c>
      <c r="AA3681" t="str">
        <f>f_dq_status(A3681,参数!$B$1)</f>
        <v>开放申购|开放赎回</v>
      </c>
      <c r="AB3681" s="17">
        <f ca="1">f_risk_maxdownside(A3681,参数!$B$6,参数!$B$1)</f>
        <v>-35.7323232323232</v>
      </c>
      <c r="AC3681" s="17">
        <f ca="1">f_risk_maxdownside(A3681,参数!$B$4,参数!$B$1)</f>
        <v>-34.6411756313311</v>
      </c>
      <c r="AD3681" t="str">
        <f ca="1">f_risk_maxdownside_date(A3681,参数!$B$6,参数!$B$1)</f>
        <v>20171111-20190103</v>
      </c>
    </row>
    <row r="3682" spans="1:30">
      <c r="A3682" s="15" t="s">
        <v>3710</v>
      </c>
      <c r="B3682" t="str">
        <f>f_info_name(A3682)</f>
        <v>大成景阳领先</v>
      </c>
      <c r="C3682" t="str">
        <f>f_info_setupdate(A3682)</f>
        <v>2007-12-11</v>
      </c>
      <c r="D3682" s="16">
        <f t="shared" si="57"/>
        <v>4794</v>
      </c>
      <c r="F3682" s="17">
        <f>f_netasset_total(A3682,参数!$B$1,100000000)</f>
        <v>9.1210056454</v>
      </c>
      <c r="G3682" s="17">
        <f ca="1">f_nav_adjustedreturn(A3682,参数!$B$2,参数!$B$1)</f>
        <v>98.6506472295307</v>
      </c>
      <c r="H3682" s="17">
        <f ca="1">f_nav_periodreturnrankingper(A3682,参数!$B$2,参数!$B$1,3)</f>
        <v>10.3042198233562</v>
      </c>
      <c r="I3682" s="17">
        <f ca="1">f_nav_adjustedreturn(A3682,参数!$B$3,参数!$B$2)</f>
        <v>5.04388777161037</v>
      </c>
      <c r="J3682" s="17">
        <f ca="1">f_nav_periodreturnrankingper(A3682,参数!$B$3,参数!$B$2,3)</f>
        <v>99.4490358126722</v>
      </c>
      <c r="K3682" s="17">
        <f ca="1">f_nav_adjustedreturn(A3682,参数!$B$4,参数!$B$3)</f>
        <v>-29.9334811529934</v>
      </c>
      <c r="L3682" s="17">
        <f ca="1">f_nav_periodreturnrankingper(A3682,参数!$B$4,参数!$B$3,3)</f>
        <v>80.5841924398625</v>
      </c>
      <c r="M3682" s="17">
        <f ca="1">f_nav_adjustedreturn(A3682,参数!$B$5,参数!$B$4)</f>
        <v>36.240935533125</v>
      </c>
      <c r="N3682" s="17">
        <f ca="1">f_nav_periodreturnrankingper(A3682,参数!$B$5,参数!$B$4,3)</f>
        <v>17.3151750972763</v>
      </c>
      <c r="O3682" s="17">
        <f ca="1">f_nav_adjustedreturn(A3682,参数!$B$6,参数!$B$5)</f>
        <v>17.6094398745224</v>
      </c>
      <c r="P3682" s="17">
        <f ca="1">f_nav_periodreturnrankingper(A3682,参数!$B$6,参数!$B$5,3)</f>
        <v>9.18580375782881</v>
      </c>
      <c r="Q3682" s="25">
        <f>f_return(A3682,1,参数!$B$1-365/2,参数!$B$1)</f>
        <v>125.058459257438</v>
      </c>
      <c r="R3682" s="25">
        <f ca="1">f_return(A3682,1,参数!$B$4,参数!$B$1)</f>
        <v>13.4854707839832</v>
      </c>
      <c r="S3682" s="25">
        <f ca="1">f_return(A3682,1,参数!$B$6,参数!$B$1)</f>
        <v>18.4493677486745</v>
      </c>
      <c r="T3682" t="str">
        <f>f_info_investtype(A3682)</f>
        <v>偏股混合型基金</v>
      </c>
      <c r="U3682" t="str">
        <f>f_info_fundmanager(A3682)</f>
        <v>徐彦,齐炜中</v>
      </c>
      <c r="V3682">
        <f>f_info_manager_onthepostdays(A3682,1)</f>
        <v>409</v>
      </c>
      <c r="W3682" s="25">
        <f ca="1">f_return_1w(A3682,"0",参数!$B$2)</f>
        <v>-2.35640648011782</v>
      </c>
      <c r="X3682" s="25">
        <f>f_return_1m(A3682,"0",参数!$B$1)</f>
        <v>14.9261597846238</v>
      </c>
      <c r="Y3682" s="25">
        <f>f_return_3m(A3682,0,参数!$B$1)</f>
        <v>32.5003814015884</v>
      </c>
      <c r="Z3682" s="25">
        <f>f_return_6m(A3682,0,参数!B3681)</f>
        <v>33.909645171593</v>
      </c>
      <c r="AA3682" t="str">
        <f>f_dq_status(A3682,参数!$B$1)</f>
        <v>暂停大额申购|开放赎回</v>
      </c>
      <c r="AB3682" s="17">
        <f ca="1">f_risk_maxdownside(A3682,参数!$B$6,参数!$B$1)</f>
        <v>-33.6142059817143</v>
      </c>
      <c r="AC3682" s="17">
        <f ca="1">f_risk_maxdownside(A3682,参数!$B$4,参数!$B$1)</f>
        <v>-33.4811529933481</v>
      </c>
      <c r="AD3682" t="str">
        <f ca="1">f_risk_maxdownside_date(A3682,参数!$B$6,参数!$B$1)</f>
        <v>20180110-20190103</v>
      </c>
    </row>
    <row r="3683" spans="1:30">
      <c r="A3683" s="15" t="s">
        <v>3711</v>
      </c>
      <c r="B3683" t="str">
        <f>f_info_name(A3683)</f>
        <v>国泰金泰A</v>
      </c>
      <c r="C3683" t="str">
        <f>f_info_setupdate(A3683)</f>
        <v>2012-12-24</v>
      </c>
      <c r="D3683" s="16">
        <f t="shared" si="57"/>
        <v>2954</v>
      </c>
      <c r="F3683" s="17">
        <f>f_netasset_total(A3683,参数!$B$1,100000000)</f>
        <v>4.9377842899</v>
      </c>
      <c r="G3683" s="17">
        <f ca="1">f_nav_adjustedreturn(A3683,参数!$B$2,参数!$B$1)</f>
        <v>63.9434115991408</v>
      </c>
      <c r="H3683" s="17">
        <f ca="1">f_nav_periodreturnrankingper(A3683,参数!$B$2,参数!$B$1,3)</f>
        <v>30.9158284806776</v>
      </c>
      <c r="I3683" s="17">
        <f ca="1">f_nav_adjustedreturn(A3683,参数!$B$3,参数!$B$2)</f>
        <v>45.3126681735012</v>
      </c>
      <c r="J3683" s="17">
        <f ca="1">f_nav_periodreturnrankingper(A3683,参数!$B$3,参数!$B$2,3)</f>
        <v>23.0769230769231</v>
      </c>
      <c r="K3683" s="17">
        <f ca="1">f_nav_adjustedreturn(A3683,参数!$B$4,参数!$B$3)</f>
        <v>-15.6207428934702</v>
      </c>
      <c r="L3683" s="17">
        <f ca="1">f_nav_periodreturnrankingper(A3683,参数!$B$4,参数!$B$3,3)</f>
        <v>51.4762516046213</v>
      </c>
      <c r="M3683" s="17">
        <f ca="1">f_nav_adjustedreturn(A3683,参数!$B$5,参数!$B$4)</f>
        <v>0.135415726279699</v>
      </c>
      <c r="N3683" s="17">
        <f ca="1">f_nav_periodreturnrankingper(A3683,参数!$B$5,参数!$B$4,3)</f>
        <v>92.5925925925926</v>
      </c>
      <c r="O3683" s="17">
        <f ca="1">f_nav_adjustedreturn(A3683,参数!$B$6,参数!$B$5)</f>
        <v>3.48971806227433</v>
      </c>
      <c r="P3683" s="17">
        <f ca="1">f_nav_periodreturnrankingper(A3683,参数!$B$6,参数!$B$5,3)</f>
        <v>44.4897959183673</v>
      </c>
      <c r="Q3683" s="25">
        <f>f_return(A3683,1,参数!$B$1-365/2,参数!$B$1)</f>
        <v>43.3258439284376</v>
      </c>
      <c r="R3683" s="25">
        <f ca="1">f_return(A3683,1,参数!$B$4,参数!$B$1)</f>
        <v>26.1785377378514</v>
      </c>
      <c r="S3683" s="25">
        <f ca="1">f_return(A3683,1,参数!$B$6,参数!$B$1)</f>
        <v>15.5754937920781</v>
      </c>
      <c r="T3683" t="str">
        <f>f_info_investtype(A3683)</f>
        <v>灵活配置型基金</v>
      </c>
      <c r="U3683" t="str">
        <f>f_info_fundmanager(A3683)</f>
        <v>李海</v>
      </c>
      <c r="V3683">
        <f>f_info_manager_onthepostdays(A3683,1)</f>
        <v>1479</v>
      </c>
      <c r="W3683" s="25">
        <f ca="1">f_return_1w(A3683,"0",参数!$B$2)</f>
        <v>-2.5268933651</v>
      </c>
      <c r="X3683" s="25">
        <f>f_return_1m(A3683,"0",参数!$B$1)</f>
        <v>6.04129736980788</v>
      </c>
      <c r="Y3683" s="25">
        <f>f_return_3m(A3683,0,参数!$B$1)</f>
        <v>11.7935249255013</v>
      </c>
      <c r="Z3683" s="25">
        <f>f_return_6m(A3683,0,参数!B3682)</f>
        <v>7.30640221671283</v>
      </c>
      <c r="AA3683" t="str">
        <f>f_dq_status(A3683,参数!$B$1)</f>
        <v>开放申购|开放赎回</v>
      </c>
      <c r="AB3683" s="17">
        <f ca="1">f_risk_maxdownside(A3683,参数!$B$6,参数!$B$1)</f>
        <v>-27.72001014456</v>
      </c>
      <c r="AC3683" s="17">
        <f ca="1">f_risk_maxdownside(A3683,参数!$B$4,参数!$B$1)</f>
        <v>-27.72001014456</v>
      </c>
      <c r="AD3683" t="str">
        <f ca="1">f_risk_maxdownside_date(A3683,参数!$B$6,参数!$B$1)</f>
        <v>20180607-20190103</v>
      </c>
    </row>
    <row r="3684" spans="1:30">
      <c r="A3684" s="15" t="s">
        <v>3712</v>
      </c>
      <c r="B3684" t="str">
        <f>f_info_name(A3684)</f>
        <v>国泰金鼎价值精选</v>
      </c>
      <c r="C3684" t="str">
        <f>f_info_setupdate(A3684)</f>
        <v>2007-04-11</v>
      </c>
      <c r="D3684" s="16">
        <f t="shared" si="57"/>
        <v>5038</v>
      </c>
      <c r="F3684" s="17">
        <f>f_netasset_total(A3684,参数!$B$1,100000000)</f>
        <v>12.3282919686</v>
      </c>
      <c r="G3684" s="17">
        <f ca="1">f_nav_adjustedreturn(A3684,参数!$B$2,参数!$B$1)</f>
        <v>60.1174176792226</v>
      </c>
      <c r="H3684" s="17">
        <f ca="1">f_nav_periodreturnrankingper(A3684,参数!$B$2,参数!$B$1,3)</f>
        <v>61.2365063788027</v>
      </c>
      <c r="I3684" s="17">
        <f ca="1">f_nav_adjustedreturn(A3684,参数!$B$3,参数!$B$2)</f>
        <v>45.4117647058824</v>
      </c>
      <c r="J3684" s="17">
        <f ca="1">f_nav_periodreturnrankingper(A3684,参数!$B$3,参数!$B$2,3)</f>
        <v>44.2148760330579</v>
      </c>
      <c r="K3684" s="17">
        <f ca="1">f_nav_adjustedreturn(A3684,参数!$B$4,参数!$B$3)</f>
        <v>-27.5979557069847</v>
      </c>
      <c r="L3684" s="17">
        <f ca="1">f_nav_periodreturnrankingper(A3684,参数!$B$4,参数!$B$3,3)</f>
        <v>70.1030927835051</v>
      </c>
      <c r="M3684" s="17">
        <f ca="1">f_nav_adjustedreturn(A3684,参数!$B$5,参数!$B$4)</f>
        <v>18.0722891566265</v>
      </c>
      <c r="N3684" s="17">
        <f ca="1">f_nav_periodreturnrankingper(A3684,参数!$B$5,参数!$B$4,3)</f>
        <v>56.8093385214008</v>
      </c>
      <c r="O3684" s="17">
        <f ca="1">f_nav_adjustedreturn(A3684,参数!$B$6,参数!$B$5)</f>
        <v>2.88659793814433</v>
      </c>
      <c r="P3684" s="17">
        <f ca="1">f_nav_periodreturnrankingper(A3684,参数!$B$6,参数!$B$5,3)</f>
        <v>52.1920668058455</v>
      </c>
      <c r="Q3684" s="25">
        <f>f_return(A3684,1,参数!$B$1-365/2,参数!$B$1)</f>
        <v>76.5418173589548</v>
      </c>
      <c r="R3684" s="25">
        <f ca="1">f_return(A3684,1,参数!$B$4,参数!$B$1)</f>
        <v>18.9946243447818</v>
      </c>
      <c r="S3684" s="25">
        <f ca="1">f_return(A3684,1,参数!$B$6,参数!$B$1)</f>
        <v>15.3106076756076</v>
      </c>
      <c r="T3684" t="str">
        <f>f_info_investtype(A3684)</f>
        <v>偏股混合型基金</v>
      </c>
      <c r="U3684" t="str">
        <f>f_info_fundmanager(A3684)</f>
        <v>饶玉涵</v>
      </c>
      <c r="V3684">
        <f>f_info_manager_onthepostdays(A3684,1)</f>
        <v>1066</v>
      </c>
      <c r="W3684" s="25">
        <f ca="1">f_return_1w(A3684,"0",参数!$B$2)</f>
        <v>-0.802568218298557</v>
      </c>
      <c r="X3684" s="25">
        <f>f_return_1m(A3684,"0",参数!$B$1)</f>
        <v>10.5615241628599</v>
      </c>
      <c r="Y3684" s="25">
        <f>f_return_3m(A3684,0,参数!$B$1)</f>
        <v>24.0007069245107</v>
      </c>
      <c r="Z3684" s="25">
        <f>f_return_6m(A3684,0,参数!B3683)</f>
        <v>29.8716850435164</v>
      </c>
      <c r="AA3684" t="str">
        <f>f_dq_status(A3684,参数!$B$1)</f>
        <v>开放申购|开放赎回</v>
      </c>
      <c r="AB3684" s="17">
        <f ca="1">f_risk_maxdownside(A3684,参数!$B$6,参数!$B$1)</f>
        <v>-33.4442595673877</v>
      </c>
      <c r="AC3684" s="17">
        <f ca="1">f_risk_maxdownside(A3684,参数!$B$4,参数!$B$1)</f>
        <v>-31.9727891156463</v>
      </c>
      <c r="AD3684" t="str">
        <f ca="1">f_risk_maxdownside_date(A3684,参数!$B$6,参数!$B$1)</f>
        <v>20171122-20190103</v>
      </c>
    </row>
    <row r="3685" spans="1:30">
      <c r="A3685" s="15" t="s">
        <v>3713</v>
      </c>
      <c r="B3685" t="str">
        <f>f_info_name(A3685)</f>
        <v>海富通领先成长</v>
      </c>
      <c r="C3685" t="str">
        <f>f_info_setupdate(A3685)</f>
        <v>2009-04-30</v>
      </c>
      <c r="D3685" s="16">
        <f t="shared" si="57"/>
        <v>4288</v>
      </c>
      <c r="F3685" s="17">
        <f>f_netasset_total(A3685,参数!$B$1,100000000)</f>
        <v>1.8440852344</v>
      </c>
      <c r="G3685" s="17">
        <f ca="1">f_nav_adjustedreturn(A3685,参数!$B$2,参数!$B$1)</f>
        <v>71.2628865979381</v>
      </c>
      <c r="H3685" s="17">
        <f ca="1">f_nav_periodreturnrankingper(A3685,参数!$B$2,参数!$B$1,3)</f>
        <v>45.7311089303238</v>
      </c>
      <c r="I3685" s="17">
        <f ca="1">f_nav_adjustedreturn(A3685,参数!$B$3,参数!$B$2)</f>
        <v>57.085020242915</v>
      </c>
      <c r="J3685" s="17">
        <f ca="1">f_nav_periodreturnrankingper(A3685,参数!$B$3,参数!$B$2,3)</f>
        <v>24.2424242424242</v>
      </c>
      <c r="K3685" s="17">
        <f ca="1">f_nav_adjustedreturn(A3685,参数!$B$4,参数!$B$3)</f>
        <v>-31.1018131101813</v>
      </c>
      <c r="L3685" s="17">
        <f ca="1">f_nav_periodreturnrankingper(A3685,参数!$B$4,参数!$B$3,3)</f>
        <v>85.5670103092783</v>
      </c>
      <c r="M3685" s="17">
        <f ca="1">f_nav_adjustedreturn(A3685,参数!$B$5,参数!$B$4)</f>
        <v>23.4790059982862</v>
      </c>
      <c r="N3685" s="17">
        <f ca="1">f_nav_periodreturnrankingper(A3685,参数!$B$5,参数!$B$4,3)</f>
        <v>43.3852140077821</v>
      </c>
      <c r="O3685" s="17">
        <f ca="1">f_nav_adjustedreturn(A3685,参数!$B$6,参数!$B$5)</f>
        <v>2.36427320490368</v>
      </c>
      <c r="P3685" s="17">
        <f ca="1">f_nav_periodreturnrankingper(A3685,参数!$B$6,参数!$B$5,3)</f>
        <v>54.0709812108559</v>
      </c>
      <c r="Q3685" s="25">
        <f>f_return(A3685,1,参数!$B$1-365/2,参数!$B$1)</f>
        <v>63.2696071930913</v>
      </c>
      <c r="R3685" s="25">
        <f ca="1">f_return(A3685,1,参数!$B$4,参数!$B$1)</f>
        <v>22.815665195995</v>
      </c>
      <c r="S3685" s="25">
        <f ca="1">f_return(A3685,1,参数!$B$6,参数!$B$1)</f>
        <v>18.3852099182298</v>
      </c>
      <c r="T3685" t="str">
        <f>f_info_investtype(A3685)</f>
        <v>偏股混合型基金</v>
      </c>
      <c r="U3685" t="str">
        <f>f_info_fundmanager(A3685)</f>
        <v>李志</v>
      </c>
      <c r="V3685">
        <f>f_info_manager_onthepostdays(A3685,1)</f>
        <v>1368</v>
      </c>
      <c r="W3685" s="25">
        <f ca="1">f_return_1w(A3685,"0",参数!$B$2)</f>
        <v>-0.0643915003219576</v>
      </c>
      <c r="X3685" s="25">
        <f>f_return_1m(A3685,"0",参数!$B$1)</f>
        <v>11.4465408805031</v>
      </c>
      <c r="Y3685" s="25">
        <f>f_return_3m(A3685,0,参数!$B$1)</f>
        <v>26.3307984790874</v>
      </c>
      <c r="Z3685" s="25">
        <f>f_return_6m(A3685,0,参数!B3684)</f>
        <v>24.0166589541879</v>
      </c>
      <c r="AA3685" t="str">
        <f>f_dq_status(A3685,参数!$B$1)</f>
        <v>开放申购|开放赎回</v>
      </c>
      <c r="AB3685" s="17">
        <f ca="1">f_risk_maxdownside(A3685,参数!$B$6,参数!$B$1)</f>
        <v>-38.9515593895156</v>
      </c>
      <c r="AC3685" s="17">
        <f ca="1">f_risk_maxdownside(A3685,参数!$B$4,参数!$B$1)</f>
        <v>-36.1554476058293</v>
      </c>
      <c r="AD3685" t="str">
        <f ca="1">f_risk_maxdownside_date(A3685,参数!$B$6,参数!$B$1)</f>
        <v>20171114-20190103</v>
      </c>
    </row>
    <row r="3686" spans="1:30">
      <c r="A3686" s="15" t="s">
        <v>3714</v>
      </c>
      <c r="B3686" t="str">
        <f>f_info_name(A3686)</f>
        <v>海富通中小盘</v>
      </c>
      <c r="C3686" t="str">
        <f>f_info_setupdate(A3686)</f>
        <v>2010-04-14</v>
      </c>
      <c r="D3686" s="16">
        <f t="shared" si="57"/>
        <v>3939</v>
      </c>
      <c r="F3686" s="17">
        <f>f_netasset_total(A3686,参数!$B$1,100000000)</f>
        <v>9.0329354874</v>
      </c>
      <c r="G3686" s="17">
        <f ca="1">f_nav_adjustedreturn(A3686,参数!$B$2,参数!$B$1)</f>
        <v>76.5486725663717</v>
      </c>
      <c r="H3686" s="17">
        <f ca="1">f_nav_periodreturnrankingper(A3686,参数!$B$2,参数!$B$1,3)</f>
        <v>36.8007850834151</v>
      </c>
      <c r="I3686" s="17">
        <f ca="1">f_nav_adjustedreturn(A3686,参数!$B$3,参数!$B$2)</f>
        <v>79.6502384737679</v>
      </c>
      <c r="J3686" s="17">
        <f ca="1">f_nav_periodreturnrankingper(A3686,参数!$B$3,参数!$B$2,3)</f>
        <v>5.37190082644628</v>
      </c>
      <c r="K3686" s="17">
        <f ca="1">f_nav_adjustedreturn(A3686,参数!$B$4,参数!$B$3)</f>
        <v>-38.514173998045</v>
      </c>
      <c r="L3686" s="17">
        <f ca="1">f_nav_periodreturnrankingper(A3686,参数!$B$4,参数!$B$3,3)</f>
        <v>98.6254295532646</v>
      </c>
      <c r="M3686" s="17">
        <f ca="1">f_nav_adjustedreturn(A3686,参数!$B$5,参数!$B$4)</f>
        <v>19.6261682242991</v>
      </c>
      <c r="N3686" s="17">
        <f ca="1">f_nav_periodreturnrankingper(A3686,参数!$B$5,参数!$B$4,3)</f>
        <v>53.307392996109</v>
      </c>
      <c r="O3686" s="17">
        <f ca="1">f_nav_adjustedreturn(A3686,参数!$B$6,参数!$B$5)</f>
        <v>-12.3595505617978</v>
      </c>
      <c r="P3686" s="17">
        <f ca="1">f_nav_periodreturnrankingper(A3686,参数!$B$6,参数!$B$5,3)</f>
        <v>92.0668058455115</v>
      </c>
      <c r="Q3686" s="25">
        <f>f_return(A3686,1,参数!$B$1-365/2,参数!$B$1)</f>
        <v>35.2981823333537</v>
      </c>
      <c r="R3686" s="25">
        <f ca="1">f_return(A3686,1,参数!$B$4,参数!$B$1)</f>
        <v>24.9110528054271</v>
      </c>
      <c r="S3686" s="25">
        <f ca="1">f_return(A3686,1,参数!$B$6,参数!$B$1)</f>
        <v>15.2827571456674</v>
      </c>
      <c r="T3686" t="str">
        <f>f_info_investtype(A3686)</f>
        <v>偏股混合型基金</v>
      </c>
      <c r="U3686" t="str">
        <f>f_info_fundmanager(A3686)</f>
        <v>范庭芳</v>
      </c>
      <c r="V3686">
        <f>f_info_manager_onthepostdays(A3686,1)</f>
        <v>534</v>
      </c>
      <c r="W3686" s="25">
        <f ca="1">f_return_1w(A3686,"0",参数!$B$2)</f>
        <v>-0.176678445229682</v>
      </c>
      <c r="X3686" s="25">
        <f>f_return_1m(A3686,"0",参数!$B$1)</f>
        <v>8.36501901140685</v>
      </c>
      <c r="Y3686" s="25">
        <f>f_return_3m(A3686,0,参数!$B$1)</f>
        <v>16.4623467600701</v>
      </c>
      <c r="Z3686" s="25">
        <f>f_return_6m(A3686,0,参数!B3685)</f>
        <v>8.56519367157665</v>
      </c>
      <c r="AA3686" t="str">
        <f>f_dq_status(A3686,参数!$B$1)</f>
        <v>开放申购|开放赎回</v>
      </c>
      <c r="AB3686" s="17">
        <f ca="1">f_risk_maxdownside(A3686,参数!$B$6,参数!$B$1)</f>
        <v>-47.8609625668449</v>
      </c>
      <c r="AC3686" s="17">
        <f ca="1">f_risk_maxdownside(A3686,参数!$B$4,参数!$B$1)</f>
        <v>-44.6546830652791</v>
      </c>
      <c r="AD3686" t="str">
        <f ca="1">f_risk_maxdownside_date(A3686,参数!$B$6,参数!$B$1)</f>
        <v>20171114-20190103</v>
      </c>
    </row>
    <row r="3687" spans="1:30">
      <c r="A3687" s="15" t="s">
        <v>3715</v>
      </c>
      <c r="B3687" t="str">
        <f>f_info_name(A3687)</f>
        <v>华夏平稳增长</v>
      </c>
      <c r="C3687" t="str">
        <f>f_info_setupdate(A3687)</f>
        <v>2006-08-09</v>
      </c>
      <c r="D3687" s="16">
        <f t="shared" si="57"/>
        <v>5283</v>
      </c>
      <c r="F3687" s="17">
        <f>f_netasset_total(A3687,参数!$B$1,100000000)</f>
        <v>14.2224802524</v>
      </c>
      <c r="G3687" s="17">
        <f ca="1">f_nav_adjustedreturn(A3687,参数!$B$2,参数!$B$1)</f>
        <v>30.9171597633136</v>
      </c>
      <c r="H3687" s="17">
        <f ca="1">f_nav_periodreturnrankingper(A3687,参数!$B$2,参数!$B$1,3)</f>
        <v>62.4139756484913</v>
      </c>
      <c r="I3687" s="17">
        <f ca="1">f_nav_adjustedreturn(A3687,参数!$B$3,参数!$B$2)</f>
        <v>54.9274255156608</v>
      </c>
      <c r="J3687" s="17">
        <f ca="1">f_nav_periodreturnrankingper(A3687,参数!$B$3,参数!$B$2,3)</f>
        <v>12.1516164994426</v>
      </c>
      <c r="K3687" s="17">
        <f ca="1">f_nav_adjustedreturn(A3687,参数!$B$4,参数!$B$3)</f>
        <v>-23</v>
      </c>
      <c r="L3687" s="17">
        <f ca="1">f_nav_periodreturnrankingper(A3687,参数!$B$4,参数!$B$3,3)</f>
        <v>76.7008985879333</v>
      </c>
      <c r="M3687" s="17">
        <f ca="1">f_nav_adjustedreturn(A3687,参数!$B$5,参数!$B$4)</f>
        <v>-0.409596255119955</v>
      </c>
      <c r="N3687" s="17">
        <f ca="1">f_nav_periodreturnrankingper(A3687,参数!$B$5,参数!$B$4,3)</f>
        <v>93.538219070134</v>
      </c>
      <c r="O3687" s="17">
        <f ca="1">f_nav_adjustedreturn(A3687,参数!$B$6,参数!$B$5)</f>
        <v>-2.72572402044292</v>
      </c>
      <c r="P3687" s="17">
        <f ca="1">f_nav_periodreturnrankingper(A3687,参数!$B$6,参数!$B$5,3)</f>
        <v>84.3537414965986</v>
      </c>
      <c r="Q3687" s="25">
        <f>f_return(A3687,1,参数!$B$1-365/2,参数!$B$1)</f>
        <v>9.01091523475344</v>
      </c>
      <c r="R3687" s="25">
        <f ca="1">f_return(A3687,1,参数!$B$4,参数!$B$1)</f>
        <v>16.0057855083689</v>
      </c>
      <c r="S3687" s="25">
        <f ca="1">f_return(A3687,1,参数!$B$6,参数!$B$1)</f>
        <v>8.54804251752015</v>
      </c>
      <c r="T3687" t="str">
        <f>f_info_investtype(A3687)</f>
        <v>灵活配置型基金</v>
      </c>
      <c r="U3687" t="str">
        <f>f_info_fundmanager(A3687)</f>
        <v>彭海伟</v>
      </c>
      <c r="V3687">
        <f>f_info_manager_onthepostdays(A3687,1)</f>
        <v>2194</v>
      </c>
      <c r="W3687" s="25">
        <f ca="1">f_return_1w(A3687,"0",参数!$B$2)</f>
        <v>1.55232849273909</v>
      </c>
      <c r="X3687" s="25">
        <f>f_return_1m(A3687,"0",参数!$B$1)</f>
        <v>3.54914196567862</v>
      </c>
      <c r="Y3687" s="25">
        <f>f_return_3m(A3687,0,参数!$B$1)</f>
        <v>8.19070904645476</v>
      </c>
      <c r="Z3687" s="25">
        <f>f_return_6m(A3687,0,参数!B3686)</f>
        <v>-12.5925925925926</v>
      </c>
      <c r="AA3687" t="str">
        <f>f_dq_status(A3687,参数!$B$1)</f>
        <v>开放申购|开放赎回</v>
      </c>
      <c r="AB3687" s="17">
        <f ca="1">f_risk_maxdownside(A3687,参数!$B$6,参数!$B$1)</f>
        <v>-34.4626786659608</v>
      </c>
      <c r="AC3687" s="17">
        <f ca="1">f_risk_maxdownside(A3687,参数!$B$4,参数!$B$1)</f>
        <v>-28.0232558139535</v>
      </c>
      <c r="AD3687" t="str">
        <f ca="1">f_risk_maxdownside_date(A3687,参数!$B$6,参数!$B$1)</f>
        <v>20160415-20181018</v>
      </c>
    </row>
    <row r="3688" spans="1:30">
      <c r="A3688" s="15" t="s">
        <v>3716</v>
      </c>
      <c r="B3688" t="str">
        <f>f_info_name(A3688)</f>
        <v>海富通稳固收益</v>
      </c>
      <c r="C3688" t="str">
        <f>f_info_setupdate(A3688)</f>
        <v>2010-11-23</v>
      </c>
      <c r="D3688" s="16">
        <f t="shared" si="57"/>
        <v>3716</v>
      </c>
      <c r="F3688" s="17">
        <f>f_netasset_total(A3688,参数!$B$1,100000000)</f>
        <v>6.0400415502</v>
      </c>
      <c r="G3688" s="17">
        <f ca="1">f_nav_adjustedreturn(A3688,参数!$B$2,参数!$B$1)</f>
        <v>10.2094240837696</v>
      </c>
      <c r="H3688" s="17">
        <f ca="1">f_nav_periodreturnrankingper(A3688,参数!$B$2,参数!$B$1,3)</f>
        <v>45.4716981132076</v>
      </c>
      <c r="I3688" s="17">
        <f ca="1">f_nav_adjustedreturn(A3688,参数!$B$3,参数!$B$2)</f>
        <v>9.01554863177918</v>
      </c>
      <c r="J3688" s="17">
        <f ca="1">f_nav_periodreturnrankingper(A3688,参数!$B$3,参数!$B$2,3)</f>
        <v>44.0425531914894</v>
      </c>
      <c r="K3688" s="17">
        <f ca="1">f_nav_adjustedreturn(A3688,参数!$B$4,参数!$B$3)</f>
        <v>6.86813186813185</v>
      </c>
      <c r="L3688" s="17">
        <f ca="1">f_nav_periodreturnrankingper(A3688,参数!$B$4,参数!$B$3,3)</f>
        <v>4.5346062052506</v>
      </c>
      <c r="M3688" s="17">
        <f ca="1">f_nav_adjustedreturn(A3688,参数!$B$5,参数!$B$4)</f>
        <v>-4.13005272407733</v>
      </c>
      <c r="N3688" s="17">
        <f ca="1">f_nav_periodreturnrankingper(A3688,参数!$B$5,参数!$B$4,3)</f>
        <v>100</v>
      </c>
      <c r="O3688" s="17">
        <f ca="1">f_nav_adjustedreturn(A3688,参数!$B$6,参数!$B$5)</f>
        <v>2.10854333781965</v>
      </c>
      <c r="P3688" s="17">
        <f ca="1">f_nav_periodreturnrankingper(A3688,参数!$B$6,参数!$B$5,3)</f>
        <v>36.864406779661</v>
      </c>
      <c r="Q3688" s="25">
        <f>f_return(A3688,1,参数!$B$1-365/2,参数!$B$1)</f>
        <v>13.4798138053072</v>
      </c>
      <c r="R3688" s="25">
        <f ca="1">f_return(A3688,1,参数!$B$4,参数!$B$1)</f>
        <v>8.6806222133456</v>
      </c>
      <c r="S3688" s="25">
        <f ca="1">f_return(A3688,1,参数!$B$6,参数!$B$1)</f>
        <v>4.69302362957975</v>
      </c>
      <c r="T3688" t="str">
        <f>f_info_investtype(A3688)</f>
        <v>混合债券型二级基金</v>
      </c>
      <c r="U3688" t="str">
        <f>f_info_fundmanager(A3688)</f>
        <v>陈轶平,江勇</v>
      </c>
      <c r="V3688">
        <f>f_info_manager_onthepostdays(A3688,1)</f>
        <v>1882</v>
      </c>
      <c r="W3688" s="25">
        <f ca="1">f_return_1w(A3688,"0",参数!$B$2)</f>
        <v>-0.520833333333335</v>
      </c>
      <c r="X3688" s="25">
        <f>f_return_1m(A3688,"0",参数!$B$1)</f>
        <v>3.18627450980391</v>
      </c>
      <c r="Y3688" s="25">
        <f>f_return_3m(A3688,0,参数!$B$1)</f>
        <v>5.07487520798668</v>
      </c>
      <c r="Z3688" s="25">
        <f>f_return_6m(A3688,0,参数!B3687)</f>
        <v>4.57190357439733</v>
      </c>
      <c r="AA3688" t="str">
        <f>f_dq_status(A3688,参数!$B$1)</f>
        <v>开放申购|开放赎回</v>
      </c>
      <c r="AB3688" s="17">
        <f ca="1">f_risk_maxdownside(A3688,参数!$B$6,参数!$B$1)</f>
        <v>-8.67005650252525</v>
      </c>
      <c r="AC3688" s="17">
        <f ca="1">f_risk_maxdownside(A3688,参数!$B$4,参数!$B$1)</f>
        <v>-2.98634812286689</v>
      </c>
      <c r="AD3688" t="str">
        <f ca="1">f_risk_maxdownside_date(A3688,参数!$B$6,参数!$B$1)</f>
        <v>20160819-20170524</v>
      </c>
    </row>
    <row r="3689" spans="1:30">
      <c r="A3689" s="15" t="s">
        <v>3717</v>
      </c>
      <c r="B3689" t="str">
        <f>f_info_name(A3689)</f>
        <v>海富通国策导向</v>
      </c>
      <c r="C3689" t="str">
        <f>f_info_setupdate(A3689)</f>
        <v>2011-11-16</v>
      </c>
      <c r="D3689" s="16">
        <f t="shared" si="57"/>
        <v>3358</v>
      </c>
      <c r="F3689" s="17">
        <f>f_netasset_total(A3689,参数!$B$1,100000000)</f>
        <v>2.5484558329</v>
      </c>
      <c r="G3689" s="17">
        <f ca="1">f_nav_adjustedreturn(A3689,参数!$B$2,参数!$B$1)</f>
        <v>59.9239061509194</v>
      </c>
      <c r="H3689" s="17">
        <f ca="1">f_nav_periodreturnrankingper(A3689,参数!$B$2,参数!$B$1,3)</f>
        <v>61.7271835132483</v>
      </c>
      <c r="I3689" s="17">
        <f ca="1">f_nav_adjustedreturn(A3689,参数!$B$3,参数!$B$2)</f>
        <v>74.0618101545254</v>
      </c>
      <c r="J3689" s="17">
        <f ca="1">f_nav_periodreturnrankingper(A3689,参数!$B$3,参数!$B$2,3)</f>
        <v>6.8870523415978</v>
      </c>
      <c r="K3689" s="17">
        <f ca="1">f_nav_adjustedreturn(A3689,参数!$B$4,参数!$B$3)</f>
        <v>-37.6891334250344</v>
      </c>
      <c r="L3689" s="17">
        <f ca="1">f_nav_periodreturnrankingper(A3689,参数!$B$4,参数!$B$3,3)</f>
        <v>97.9381443298969</v>
      </c>
      <c r="M3689" s="17">
        <f ca="1">f_nav_adjustedreturn(A3689,参数!$B$5,参数!$B$4)</f>
        <v>34.0386384544618</v>
      </c>
      <c r="N3689" s="17">
        <f ca="1">f_nav_periodreturnrankingper(A3689,参数!$B$5,参数!$B$4,3)</f>
        <v>21.4007782101167</v>
      </c>
      <c r="O3689" s="17">
        <f ca="1">f_nav_adjustedreturn(A3689,参数!$B$6,参数!$B$5)</f>
        <v>-8.44970510907004</v>
      </c>
      <c r="P3689" s="17">
        <f ca="1">f_nav_periodreturnrankingper(A3689,参数!$B$6,参数!$B$5,3)</f>
        <v>85.5949895615866</v>
      </c>
      <c r="Q3689" s="25">
        <f>f_return(A3689,1,参数!$B$1-365/2,参数!$B$1)</f>
        <v>71.4192616362421</v>
      </c>
      <c r="R3689" s="25">
        <f ca="1">f_return(A3689,1,参数!$B$4,参数!$B$1)</f>
        <v>20.1307389138716</v>
      </c>
      <c r="S3689" s="25">
        <f ca="1">f_return(A3689,1,参数!$B$6,参数!$B$1)</f>
        <v>16.114331402657</v>
      </c>
      <c r="T3689" t="str">
        <f>f_info_investtype(A3689)</f>
        <v>偏股混合型基金</v>
      </c>
      <c r="U3689" t="str">
        <f>f_info_fundmanager(A3689)</f>
        <v>李志</v>
      </c>
      <c r="V3689">
        <f>f_info_manager_onthepostdays(A3689,1)</f>
        <v>23</v>
      </c>
      <c r="W3689" s="25">
        <f ca="1">f_return_1w(A3689,"0",参数!$B$2)</f>
        <v>3.47769028871391</v>
      </c>
      <c r="X3689" s="25">
        <f>f_return_1m(A3689,"0",参数!$B$1)</f>
        <v>18.4593705965242</v>
      </c>
      <c r="Y3689" s="25">
        <f>f_return_3m(A3689,0,参数!$B$1)</f>
        <v>39.0297684674752</v>
      </c>
      <c r="Z3689" s="25">
        <f>f_return_6m(A3689,0,参数!B3688)</f>
        <v>30.6</v>
      </c>
      <c r="AA3689" t="str">
        <f>f_dq_status(A3689,参数!$B$1)</f>
        <v>开放申购|开放赎回</v>
      </c>
      <c r="AB3689" s="17">
        <f ca="1">f_risk_maxdownside(A3689,参数!$B$6,参数!$B$1)</f>
        <v>-47.2204871955028</v>
      </c>
      <c r="AC3689" s="17">
        <f ca="1">f_risk_maxdownside(A3689,参数!$B$4,参数!$B$1)</f>
        <v>-43.8538205980066</v>
      </c>
      <c r="AD3689" t="str">
        <f ca="1">f_risk_maxdownside_date(A3689,参数!$B$6,参数!$B$1)</f>
        <v>20171114-20190103</v>
      </c>
    </row>
    <row r="3690" spans="1:30">
      <c r="A3690" s="15" t="s">
        <v>3718</v>
      </c>
      <c r="B3690" t="str">
        <f>f_info_name(A3690)</f>
        <v>富国天博创新主题</v>
      </c>
      <c r="C3690" t="str">
        <f>f_info_setupdate(A3690)</f>
        <v>2007-04-27</v>
      </c>
      <c r="D3690" s="16">
        <f t="shared" si="57"/>
        <v>5022</v>
      </c>
      <c r="F3690" s="17">
        <f>f_netasset_total(A3690,参数!$B$1,100000000)</f>
        <v>36.9058034424</v>
      </c>
      <c r="G3690" s="17">
        <f ca="1">f_nav_adjustedreturn(A3690,参数!$B$2,参数!$B$1)</f>
        <v>85.95803540089</v>
      </c>
      <c r="H3690" s="17">
        <f ca="1">f_nav_periodreturnrankingper(A3690,参数!$B$2,参数!$B$1,3)</f>
        <v>23.5525024533857</v>
      </c>
      <c r="I3690" s="17">
        <f ca="1">f_nav_adjustedreturn(A3690,参数!$B$3,参数!$B$2)</f>
        <v>70.0702458605118</v>
      </c>
      <c r="J3690" s="17">
        <f ca="1">f_nav_periodreturnrankingper(A3690,参数!$B$3,参数!$B$2,3)</f>
        <v>8.67768595041322</v>
      </c>
      <c r="K3690" s="17">
        <f ca="1">f_nav_adjustedreturn(A3690,参数!$B$4,参数!$B$3)</f>
        <v>-30.7825885621672</v>
      </c>
      <c r="L3690" s="17">
        <f ca="1">f_nav_periodreturnrankingper(A3690,参数!$B$4,参数!$B$3,3)</f>
        <v>83.5051546391753</v>
      </c>
      <c r="M3690" s="17">
        <f ca="1">f_nav_adjustedreturn(A3690,参数!$B$5,参数!$B$4)</f>
        <v>39.5585738539898</v>
      </c>
      <c r="N3690" s="17">
        <f ca="1">f_nav_periodreturnrankingper(A3690,参数!$B$5,参数!$B$4,3)</f>
        <v>10.8949416342412</v>
      </c>
      <c r="O3690" s="17">
        <f ca="1">f_nav_adjustedreturn(A3690,参数!$B$6,参数!$B$5)</f>
        <v>-6.09636184857422</v>
      </c>
      <c r="P3690" s="17">
        <f ca="1">f_nav_periodreturnrankingper(A3690,参数!$B$6,参数!$B$5,3)</f>
        <v>81.0020876826722</v>
      </c>
      <c r="Q3690" s="25">
        <f>f_return(A3690,1,参数!$B$1-365/2,参数!$B$1)</f>
        <v>69.2812688747339</v>
      </c>
      <c r="R3690" s="25">
        <f ca="1">f_return(A3690,1,参数!$B$4,参数!$B$1)</f>
        <v>29.8123650921289</v>
      </c>
      <c r="S3690" s="25">
        <f ca="1">f_return(A3690,1,参数!$B$6,参数!$B$1)</f>
        <v>23.3637535235435</v>
      </c>
      <c r="T3690" t="str">
        <f>f_info_investtype(A3690)</f>
        <v>偏股混合型基金</v>
      </c>
      <c r="U3690" t="str">
        <f>f_info_fundmanager(A3690)</f>
        <v>毕天宇</v>
      </c>
      <c r="V3690">
        <f>f_info_manager_onthepostdays(A3690,1)</f>
        <v>5039</v>
      </c>
      <c r="W3690" s="25">
        <f ca="1">f_return_1w(A3690,"0",参数!$B$2)</f>
        <v>-2.51653724475122</v>
      </c>
      <c r="X3690" s="25">
        <f>f_return_1m(A3690,"0",参数!$B$1)</f>
        <v>16.4116331096197</v>
      </c>
      <c r="Y3690" s="25">
        <f>f_return_3m(A3690,0,参数!$B$1)</f>
        <v>28.0602451149284</v>
      </c>
      <c r="Z3690" s="25">
        <f>f_return_6m(A3690,0,参数!B3689)</f>
        <v>24.9689203404418</v>
      </c>
      <c r="AA3690" t="str">
        <f>f_dq_status(A3690,参数!$B$1)</f>
        <v>开放申购|开放赎回</v>
      </c>
      <c r="AB3690" s="17">
        <f ca="1">f_risk_maxdownside(A3690,参数!$B$6,参数!$B$1)</f>
        <v>-36.3038587991002</v>
      </c>
      <c r="AC3690" s="17">
        <f ca="1">f_risk_maxdownside(A3690,参数!$B$4,参数!$B$1)</f>
        <v>-36.0271115745568</v>
      </c>
      <c r="AD3690" t="str">
        <f ca="1">f_risk_maxdownside_date(A3690,参数!$B$6,参数!$B$1)</f>
        <v>20171122-20190103</v>
      </c>
    </row>
    <row r="3691" spans="1:30">
      <c r="A3691" s="15" t="s">
        <v>3719</v>
      </c>
      <c r="B3691" t="str">
        <f>f_info_name(A3691)</f>
        <v>长盛同德</v>
      </c>
      <c r="C3691" t="str">
        <f>f_info_setupdate(A3691)</f>
        <v>2007-10-25</v>
      </c>
      <c r="D3691" s="16">
        <f t="shared" si="57"/>
        <v>4841</v>
      </c>
      <c r="F3691" s="17">
        <f>f_netasset_total(A3691,参数!$B$1,100000000)</f>
        <v>11.6359311331</v>
      </c>
      <c r="G3691" s="17">
        <f ca="1">f_nav_adjustedreturn(A3691,参数!$B$2,参数!$B$1)</f>
        <v>57.6938637896156</v>
      </c>
      <c r="H3691" s="17">
        <f ca="1">f_nav_periodreturnrankingper(A3691,参数!$B$2,参数!$B$1,3)</f>
        <v>65.5544651619235</v>
      </c>
      <c r="I3691" s="17">
        <f ca="1">f_nav_adjustedreturn(A3691,参数!$B$3,参数!$B$2)</f>
        <v>25.571549534293</v>
      </c>
      <c r="J3691" s="17">
        <f ca="1">f_nav_periodreturnrankingper(A3691,参数!$B$3,参数!$B$2,3)</f>
        <v>83.8842975206611</v>
      </c>
      <c r="K3691" s="17">
        <f ca="1">f_nav_adjustedreturn(A3691,参数!$B$4,参数!$B$3)</f>
        <v>-27.3320206743785</v>
      </c>
      <c r="L3691" s="17">
        <f ca="1">f_nav_periodreturnrankingper(A3691,参数!$B$4,参数!$B$3,3)</f>
        <v>69.0721649484536</v>
      </c>
      <c r="M3691" s="17">
        <f ca="1">f_nav_adjustedreturn(A3691,参数!$B$5,参数!$B$4)</f>
        <v>17.3104537622056</v>
      </c>
      <c r="N3691" s="17">
        <f ca="1">f_nav_periodreturnrankingper(A3691,参数!$B$5,参数!$B$4,3)</f>
        <v>59.5330739299611</v>
      </c>
      <c r="O3691" s="17">
        <f ca="1">f_nav_adjustedreturn(A3691,参数!$B$6,参数!$B$5)</f>
        <v>1.90594420914269</v>
      </c>
      <c r="P3691" s="17">
        <f ca="1">f_nav_periodreturnrankingper(A3691,参数!$B$6,参数!$B$5,3)</f>
        <v>55.9498956158664</v>
      </c>
      <c r="Q3691" s="25">
        <f>f_return(A3691,1,参数!$B$1-365/2,参数!$B$1)</f>
        <v>65.0278782391237</v>
      </c>
      <c r="R3691" s="25">
        <f ca="1">f_return(A3691,1,参数!$B$4,参数!$B$1)</f>
        <v>12.8846720001205</v>
      </c>
      <c r="S3691" s="25">
        <f ca="1">f_return(A3691,1,参数!$B$6,参数!$B$1)</f>
        <v>11.2843869118308</v>
      </c>
      <c r="T3691" t="str">
        <f>f_info_investtype(A3691)</f>
        <v>偏股混合型基金</v>
      </c>
      <c r="U3691" t="str">
        <f>f_info_fundmanager(A3691)</f>
        <v>朱律,郭堃</v>
      </c>
      <c r="V3691">
        <f>f_info_manager_onthepostdays(A3691,1)</f>
        <v>296</v>
      </c>
      <c r="W3691" s="25">
        <f ca="1">f_return_1w(A3691,"0",参数!$B$2)</f>
        <v>-3.31203546746643</v>
      </c>
      <c r="X3691" s="25">
        <f>f_return_1m(A3691,"0",参数!$B$1)</f>
        <v>16.8890888189134</v>
      </c>
      <c r="Y3691" s="25">
        <f>f_return_3m(A3691,0,参数!$B$1)</f>
        <v>28.8200947449598</v>
      </c>
      <c r="Z3691" s="25">
        <f>f_return_6m(A3691,0,参数!B3690)</f>
        <v>26.874334398296</v>
      </c>
      <c r="AA3691" t="str">
        <f>f_dq_status(A3691,参数!$B$1)</f>
        <v>开放申购|开放赎回</v>
      </c>
      <c r="AB3691" s="17">
        <f ca="1">f_risk_maxdownside(A3691,参数!$B$6,参数!$B$1)</f>
        <v>-31.800110098477</v>
      </c>
      <c r="AC3691" s="17">
        <f ca="1">f_risk_maxdownside(A3691,参数!$B$4,参数!$B$1)</f>
        <v>-31.7583695452598</v>
      </c>
      <c r="AD3691" t="str">
        <f ca="1">f_risk_maxdownside_date(A3691,参数!$B$6,参数!$B$1)</f>
        <v>20180124-20190103</v>
      </c>
    </row>
    <row r="3692" spans="1:30">
      <c r="A3692" s="15" t="s">
        <v>3720</v>
      </c>
      <c r="B3692" t="str">
        <f>f_info_name(A3692)</f>
        <v>海富通安颐收益A</v>
      </c>
      <c r="C3692" t="str">
        <f>f_info_setupdate(A3692)</f>
        <v>2013-05-29</v>
      </c>
      <c r="D3692" s="16">
        <f t="shared" si="57"/>
        <v>2798</v>
      </c>
      <c r="F3692" s="17">
        <f>f_netasset_total(A3692,参数!$B$1,100000000)</f>
        <v>9.9851887138</v>
      </c>
      <c r="G3692" s="17">
        <f ca="1">f_nav_adjustedreturn(A3692,参数!$B$2,参数!$B$1)</f>
        <v>15.2236652236652</v>
      </c>
      <c r="H3692" s="17">
        <f ca="1">f_nav_periodreturnrankingper(A3692,参数!$B$2,参数!$B$1,3)</f>
        <v>55.0802139037433</v>
      </c>
      <c r="I3692" s="17">
        <f ca="1">f_nav_adjustedreturn(A3692,参数!$B$3,参数!$B$2)</f>
        <v>13.8866064092029</v>
      </c>
      <c r="J3692" s="17">
        <f ca="1">f_nav_periodreturnrankingper(A3692,参数!$B$3,参数!$B$2,3)</f>
        <v>21.0526315789474</v>
      </c>
      <c r="K3692" s="17">
        <f ca="1">f_nav_adjustedreturn(A3692,参数!$B$4,参数!$B$3)</f>
        <v>-1.93392425463335</v>
      </c>
      <c r="L3692" s="17">
        <f ca="1">f_nav_periodreturnrankingper(A3692,参数!$B$4,参数!$B$3,3)</f>
        <v>67.5555555555556</v>
      </c>
      <c r="M3692" s="17">
        <f ca="1">f_nav_adjustedreturn(A3692,参数!$B$5,参数!$B$4)</f>
        <v>10.7768275934017</v>
      </c>
      <c r="N3692" s="17">
        <f ca="1">f_nav_periodreturnrankingper(A3692,参数!$B$5,参数!$B$4,3)</f>
        <v>19.8198198198198</v>
      </c>
      <c r="O3692" s="17">
        <f ca="1">f_nav_adjustedreturn(A3692,参数!$B$6,参数!$B$5)</f>
        <v>3.04132715133532</v>
      </c>
      <c r="P3692" s="17">
        <f ca="1">f_nav_periodreturnrankingper(A3692,参数!$B$6,参数!$B$5,3)</f>
        <v>53.3333333333333</v>
      </c>
      <c r="Q3692" s="25">
        <f>f_return(A3692,1,参数!$B$1-365/2,参数!$B$1)</f>
        <v>16.7604408554519</v>
      </c>
      <c r="R3692" s="25">
        <f ca="1">f_return(A3692,1,参数!$B$4,参数!$B$1)</f>
        <v>8.76213692478158</v>
      </c>
      <c r="S3692" s="25">
        <f ca="1">f_return(A3692,1,参数!$B$6,参数!$B$1)</f>
        <v>7.91499644364575</v>
      </c>
      <c r="T3692" t="str">
        <f>f_info_investtype(A3692)</f>
        <v>偏债混合型基金</v>
      </c>
      <c r="U3692" t="str">
        <f>f_info_fundmanager(A3692)</f>
        <v>杜晓海,夏妍妍</v>
      </c>
      <c r="V3692">
        <f>f_info_manager_onthepostdays(A3692,1)</f>
        <v>1695</v>
      </c>
      <c r="W3692" s="25">
        <f ca="1">f_return_1w(A3692,"0",参数!$B$2)</f>
        <v>-0.359453630481683</v>
      </c>
      <c r="X3692" s="25">
        <f>f_return_1m(A3692,"0",参数!$B$1)</f>
        <v>3.49967595593</v>
      </c>
      <c r="Y3692" s="25">
        <f>f_return_3m(A3692,0,参数!$B$1)</f>
        <v>5.48216644649933</v>
      </c>
      <c r="Z3692" s="25">
        <f>f_return_6m(A3692,0,参数!B3691)</f>
        <v>7.63052208835342</v>
      </c>
      <c r="AA3692" t="str">
        <f>f_dq_status(A3692,参数!$B$1)</f>
        <v>暂停大额申购|开放赎回</v>
      </c>
      <c r="AB3692" s="17">
        <f ca="1">f_risk_maxdownside(A3692,参数!$B$6,参数!$B$1)</f>
        <v>-5.05212510024059</v>
      </c>
      <c r="AC3692" s="17">
        <f ca="1">f_risk_maxdownside(A3692,参数!$B$4,参数!$B$1)</f>
        <v>-5.05212510024059</v>
      </c>
      <c r="AD3692" t="str">
        <f ca="1">f_risk_maxdownside_date(A3692,参数!$B$6,参数!$B$1)</f>
        <v>20180613-20190103</v>
      </c>
    </row>
    <row r="3693" spans="1:30">
      <c r="A3693" s="15" t="s">
        <v>3721</v>
      </c>
      <c r="B3693" t="str">
        <f>f_info_name(A3693)</f>
        <v>海富通内需热点</v>
      </c>
      <c r="C3693" t="str">
        <f>f_info_setupdate(A3693)</f>
        <v>2013-12-19</v>
      </c>
      <c r="D3693" s="16">
        <f t="shared" si="57"/>
        <v>2594</v>
      </c>
      <c r="F3693" s="17">
        <f>f_netasset_total(A3693,参数!$B$1,100000000)</f>
        <v>14.9340549735</v>
      </c>
      <c r="G3693" s="17">
        <f ca="1">f_nav_adjustedreturn(A3693,参数!$B$2,参数!$B$1)</f>
        <v>62.1836228287841</v>
      </c>
      <c r="H3693" s="17">
        <f ca="1">f_nav_periodreturnrankingper(A3693,参数!$B$2,参数!$B$1,3)</f>
        <v>58.4887144259078</v>
      </c>
      <c r="I3693" s="17">
        <f ca="1">f_nav_adjustedreturn(A3693,参数!$B$3,参数!$B$2)</f>
        <v>66.2541254125413</v>
      </c>
      <c r="J3693" s="17">
        <f ca="1">f_nav_periodreturnrankingper(A3693,参数!$B$3,参数!$B$2,3)</f>
        <v>12.2589531680441</v>
      </c>
      <c r="K3693" s="17">
        <f ca="1">f_nav_adjustedreturn(A3693,参数!$B$4,参数!$B$3)</f>
        <v>-9.07726931732933</v>
      </c>
      <c r="L3693" s="17">
        <f ca="1">f_nav_periodreturnrankingper(A3693,参数!$B$4,参数!$B$3,3)</f>
        <v>2.40549828178694</v>
      </c>
      <c r="M3693" s="17">
        <f ca="1">f_nav_adjustedreturn(A3693,参数!$B$5,参数!$B$4)</f>
        <v>45.4446854663774</v>
      </c>
      <c r="N3693" s="17">
        <f ca="1">f_nav_periodreturnrankingper(A3693,参数!$B$5,参数!$B$4,3)</f>
        <v>5.44747081712062</v>
      </c>
      <c r="O3693" s="17">
        <f ca="1">f_nav_adjustedreturn(A3693,参数!$B$6,参数!$B$5)</f>
        <v>-14.6543778801843</v>
      </c>
      <c r="P3693" s="17">
        <f ca="1">f_nav_periodreturnrankingper(A3693,参数!$B$6,参数!$B$5,3)</f>
        <v>95.1983298538622</v>
      </c>
      <c r="Q3693" s="25">
        <f>f_return(A3693,1,参数!$B$1-365/2,参数!$B$1)</f>
        <v>27.7892794411952</v>
      </c>
      <c r="R3693" s="25">
        <f ca="1">f_return(A3693,1,参数!$B$4,参数!$B$1)</f>
        <v>34.802781370656</v>
      </c>
      <c r="S3693" s="25">
        <f ca="1">f_return(A3693,1,参数!$B$6,参数!$B$1)</f>
        <v>24.6423483716963</v>
      </c>
      <c r="T3693" t="str">
        <f>f_info_investtype(A3693)</f>
        <v>偏股混合型基金</v>
      </c>
      <c r="U3693" t="str">
        <f>f_info_fundmanager(A3693)</f>
        <v>黄峰</v>
      </c>
      <c r="V3693">
        <f>f_info_manager_onthepostdays(A3693,1)</f>
        <v>2248</v>
      </c>
      <c r="W3693" s="25">
        <f ca="1">f_return_1w(A3693,"0",参数!$B$2)</f>
        <v>-3.81861575178998</v>
      </c>
      <c r="X3693" s="25">
        <f>f_return_1m(A3693,"0",参数!$B$1)</f>
        <v>5.82901554404144</v>
      </c>
      <c r="Y3693" s="25">
        <f>f_return_3m(A3693,0,参数!$B$1)</f>
        <v>10.4427171341669</v>
      </c>
      <c r="Z3693" s="25">
        <f>f_return_6m(A3693,0,参数!B3692)</f>
        <v>8.42622950819672</v>
      </c>
      <c r="AA3693" t="str">
        <f>f_dq_status(A3693,参数!$B$1)</f>
        <v>开放申购|开放赎回</v>
      </c>
      <c r="AB3693" s="17">
        <f ca="1">f_risk_maxdownside(A3693,参数!$B$6,参数!$B$1)</f>
        <v>-20.5590622182146</v>
      </c>
      <c r="AC3693" s="17">
        <f ca="1">f_risk_maxdownside(A3693,参数!$B$4,参数!$B$1)</f>
        <v>-18.6428038777032</v>
      </c>
      <c r="AD3693" t="str">
        <f ca="1">f_risk_maxdownside_date(A3693,参数!$B$6,参数!$B$1)</f>
        <v>20160223-20161230,20160223-20161231</v>
      </c>
    </row>
    <row r="3694" spans="1:30">
      <c r="A3694" s="15" t="s">
        <v>3722</v>
      </c>
      <c r="B3694" t="str">
        <f>f_info_name(A3694)</f>
        <v>海富通可转债优选</v>
      </c>
      <c r="C3694" t="str">
        <f>f_info_setupdate(A3694)</f>
        <v>2018-06-05</v>
      </c>
      <c r="D3694" s="16">
        <f t="shared" si="57"/>
        <v>965</v>
      </c>
      <c r="F3694" s="17">
        <f>f_netasset_total(A3694,参数!$B$1,100000000)</f>
        <v>0.021534052</v>
      </c>
      <c r="G3694" s="17">
        <f ca="1">f_nav_adjustedreturn(A3694,参数!$B$2,参数!$B$1)</f>
        <v>2.3041474654378</v>
      </c>
      <c r="H3694" s="17">
        <f ca="1">f_nav_periodreturnrankingper(A3694,参数!$B$2,参数!$B$1,3)</f>
        <v>90.377358490566</v>
      </c>
      <c r="I3694" s="17">
        <f ca="1">f_nav_adjustedreturn(A3694,参数!$B$3,参数!$B$2)</f>
        <v>-2.08536585365854</v>
      </c>
      <c r="J3694" s="17">
        <f ca="1">f_nav_periodreturnrankingper(A3694,参数!$B$3,参数!$B$2,3)</f>
        <v>100</v>
      </c>
      <c r="K3694" s="17">
        <f ca="1">f_nav_adjustedreturn(A3694,参数!$B$4,参数!$B$3)</f>
        <v>0</v>
      </c>
      <c r="L3694" s="17">
        <f ca="1">f_nav_periodreturnrankingper(A3694,参数!$B$4,参数!$B$3,3)</f>
        <v>0</v>
      </c>
      <c r="M3694" s="17">
        <f ca="1">f_nav_adjustedreturn(A3694,参数!$B$5,参数!$B$4)</f>
        <v>0</v>
      </c>
      <c r="N3694" s="17">
        <f ca="1">f_nav_periodreturnrankingper(A3694,参数!$B$5,参数!$B$4,3)</f>
        <v>0</v>
      </c>
      <c r="O3694" s="17">
        <f ca="1">f_nav_adjustedreturn(A3694,参数!$B$6,参数!$B$5)</f>
        <v>0</v>
      </c>
      <c r="P3694" s="17">
        <f ca="1">f_nav_periodreturnrankingper(A3694,参数!$B$6,参数!$B$5,3)</f>
        <v>0</v>
      </c>
      <c r="Q3694" s="25">
        <f>f_return(A3694,1,参数!$B$1-365/2,参数!$B$1)</f>
        <v>-5.64143831070703</v>
      </c>
      <c r="R3694" s="25">
        <f ca="1">f_return(A3694,1,参数!$B$4,参数!$B$1)</f>
        <v>0</v>
      </c>
      <c r="S3694" s="25">
        <f ca="1">f_return(A3694,1,参数!$B$6,参数!$B$1)</f>
        <v>0</v>
      </c>
      <c r="T3694" t="str">
        <f>f_info_investtype(A3694)</f>
        <v>混合债券型二级基金</v>
      </c>
      <c r="U3694" t="str">
        <f>f_info_fundmanager(A3694)</f>
        <v>何谦</v>
      </c>
      <c r="V3694">
        <f>f_info_manager_onthepostdays(A3694,1)</f>
        <v>982</v>
      </c>
      <c r="W3694" s="25">
        <f ca="1">f_return_1w(A3694,"0",参数!$B$2)</f>
        <v>-0.937692782233196</v>
      </c>
      <c r="X3694" s="25">
        <f>f_return_1m(A3694,"0",参数!$B$1)</f>
        <v>-1.01229211858279</v>
      </c>
      <c r="Y3694" s="25">
        <f>f_return_3m(A3694,0,参数!$B$1)</f>
        <v>-1.53440421961161</v>
      </c>
      <c r="Z3694" s="25">
        <f>f_return_6m(A3694,0,参数!B3693)</f>
        <v>-7.49652938454419</v>
      </c>
      <c r="AA3694" t="str">
        <f>f_dq_status(A3694,参数!$B$1)</f>
        <v>开放申购|开放赎回</v>
      </c>
      <c r="AB3694" s="17">
        <f ca="1">f_risk_maxdownside(A3694,参数!$B$6,参数!$B$1)</f>
        <v>-12.4523809523809</v>
      </c>
      <c r="AC3694" s="17">
        <f ca="1">f_risk_maxdownside(A3694,参数!$B$4,参数!$B$1)</f>
        <v>-12.4523809523809</v>
      </c>
      <c r="AD3694" t="str">
        <f ca="1">f_risk_maxdownside_date(A3694,参数!$B$6,参数!$B$1)</f>
        <v>20190411-20200525</v>
      </c>
    </row>
    <row r="3695" spans="1:30">
      <c r="A3695" s="15" t="s">
        <v>3723</v>
      </c>
      <c r="B3695" t="str">
        <f>f_info_name(A3695)</f>
        <v>汇添富蓝筹稳健</v>
      </c>
      <c r="C3695" t="str">
        <f>f_info_setupdate(A3695)</f>
        <v>2008-07-08</v>
      </c>
      <c r="D3695" s="16">
        <f t="shared" si="57"/>
        <v>4584</v>
      </c>
      <c r="F3695" s="17">
        <f>f_netasset_total(A3695,参数!$B$1,100000000)</f>
        <v>101.3955589516</v>
      </c>
      <c r="G3695" s="17">
        <f ca="1">f_nav_adjustedreturn(A3695,参数!$B$2,参数!$B$1)</f>
        <v>76.5294037570335</v>
      </c>
      <c r="H3695" s="17">
        <f ca="1">f_nav_periodreturnrankingper(A3695,参数!$B$2,参数!$B$1,3)</f>
        <v>18.7930121757544</v>
      </c>
      <c r="I3695" s="17">
        <f ca="1">f_nav_adjustedreturn(A3695,参数!$B$3,参数!$B$2)</f>
        <v>32.7768053833105</v>
      </c>
      <c r="J3695" s="17">
        <f ca="1">f_nav_periodreturnrankingper(A3695,参数!$B$3,参数!$B$2,3)</f>
        <v>39.6878483835006</v>
      </c>
      <c r="K3695" s="17">
        <f ca="1">f_nav_adjustedreturn(A3695,参数!$B$4,参数!$B$3)</f>
        <v>-22.2996515679443</v>
      </c>
      <c r="L3695" s="17">
        <f ca="1">f_nav_periodreturnrankingper(A3695,参数!$B$4,参数!$B$3,3)</f>
        <v>74.7753530166881</v>
      </c>
      <c r="M3695" s="17">
        <f ca="1">f_nav_adjustedreturn(A3695,参数!$B$5,参数!$B$4)</f>
        <v>60.8348623350264</v>
      </c>
      <c r="N3695" s="17">
        <f ca="1">f_nav_periodreturnrankingper(A3695,参数!$B$5,参数!$B$4,3)</f>
        <v>0.788022064617809</v>
      </c>
      <c r="O3695" s="17">
        <f ca="1">f_nav_adjustedreturn(A3695,参数!$B$6,参数!$B$5)</f>
        <v>6.9070904645477</v>
      </c>
      <c r="P3695" s="17">
        <f ca="1">f_nav_periodreturnrankingper(A3695,参数!$B$6,参数!$B$5,3)</f>
        <v>21.7687074829932</v>
      </c>
      <c r="Q3695" s="25">
        <f>f_return(A3695,1,参数!$B$1-365/2,参数!$B$1)</f>
        <v>53.102171354591</v>
      </c>
      <c r="R3695" s="25">
        <f ca="1">f_return(A3695,1,参数!$B$4,参数!$B$1)</f>
        <v>22.0979089813169</v>
      </c>
      <c r="S3695" s="25">
        <f ca="1">f_return(A3695,1,参数!$B$6,参数!$B$1)</f>
        <v>25.4313768721236</v>
      </c>
      <c r="T3695" t="str">
        <f>f_info_investtype(A3695)</f>
        <v>灵活配置型基金</v>
      </c>
      <c r="U3695" t="str">
        <f>f_info_fundmanager(A3695)</f>
        <v>雷鸣</v>
      </c>
      <c r="V3695">
        <f>f_info_manager_onthepostdays(A3695,1)</f>
        <v>2228</v>
      </c>
      <c r="W3695" s="25">
        <f ca="1">f_return_1w(A3695,"0",参数!$B$2)</f>
        <v>-4.78801169590644</v>
      </c>
      <c r="X3695" s="25">
        <f>f_return_1m(A3695,"0",参数!$B$1)</f>
        <v>11.2382914337379</v>
      </c>
      <c r="Y3695" s="25">
        <f>f_return_3m(A3695,0,参数!$B$1)</f>
        <v>17.3109940783348</v>
      </c>
      <c r="Z3695" s="25">
        <f>f_return_6m(A3695,0,参数!B3694)</f>
        <v>26.8514868483547</v>
      </c>
      <c r="AA3695" t="str">
        <f>f_dq_status(A3695,参数!$B$1)</f>
        <v>开放申购|开放赎回</v>
      </c>
      <c r="AB3695" s="17">
        <f ca="1">f_risk_maxdownside(A3695,参数!$B$6,参数!$B$1)</f>
        <v>-29.1206699657404</v>
      </c>
      <c r="AC3695" s="17">
        <f ca="1">f_risk_maxdownside(A3695,参数!$B$4,参数!$B$1)</f>
        <v>-28.3570604078492</v>
      </c>
      <c r="AD3695" t="str">
        <f ca="1">f_risk_maxdownside_date(A3695,参数!$B$6,参数!$B$1)</f>
        <v>20180124-20190103</v>
      </c>
    </row>
    <row r="3696" spans="1:30">
      <c r="A3696" s="15" t="s">
        <v>3724</v>
      </c>
      <c r="B3696" t="str">
        <f>f_info_name(A3696)</f>
        <v>汇添富成长焦点</v>
      </c>
      <c r="C3696" t="str">
        <f>f_info_setupdate(A3696)</f>
        <v>2007-03-12</v>
      </c>
      <c r="D3696" s="16">
        <f t="shared" si="57"/>
        <v>5068</v>
      </c>
      <c r="F3696" s="17">
        <f>f_netasset_total(A3696,参数!$B$1,100000000)</f>
        <v>95.1500835543</v>
      </c>
      <c r="G3696" s="17">
        <f ca="1">f_nav_adjustedreturn(A3696,参数!$B$2,参数!$B$1)</f>
        <v>88.3423135511981</v>
      </c>
      <c r="H3696" s="17">
        <f ca="1">f_nav_periodreturnrankingper(A3696,参数!$B$2,参数!$B$1,3)</f>
        <v>20.215897939156</v>
      </c>
      <c r="I3696" s="17">
        <f ca="1">f_nav_adjustedreturn(A3696,参数!$B$3,参数!$B$2)</f>
        <v>34.1198239056515</v>
      </c>
      <c r="J3696" s="17">
        <f ca="1">f_nav_periodreturnrankingper(A3696,参数!$B$3,参数!$B$2,3)</f>
        <v>66.9421487603306</v>
      </c>
      <c r="K3696" s="17">
        <f ca="1">f_nav_adjustedreturn(A3696,参数!$B$4,参数!$B$3)</f>
        <v>-24.7418879056047</v>
      </c>
      <c r="L3696" s="17">
        <f ca="1">f_nav_periodreturnrankingper(A3696,参数!$B$4,参数!$B$3,3)</f>
        <v>53.0927835051546</v>
      </c>
      <c r="M3696" s="17">
        <f ca="1">f_nav_adjustedreturn(A3696,参数!$B$5,参数!$B$4)</f>
        <v>58.6225108236272</v>
      </c>
      <c r="N3696" s="17">
        <f ca="1">f_nav_periodreturnrankingper(A3696,参数!$B$5,参数!$B$4,3)</f>
        <v>2.52918287937743</v>
      </c>
      <c r="O3696" s="17">
        <f ca="1">f_nav_adjustedreturn(A3696,参数!$B$6,参数!$B$5)</f>
        <v>4.83930098985702</v>
      </c>
      <c r="P3696" s="17">
        <f ca="1">f_nav_periodreturnrankingper(A3696,参数!$B$6,参数!$B$5,3)</f>
        <v>44.258872651357</v>
      </c>
      <c r="Q3696" s="25">
        <f>f_return(A3696,1,参数!$B$1-365/2,参数!$B$1)</f>
        <v>69.7210156637526</v>
      </c>
      <c r="R3696" s="25">
        <f ca="1">f_return(A3696,1,参数!$B$4,参数!$B$1)</f>
        <v>23.8549056268193</v>
      </c>
      <c r="S3696" s="25">
        <f ca="1">f_return(A3696,1,参数!$B$6,参数!$B$1)</f>
        <v>25.6266601388726</v>
      </c>
      <c r="T3696" t="str">
        <f>f_info_investtype(A3696)</f>
        <v>偏股混合型基金</v>
      </c>
      <c r="U3696" t="str">
        <f>f_info_fundmanager(A3696)</f>
        <v>雷鸣</v>
      </c>
      <c r="V3696">
        <f>f_info_manager_onthepostdays(A3696,1)</f>
        <v>2513</v>
      </c>
      <c r="W3696" s="25">
        <f ca="1">f_return_1w(A3696,"0",参数!$B$2)</f>
        <v>-5.23143358373444</v>
      </c>
      <c r="X3696" s="25">
        <f>f_return_1m(A3696,"0",参数!$B$1)</f>
        <v>14.0097650240387</v>
      </c>
      <c r="Y3696" s="25">
        <f>f_return_3m(A3696,0,参数!$B$1)</f>
        <v>22.3972319287036</v>
      </c>
      <c r="Z3696" s="25">
        <f>f_return_6m(A3696,0,参数!B3695)</f>
        <v>33.7647396786168</v>
      </c>
      <c r="AA3696" t="str">
        <f>f_dq_status(A3696,参数!$B$1)</f>
        <v>开放申购|开放赎回</v>
      </c>
      <c r="AB3696" s="17">
        <f ca="1">f_risk_maxdownside(A3696,参数!$B$6,参数!$B$1)</f>
        <v>-31.8589685488987</v>
      </c>
      <c r="AC3696" s="17">
        <f ca="1">f_risk_maxdownside(A3696,参数!$B$4,参数!$B$1)</f>
        <v>-31.2010981468772</v>
      </c>
      <c r="AD3696" t="str">
        <f ca="1">f_risk_maxdownside_date(A3696,参数!$B$6,参数!$B$1)</f>
        <v>20180124-20190103</v>
      </c>
    </row>
    <row r="3697" spans="1:30">
      <c r="A3697" s="15" t="s">
        <v>3725</v>
      </c>
      <c r="B3697" t="str">
        <f>f_info_name(A3697)</f>
        <v>汇添富价值精选A</v>
      </c>
      <c r="C3697" t="str">
        <f>f_info_setupdate(A3697)</f>
        <v>2009-01-23</v>
      </c>
      <c r="D3697" s="16">
        <f t="shared" si="57"/>
        <v>4385</v>
      </c>
      <c r="F3697" s="17">
        <f>f_netasset_total(A3697,参数!$B$1,100000000)</f>
        <v>192.9149090354</v>
      </c>
      <c r="G3697" s="17">
        <f ca="1">f_nav_adjustedreturn(A3697,参数!$B$2,参数!$B$1)</f>
        <v>65.3616689716749</v>
      </c>
      <c r="H3697" s="17">
        <f ca="1">f_nav_periodreturnrankingper(A3697,参数!$B$2,参数!$B$1,3)</f>
        <v>53.6800785083415</v>
      </c>
      <c r="I3697" s="17">
        <f ca="1">f_nav_adjustedreturn(A3697,参数!$B$3,参数!$B$2)</f>
        <v>32.1731024244183</v>
      </c>
      <c r="J3697" s="17">
        <f ca="1">f_nav_periodreturnrankingper(A3697,参数!$B$3,参数!$B$2,3)</f>
        <v>71.4876033057851</v>
      </c>
      <c r="K3697" s="17">
        <f ca="1">f_nav_adjustedreturn(A3697,参数!$B$4,参数!$B$3)</f>
        <v>-16.072643314996</v>
      </c>
      <c r="L3697" s="17">
        <f ca="1">f_nav_periodreturnrankingper(A3697,参数!$B$4,参数!$B$3,3)</f>
        <v>13.745704467354</v>
      </c>
      <c r="M3697" s="17">
        <f ca="1">f_nav_adjustedreturn(A3697,参数!$B$5,参数!$B$4)</f>
        <v>36.185552994137</v>
      </c>
      <c r="N3697" s="17">
        <f ca="1">f_nav_periodreturnrankingper(A3697,参数!$B$5,参数!$B$4,3)</f>
        <v>17.5097276264591</v>
      </c>
      <c r="O3697" s="17">
        <f ca="1">f_nav_adjustedreturn(A3697,参数!$B$6,参数!$B$5)</f>
        <v>14.3624542876935</v>
      </c>
      <c r="P3697" s="17">
        <f ca="1">f_nav_periodreturnrankingper(A3697,参数!$B$6,参数!$B$5,3)</f>
        <v>13.5699373695198</v>
      </c>
      <c r="Q3697" s="25">
        <f>f_return(A3697,1,参数!$B$1-365/2,参数!$B$1)</f>
        <v>82.585713560708</v>
      </c>
      <c r="R3697" s="25">
        <f ca="1">f_return(A3697,1,参数!$B$4,参数!$B$1)</f>
        <v>22.3903070759498</v>
      </c>
      <c r="S3697" s="25">
        <f ca="1">f_return(A3697,1,参数!$B$6,参数!$B$1)</f>
        <v>23.2706442420757</v>
      </c>
      <c r="T3697" t="str">
        <f>f_info_investtype(A3697)</f>
        <v>偏股混合型基金</v>
      </c>
      <c r="U3697" t="str">
        <f>f_info_fundmanager(A3697)</f>
        <v>劳杰男</v>
      </c>
      <c r="V3697">
        <f>f_info_manager_onthepostdays(A3697,1)</f>
        <v>1912</v>
      </c>
      <c r="W3697" s="25">
        <f ca="1">f_return_1w(A3697,"0",参数!$B$2)</f>
        <v>-3.41151385927505</v>
      </c>
      <c r="X3697" s="25">
        <f>f_return_1m(A3697,"0",参数!$B$1)</f>
        <v>14.7368421052632</v>
      </c>
      <c r="Y3697" s="25">
        <f>f_return_3m(A3697,0,参数!$B$1)</f>
        <v>25.0717154331612</v>
      </c>
      <c r="Z3697" s="25">
        <f>f_return_6m(A3697,0,参数!B3696)</f>
        <v>34.1715493609156</v>
      </c>
      <c r="AA3697" t="str">
        <f>f_dq_status(A3697,参数!$B$1)</f>
        <v>开放申购|开放赎回</v>
      </c>
      <c r="AB3697" s="17">
        <f ca="1">f_risk_maxdownside(A3697,参数!$B$6,参数!$B$1)</f>
        <v>-22.9619367646314</v>
      </c>
      <c r="AC3697" s="17">
        <f ca="1">f_risk_maxdownside(A3697,参数!$B$4,参数!$B$1)</f>
        <v>-22.9619367646314</v>
      </c>
      <c r="AD3697" t="str">
        <f ca="1">f_risk_maxdownside_date(A3697,参数!$B$6,参数!$B$1)</f>
        <v>20180523-20190103</v>
      </c>
    </row>
    <row r="3698" spans="1:30">
      <c r="A3698" s="15" t="s">
        <v>3726</v>
      </c>
      <c r="B3698" t="str">
        <f>f_info_name(A3698)</f>
        <v>新华优选分红</v>
      </c>
      <c r="C3698" t="str">
        <f>f_info_setupdate(A3698)</f>
        <v>2005-09-16</v>
      </c>
      <c r="D3698" s="16">
        <f t="shared" si="57"/>
        <v>5610</v>
      </c>
      <c r="F3698" s="17">
        <f>f_netasset_total(A3698,参数!$B$1,100000000)</f>
        <v>15.4770532257</v>
      </c>
      <c r="G3698" s="17">
        <f ca="1">f_nav_adjustedreturn(A3698,参数!$B$2,参数!$B$1)</f>
        <v>81.5408289900411</v>
      </c>
      <c r="H3698" s="17">
        <f ca="1">f_nav_periodreturnrankingper(A3698,参数!$B$2,参数!$B$1,3)</f>
        <v>29.342492639843</v>
      </c>
      <c r="I3698" s="17">
        <f ca="1">f_nav_adjustedreturn(A3698,参数!$B$3,参数!$B$2)</f>
        <v>43.083660525521</v>
      </c>
      <c r="J3698" s="17">
        <f ca="1">f_nav_periodreturnrankingper(A3698,参数!$B$3,参数!$B$2,3)</f>
        <v>48.8980716253444</v>
      </c>
      <c r="K3698" s="17">
        <f ca="1">f_nav_adjustedreturn(A3698,参数!$B$4,参数!$B$3)</f>
        <v>-24.0770465489567</v>
      </c>
      <c r="L3698" s="17">
        <f ca="1">f_nav_periodreturnrankingper(A3698,参数!$B$4,参数!$B$3,3)</f>
        <v>49.4845360824742</v>
      </c>
      <c r="M3698" s="17">
        <f ca="1">f_nav_adjustedreturn(A3698,参数!$B$5,参数!$B$4)</f>
        <v>21.5491009681881</v>
      </c>
      <c r="N3698" s="17">
        <f ca="1">f_nav_periodreturnrankingper(A3698,参数!$B$5,参数!$B$4,3)</f>
        <v>48.6381322957198</v>
      </c>
      <c r="O3698" s="17">
        <f ca="1">f_nav_adjustedreturn(A3698,参数!$B$6,参数!$B$5)</f>
        <v>-5.59038662486939</v>
      </c>
      <c r="P3698" s="17">
        <f ca="1">f_nav_periodreturnrankingper(A3698,参数!$B$6,参数!$B$5,3)</f>
        <v>78.705636743215</v>
      </c>
      <c r="Q3698" s="25">
        <f>f_return(A3698,1,参数!$B$1-365/2,参数!$B$1)</f>
        <v>51.8710714400892</v>
      </c>
      <c r="R3698" s="25">
        <f ca="1">f_return(A3698,1,参数!$B$4,参数!$B$1)</f>
        <v>25.3784170360177</v>
      </c>
      <c r="S3698" s="25">
        <f ca="1">f_return(A3698,1,参数!$B$6,参数!$B$1)</f>
        <v>17.5529016361711</v>
      </c>
      <c r="T3698" t="str">
        <f>f_info_investtype(A3698)</f>
        <v>偏股混合型基金</v>
      </c>
      <c r="U3698" t="str">
        <f>f_info_fundmanager(A3698)</f>
        <v>赵强</v>
      </c>
      <c r="V3698">
        <f>f_info_manager_onthepostdays(A3698,1)</f>
        <v>1366</v>
      </c>
      <c r="W3698" s="25">
        <f ca="1">f_return_1w(A3698,"0",参数!$B$2)</f>
        <v>-3.27684769293589</v>
      </c>
      <c r="X3698" s="25">
        <f>f_return_1m(A3698,"0",参数!$B$1)</f>
        <v>11.3773386213943</v>
      </c>
      <c r="Y3698" s="25">
        <f>f_return_3m(A3698,0,参数!$B$1)</f>
        <v>15.9471639511241</v>
      </c>
      <c r="Z3698" s="25">
        <f>f_return_6m(A3698,0,参数!B3697)</f>
        <v>13.493302808133</v>
      </c>
      <c r="AA3698" t="str">
        <f>f_dq_status(A3698,参数!$B$1)</f>
        <v>开放申购|开放赎回</v>
      </c>
      <c r="AB3698" s="17">
        <f ca="1">f_risk_maxdownside(A3698,参数!$B$6,参数!$B$1)</f>
        <v>-32.687074829932</v>
      </c>
      <c r="AC3698" s="17">
        <f ca="1">f_risk_maxdownside(A3698,参数!$B$4,参数!$B$1)</f>
        <v>-32.441966317706</v>
      </c>
      <c r="AD3698" t="str">
        <f ca="1">f_risk_maxdownside_date(A3698,参数!$B$6,参数!$B$1)</f>
        <v>20180124-20181029</v>
      </c>
    </row>
    <row r="3699" spans="1:30">
      <c r="A3699" s="15" t="s">
        <v>3727</v>
      </c>
      <c r="B3699" t="str">
        <f>f_info_name(A3699)</f>
        <v>新华优选成长</v>
      </c>
      <c r="C3699" t="str">
        <f>f_info_setupdate(A3699)</f>
        <v>2008-07-25</v>
      </c>
      <c r="D3699" s="16">
        <f t="shared" si="57"/>
        <v>4567</v>
      </c>
      <c r="F3699" s="17">
        <f>f_netasset_total(A3699,参数!$B$1,100000000)</f>
        <v>5.5158452214</v>
      </c>
      <c r="G3699" s="17">
        <f ca="1">f_nav_adjustedreturn(A3699,参数!$B$2,参数!$B$1)</f>
        <v>75.4206077508902</v>
      </c>
      <c r="H3699" s="17">
        <f ca="1">f_nav_periodreturnrankingper(A3699,参数!$B$2,参数!$B$1,3)</f>
        <v>38.4690873405299</v>
      </c>
      <c r="I3699" s="17">
        <f ca="1">f_nav_adjustedreturn(A3699,参数!$B$3,参数!$B$2)</f>
        <v>52.7290936404607</v>
      </c>
      <c r="J3699" s="17">
        <f ca="1">f_nav_periodreturnrankingper(A3699,参数!$B$3,参数!$B$2,3)</f>
        <v>30.9917355371901</v>
      </c>
      <c r="K3699" s="17">
        <f ca="1">f_nav_adjustedreturn(A3699,参数!$B$4,参数!$B$3)</f>
        <v>-8.34168360410715</v>
      </c>
      <c r="L3699" s="17">
        <f ca="1">f_nav_periodreturnrankingper(A3699,参数!$B$4,参数!$B$3,3)</f>
        <v>2.23367697594502</v>
      </c>
      <c r="M3699" s="17">
        <f ca="1">f_nav_adjustedreturn(A3699,参数!$B$5,参数!$B$4)</f>
        <v>1.36511049098726</v>
      </c>
      <c r="N3699" s="17">
        <f ca="1">f_nav_periodreturnrankingper(A3699,参数!$B$5,参数!$B$4,3)</f>
        <v>91.0505836575876</v>
      </c>
      <c r="O3699" s="17">
        <f ca="1">f_nav_adjustedreturn(A3699,参数!$B$6,参数!$B$5)</f>
        <v>-4.69544055543627</v>
      </c>
      <c r="P3699" s="17">
        <f ca="1">f_nav_periodreturnrankingper(A3699,参数!$B$6,参数!$B$5,3)</f>
        <v>76.6179540709812</v>
      </c>
      <c r="Q3699" s="25">
        <f>f_return(A3699,1,参数!$B$1-365/2,参数!$B$1)</f>
        <v>77.2740351003524</v>
      </c>
      <c r="R3699" s="25">
        <f ca="1">f_return(A3699,1,参数!$B$4,参数!$B$1)</f>
        <v>34.8774731288353</v>
      </c>
      <c r="S3699" s="25">
        <f ca="1">f_return(A3699,1,参数!$B$6,参数!$B$1)</f>
        <v>18.521266393604</v>
      </c>
      <c r="T3699" t="str">
        <f>f_info_investtype(A3699)</f>
        <v>偏股混合型基金</v>
      </c>
      <c r="U3699" t="str">
        <f>f_info_fundmanager(A3699)</f>
        <v>栾超</v>
      </c>
      <c r="V3699">
        <f>f_info_manager_onthepostdays(A3699,1)</f>
        <v>1133</v>
      </c>
      <c r="W3699" s="25">
        <f ca="1">f_return_1w(A3699,"0",参数!$B$2)</f>
        <v>-0.209396675827777</v>
      </c>
      <c r="X3699" s="25">
        <f>f_return_1m(A3699,"0",参数!$B$1)</f>
        <v>12.7980197159856</v>
      </c>
      <c r="Y3699" s="25">
        <f>f_return_3m(A3699,0,参数!$B$1)</f>
        <v>29.1538776710798</v>
      </c>
      <c r="Z3699" s="25">
        <f>f_return_6m(A3699,0,参数!B3698)</f>
        <v>26.5802475235308</v>
      </c>
      <c r="AA3699" t="str">
        <f>f_dq_status(A3699,参数!$B$1)</f>
        <v>开放申购|开放赎回</v>
      </c>
      <c r="AB3699" s="17">
        <f ca="1">f_risk_maxdownside(A3699,参数!$B$6,参数!$B$1)</f>
        <v>-23.4211380385937</v>
      </c>
      <c r="AC3699" s="17">
        <f ca="1">f_risk_maxdownside(A3699,参数!$B$4,参数!$B$1)</f>
        <v>-17.3168986958675</v>
      </c>
      <c r="AD3699" t="str">
        <f ca="1">f_risk_maxdownside_date(A3699,参数!$B$6,参数!$B$1)</f>
        <v>20160415-20181018</v>
      </c>
    </row>
    <row r="3700" spans="1:30">
      <c r="A3700" s="15" t="s">
        <v>3728</v>
      </c>
      <c r="B3700" t="str">
        <f>f_info_name(A3700)</f>
        <v>新华泛资源优势</v>
      </c>
      <c r="C3700" t="str">
        <f>f_info_setupdate(A3700)</f>
        <v>2009-07-13</v>
      </c>
      <c r="D3700" s="16">
        <f t="shared" si="57"/>
        <v>4214</v>
      </c>
      <c r="F3700" s="17">
        <f>f_netasset_total(A3700,参数!$B$1,100000000)</f>
        <v>6.1104244902</v>
      </c>
      <c r="G3700" s="17">
        <f ca="1">f_nav_adjustedreturn(A3700,参数!$B$2,参数!$B$1)</f>
        <v>69.8993197278912</v>
      </c>
      <c r="H3700" s="17">
        <f ca="1">f_nav_periodreturnrankingper(A3700,参数!$B$2,参数!$B$1,3)</f>
        <v>24.9867654843833</v>
      </c>
      <c r="I3700" s="17">
        <f ca="1">f_nav_adjustedreturn(A3700,参数!$B$3,参数!$B$2)</f>
        <v>50.6147540983606</v>
      </c>
      <c r="J3700" s="17">
        <f ca="1">f_nav_periodreturnrankingper(A3700,参数!$B$3,参数!$B$2,3)</f>
        <v>16.8338907469342</v>
      </c>
      <c r="K3700" s="17">
        <f ca="1">f_nav_adjustedreturn(A3700,参数!$B$4,参数!$B$3)</f>
        <v>-16.4955509924709</v>
      </c>
      <c r="L3700" s="17">
        <f ca="1">f_nav_periodreturnrankingper(A3700,参数!$B$4,参数!$B$3,3)</f>
        <v>54.3645699614891</v>
      </c>
      <c r="M3700" s="17">
        <f ca="1">f_nav_adjustedreturn(A3700,参数!$B$5,参数!$B$4)</f>
        <v>31.7346481398476</v>
      </c>
      <c r="N3700" s="17">
        <f ca="1">f_nav_periodreturnrankingper(A3700,参数!$B$5,参数!$B$4,3)</f>
        <v>9.85027580772262</v>
      </c>
      <c r="O3700" s="17">
        <f ca="1">f_nav_adjustedreturn(A3700,参数!$B$6,参数!$B$5)</f>
        <v>29.2147806004619</v>
      </c>
      <c r="P3700" s="17">
        <f ca="1">f_nav_periodreturnrankingper(A3700,参数!$B$6,参数!$B$5,3)</f>
        <v>1.08843537414966</v>
      </c>
      <c r="Q3700" s="25">
        <f>f_return(A3700,1,参数!$B$1-365/2,参数!$B$1)</f>
        <v>71.5164828317777</v>
      </c>
      <c r="R3700" s="25">
        <f ca="1">f_return(A3700,1,参数!$B$4,参数!$B$1)</f>
        <v>28.7723523639443</v>
      </c>
      <c r="S3700" s="25">
        <f ca="1">f_return(A3700,1,参数!$B$6,参数!$B$1)</f>
        <v>29.198744161096</v>
      </c>
      <c r="T3700" t="str">
        <f>f_info_investtype(A3700)</f>
        <v>灵活配置型基金</v>
      </c>
      <c r="U3700" t="str">
        <f>f_info_fundmanager(A3700)</f>
        <v>栾超</v>
      </c>
      <c r="V3700">
        <f>f_info_manager_onthepostdays(A3700,1)</f>
        <v>1001</v>
      </c>
      <c r="W3700" s="25">
        <f ca="1">f_return_1w(A3700,"0",参数!$B$2)</f>
        <v>0.492206726825261</v>
      </c>
      <c r="X3700" s="25">
        <f>f_return_1m(A3700,"0",参数!$B$1)</f>
        <v>11.9161139989245</v>
      </c>
      <c r="Y3700" s="25">
        <f>f_return_3m(A3700,0,参数!$B$1)</f>
        <v>27.9729452756713</v>
      </c>
      <c r="Z3700" s="25">
        <f>f_return_6m(A3700,0,参数!B3699)</f>
        <v>25.5997564440836</v>
      </c>
      <c r="AA3700" t="str">
        <f>f_dq_status(A3700,参数!$B$1)</f>
        <v>开放申购|开放赎回</v>
      </c>
      <c r="AB3700" s="17">
        <f ca="1">f_risk_maxdownside(A3700,参数!$B$6,参数!$B$1)</f>
        <v>-18.1694453895883</v>
      </c>
      <c r="AC3700" s="17">
        <f ca="1">f_risk_maxdownside(A3700,参数!$B$4,参数!$B$1)</f>
        <v>-18.1694453895883</v>
      </c>
      <c r="AD3700" t="str">
        <f ca="1">f_risk_maxdownside_date(A3700,参数!$B$6,参数!$B$1)</f>
        <v>20180127-20181018</v>
      </c>
    </row>
    <row r="3701" spans="1:30">
      <c r="A3701" s="15" t="s">
        <v>3729</v>
      </c>
      <c r="B3701" t="str">
        <f>f_info_name(A3701)</f>
        <v>新华钻石品质企业</v>
      </c>
      <c r="C3701" t="str">
        <f>f_info_setupdate(A3701)</f>
        <v>2010-02-03</v>
      </c>
      <c r="D3701" s="16">
        <f t="shared" si="57"/>
        <v>4009</v>
      </c>
      <c r="F3701" s="17">
        <f>f_netasset_total(A3701,参数!$B$1,100000000)</f>
        <v>2.6420860986</v>
      </c>
      <c r="G3701" s="17">
        <f ca="1">f_nav_adjustedreturn(A3701,参数!$B$2,参数!$B$1)</f>
        <v>71.786941580756</v>
      </c>
      <c r="H3701" s="17">
        <f ca="1">f_nav_periodreturnrankingper(A3701,参数!$B$2,参数!$B$1,3)</f>
        <v>44.4553483807655</v>
      </c>
      <c r="I3701" s="17">
        <f ca="1">f_nav_adjustedreturn(A3701,参数!$B$3,参数!$B$2)</f>
        <v>39.9038461538462</v>
      </c>
      <c r="J3701" s="17">
        <f ca="1">f_nav_periodreturnrankingper(A3701,参数!$B$3,参数!$B$2,3)</f>
        <v>56.0606060606061</v>
      </c>
      <c r="K3701" s="17">
        <f ca="1">f_nav_adjustedreturn(A3701,参数!$B$4,参数!$B$3)</f>
        <v>-17.6645225136071</v>
      </c>
      <c r="L3701" s="17">
        <f ca="1">f_nav_periodreturnrankingper(A3701,参数!$B$4,参数!$B$3,3)</f>
        <v>20.1030927835052</v>
      </c>
      <c r="M3701" s="17">
        <f ca="1">f_nav_adjustedreturn(A3701,参数!$B$5,参数!$B$4)</f>
        <v>11.5743280307186</v>
      </c>
      <c r="N3701" s="17">
        <f ca="1">f_nav_periodreturnrankingper(A3701,参数!$B$5,参数!$B$4,3)</f>
        <v>71.2062256809339</v>
      </c>
      <c r="O3701" s="17">
        <f ca="1">f_nav_adjustedreturn(A3701,参数!$B$6,参数!$B$5)</f>
        <v>1.55902004454343</v>
      </c>
      <c r="P3701" s="17">
        <f ca="1">f_nav_periodreturnrankingper(A3701,参数!$B$6,参数!$B$5,3)</f>
        <v>56.9937369519833</v>
      </c>
      <c r="Q3701" s="25">
        <f>f_return(A3701,1,参数!$B$1-365/2,参数!$B$1)</f>
        <v>66.9097909676467</v>
      </c>
      <c r="R3701" s="25">
        <f ca="1">f_return(A3701,1,参数!$B$4,参数!$B$1)</f>
        <v>25.5197663100749</v>
      </c>
      <c r="S3701" s="25">
        <f ca="1">f_return(A3701,1,参数!$B$6,参数!$B$1)</f>
        <v>17.3430144635969</v>
      </c>
      <c r="T3701" t="str">
        <f>f_info_investtype(A3701)</f>
        <v>偏股混合型基金</v>
      </c>
      <c r="U3701" t="str">
        <f>f_info_fundmanager(A3701)</f>
        <v>蔡春红</v>
      </c>
      <c r="V3701">
        <f>f_info_manager_onthepostdays(A3701,1)</f>
        <v>1497</v>
      </c>
      <c r="W3701" s="25">
        <f ca="1">f_return_1w(A3701,"0",参数!$B$2)</f>
        <v>-2.47172182656054</v>
      </c>
      <c r="X3701" s="25">
        <f>f_return_1m(A3701,"0",参数!$B$1)</f>
        <v>10.7198228128461</v>
      </c>
      <c r="Y3701" s="25">
        <f>f_return_3m(A3701,0,参数!$B$1)</f>
        <v>17.554379776602</v>
      </c>
      <c r="Z3701" s="25">
        <f>f_return_6m(A3701,0,参数!B3700)</f>
        <v>22.1568047337278</v>
      </c>
      <c r="AA3701" t="str">
        <f>f_dq_status(A3701,参数!$B$1)</f>
        <v>开放申购|开放赎回</v>
      </c>
      <c r="AB3701" s="17">
        <f ca="1">f_risk_maxdownside(A3701,参数!$B$6,参数!$B$1)</f>
        <v>-25.7938446507084</v>
      </c>
      <c r="AC3701" s="17">
        <f ca="1">f_risk_maxdownside(A3701,参数!$B$4,参数!$B$1)</f>
        <v>-25.3929273084479</v>
      </c>
      <c r="AD3701" t="str">
        <f ca="1">f_risk_maxdownside_date(A3701,参数!$B$6,参数!$B$1)</f>
        <v>20180124-20181018</v>
      </c>
    </row>
    <row r="3702" spans="1:30">
      <c r="A3702" s="15" t="s">
        <v>3730</v>
      </c>
      <c r="B3702" t="str">
        <f>f_info_name(A3702)</f>
        <v>新华行业周期轮换</v>
      </c>
      <c r="C3702" t="str">
        <f>f_info_setupdate(A3702)</f>
        <v>2010-07-21</v>
      </c>
      <c r="D3702" s="16">
        <f t="shared" si="57"/>
        <v>3841</v>
      </c>
      <c r="F3702" s="17">
        <f>f_netasset_total(A3702,参数!$B$1,100000000)</f>
        <v>2.3857971033</v>
      </c>
      <c r="G3702" s="17">
        <f ca="1">f_nav_adjustedreturn(A3702,参数!$B$2,参数!$B$1)</f>
        <v>89.0566037735849</v>
      </c>
      <c r="H3702" s="17">
        <f ca="1">f_nav_periodreturnrankingper(A3702,参数!$B$2,参数!$B$1,3)</f>
        <v>19.5289499509323</v>
      </c>
      <c r="I3702" s="17">
        <f ca="1">f_nav_adjustedreturn(A3702,参数!$B$3,参数!$B$2)</f>
        <v>57.6741041244084</v>
      </c>
      <c r="J3702" s="17">
        <f ca="1">f_nav_periodreturnrankingper(A3702,参数!$B$3,参数!$B$2,3)</f>
        <v>22.7272727272727</v>
      </c>
      <c r="K3702" s="17">
        <f ca="1">f_nav_adjustedreturn(A3702,参数!$B$4,参数!$B$3)</f>
        <v>-21.12</v>
      </c>
      <c r="L3702" s="17">
        <f ca="1">f_nav_periodreturnrankingper(A3702,参数!$B$4,参数!$B$3,3)</f>
        <v>34.3642611683849</v>
      </c>
      <c r="M3702" s="17">
        <f ca="1">f_nav_adjustedreturn(A3702,参数!$B$5,参数!$B$4)</f>
        <v>2.19298245614036</v>
      </c>
      <c r="N3702" s="17">
        <f ca="1">f_nav_periodreturnrankingper(A3702,参数!$B$5,参数!$B$4,3)</f>
        <v>89.6887159533074</v>
      </c>
      <c r="O3702" s="17">
        <f ca="1">f_nav_adjustedreturn(A3702,参数!$B$6,参数!$B$5)</f>
        <v>4.96249278707443</v>
      </c>
      <c r="P3702" s="17">
        <f ca="1">f_nav_periodreturnrankingper(A3702,参数!$B$6,参数!$B$5,3)</f>
        <v>43.6325678496869</v>
      </c>
      <c r="Q3702" s="25">
        <f>f_return(A3702,1,参数!$B$1-365/2,参数!$B$1)</f>
        <v>147.324190585911</v>
      </c>
      <c r="R3702" s="25">
        <f ca="1">f_return(A3702,1,参数!$B$4,参数!$B$1)</f>
        <v>32.9413578729148</v>
      </c>
      <c r="S3702" s="25">
        <f ca="1">f_return(A3702,1,参数!$B$6,参数!$B$1)</f>
        <v>20.5079178875603</v>
      </c>
      <c r="T3702" t="str">
        <f>f_info_investtype(A3702)</f>
        <v>偏股混合型基金</v>
      </c>
      <c r="U3702" t="str">
        <f>f_info_fundmanager(A3702)</f>
        <v>刘彬</v>
      </c>
      <c r="V3702">
        <f>f_info_manager_onthepostdays(A3702,1)</f>
        <v>714</v>
      </c>
      <c r="W3702" s="25">
        <f ca="1">f_return_1w(A3702,"0",参数!$B$2)</f>
        <v>2.1015761821366</v>
      </c>
      <c r="X3702" s="25">
        <f>f_return_1m(A3702,"0",参数!$B$1)</f>
        <v>15.0822239624119</v>
      </c>
      <c r="Y3702" s="25">
        <f>f_return_3m(A3702,0,参数!$B$1)</f>
        <v>46.1803713527852</v>
      </c>
      <c r="Z3702" s="25">
        <f>f_return_6m(A3702,0,参数!B3701)</f>
        <v>45.7892942379816</v>
      </c>
      <c r="AA3702" t="str">
        <f>f_dq_status(A3702,参数!$B$1)</f>
        <v>开放申购|开放赎回</v>
      </c>
      <c r="AB3702" s="17">
        <f ca="1">f_risk_maxdownside(A3702,参数!$B$6,参数!$B$1)</f>
        <v>-30.8801591248135</v>
      </c>
      <c r="AC3702" s="17">
        <f ca="1">f_risk_maxdownside(A3702,参数!$B$4,参数!$B$1)</f>
        <v>-28.4243048403708</v>
      </c>
      <c r="AD3702" t="str">
        <f ca="1">f_risk_maxdownside_date(A3702,参数!$B$6,参数!$B$1)</f>
        <v>20171114-20181018</v>
      </c>
    </row>
    <row r="3703" spans="1:30">
      <c r="A3703" s="15" t="s">
        <v>3731</v>
      </c>
      <c r="B3703" t="str">
        <f>f_info_name(A3703)</f>
        <v>新华中小市值优选</v>
      </c>
      <c r="C3703" t="str">
        <f>f_info_setupdate(A3703)</f>
        <v>2011-01-28</v>
      </c>
      <c r="D3703" s="16">
        <f t="shared" si="57"/>
        <v>3650</v>
      </c>
      <c r="F3703" s="17">
        <f>f_netasset_total(A3703,参数!$B$1,100000000)</f>
        <v>1.0190148567</v>
      </c>
      <c r="G3703" s="17">
        <f ca="1">f_nav_adjustedreturn(A3703,参数!$B$2,参数!$B$1)</f>
        <v>63.5845314823996</v>
      </c>
      <c r="H3703" s="17">
        <f ca="1">f_nav_periodreturnrankingper(A3703,参数!$B$2,参数!$B$1,3)</f>
        <v>56.3297350343474</v>
      </c>
      <c r="I3703" s="17">
        <f ca="1">f_nav_adjustedreturn(A3703,参数!$B$3,参数!$B$2)</f>
        <v>69.9241786015164</v>
      </c>
      <c r="J3703" s="17">
        <f ca="1">f_nav_periodreturnrankingper(A3703,参数!$B$3,参数!$B$2,3)</f>
        <v>8.95316804407713</v>
      </c>
      <c r="K3703" s="17">
        <f ca="1">f_nav_adjustedreturn(A3703,参数!$B$4,参数!$B$3)</f>
        <v>-25.2047889098929</v>
      </c>
      <c r="L3703" s="17">
        <f ca="1">f_nav_periodreturnrankingper(A3703,参数!$B$4,参数!$B$3,3)</f>
        <v>56.0137457044674</v>
      </c>
      <c r="M3703" s="17">
        <f ca="1">f_nav_adjustedreturn(A3703,参数!$B$5,参数!$B$4)</f>
        <v>5.23872679045093</v>
      </c>
      <c r="N3703" s="17">
        <f ca="1">f_nav_periodreturnrankingper(A3703,参数!$B$5,参数!$B$4,3)</f>
        <v>85.7976653696498</v>
      </c>
      <c r="O3703" s="17">
        <f ca="1">f_nav_adjustedreturn(A3703,参数!$B$6,参数!$B$5)</f>
        <v>3.2125768967874</v>
      </c>
      <c r="P3703" s="17">
        <f ca="1">f_nav_periodreturnrankingper(A3703,参数!$B$6,参数!$B$5,3)</f>
        <v>50.3131524008351</v>
      </c>
      <c r="Q3703" s="25">
        <f>f_return(A3703,1,参数!$B$1-365/2,参数!$B$1)</f>
        <v>54.9364777642151</v>
      </c>
      <c r="R3703" s="25">
        <f ca="1">f_return(A3703,1,参数!$B$4,参数!$B$1)</f>
        <v>27.602855307023</v>
      </c>
      <c r="S3703" s="25">
        <f ca="1">f_return(A3703,1,参数!$B$6,参数!$B$1)</f>
        <v>17.6422796318827</v>
      </c>
      <c r="T3703" t="str">
        <f>f_info_investtype(A3703)</f>
        <v>偏股混合型基金</v>
      </c>
      <c r="U3703" t="str">
        <f>f_info_fundmanager(A3703)</f>
        <v>付伟</v>
      </c>
      <c r="V3703">
        <f>f_info_manager_onthepostdays(A3703,1)</f>
        <v>1700</v>
      </c>
      <c r="W3703" s="25">
        <f ca="1">f_return_1w(A3703,"0",参数!$B$2)</f>
        <v>-1.99222546161322</v>
      </c>
      <c r="X3703" s="25">
        <f>f_return_1m(A3703,"0",参数!$B$1)</f>
        <v>5.68545803971813</v>
      </c>
      <c r="Y3703" s="25">
        <f>f_return_3m(A3703,0,参数!$B$1)</f>
        <v>23.0238627889635</v>
      </c>
      <c r="Z3703" s="25">
        <f>f_return_6m(A3703,0,参数!B3702)</f>
        <v>16.2156295224313</v>
      </c>
      <c r="AA3703" t="str">
        <f>f_dq_status(A3703,参数!$B$1)</f>
        <v>开放申购|开放赎回</v>
      </c>
      <c r="AB3703" s="17">
        <f ca="1">f_risk_maxdownside(A3703,参数!$B$6,参数!$B$1)</f>
        <v>-35.41791942273</v>
      </c>
      <c r="AC3703" s="17">
        <f ca="1">f_risk_maxdownside(A3703,参数!$B$4,参数!$B$1)</f>
        <v>-33.8669950738916</v>
      </c>
      <c r="AD3703" t="str">
        <f ca="1">f_risk_maxdownside_date(A3703,参数!$B$6,参数!$B$1)</f>
        <v>20161123-20181018</v>
      </c>
    </row>
    <row r="3704" spans="1:30">
      <c r="A3704" s="15" t="s">
        <v>3732</v>
      </c>
      <c r="B3704" t="str">
        <f>f_info_name(A3704)</f>
        <v>新华灵活主题</v>
      </c>
      <c r="C3704" t="str">
        <f>f_info_setupdate(A3704)</f>
        <v>2011-07-13</v>
      </c>
      <c r="D3704" s="16">
        <f t="shared" si="57"/>
        <v>3484</v>
      </c>
      <c r="F3704" s="17">
        <f>f_netasset_total(A3704,参数!$B$1,100000000)</f>
        <v>0.210434492</v>
      </c>
      <c r="G3704" s="17">
        <f ca="1">f_nav_adjustedreturn(A3704,参数!$B$2,参数!$B$1)</f>
        <v>60.3813559322034</v>
      </c>
      <c r="H3704" s="17">
        <f ca="1">f_nav_periodreturnrankingper(A3704,参数!$B$2,参数!$B$1,3)</f>
        <v>60.6476938174681</v>
      </c>
      <c r="I3704" s="17">
        <f ca="1">f_nav_adjustedreturn(A3704,参数!$B$3,参数!$B$2)</f>
        <v>28.2608695652174</v>
      </c>
      <c r="J3704" s="17">
        <f ca="1">f_nav_periodreturnrankingper(A3704,参数!$B$3,参数!$B$2,3)</f>
        <v>79.2011019283747</v>
      </c>
      <c r="K3704" s="17">
        <f ca="1">f_nav_adjustedreturn(A3704,参数!$B$4,参数!$B$3)</f>
        <v>-24.435318275154</v>
      </c>
      <c r="L3704" s="17">
        <f ca="1">f_nav_periodreturnrankingper(A3704,参数!$B$4,参数!$B$3,3)</f>
        <v>51.8900343642612</v>
      </c>
      <c r="M3704" s="17">
        <f ca="1">f_nav_adjustedreturn(A3704,参数!$B$5,参数!$B$4)</f>
        <v>16.7987321711569</v>
      </c>
      <c r="N3704" s="17">
        <f ca="1">f_nav_periodreturnrankingper(A3704,参数!$B$5,参数!$B$4,3)</f>
        <v>60.5058365758755</v>
      </c>
      <c r="O3704" s="17">
        <f ca="1">f_nav_adjustedreturn(A3704,参数!$B$6,参数!$B$5)</f>
        <v>5.57868442964196</v>
      </c>
      <c r="P3704" s="17">
        <f ca="1">f_nav_periodreturnrankingper(A3704,参数!$B$6,参数!$B$5,3)</f>
        <v>41.3361169102296</v>
      </c>
      <c r="Q3704" s="25">
        <f>f_return(A3704,1,参数!$B$1-365/2,参数!$B$1)</f>
        <v>74.3473957785774</v>
      </c>
      <c r="R3704" s="25">
        <f ca="1">f_return(A3704,1,参数!$B$4,参数!$B$1)</f>
        <v>15.8236846872176</v>
      </c>
      <c r="S3704" s="25">
        <f ca="1">f_return(A3704,1,参数!$B$6,参数!$B$1)</f>
        <v>13.5727785353384</v>
      </c>
      <c r="T3704" t="str">
        <f>f_info_investtype(A3704)</f>
        <v>偏股混合型基金</v>
      </c>
      <c r="U3704" t="str">
        <f>f_info_fundmanager(A3704)</f>
        <v>钟俊</v>
      </c>
      <c r="V3704">
        <f>f_info_manager_onthepostdays(A3704,1)</f>
        <v>476</v>
      </c>
      <c r="W3704" s="25">
        <f ca="1">f_return_1w(A3704,"0",参数!$B$2)</f>
        <v>-1.93905817174515</v>
      </c>
      <c r="X3704" s="25">
        <f>f_return_1m(A3704,"0",参数!$B$1)</f>
        <v>10.942843185149</v>
      </c>
      <c r="Y3704" s="25">
        <f>f_return_3m(A3704,0,参数!$B$1)</f>
        <v>24.5748765770707</v>
      </c>
      <c r="Z3704" s="25">
        <f>f_return_6m(A3704,0,参数!B3703)</f>
        <v>26.1590145576708</v>
      </c>
      <c r="AA3704" t="str">
        <f>f_dq_status(A3704,参数!$B$1)</f>
        <v>开放申购|开放赎回</v>
      </c>
      <c r="AB3704" s="17">
        <f ca="1">f_risk_maxdownside(A3704,参数!$B$6,参数!$B$1)</f>
        <v>-31.8488529014845</v>
      </c>
      <c r="AC3704" s="17">
        <f ca="1">f_risk_maxdownside(A3704,参数!$B$4,参数!$B$1)</f>
        <v>-31.4789687924016</v>
      </c>
      <c r="AD3704" t="str">
        <f ca="1">f_risk_maxdownside_date(A3704,参数!$B$6,参数!$B$1)</f>
        <v>20180124-20190103</v>
      </c>
    </row>
    <row r="3705" spans="1:30">
      <c r="A3705" s="15" t="s">
        <v>3733</v>
      </c>
      <c r="B3705" t="str">
        <f>f_info_name(A3705)</f>
        <v>浦银安盛价值成长A</v>
      </c>
      <c r="C3705" t="str">
        <f>f_info_setupdate(A3705)</f>
        <v>2008-04-16</v>
      </c>
      <c r="D3705" s="16">
        <f t="shared" si="57"/>
        <v>4667</v>
      </c>
      <c r="F3705" s="17">
        <f>f_netasset_total(A3705,参数!$B$1,100000000)</f>
        <v>12.349013184</v>
      </c>
      <c r="G3705" s="17">
        <f ca="1">f_nav_adjustedreturn(A3705,参数!$B$2,参数!$B$1)</f>
        <v>68.9421804732258</v>
      </c>
      <c r="H3705" s="17">
        <f ca="1">f_nav_periodreturnrankingper(A3705,参数!$B$2,参数!$B$1,3)</f>
        <v>48.5770363101079</v>
      </c>
      <c r="I3705" s="17">
        <f ca="1">f_nav_adjustedreturn(A3705,参数!$B$3,参数!$B$2)</f>
        <v>45.7202505219207</v>
      </c>
      <c r="J3705" s="17">
        <f ca="1">f_nav_periodreturnrankingper(A3705,参数!$B$3,参数!$B$2,3)</f>
        <v>43.66391184573</v>
      </c>
      <c r="K3705" s="17">
        <f ca="1">f_nav_adjustedreturn(A3705,参数!$B$4,参数!$B$3)</f>
        <v>-32.3446327683616</v>
      </c>
      <c r="L3705" s="17">
        <f ca="1">f_nav_periodreturnrankingper(A3705,参数!$B$4,参数!$B$3,3)</f>
        <v>88.3161512027491</v>
      </c>
      <c r="M3705" s="17">
        <f ca="1">f_nav_adjustedreturn(A3705,参数!$B$5,参数!$B$4)</f>
        <v>5.37889714308466</v>
      </c>
      <c r="N3705" s="17">
        <f ca="1">f_nav_periodreturnrankingper(A3705,参数!$B$5,参数!$B$4,3)</f>
        <v>85.2140077821012</v>
      </c>
      <c r="O3705" s="17">
        <f ca="1">f_nav_adjustedreturn(A3705,参数!$B$6,参数!$B$5)</f>
        <v>-4.67884221319532</v>
      </c>
      <c r="P3705" s="17">
        <f ca="1">f_nav_periodreturnrankingper(A3705,参数!$B$6,参数!$B$5,3)</f>
        <v>76.4091858037578</v>
      </c>
      <c r="Q3705" s="25">
        <f>f_return(A3705,1,参数!$B$1-365/2,参数!$B$1)</f>
        <v>72.0541591230467</v>
      </c>
      <c r="R3705" s="25">
        <f ca="1">f_return(A3705,1,参数!$B$4,参数!$B$1)</f>
        <v>18.5184697685017</v>
      </c>
      <c r="S3705" s="25">
        <f ca="1">f_return(A3705,1,参数!$B$6,参数!$B$1)</f>
        <v>10.7642395767535</v>
      </c>
      <c r="T3705" t="str">
        <f>f_info_investtype(A3705)</f>
        <v>偏股混合型基金</v>
      </c>
      <c r="U3705" t="str">
        <f>f_info_fundmanager(A3705)</f>
        <v>吴勇</v>
      </c>
      <c r="V3705">
        <f>f_info_manager_onthepostdays(A3705,1)</f>
        <v>213</v>
      </c>
      <c r="W3705" s="25">
        <f ca="1">f_return_1w(A3705,"0",参数!$B$2)</f>
        <v>-1.41242937853107</v>
      </c>
      <c r="X3705" s="25">
        <f>f_return_1m(A3705,"0",参数!$B$1)</f>
        <v>14.9333742400698</v>
      </c>
      <c r="Y3705" s="25">
        <f>f_return_3m(A3705,0,参数!$B$1)</f>
        <v>37.0385147824656</v>
      </c>
      <c r="Z3705" s="25">
        <f>f_return_6m(A3705,0,参数!B3704)</f>
        <v>21.3184730940342</v>
      </c>
      <c r="AA3705" t="str">
        <f>f_dq_status(A3705,参数!$B$1)</f>
        <v>开放申购|开放赎回</v>
      </c>
      <c r="AB3705" s="17">
        <f ca="1">f_risk_maxdownside(A3705,参数!$B$6,参数!$B$1)</f>
        <v>-43.6730785448588</v>
      </c>
      <c r="AC3705" s="17">
        <f ca="1">f_risk_maxdownside(A3705,参数!$B$4,参数!$B$1)</f>
        <v>-40.0133155792277</v>
      </c>
      <c r="AD3705" t="str">
        <f ca="1">f_risk_maxdownside_date(A3705,参数!$B$6,参数!$B$1)</f>
        <v>20170914-20190103</v>
      </c>
    </row>
    <row r="3706" spans="1:30">
      <c r="A3706" s="15" t="s">
        <v>3734</v>
      </c>
      <c r="B3706" t="str">
        <f>f_info_name(A3706)</f>
        <v>浦银安盛优化收益A</v>
      </c>
      <c r="C3706" t="str">
        <f>f_info_setupdate(A3706)</f>
        <v>2008-12-30</v>
      </c>
      <c r="D3706" s="16">
        <f t="shared" si="57"/>
        <v>4409</v>
      </c>
      <c r="F3706" s="17">
        <f>f_netasset_total(A3706,参数!$B$1,100000000)</f>
        <v>0.1397598703</v>
      </c>
      <c r="G3706" s="17">
        <f ca="1">f_nav_adjustedreturn(A3706,参数!$B$2,参数!$B$1)</f>
        <v>2.27596017069701</v>
      </c>
      <c r="H3706" s="17">
        <f ca="1">f_nav_periodreturnrankingper(A3706,参数!$B$2,参数!$B$1,3)</f>
        <v>90.7547169811321</v>
      </c>
      <c r="I3706" s="17">
        <f ca="1">f_nav_adjustedreturn(A3706,参数!$B$3,参数!$B$2)</f>
        <v>4.77371233999099</v>
      </c>
      <c r="J3706" s="17">
        <f ca="1">f_nav_periodreturnrankingper(A3706,参数!$B$3,参数!$B$2,3)</f>
        <v>81.9148936170213</v>
      </c>
      <c r="K3706" s="17">
        <f ca="1">f_nav_adjustedreturn(A3706,参数!$B$4,参数!$B$3)</f>
        <v>-3.25406758448059</v>
      </c>
      <c r="L3706" s="17">
        <f ca="1">f_nav_periodreturnrankingper(A3706,参数!$B$4,参数!$B$3,3)</f>
        <v>74.4630071599045</v>
      </c>
      <c r="M3706" s="17">
        <f ca="1">f_nav_adjustedreturn(A3706,参数!$B$5,参数!$B$4)</f>
        <v>2.50160359204618</v>
      </c>
      <c r="N3706" s="17">
        <f ca="1">f_nav_periodreturnrankingper(A3706,参数!$B$5,参数!$B$4,3)</f>
        <v>67.6795580110497</v>
      </c>
      <c r="O3706" s="17">
        <f ca="1">f_nav_adjustedreturn(A3706,参数!$B$6,参数!$B$5)</f>
        <v>1.5625</v>
      </c>
      <c r="P3706" s="17">
        <f ca="1">f_nav_periodreturnrankingper(A3706,参数!$B$6,参数!$B$5,3)</f>
        <v>49.1525423728814</v>
      </c>
      <c r="Q3706" s="25">
        <f>f_return(A3706,1,参数!$B$1-365/2,参数!$B$1)</f>
        <v>2.53022011074651</v>
      </c>
      <c r="R3706" s="25">
        <f ca="1">f_return(A3706,1,参数!$B$4,参数!$B$1)</f>
        <v>1.20798421772506</v>
      </c>
      <c r="S3706" s="25">
        <f ca="1">f_return(A3706,1,参数!$B$6,参数!$B$1)</f>
        <v>1.52234563886697</v>
      </c>
      <c r="T3706" t="str">
        <f>f_info_investtype(A3706)</f>
        <v>混合债券型二级基金</v>
      </c>
      <c r="U3706" t="str">
        <f>f_info_fundmanager(A3706)</f>
        <v>章潇枫</v>
      </c>
      <c r="V3706">
        <f>f_info_manager_onthepostdays(A3706,1)</f>
        <v>706</v>
      </c>
      <c r="W3706" s="25">
        <f ca="1">f_return_1w(A3706,"0",参数!$B$2)</f>
        <v>0.0711743772241942</v>
      </c>
      <c r="X3706" s="25">
        <f>f_return_1m(A3706,"0",参数!$B$1)</f>
        <v>0.418994413407818</v>
      </c>
      <c r="Y3706" s="25">
        <f>f_return_3m(A3706,0,参数!$B$1)</f>
        <v>0.770847932725997</v>
      </c>
      <c r="Z3706" s="25">
        <f>f_return_6m(A3706,0,参数!B3705)</f>
        <v>1.12676056338028</v>
      </c>
      <c r="AA3706" t="str">
        <f>f_dq_status(A3706,参数!$B$1)</f>
        <v>开放申购|开放赎回</v>
      </c>
      <c r="AB3706" s="17">
        <f ca="1">f_risk_maxdownside(A3706,参数!$B$6,参数!$B$1)</f>
        <v>-7.09876543209878</v>
      </c>
      <c r="AC3706" s="17">
        <f ca="1">f_risk_maxdownside(A3706,参数!$B$4,参数!$B$1)</f>
        <v>-7.09876543209878</v>
      </c>
      <c r="AD3706" t="str">
        <f ca="1">f_risk_maxdownside_date(A3706,参数!$B$6,参数!$B$1)</f>
        <v>20180522-20181018</v>
      </c>
    </row>
    <row r="3707" spans="1:30">
      <c r="A3707" s="15" t="s">
        <v>3735</v>
      </c>
      <c r="B3707" t="str">
        <f>f_info_name(A3707)</f>
        <v>浦银安盛精致生活</v>
      </c>
      <c r="C3707" t="str">
        <f>f_info_setupdate(A3707)</f>
        <v>2009-06-04</v>
      </c>
      <c r="D3707" s="16">
        <f t="shared" si="57"/>
        <v>4253</v>
      </c>
      <c r="F3707" s="17">
        <f>f_netasset_total(A3707,参数!$B$1,100000000)</f>
        <v>2.064475203</v>
      </c>
      <c r="G3707" s="17">
        <f ca="1">f_nav_adjustedreturn(A3707,参数!$B$2,参数!$B$1)</f>
        <v>64.1379310344828</v>
      </c>
      <c r="H3707" s="17">
        <f ca="1">f_nav_periodreturnrankingper(A3707,参数!$B$2,参数!$B$1,3)</f>
        <v>30.5982001058761</v>
      </c>
      <c r="I3707" s="17">
        <f ca="1">f_nav_adjustedreturn(A3707,参数!$B$3,参数!$B$2)</f>
        <v>65.1480637813212</v>
      </c>
      <c r="J3707" s="17">
        <f ca="1">f_nav_periodreturnrankingper(A3707,参数!$B$3,参数!$B$2,3)</f>
        <v>6.4659977703456</v>
      </c>
      <c r="K3707" s="17">
        <f ca="1">f_nav_adjustedreturn(A3707,参数!$B$4,参数!$B$3)</f>
        <v>-34.995064165844</v>
      </c>
      <c r="L3707" s="17">
        <f ca="1">f_nav_periodreturnrankingper(A3707,参数!$B$4,参数!$B$3,3)</f>
        <v>98.5879332477535</v>
      </c>
      <c r="M3707" s="17">
        <f ca="1">f_nav_adjustedreturn(A3707,参数!$B$5,参数!$B$4)</f>
        <v>8.97435897435897</v>
      </c>
      <c r="N3707" s="17">
        <f ca="1">f_nav_periodreturnrankingper(A3707,参数!$B$5,参数!$B$4,3)</f>
        <v>56.6587864460205</v>
      </c>
      <c r="O3707" s="17">
        <f ca="1">f_nav_adjustedreturn(A3707,参数!$B$6,参数!$B$5)</f>
        <v>-2.7390180878553</v>
      </c>
      <c r="P3707" s="17">
        <f ca="1">f_nav_periodreturnrankingper(A3707,参数!$B$6,参数!$B$5,3)</f>
        <v>84.6258503401361</v>
      </c>
      <c r="Q3707" s="25">
        <f>f_return(A3707,1,参数!$B$1-365/2,参数!$B$1)</f>
        <v>97.0681451414604</v>
      </c>
      <c r="R3707" s="25">
        <f ca="1">f_return(A3707,1,参数!$B$4,参数!$B$1)</f>
        <v>20.7632425241303</v>
      </c>
      <c r="S3707" s="25">
        <f ca="1">f_return(A3707,1,参数!$B$6,参数!$B$1)</f>
        <v>13.015813270629</v>
      </c>
      <c r="T3707" t="str">
        <f>f_info_investtype(A3707)</f>
        <v>灵活配置型基金</v>
      </c>
      <c r="U3707" t="str">
        <f>f_info_fundmanager(A3707)</f>
        <v>吴勇</v>
      </c>
      <c r="V3707">
        <f>f_info_manager_onthepostdays(A3707,1)</f>
        <v>3570</v>
      </c>
      <c r="W3707" s="25">
        <f ca="1">f_return_1w(A3707,"0",参数!$B$2)</f>
        <v>2.20864661654134</v>
      </c>
      <c r="X3707" s="25">
        <f>f_return_1m(A3707,"0",参数!$B$1)</f>
        <v>14.8648648648649</v>
      </c>
      <c r="Y3707" s="25">
        <f>f_return_3m(A3707,0,参数!$B$1)</f>
        <v>39.0728476821192</v>
      </c>
      <c r="Z3707" s="25">
        <f>f_return_6m(A3707,0,参数!B3706)</f>
        <v>28.015988372093</v>
      </c>
      <c r="AA3707" t="str">
        <f>f_dq_status(A3707,参数!$B$1)</f>
        <v>开放申购|开放赎回</v>
      </c>
      <c r="AB3707" s="17">
        <f ca="1">f_risk_maxdownside(A3707,参数!$B$6,参数!$B$1)</f>
        <v>-45.6531431119037</v>
      </c>
      <c r="AC3707" s="17">
        <f ca="1">f_risk_maxdownside(A3707,参数!$B$4,参数!$B$1)</f>
        <v>-40.9685230024213</v>
      </c>
      <c r="AD3707" t="str">
        <f ca="1">f_risk_maxdownside_date(A3707,参数!$B$6,参数!$B$1)</f>
        <v>20160708-20190103</v>
      </c>
    </row>
    <row r="3708" spans="1:30">
      <c r="A3708" s="15" t="s">
        <v>3736</v>
      </c>
      <c r="B3708" t="str">
        <f>f_info_name(A3708)</f>
        <v>浦银安盛红利精选</v>
      </c>
      <c r="C3708" t="str">
        <f>f_info_setupdate(A3708)</f>
        <v>2009-12-03</v>
      </c>
      <c r="D3708" s="16">
        <f t="shared" si="57"/>
        <v>4071</v>
      </c>
      <c r="F3708" s="17">
        <f>f_netasset_total(A3708,参数!$B$1,100000000)</f>
        <v>0.8435603022</v>
      </c>
      <c r="G3708" s="17">
        <f ca="1">f_nav_adjustedreturn(A3708,参数!$B$2,参数!$B$1)</f>
        <v>57.2457245724573</v>
      </c>
      <c r="H3708" s="17">
        <f ca="1">f_nav_periodreturnrankingper(A3708,参数!$B$2,参数!$B$1,3)</f>
        <v>66.5358194308145</v>
      </c>
      <c r="I3708" s="17">
        <f ca="1">f_nav_adjustedreturn(A3708,参数!$B$3,参数!$B$2)</f>
        <v>70.7916986933128</v>
      </c>
      <c r="J3708" s="17">
        <f ca="1">f_nav_periodreturnrankingper(A3708,参数!$B$3,参数!$B$2,3)</f>
        <v>8.1267217630854</v>
      </c>
      <c r="K3708" s="17">
        <f ca="1">f_nav_adjustedreturn(A3708,参数!$B$4,参数!$B$3)</f>
        <v>-24.7541931752458</v>
      </c>
      <c r="L3708" s="17">
        <f ca="1">f_nav_periodreturnrankingper(A3708,参数!$B$4,参数!$B$3,3)</f>
        <v>53.2646048109966</v>
      </c>
      <c r="M3708" s="17">
        <f ca="1">f_nav_adjustedreturn(A3708,参数!$B$5,参数!$B$4)</f>
        <v>19.9170124481328</v>
      </c>
      <c r="N3708" s="17">
        <f ca="1">f_nav_periodreturnrankingper(A3708,参数!$B$5,参数!$B$4,3)</f>
        <v>52.1400778210117</v>
      </c>
      <c r="O3708" s="17">
        <f ca="1">f_nav_adjustedreturn(A3708,参数!$B$6,参数!$B$5)</f>
        <v>2.75813295615277</v>
      </c>
      <c r="P3708" s="17">
        <f ca="1">f_nav_periodreturnrankingper(A3708,参数!$B$6,参数!$B$5,3)</f>
        <v>52.8183716075157</v>
      </c>
      <c r="Q3708" s="25">
        <f>f_return(A3708,1,参数!$B$1-365/2,参数!$B$1)</f>
        <v>62.0831483394674</v>
      </c>
      <c r="R3708" s="25">
        <f ca="1">f_return(A3708,1,参数!$B$4,参数!$B$1)</f>
        <v>26.4007682876771</v>
      </c>
      <c r="S3708" s="25">
        <f ca="1">f_return(A3708,1,参数!$B$6,参数!$B$1)</f>
        <v>19.8087903250028</v>
      </c>
      <c r="T3708" t="str">
        <f>f_info_investtype(A3708)</f>
        <v>偏股混合型基金</v>
      </c>
      <c r="U3708" t="str">
        <f>f_info_fundmanager(A3708)</f>
        <v>陈蔚丰</v>
      </c>
      <c r="V3708">
        <f>f_info_manager_onthepostdays(A3708,1)</f>
        <v>1855</v>
      </c>
      <c r="W3708" s="25">
        <f ca="1">f_return_1w(A3708,"0",参数!$B$2)</f>
        <v>2.63279445727482</v>
      </c>
      <c r="X3708" s="25">
        <f>f_return_1m(A3708,"0",参数!$B$1)</f>
        <v>15.2754866380732</v>
      </c>
      <c r="Y3708" s="25">
        <f>f_return_3m(A3708,0,参数!$B$1)</f>
        <v>35.8475894245723</v>
      </c>
      <c r="Z3708" s="25">
        <f>f_return_6m(A3708,0,参数!B3707)</f>
        <v>25.3173483779972</v>
      </c>
      <c r="AA3708" t="str">
        <f>f_dq_status(A3708,参数!$B$1)</f>
        <v>开放申购|开放赎回</v>
      </c>
      <c r="AB3708" s="17">
        <f ca="1">f_risk_maxdownside(A3708,参数!$B$6,参数!$B$1)</f>
        <v>-31.8897637795276</v>
      </c>
      <c r="AC3708" s="17">
        <f ca="1">f_risk_maxdownside(A3708,参数!$B$4,参数!$B$1)</f>
        <v>-30.161476355248</v>
      </c>
      <c r="AD3708" t="str">
        <f ca="1">f_risk_maxdownside_date(A3708,参数!$B$6,参数!$B$1)</f>
        <v>20171114-20181018</v>
      </c>
    </row>
    <row r="3709" spans="1:30">
      <c r="A3709" s="15" t="s">
        <v>3737</v>
      </c>
      <c r="B3709" t="str">
        <f>f_info_name(A3709)</f>
        <v>浦银安盛战略新兴产业</v>
      </c>
      <c r="C3709" t="str">
        <f>f_info_setupdate(A3709)</f>
        <v>2013-03-25</v>
      </c>
      <c r="D3709" s="16">
        <f t="shared" si="57"/>
        <v>2863</v>
      </c>
      <c r="F3709" s="17">
        <f>f_netasset_total(A3709,参数!$B$1,100000000)</f>
        <v>2.5639041974</v>
      </c>
      <c r="G3709" s="17">
        <f ca="1">f_nav_adjustedreturn(A3709,参数!$B$2,参数!$B$1)</f>
        <v>61.3156805957799</v>
      </c>
      <c r="H3709" s="17">
        <f ca="1">f_nav_periodreturnrankingper(A3709,参数!$B$2,参数!$B$1,3)</f>
        <v>33.8274219163579</v>
      </c>
      <c r="I3709" s="17">
        <f ca="1">f_nav_adjustedreturn(A3709,参数!$B$3,参数!$B$2)</f>
        <v>59.6433289299868</v>
      </c>
      <c r="J3709" s="17">
        <f ca="1">f_nav_periodreturnrankingper(A3709,参数!$B$3,参数!$B$2,3)</f>
        <v>9.36454849498328</v>
      </c>
      <c r="K3709" s="17">
        <f ca="1">f_nav_adjustedreturn(A3709,参数!$B$4,参数!$B$3)</f>
        <v>-35.9560067681895</v>
      </c>
      <c r="L3709" s="17">
        <f ca="1">f_nav_periodreturnrankingper(A3709,参数!$B$4,参数!$B$3,3)</f>
        <v>99.0372272143774</v>
      </c>
      <c r="M3709" s="17">
        <f ca="1">f_nav_adjustedreturn(A3709,参数!$B$5,参数!$B$4)</f>
        <v>7.30717185385656</v>
      </c>
      <c r="N3709" s="17">
        <f ca="1">f_nav_periodreturnrankingper(A3709,参数!$B$5,参数!$B$4,3)</f>
        <v>65.8786446020489</v>
      </c>
      <c r="O3709" s="17">
        <f ca="1">f_nav_adjustedreturn(A3709,参数!$B$6,参数!$B$5)</f>
        <v>-2.36117184083952</v>
      </c>
      <c r="P3709" s="17">
        <f ca="1">f_nav_periodreturnrankingper(A3709,参数!$B$6,参数!$B$5,3)</f>
        <v>83.4013605442177</v>
      </c>
      <c r="Q3709" s="25">
        <f>f_return(A3709,1,参数!$B$1-365/2,参数!$B$1)</f>
        <v>94.6503073601631</v>
      </c>
      <c r="R3709" s="25">
        <f ca="1">f_return(A3709,1,参数!$B$4,参数!$B$1)</f>
        <v>18.1324371305694</v>
      </c>
      <c r="S3709" s="25">
        <f ca="1">f_return(A3709,1,参数!$B$6,参数!$B$1)</f>
        <v>11.2465852320689</v>
      </c>
      <c r="T3709" t="str">
        <f>f_info_investtype(A3709)</f>
        <v>灵活配置型基金</v>
      </c>
      <c r="U3709" t="str">
        <f>f_info_fundmanager(A3709)</f>
        <v>吴勇</v>
      </c>
      <c r="V3709">
        <f>f_info_manager_onthepostdays(A3709,1)</f>
        <v>2880</v>
      </c>
      <c r="W3709" s="25">
        <f ca="1">f_return_1w(A3709,"0",参数!$B$2)</f>
        <v>2.15553677092137</v>
      </c>
      <c r="X3709" s="25">
        <f>f_return_1m(A3709,"0",参数!$B$1)</f>
        <v>15.5601659751037</v>
      </c>
      <c r="Y3709" s="25">
        <f>f_return_3m(A3709,0,参数!$B$1)</f>
        <v>38.4588068181818</v>
      </c>
      <c r="Z3709" s="25">
        <f>f_return_6m(A3709,0,参数!B3708)</f>
        <v>27.5074478649454</v>
      </c>
      <c r="AA3709" t="str">
        <f>f_dq_status(A3709,参数!$B$1)</f>
        <v>开放申购|开放赎回</v>
      </c>
      <c r="AB3709" s="17">
        <f ca="1">f_risk_maxdownside(A3709,参数!$B$6,参数!$B$1)</f>
        <v>-46.6666666666667</v>
      </c>
      <c r="AC3709" s="17">
        <f ca="1">f_risk_maxdownside(A3709,参数!$B$4,参数!$B$1)</f>
        <v>-41.7394923012901</v>
      </c>
      <c r="AD3709" t="str">
        <f ca="1">f_risk_maxdownside_date(A3709,参数!$B$6,参数!$B$1)</f>
        <v>20160707-20190103</v>
      </c>
    </row>
    <row r="3710" spans="1:30">
      <c r="A3710" s="15" t="s">
        <v>3738</v>
      </c>
      <c r="B3710" t="str">
        <f>f_info_name(A3710)</f>
        <v>浦银安盛消费升级A</v>
      </c>
      <c r="C3710" t="str">
        <f>f_info_setupdate(A3710)</f>
        <v>2013-12-04</v>
      </c>
      <c r="D3710" s="16">
        <f t="shared" si="57"/>
        <v>2609</v>
      </c>
      <c r="F3710" s="17">
        <f>f_netasset_total(A3710,参数!$B$1,100000000)</f>
        <v>0.5830983857</v>
      </c>
      <c r="G3710" s="17">
        <f ca="1">f_nav_adjustedreturn(A3710,参数!$B$2,参数!$B$1)</f>
        <v>65.799886941775</v>
      </c>
      <c r="H3710" s="17">
        <f ca="1">f_nav_periodreturnrankingper(A3710,参数!$B$2,参数!$B$1,3)</f>
        <v>28.4277395447327</v>
      </c>
      <c r="I3710" s="17">
        <f ca="1">f_nav_adjustedreturn(A3710,参数!$B$3,参数!$B$2)</f>
        <v>43.354943273906</v>
      </c>
      <c r="J3710" s="17">
        <f ca="1">f_nav_periodreturnrankingper(A3710,参数!$B$3,参数!$B$2,3)</f>
        <v>25.0278706800446</v>
      </c>
      <c r="K3710" s="17">
        <f ca="1">f_nav_adjustedreturn(A3710,参数!$B$4,参数!$B$3)</f>
        <v>-26.547619047619</v>
      </c>
      <c r="L3710" s="17">
        <f ca="1">f_nav_periodreturnrankingper(A3710,参数!$B$4,参数!$B$3,3)</f>
        <v>87.7406931964056</v>
      </c>
      <c r="M3710" s="17">
        <f ca="1">f_nav_adjustedreturn(A3710,参数!$B$5,参数!$B$4)</f>
        <v>13.8233310856372</v>
      </c>
      <c r="N3710" s="17">
        <f ca="1">f_nav_periodreturnrankingper(A3710,参数!$B$5,参数!$B$4,3)</f>
        <v>37.1946414499606</v>
      </c>
      <c r="O3710" s="17">
        <f ca="1">f_nav_adjustedreturn(A3710,参数!$B$6,参数!$B$5)</f>
        <v>3.90788555478018</v>
      </c>
      <c r="P3710" s="17">
        <f ca="1">f_nav_periodreturnrankingper(A3710,参数!$B$6,参数!$B$5,3)</f>
        <v>38.5034013605442</v>
      </c>
      <c r="Q3710" s="25">
        <f>f_return(A3710,1,参数!$B$1-365/2,参数!$B$1)</f>
        <v>71.9102446494189</v>
      </c>
      <c r="R3710" s="25">
        <f ca="1">f_return(A3710,1,参数!$B$4,参数!$B$1)</f>
        <v>20.3909917106528</v>
      </c>
      <c r="S3710" s="25">
        <f ca="1">f_return(A3710,1,参数!$B$6,参数!$B$1)</f>
        <v>15.3838617990995</v>
      </c>
      <c r="T3710" t="str">
        <f>f_info_investtype(A3710)</f>
        <v>灵活配置型基金</v>
      </c>
      <c r="U3710" t="str">
        <f>f_info_fundmanager(A3710)</f>
        <v>杨富麟</v>
      </c>
      <c r="V3710">
        <f>f_info_manager_onthepostdays(A3710,1)</f>
        <v>70</v>
      </c>
      <c r="W3710" s="25">
        <f ca="1">f_return_1w(A3710,"0",参数!$B$2)</f>
        <v>-1.94013303769402</v>
      </c>
      <c r="X3710" s="25">
        <f>f_return_1m(A3710,"0",参数!$B$1)</f>
        <v>16.8060533651931</v>
      </c>
      <c r="Y3710" s="25">
        <f>f_return_3m(A3710,0,参数!$B$1)</f>
        <v>29.6640141467728</v>
      </c>
      <c r="Z3710" s="25">
        <f>f_return_6m(A3710,0,参数!B3709)</f>
        <v>24.5929734361611</v>
      </c>
      <c r="AA3710" t="str">
        <f>f_dq_status(A3710,参数!$B$1)</f>
        <v>开放申购|开放赎回</v>
      </c>
      <c r="AB3710" s="17">
        <f ca="1">f_risk_maxdownside(A3710,参数!$B$6,参数!$B$1)</f>
        <v>-39.4304490690033</v>
      </c>
      <c r="AC3710" s="17">
        <f ca="1">f_risk_maxdownside(A3710,参数!$B$4,参数!$B$1)</f>
        <v>-34.6335697399527</v>
      </c>
      <c r="AD3710" t="str">
        <f ca="1">f_risk_maxdownside_date(A3710,参数!$B$6,参数!$B$1)</f>
        <v>20171114-20190103</v>
      </c>
    </row>
    <row r="3711" spans="1:30">
      <c r="A3711" s="15" t="s">
        <v>3739</v>
      </c>
      <c r="B3711" t="str">
        <f>f_info_name(A3711)</f>
        <v>浦银安盛新经济结构</v>
      </c>
      <c r="C3711" t="str">
        <f>f_info_setupdate(A3711)</f>
        <v>2014-05-20</v>
      </c>
      <c r="D3711" s="16">
        <f t="shared" si="57"/>
        <v>2442</v>
      </c>
      <c r="F3711" s="17">
        <f>f_netasset_total(A3711,参数!$B$1,100000000)</f>
        <v>3.2608383528</v>
      </c>
      <c r="G3711" s="17">
        <f ca="1">f_nav_adjustedreturn(A3711,参数!$B$2,参数!$B$1)</f>
        <v>102.765273311897</v>
      </c>
      <c r="H3711" s="17">
        <f ca="1">f_nav_periodreturnrankingper(A3711,参数!$B$2,参数!$B$1,3)</f>
        <v>4.49973530968767</v>
      </c>
      <c r="I3711" s="17">
        <f ca="1">f_nav_adjustedreturn(A3711,参数!$B$3,参数!$B$2)</f>
        <v>61.6424116424116</v>
      </c>
      <c r="J3711" s="17">
        <f ca="1">f_nav_periodreturnrankingper(A3711,参数!$B$3,参数!$B$2,3)</f>
        <v>8.41694537346711</v>
      </c>
      <c r="K3711" s="17">
        <f ca="1">f_nav_adjustedreturn(A3711,参数!$B$4,参数!$B$3)</f>
        <v>-32.2057787174066</v>
      </c>
      <c r="L3711" s="17">
        <f ca="1">f_nav_periodreturnrankingper(A3711,参数!$B$4,参数!$B$3,3)</f>
        <v>96.5982028241335</v>
      </c>
      <c r="M3711" s="17">
        <f ca="1">f_nav_adjustedreturn(A3711,参数!$B$5,参数!$B$4)</f>
        <v>6.87079910380882</v>
      </c>
      <c r="N3711" s="17">
        <f ca="1">f_nav_periodreturnrankingper(A3711,参数!$B$5,参数!$B$4,3)</f>
        <v>67.612293144208</v>
      </c>
      <c r="O3711" s="17">
        <f ca="1">f_nav_adjustedreturn(A3711,参数!$B$6,参数!$B$5)</f>
        <v>5.40752351097178</v>
      </c>
      <c r="P3711" s="17">
        <f ca="1">f_nav_periodreturnrankingper(A3711,参数!$B$6,参数!$B$5,3)</f>
        <v>25.8503401360544</v>
      </c>
      <c r="Q3711" s="25">
        <f>f_return(A3711,1,参数!$B$1-365/2,参数!$B$1)</f>
        <v>120.386771332893</v>
      </c>
      <c r="R3711" s="25">
        <f ca="1">f_return(A3711,1,参数!$B$4,参数!$B$1)</f>
        <v>30.4593073585367</v>
      </c>
      <c r="S3711" s="25">
        <f ca="1">f_return(A3711,1,参数!$B$6,参数!$B$1)</f>
        <v>19.8087795875938</v>
      </c>
      <c r="T3711" t="str">
        <f>f_info_investtype(A3711)</f>
        <v>灵活配置型基金</v>
      </c>
      <c r="U3711" t="str">
        <f>f_info_fundmanager(A3711)</f>
        <v>蒋佳良</v>
      </c>
      <c r="V3711">
        <f>f_info_manager_onthepostdays(A3711,1)</f>
        <v>833</v>
      </c>
      <c r="W3711" s="25">
        <f ca="1">f_return_1w(A3711,"0",参数!$B$2)</f>
        <v>-0.0642673521850972</v>
      </c>
      <c r="X3711" s="25">
        <f>f_return_1m(A3711,"0",参数!$B$1)</f>
        <v>19.7948328267477</v>
      </c>
      <c r="Y3711" s="25">
        <f>f_return_3m(A3711,0,参数!$B$1)</f>
        <v>40.9476978095664</v>
      </c>
      <c r="Z3711" s="25">
        <f>f_return_6m(A3711,0,参数!B3710)</f>
        <v>42.2300263388938</v>
      </c>
      <c r="AA3711" t="str">
        <f>f_dq_status(A3711,参数!$B$1)</f>
        <v>开放申购|开放赎回</v>
      </c>
      <c r="AB3711" s="17">
        <f ca="1">f_risk_maxdownside(A3711,参数!$B$6,参数!$B$1)</f>
        <v>-42.590206185567</v>
      </c>
      <c r="AC3711" s="17">
        <f ca="1">f_risk_maxdownside(A3711,参数!$B$4,参数!$B$1)</f>
        <v>-37.7358490566038</v>
      </c>
      <c r="AD3711" t="str">
        <f ca="1">f_risk_maxdownside_date(A3711,参数!$B$6,参数!$B$1)</f>
        <v>20171114-20190103</v>
      </c>
    </row>
    <row r="3712" spans="1:30">
      <c r="A3712" s="15" t="s">
        <v>3740</v>
      </c>
      <c r="B3712" t="str">
        <f>f_info_name(A3712)</f>
        <v>浦银安盛盛世精选A</v>
      </c>
      <c r="C3712" t="str">
        <f>f_info_setupdate(A3712)</f>
        <v>2014-06-26</v>
      </c>
      <c r="D3712" s="16">
        <f t="shared" si="57"/>
        <v>2405</v>
      </c>
      <c r="F3712" s="17">
        <f>f_netasset_total(A3712,参数!$B$1,100000000)</f>
        <v>7.8092206264</v>
      </c>
      <c r="G3712" s="17">
        <f ca="1">f_nav_adjustedreturn(A3712,参数!$B$2,参数!$B$1)</f>
        <v>27.8123233465235</v>
      </c>
      <c r="H3712" s="17">
        <f ca="1">f_nav_periodreturnrankingper(A3712,参数!$B$2,参数!$B$1,3)</f>
        <v>65.8549497088407</v>
      </c>
      <c r="I3712" s="17">
        <f ca="1">f_nav_adjustedreturn(A3712,参数!$B$3,参数!$B$2)</f>
        <v>26.1768901569187</v>
      </c>
      <c r="J3712" s="17">
        <f ca="1">f_nav_periodreturnrankingper(A3712,参数!$B$3,参数!$B$2,3)</f>
        <v>49.2196209587514</v>
      </c>
      <c r="K3712" s="17">
        <f ca="1">f_nav_adjustedreturn(A3712,参数!$B$4,参数!$B$3)</f>
        <v>-5.84284754869041</v>
      </c>
      <c r="L3712" s="17">
        <f ca="1">f_nav_periodreturnrankingper(A3712,参数!$B$4,参数!$B$3,3)</f>
        <v>33.3119383825417</v>
      </c>
      <c r="M3712" s="17">
        <f ca="1">f_nav_adjustedreturn(A3712,参数!$B$5,参数!$B$4)</f>
        <v>8.19434372733865</v>
      </c>
      <c r="N3712" s="17">
        <f ca="1">f_nav_periodreturnrankingper(A3712,参数!$B$5,参数!$B$4,3)</f>
        <v>61.3869188337273</v>
      </c>
      <c r="O3712" s="17">
        <f ca="1">f_nav_adjustedreturn(A3712,参数!$B$6,参数!$B$5)</f>
        <v>8.05946791862285</v>
      </c>
      <c r="P3712" s="17">
        <f ca="1">f_nav_periodreturnrankingper(A3712,参数!$B$6,参数!$B$5,3)</f>
        <v>19.1836734693878</v>
      </c>
      <c r="Q3712" s="25">
        <f>f_return(A3712,1,参数!$B$1-365/2,参数!$B$1)</f>
        <v>31.5620213040465</v>
      </c>
      <c r="R3712" s="25">
        <f ca="1">f_return(A3712,1,参数!$B$4,参数!$B$1)</f>
        <v>14.9247187067257</v>
      </c>
      <c r="S3712" s="25">
        <f ca="1">f_return(A3712,1,参数!$B$6,参数!$B$1)</f>
        <v>12.0726640257777</v>
      </c>
      <c r="T3712" t="str">
        <f>f_info_investtype(A3712)</f>
        <v>灵活配置型基金</v>
      </c>
      <c r="U3712" t="str">
        <f>f_info_fundmanager(A3712)</f>
        <v>褚艳辉</v>
      </c>
      <c r="V3712">
        <f>f_info_manager_onthepostdays(A3712,1)</f>
        <v>2422</v>
      </c>
      <c r="W3712" s="25">
        <f ca="1">f_return_1w(A3712,"0",参数!$B$2)</f>
        <v>-0.562113546936482</v>
      </c>
      <c r="X3712" s="25">
        <f>f_return_1m(A3712,"0",参数!$B$1)</f>
        <v>4.67592592592592</v>
      </c>
      <c r="Y3712" s="25">
        <f>f_return_3m(A3712,0,参数!$B$1)</f>
        <v>10.8876900441393</v>
      </c>
      <c r="Z3712" s="25">
        <f>f_return_6m(A3712,0,参数!B3711)</f>
        <v>12.4690747154874</v>
      </c>
      <c r="AA3712" t="str">
        <f>f_dq_status(A3712,参数!$B$1)</f>
        <v>暂停大额申购|开放赎回</v>
      </c>
      <c r="AB3712" s="17">
        <f ca="1">f_risk_maxdownside(A3712,参数!$B$6,参数!$B$1)</f>
        <v>-8.77573131094259</v>
      </c>
      <c r="AC3712" s="17">
        <f ca="1">f_risk_maxdownside(A3712,参数!$B$4,参数!$B$1)</f>
        <v>-8.77573131094259</v>
      </c>
      <c r="AD3712" t="str">
        <f ca="1">f_risk_maxdownside_date(A3712,参数!$B$6,参数!$B$1)</f>
        <v>20200226-20200323</v>
      </c>
    </row>
    <row r="3713" spans="1:30">
      <c r="A3713" s="15" t="s">
        <v>3741</v>
      </c>
      <c r="B3713" t="str">
        <f>f_info_name(A3713)</f>
        <v>海富通新内需A</v>
      </c>
      <c r="C3713" t="str">
        <f>f_info_setupdate(A3713)</f>
        <v>2014-11-27</v>
      </c>
      <c r="D3713" s="16">
        <f t="shared" si="57"/>
        <v>2251</v>
      </c>
      <c r="F3713" s="17">
        <f>f_netasset_total(A3713,参数!$B$1,100000000)</f>
        <v>9.038119515</v>
      </c>
      <c r="G3713" s="17">
        <f ca="1">f_nav_adjustedreturn(A3713,参数!$B$2,参数!$B$1)</f>
        <v>14.9586776859504</v>
      </c>
      <c r="H3713" s="17">
        <f ca="1">f_nav_periodreturnrankingper(A3713,参数!$B$2,参数!$B$1,3)</f>
        <v>56.4171122994652</v>
      </c>
      <c r="I3713" s="17">
        <f ca="1">f_nav_adjustedreturn(A3713,参数!$B$3,参数!$B$2)</f>
        <v>11.4248128496968</v>
      </c>
      <c r="J3713" s="17">
        <f ca="1">f_nav_periodreturnrankingper(A3713,参数!$B$3,参数!$B$2,3)</f>
        <v>36.8421052631579</v>
      </c>
      <c r="K3713" s="17">
        <f ca="1">f_nav_adjustedreturn(A3713,参数!$B$4,参数!$B$3)</f>
        <v>-1.40577255332903</v>
      </c>
      <c r="L3713" s="17">
        <f ca="1">f_nav_periodreturnrankingper(A3713,参数!$B$4,参数!$B$3,3)</f>
        <v>63.1111111111111</v>
      </c>
      <c r="M3713" s="17">
        <f ca="1">f_nav_adjustedreturn(A3713,参数!$B$5,参数!$B$4)</f>
        <v>8.39748075577326</v>
      </c>
      <c r="N3713" s="17">
        <f ca="1">f_nav_periodreturnrankingper(A3713,参数!$B$5,参数!$B$4,3)</f>
        <v>32.4324324324324</v>
      </c>
      <c r="O3713" s="17">
        <f ca="1">f_nav_adjustedreturn(A3713,参数!$B$6,参数!$B$5)</f>
        <v>3.54558610709118</v>
      </c>
      <c r="P3713" s="17">
        <f ca="1">f_nav_periodreturnrankingper(A3713,参数!$B$6,参数!$B$5,3)</f>
        <v>44.4444444444444</v>
      </c>
      <c r="Q3713" s="25">
        <f>f_return(A3713,1,参数!$B$1-365/2,参数!$B$1)</f>
        <v>16.4870870125527</v>
      </c>
      <c r="R3713" s="25">
        <f ca="1">f_return(A3713,1,参数!$B$4,参数!$B$1)</f>
        <v>8.08387053522035</v>
      </c>
      <c r="S3713" s="25">
        <f ca="1">f_return(A3713,1,参数!$B$6,参数!$B$1)</f>
        <v>7.16144654916098</v>
      </c>
      <c r="T3713" t="str">
        <f>f_info_investtype(A3713)</f>
        <v>偏债混合型基金</v>
      </c>
      <c r="U3713" t="str">
        <f>f_info_fundmanager(A3713)</f>
        <v>张靖爽,朱斌全</v>
      </c>
      <c r="V3713">
        <f>f_info_manager_onthepostdays(A3713,1)</f>
        <v>644</v>
      </c>
      <c r="W3713" s="25">
        <f ca="1">f_return_1w(A3713,"0",参数!$B$2)</f>
        <v>-0.575184880854574</v>
      </c>
      <c r="X3713" s="25">
        <f>f_return_1m(A3713,"0",参数!$B$1)</f>
        <v>3.49702380952379</v>
      </c>
      <c r="Y3713" s="25">
        <f>f_return_3m(A3713,0,参数!$B$1)</f>
        <v>5.45868081880213</v>
      </c>
      <c r="Z3713" s="25">
        <f>f_return_6m(A3713,0,参数!B3712)</f>
        <v>7.85219399538107</v>
      </c>
      <c r="AA3713" t="str">
        <f>f_dq_status(A3713,参数!$B$1)</f>
        <v>暂停大额申购|开放赎回</v>
      </c>
      <c r="AB3713" s="17">
        <f ca="1">f_risk_maxdownside(A3713,参数!$B$6,参数!$B$1)</f>
        <v>-3.84923817161187</v>
      </c>
      <c r="AC3713" s="17">
        <f ca="1">f_risk_maxdownside(A3713,参数!$B$4,参数!$B$1)</f>
        <v>-3.84923817161187</v>
      </c>
      <c r="AD3713" t="str">
        <f ca="1">f_risk_maxdownside_date(A3713,参数!$B$6,参数!$B$1)</f>
        <v>20200306-20200323</v>
      </c>
    </row>
    <row r="3714" spans="1:30">
      <c r="A3714" s="15" t="s">
        <v>3742</v>
      </c>
      <c r="B3714" t="str">
        <f>f_info_name(A3714)</f>
        <v>海富通改革驱动</v>
      </c>
      <c r="C3714" t="str">
        <f>f_info_setupdate(A3714)</f>
        <v>2016-04-28</v>
      </c>
      <c r="D3714" s="16">
        <f t="shared" si="57"/>
        <v>1733</v>
      </c>
      <c r="F3714" s="17">
        <f>f_netasset_total(A3714,参数!$B$1,100000000)</f>
        <v>55.6121164982</v>
      </c>
      <c r="G3714" s="17">
        <f ca="1">f_nav_adjustedreturn(A3714,参数!$B$2,参数!$B$1)</f>
        <v>94.98978774946</v>
      </c>
      <c r="H3714" s="17">
        <f ca="1">f_nav_periodreturnrankingper(A3714,参数!$B$2,参数!$B$1,3)</f>
        <v>7.35839068290101</v>
      </c>
      <c r="I3714" s="17">
        <f ca="1">f_nav_adjustedreturn(A3714,参数!$B$3,参数!$B$2)</f>
        <v>81.4094775212637</v>
      </c>
      <c r="J3714" s="17">
        <f ca="1">f_nav_periodreturnrankingper(A3714,参数!$B$3,参数!$B$2,3)</f>
        <v>2.45261984392419</v>
      </c>
      <c r="K3714" s="17">
        <f ca="1">f_nav_adjustedreturn(A3714,参数!$B$4,参数!$B$3)</f>
        <v>-25.5877034358047</v>
      </c>
      <c r="L3714" s="17">
        <f ca="1">f_nav_periodreturnrankingper(A3714,参数!$B$4,参数!$B$3,3)</f>
        <v>84.788189987163</v>
      </c>
      <c r="M3714" s="17">
        <f ca="1">f_nav_adjustedreturn(A3714,参数!$B$5,参数!$B$4)</f>
        <v>18.8351008159565</v>
      </c>
      <c r="N3714" s="17">
        <f ca="1">f_nav_periodreturnrankingper(A3714,参数!$B$5,参数!$B$4,3)</f>
        <v>25.1379038613081</v>
      </c>
      <c r="O3714" s="17">
        <f ca="1">f_nav_adjustedreturn(A3714,参数!$B$6,参数!$B$5)</f>
        <v>0</v>
      </c>
      <c r="P3714" s="17">
        <f ca="1">f_nav_periodreturnrankingper(A3714,参数!$B$6,参数!$B$5,3)</f>
        <v>0</v>
      </c>
      <c r="Q3714" s="25">
        <f>f_return(A3714,1,参数!$B$1-365/2,参数!$B$1)</f>
        <v>81.2674733380049</v>
      </c>
      <c r="R3714" s="25">
        <f ca="1">f_return(A3714,1,参数!$B$4,参数!$B$1)</f>
        <v>38.0313330574074</v>
      </c>
      <c r="S3714" s="25">
        <f ca="1">f_return(A3714,1,参数!$B$6,参数!$B$1)</f>
        <v>0</v>
      </c>
      <c r="T3714" t="str">
        <f>f_info_investtype(A3714)</f>
        <v>灵活配置型基金</v>
      </c>
      <c r="U3714" t="str">
        <f>f_info_fundmanager(A3714)</f>
        <v>周雪军</v>
      </c>
      <c r="V3714">
        <f>f_info_manager_onthepostdays(A3714,1)</f>
        <v>1750</v>
      </c>
      <c r="W3714" s="25">
        <f ca="1">f_return_1w(A3714,"0",参数!$B$2)</f>
        <v>1.0832769126608</v>
      </c>
      <c r="X3714" s="25">
        <f>f_return_1m(A3714,"0",参数!$B$1)</f>
        <v>12.5537403267412</v>
      </c>
      <c r="Y3714" s="25">
        <f>f_return_3m(A3714,0,参数!$B$1)</f>
        <v>21.6039068963842</v>
      </c>
      <c r="Z3714" s="25">
        <f>f_return_6m(A3714,0,参数!B3713)</f>
        <v>29.6043636036004</v>
      </c>
      <c r="AA3714" t="str">
        <f>f_dq_status(A3714,参数!$B$1)</f>
        <v>开放申购|开放赎回</v>
      </c>
      <c r="AB3714" s="17">
        <f ca="1">f_risk_maxdownside(A3714,参数!$B$6,参数!$B$1)</f>
        <v>-30.4464285714286</v>
      </c>
      <c r="AC3714" s="17">
        <f ca="1">f_risk_maxdownside(A3714,参数!$B$4,参数!$B$1)</f>
        <v>-30.0089847259659</v>
      </c>
      <c r="AD3714" t="str">
        <f ca="1">f_risk_maxdownside_date(A3714,参数!$B$6,参数!$B$1)</f>
        <v>20171114-20190103</v>
      </c>
    </row>
    <row r="3715" spans="1:30">
      <c r="A3715" s="15" t="s">
        <v>3743</v>
      </c>
      <c r="B3715" t="str">
        <f>f_info_name(A3715)</f>
        <v>海富通富祥</v>
      </c>
      <c r="C3715" t="str">
        <f>f_info_setupdate(A3715)</f>
        <v>2016-07-27</v>
      </c>
      <c r="D3715" s="16">
        <f t="shared" ref="D3715:D3778" si="58">DATEDIF(C3715,"2021-1-25","d")</f>
        <v>1643</v>
      </c>
      <c r="F3715" s="17">
        <f>f_netasset_total(A3715,参数!$B$1,100000000)</f>
        <v>6.4979836939</v>
      </c>
      <c r="G3715" s="17">
        <f ca="1">f_nav_adjustedreturn(A3715,参数!$B$2,参数!$B$1)</f>
        <v>20.5220522052205</v>
      </c>
      <c r="H3715" s="17">
        <f ca="1">f_nav_periodreturnrankingper(A3715,参数!$B$2,参数!$B$1,3)</f>
        <v>27.2727272727273</v>
      </c>
      <c r="I3715" s="17">
        <f ca="1">f_nav_adjustedreturn(A3715,参数!$B$3,参数!$B$2)</f>
        <v>7.86407766990291</v>
      </c>
      <c r="J3715" s="17">
        <f ca="1">f_nav_periodreturnrankingper(A3715,参数!$B$3,参数!$B$2,3)</f>
        <v>64.9122807017544</v>
      </c>
      <c r="K3715" s="17">
        <f ca="1">f_nav_adjustedreturn(A3715,参数!$B$4,参数!$B$3)</f>
        <v>6.73575129533679</v>
      </c>
      <c r="L3715" s="17">
        <f ca="1">f_nav_periodreturnrankingper(A3715,参数!$B$4,参数!$B$3,3)</f>
        <v>5.33333333333333</v>
      </c>
      <c r="M3715" s="17">
        <f ca="1">f_nav_adjustedreturn(A3715,参数!$B$5,参数!$B$4)</f>
        <v>-2.82258064516129</v>
      </c>
      <c r="N3715" s="17">
        <f ca="1">f_nav_periodreturnrankingper(A3715,参数!$B$5,参数!$B$4,3)</f>
        <v>98.1981981981982</v>
      </c>
      <c r="O3715" s="17">
        <f ca="1">f_nav_adjustedreturn(A3715,参数!$B$6,参数!$B$5)</f>
        <v>0</v>
      </c>
      <c r="P3715" s="17">
        <f ca="1">f_nav_periodreturnrankingper(A3715,参数!$B$6,参数!$B$5,3)</f>
        <v>0</v>
      </c>
      <c r="Q3715" s="25">
        <f>f_return(A3715,1,参数!$B$1-365/2,参数!$B$1)</f>
        <v>23.6720339591441</v>
      </c>
      <c r="R3715" s="25">
        <f ca="1">f_return(A3715,1,参数!$B$4,参数!$B$1)</f>
        <v>11.5255799152056</v>
      </c>
      <c r="S3715" s="25">
        <f ca="1">f_return(A3715,1,参数!$B$6,参数!$B$1)</f>
        <v>0</v>
      </c>
      <c r="T3715" t="str">
        <f>f_info_investtype(A3715)</f>
        <v>偏债混合型基金</v>
      </c>
      <c r="U3715" t="str">
        <f>f_info_fundmanager(A3715)</f>
        <v>朱斌全,夏妍妍</v>
      </c>
      <c r="V3715">
        <f>f_info_manager_onthepostdays(A3715,1)</f>
        <v>485</v>
      </c>
      <c r="W3715" s="25">
        <f ca="1">f_return_1w(A3715,"0",参数!$B$2)</f>
        <v>-0.626118067978544</v>
      </c>
      <c r="X3715" s="25">
        <f>f_return_1m(A3715,"0",参数!$B$1)</f>
        <v>5.26729559748427</v>
      </c>
      <c r="Y3715" s="25">
        <f>f_return_3m(A3715,0,参数!$B$1)</f>
        <v>8.24575586095391</v>
      </c>
      <c r="Z3715" s="25">
        <f>f_return_6m(A3715,0,参数!B3714)</f>
        <v>11.0837438423645</v>
      </c>
      <c r="AA3715" t="str">
        <f>f_dq_status(A3715,参数!$B$1)</f>
        <v>暂停大额申购|开放赎回</v>
      </c>
      <c r="AB3715" s="17">
        <f ca="1">f_risk_maxdownside(A3715,参数!$B$6,参数!$B$1)</f>
        <v>-5.23715415019763</v>
      </c>
      <c r="AC3715" s="17">
        <f ca="1">f_risk_maxdownside(A3715,参数!$B$4,参数!$B$1)</f>
        <v>-5.06550218340612</v>
      </c>
      <c r="AD3715" t="str">
        <f ca="1">f_risk_maxdownside_date(A3715,参数!$B$6,参数!$B$1)</f>
        <v>20161112-20171128</v>
      </c>
    </row>
    <row r="3716" spans="1:30">
      <c r="A3716" s="15" t="s">
        <v>3744</v>
      </c>
      <c r="B3716" t="str">
        <f>f_info_name(A3716)</f>
        <v>海富通瑞丰</v>
      </c>
      <c r="C3716" t="str">
        <f>f_info_setupdate(A3716)</f>
        <v>2016-08-15</v>
      </c>
      <c r="D3716" s="16">
        <f t="shared" si="58"/>
        <v>1624</v>
      </c>
      <c r="F3716" s="17">
        <f>f_netasset_total(A3716,参数!$B$1,100000000)</f>
        <v>2.180157666</v>
      </c>
      <c r="G3716" s="17">
        <f ca="1">f_nav_adjustedreturn(A3716,参数!$B$2,参数!$B$1)</f>
        <v>3.28313534748856</v>
      </c>
      <c r="H3716" s="17">
        <f ca="1">f_nav_periodreturnrankingper(A3716,参数!$B$2,参数!$B$1,3)</f>
        <v>84.9056603773585</v>
      </c>
      <c r="I3716" s="17">
        <f ca="1">f_nav_adjustedreturn(A3716,参数!$B$3,参数!$B$2)</f>
        <v>4.10945564319796</v>
      </c>
      <c r="J3716" s="17">
        <f ca="1">f_nav_periodreturnrankingper(A3716,参数!$B$3,参数!$B$2,3)</f>
        <v>87.2340425531915</v>
      </c>
      <c r="K3716" s="17">
        <f ca="1">f_nav_adjustedreturn(A3716,参数!$B$4,参数!$B$3)</f>
        <v>5.89771289225994</v>
      </c>
      <c r="L3716" s="17">
        <f ca="1">f_nav_periodreturnrankingper(A3716,参数!$B$4,参数!$B$3,3)</f>
        <v>8.1145584725537</v>
      </c>
      <c r="M3716" s="17">
        <f ca="1">f_nav_adjustedreturn(A3716,参数!$B$5,参数!$B$4)</f>
        <v>0.832253693351967</v>
      </c>
      <c r="N3716" s="17">
        <f ca="1">f_nav_periodreturnrankingper(A3716,参数!$B$5,参数!$B$4,3)</f>
        <v>88.6740331491713</v>
      </c>
      <c r="O3716" s="17">
        <f ca="1">f_nav_adjustedreturn(A3716,参数!$B$6,参数!$B$5)</f>
        <v>0</v>
      </c>
      <c r="P3716" s="17">
        <f ca="1">f_nav_periodreturnrankingper(A3716,参数!$B$6,参数!$B$5,3)</f>
        <v>0</v>
      </c>
      <c r="Q3716" s="25">
        <f>f_return(A3716,1,参数!$B$1-365/2,参数!$B$1)</f>
        <v>2.91899206949999</v>
      </c>
      <c r="R3716" s="25">
        <f ca="1">f_return(A3716,1,参数!$B$4,参数!$B$1)</f>
        <v>4.42029152475534</v>
      </c>
      <c r="S3716" s="25">
        <f ca="1">f_return(A3716,1,参数!$B$6,参数!$B$1)</f>
        <v>0</v>
      </c>
      <c r="T3716" t="str">
        <f>f_info_investtype(A3716)</f>
        <v>混合债券型二级基金</v>
      </c>
      <c r="U3716" t="str">
        <f>f_info_fundmanager(A3716)</f>
        <v>刘田</v>
      </c>
      <c r="V3716">
        <f>f_info_manager_onthepostdays(A3716,1)</f>
        <v>220</v>
      </c>
      <c r="W3716" s="25">
        <f ca="1">f_return_1w(A3716,"0",参数!$B$2)</f>
        <v>0.168649864143166</v>
      </c>
      <c r="X3716" s="25">
        <f>f_return_1m(A3716,"0",参数!$B$1)</f>
        <v>0.582984150118415</v>
      </c>
      <c r="Y3716" s="25">
        <f>f_return_3m(A3716,0,参数!$B$1)</f>
        <v>1.45167217934582</v>
      </c>
      <c r="Z3716" s="25">
        <f>f_return_6m(A3716,0,参数!B3715)</f>
        <v>1.19540229885059</v>
      </c>
      <c r="AA3716" t="str">
        <f>f_dq_status(A3716,参数!$B$1)</f>
        <v>开放申购|开放赎回</v>
      </c>
      <c r="AB3716" s="17">
        <f ca="1">f_risk_maxdownside(A3716,参数!$B$6,参数!$B$1)</f>
        <v>-4.22576258014378</v>
      </c>
      <c r="AC3716" s="17">
        <f ca="1">f_risk_maxdownside(A3716,参数!$B$4,参数!$B$1)</f>
        <v>-2.7027027027027</v>
      </c>
      <c r="AD3716" t="str">
        <f ca="1">f_risk_maxdownside_date(A3716,参数!$B$6,参数!$B$1)</f>
        <v>20161105-20170519</v>
      </c>
    </row>
    <row r="3717" spans="1:30">
      <c r="A3717" s="15" t="s">
        <v>3745</v>
      </c>
      <c r="B3717" t="str">
        <f>f_info_name(A3717)</f>
        <v>海富通沪港深</v>
      </c>
      <c r="C3717" t="str">
        <f>f_info_setupdate(A3717)</f>
        <v>2016-11-11</v>
      </c>
      <c r="D3717" s="16">
        <f t="shared" si="58"/>
        <v>1536</v>
      </c>
      <c r="F3717" s="17">
        <f>f_netasset_total(A3717,参数!$B$1,100000000)</f>
        <v>2.2834455627</v>
      </c>
      <c r="G3717" s="17">
        <f ca="1">f_nav_adjustedreturn(A3717,参数!$B$2,参数!$B$1)</f>
        <v>63.782957585021</v>
      </c>
      <c r="H3717" s="17">
        <f ca="1">f_nav_periodreturnrankingper(A3717,参数!$B$2,参数!$B$1,3)</f>
        <v>31.0746426680784</v>
      </c>
      <c r="I3717" s="17">
        <f ca="1">f_nav_adjustedreturn(A3717,参数!$B$3,参数!$B$2)</f>
        <v>22.495787305748</v>
      </c>
      <c r="J3717" s="17">
        <f ca="1">f_nav_periodreturnrankingper(A3717,参数!$B$3,参数!$B$2,3)</f>
        <v>54.2920847268673</v>
      </c>
      <c r="K3717" s="17">
        <f ca="1">f_nav_adjustedreturn(A3717,参数!$B$4,参数!$B$3)</f>
        <v>-23.4704112337011</v>
      </c>
      <c r="L3717" s="17">
        <f ca="1">f_nav_periodreturnrankingper(A3717,参数!$B$4,参数!$B$3,3)</f>
        <v>78.9473684210526</v>
      </c>
      <c r="M3717" s="17">
        <f ca="1">f_nav_adjustedreturn(A3717,参数!$B$5,参数!$B$4)</f>
        <v>40.0916152160924</v>
      </c>
      <c r="N3717" s="17">
        <f ca="1">f_nav_periodreturnrankingper(A3717,参数!$B$5,参数!$B$4,3)</f>
        <v>4.88573680063042</v>
      </c>
      <c r="O3717" s="17">
        <f ca="1">f_nav_adjustedreturn(A3717,参数!$B$6,参数!$B$5)</f>
        <v>0</v>
      </c>
      <c r="P3717" s="17">
        <f ca="1">f_nav_periodreturnrankingper(A3717,参数!$B$6,参数!$B$5,3)</f>
        <v>0</v>
      </c>
      <c r="Q3717" s="25">
        <f>f_return(A3717,1,参数!$B$1-365/2,参数!$B$1)</f>
        <v>76.537119252984</v>
      </c>
      <c r="R3717" s="25">
        <f ca="1">f_return(A3717,1,参数!$B$4,参数!$B$1)</f>
        <v>15.3496934646448</v>
      </c>
      <c r="S3717" s="25">
        <f ca="1">f_return(A3717,1,参数!$B$6,参数!$B$1)</f>
        <v>0</v>
      </c>
      <c r="T3717" t="str">
        <f>f_info_investtype(A3717)</f>
        <v>灵活配置型基金</v>
      </c>
      <c r="U3717" t="str">
        <f>f_info_fundmanager(A3717)</f>
        <v>王智慧,高峥,周雪军</v>
      </c>
      <c r="V3717">
        <f>f_info_manager_onthepostdays(A3717,1)</f>
        <v>1534</v>
      </c>
      <c r="W3717" s="25">
        <f ca="1">f_return_1w(A3717,"0",参数!$B$2)</f>
        <v>-6.07278730887948</v>
      </c>
      <c r="X3717" s="25">
        <f>f_return_1m(A3717,"0",参数!$B$1)</f>
        <v>23.1666666666667</v>
      </c>
      <c r="Y3717" s="25">
        <f>f_return_3m(A3717,0,参数!$B$1)</f>
        <v>27.8394178000477</v>
      </c>
      <c r="Z3717" s="25">
        <f>f_return_6m(A3717,0,参数!B3716)</f>
        <v>22.2937996088807</v>
      </c>
      <c r="AA3717" t="str">
        <f>f_dq_status(A3717,参数!$B$1)</f>
        <v>开放申购|开放赎回</v>
      </c>
      <c r="AB3717" s="17">
        <f ca="1">f_risk_maxdownside(A3717,参数!$B$6,参数!$B$1)</f>
        <v>-28.345344072347</v>
      </c>
      <c r="AC3717" s="17">
        <f ca="1">f_risk_maxdownside(A3717,参数!$B$4,参数!$B$1)</f>
        <v>-27.9073073642309</v>
      </c>
      <c r="AD3717" t="str">
        <f ca="1">f_risk_maxdownside_date(A3717,参数!$B$6,参数!$B$1)</f>
        <v>20180124-20190103</v>
      </c>
    </row>
    <row r="3718" spans="1:30">
      <c r="A3718" s="15" t="s">
        <v>3746</v>
      </c>
      <c r="B3718" t="str">
        <f>f_info_name(A3718)</f>
        <v>新华优选消费</v>
      </c>
      <c r="C3718" t="str">
        <f>f_info_setupdate(A3718)</f>
        <v>2012-06-13</v>
      </c>
      <c r="D3718" s="16">
        <f t="shared" si="58"/>
        <v>3148</v>
      </c>
      <c r="F3718" s="17">
        <f>f_netasset_total(A3718,参数!$B$1,100000000)</f>
        <v>1.8899159024</v>
      </c>
      <c r="G3718" s="17">
        <f ca="1">f_nav_adjustedreturn(A3718,参数!$B$2,参数!$B$1)</f>
        <v>115.835829838226</v>
      </c>
      <c r="H3718" s="17">
        <f ca="1">f_nav_periodreturnrankingper(A3718,参数!$B$2,参数!$B$1,3)</f>
        <v>3.23846908734053</v>
      </c>
      <c r="I3718" s="17">
        <f ca="1">f_nav_adjustedreturn(A3718,参数!$B$3,参数!$B$2)</f>
        <v>23.9970282317979</v>
      </c>
      <c r="J3718" s="17">
        <f ca="1">f_nav_periodreturnrankingper(A3718,参数!$B$3,参数!$B$2,3)</f>
        <v>86.6391184573003</v>
      </c>
      <c r="K3718" s="17">
        <f ca="1">f_nav_adjustedreturn(A3718,参数!$B$4,参数!$B$3)</f>
        <v>-2.1090909090909</v>
      </c>
      <c r="L3718" s="17">
        <f ca="1">f_nav_periodreturnrankingper(A3718,参数!$B$4,参数!$B$3,3)</f>
        <v>1.3745704467354</v>
      </c>
      <c r="M3718" s="17">
        <f ca="1">f_nav_adjustedreturn(A3718,参数!$B$5,参数!$B$4)</f>
        <v>2.91044776119401</v>
      </c>
      <c r="N3718" s="17">
        <f ca="1">f_nav_periodreturnrankingper(A3718,参数!$B$5,参数!$B$4,3)</f>
        <v>88.9105058365759</v>
      </c>
      <c r="O3718" s="17">
        <f ca="1">f_nav_adjustedreturn(A3718,参数!$B$6,参数!$B$5)</f>
        <v>6.01628587240098</v>
      </c>
      <c r="P3718" s="17">
        <f ca="1">f_nav_periodreturnrankingper(A3718,参数!$B$6,参数!$B$5,3)</f>
        <v>39.6659707724426</v>
      </c>
      <c r="Q3718" s="25">
        <f>f_return(A3718,1,参数!$B$1-365/2,参数!$B$1)</f>
        <v>149.941366139486</v>
      </c>
      <c r="R3718" s="25">
        <f ca="1">f_return(A3718,1,参数!$B$4,参数!$B$1)</f>
        <v>37.8156422638185</v>
      </c>
      <c r="S3718" s="25">
        <f ca="1">f_return(A3718,1,参数!$B$6,参数!$B$1)</f>
        <v>23.2551925615438</v>
      </c>
      <c r="T3718" t="str">
        <f>f_info_investtype(A3718)</f>
        <v>偏股混合型基金</v>
      </c>
      <c r="U3718" t="str">
        <f>f_info_fundmanager(A3718)</f>
        <v>付伟</v>
      </c>
      <c r="V3718">
        <f>f_info_manager_onthepostdays(A3718,1)</f>
        <v>122</v>
      </c>
      <c r="W3718" s="25">
        <f ca="1">f_return_1w(A3718,"0",参数!$B$2)</f>
        <v>-2.51168224299066</v>
      </c>
      <c r="X3718" s="25">
        <f>f_return_1m(A3718,"0",参数!$B$1)</f>
        <v>13.4582677165354</v>
      </c>
      <c r="Y3718" s="25">
        <f>f_return_3m(A3718,0,参数!$B$1)</f>
        <v>32.0491202346041</v>
      </c>
      <c r="Z3718" s="25">
        <f>f_return_6m(A3718,0,参数!B3717)</f>
        <v>51.0334728033473</v>
      </c>
      <c r="AA3718" t="str">
        <f>f_dq_status(A3718,参数!$B$1)</f>
        <v>开放申购|开放赎回</v>
      </c>
      <c r="AB3718" s="17">
        <f ca="1">f_risk_maxdownside(A3718,参数!$B$6,参数!$B$1)</f>
        <v>-24.3606138107417</v>
      </c>
      <c r="AC3718" s="17">
        <f ca="1">f_risk_maxdownside(A3718,参数!$B$4,参数!$B$1)</f>
        <v>-17.5034867503487</v>
      </c>
      <c r="AD3718" t="str">
        <f ca="1">f_risk_maxdownside_date(A3718,参数!$B$6,参数!$B$1)</f>
        <v>20171114-20181018</v>
      </c>
    </row>
    <row r="3719" spans="1:30">
      <c r="A3719" s="15" t="s">
        <v>3747</v>
      </c>
      <c r="B3719" t="str">
        <f>f_info_name(A3719)</f>
        <v>新华行业轮换配置A</v>
      </c>
      <c r="C3719" t="str">
        <f>f_info_setupdate(A3719)</f>
        <v>2013-06-05</v>
      </c>
      <c r="D3719" s="16">
        <f t="shared" si="58"/>
        <v>2791</v>
      </c>
      <c r="F3719" s="17">
        <f>f_netasset_total(A3719,参数!$B$1,100000000)</f>
        <v>10.2876887757</v>
      </c>
      <c r="G3719" s="17">
        <f ca="1">f_nav_adjustedreturn(A3719,参数!$B$2,参数!$B$1)</f>
        <v>52.2899884925201</v>
      </c>
      <c r="H3719" s="17">
        <f ca="1">f_nav_periodreturnrankingper(A3719,参数!$B$2,参数!$B$1,3)</f>
        <v>42.0328215987295</v>
      </c>
      <c r="I3719" s="17">
        <f ca="1">f_nav_adjustedreturn(A3719,参数!$B$3,参数!$B$2)</f>
        <v>27.9823269513991</v>
      </c>
      <c r="J3719" s="17">
        <f ca="1">f_nav_periodreturnrankingper(A3719,参数!$B$3,参数!$B$2,3)</f>
        <v>46.5997770345596</v>
      </c>
      <c r="K3719" s="17">
        <f ca="1">f_nav_adjustedreturn(A3719,参数!$B$4,参数!$B$3)</f>
        <v>-20.8624708624708</v>
      </c>
      <c r="L3719" s="17">
        <f ca="1">f_nav_periodreturnrankingper(A3719,参数!$B$4,参数!$B$3,3)</f>
        <v>68.806161745828</v>
      </c>
      <c r="M3719" s="17">
        <f ca="1">f_nav_adjustedreturn(A3719,参数!$B$5,参数!$B$4)</f>
        <v>21.7605633802817</v>
      </c>
      <c r="N3719" s="17">
        <f ca="1">f_nav_periodreturnrankingper(A3719,参数!$B$5,参数!$B$4,3)</f>
        <v>19.9369582348306</v>
      </c>
      <c r="O3719" s="17">
        <f ca="1">f_nav_adjustedreturn(A3719,参数!$B$6,参数!$B$5)</f>
        <v>13.005551149881</v>
      </c>
      <c r="P3719" s="17">
        <f ca="1">f_nav_periodreturnrankingper(A3719,参数!$B$6,参数!$B$5,3)</f>
        <v>10.0680272108844</v>
      </c>
      <c r="Q3719" s="25">
        <f>f_return(A3719,1,参数!$B$1-365/2,参数!$B$1)</f>
        <v>40.4815263366249</v>
      </c>
      <c r="R3719" s="25">
        <f ca="1">f_return(A3719,1,参数!$B$4,参数!$B$1)</f>
        <v>15.5253717044842</v>
      </c>
      <c r="S3719" s="25">
        <f ca="1">f_return(A3719,1,参数!$B$6,参数!$B$1)</f>
        <v>15.9660083084114</v>
      </c>
      <c r="T3719" t="str">
        <f>f_info_investtype(A3719)</f>
        <v>灵活配置型基金</v>
      </c>
      <c r="U3719" t="str">
        <f>f_info_fundmanager(A3719)</f>
        <v>赵强,申峰旗</v>
      </c>
      <c r="V3719">
        <f>f_info_manager_onthepostdays(A3719,1)</f>
        <v>261</v>
      </c>
      <c r="W3719" s="25">
        <f ca="1">f_return_1w(A3719,"0",参数!$B$2)</f>
        <v>0.230680507497121</v>
      </c>
      <c r="X3719" s="25">
        <f>f_return_1m(A3719,"0",参数!$B$1)</f>
        <v>5.2824184566428</v>
      </c>
      <c r="Y3719" s="25">
        <f>f_return_3m(A3719,0,参数!$B$1)</f>
        <v>9.73466003316749</v>
      </c>
      <c r="Z3719" s="25">
        <f>f_return_6m(A3719,0,参数!B3718)</f>
        <v>5.92887029288701</v>
      </c>
      <c r="AA3719" t="str">
        <f>f_dq_status(A3719,参数!$B$1)</f>
        <v>开放申购|开放赎回</v>
      </c>
      <c r="AB3719" s="17">
        <f ca="1">f_risk_maxdownside(A3719,参数!$B$6,参数!$B$1)</f>
        <v>-25.1012145748988</v>
      </c>
      <c r="AC3719" s="17">
        <f ca="1">f_risk_maxdownside(A3719,参数!$B$4,参数!$B$1)</f>
        <v>-25.1012145748988</v>
      </c>
      <c r="AD3719" t="str">
        <f ca="1">f_risk_maxdownside_date(A3719,参数!$B$6,参数!$B$1)</f>
        <v>20180127-20181018</v>
      </c>
    </row>
    <row r="3720" spans="1:30">
      <c r="A3720" s="15" t="s">
        <v>3748</v>
      </c>
      <c r="B3720" t="str">
        <f>f_info_name(A3720)</f>
        <v>新华趋势领航</v>
      </c>
      <c r="C3720" t="str">
        <f>f_info_setupdate(A3720)</f>
        <v>2013-09-11</v>
      </c>
      <c r="D3720" s="16">
        <f t="shared" si="58"/>
        <v>2693</v>
      </c>
      <c r="F3720" s="17">
        <f>f_netasset_total(A3720,参数!$B$1,100000000)</f>
        <v>7.7325251603</v>
      </c>
      <c r="G3720" s="17">
        <f ca="1">f_nav_adjustedreturn(A3720,参数!$B$2,参数!$B$1)</f>
        <v>52.8987240829346</v>
      </c>
      <c r="H3720" s="17">
        <f ca="1">f_nav_periodreturnrankingper(A3720,参数!$B$2,参数!$B$1,3)</f>
        <v>74.5829244357213</v>
      </c>
      <c r="I3720" s="17">
        <f ca="1">f_nav_adjustedreturn(A3720,参数!$B$3,参数!$B$2)</f>
        <v>62.2250970245796</v>
      </c>
      <c r="J3720" s="17">
        <f ca="1">f_nav_periodreturnrankingper(A3720,参数!$B$3,参数!$B$2,3)</f>
        <v>16.6666666666667</v>
      </c>
      <c r="K3720" s="17">
        <f ca="1">f_nav_adjustedreturn(A3720,参数!$B$4,参数!$B$3)</f>
        <v>-24.8420029168692</v>
      </c>
      <c r="L3720" s="17">
        <f ca="1">f_nav_periodreturnrankingper(A3720,参数!$B$4,参数!$B$3,3)</f>
        <v>53.7800687285223</v>
      </c>
      <c r="M3720" s="17">
        <f ca="1">f_nav_adjustedreturn(A3720,参数!$B$5,参数!$B$4)</f>
        <v>15.1195108393552</v>
      </c>
      <c r="N3720" s="17">
        <f ca="1">f_nav_periodreturnrankingper(A3720,参数!$B$5,参数!$B$4,3)</f>
        <v>65.1750972762646</v>
      </c>
      <c r="O3720" s="17">
        <f ca="1">f_nav_adjustedreturn(A3720,参数!$B$6,参数!$B$5)</f>
        <v>14.1839717325228</v>
      </c>
      <c r="P3720" s="17">
        <f ca="1">f_nav_periodreturnrankingper(A3720,参数!$B$6,参数!$B$5,3)</f>
        <v>13.9874739039666</v>
      </c>
      <c r="Q3720" s="25">
        <f>f_return(A3720,1,参数!$B$1-365/2,参数!$B$1)</f>
        <v>68.2525042222726</v>
      </c>
      <c r="R3720" s="25">
        <f ca="1">f_return(A3720,1,参数!$B$4,参数!$B$1)</f>
        <v>23.0505141304372</v>
      </c>
      <c r="S3720" s="25">
        <f ca="1">f_return(A3720,1,参数!$B$6,参数!$B$1)</f>
        <v>19.3943557942324</v>
      </c>
      <c r="T3720" t="str">
        <f>f_info_investtype(A3720)</f>
        <v>偏股混合型基金</v>
      </c>
      <c r="U3720" t="str">
        <f>f_info_fundmanager(A3720)</f>
        <v>栾超,申峰旗</v>
      </c>
      <c r="V3720">
        <f>f_info_manager_onthepostdays(A3720,1)</f>
        <v>261</v>
      </c>
      <c r="W3720" s="25">
        <f ca="1">f_return_1w(A3720,"0",参数!$B$2)</f>
        <v>0.360144057623044</v>
      </c>
      <c r="X3720" s="25">
        <f>f_return_1m(A3720,"0",参数!$B$1)</f>
        <v>10.1925287356322</v>
      </c>
      <c r="Y3720" s="25">
        <f>f_return_3m(A3720,0,参数!$B$1)</f>
        <v>25.6043236161153</v>
      </c>
      <c r="Z3720" s="25">
        <f>f_return_6m(A3720,0,参数!B3719)</f>
        <v>20.6233681462141</v>
      </c>
      <c r="AA3720" t="str">
        <f>f_dq_status(A3720,参数!$B$1)</f>
        <v>开放申购|开放赎回</v>
      </c>
      <c r="AB3720" s="17">
        <f ca="1">f_risk_maxdownside(A3720,参数!$B$6,参数!$B$1)</f>
        <v>-30.1303718010623</v>
      </c>
      <c r="AC3720" s="17">
        <f ca="1">f_risk_maxdownside(A3720,参数!$B$4,参数!$B$1)</f>
        <v>-30.1303718010623</v>
      </c>
      <c r="AD3720" t="str">
        <f ca="1">f_risk_maxdownside_date(A3720,参数!$B$6,参数!$B$1)</f>
        <v>20180127-20181018</v>
      </c>
    </row>
    <row r="3721" spans="1:30">
      <c r="A3721" s="15" t="s">
        <v>3749</v>
      </c>
      <c r="B3721" t="str">
        <f>f_info_name(A3721)</f>
        <v>新华增怡A</v>
      </c>
      <c r="C3721" t="str">
        <f>f_info_setupdate(A3721)</f>
        <v>2013-12-04</v>
      </c>
      <c r="D3721" s="16">
        <f t="shared" si="58"/>
        <v>2609</v>
      </c>
      <c r="F3721" s="17">
        <f>f_netasset_total(A3721,参数!$B$1,100000000)</f>
        <v>0.6967510531</v>
      </c>
      <c r="G3721" s="17">
        <f ca="1">f_nav_adjustedreturn(A3721,参数!$B$2,参数!$B$1)</f>
        <v>-0.382051698910747</v>
      </c>
      <c r="H3721" s="17">
        <f ca="1">f_nav_periodreturnrankingper(A3721,参数!$B$2,参数!$B$1,3)</f>
        <v>97.7358490566038</v>
      </c>
      <c r="I3721" s="17">
        <f ca="1">f_nav_adjustedreturn(A3721,参数!$B$3,参数!$B$2)</f>
        <v>7.2350069735007</v>
      </c>
      <c r="J3721" s="17">
        <f ca="1">f_nav_periodreturnrankingper(A3721,参数!$B$3,参数!$B$2,3)</f>
        <v>59.5744680851064</v>
      </c>
      <c r="K3721" s="17">
        <f ca="1">f_nav_adjustedreturn(A3721,参数!$B$4,参数!$B$3)</f>
        <v>-3.83100008382933</v>
      </c>
      <c r="L3721" s="17">
        <f ca="1">f_nav_periodreturnrankingper(A3721,参数!$B$4,参数!$B$3,3)</f>
        <v>77.326968973747</v>
      </c>
      <c r="M3721" s="17">
        <f ca="1">f_nav_adjustedreturn(A3721,参数!$B$5,参数!$B$4)</f>
        <v>9.58188577946767</v>
      </c>
      <c r="N3721" s="17">
        <f ca="1">f_nav_periodreturnrankingper(A3721,参数!$B$5,参数!$B$4,3)</f>
        <v>7.18232044198895</v>
      </c>
      <c r="O3721" s="17">
        <f ca="1">f_nav_adjustedreturn(A3721,参数!$B$6,参数!$B$5)</f>
        <v>6.81818181818182</v>
      </c>
      <c r="P3721" s="17">
        <f ca="1">f_nav_periodreturnrankingper(A3721,参数!$B$6,参数!$B$5,3)</f>
        <v>2.96610169491525</v>
      </c>
      <c r="Q3721" s="25">
        <f>f_return(A3721,1,参数!$B$1-365/2,参数!$B$1)</f>
        <v>-0.226229948542245</v>
      </c>
      <c r="R3721" s="25">
        <f ca="1">f_return(A3721,1,参数!$B$4,参数!$B$1)</f>
        <v>0.901943438809205</v>
      </c>
      <c r="S3721" s="25">
        <f ca="1">f_return(A3721,1,参数!$B$6,参数!$B$1)</f>
        <v>3.70957619498009</v>
      </c>
      <c r="T3721" t="str">
        <f>f_info_investtype(A3721)</f>
        <v>混合债券型二级基金</v>
      </c>
      <c r="U3721" t="str">
        <f>f_info_fundmanager(A3721)</f>
        <v>于泽雨,王丹</v>
      </c>
      <c r="V3721">
        <f>f_info_manager_onthepostdays(A3721,1)</f>
        <v>2626</v>
      </c>
      <c r="W3721" s="25">
        <f ca="1">f_return_1w(A3721,"0",参数!$B$2)</f>
        <v>-0.428976123027117</v>
      </c>
      <c r="X3721" s="25">
        <f>f_return_1m(A3721,"0",参数!$B$1)</f>
        <v>-0.292897241884314</v>
      </c>
      <c r="Y3721" s="25">
        <f>f_return_3m(A3721,0,参数!$B$1)</f>
        <v>-0.122249388753075</v>
      </c>
      <c r="Z3721" s="25">
        <f>f_return_6m(A3721,0,参数!B3720)</f>
        <v>0.228366364896844</v>
      </c>
      <c r="AA3721" t="str">
        <f>f_dq_status(A3721,参数!$B$1)</f>
        <v>开放申购|开放赎回</v>
      </c>
      <c r="AB3721" s="17">
        <f ca="1">f_risk_maxdownside(A3721,参数!$B$6,参数!$B$1)</f>
        <v>-6.55874499332443</v>
      </c>
      <c r="AC3721" s="17">
        <f ca="1">f_risk_maxdownside(A3721,参数!$B$4,参数!$B$1)</f>
        <v>-6.55874499332443</v>
      </c>
      <c r="AD3721" t="str">
        <f ca="1">f_risk_maxdownside_date(A3721,参数!$B$6,参数!$B$1)</f>
        <v>20180206-20181018</v>
      </c>
    </row>
    <row r="3722" spans="1:30">
      <c r="A3722" s="15" t="s">
        <v>3750</v>
      </c>
      <c r="B3722" t="str">
        <f>f_info_name(A3722)</f>
        <v>新华鑫利</v>
      </c>
      <c r="C3722" t="str">
        <f>f_info_setupdate(A3722)</f>
        <v>2014-04-23</v>
      </c>
      <c r="D3722" s="16">
        <f t="shared" si="58"/>
        <v>2469</v>
      </c>
      <c r="F3722" s="17">
        <f>f_netasset_total(A3722,参数!$B$1,100000000)</f>
        <v>0.0816960988</v>
      </c>
      <c r="G3722" s="17">
        <f ca="1">f_nav_adjustedreturn(A3722,参数!$B$2,参数!$B$1)</f>
        <v>7.63364219529579</v>
      </c>
      <c r="H3722" s="17">
        <f ca="1">f_nav_periodreturnrankingper(A3722,参数!$B$2,参数!$B$1,3)</f>
        <v>96.4531498147168</v>
      </c>
      <c r="I3722" s="17">
        <f ca="1">f_nav_adjustedreturn(A3722,参数!$B$3,参数!$B$2)</f>
        <v>26.9683257918552</v>
      </c>
      <c r="J3722" s="17">
        <f ca="1">f_nav_periodreturnrankingper(A3722,参数!$B$3,参数!$B$2,3)</f>
        <v>48.216276477146</v>
      </c>
      <c r="K3722" s="17">
        <f ca="1">f_nav_adjustedreturn(A3722,参数!$B$4,参数!$B$3)</f>
        <v>-22.2925457102672</v>
      </c>
      <c r="L3722" s="17">
        <f ca="1">f_nav_periodreturnrankingper(A3722,参数!$B$4,参数!$B$3,3)</f>
        <v>74.7111681643132</v>
      </c>
      <c r="M3722" s="17">
        <f ca="1">f_nav_adjustedreturn(A3722,参数!$B$5,参数!$B$4)</f>
        <v>20.0167504187605</v>
      </c>
      <c r="N3722" s="17">
        <f ca="1">f_nav_periodreturnrankingper(A3722,参数!$B$5,参数!$B$4,3)</f>
        <v>23.0890464933018</v>
      </c>
      <c r="O3722" s="17">
        <f ca="1">f_nav_adjustedreturn(A3722,参数!$B$6,参数!$B$5)</f>
        <v>3.17869415807561</v>
      </c>
      <c r="P3722" s="17">
        <f ca="1">f_nav_periodreturnrankingper(A3722,参数!$B$6,参数!$B$5,3)</f>
        <v>48.7074829931973</v>
      </c>
      <c r="Q3722" s="25">
        <f>f_return(A3722,1,参数!$B$1-365/2,参数!$B$1)</f>
        <v>5.48389902378823</v>
      </c>
      <c r="R3722" s="25">
        <f ca="1">f_return(A3722,1,参数!$B$4,参数!$B$1)</f>
        <v>2.02206206950595</v>
      </c>
      <c r="S3722" s="25">
        <f ca="1">f_return(A3722,1,参数!$B$6,参数!$B$1)</f>
        <v>5.33817597673663</v>
      </c>
      <c r="T3722" t="str">
        <f>f_info_investtype(A3722)</f>
        <v>灵活配置型基金</v>
      </c>
      <c r="U3722" t="str">
        <f>f_info_fundmanager(A3722)</f>
        <v>王滨</v>
      </c>
      <c r="V3722">
        <f>f_info_manager_onthepostdays(A3722,1)</f>
        <v>351</v>
      </c>
      <c r="W3722" s="25">
        <f ca="1">f_return_1w(A3722,"0",参数!$B$2)</f>
        <v>-3.57388316151203</v>
      </c>
      <c r="X3722" s="25">
        <f>f_return_1m(A3722,"0",参数!$B$1)</f>
        <v>3.36071184120465</v>
      </c>
      <c r="Y3722" s="25">
        <f>f_return_3m(A3722,0,参数!$B$1)</f>
        <v>3.14890710382514</v>
      </c>
      <c r="Z3722" s="25">
        <f>f_return_6m(A3722,0,参数!B3721)</f>
        <v>1.68690958164642</v>
      </c>
      <c r="AA3722" t="str">
        <f>f_dq_status(A3722,参数!$B$1)</f>
        <v>开放申购|开放赎回</v>
      </c>
      <c r="AB3722" s="17">
        <f ca="1">f_risk_maxdownside(A3722,参数!$B$6,参数!$B$1)</f>
        <v>-29.4729542302358</v>
      </c>
      <c r="AC3722" s="17">
        <f ca="1">f_risk_maxdownside(A3722,参数!$B$4,参数!$B$1)</f>
        <v>-29.0300069783671</v>
      </c>
      <c r="AD3722" t="str">
        <f ca="1">f_risk_maxdownside_date(A3722,参数!$B$6,参数!$B$1)</f>
        <v>20180124-20181029,20180124-20190103</v>
      </c>
    </row>
    <row r="3723" spans="1:30">
      <c r="A3723" s="15" t="s">
        <v>3751</v>
      </c>
      <c r="B3723" t="str">
        <f>f_info_name(A3723)</f>
        <v>浦银安盛增长动力</v>
      </c>
      <c r="C3723" t="str">
        <f>f_info_setupdate(A3723)</f>
        <v>2015-03-12</v>
      </c>
      <c r="D3723" s="16">
        <f t="shared" si="58"/>
        <v>2146</v>
      </c>
      <c r="F3723" s="17">
        <f>f_netasset_total(A3723,参数!$B$1,100000000)</f>
        <v>13.6300328595</v>
      </c>
      <c r="G3723" s="17">
        <f ca="1">f_nav_adjustedreturn(A3723,参数!$B$2,参数!$B$1)</f>
        <v>55.9888579387187</v>
      </c>
      <c r="H3723" s="17">
        <f ca="1">f_nav_periodreturnrankingper(A3723,参数!$B$2,参数!$B$1,3)</f>
        <v>38.3800952885124</v>
      </c>
      <c r="I3723" s="17">
        <f ca="1">f_nav_adjustedreturn(A3723,参数!$B$3,参数!$B$2)</f>
        <v>46.530612244898</v>
      </c>
      <c r="J3723" s="17">
        <f ca="1">f_nav_periodreturnrankingper(A3723,参数!$B$3,参数!$B$2,3)</f>
        <v>21.5719063545151</v>
      </c>
      <c r="K3723" s="17">
        <f ca="1">f_nav_adjustedreturn(A3723,参数!$B$4,参数!$B$3)</f>
        <v>-32.5068870523416</v>
      </c>
      <c r="L3723" s="17">
        <f ca="1">f_nav_periodreturnrankingper(A3723,参数!$B$4,参数!$B$3,3)</f>
        <v>97.0474967907574</v>
      </c>
      <c r="M3723" s="17">
        <f ca="1">f_nav_adjustedreturn(A3723,参数!$B$5,参数!$B$4)</f>
        <v>3.87374461979914</v>
      </c>
      <c r="N3723" s="17">
        <f ca="1">f_nav_periodreturnrankingper(A3723,参数!$B$5,参数!$B$4,3)</f>
        <v>80.7722616233254</v>
      </c>
      <c r="O3723" s="17">
        <f ca="1">f_nav_adjustedreturn(A3723,参数!$B$6,参数!$B$5)</f>
        <v>-4.50204638472033</v>
      </c>
      <c r="P3723" s="17">
        <f ca="1">f_nav_periodreturnrankingper(A3723,参数!$B$6,参数!$B$5,3)</f>
        <v>87.4829931972789</v>
      </c>
      <c r="Q3723" s="25">
        <f>f_return(A3723,1,参数!$B$1-365/2,参数!$B$1)</f>
        <v>52.6263795782947</v>
      </c>
      <c r="R3723" s="25">
        <f ca="1">f_return(A3723,1,参数!$B$4,参数!$B$1)</f>
        <v>15.5322427583288</v>
      </c>
      <c r="S3723" s="25">
        <f ca="1">f_return(A3723,1,参数!$B$6,参数!$B$1)</f>
        <v>8.83848803729384</v>
      </c>
      <c r="T3723" t="str">
        <f>f_info_investtype(A3723)</f>
        <v>灵活配置型基金</v>
      </c>
      <c r="U3723" t="str">
        <f>f_info_fundmanager(A3723)</f>
        <v>陈蔚丰</v>
      </c>
      <c r="V3723">
        <f>f_info_manager_onthepostdays(A3723,1)</f>
        <v>213</v>
      </c>
      <c r="W3723" s="25">
        <f ca="1">f_return_1w(A3723,"0",参数!$B$2)</f>
        <v>-1.50891632373114</v>
      </c>
      <c r="X3723" s="25">
        <f>f_return_1m(A3723,"0",参数!$B$1)</f>
        <v>14.6366427840328</v>
      </c>
      <c r="Y3723" s="25">
        <f>f_return_3m(A3723,0,参数!$B$1)</f>
        <v>29.4797687861272</v>
      </c>
      <c r="Z3723" s="25">
        <f>f_return_6m(A3723,0,参数!B3722)</f>
        <v>20.4883227176221</v>
      </c>
      <c r="AA3723" t="str">
        <f>f_dq_status(A3723,参数!$B$1)</f>
        <v>开放申购|开放赎回</v>
      </c>
      <c r="AB3723" s="17">
        <f ca="1">f_risk_maxdownside(A3723,参数!$B$6,参数!$B$1)</f>
        <v>-44.1888619854722</v>
      </c>
      <c r="AC3723" s="17">
        <f ca="1">f_risk_maxdownside(A3723,参数!$B$4,参数!$B$1)</f>
        <v>-39.8956975228162</v>
      </c>
      <c r="AD3723" t="str">
        <f ca="1">f_risk_maxdownside_date(A3723,参数!$B$6,参数!$B$1)</f>
        <v>20170914-20190103</v>
      </c>
    </row>
    <row r="3724" spans="1:30">
      <c r="A3724" s="15" t="s">
        <v>3752</v>
      </c>
      <c r="B3724" t="str">
        <f>f_info_name(A3724)</f>
        <v>浦银安盛医疗健康</v>
      </c>
      <c r="C3724" t="str">
        <f>f_info_setupdate(A3724)</f>
        <v>2015-05-25</v>
      </c>
      <c r="D3724" s="16">
        <f t="shared" si="58"/>
        <v>2072</v>
      </c>
      <c r="F3724" s="17">
        <f>f_netasset_total(A3724,参数!$B$1,100000000)</f>
        <v>8.1593320642</v>
      </c>
      <c r="G3724" s="17">
        <f ca="1">f_nav_adjustedreturn(A3724,参数!$B$2,参数!$B$1)</f>
        <v>102.568839755665</v>
      </c>
      <c r="H3724" s="17">
        <f ca="1">f_nav_periodreturnrankingper(A3724,参数!$B$2,参数!$B$1,3)</f>
        <v>4.60561143462149</v>
      </c>
      <c r="I3724" s="17">
        <f ca="1">f_nav_adjustedreturn(A3724,参数!$B$3,参数!$B$2)</f>
        <v>56.3944530046225</v>
      </c>
      <c r="J3724" s="17">
        <f ca="1">f_nav_periodreturnrankingper(A3724,参数!$B$3,参数!$B$2,3)</f>
        <v>11.2597547380156</v>
      </c>
      <c r="K3724" s="17">
        <f ca="1">f_nav_adjustedreturn(A3724,参数!$B$4,参数!$B$3)</f>
        <v>-14.3799472295514</v>
      </c>
      <c r="L3724" s="17">
        <f ca="1">f_nav_periodreturnrankingper(A3724,参数!$B$4,参数!$B$3,3)</f>
        <v>48.5879332477535</v>
      </c>
      <c r="M3724" s="17">
        <f ca="1">f_nav_adjustedreturn(A3724,参数!$B$5,参数!$B$4)</f>
        <v>3.26530612244898</v>
      </c>
      <c r="N3724" s="17">
        <f ca="1">f_nav_periodreturnrankingper(A3724,参数!$B$5,参数!$B$4,3)</f>
        <v>83.2151300236407</v>
      </c>
      <c r="O3724" s="17">
        <f ca="1">f_nav_adjustedreturn(A3724,参数!$B$6,参数!$B$5)</f>
        <v>-2.3778071334214</v>
      </c>
      <c r="P3724" s="17">
        <f ca="1">f_nav_periodreturnrankingper(A3724,参数!$B$6,参数!$B$5,3)</f>
        <v>83.5374149659864</v>
      </c>
      <c r="Q3724" s="25">
        <f>f_return(A3724,1,参数!$B$1-365/2,参数!$B$1)</f>
        <v>53.611752934095</v>
      </c>
      <c r="R3724" s="25">
        <f ca="1">f_return(A3724,1,参数!$B$4,参数!$B$1)</f>
        <v>39.4198750055927</v>
      </c>
      <c r="S3724" s="25">
        <f ca="1">f_return(A3724,1,参数!$B$6,参数!$B$1)</f>
        <v>22.0937840543756</v>
      </c>
      <c r="T3724" t="str">
        <f>f_info_investtype(A3724)</f>
        <v>灵活配置型基金</v>
      </c>
      <c r="U3724" t="str">
        <f>f_info_fundmanager(A3724)</f>
        <v>陈蔚丰,胡攸乔</v>
      </c>
      <c r="V3724">
        <f>f_info_manager_onthepostdays(A3724,1)</f>
        <v>2089</v>
      </c>
      <c r="W3724" s="25">
        <f ca="1">f_return_1w(A3724,"0",参数!$B$2)</f>
        <v>-0.587659157688541</v>
      </c>
      <c r="X3724" s="25">
        <f>f_return_1m(A3724,"0",参数!$B$1)</f>
        <v>17.2888604403879</v>
      </c>
      <c r="Y3724" s="25">
        <f>f_return_3m(A3724,0,参数!$B$1)</f>
        <v>30.1312483240506</v>
      </c>
      <c r="Z3724" s="25">
        <f>f_return_6m(A3724,0,参数!B3723)</f>
        <v>20.2920718262857</v>
      </c>
      <c r="AA3724" t="str">
        <f>f_dq_status(A3724,参数!$B$1)</f>
        <v>开放申购|开放赎回</v>
      </c>
      <c r="AB3724" s="17">
        <f ca="1">f_risk_maxdownside(A3724,参数!$B$6,参数!$B$1)</f>
        <v>-33.6933045356372</v>
      </c>
      <c r="AC3724" s="17">
        <f ca="1">f_risk_maxdownside(A3724,参数!$B$4,参数!$B$1)</f>
        <v>-33.6933045356372</v>
      </c>
      <c r="AD3724" t="str">
        <f ca="1">f_risk_maxdownside_date(A3724,参数!$B$6,参数!$B$1)</f>
        <v>20180529-20190103</v>
      </c>
    </row>
    <row r="3725" spans="1:30">
      <c r="A3725" s="15" t="s">
        <v>3753</v>
      </c>
      <c r="B3725" t="str">
        <f>f_info_name(A3725)</f>
        <v>浦银安盛睿智精选A</v>
      </c>
      <c r="C3725" t="str">
        <f>f_info_setupdate(A3725)</f>
        <v>2016-02-03</v>
      </c>
      <c r="D3725" s="16">
        <f t="shared" si="58"/>
        <v>1818</v>
      </c>
      <c r="F3725" s="17">
        <f>f_netasset_total(A3725,参数!$B$1,100000000)</f>
        <v>0.5344789959</v>
      </c>
      <c r="G3725" s="17">
        <f ca="1">f_nav_adjustedreturn(A3725,参数!$B$2,参数!$B$1)</f>
        <v>64.6915584415584</v>
      </c>
      <c r="H3725" s="17">
        <f ca="1">f_nav_periodreturnrankingper(A3725,参数!$B$2,参数!$B$1,3)</f>
        <v>29.6453149814717</v>
      </c>
      <c r="I3725" s="17">
        <f ca="1">f_nav_adjustedreturn(A3725,参数!$B$3,参数!$B$2)</f>
        <v>46.1447212336892</v>
      </c>
      <c r="J3725" s="17">
        <f ca="1">f_nav_periodreturnrankingper(A3725,参数!$B$3,参数!$B$2,3)</f>
        <v>22.2408026755853</v>
      </c>
      <c r="K3725" s="17">
        <f ca="1">f_nav_adjustedreturn(A3725,参数!$B$4,参数!$B$3)</f>
        <v>-25.6613756613757</v>
      </c>
      <c r="L3725" s="17">
        <f ca="1">f_nav_periodreturnrankingper(A3725,参数!$B$4,参数!$B$3,3)</f>
        <v>85.1091142490372</v>
      </c>
      <c r="M3725" s="17">
        <f ca="1">f_nav_adjustedreturn(A3725,参数!$B$5,参数!$B$4)</f>
        <v>11.4818449460255</v>
      </c>
      <c r="N3725" s="17">
        <f ca="1">f_nav_periodreturnrankingper(A3725,参数!$B$5,参数!$B$4,3)</f>
        <v>45.0748620961387</v>
      </c>
      <c r="O3725" s="17">
        <f ca="1">f_nav_adjustedreturn(A3725,参数!$B$6,参数!$B$5)</f>
        <v>0</v>
      </c>
      <c r="P3725" s="17">
        <f ca="1">f_nav_periodreturnrankingper(A3725,参数!$B$6,参数!$B$5,3)</f>
        <v>0</v>
      </c>
      <c r="Q3725" s="25">
        <f>f_return(A3725,1,参数!$B$1-365/2,参数!$B$1)</f>
        <v>66.9538892386305</v>
      </c>
      <c r="R3725" s="25">
        <f ca="1">f_return(A3725,1,参数!$B$4,参数!$B$1)</f>
        <v>21.3797256934167</v>
      </c>
      <c r="S3725" s="25">
        <f ca="1">f_return(A3725,1,参数!$B$6,参数!$B$1)</f>
        <v>0</v>
      </c>
      <c r="T3725" t="str">
        <f>f_info_investtype(A3725)</f>
        <v>灵活配置型基金</v>
      </c>
      <c r="U3725" t="str">
        <f>f_info_fundmanager(A3725)</f>
        <v>秦闻</v>
      </c>
      <c r="V3725">
        <f>f_info_manager_onthepostdays(A3725,1)</f>
        <v>43</v>
      </c>
      <c r="W3725" s="25">
        <f ca="1">f_return_1w(A3725,"0",参数!$B$2)</f>
        <v>-2.14455917394757</v>
      </c>
      <c r="X3725" s="25">
        <f>f_return_1m(A3725,"0",参数!$B$1)</f>
        <v>16.0755148741419</v>
      </c>
      <c r="Y3725" s="25">
        <f>f_return_3m(A3725,0,参数!$B$1)</f>
        <v>27.9319041614123</v>
      </c>
      <c r="Z3725" s="25">
        <f>f_return_6m(A3725,0,参数!B3724)</f>
        <v>26.2285012285012</v>
      </c>
      <c r="AA3725" t="str">
        <f>f_dq_status(A3725,参数!$B$1)</f>
        <v>开放申购|开放赎回</v>
      </c>
      <c r="AB3725" s="17">
        <f ca="1">f_risk_maxdownside(A3725,参数!$B$6,参数!$B$1)</f>
        <v>-39.9680255795364</v>
      </c>
      <c r="AC3725" s="17">
        <f ca="1">f_risk_maxdownside(A3725,参数!$B$4,参数!$B$1)</f>
        <v>-33.8908450704225</v>
      </c>
      <c r="AD3725" t="str">
        <f ca="1">f_risk_maxdownside_date(A3725,参数!$B$6,参数!$B$1)</f>
        <v>20171114-20190103</v>
      </c>
    </row>
    <row r="3726" spans="1:30">
      <c r="A3726" s="15" t="s">
        <v>3754</v>
      </c>
      <c r="B3726" t="str">
        <f>f_info_name(A3726)</f>
        <v>浦银安盛经济带崛起A</v>
      </c>
      <c r="C3726" t="str">
        <f>f_info_setupdate(A3726)</f>
        <v>2017-02-07</v>
      </c>
      <c r="D3726" s="16">
        <f t="shared" si="58"/>
        <v>1448</v>
      </c>
      <c r="F3726" s="17">
        <f>f_netasset_total(A3726,参数!$B$1,100000000)</f>
        <v>10.8232440733</v>
      </c>
      <c r="G3726" s="17">
        <f ca="1">f_nav_adjustedreturn(A3726,参数!$B$2,参数!$B$1)</f>
        <v>24.8260280162675</v>
      </c>
      <c r="H3726" s="17">
        <f ca="1">f_nav_periodreturnrankingper(A3726,参数!$B$2,参数!$B$1,3)</f>
        <v>68.6606670195871</v>
      </c>
      <c r="I3726" s="17">
        <f ca="1">f_nav_adjustedreturn(A3726,参数!$B$3,参数!$B$2)</f>
        <v>25.4277675194013</v>
      </c>
      <c r="J3726" s="17">
        <f ca="1">f_nav_periodreturnrankingper(A3726,参数!$B$3,参数!$B$2,3)</f>
        <v>50.3344481605351</v>
      </c>
      <c r="K3726" s="17">
        <f ca="1">f_nav_adjustedreturn(A3726,参数!$B$4,参数!$B$3)</f>
        <v>-15.622076707203</v>
      </c>
      <c r="L3726" s="17">
        <f ca="1">f_nav_periodreturnrankingper(A3726,参数!$B$4,参数!$B$3,3)</f>
        <v>51.5404364569962</v>
      </c>
      <c r="M3726" s="17">
        <f ca="1">f_nav_adjustedreturn(A3726,参数!$B$5,参数!$B$4)</f>
        <v>0</v>
      </c>
      <c r="N3726" s="17">
        <f ca="1">f_nav_periodreturnrankingper(A3726,参数!$B$5,参数!$B$4,3)</f>
        <v>0</v>
      </c>
      <c r="O3726" s="17">
        <f ca="1">f_nav_adjustedreturn(A3726,参数!$B$6,参数!$B$5)</f>
        <v>0</v>
      </c>
      <c r="P3726" s="17">
        <f ca="1">f_nav_periodreturnrankingper(A3726,参数!$B$6,参数!$B$5,3)</f>
        <v>0</v>
      </c>
      <c r="Q3726" s="25">
        <f>f_return(A3726,1,参数!$B$1-365/2,参数!$B$1)</f>
        <v>24.8295046986472</v>
      </c>
      <c r="R3726" s="25">
        <f ca="1">f_return(A3726,1,参数!$B$4,参数!$B$1)</f>
        <v>9.71662679385554</v>
      </c>
      <c r="S3726" s="25">
        <f ca="1">f_return(A3726,1,参数!$B$6,参数!$B$1)</f>
        <v>0</v>
      </c>
      <c r="T3726" t="str">
        <f>f_info_investtype(A3726)</f>
        <v>灵活配置型基金</v>
      </c>
      <c r="U3726" t="str">
        <f>f_info_fundmanager(A3726)</f>
        <v>褚艳辉</v>
      </c>
      <c r="V3726">
        <f>f_info_manager_onthepostdays(A3726,1)</f>
        <v>1465</v>
      </c>
      <c r="W3726" s="25">
        <f ca="1">f_return_1w(A3726,"0",参数!$B$2)</f>
        <v>-0.539325842696623</v>
      </c>
      <c r="X3726" s="25">
        <f>f_return_1m(A3726,"0",参数!$B$1)</f>
        <v>3.77939740025546</v>
      </c>
      <c r="Y3726" s="25">
        <f>f_return_3m(A3726,0,参数!$B$1)</f>
        <v>8.1089542892924</v>
      </c>
      <c r="Z3726" s="25">
        <f>f_return_6m(A3726,0,参数!B3725)</f>
        <v>10.6076292107988</v>
      </c>
      <c r="AA3726" t="str">
        <f>f_dq_status(A3726,参数!$B$1)</f>
        <v>暂停大额申购|开放赎回</v>
      </c>
      <c r="AB3726" s="17">
        <f ca="1">f_risk_maxdownside(A3726,参数!$B$6,参数!$B$1)</f>
        <v>-18.0970149253731</v>
      </c>
      <c r="AC3726" s="17">
        <f ca="1">f_risk_maxdownside(A3726,参数!$B$4,参数!$B$1)</f>
        <v>-18.0970149253731</v>
      </c>
      <c r="AD3726" t="str">
        <f ca="1">f_risk_maxdownside_date(A3726,参数!$B$6,参数!$B$1)</f>
        <v>20180127-20190103</v>
      </c>
    </row>
    <row r="3727" spans="1:30">
      <c r="A3727" s="15" t="s">
        <v>3755</v>
      </c>
      <c r="B3727" t="str">
        <f>f_info_name(A3727)</f>
        <v>万家和谐增长</v>
      </c>
      <c r="C3727" t="str">
        <f>f_info_setupdate(A3727)</f>
        <v>2006-11-30</v>
      </c>
      <c r="D3727" s="16">
        <f t="shared" si="58"/>
        <v>5170</v>
      </c>
      <c r="F3727" s="17">
        <f>f_netasset_total(A3727,参数!$B$1,100000000)</f>
        <v>17.5975393903</v>
      </c>
      <c r="G3727" s="17">
        <f ca="1">f_nav_adjustedreturn(A3727,参数!$B$2,参数!$B$1)</f>
        <v>57.9735930330555</v>
      </c>
      <c r="H3727" s="17">
        <f ca="1">f_nav_periodreturnrankingper(A3727,参数!$B$2,参数!$B$1,3)</f>
        <v>65.161923454367</v>
      </c>
      <c r="I3727" s="17">
        <f ca="1">f_nav_adjustedreturn(A3727,参数!$B$3,参数!$B$2)</f>
        <v>63.738117141981</v>
      </c>
      <c r="J3727" s="17">
        <f ca="1">f_nav_periodreturnrankingper(A3727,参数!$B$3,参数!$B$2,3)</f>
        <v>15.702479338843</v>
      </c>
      <c r="K3727" s="17">
        <f ca="1">f_nav_adjustedreturn(A3727,参数!$B$4,参数!$B$3)</f>
        <v>-28.9619867116872</v>
      </c>
      <c r="L3727" s="17">
        <f ca="1">f_nav_periodreturnrankingper(A3727,参数!$B$4,参数!$B$3,3)</f>
        <v>75.7731958762887</v>
      </c>
      <c r="M3727" s="17">
        <f ca="1">f_nav_adjustedreturn(A3727,参数!$B$5,参数!$B$4)</f>
        <v>34.8211657022203</v>
      </c>
      <c r="N3727" s="17">
        <f ca="1">f_nav_periodreturnrankingper(A3727,参数!$B$5,参数!$B$4,3)</f>
        <v>19.6498054474708</v>
      </c>
      <c r="O3727" s="17">
        <f ca="1">f_nav_adjustedreturn(A3727,参数!$B$6,参数!$B$5)</f>
        <v>6.69767441860465</v>
      </c>
      <c r="P3727" s="17">
        <f ca="1">f_nav_periodreturnrankingper(A3727,参数!$B$6,参数!$B$5,3)</f>
        <v>36.3256784968685</v>
      </c>
      <c r="Q3727" s="25">
        <f>f_return(A3727,1,参数!$B$1-365/2,参数!$B$1)</f>
        <v>96.2500696174187</v>
      </c>
      <c r="R3727" s="25">
        <f ca="1">f_return(A3727,1,参数!$B$4,参数!$B$1)</f>
        <v>22.460117358526</v>
      </c>
      <c r="S3727" s="25">
        <f ca="1">f_return(A3727,1,参数!$B$6,参数!$B$1)</f>
        <v>21.3532865150433</v>
      </c>
      <c r="T3727" t="str">
        <f>f_info_investtype(A3727)</f>
        <v>偏股混合型基金</v>
      </c>
      <c r="U3727" t="str">
        <f>f_info_fundmanager(A3727)</f>
        <v>莫海波</v>
      </c>
      <c r="V3727">
        <f>f_info_manager_onthepostdays(A3727,1)</f>
        <v>2108</v>
      </c>
      <c r="W3727" s="25">
        <f ca="1">f_return_1w(A3727,"0",参数!$B$2)</f>
        <v>2.54465143076628</v>
      </c>
      <c r="X3727" s="25">
        <f>f_return_1m(A3727,"0",参数!$B$1)</f>
        <v>9.19800634345265</v>
      </c>
      <c r="Y3727" s="25">
        <f>f_return_3m(A3727,0,参数!$B$1)</f>
        <v>30.1697530864197</v>
      </c>
      <c r="Z3727" s="25">
        <f>f_return_6m(A3727,0,参数!B3726)</f>
        <v>30.2954673536752</v>
      </c>
      <c r="AA3727" t="str">
        <f>f_dq_status(A3727,参数!$B$1)</f>
        <v>开放申购|开放赎回</v>
      </c>
      <c r="AB3727" s="17">
        <f ca="1">f_risk_maxdownside(A3727,参数!$B$6,参数!$B$1)</f>
        <v>-33.3478355449206</v>
      </c>
      <c r="AC3727" s="17">
        <f ca="1">f_risk_maxdownside(A3727,参数!$B$4,参数!$B$1)</f>
        <v>-33.3478355449206</v>
      </c>
      <c r="AD3727" t="str">
        <f ca="1">f_risk_maxdownside_date(A3727,参数!$B$6,参数!$B$1)</f>
        <v>20180127-20181018</v>
      </c>
    </row>
    <row r="3728" spans="1:30">
      <c r="A3728" s="15" t="s">
        <v>3756</v>
      </c>
      <c r="B3728" t="str">
        <f>f_info_name(A3728)</f>
        <v>万家双引擎</v>
      </c>
      <c r="C3728" t="str">
        <f>f_info_setupdate(A3728)</f>
        <v>2008-06-27</v>
      </c>
      <c r="D3728" s="16">
        <f t="shared" si="58"/>
        <v>4595</v>
      </c>
      <c r="F3728" s="17">
        <f>f_netasset_total(A3728,参数!$B$1,100000000)</f>
        <v>0.3104827389</v>
      </c>
      <c r="G3728" s="17">
        <f ca="1">f_nav_adjustedreturn(A3728,参数!$B$2,参数!$B$1)</f>
        <v>24.8303706611339</v>
      </c>
      <c r="H3728" s="17">
        <f ca="1">f_nav_periodreturnrankingper(A3728,参数!$B$2,参数!$B$1,3)</f>
        <v>68.6077289571202</v>
      </c>
      <c r="I3728" s="17">
        <f ca="1">f_nav_adjustedreturn(A3728,参数!$B$3,参数!$B$2)</f>
        <v>33.40065828845</v>
      </c>
      <c r="J3728" s="17">
        <f ca="1">f_nav_periodreturnrankingper(A3728,参数!$B$3,参数!$B$2,3)</f>
        <v>38.7402452619844</v>
      </c>
      <c r="K3728" s="17">
        <f ca="1">f_nav_adjustedreturn(A3728,参数!$B$4,参数!$B$3)</f>
        <v>-13.1948051948052</v>
      </c>
      <c r="L3728" s="17">
        <f ca="1">f_nav_periodreturnrankingper(A3728,参数!$B$4,参数!$B$3,3)</f>
        <v>46.5340179717587</v>
      </c>
      <c r="M3728" s="17">
        <f ca="1">f_nav_adjustedreturn(A3728,参数!$B$5,参数!$B$4)</f>
        <v>8.95018294399098</v>
      </c>
      <c r="N3728" s="17">
        <f ca="1">f_nav_periodreturnrankingper(A3728,参数!$B$5,参数!$B$4,3)</f>
        <v>56.8163908589441</v>
      </c>
      <c r="O3728" s="17">
        <f ca="1">f_nav_adjustedreturn(A3728,参数!$B$6,参数!$B$5)</f>
        <v>7.80254777070065</v>
      </c>
      <c r="P3728" s="17">
        <f ca="1">f_nav_periodreturnrankingper(A3728,参数!$B$6,参数!$B$5,3)</f>
        <v>20</v>
      </c>
      <c r="Q3728" s="25">
        <f>f_return(A3728,1,参数!$B$1-365/2,参数!$B$1)</f>
        <v>45.1957162811518</v>
      </c>
      <c r="R3728" s="25">
        <f ca="1">f_return(A3728,1,参数!$B$4,参数!$B$1)</f>
        <v>13.0557478612622</v>
      </c>
      <c r="S3728" s="25">
        <f ca="1">f_return(A3728,1,参数!$B$6,参数!$B$1)</f>
        <v>11.0256609341667</v>
      </c>
      <c r="T3728" t="str">
        <f>f_info_investtype(A3728)</f>
        <v>灵活配置型基金</v>
      </c>
      <c r="U3728" t="str">
        <f>f_info_fundmanager(A3728)</f>
        <v>叶勇</v>
      </c>
      <c r="V3728">
        <f>f_info_manager_onthepostdays(A3728,1)</f>
        <v>902</v>
      </c>
      <c r="W3728" s="25">
        <f ca="1">f_return_1w(A3728,"0",参数!$B$2)</f>
        <v>2.00194474632501</v>
      </c>
      <c r="X3728" s="25">
        <f>f_return_1m(A3728,"0",参数!$B$1)</f>
        <v>10.8891656288917</v>
      </c>
      <c r="Y3728" s="25">
        <f>f_return_3m(A3728,0,参数!$B$1)</f>
        <v>25.5980591288648</v>
      </c>
      <c r="Z3728" s="25">
        <f>f_return_6m(A3728,0,参数!B3727)</f>
        <v>12.0710874809236</v>
      </c>
      <c r="AA3728" t="str">
        <f>f_dq_status(A3728,参数!$B$1)</f>
        <v>开放申购|开放赎回</v>
      </c>
      <c r="AB3728" s="17">
        <f ca="1">f_risk_maxdownside(A3728,参数!$B$6,参数!$B$1)</f>
        <v>-29.179272919368</v>
      </c>
      <c r="AC3728" s="17">
        <f ca="1">f_risk_maxdownside(A3728,参数!$B$4,参数!$B$1)</f>
        <v>-29.179272919368</v>
      </c>
      <c r="AD3728" t="str">
        <f ca="1">f_risk_maxdownside_date(A3728,参数!$B$6,参数!$B$1)</f>
        <v>20200225-20200330</v>
      </c>
    </row>
    <row r="3729" spans="1:30">
      <c r="A3729" s="15" t="s">
        <v>3757</v>
      </c>
      <c r="B3729" t="str">
        <f>f_info_name(A3729)</f>
        <v>万家精选</v>
      </c>
      <c r="C3729" t="str">
        <f>f_info_setupdate(A3729)</f>
        <v>2009-05-18</v>
      </c>
      <c r="D3729" s="16">
        <f t="shared" si="58"/>
        <v>4270</v>
      </c>
      <c r="F3729" s="17">
        <f>f_netasset_total(A3729,参数!$B$1,100000000)</f>
        <v>9.855017571</v>
      </c>
      <c r="G3729" s="17">
        <f ca="1">f_nav_adjustedreturn(A3729,参数!$B$2,参数!$B$1)</f>
        <v>9.82837850511114</v>
      </c>
      <c r="H3729" s="17">
        <f ca="1">f_nav_periodreturnrankingper(A3729,参数!$B$2,参数!$B$1,3)</f>
        <v>99.6074582924436</v>
      </c>
      <c r="I3729" s="17">
        <f ca="1">f_nav_adjustedreturn(A3729,参数!$B$3,参数!$B$2)</f>
        <v>12.9946867342236</v>
      </c>
      <c r="J3729" s="17">
        <f ca="1">f_nav_periodreturnrankingper(A3729,参数!$B$3,参数!$B$2,3)</f>
        <v>97.2451790633609</v>
      </c>
      <c r="K3729" s="17">
        <f ca="1">f_nav_adjustedreturn(A3729,参数!$B$4,参数!$B$3)</f>
        <v>-25.1251600404256</v>
      </c>
      <c r="L3729" s="17">
        <f ca="1">f_nav_periodreturnrankingper(A3729,参数!$B$4,参数!$B$3,3)</f>
        <v>55.4982817869416</v>
      </c>
      <c r="M3729" s="17">
        <f ca="1">f_nav_adjustedreturn(A3729,参数!$B$5,参数!$B$4)</f>
        <v>34.8144010204346</v>
      </c>
      <c r="N3729" s="17">
        <f ca="1">f_nav_periodreturnrankingper(A3729,参数!$B$5,参数!$B$4,3)</f>
        <v>19.8443579766537</v>
      </c>
      <c r="O3729" s="17">
        <f ca="1">f_nav_adjustedreturn(A3729,参数!$B$6,参数!$B$5)</f>
        <v>23.5363782290959</v>
      </c>
      <c r="P3729" s="17">
        <f ca="1">f_nav_periodreturnrankingper(A3729,参数!$B$6,参数!$B$5,3)</f>
        <v>3.75782881002088</v>
      </c>
      <c r="Q3729" s="25">
        <f>f_return(A3729,1,参数!$B$1-365/2,参数!$B$1)</f>
        <v>0.938198909071164</v>
      </c>
      <c r="R3729" s="25">
        <f ca="1">f_return(A3729,1,参数!$B$4,参数!$B$1)</f>
        <v>-2.41586882373936</v>
      </c>
      <c r="S3729" s="25">
        <f ca="1">f_return(A3729,1,参数!$B$6,参数!$B$1)</f>
        <v>8.78447536991016</v>
      </c>
      <c r="T3729" t="str">
        <f>f_info_investtype(A3729)</f>
        <v>偏股混合型基金</v>
      </c>
      <c r="U3729" t="str">
        <f>f_info_fundmanager(A3729)</f>
        <v>黄海</v>
      </c>
      <c r="V3729">
        <f>f_info_manager_onthepostdays(A3729,1)</f>
        <v>141</v>
      </c>
      <c r="W3729" s="25">
        <f ca="1">f_return_1w(A3729,"0",参数!$B$2)</f>
        <v>-5.29354294342303</v>
      </c>
      <c r="X3729" s="25">
        <f>f_return_1m(A3729,"0",参数!$B$1)</f>
        <v>4.19966189162739</v>
      </c>
      <c r="Y3729" s="25">
        <f>f_return_3m(A3729,0,参数!$B$1)</f>
        <v>0.196783025325112</v>
      </c>
      <c r="Z3729" s="25">
        <f>f_return_6m(A3729,0,参数!B3728)</f>
        <v>-2.66381649264161</v>
      </c>
      <c r="AA3729" t="str">
        <f>f_dq_status(A3729,参数!$B$1)</f>
        <v>开放申购|开放赎回</v>
      </c>
      <c r="AB3729" s="17">
        <f ca="1">f_risk_maxdownside(A3729,参数!$B$6,参数!$B$1)</f>
        <v>-35.8516111562415</v>
      </c>
      <c r="AC3729" s="17">
        <f ca="1">f_risk_maxdownside(A3729,参数!$B$4,参数!$B$1)</f>
        <v>-35.8516111562415</v>
      </c>
      <c r="AD3729" t="str">
        <f ca="1">f_risk_maxdownside_date(A3729,参数!$B$6,参数!$B$1)</f>
        <v>20180130-20181018</v>
      </c>
    </row>
    <row r="3730" spans="1:30">
      <c r="A3730" s="15" t="s">
        <v>3758</v>
      </c>
      <c r="B3730" t="str">
        <f>f_info_name(A3730)</f>
        <v>万家双利</v>
      </c>
      <c r="C3730" t="str">
        <f>f_info_setupdate(A3730)</f>
        <v>2015-06-08</v>
      </c>
      <c r="D3730" s="16">
        <f t="shared" si="58"/>
        <v>2058</v>
      </c>
      <c r="F3730" s="17">
        <f>f_netasset_total(A3730,参数!$B$1,100000000)</f>
        <v>0.2365739184</v>
      </c>
      <c r="G3730" s="17">
        <f ca="1">f_nav_adjustedreturn(A3730,参数!$B$2,参数!$B$1)</f>
        <v>6.47092129741973</v>
      </c>
      <c r="H3730" s="17">
        <f ca="1">f_nav_periodreturnrankingper(A3730,参数!$B$2,参数!$B$1,3)</f>
        <v>72.2641509433962</v>
      </c>
      <c r="I3730" s="17">
        <f ca="1">f_nav_adjustedreturn(A3730,参数!$B$3,参数!$B$2)</f>
        <v>10.92866756393</v>
      </c>
      <c r="J3730" s="17">
        <f ca="1">f_nav_periodreturnrankingper(A3730,参数!$B$3,参数!$B$2,3)</f>
        <v>32.9787234042553</v>
      </c>
      <c r="K3730" s="17">
        <f ca="1">f_nav_adjustedreturn(A3730,参数!$B$4,参数!$B$3)</f>
        <v>-1.34548995308488</v>
      </c>
      <c r="L3730" s="17">
        <f ca="1">f_nav_periodreturnrankingper(A3730,参数!$B$4,参数!$B$3,3)</f>
        <v>60.1431980906921</v>
      </c>
      <c r="M3730" s="17">
        <f ca="1">f_nav_adjustedreturn(A3730,参数!$B$5,参数!$B$4)</f>
        <v>6.35859866629098</v>
      </c>
      <c r="N3730" s="17">
        <f ca="1">f_nav_periodreturnrankingper(A3730,参数!$B$5,参数!$B$4,3)</f>
        <v>24.585635359116</v>
      </c>
      <c r="O3730" s="17">
        <f ca="1">f_nav_adjustedreturn(A3730,参数!$B$6,参数!$B$5)</f>
        <v>1.53450247807854</v>
      </c>
      <c r="P3730" s="17">
        <f ca="1">f_nav_periodreturnrankingper(A3730,参数!$B$6,参数!$B$5,3)</f>
        <v>50</v>
      </c>
      <c r="Q3730" s="25">
        <f>f_return(A3730,1,参数!$B$1-365/2,参数!$B$1)</f>
        <v>8.52809126447556</v>
      </c>
      <c r="R3730" s="25">
        <f ca="1">f_return(A3730,1,参数!$B$4,参数!$B$1)</f>
        <v>5.2229302915745</v>
      </c>
      <c r="S3730" s="25">
        <f ca="1">f_return(A3730,1,参数!$B$6,参数!$B$1)</f>
        <v>4.63518709916808</v>
      </c>
      <c r="T3730" t="str">
        <f>f_info_investtype(A3730)</f>
        <v>混合债券型二级基金</v>
      </c>
      <c r="U3730" t="str">
        <f>f_info_fundmanager(A3730)</f>
        <v>陈佳昀</v>
      </c>
      <c r="V3730">
        <f>f_info_manager_onthepostdays(A3730,1)</f>
        <v>483</v>
      </c>
      <c r="W3730" s="25">
        <f ca="1">f_return_1w(A3730,"0",参数!$B$2)</f>
        <v>-0.563017775275486</v>
      </c>
      <c r="X3730" s="25">
        <f>f_return_1m(A3730,"0",参数!$B$1)</f>
        <v>1.02847494051731</v>
      </c>
      <c r="Y3730" s="25">
        <f>f_return_3m(A3730,0,参数!$B$1)</f>
        <v>2.00712957222567</v>
      </c>
      <c r="Z3730" s="25">
        <f>f_return_6m(A3730,0,参数!B3729)</f>
        <v>0.504423405245999</v>
      </c>
      <c r="AA3730" t="str">
        <f>f_dq_status(A3730,参数!$B$1)</f>
        <v>开放申购|开放赎回</v>
      </c>
      <c r="AB3730" s="17">
        <f ca="1">f_risk_maxdownside(A3730,参数!$B$6,参数!$B$1)</f>
        <v>-5.76265239891236</v>
      </c>
      <c r="AC3730" s="17">
        <f ca="1">f_risk_maxdownside(A3730,参数!$B$4,参数!$B$1)</f>
        <v>-5.76265239891236</v>
      </c>
      <c r="AD3730" t="str">
        <f ca="1">f_risk_maxdownside_date(A3730,参数!$B$6,参数!$B$1)</f>
        <v>20180516-20181018</v>
      </c>
    </row>
    <row r="3731" spans="1:30">
      <c r="A3731" s="15" t="s">
        <v>3759</v>
      </c>
      <c r="B3731" t="str">
        <f>f_info_name(A3731)</f>
        <v>万家新利</v>
      </c>
      <c r="C3731" t="str">
        <f>f_info_setupdate(A3731)</f>
        <v>2015-05-19</v>
      </c>
      <c r="D3731" s="16">
        <f t="shared" si="58"/>
        <v>2078</v>
      </c>
      <c r="F3731" s="17">
        <f>f_netasset_total(A3731,参数!$B$1,100000000)</f>
        <v>1.8036930597</v>
      </c>
      <c r="G3731" s="17">
        <f ca="1">f_nav_adjustedreturn(A3731,参数!$B$2,参数!$B$1)</f>
        <v>8.3769116921559</v>
      </c>
      <c r="H3731" s="17">
        <f ca="1">f_nav_periodreturnrankingper(A3731,参数!$B$2,参数!$B$1,3)</f>
        <v>96.0825833774484</v>
      </c>
      <c r="I3731" s="17">
        <f ca="1">f_nav_adjustedreturn(A3731,参数!$B$3,参数!$B$2)</f>
        <v>14.7965742028072</v>
      </c>
      <c r="J3731" s="17">
        <f ca="1">f_nav_periodreturnrankingper(A3731,参数!$B$3,参数!$B$2,3)</f>
        <v>69.7881828316611</v>
      </c>
      <c r="K3731" s="17">
        <f ca="1">f_nav_adjustedreturn(A3731,参数!$B$4,参数!$B$3)</f>
        <v>-24.921185372005</v>
      </c>
      <c r="L3731" s="17">
        <f ca="1">f_nav_periodreturnrankingper(A3731,参数!$B$4,参数!$B$3,3)</f>
        <v>82.8626444159178</v>
      </c>
      <c r="M3731" s="17">
        <f ca="1">f_nav_adjustedreturn(A3731,参数!$B$5,参数!$B$4)</f>
        <v>35.1345085834169</v>
      </c>
      <c r="N3731" s="17">
        <f ca="1">f_nav_periodreturnrankingper(A3731,参数!$B$5,参数!$B$4,3)</f>
        <v>7.88022064617809</v>
      </c>
      <c r="O3731" s="17">
        <f ca="1">f_nav_adjustedreturn(A3731,参数!$B$6,参数!$B$5)</f>
        <v>24.5641838351823</v>
      </c>
      <c r="P3731" s="17">
        <f ca="1">f_nav_periodreturnrankingper(A3731,参数!$B$6,参数!$B$5,3)</f>
        <v>2.58503401360544</v>
      </c>
      <c r="Q3731" s="25">
        <f>f_return(A3731,1,参数!$B$1-365/2,参数!$B$1)</f>
        <v>-3.67001159882141</v>
      </c>
      <c r="R3731" s="25">
        <f ca="1">f_return(A3731,1,参数!$B$4,参数!$B$1)</f>
        <v>-2.24551103688955</v>
      </c>
      <c r="S3731" s="25">
        <f ca="1">f_return(A3731,1,参数!$B$6,参数!$B$1)</f>
        <v>9.16180078139519</v>
      </c>
      <c r="T3731" t="str">
        <f>f_info_investtype(A3731)</f>
        <v>灵活配置型基金</v>
      </c>
      <c r="U3731" t="str">
        <f>f_info_fundmanager(A3731)</f>
        <v>黄海</v>
      </c>
      <c r="V3731">
        <f>f_info_manager_onthepostdays(A3731,1)</f>
        <v>141</v>
      </c>
      <c r="W3731" s="25">
        <f ca="1">f_return_1w(A3731,"0",参数!$B$2)</f>
        <v>-5.37764914573802</v>
      </c>
      <c r="X3731" s="25">
        <f>f_return_1m(A3731,"0",参数!$B$1)</f>
        <v>1.30037812413539</v>
      </c>
      <c r="Y3731" s="25">
        <f>f_return_3m(A3731,0,参数!$B$1)</f>
        <v>-3.82628491375535</v>
      </c>
      <c r="Z3731" s="25">
        <f>f_return_6m(A3731,0,参数!B3730)</f>
        <v>-8.02265618395468</v>
      </c>
      <c r="AA3731" t="str">
        <f>f_dq_status(A3731,参数!$B$1)</f>
        <v>开放申购|开放赎回</v>
      </c>
      <c r="AB3731" s="17">
        <f ca="1">f_risk_maxdownside(A3731,参数!$B$6,参数!$B$1)</f>
        <v>-36.4900559353636</v>
      </c>
      <c r="AC3731" s="17">
        <f ca="1">f_risk_maxdownside(A3731,参数!$B$4,参数!$B$1)</f>
        <v>-36.4900559353636</v>
      </c>
      <c r="AD3731" t="str">
        <f ca="1">f_risk_maxdownside_date(A3731,参数!$B$6,参数!$B$1)</f>
        <v>20180130-20181018</v>
      </c>
    </row>
    <row r="3732" spans="1:30">
      <c r="A3732" s="15" t="s">
        <v>3760</v>
      </c>
      <c r="B3732" t="str">
        <f>f_info_name(A3732)</f>
        <v>万家消费成长</v>
      </c>
      <c r="C3732" t="str">
        <f>f_info_setupdate(A3732)</f>
        <v>2017-02-23</v>
      </c>
      <c r="D3732" s="16">
        <f t="shared" si="58"/>
        <v>1432</v>
      </c>
      <c r="F3732" s="17">
        <f>f_netasset_total(A3732,参数!$B$1,100000000)</f>
        <v>20.913494682</v>
      </c>
      <c r="G3732" s="17">
        <f ca="1">f_nav_adjustedreturn(A3732,参数!$B$2,参数!$B$1)</f>
        <v>52.6292892490076</v>
      </c>
      <c r="H3732" s="17">
        <f ca="1">f_nav_periodreturnrankingper(A3732,参数!$B$2,参数!$B$1,3)</f>
        <v>68.1372549019608</v>
      </c>
      <c r="I3732" s="17">
        <f ca="1">f_nav_adjustedreturn(A3732,参数!$B$3,参数!$B$2)</f>
        <v>60.2387591495295</v>
      </c>
      <c r="J3732" s="17">
        <f ca="1">f_nav_periodreturnrankingper(A3732,参数!$B$3,参数!$B$2,3)</f>
        <v>25.3687315634218</v>
      </c>
      <c r="K3732" s="17">
        <f ca="1">f_nav_adjustedreturn(A3732,参数!$B$4,参数!$B$3)</f>
        <v>-13.1001060124186</v>
      </c>
      <c r="L3732" s="17">
        <f ca="1">f_nav_periodreturnrankingper(A3732,参数!$B$4,参数!$B$3,3)</f>
        <v>8.72727272727273</v>
      </c>
      <c r="M3732" s="17">
        <f ca="1">f_nav_adjustedreturn(A3732,参数!$B$5,参数!$B$4)</f>
        <v>0</v>
      </c>
      <c r="N3732" s="17">
        <f ca="1">f_nav_periodreturnrankingper(A3732,参数!$B$5,参数!$B$4,3)</f>
        <v>0</v>
      </c>
      <c r="O3732" s="17">
        <f ca="1">f_nav_adjustedreturn(A3732,参数!$B$6,参数!$B$5)</f>
        <v>0</v>
      </c>
      <c r="P3732" s="17">
        <f ca="1">f_nav_periodreturnrankingper(A3732,参数!$B$6,参数!$B$5,3)</f>
        <v>0</v>
      </c>
      <c r="Q3732" s="25">
        <f>f_return(A3732,1,参数!$B$1-365/2,参数!$B$1)</f>
        <v>58.9460619708346</v>
      </c>
      <c r="R3732" s="25">
        <f ca="1">f_return(A3732,1,参数!$B$4,参数!$B$1)</f>
        <v>28.5410921315242</v>
      </c>
      <c r="S3732" s="25">
        <f ca="1">f_return(A3732,1,参数!$B$6,参数!$B$1)</f>
        <v>0</v>
      </c>
      <c r="T3732" t="str">
        <f>f_info_investtype(A3732)</f>
        <v>普通股票型基金</v>
      </c>
      <c r="U3732" t="str">
        <f>f_info_fundmanager(A3732)</f>
        <v>高源</v>
      </c>
      <c r="V3732">
        <f>f_info_manager_onthepostdays(A3732,1)</f>
        <v>1185</v>
      </c>
      <c r="W3732" s="25">
        <f ca="1">f_return_1w(A3732,"0",参数!$B$2)</f>
        <v>0.535782625334866</v>
      </c>
      <c r="X3732" s="25">
        <f>f_return_1m(A3732,"0",参数!$B$1)</f>
        <v>11.45217011476</v>
      </c>
      <c r="Y3732" s="25">
        <f>f_return_3m(A3732,0,参数!$B$1)</f>
        <v>17.9930213982428</v>
      </c>
      <c r="Z3732" s="25">
        <f>f_return_6m(A3732,0,参数!B3731)</f>
        <v>22.3597991660284</v>
      </c>
      <c r="AA3732" t="str">
        <f>f_dq_status(A3732,参数!$B$1)</f>
        <v>开放申购|开放赎回</v>
      </c>
      <c r="AB3732" s="17">
        <f ca="1">f_risk_maxdownside(A3732,参数!$B$6,参数!$B$1)</f>
        <v>-21.9318011116118</v>
      </c>
      <c r="AC3732" s="17">
        <f ca="1">f_risk_maxdownside(A3732,参数!$B$4,参数!$B$1)</f>
        <v>-21.8025880228709</v>
      </c>
      <c r="AD3732" t="str">
        <f ca="1">f_risk_maxdownside_date(A3732,参数!$B$6,参数!$B$1)</f>
        <v>20180125-20181018</v>
      </c>
    </row>
    <row r="3733" spans="1:30">
      <c r="A3733" s="15" t="s">
        <v>3761</v>
      </c>
      <c r="B3733" t="str">
        <f>f_info_name(A3733)</f>
        <v>万家品质生活</v>
      </c>
      <c r="C3733" t="str">
        <f>f_info_setupdate(A3733)</f>
        <v>2015-08-06</v>
      </c>
      <c r="D3733" s="16">
        <f t="shared" si="58"/>
        <v>1999</v>
      </c>
      <c r="F3733" s="17">
        <f>f_netasset_total(A3733,参数!$B$1,100000000)</f>
        <v>14.3052013264</v>
      </c>
      <c r="G3733" s="17">
        <f ca="1">f_nav_adjustedreturn(A3733,参数!$B$2,参数!$B$1)</f>
        <v>63.2609564406554</v>
      </c>
      <c r="H3733" s="17">
        <f ca="1">f_nav_periodreturnrankingper(A3733,参数!$B$2,参数!$B$1,3)</f>
        <v>31.8687136050821</v>
      </c>
      <c r="I3733" s="17">
        <f ca="1">f_nav_adjustedreturn(A3733,参数!$B$3,参数!$B$2)</f>
        <v>59.1983882939243</v>
      </c>
      <c r="J3733" s="17">
        <f ca="1">f_nav_periodreturnrankingper(A3733,参数!$B$3,参数!$B$2,3)</f>
        <v>9.47603121516165</v>
      </c>
      <c r="K3733" s="17">
        <f ca="1">f_nav_adjustedreturn(A3733,参数!$B$4,参数!$B$3)</f>
        <v>-23.2650530463018</v>
      </c>
      <c r="L3733" s="17">
        <f ca="1">f_nav_periodreturnrankingper(A3733,参数!$B$4,参数!$B$3,3)</f>
        <v>77.6636713735558</v>
      </c>
      <c r="M3733" s="17">
        <f ca="1">f_nav_adjustedreturn(A3733,参数!$B$5,参数!$B$4)</f>
        <v>42.4361468490392</v>
      </c>
      <c r="N3733" s="17">
        <f ca="1">f_nav_periodreturnrankingper(A3733,参数!$B$5,参数!$B$4,3)</f>
        <v>4.01891252955083</v>
      </c>
      <c r="O3733" s="17">
        <f ca="1">f_nav_adjustedreturn(A3733,参数!$B$6,参数!$B$5)</f>
        <v>12.8459431378105</v>
      </c>
      <c r="P3733" s="17">
        <f ca="1">f_nav_periodreturnrankingper(A3733,参数!$B$6,参数!$B$5,3)</f>
        <v>10.2040816326531</v>
      </c>
      <c r="Q3733" s="25">
        <f>f_return(A3733,1,参数!$B$1-365/2,参数!$B$1)</f>
        <v>108.755383604442</v>
      </c>
      <c r="R3733" s="25">
        <f ca="1">f_return(A3733,1,参数!$B$4,参数!$B$1)</f>
        <v>25.8481635375166</v>
      </c>
      <c r="S3733" s="25">
        <f ca="1">f_return(A3733,1,参数!$B$6,参数!$B$1)</f>
        <v>26.1388158094964</v>
      </c>
      <c r="T3733" t="str">
        <f>f_info_investtype(A3733)</f>
        <v>灵活配置型基金</v>
      </c>
      <c r="U3733" t="str">
        <f>f_info_fundmanager(A3733)</f>
        <v>莫海波</v>
      </c>
      <c r="V3733">
        <f>f_info_manager_onthepostdays(A3733,1)</f>
        <v>2016</v>
      </c>
      <c r="W3733" s="25">
        <f ca="1">f_return_1w(A3733,"0",参数!$B$2)</f>
        <v>2.65982905982908</v>
      </c>
      <c r="X3733" s="25">
        <f>f_return_1m(A3733,"0",参数!$B$1)</f>
        <v>11.0547299746285</v>
      </c>
      <c r="Y3733" s="25">
        <f>f_return_3m(A3733,0,参数!$B$1)</f>
        <v>33.311578832871</v>
      </c>
      <c r="Z3733" s="25">
        <f>f_return_6m(A3733,0,参数!B3732)</f>
        <v>33.1182918474538</v>
      </c>
      <c r="AA3733" t="str">
        <f>f_dq_status(A3733,参数!$B$1)</f>
        <v>开放申购|开放赎回</v>
      </c>
      <c r="AB3733" s="17">
        <f ca="1">f_risk_maxdownside(A3733,参数!$B$6,参数!$B$1)</f>
        <v>-29.2309309108428</v>
      </c>
      <c r="AC3733" s="17">
        <f ca="1">f_risk_maxdownside(A3733,参数!$B$4,参数!$B$1)</f>
        <v>-29.2309309108428</v>
      </c>
      <c r="AD3733" t="str">
        <f ca="1">f_risk_maxdownside_date(A3733,参数!$B$6,参数!$B$1)</f>
        <v>20180403-20190102</v>
      </c>
    </row>
    <row r="3734" spans="1:30">
      <c r="A3734" s="15" t="s">
        <v>3762</v>
      </c>
      <c r="B3734" t="str">
        <f>f_info_name(A3734)</f>
        <v>万家新兴蓝筹</v>
      </c>
      <c r="C3734" t="str">
        <f>f_info_setupdate(A3734)</f>
        <v>2016-01-26</v>
      </c>
      <c r="D3734" s="16">
        <f t="shared" si="58"/>
        <v>1826</v>
      </c>
      <c r="F3734" s="17">
        <f>f_netasset_total(A3734,参数!$B$1,100000000)</f>
        <v>18.7742130588</v>
      </c>
      <c r="G3734" s="17">
        <f ca="1">f_nav_adjustedreturn(A3734,参数!$B$2,参数!$B$1)</f>
        <v>75.2337201805287</v>
      </c>
      <c r="H3734" s="17">
        <f ca="1">f_nav_periodreturnrankingper(A3734,参数!$B$2,参数!$B$1,3)</f>
        <v>19.7988353626257</v>
      </c>
      <c r="I3734" s="17">
        <f ca="1">f_nav_adjustedreturn(A3734,参数!$B$3,参数!$B$2)</f>
        <v>53.3934973420695</v>
      </c>
      <c r="J3734" s="17">
        <f ca="1">f_nav_periodreturnrankingper(A3734,参数!$B$3,参数!$B$2,3)</f>
        <v>14.1025641025641</v>
      </c>
      <c r="K3734" s="17">
        <f ca="1">f_nav_adjustedreturn(A3734,参数!$B$4,参数!$B$3)</f>
        <v>-25.7086689480807</v>
      </c>
      <c r="L3734" s="17">
        <f ca="1">f_nav_periodreturnrankingper(A3734,参数!$B$4,参数!$B$3,3)</f>
        <v>85.4300385109114</v>
      </c>
      <c r="M3734" s="17">
        <f ca="1">f_nav_adjustedreturn(A3734,参数!$B$5,参数!$B$4)</f>
        <v>46.76269317873</v>
      </c>
      <c r="N3734" s="17">
        <f ca="1">f_nav_periodreturnrankingper(A3734,参数!$B$5,参数!$B$4,3)</f>
        <v>2.75807722616233</v>
      </c>
      <c r="O3734" s="17">
        <f ca="1">f_nav_adjustedreturn(A3734,参数!$B$6,参数!$B$5)</f>
        <v>10.81</v>
      </c>
      <c r="P3734" s="17">
        <f ca="1">f_nav_periodreturnrankingper(A3734,参数!$B$6,参数!$B$5,3)</f>
        <v>14.2857142857143</v>
      </c>
      <c r="Q3734" s="25">
        <f>f_return(A3734,1,参数!$B$1-365/2,参数!$B$1)</f>
        <v>123.803233083657</v>
      </c>
      <c r="R3734" s="25">
        <f ca="1">f_return(A3734,1,参数!$B$4,参数!$B$1)</f>
        <v>25.9011137848708</v>
      </c>
      <c r="S3734" s="25">
        <f ca="1">f_return(A3734,1,参数!$B$6,参数!$B$1)</f>
        <v>26.3571648092054</v>
      </c>
      <c r="T3734" t="str">
        <f>f_info_investtype(A3734)</f>
        <v>灵活配置型基金</v>
      </c>
      <c r="U3734" t="str">
        <f>f_info_fundmanager(A3734)</f>
        <v>莫海波</v>
      </c>
      <c r="V3734">
        <f>f_info_manager_onthepostdays(A3734,1)</f>
        <v>1843</v>
      </c>
      <c r="W3734" s="25">
        <f ca="1">f_return_1w(A3734,"0",参数!$B$2)</f>
        <v>2.49463076160582</v>
      </c>
      <c r="X3734" s="25">
        <f>f_return_1m(A3734,"0",参数!$B$1)</f>
        <v>11.0640036777852</v>
      </c>
      <c r="Y3734" s="25">
        <f>f_return_3m(A3734,0,参数!$B$1)</f>
        <v>37.7796083898359</v>
      </c>
      <c r="Z3734" s="25">
        <f>f_return_6m(A3734,0,参数!B3733)</f>
        <v>37.5625041669445</v>
      </c>
      <c r="AA3734" t="str">
        <f>f_dq_status(A3734,参数!$B$1)</f>
        <v>开放申购|开放赎回</v>
      </c>
      <c r="AB3734" s="17">
        <f ca="1">f_risk_maxdownside(A3734,参数!$B$6,参数!$B$1)</f>
        <v>-31.1074588843361</v>
      </c>
      <c r="AC3734" s="17">
        <f ca="1">f_risk_maxdownside(A3734,参数!$B$4,参数!$B$1)</f>
        <v>-31.1074588843361</v>
      </c>
      <c r="AD3734" t="str">
        <f ca="1">f_risk_maxdownside_date(A3734,参数!$B$6,参数!$B$1)</f>
        <v>20180403-20190102</v>
      </c>
    </row>
    <row r="3735" spans="1:30">
      <c r="A3735" s="15" t="s">
        <v>3763</v>
      </c>
      <c r="B3735" t="str">
        <f>f_info_name(A3735)</f>
        <v>万家颐达</v>
      </c>
      <c r="C3735" t="str">
        <f>f_info_setupdate(A3735)</f>
        <v>2016-06-02</v>
      </c>
      <c r="D3735" s="16">
        <f t="shared" si="58"/>
        <v>1698</v>
      </c>
      <c r="F3735" s="17">
        <f>f_netasset_total(A3735,参数!$B$1,100000000)</f>
        <v>6.5249571047</v>
      </c>
      <c r="G3735" s="17">
        <f ca="1">f_nav_adjustedreturn(A3735,参数!$B$2,参数!$B$1)</f>
        <v>18.9065397322984</v>
      </c>
      <c r="H3735" s="17">
        <f ca="1">f_nav_periodreturnrankingper(A3735,参数!$B$2,参数!$B$1,3)</f>
        <v>80.0952885124404</v>
      </c>
      <c r="I3735" s="17">
        <f ca="1">f_nav_adjustedreturn(A3735,参数!$B$3,参数!$B$2)</f>
        <v>5.74738736098653</v>
      </c>
      <c r="J3735" s="17">
        <f ca="1">f_nav_periodreturnrankingper(A3735,参数!$B$3,参数!$B$2,3)</f>
        <v>92.2519509476031</v>
      </c>
      <c r="K3735" s="17">
        <f ca="1">f_nav_adjustedreturn(A3735,参数!$B$4,参数!$B$3)</f>
        <v>0.885129819040138</v>
      </c>
      <c r="L3735" s="17">
        <f ca="1">f_nav_periodreturnrankingper(A3735,参数!$B$4,参数!$B$3,3)</f>
        <v>15.7252888318357</v>
      </c>
      <c r="M3735" s="17">
        <f ca="1">f_nav_adjustedreturn(A3735,参数!$B$5,参数!$B$4)</f>
        <v>2.68503620273531</v>
      </c>
      <c r="N3735" s="17">
        <f ca="1">f_nav_periodreturnrankingper(A3735,参数!$B$5,参数!$B$4,3)</f>
        <v>85.7368006304176</v>
      </c>
      <c r="O3735" s="17">
        <f ca="1">f_nav_adjustedreturn(A3735,参数!$B$6,参数!$B$5)</f>
        <v>0</v>
      </c>
      <c r="P3735" s="17">
        <f ca="1">f_nav_periodreturnrankingper(A3735,参数!$B$6,参数!$B$5,3)</f>
        <v>0</v>
      </c>
      <c r="Q3735" s="25">
        <f>f_return(A3735,1,参数!$B$1-365/2,参数!$B$1)</f>
        <v>18.6159386686121</v>
      </c>
      <c r="R3735" s="25">
        <f ca="1">f_return(A3735,1,参数!$B$4,参数!$B$1)</f>
        <v>8.24373352323251</v>
      </c>
      <c r="S3735" s="25">
        <f ca="1">f_return(A3735,1,参数!$B$6,参数!$B$1)</f>
        <v>0</v>
      </c>
      <c r="T3735" t="str">
        <f>f_info_investtype(A3735)</f>
        <v>灵活配置型基金</v>
      </c>
      <c r="U3735" t="str">
        <f>f_info_fundmanager(A3735)</f>
        <v>陈奕雯</v>
      </c>
      <c r="V3735">
        <f>f_info_manager_onthepostdays(A3735,1)</f>
        <v>427</v>
      </c>
      <c r="W3735" s="25">
        <f ca="1">f_return_1w(A3735,"0",参数!$B$2)</f>
        <v>-0.962077339809454</v>
      </c>
      <c r="X3735" s="25">
        <f>f_return_1m(A3735,"0",参数!$B$1)</f>
        <v>3.3076074058964</v>
      </c>
      <c r="Y3735" s="25">
        <f>f_return_3m(A3735,0,参数!$B$1)</f>
        <v>5.37116930894773</v>
      </c>
      <c r="Z3735" s="25">
        <f>f_return_6m(A3735,0,参数!B3734)</f>
        <v>7.63630736513676</v>
      </c>
      <c r="AA3735" t="str">
        <f>f_dq_status(A3735,参数!$B$1)</f>
        <v>暂停大额申购|开放赎回</v>
      </c>
      <c r="AB3735" s="17">
        <f ca="1">f_risk_maxdownside(A3735,参数!$B$6,参数!$B$1)</f>
        <v>-5.1748878923767</v>
      </c>
      <c r="AC3735" s="17">
        <f ca="1">f_risk_maxdownside(A3735,参数!$B$4,参数!$B$1)</f>
        <v>-5.1748878923767</v>
      </c>
      <c r="AD3735" t="str">
        <f ca="1">f_risk_maxdownside_date(A3735,参数!$B$6,参数!$B$1)</f>
        <v>20200306-20200319</v>
      </c>
    </row>
    <row r="3736" spans="1:30">
      <c r="A3736" s="15" t="s">
        <v>3764</v>
      </c>
      <c r="B3736" t="str">
        <f>f_info_name(A3736)</f>
        <v>万家颐和</v>
      </c>
      <c r="C3736" t="str">
        <f>f_info_setupdate(A3736)</f>
        <v>2016-06-23</v>
      </c>
      <c r="D3736" s="16">
        <f t="shared" si="58"/>
        <v>1677</v>
      </c>
      <c r="F3736" s="17">
        <f>f_netasset_total(A3736,参数!$B$1,100000000)</f>
        <v>0.7122371528</v>
      </c>
      <c r="G3736" s="17">
        <f ca="1">f_nav_adjustedreturn(A3736,参数!$B$2,参数!$B$1)</f>
        <v>61.6988626105795</v>
      </c>
      <c r="H3736" s="17">
        <f ca="1">f_nav_periodreturnrankingper(A3736,参数!$B$2,参数!$B$1,3)</f>
        <v>33.139227104288</v>
      </c>
      <c r="I3736" s="17">
        <f ca="1">f_nav_adjustedreturn(A3736,参数!$B$3,参数!$B$2)</f>
        <v>3.75573663013953</v>
      </c>
      <c r="J3736" s="17">
        <f ca="1">f_nav_periodreturnrankingper(A3736,参数!$B$3,参数!$B$2,3)</f>
        <v>96.1538461538462</v>
      </c>
      <c r="K3736" s="17">
        <f ca="1">f_nav_adjustedreturn(A3736,参数!$B$4,参数!$B$3)</f>
        <v>4.38991005084084</v>
      </c>
      <c r="L3736" s="17">
        <f ca="1">f_nav_periodreturnrankingper(A3736,参数!$B$4,参数!$B$3,3)</f>
        <v>3.53016688061617</v>
      </c>
      <c r="M3736" s="17">
        <f ca="1">f_nav_adjustedreturn(A3736,参数!$B$5,参数!$B$4)</f>
        <v>2.93467336683417</v>
      </c>
      <c r="N3736" s="17">
        <f ca="1">f_nav_periodreturnrankingper(A3736,参数!$B$5,参数!$B$4,3)</f>
        <v>84.6335697399527</v>
      </c>
      <c r="O3736" s="17">
        <f ca="1">f_nav_adjustedreturn(A3736,参数!$B$6,参数!$B$5)</f>
        <v>0</v>
      </c>
      <c r="P3736" s="17">
        <f ca="1">f_nav_periodreturnrankingper(A3736,参数!$B$6,参数!$B$5,3)</f>
        <v>0</v>
      </c>
      <c r="Q3736" s="25">
        <f>f_return(A3736,1,参数!$B$1-365/2,参数!$B$1)</f>
        <v>61.2909673555954</v>
      </c>
      <c r="R3736" s="25">
        <f ca="1">f_return(A3736,1,参数!$B$4,参数!$B$1)</f>
        <v>20.517981397642</v>
      </c>
      <c r="S3736" s="25">
        <f ca="1">f_return(A3736,1,参数!$B$6,参数!$B$1)</f>
        <v>0</v>
      </c>
      <c r="T3736" t="str">
        <f>f_info_investtype(A3736)</f>
        <v>灵活配置型基金</v>
      </c>
      <c r="U3736" t="str">
        <f>f_info_fundmanager(A3736)</f>
        <v>章恒</v>
      </c>
      <c r="V3736">
        <f>f_info_manager_onthepostdays(A3736,1)</f>
        <v>273</v>
      </c>
      <c r="W3736" s="25">
        <f ca="1">f_return_1w(A3736,"0",参数!$B$2)</f>
        <v>-4.43409247757075</v>
      </c>
      <c r="X3736" s="25">
        <f>f_return_1m(A3736,"0",参数!$B$1)</f>
        <v>11.711880261927</v>
      </c>
      <c r="Y3736" s="25">
        <f>f_return_3m(A3736,0,参数!$B$1)</f>
        <v>25.0645814424352</v>
      </c>
      <c r="Z3736" s="25">
        <f>f_return_6m(A3736,0,参数!B3735)</f>
        <v>20.2621939464045</v>
      </c>
      <c r="AA3736" t="str">
        <f>f_dq_status(A3736,参数!$B$1)</f>
        <v>开放申购|开放赎回</v>
      </c>
      <c r="AB3736" s="17">
        <f ca="1">f_risk_maxdownside(A3736,参数!$B$6,参数!$B$1)</f>
        <v>-14.1545281823939</v>
      </c>
      <c r="AC3736" s="17">
        <f ca="1">f_risk_maxdownside(A3736,参数!$B$4,参数!$B$1)</f>
        <v>-14.1545281823939</v>
      </c>
      <c r="AD3736" t="str">
        <f ca="1">f_risk_maxdownside_date(A3736,参数!$B$6,参数!$B$1)</f>
        <v>20200306-20200323</v>
      </c>
    </row>
    <row r="3737" spans="1:30">
      <c r="A3737" s="15" t="s">
        <v>3765</v>
      </c>
      <c r="B3737" t="str">
        <f>f_info_name(A3737)</f>
        <v>万家宏观择时多策略</v>
      </c>
      <c r="C3737" t="str">
        <f>f_info_setupdate(A3737)</f>
        <v>2017-03-30</v>
      </c>
      <c r="D3737" s="16">
        <f t="shared" si="58"/>
        <v>1397</v>
      </c>
      <c r="F3737" s="17">
        <f>f_netasset_total(A3737,参数!$B$1,100000000)</f>
        <v>0.8883218506</v>
      </c>
      <c r="G3737" s="17">
        <f ca="1">f_nav_adjustedreturn(A3737,参数!$B$2,参数!$B$1)</f>
        <v>14.5753290280389</v>
      </c>
      <c r="H3737" s="17">
        <f ca="1">f_nav_periodreturnrankingper(A3737,参数!$B$2,参数!$B$1,3)</f>
        <v>87.718369507676</v>
      </c>
      <c r="I3737" s="17">
        <f ca="1">f_nav_adjustedreturn(A3737,参数!$B$3,参数!$B$2)</f>
        <v>21.6245774507854</v>
      </c>
      <c r="J3737" s="17">
        <f ca="1">f_nav_periodreturnrankingper(A3737,参数!$B$3,参数!$B$2,3)</f>
        <v>56.0758082497213</v>
      </c>
      <c r="K3737" s="17">
        <f ca="1">f_nav_adjustedreturn(A3737,参数!$B$4,参数!$B$3)</f>
        <v>-24.7381023645615</v>
      </c>
      <c r="L3737" s="17">
        <f ca="1">f_nav_periodreturnrankingper(A3737,参数!$B$4,参数!$B$3,3)</f>
        <v>82.5417201540436</v>
      </c>
      <c r="M3737" s="17">
        <f ca="1">f_nav_adjustedreturn(A3737,参数!$B$5,参数!$B$4)</f>
        <v>0</v>
      </c>
      <c r="N3737" s="17">
        <f ca="1">f_nav_periodreturnrankingper(A3737,参数!$B$5,参数!$B$4,3)</f>
        <v>0</v>
      </c>
      <c r="O3737" s="17">
        <f ca="1">f_nav_adjustedreturn(A3737,参数!$B$6,参数!$B$5)</f>
        <v>0</v>
      </c>
      <c r="P3737" s="17">
        <f ca="1">f_nav_periodreturnrankingper(A3737,参数!$B$6,参数!$B$5,3)</f>
        <v>0</v>
      </c>
      <c r="Q3737" s="25">
        <f>f_return(A3737,1,参数!$B$1-365/2,参数!$B$1)</f>
        <v>-3.84781442798121</v>
      </c>
      <c r="R3737" s="25">
        <f ca="1">f_return(A3737,1,参数!$B$4,参数!$B$1)</f>
        <v>1.59903479207324</v>
      </c>
      <c r="S3737" s="25">
        <f ca="1">f_return(A3737,1,参数!$B$6,参数!$B$1)</f>
        <v>0</v>
      </c>
      <c r="T3737" t="str">
        <f>f_info_investtype(A3737)</f>
        <v>灵活配置型基金</v>
      </c>
      <c r="U3737" t="str">
        <f>f_info_fundmanager(A3737)</f>
        <v>黄海</v>
      </c>
      <c r="V3737">
        <f>f_info_manager_onthepostdays(A3737,1)</f>
        <v>141</v>
      </c>
      <c r="W3737" s="25">
        <f ca="1">f_return_1w(A3737,"0",参数!$B$2)</f>
        <v>-5.39788106101615</v>
      </c>
      <c r="X3737" s="25">
        <f>f_return_1m(A3737,"0",参数!$B$1)</f>
        <v>0.379574589987815</v>
      </c>
      <c r="Y3737" s="25">
        <f>f_return_3m(A3737,0,参数!$B$1)</f>
        <v>-5.39318258521769</v>
      </c>
      <c r="Z3737" s="25">
        <f>f_return_6m(A3737,0,参数!B3736)</f>
        <v>-10.2991758063469</v>
      </c>
      <c r="AA3737" t="str">
        <f>f_dq_status(A3737,参数!$B$1)</f>
        <v>开放申购|开放赎回</v>
      </c>
      <c r="AB3737" s="17">
        <f ca="1">f_risk_maxdownside(A3737,参数!$B$6,参数!$B$1)</f>
        <v>-36.5360397066449</v>
      </c>
      <c r="AC3737" s="17">
        <f ca="1">f_risk_maxdownside(A3737,参数!$B$4,参数!$B$1)</f>
        <v>-36.5360397066449</v>
      </c>
      <c r="AD3737" t="str">
        <f ca="1">f_risk_maxdownside_date(A3737,参数!$B$6,参数!$B$1)</f>
        <v>20180127-20181018</v>
      </c>
    </row>
    <row r="3738" spans="1:30">
      <c r="A3738" s="15" t="s">
        <v>3766</v>
      </c>
      <c r="B3738" t="str">
        <f>f_info_name(A3738)</f>
        <v>海富通欣益A</v>
      </c>
      <c r="C3738" t="str">
        <f>f_info_setupdate(A3738)</f>
        <v>2016-09-07</v>
      </c>
      <c r="D3738" s="16">
        <f t="shared" si="58"/>
        <v>1601</v>
      </c>
      <c r="F3738" s="17">
        <f>f_netasset_total(A3738,参数!$B$1,100000000)</f>
        <v>5.248281739</v>
      </c>
      <c r="G3738" s="17">
        <f ca="1">f_nav_adjustedreturn(A3738,参数!$B$2,参数!$B$1)</f>
        <v>20.4873646209386</v>
      </c>
      <c r="H3738" s="17">
        <f ca="1">f_nav_periodreturnrankingper(A3738,参数!$B$2,参数!$B$1,3)</f>
        <v>76.1778718898888</v>
      </c>
      <c r="I3738" s="17">
        <f ca="1">f_nav_adjustedreturn(A3738,参数!$B$3,参数!$B$2)</f>
        <v>12.9564061917676</v>
      </c>
      <c r="J3738" s="17">
        <f ca="1">f_nav_periodreturnrankingper(A3738,参数!$B$3,参数!$B$2,3)</f>
        <v>73.8015607580825</v>
      </c>
      <c r="K3738" s="17">
        <f ca="1">f_nav_adjustedreturn(A3738,参数!$B$4,参数!$B$3)</f>
        <v>3.82735805983682</v>
      </c>
      <c r="L3738" s="17">
        <f ca="1">f_nav_periodreturnrankingper(A3738,参数!$B$4,参数!$B$3,3)</f>
        <v>5.00641848523748</v>
      </c>
      <c r="M3738" s="17">
        <f ca="1">f_nav_adjustedreturn(A3738,参数!$B$5,参数!$B$4)</f>
        <v>10.3896103896104</v>
      </c>
      <c r="N3738" s="17">
        <f ca="1">f_nav_periodreturnrankingper(A3738,参数!$B$5,参数!$B$4,3)</f>
        <v>50.1970055161544</v>
      </c>
      <c r="O3738" s="17">
        <f ca="1">f_nav_adjustedreturn(A3738,参数!$B$6,参数!$B$5)</f>
        <v>0</v>
      </c>
      <c r="P3738" s="17">
        <f ca="1">f_nav_periodreturnrankingper(A3738,参数!$B$6,参数!$B$5,3)</f>
        <v>0</v>
      </c>
      <c r="Q3738" s="25">
        <f>f_return(A3738,1,参数!$B$1-365/2,参数!$B$1)</f>
        <v>23.5506821792488</v>
      </c>
      <c r="R3738" s="25">
        <f ca="1">f_return(A3738,1,参数!$B$4,参数!$B$1)</f>
        <v>12.2041847642475</v>
      </c>
      <c r="S3738" s="25">
        <f ca="1">f_return(A3738,1,参数!$B$6,参数!$B$1)</f>
        <v>0</v>
      </c>
      <c r="T3738" t="str">
        <f>f_info_investtype(A3738)</f>
        <v>灵活配置型基金</v>
      </c>
      <c r="U3738" t="str">
        <f>f_info_fundmanager(A3738)</f>
        <v>夏妍妍,朱斌全</v>
      </c>
      <c r="V3738">
        <f>f_info_manager_onthepostdays(A3738,1)</f>
        <v>1133</v>
      </c>
      <c r="W3738" s="25">
        <f ca="1">f_return_1w(A3738,"0",参数!$B$2)</f>
        <v>-0.27002700270026</v>
      </c>
      <c r="X3738" s="25">
        <f>f_return_1m(A3738,"0",参数!$B$1)</f>
        <v>4.62382445141066</v>
      </c>
      <c r="Y3738" s="25">
        <f>f_return_3m(A3738,0,参数!$B$1)</f>
        <v>7.57453666398065</v>
      </c>
      <c r="Z3738" s="25">
        <f>f_return_6m(A3738,0,参数!B3737)</f>
        <v>10.6907894736842</v>
      </c>
      <c r="AA3738" t="str">
        <f>f_dq_status(A3738,参数!$B$1)</f>
        <v>暂停大额申购|开放赎回</v>
      </c>
      <c r="AB3738" s="17">
        <f ca="1">f_risk_maxdownside(A3738,参数!$B$6,参数!$B$1)</f>
        <v>-3.43007915567282</v>
      </c>
      <c r="AC3738" s="17">
        <f ca="1">f_risk_maxdownside(A3738,参数!$B$4,参数!$B$1)</f>
        <v>-3.43007915567282</v>
      </c>
      <c r="AD3738" t="str">
        <f ca="1">f_risk_maxdownside_date(A3738,参数!$B$6,参数!$B$1)</f>
        <v>20200306-20200319,20200306-20200323</v>
      </c>
    </row>
    <row r="3739" spans="1:30">
      <c r="A3739" s="15" t="s">
        <v>3767</v>
      </c>
      <c r="B3739" t="str">
        <f>f_info_name(A3739)</f>
        <v>海富通欣荣A</v>
      </c>
      <c r="C3739" t="str">
        <f>f_info_setupdate(A3739)</f>
        <v>2016-09-22</v>
      </c>
      <c r="D3739" s="16">
        <f t="shared" si="58"/>
        <v>1586</v>
      </c>
      <c r="F3739" s="17">
        <f>f_netasset_total(A3739,参数!$B$1,100000000)</f>
        <v>5.5009385642</v>
      </c>
      <c r="G3739" s="17">
        <f ca="1">f_nav_adjustedreturn(A3739,参数!$B$2,参数!$B$1)</f>
        <v>64.0821685072206</v>
      </c>
      <c r="H3739" s="17">
        <f ca="1">f_nav_periodreturnrankingper(A3739,参数!$B$2,参数!$B$1,3)</f>
        <v>30.70407623081</v>
      </c>
      <c r="I3739" s="17">
        <f ca="1">f_nav_adjustedreturn(A3739,参数!$B$3,参数!$B$2)</f>
        <v>39.1467870191274</v>
      </c>
      <c r="J3739" s="17">
        <f ca="1">f_nav_periodreturnrankingper(A3739,参数!$B$3,参数!$B$2,3)</f>
        <v>30.8807134894091</v>
      </c>
      <c r="K3739" s="17">
        <f ca="1">f_nav_adjustedreturn(A3739,参数!$B$4,参数!$B$3)</f>
        <v>-16.4856860809477</v>
      </c>
      <c r="L3739" s="17">
        <f ca="1">f_nav_periodreturnrankingper(A3739,参数!$B$4,参数!$B$3,3)</f>
        <v>54.3003851091142</v>
      </c>
      <c r="M3739" s="17">
        <f ca="1">f_nav_adjustedreturn(A3739,参数!$B$5,参数!$B$4)</f>
        <v>12.8820740441844</v>
      </c>
      <c r="N3739" s="17">
        <f ca="1">f_nav_periodreturnrankingper(A3739,参数!$B$5,参数!$B$4,3)</f>
        <v>39.7163120567376</v>
      </c>
      <c r="O3739" s="17">
        <f ca="1">f_nav_adjustedreturn(A3739,参数!$B$6,参数!$B$5)</f>
        <v>0</v>
      </c>
      <c r="P3739" s="17">
        <f ca="1">f_nav_periodreturnrankingper(A3739,参数!$B$6,参数!$B$5,3)</f>
        <v>0</v>
      </c>
      <c r="Q3739" s="25">
        <f>f_return(A3739,1,参数!$B$1-365/2,参数!$B$1)</f>
        <v>74.9204629072232</v>
      </c>
      <c r="R3739" s="25">
        <f ca="1">f_return(A3739,1,参数!$B$4,参数!$B$1)</f>
        <v>23.9785581026509</v>
      </c>
      <c r="S3739" s="25">
        <f ca="1">f_return(A3739,1,参数!$B$6,参数!$B$1)</f>
        <v>0</v>
      </c>
      <c r="T3739" t="str">
        <f>f_info_investtype(A3739)</f>
        <v>灵活配置型基金</v>
      </c>
      <c r="U3739" t="str">
        <f>f_info_fundmanager(A3739)</f>
        <v>杜晓海</v>
      </c>
      <c r="V3739">
        <f>f_info_manager_onthepostdays(A3739,1)</f>
        <v>1597</v>
      </c>
      <c r="W3739" s="25">
        <f ca="1">f_return_1w(A3739,"0",参数!$B$2)</f>
        <v>-2.76338514680485</v>
      </c>
      <c r="X3739" s="25">
        <f>f_return_1m(A3739,"0",参数!$B$1)</f>
        <v>13.9615962239863</v>
      </c>
      <c r="Y3739" s="25">
        <f>f_return_3m(A3739,0,参数!$B$1)</f>
        <v>23.2782129387873</v>
      </c>
      <c r="Z3739" s="25">
        <f>f_return_6m(A3739,0,参数!B3738)</f>
        <v>29.3212992102607</v>
      </c>
      <c r="AA3739" t="str">
        <f>f_dq_status(A3739,参数!$B$1)</f>
        <v>暂停大额申购|开放赎回</v>
      </c>
      <c r="AB3739" s="17">
        <f ca="1">f_risk_maxdownside(A3739,参数!$B$6,参数!$B$1)</f>
        <v>-23.5409252669039</v>
      </c>
      <c r="AC3739" s="17">
        <f ca="1">f_risk_maxdownside(A3739,参数!$B$4,参数!$B$1)</f>
        <v>-23.1992850759607</v>
      </c>
      <c r="AD3739" t="str">
        <f ca="1">f_risk_maxdownside_date(A3739,参数!$B$6,参数!$B$1)</f>
        <v>20180124-20190103</v>
      </c>
    </row>
    <row r="3740" spans="1:30">
      <c r="A3740" s="15" t="s">
        <v>3768</v>
      </c>
      <c r="B3740" t="str">
        <f>f_info_name(A3740)</f>
        <v>海富通欣享A</v>
      </c>
      <c r="C3740" t="str">
        <f>f_info_setupdate(A3740)</f>
        <v>2017-03-10</v>
      </c>
      <c r="D3740" s="16">
        <f t="shared" si="58"/>
        <v>1417</v>
      </c>
      <c r="F3740" s="17">
        <f>f_netasset_total(A3740,参数!$B$1,100000000)</f>
        <v>7.4211144459</v>
      </c>
      <c r="G3740" s="17">
        <f ca="1">f_nav_adjustedreturn(A3740,参数!$B$2,参数!$B$1)</f>
        <v>18.3510143309138</v>
      </c>
      <c r="H3740" s="17">
        <f ca="1">f_nav_periodreturnrankingper(A3740,参数!$B$2,参数!$B$1,3)</f>
        <v>80.995235574378</v>
      </c>
      <c r="I3740" s="17">
        <f ca="1">f_nav_adjustedreturn(A3740,参数!$B$3,参数!$B$2)</f>
        <v>10.9750814898886</v>
      </c>
      <c r="J3740" s="17">
        <f ca="1">f_nav_periodreturnrankingper(A3740,参数!$B$3,参数!$B$2,3)</f>
        <v>78.3166109253066</v>
      </c>
      <c r="K3740" s="17">
        <f ca="1">f_nav_adjustedreturn(A3740,参数!$B$4,参数!$B$3)</f>
        <v>1.98235796262921</v>
      </c>
      <c r="L3740" s="17">
        <f ca="1">f_nav_periodreturnrankingper(A3740,参数!$B$4,参数!$B$3,3)</f>
        <v>10.5905006418485</v>
      </c>
      <c r="M3740" s="17">
        <f ca="1">f_nav_adjustedreturn(A3740,参数!$B$5,参数!$B$4)</f>
        <v>0</v>
      </c>
      <c r="N3740" s="17">
        <f ca="1">f_nav_periodreturnrankingper(A3740,参数!$B$5,参数!$B$4,3)</f>
        <v>0</v>
      </c>
      <c r="O3740" s="17">
        <f ca="1">f_nav_adjustedreturn(A3740,参数!$B$6,参数!$B$5)</f>
        <v>0</v>
      </c>
      <c r="P3740" s="17">
        <f ca="1">f_nav_periodreturnrankingper(A3740,参数!$B$6,参数!$B$5,3)</f>
        <v>0</v>
      </c>
      <c r="Q3740" s="25">
        <f>f_return(A3740,1,参数!$B$1-365/2,参数!$B$1)</f>
        <v>19.5334731237256</v>
      </c>
      <c r="R3740" s="25">
        <f ca="1">f_return(A3740,1,参数!$B$4,参数!$B$1)</f>
        <v>10.2221556311637</v>
      </c>
      <c r="S3740" s="25">
        <f ca="1">f_return(A3740,1,参数!$B$6,参数!$B$1)</f>
        <v>0</v>
      </c>
      <c r="T3740" t="str">
        <f>f_info_investtype(A3740)</f>
        <v>灵活配置型基金</v>
      </c>
      <c r="U3740" t="str">
        <f>f_info_fundmanager(A3740)</f>
        <v>谈云飞,朱斌全</v>
      </c>
      <c r="V3740">
        <f>f_info_manager_onthepostdays(A3740,1)</f>
        <v>1434</v>
      </c>
      <c r="W3740" s="25">
        <f ca="1">f_return_1w(A3740,"0",参数!$B$2)</f>
        <v>-0.306150848872819</v>
      </c>
      <c r="X3740" s="25">
        <f>f_return_1m(A3740,"0",参数!$B$1)</f>
        <v>3.85431977788667</v>
      </c>
      <c r="Y3740" s="25">
        <f>f_return_3m(A3740,0,参数!$B$1)</f>
        <v>5.9921660138345</v>
      </c>
      <c r="Z3740" s="25">
        <f>f_return_6m(A3740,0,参数!B3739)</f>
        <v>9.01980787214147</v>
      </c>
      <c r="AA3740" t="str">
        <f>f_dq_status(A3740,参数!$B$1)</f>
        <v>暂停大额申购|开放赎回</v>
      </c>
      <c r="AB3740" s="17">
        <f ca="1">f_risk_maxdownside(A3740,参数!$B$6,参数!$B$1)</f>
        <v>-3.97319743299357</v>
      </c>
      <c r="AC3740" s="17">
        <f ca="1">f_risk_maxdownside(A3740,参数!$B$4,参数!$B$1)</f>
        <v>-3.60932171276999</v>
      </c>
      <c r="AD3740" t="str">
        <f ca="1">f_risk_maxdownside_date(A3740,参数!$B$6,参数!$B$1)</f>
        <v>20180124-20180530</v>
      </c>
    </row>
    <row r="3741" spans="1:30">
      <c r="A3741" s="15" t="s">
        <v>3769</v>
      </c>
      <c r="B3741" t="str">
        <f>f_info_name(A3741)</f>
        <v>华泰柏瑞增利A</v>
      </c>
      <c r="C3741" t="str">
        <f>f_info_setupdate(A3741)</f>
        <v>2006-04-13</v>
      </c>
      <c r="D3741" s="16">
        <f t="shared" si="58"/>
        <v>5401</v>
      </c>
      <c r="F3741" s="17">
        <f>f_netasset_total(A3741,参数!$B$1,100000000)</f>
        <v>0.5292154064</v>
      </c>
      <c r="G3741" s="17">
        <f ca="1">f_nav_adjustedreturn(A3741,参数!$B$2,参数!$B$1)</f>
        <v>1.37784607076656</v>
      </c>
      <c r="H3741" s="17">
        <f ca="1">f_nav_periodreturnrankingper(A3741,参数!$B$2,参数!$B$1,3)</f>
        <v>94.3396226415094</v>
      </c>
      <c r="I3741" s="17">
        <f ca="1">f_nav_adjustedreturn(A3741,参数!$B$3,参数!$B$2)</f>
        <v>4.05898742506264</v>
      </c>
      <c r="J3741" s="17">
        <f ca="1">f_nav_periodreturnrankingper(A3741,参数!$B$3,参数!$B$2,3)</f>
        <v>87.6595744680851</v>
      </c>
      <c r="K3741" s="17">
        <f ca="1">f_nav_adjustedreturn(A3741,参数!$B$4,参数!$B$3)</f>
        <v>7.04473996568722</v>
      </c>
      <c r="L3741" s="17">
        <f ca="1">f_nav_periodreturnrankingper(A3741,参数!$B$4,参数!$B$3,3)</f>
        <v>3.81861575178998</v>
      </c>
      <c r="M3741" s="17">
        <f ca="1">f_nav_adjustedreturn(A3741,参数!$B$5,参数!$B$4)</f>
        <v>2.80865134323726</v>
      </c>
      <c r="N3741" s="17">
        <f ca="1">f_nav_periodreturnrankingper(A3741,参数!$B$5,参数!$B$4,3)</f>
        <v>63.5359116022099</v>
      </c>
      <c r="O3741" s="17">
        <f ca="1">f_nav_adjustedreturn(A3741,参数!$B$6,参数!$B$5)</f>
        <v>-0.496919101570255</v>
      </c>
      <c r="P3741" s="17">
        <f ca="1">f_nav_periodreturnrankingper(A3741,参数!$B$6,参数!$B$5,3)</f>
        <v>75</v>
      </c>
      <c r="Q3741" s="25">
        <f>f_return(A3741,1,参数!$B$1-365/2,参数!$B$1)</f>
        <v>0.923705241443695</v>
      </c>
      <c r="R3741" s="25">
        <f ca="1">f_return(A3741,1,参数!$B$4,参数!$B$1)</f>
        <v>4.1309764524043</v>
      </c>
      <c r="S3741" s="25">
        <f ca="1">f_return(A3741,1,参数!$B$6,参数!$B$1)</f>
        <v>2.91389410864167</v>
      </c>
      <c r="T3741" t="str">
        <f>f_info_investtype(A3741)</f>
        <v>混合债券型二级基金</v>
      </c>
      <c r="U3741" t="str">
        <f>f_info_fundmanager(A3741)</f>
        <v>王烨斌</v>
      </c>
      <c r="V3741">
        <f>f_info_manager_onthepostdays(A3741,1)</f>
        <v>8</v>
      </c>
      <c r="W3741" s="25">
        <f ca="1">f_return_1w(A3741,"0",参数!$B$2)</f>
        <v>0.230542235337506</v>
      </c>
      <c r="X3741" s="25">
        <f>f_return_1m(A3741,"0",参数!$B$1)</f>
        <v>0.35991665088084</v>
      </c>
      <c r="Y3741" s="25">
        <f>f_return_3m(A3741,0,参数!$B$1)</f>
        <v>0.160695717931746</v>
      </c>
      <c r="Z3741" s="25">
        <f>f_return_6m(A3741,0,参数!B3740)</f>
        <v>0.227488151658766</v>
      </c>
      <c r="AA3741" t="str">
        <f>f_dq_status(A3741,参数!$B$1)</f>
        <v>开放申购|开放赎回</v>
      </c>
      <c r="AB3741" s="17">
        <f ca="1">f_risk_maxdownside(A3741,参数!$B$6,参数!$B$1)</f>
        <v>-2.84998143334571</v>
      </c>
      <c r="AC3741" s="17">
        <f ca="1">f_risk_maxdownside(A3741,参数!$B$4,参数!$B$1)</f>
        <v>-2.84998143334571</v>
      </c>
      <c r="AD3741" t="str">
        <f ca="1">f_risk_maxdownside_date(A3741,参数!$B$6,参数!$B$1)</f>
        <v>20200501-20200714</v>
      </c>
    </row>
    <row r="3742" spans="1:30">
      <c r="A3742" s="15" t="s">
        <v>3770</v>
      </c>
      <c r="B3742" t="str">
        <f>f_info_name(A3742)</f>
        <v>国泰金鑫</v>
      </c>
      <c r="C3742" t="str">
        <f>f_info_setupdate(A3742)</f>
        <v>2014-09-15</v>
      </c>
      <c r="D3742" s="16">
        <f t="shared" si="58"/>
        <v>2324</v>
      </c>
      <c r="F3742" s="17">
        <f>f_netasset_total(A3742,参数!$B$1,100000000)</f>
        <v>7.7485592743</v>
      </c>
      <c r="G3742" s="17">
        <f ca="1">f_nav_adjustedreturn(A3742,参数!$B$2,参数!$B$1)</f>
        <v>65.5709342560554</v>
      </c>
      <c r="H3742" s="17">
        <f ca="1">f_nav_periodreturnrankingper(A3742,参数!$B$2,参数!$B$1,3)</f>
        <v>53.921568627451</v>
      </c>
      <c r="I3742" s="17">
        <f ca="1">f_nav_adjustedreturn(A3742,参数!$B$3,参数!$B$2)</f>
        <v>54.9597855227882</v>
      </c>
      <c r="J3742" s="17">
        <f ca="1">f_nav_periodreturnrankingper(A3742,参数!$B$3,参数!$B$2,3)</f>
        <v>35.1032448377581</v>
      </c>
      <c r="K3742" s="17">
        <f ca="1">f_nav_adjustedreturn(A3742,参数!$B$4,参数!$B$3)</f>
        <v>-44.4665012406948</v>
      </c>
      <c r="L3742" s="17">
        <f ca="1">f_nav_periodreturnrankingper(A3742,参数!$B$4,参数!$B$3,3)</f>
        <v>100</v>
      </c>
      <c r="M3742" s="17">
        <f ca="1">f_nav_adjustedreturn(A3742,参数!$B$5,参数!$B$4)</f>
        <v>50.6338553318419</v>
      </c>
      <c r="N3742" s="17">
        <f ca="1">f_nav_periodreturnrankingper(A3742,参数!$B$5,参数!$B$4,3)</f>
        <v>5.3921568627451</v>
      </c>
      <c r="O3742" s="17">
        <f ca="1">f_nav_adjustedreturn(A3742,参数!$B$6,参数!$B$5)</f>
        <v>23.572744014733</v>
      </c>
      <c r="P3742" s="17">
        <f ca="1">f_nav_periodreturnrankingper(A3742,参数!$B$6,参数!$B$5,3)</f>
        <v>9.21052631578947</v>
      </c>
      <c r="Q3742" s="25">
        <f>f_return(A3742,1,参数!$B$1-365/2,参数!$B$1)</f>
        <v>53.0017033917195</v>
      </c>
      <c r="R3742" s="25">
        <f ca="1">f_return(A3742,1,参数!$B$4,参数!$B$1)</f>
        <v>12.5138409191291</v>
      </c>
      <c r="S3742" s="25">
        <f ca="1">f_return(A3742,1,参数!$B$6,参数!$B$1)</f>
        <v>21.4362190893005</v>
      </c>
      <c r="T3742" t="str">
        <f>f_info_investtype(A3742)</f>
        <v>普通股票型基金</v>
      </c>
      <c r="U3742" t="str">
        <f>f_info_fundmanager(A3742)</f>
        <v>申坤</v>
      </c>
      <c r="V3742">
        <f>f_info_manager_onthepostdays(A3742,1)</f>
        <v>1752</v>
      </c>
      <c r="W3742" s="25">
        <f ca="1">f_return_1w(A3742,"0",参数!$B$2)</f>
        <v>-0.057636887608075</v>
      </c>
      <c r="X3742" s="25">
        <f>f_return_1m(A3742,"0",参数!$B$1)</f>
        <v>11.9298245614035</v>
      </c>
      <c r="Y3742" s="25">
        <f>f_return_3m(A3742,0,参数!$B$1)</f>
        <v>18.5873605947955</v>
      </c>
      <c r="Z3742" s="25">
        <f>f_return_6m(A3742,0,参数!B3741)</f>
        <v>16.1422149570903</v>
      </c>
      <c r="AA3742" t="str">
        <f>f_dq_status(A3742,参数!$B$1)</f>
        <v>开放申购|开放赎回</v>
      </c>
      <c r="AB3742" s="17">
        <f ca="1">f_risk_maxdownside(A3742,参数!$B$6,参数!$B$1)</f>
        <v>-52.6022304832714</v>
      </c>
      <c r="AC3742" s="17">
        <f ca="1">f_risk_maxdownside(A3742,参数!$B$4,参数!$B$1)</f>
        <v>-50.2681618722574</v>
      </c>
      <c r="AD3742" t="str">
        <f ca="1">f_risk_maxdownside_date(A3742,参数!$B$6,参数!$B$1)</f>
        <v>20171114-20190103</v>
      </c>
    </row>
    <row r="3743" spans="1:30">
      <c r="A3743" s="15" t="s">
        <v>3771</v>
      </c>
      <c r="B3743" t="str">
        <f>f_info_name(A3743)</f>
        <v>银河旺利A</v>
      </c>
      <c r="C3743" t="str">
        <f>f_info_setupdate(A3743)</f>
        <v>2016-05-13</v>
      </c>
      <c r="D3743" s="16">
        <f t="shared" si="58"/>
        <v>1718</v>
      </c>
      <c r="F3743" s="17">
        <f>f_netasset_total(A3743,参数!$B$1,100000000)</f>
        <v>0.6911481352</v>
      </c>
      <c r="G3743" s="17">
        <f ca="1">f_nav_adjustedreturn(A3743,参数!$B$2,参数!$B$1)</f>
        <v>19.6624462487379</v>
      </c>
      <c r="H3743" s="17">
        <f ca="1">f_nav_periodreturnrankingper(A3743,参数!$B$2,参数!$B$1,3)</f>
        <v>78.0836421386977</v>
      </c>
      <c r="I3743" s="17">
        <f ca="1">f_nav_adjustedreturn(A3743,参数!$B$3,参数!$B$2)</f>
        <v>9.65830331885017</v>
      </c>
      <c r="J3743" s="17">
        <f ca="1">f_nav_periodreturnrankingper(A3743,参数!$B$3,参数!$B$2,3)</f>
        <v>82.5529542920847</v>
      </c>
      <c r="K3743" s="17">
        <f ca="1">f_nav_adjustedreturn(A3743,参数!$B$4,参数!$B$3)</f>
        <v>-1.14394661582459</v>
      </c>
      <c r="L3743" s="17">
        <f ca="1">f_nav_periodreturnrankingper(A3743,参数!$B$4,参数!$B$3,3)</f>
        <v>22.5288831835687</v>
      </c>
      <c r="M3743" s="17">
        <f ca="1">f_nav_adjustedreturn(A3743,参数!$B$5,参数!$B$4)</f>
        <v>5.61881961165049</v>
      </c>
      <c r="N3743" s="17">
        <f ca="1">f_nav_periodreturnrankingper(A3743,参数!$B$5,参数!$B$4,3)</f>
        <v>74.3892828999212</v>
      </c>
      <c r="O3743" s="17">
        <f ca="1">f_nav_adjustedreturn(A3743,参数!$B$6,参数!$B$5)</f>
        <v>0</v>
      </c>
      <c r="P3743" s="17">
        <f ca="1">f_nav_periodreturnrankingper(A3743,参数!$B$6,参数!$B$5,3)</f>
        <v>0</v>
      </c>
      <c r="Q3743" s="25">
        <f>f_return(A3743,1,参数!$B$1-365/2,参数!$B$1)</f>
        <v>6.13647497584</v>
      </c>
      <c r="R3743" s="25">
        <f ca="1">f_return(A3743,1,参数!$B$4,参数!$B$1)</f>
        <v>9.05188765187321</v>
      </c>
      <c r="S3743" s="25">
        <f ca="1">f_return(A3743,1,参数!$B$6,参数!$B$1)</f>
        <v>0</v>
      </c>
      <c r="T3743" t="str">
        <f>f_info_investtype(A3743)</f>
        <v>灵活配置型基金</v>
      </c>
      <c r="U3743" t="str">
        <f>f_info_fundmanager(A3743)</f>
        <v>蒋磊,卢轶乔</v>
      </c>
      <c r="V3743">
        <f>f_info_manager_onthepostdays(A3743,1)</f>
        <v>1630</v>
      </c>
      <c r="W3743" s="25">
        <f ca="1">f_return_1w(A3743,"0",参数!$B$2)</f>
        <v>-0.65298485033107</v>
      </c>
      <c r="X3743" s="25">
        <f>f_return_1m(A3743,"0",参数!$B$1)</f>
        <v>1.13177041228779</v>
      </c>
      <c r="Y3743" s="25">
        <f>f_return_3m(A3743,0,参数!$B$1)</f>
        <v>1.13177041228779</v>
      </c>
      <c r="Z3743" s="25">
        <f>f_return_6m(A3743,0,参数!B3742)</f>
        <v>0.238284352660845</v>
      </c>
      <c r="AA3743" t="str">
        <f>f_dq_status(A3743,参数!$B$1)</f>
        <v>开放申购|开放赎回</v>
      </c>
      <c r="AB3743" s="17">
        <f ca="1">f_risk_maxdownside(A3743,参数!$B$6,参数!$B$1)</f>
        <v>-4.24929178470256</v>
      </c>
      <c r="AC3743" s="17">
        <f ca="1">f_risk_maxdownside(A3743,参数!$B$4,参数!$B$1)</f>
        <v>-4.24929178470256</v>
      </c>
      <c r="AD3743" t="str">
        <f ca="1">f_risk_maxdownside_date(A3743,参数!$B$6,参数!$B$1)</f>
        <v>20180613-20181029</v>
      </c>
    </row>
    <row r="3744" spans="1:30">
      <c r="A3744" s="15" t="s">
        <v>3772</v>
      </c>
      <c r="B3744" t="str">
        <f>f_info_name(A3744)</f>
        <v>银河君尚A</v>
      </c>
      <c r="C3744" t="str">
        <f>f_info_setupdate(A3744)</f>
        <v>2016-08-17</v>
      </c>
      <c r="D3744" s="16">
        <f t="shared" si="58"/>
        <v>1622</v>
      </c>
      <c r="F3744" s="17">
        <f>f_netasset_total(A3744,参数!$B$1,100000000)</f>
        <v>6.0629783262</v>
      </c>
      <c r="G3744" s="17">
        <f ca="1">f_nav_adjustedreturn(A3744,参数!$B$2,参数!$B$1)</f>
        <v>40.2160974269756</v>
      </c>
      <c r="H3744" s="17">
        <f ca="1">f_nav_periodreturnrankingper(A3744,参数!$B$2,参数!$B$1,3)</f>
        <v>53.4145050291159</v>
      </c>
      <c r="I3744" s="17">
        <f ca="1">f_nav_adjustedreturn(A3744,参数!$B$3,参数!$B$2)</f>
        <v>10.2129377333737</v>
      </c>
      <c r="J3744" s="17">
        <f ca="1">f_nav_periodreturnrankingper(A3744,参数!$B$3,参数!$B$2,3)</f>
        <v>80.2118171683389</v>
      </c>
      <c r="K3744" s="17">
        <f ca="1">f_nav_adjustedreturn(A3744,参数!$B$4,参数!$B$3)</f>
        <v>-3.66517596733424</v>
      </c>
      <c r="L3744" s="17">
        <f ca="1">f_nav_periodreturnrankingper(A3744,参数!$B$4,参数!$B$3,3)</f>
        <v>29.7175866495507</v>
      </c>
      <c r="M3744" s="17">
        <f ca="1">f_nav_adjustedreturn(A3744,参数!$B$5,参数!$B$4)</f>
        <v>2.78108859753675</v>
      </c>
      <c r="N3744" s="17">
        <f ca="1">f_nav_periodreturnrankingper(A3744,参数!$B$5,参数!$B$4,3)</f>
        <v>85.3427895981088</v>
      </c>
      <c r="O3744" s="17">
        <f ca="1">f_nav_adjustedreturn(A3744,参数!$B$6,参数!$B$5)</f>
        <v>0</v>
      </c>
      <c r="P3744" s="17">
        <f ca="1">f_nav_periodreturnrankingper(A3744,参数!$B$6,参数!$B$5,3)</f>
        <v>0</v>
      </c>
      <c r="Q3744" s="25">
        <f>f_return(A3744,1,参数!$B$1-365/2,参数!$B$1)</f>
        <v>27.1067747784966</v>
      </c>
      <c r="R3744" s="25">
        <f ca="1">f_return(A3744,1,参数!$B$4,参数!$B$1)</f>
        <v>14.1700072365623</v>
      </c>
      <c r="S3744" s="25">
        <f ca="1">f_return(A3744,1,参数!$B$6,参数!$B$1)</f>
        <v>0</v>
      </c>
      <c r="T3744" t="str">
        <f>f_info_investtype(A3744)</f>
        <v>灵活配置型基金</v>
      </c>
      <c r="U3744" t="str">
        <f>f_info_fundmanager(A3744)</f>
        <v>罗博,刘铭,卢轶乔</v>
      </c>
      <c r="V3744">
        <f>f_info_manager_onthepostdays(A3744,1)</f>
        <v>1503</v>
      </c>
      <c r="W3744" s="25">
        <f ca="1">f_return_1w(A3744,"0",参数!$B$2)</f>
        <v>-0.73622977640429</v>
      </c>
      <c r="X3744" s="25">
        <f>f_return_1m(A3744,"0",参数!$B$1)</f>
        <v>2.51723907076388</v>
      </c>
      <c r="Y3744" s="25">
        <f>f_return_3m(A3744,0,参数!$B$1)</f>
        <v>4.85483429197481</v>
      </c>
      <c r="Z3744" s="25">
        <f>f_return_6m(A3744,0,参数!B3743)</f>
        <v>5.11563686572317</v>
      </c>
      <c r="AA3744" t="str">
        <f>f_dq_status(A3744,参数!$B$1)</f>
        <v>开放申购|开放赎回</v>
      </c>
      <c r="AB3744" s="17">
        <f ca="1">f_risk_maxdownside(A3744,参数!$B$6,参数!$B$1)</f>
        <v>-8.47085757893733</v>
      </c>
      <c r="AC3744" s="17">
        <f ca="1">f_risk_maxdownside(A3744,参数!$B$4,参数!$B$1)</f>
        <v>-7.94397006619975</v>
      </c>
      <c r="AD3744" t="str">
        <f ca="1">f_risk_maxdownside_date(A3744,参数!$B$6,参数!$B$1)</f>
        <v>20171122-20180417</v>
      </c>
    </row>
    <row r="3745" spans="1:30">
      <c r="A3745" s="15" t="s">
        <v>3773</v>
      </c>
      <c r="B3745" t="str">
        <f>f_info_name(A3745)</f>
        <v>银河君信A</v>
      </c>
      <c r="C3745" t="str">
        <f>f_info_setupdate(A3745)</f>
        <v>2016-09-07</v>
      </c>
      <c r="D3745" s="16">
        <f t="shared" si="58"/>
        <v>1601</v>
      </c>
      <c r="F3745" s="17">
        <f>f_netasset_total(A3745,参数!$B$1,100000000)</f>
        <v>4.1897462426</v>
      </c>
      <c r="G3745" s="17">
        <f ca="1">f_nav_adjustedreturn(A3745,参数!$B$2,参数!$B$1)</f>
        <v>20.8115946561243</v>
      </c>
      <c r="H3745" s="17">
        <f ca="1">f_nav_periodreturnrankingper(A3745,参数!$B$2,参数!$B$1,3)</f>
        <v>75.7543673901535</v>
      </c>
      <c r="I3745" s="17">
        <f ca="1">f_nav_adjustedreturn(A3745,参数!$B$3,参数!$B$2)</f>
        <v>9.97821836887947</v>
      </c>
      <c r="J3745" s="17">
        <f ca="1">f_nav_periodreturnrankingper(A3745,参数!$B$3,参数!$B$2,3)</f>
        <v>81.3266443701226</v>
      </c>
      <c r="K3745" s="17">
        <f ca="1">f_nav_adjustedreturn(A3745,参数!$B$4,参数!$B$3)</f>
        <v>0.939334637964774</v>
      </c>
      <c r="L3745" s="17">
        <f ca="1">f_nav_periodreturnrankingper(A3745,参数!$B$4,参数!$B$3,3)</f>
        <v>15.4043645699615</v>
      </c>
      <c r="M3745" s="17">
        <f ca="1">f_nav_adjustedreturn(A3745,参数!$B$5,参数!$B$4)</f>
        <v>9.63405200162568</v>
      </c>
      <c r="N3745" s="17">
        <f ca="1">f_nav_periodreturnrankingper(A3745,参数!$B$5,参数!$B$4,3)</f>
        <v>53.7431048069346</v>
      </c>
      <c r="O3745" s="17">
        <f ca="1">f_nav_adjustedreturn(A3745,参数!$B$6,参数!$B$5)</f>
        <v>0</v>
      </c>
      <c r="P3745" s="17">
        <f ca="1">f_nav_periodreturnrankingper(A3745,参数!$B$6,参数!$B$5,3)</f>
        <v>0</v>
      </c>
      <c r="Q3745" s="25">
        <f>f_return(A3745,1,参数!$B$1-365/2,参数!$B$1)</f>
        <v>19.8909987502301</v>
      </c>
      <c r="R3745" s="25">
        <f ca="1">f_return(A3745,1,参数!$B$4,参数!$B$1)</f>
        <v>10.2689251963948</v>
      </c>
      <c r="S3745" s="25">
        <f ca="1">f_return(A3745,1,参数!$B$6,参数!$B$1)</f>
        <v>0</v>
      </c>
      <c r="T3745" t="str">
        <f>f_info_investtype(A3745)</f>
        <v>灵活配置型基金</v>
      </c>
      <c r="U3745" t="str">
        <f>f_info_fundmanager(A3745)</f>
        <v>刘铭,石磊</v>
      </c>
      <c r="V3745">
        <f>f_info_manager_onthepostdays(A3745,1)</f>
        <v>1384</v>
      </c>
      <c r="W3745" s="25">
        <f ca="1">f_return_1w(A3745,"0",参数!$B$2)</f>
        <v>-0.295275783261893</v>
      </c>
      <c r="X3745" s="25">
        <f>f_return_1m(A3745,"0",参数!$B$1)</f>
        <v>4.33762169680109</v>
      </c>
      <c r="Y3745" s="25">
        <f>f_return_3m(A3745,0,参数!$B$1)</f>
        <v>6.86431623931623</v>
      </c>
      <c r="Z3745" s="25">
        <f>f_return_6m(A3745,0,参数!B3744)</f>
        <v>7.92469744509189</v>
      </c>
      <c r="AA3745" t="str">
        <f>f_dq_status(A3745,参数!$B$1)</f>
        <v>开放申购|开放赎回</v>
      </c>
      <c r="AB3745" s="17">
        <f ca="1">f_risk_maxdownside(A3745,参数!$B$6,参数!$B$1)</f>
        <v>-3.54418155480445</v>
      </c>
      <c r="AC3745" s="17">
        <f ca="1">f_risk_maxdownside(A3745,参数!$B$4,参数!$B$1)</f>
        <v>-3.54418155480445</v>
      </c>
      <c r="AD3745" t="str">
        <f ca="1">f_risk_maxdownside_date(A3745,参数!$B$6,参数!$B$1)</f>
        <v>20180613-20180817</v>
      </c>
    </row>
    <row r="3746" spans="1:30">
      <c r="A3746" s="15" t="s">
        <v>3774</v>
      </c>
      <c r="B3746" t="str">
        <f>f_info_name(A3746)</f>
        <v>银河君荣A</v>
      </c>
      <c r="C3746" t="str">
        <f>f_info_setupdate(A3746)</f>
        <v>2016-09-05</v>
      </c>
      <c r="D3746" s="16">
        <f t="shared" si="58"/>
        <v>1603</v>
      </c>
      <c r="F3746" s="17">
        <f>f_netasset_total(A3746,参数!$B$1,100000000)</f>
        <v>2.0061294723</v>
      </c>
      <c r="G3746" s="17">
        <f ca="1">f_nav_adjustedreturn(A3746,参数!$B$2,参数!$B$1)</f>
        <v>66.5750286368843</v>
      </c>
      <c r="H3746" s="17">
        <f ca="1">f_nav_periodreturnrankingper(A3746,参数!$B$2,参数!$B$1,3)</f>
        <v>27.9512969825304</v>
      </c>
      <c r="I3746" s="17">
        <f ca="1">f_nav_adjustedreturn(A3746,参数!$B$3,参数!$B$2)</f>
        <v>32.6133461849201</v>
      </c>
      <c r="J3746" s="17">
        <f ca="1">f_nav_periodreturnrankingper(A3746,参数!$B$3,参数!$B$2,3)</f>
        <v>40.0780379041249</v>
      </c>
      <c r="K3746" s="17">
        <f ca="1">f_nav_adjustedreturn(A3746,参数!$B$4,参数!$B$3)</f>
        <v>-10.3542234332425</v>
      </c>
      <c r="L3746" s="17">
        <f ca="1">f_nav_periodreturnrankingper(A3746,参数!$B$4,参数!$B$3,3)</f>
        <v>41.7201540436457</v>
      </c>
      <c r="M3746" s="17">
        <f ca="1">f_nav_adjustedreturn(A3746,参数!$B$5,参数!$B$4)</f>
        <v>13.8996908964005</v>
      </c>
      <c r="N3746" s="17">
        <f ca="1">f_nav_periodreturnrankingper(A3746,参数!$B$5,参数!$B$4,3)</f>
        <v>36.7218282111899</v>
      </c>
      <c r="O3746" s="17">
        <f ca="1">f_nav_adjustedreturn(A3746,参数!$B$6,参数!$B$5)</f>
        <v>0</v>
      </c>
      <c r="P3746" s="17">
        <f ca="1">f_nav_periodreturnrankingper(A3746,参数!$B$6,参数!$B$5,3)</f>
        <v>0</v>
      </c>
      <c r="Q3746" s="25">
        <f>f_return(A3746,1,参数!$B$1-365/2,参数!$B$1)</f>
        <v>88.6963812761891</v>
      </c>
      <c r="R3746" s="25">
        <f ca="1">f_return(A3746,1,参数!$B$4,参数!$B$1)</f>
        <v>25.5505855488442</v>
      </c>
      <c r="S3746" s="25">
        <f ca="1">f_return(A3746,1,参数!$B$6,参数!$B$1)</f>
        <v>0</v>
      </c>
      <c r="T3746" t="str">
        <f>f_info_investtype(A3746)</f>
        <v>灵活配置型基金</v>
      </c>
      <c r="U3746" t="str">
        <f>f_info_fundmanager(A3746)</f>
        <v>刘铭</v>
      </c>
      <c r="V3746">
        <f>f_info_manager_onthepostdays(A3746,1)</f>
        <v>1384</v>
      </c>
      <c r="W3746" s="25">
        <f ca="1">f_return_1w(A3746,"0",参数!$B$2)</f>
        <v>-3.57142857142858</v>
      </c>
      <c r="X3746" s="25">
        <f>f_return_1m(A3746,"0",参数!$B$1)</f>
        <v>12.6064735945485</v>
      </c>
      <c r="Y3746" s="25">
        <f>f_return_3m(A3746,0,参数!$B$1)</f>
        <v>25.1678430022379</v>
      </c>
      <c r="Z3746" s="25">
        <f>f_return_6m(A3746,0,参数!B3745)</f>
        <v>34.5363317615766</v>
      </c>
      <c r="AA3746" t="str">
        <f>f_dq_status(A3746,参数!$B$1)</f>
        <v>开放申购|开放赎回</v>
      </c>
      <c r="AB3746" s="17">
        <f ca="1">f_risk_maxdownside(A3746,参数!$B$6,参数!$B$1)</f>
        <v>-16.8866122590727</v>
      </c>
      <c r="AC3746" s="17">
        <f ca="1">f_risk_maxdownside(A3746,参数!$B$4,参数!$B$1)</f>
        <v>-16.1953952551869</v>
      </c>
      <c r="AD3746" t="str">
        <f ca="1">f_risk_maxdownside_date(A3746,参数!$B$6,参数!$B$1)</f>
        <v>20180124-20190102</v>
      </c>
    </row>
    <row r="3747" spans="1:30">
      <c r="A3747" s="15" t="s">
        <v>3775</v>
      </c>
      <c r="B3747" t="str">
        <f>f_info_name(A3747)</f>
        <v>银河君耀A</v>
      </c>
      <c r="C3747" t="str">
        <f>f_info_setupdate(A3747)</f>
        <v>2016-11-18</v>
      </c>
      <c r="D3747" s="16">
        <f t="shared" si="58"/>
        <v>1529</v>
      </c>
      <c r="F3747" s="17">
        <f>f_netasset_total(A3747,参数!$B$1,100000000)</f>
        <v>5.9281702426</v>
      </c>
      <c r="G3747" s="17">
        <f ca="1">f_nav_adjustedreturn(A3747,参数!$B$2,参数!$B$1)</f>
        <v>46.9021638616608</v>
      </c>
      <c r="H3747" s="17">
        <f ca="1">f_nav_periodreturnrankingper(A3747,参数!$B$2,参数!$B$1,3)</f>
        <v>47.0089994706194</v>
      </c>
      <c r="I3747" s="17">
        <f ca="1">f_nav_adjustedreturn(A3747,参数!$B$3,参数!$B$2)</f>
        <v>5.17409064384361</v>
      </c>
      <c r="J3747" s="17">
        <f ca="1">f_nav_periodreturnrankingper(A3747,参数!$B$3,参数!$B$2,3)</f>
        <v>93.1995540691193</v>
      </c>
      <c r="K3747" s="17">
        <f ca="1">f_nav_adjustedreturn(A3747,参数!$B$4,参数!$B$3)</f>
        <v>-0.843024465073243</v>
      </c>
      <c r="L3747" s="17">
        <f ca="1">f_nav_periodreturnrankingper(A3747,参数!$B$4,参数!$B$3,3)</f>
        <v>21.6302952503209</v>
      </c>
      <c r="M3747" s="17">
        <f ca="1">f_nav_adjustedreturn(A3747,参数!$B$5,参数!$B$4)</f>
        <v>10.3865039502707</v>
      </c>
      <c r="N3747" s="17">
        <f ca="1">f_nav_periodreturnrankingper(A3747,参数!$B$5,参数!$B$4,3)</f>
        <v>50.2758077226162</v>
      </c>
      <c r="O3747" s="17">
        <f ca="1">f_nav_adjustedreturn(A3747,参数!$B$6,参数!$B$5)</f>
        <v>0</v>
      </c>
      <c r="P3747" s="17">
        <f ca="1">f_nav_periodreturnrankingper(A3747,参数!$B$6,参数!$B$5,3)</f>
        <v>0</v>
      </c>
      <c r="Q3747" s="25">
        <f>f_return(A3747,1,参数!$B$1-365/2,参数!$B$1)</f>
        <v>37.1159197466129</v>
      </c>
      <c r="R3747" s="25">
        <f ca="1">f_return(A3747,1,参数!$B$4,参数!$B$1)</f>
        <v>15.2648967858589</v>
      </c>
      <c r="S3747" s="25">
        <f ca="1">f_return(A3747,1,参数!$B$6,参数!$B$1)</f>
        <v>0</v>
      </c>
      <c r="T3747" t="str">
        <f>f_info_investtype(A3747)</f>
        <v>灵活配置型基金</v>
      </c>
      <c r="U3747" t="str">
        <f>f_info_fundmanager(A3747)</f>
        <v>刘铭,杨琪</v>
      </c>
      <c r="V3747">
        <f>f_info_manager_onthepostdays(A3747,1)</f>
        <v>1384</v>
      </c>
      <c r="W3747" s="25">
        <f ca="1">f_return_1w(A3747,"0",参数!$B$2)</f>
        <v>-0.68876848195426</v>
      </c>
      <c r="X3747" s="25">
        <f>f_return_1m(A3747,"0",参数!$B$1)</f>
        <v>4.16366139925252</v>
      </c>
      <c r="Y3747" s="25">
        <f>f_return_3m(A3747,0,参数!$B$1)</f>
        <v>7.1423753962366</v>
      </c>
      <c r="Z3747" s="25">
        <f>f_return_6m(A3747,0,参数!B3746)</f>
        <v>11.4864864864865</v>
      </c>
      <c r="AA3747" t="str">
        <f>f_dq_status(A3747,参数!$B$1)</f>
        <v>开放申购|开放赎回</v>
      </c>
      <c r="AB3747" s="17">
        <f ca="1">f_risk_maxdownside(A3747,参数!$B$6,参数!$B$1)</f>
        <v>-7.72101288316304</v>
      </c>
      <c r="AC3747" s="17">
        <f ca="1">f_risk_maxdownside(A3747,参数!$B$4,参数!$B$1)</f>
        <v>-7.72101288316304</v>
      </c>
      <c r="AD3747" t="str">
        <f ca="1">f_risk_maxdownside_date(A3747,参数!$B$6,参数!$B$1)</f>
        <v>20200306-20200323</v>
      </c>
    </row>
    <row r="3748" spans="1:30">
      <c r="A3748" s="15" t="s">
        <v>3776</v>
      </c>
      <c r="B3748" t="str">
        <f>f_info_name(A3748)</f>
        <v>银河君盛A</v>
      </c>
      <c r="C3748" t="str">
        <f>f_info_setupdate(A3748)</f>
        <v>2016-12-09</v>
      </c>
      <c r="D3748" s="16">
        <f t="shared" si="58"/>
        <v>1508</v>
      </c>
      <c r="F3748" s="17">
        <f>f_netasset_total(A3748,参数!$B$1,100000000)</f>
        <v>5.1061863039</v>
      </c>
      <c r="G3748" s="17">
        <f ca="1">f_nav_adjustedreturn(A3748,参数!$B$2,参数!$B$1)</f>
        <v>24.1176470588235</v>
      </c>
      <c r="H3748" s="17">
        <f ca="1">f_nav_periodreturnrankingper(A3748,参数!$B$2,参数!$B$1,3)</f>
        <v>69.4547379565908</v>
      </c>
      <c r="I3748" s="17">
        <f ca="1">f_nav_adjustedreturn(A3748,参数!$B$3,参数!$B$2)</f>
        <v>19.7938635281447</v>
      </c>
      <c r="J3748" s="17">
        <f ca="1">f_nav_periodreturnrankingper(A3748,参数!$B$3,参数!$B$2,3)</f>
        <v>59.7547380156076</v>
      </c>
      <c r="K3748" s="17">
        <f ca="1">f_nav_adjustedreturn(A3748,参数!$B$4,参数!$B$3)</f>
        <v>-2.21336906521338</v>
      </c>
      <c r="L3748" s="17">
        <f ca="1">f_nav_periodreturnrankingper(A3748,参数!$B$4,参数!$B$3,3)</f>
        <v>25.0962772785623</v>
      </c>
      <c r="M3748" s="17">
        <f ca="1">f_nav_adjustedreturn(A3748,参数!$B$5,参数!$B$4)</f>
        <v>8.18055001992826</v>
      </c>
      <c r="N3748" s="17">
        <f ca="1">f_nav_periodreturnrankingper(A3748,参数!$B$5,参数!$B$4,3)</f>
        <v>61.4657210401891</v>
      </c>
      <c r="O3748" s="17">
        <f ca="1">f_nav_adjustedreturn(A3748,参数!$B$6,参数!$B$5)</f>
        <v>0</v>
      </c>
      <c r="P3748" s="17">
        <f ca="1">f_nav_periodreturnrankingper(A3748,参数!$B$6,参数!$B$5,3)</f>
        <v>0</v>
      </c>
      <c r="Q3748" s="25">
        <f>f_return(A3748,1,参数!$B$1-365/2,参数!$B$1)</f>
        <v>27.6145846641145</v>
      </c>
      <c r="R3748" s="25">
        <f ca="1">f_return(A3748,1,参数!$B$4,参数!$B$1)</f>
        <v>13.2747449857614</v>
      </c>
      <c r="S3748" s="25">
        <f ca="1">f_return(A3748,1,参数!$B$6,参数!$B$1)</f>
        <v>0</v>
      </c>
      <c r="T3748" t="str">
        <f>f_info_investtype(A3748)</f>
        <v>灵活配置型基金</v>
      </c>
      <c r="U3748" t="str">
        <f>f_info_fundmanager(A3748)</f>
        <v>刘铭,卢轶乔</v>
      </c>
      <c r="V3748">
        <f>f_info_manager_onthepostdays(A3748,1)</f>
        <v>1384</v>
      </c>
      <c r="W3748" s="25">
        <f ca="1">f_return_1w(A3748,"0",参数!$B$2)</f>
        <v>-1.18074477747502</v>
      </c>
      <c r="X3748" s="25">
        <f>f_return_1m(A3748,"0",参数!$B$1)</f>
        <v>3.51065460677602</v>
      </c>
      <c r="Y3748" s="25">
        <f>f_return_3m(A3748,0,参数!$B$1)</f>
        <v>6.50682230459815</v>
      </c>
      <c r="Z3748" s="25">
        <f>f_return_6m(A3748,0,参数!B3747)</f>
        <v>9.38128570279187</v>
      </c>
      <c r="AA3748" t="str">
        <f>f_dq_status(A3748,参数!$B$1)</f>
        <v>开放申购|开放赎回</v>
      </c>
      <c r="AB3748" s="17">
        <f ca="1">f_risk_maxdownside(A3748,参数!$B$6,参数!$B$1)</f>
        <v>-5.867714557425</v>
      </c>
      <c r="AC3748" s="17">
        <f ca="1">f_risk_maxdownside(A3748,参数!$B$4,参数!$B$1)</f>
        <v>-5.867714557425</v>
      </c>
      <c r="AD3748" t="str">
        <f ca="1">f_risk_maxdownside_date(A3748,参数!$B$6,参数!$B$1)</f>
        <v>20180206-20190102</v>
      </c>
    </row>
    <row r="3749" spans="1:30">
      <c r="A3749" s="15" t="s">
        <v>3777</v>
      </c>
      <c r="B3749" t="str">
        <f>f_info_name(A3749)</f>
        <v>银河君润A</v>
      </c>
      <c r="C3749" t="str">
        <f>f_info_setupdate(A3749)</f>
        <v>2016-12-27</v>
      </c>
      <c r="D3749" s="16">
        <f t="shared" si="58"/>
        <v>1490</v>
      </c>
      <c r="F3749" s="17">
        <f>f_netasset_total(A3749,参数!$B$1,100000000)</f>
        <v>7.5220280526</v>
      </c>
      <c r="G3749" s="17">
        <f ca="1">f_nav_adjustedreturn(A3749,参数!$B$2,参数!$B$1)</f>
        <v>15.8225111669278</v>
      </c>
      <c r="H3749" s="17">
        <f ca="1">f_nav_periodreturnrankingper(A3749,参数!$B$2,参数!$B$1,3)</f>
        <v>85.283218634198</v>
      </c>
      <c r="I3749" s="17">
        <f ca="1">f_nav_adjustedreturn(A3749,参数!$B$3,参数!$B$2)</f>
        <v>7.91486857591213</v>
      </c>
      <c r="J3749" s="17">
        <f ca="1">f_nav_periodreturnrankingper(A3749,参数!$B$3,参数!$B$2,3)</f>
        <v>87.736900780379</v>
      </c>
      <c r="K3749" s="17">
        <f ca="1">f_nav_adjustedreturn(A3749,参数!$B$4,参数!$B$3)</f>
        <v>3.5233559603663</v>
      </c>
      <c r="L3749" s="17">
        <f ca="1">f_nav_periodreturnrankingper(A3749,参数!$B$4,参数!$B$3,3)</f>
        <v>5.64826700898588</v>
      </c>
      <c r="M3749" s="17">
        <f ca="1">f_nav_adjustedreturn(A3749,参数!$B$5,参数!$B$4)</f>
        <v>8.32837926695295</v>
      </c>
      <c r="N3749" s="17">
        <f ca="1">f_nav_periodreturnrankingper(A3749,参数!$B$5,参数!$B$4,3)</f>
        <v>60.6776989755713</v>
      </c>
      <c r="O3749" s="17">
        <f ca="1">f_nav_adjustedreturn(A3749,参数!$B$6,参数!$B$5)</f>
        <v>0</v>
      </c>
      <c r="P3749" s="17">
        <f ca="1">f_nav_periodreturnrankingper(A3749,参数!$B$6,参数!$B$5,3)</f>
        <v>0</v>
      </c>
      <c r="Q3749" s="25">
        <f>f_return(A3749,1,参数!$B$1-365/2,参数!$B$1)</f>
        <v>16.1606348662378</v>
      </c>
      <c r="R3749" s="25">
        <f ca="1">f_return(A3749,1,参数!$B$4,参数!$B$1)</f>
        <v>8.96077034983323</v>
      </c>
      <c r="S3749" s="25">
        <f ca="1">f_return(A3749,1,参数!$B$6,参数!$B$1)</f>
        <v>0</v>
      </c>
      <c r="T3749" t="str">
        <f>f_info_investtype(A3749)</f>
        <v>灵活配置型基金</v>
      </c>
      <c r="U3749" t="str">
        <f>f_info_fundmanager(A3749)</f>
        <v>刘铭,余科苗</v>
      </c>
      <c r="V3749">
        <f>f_info_manager_onthepostdays(A3749,1)</f>
        <v>1384</v>
      </c>
      <c r="W3749" s="25">
        <f ca="1">f_return_1w(A3749,"0",参数!$B$2)</f>
        <v>-0.17238250771184</v>
      </c>
      <c r="X3749" s="25">
        <f>f_return_1m(A3749,"0",参数!$B$1)</f>
        <v>2.296047098402</v>
      </c>
      <c r="Y3749" s="25">
        <f>f_return_3m(A3749,0,参数!$B$1)</f>
        <v>4.28706164794649</v>
      </c>
      <c r="Z3749" s="25">
        <f>f_return_6m(A3749,0,参数!B3748)</f>
        <v>7.22766270907358</v>
      </c>
      <c r="AA3749" t="str">
        <f>f_dq_status(A3749,参数!$B$1)</f>
        <v>暂停大额申购|开放赎回</v>
      </c>
      <c r="AB3749" s="17">
        <f ca="1">f_risk_maxdownside(A3749,参数!$B$6,参数!$B$1)</f>
        <v>-1.77853783668234</v>
      </c>
      <c r="AC3749" s="17">
        <f ca="1">f_risk_maxdownside(A3749,参数!$B$4,参数!$B$1)</f>
        <v>-1.77853783668234</v>
      </c>
      <c r="AD3749" t="str">
        <f ca="1">f_risk_maxdownside_date(A3749,参数!$B$6,参数!$B$1)</f>
        <v>20200903-20200909,20200903-20200910</v>
      </c>
    </row>
    <row r="3750" spans="1:30">
      <c r="A3750" s="15" t="s">
        <v>3778</v>
      </c>
      <c r="B3750" t="str">
        <f>f_info_name(A3750)</f>
        <v>银河睿利A</v>
      </c>
      <c r="C3750" t="str">
        <f>f_info_setupdate(A3750)</f>
        <v>2016-12-29</v>
      </c>
      <c r="D3750" s="16">
        <f t="shared" si="58"/>
        <v>1488</v>
      </c>
      <c r="F3750" s="17">
        <f>f_netasset_total(A3750,参数!$B$1,100000000)</f>
        <v>5.8220095859</v>
      </c>
      <c r="G3750" s="17">
        <f ca="1">f_nav_adjustedreturn(A3750,参数!$B$2,参数!$B$1)</f>
        <v>34.1399214321351</v>
      </c>
      <c r="H3750" s="17">
        <f ca="1">f_nav_periodreturnrankingper(A3750,参数!$B$2,参数!$B$1,3)</f>
        <v>59.2376919004764</v>
      </c>
      <c r="I3750" s="17">
        <f ca="1">f_nav_adjustedreturn(A3750,参数!$B$3,参数!$B$2)</f>
        <v>19.8093220338983</v>
      </c>
      <c r="J3750" s="17">
        <f ca="1">f_nav_periodreturnrankingper(A3750,参数!$B$3,参数!$B$2,3)</f>
        <v>59.6989966555184</v>
      </c>
      <c r="K3750" s="17">
        <f ca="1">f_nav_adjustedreturn(A3750,参数!$B$4,参数!$B$3)</f>
        <v>-9.92992007596894</v>
      </c>
      <c r="L3750" s="17">
        <f ca="1">f_nav_periodreturnrankingper(A3750,参数!$B$4,参数!$B$3,3)</f>
        <v>40.6290115532734</v>
      </c>
      <c r="M3750" s="17">
        <f ca="1">f_nav_adjustedreturn(A3750,参数!$B$5,参数!$B$4)</f>
        <v>15.0985606393607</v>
      </c>
      <c r="N3750" s="17">
        <f ca="1">f_nav_periodreturnrankingper(A3750,参数!$B$5,参数!$B$4,3)</f>
        <v>32.7817178881009</v>
      </c>
      <c r="O3750" s="17">
        <f ca="1">f_nav_adjustedreturn(A3750,参数!$B$6,参数!$B$5)</f>
        <v>0</v>
      </c>
      <c r="P3750" s="17">
        <f ca="1">f_nav_periodreturnrankingper(A3750,参数!$B$6,参数!$B$5,3)</f>
        <v>0</v>
      </c>
      <c r="Q3750" s="25">
        <f>f_return(A3750,1,参数!$B$1-365/2,参数!$B$1)</f>
        <v>38.6150231658932</v>
      </c>
      <c r="R3750" s="25">
        <f ca="1">f_return(A3750,1,参数!$B$4,参数!$B$1)</f>
        <v>13.1082324335335</v>
      </c>
      <c r="S3750" s="25">
        <f ca="1">f_return(A3750,1,参数!$B$6,参数!$B$1)</f>
        <v>0</v>
      </c>
      <c r="T3750" t="str">
        <f>f_info_investtype(A3750)</f>
        <v>灵活配置型基金</v>
      </c>
      <c r="U3750" t="str">
        <f>f_info_fundmanager(A3750)</f>
        <v>卢轶乔,何晶</v>
      </c>
      <c r="V3750">
        <f>f_info_manager_onthepostdays(A3750,1)</f>
        <v>1384</v>
      </c>
      <c r="W3750" s="25">
        <f ca="1">f_return_1w(A3750,"0",参数!$B$2)</f>
        <v>-1.22270742358078</v>
      </c>
      <c r="X3750" s="25">
        <f>f_return_1m(A3750,"0",参数!$B$1)</f>
        <v>5.3024645257655</v>
      </c>
      <c r="Y3750" s="25">
        <f>f_return_3m(A3750,0,参数!$B$1)</f>
        <v>9.38712179984485</v>
      </c>
      <c r="Z3750" s="25">
        <f>f_return_6m(A3750,0,参数!B3749)</f>
        <v>15.2912621359223</v>
      </c>
      <c r="AA3750" t="str">
        <f>f_dq_status(A3750,参数!$B$1)</f>
        <v>开放申购|开放赎回</v>
      </c>
      <c r="AB3750" s="17">
        <f ca="1">f_risk_maxdownside(A3750,参数!$B$6,参数!$B$1)</f>
        <v>-12.0964121305469</v>
      </c>
      <c r="AC3750" s="17">
        <f ca="1">f_risk_maxdownside(A3750,参数!$B$4,参数!$B$1)</f>
        <v>-12.0964121305469</v>
      </c>
      <c r="AD3750" t="str">
        <f ca="1">f_risk_maxdownside_date(A3750,参数!$B$6,参数!$B$1)</f>
        <v>20180206-20181221,20180206-20190102,20180206-20190103</v>
      </c>
    </row>
    <row r="3751" spans="1:30">
      <c r="A3751" s="15" t="s">
        <v>3779</v>
      </c>
      <c r="B3751" t="str">
        <f>f_info_name(A3751)</f>
        <v>银河鸿利A</v>
      </c>
      <c r="C3751" t="str">
        <f>f_info_setupdate(A3751)</f>
        <v>2015-06-19</v>
      </c>
      <c r="D3751" s="16">
        <f t="shared" si="58"/>
        <v>2047</v>
      </c>
      <c r="F3751" s="17">
        <f>f_netasset_total(A3751,参数!$B$1,100000000)</f>
        <v>0.0816332292</v>
      </c>
      <c r="G3751" s="17">
        <f ca="1">f_nav_adjustedreturn(A3751,参数!$B$2,参数!$B$1)</f>
        <v>4.83725570449409</v>
      </c>
      <c r="H3751" s="17">
        <f ca="1">f_nav_periodreturnrankingper(A3751,参数!$B$2,参数!$B$1,3)</f>
        <v>97.7766013763896</v>
      </c>
      <c r="I3751" s="17">
        <f ca="1">f_nav_adjustedreturn(A3751,参数!$B$3,参数!$B$2)</f>
        <v>8.21716616691142</v>
      </c>
      <c r="J3751" s="17">
        <f ca="1">f_nav_periodreturnrankingper(A3751,参数!$B$3,参数!$B$2,3)</f>
        <v>87.0680044593088</v>
      </c>
      <c r="K3751" s="17">
        <f ca="1">f_nav_adjustedreturn(A3751,参数!$B$4,参数!$B$3)</f>
        <v>2.04280155642022</v>
      </c>
      <c r="L3751" s="17">
        <f ca="1">f_nav_periodreturnrankingper(A3751,参数!$B$4,参数!$B$3,3)</f>
        <v>10.2053915275995</v>
      </c>
      <c r="M3751" s="17">
        <f ca="1">f_nav_adjustedreturn(A3751,参数!$B$5,参数!$B$4)</f>
        <v>4.7445246138996</v>
      </c>
      <c r="N3751" s="17">
        <f ca="1">f_nav_periodreturnrankingper(A3751,参数!$B$5,参数!$B$4,3)</f>
        <v>78.0929866036249</v>
      </c>
      <c r="O3751" s="17">
        <f ca="1">f_nav_adjustedreturn(A3751,参数!$B$6,参数!$B$5)</f>
        <v>2.37154150197629</v>
      </c>
      <c r="P3751" s="17">
        <f ca="1">f_nav_periodreturnrankingper(A3751,参数!$B$6,参数!$B$5,3)</f>
        <v>58.6394557823129</v>
      </c>
      <c r="Q3751" s="25">
        <f>f_return(A3751,1,参数!$B$1-365/2,参数!$B$1)</f>
        <v>0</v>
      </c>
      <c r="R3751" s="25">
        <f ca="1">f_return(A3751,1,参数!$B$4,参数!$B$1)</f>
        <v>4.9974415685055</v>
      </c>
      <c r="S3751" s="25">
        <f ca="1">f_return(A3751,1,参数!$B$6,参数!$B$1)</f>
        <v>4.35362910923596</v>
      </c>
      <c r="T3751" t="str">
        <f>f_info_investtype(A3751)</f>
        <v>灵活配置型基金</v>
      </c>
      <c r="U3751" t="str">
        <f>f_info_fundmanager(A3751)</f>
        <v>蒋磊,余科苗</v>
      </c>
      <c r="V3751">
        <f>f_info_manager_onthepostdays(A3751,1)</f>
        <v>1630</v>
      </c>
      <c r="W3751" s="25">
        <f ca="1">f_return_1w(A3751,"0",参数!$B$2)</f>
        <v>-0.286532614267131</v>
      </c>
      <c r="X3751" s="25">
        <f>f_return_1m(A3751,"0",参数!$B$1)</f>
        <v>0</v>
      </c>
      <c r="Y3751" s="25">
        <f>f_return_3m(A3751,0,参数!$B$1)</f>
        <v>0.37558685446009</v>
      </c>
      <c r="Z3751" s="25">
        <f>f_return_6m(A3751,0,参数!B3750)</f>
        <v>0.0936329588014751</v>
      </c>
      <c r="AA3751" t="str">
        <f>f_dq_status(A3751,参数!$B$1)</f>
        <v>开放申购|开放赎回</v>
      </c>
      <c r="AB3751" s="17">
        <f ca="1">f_risk_maxdownside(A3751,参数!$B$6,参数!$B$1)</f>
        <v>-2.71580989330748</v>
      </c>
      <c r="AC3751" s="17">
        <f ca="1">f_risk_maxdownside(A3751,参数!$B$4,参数!$B$1)</f>
        <v>-2.71580989330748</v>
      </c>
      <c r="AD3751" t="str">
        <f ca="1">f_risk_maxdownside_date(A3751,参数!$B$6,参数!$B$1)</f>
        <v>20180124-20180328</v>
      </c>
    </row>
    <row r="3752" spans="1:30">
      <c r="A3752" s="15" t="s">
        <v>3780</v>
      </c>
      <c r="B3752" t="str">
        <f>f_info_name(A3752)</f>
        <v>银河大国智造主题</v>
      </c>
      <c r="C3752" t="str">
        <f>f_info_setupdate(A3752)</f>
        <v>2016-03-11</v>
      </c>
      <c r="D3752" s="16">
        <f t="shared" si="58"/>
        <v>1781</v>
      </c>
      <c r="F3752" s="17">
        <f>f_netasset_total(A3752,参数!$B$1,100000000)</f>
        <v>2.547147852</v>
      </c>
      <c r="G3752" s="17">
        <f ca="1">f_nav_adjustedreturn(A3752,参数!$B$2,参数!$B$1)</f>
        <v>101.388888888889</v>
      </c>
      <c r="H3752" s="17">
        <f ca="1">f_nav_periodreturnrankingper(A3752,参数!$B$2,参数!$B$1,3)</f>
        <v>5.13499205929063</v>
      </c>
      <c r="I3752" s="17">
        <f ca="1">f_nav_adjustedreturn(A3752,参数!$B$3,参数!$B$2)</f>
        <v>69.7445972495088</v>
      </c>
      <c r="J3752" s="17">
        <f ca="1">f_nav_periodreturnrankingper(A3752,参数!$B$3,参数!$B$2,3)</f>
        <v>4.79375696767001</v>
      </c>
      <c r="K3752" s="17">
        <f ca="1">f_nav_adjustedreturn(A3752,参数!$B$4,参数!$B$3)</f>
        <v>-27.3894436519258</v>
      </c>
      <c r="L3752" s="17">
        <f ca="1">f_nav_periodreturnrankingper(A3752,参数!$B$4,参数!$B$3,3)</f>
        <v>89.5378690629012</v>
      </c>
      <c r="M3752" s="17">
        <f ca="1">f_nav_adjustedreturn(A3752,参数!$B$5,参数!$B$4)</f>
        <v>42.1370967741935</v>
      </c>
      <c r="N3752" s="17">
        <f ca="1">f_nav_periodreturnrankingper(A3752,参数!$B$5,参数!$B$4,3)</f>
        <v>4.09771473601261</v>
      </c>
      <c r="O3752" s="17">
        <f ca="1">f_nav_adjustedreturn(A3752,参数!$B$6,参数!$B$5)</f>
        <v>0</v>
      </c>
      <c r="P3752" s="17">
        <f ca="1">f_nav_periodreturnrankingper(A3752,参数!$B$6,参数!$B$5,3)</f>
        <v>0</v>
      </c>
      <c r="Q3752" s="25">
        <f>f_return(A3752,1,参数!$B$1-365/2,参数!$B$1)</f>
        <v>91.0531515135968</v>
      </c>
      <c r="R3752" s="25">
        <f ca="1">f_return(A3752,1,参数!$B$4,参数!$B$1)</f>
        <v>35.3599943646743</v>
      </c>
      <c r="S3752" s="25">
        <f ca="1">f_return(A3752,1,参数!$B$6,参数!$B$1)</f>
        <v>0</v>
      </c>
      <c r="T3752" t="str">
        <f>f_info_investtype(A3752)</f>
        <v>灵活配置型基金</v>
      </c>
      <c r="U3752" t="str">
        <f>f_info_fundmanager(A3752)</f>
        <v>张杨</v>
      </c>
      <c r="V3752">
        <f>f_info_manager_onthepostdays(A3752,1)</f>
        <v>1798</v>
      </c>
      <c r="W3752" s="25">
        <f ca="1">f_return_1w(A3752,"0",参数!$B$2)</f>
        <v>4.72727272727273</v>
      </c>
      <c r="X3752" s="25">
        <f>f_return_1m(A3752,"0",参数!$B$1)</f>
        <v>10.863332271424</v>
      </c>
      <c r="Y3752" s="25">
        <f>f_return_3m(A3752,0,参数!$B$1)</f>
        <v>31.1722578213343</v>
      </c>
      <c r="Z3752" s="25">
        <f>f_return_6m(A3752,0,参数!B3751)</f>
        <v>30.8779761904762</v>
      </c>
      <c r="AA3752" t="str">
        <f>f_dq_status(A3752,参数!$B$1)</f>
        <v>开放申购|开放赎回</v>
      </c>
      <c r="AB3752" s="17">
        <f ca="1">f_risk_maxdownside(A3752,参数!$B$6,参数!$B$1)</f>
        <v>-33.8721011946592</v>
      </c>
      <c r="AC3752" s="17">
        <f ca="1">f_risk_maxdownside(A3752,参数!$B$4,参数!$B$1)</f>
        <v>-33.8721011946592</v>
      </c>
      <c r="AD3752" t="str">
        <f ca="1">f_risk_maxdownside_date(A3752,参数!$B$6,参数!$B$1)</f>
        <v>20180206-20190103</v>
      </c>
    </row>
    <row r="3753" spans="1:30">
      <c r="A3753" s="15" t="s">
        <v>3781</v>
      </c>
      <c r="B3753" t="str">
        <f>f_info_name(A3753)</f>
        <v>银河智联主题</v>
      </c>
      <c r="C3753" t="str">
        <f>f_info_setupdate(A3753)</f>
        <v>2015-12-17</v>
      </c>
      <c r="D3753" s="16">
        <f t="shared" si="58"/>
        <v>1866</v>
      </c>
      <c r="F3753" s="17">
        <f>f_netasset_total(A3753,参数!$B$1,100000000)</f>
        <v>2.4762111292</v>
      </c>
      <c r="G3753" s="17">
        <f ca="1">f_nav_adjustedreturn(A3753,参数!$B$2,参数!$B$1)</f>
        <v>73.7783895388851</v>
      </c>
      <c r="H3753" s="17">
        <f ca="1">f_nav_periodreturnrankingper(A3753,参数!$B$2,参数!$B$1,3)</f>
        <v>20.857596611964</v>
      </c>
      <c r="I3753" s="17">
        <f ca="1">f_nav_adjustedreturn(A3753,参数!$B$3,参数!$B$2)</f>
        <v>74.0119760479042</v>
      </c>
      <c r="J3753" s="17">
        <f ca="1">f_nav_periodreturnrankingper(A3753,参数!$B$3,参数!$B$2,3)</f>
        <v>3.84615384615385</v>
      </c>
      <c r="K3753" s="17">
        <f ca="1">f_nav_adjustedreturn(A3753,参数!$B$4,参数!$B$3)</f>
        <v>-19.6342637151107</v>
      </c>
      <c r="L3753" s="17">
        <f ca="1">f_nav_periodreturnrankingper(A3753,参数!$B$4,参数!$B$3,3)</f>
        <v>64.3132220795892</v>
      </c>
      <c r="M3753" s="17">
        <f ca="1">f_nav_adjustedreturn(A3753,参数!$B$5,参数!$B$4)</f>
        <v>26.1185006045949</v>
      </c>
      <c r="N3753" s="17">
        <f ca="1">f_nav_periodreturnrankingper(A3753,参数!$B$5,参数!$B$4,3)</f>
        <v>13.8691883372734</v>
      </c>
      <c r="O3753" s="17">
        <f ca="1">f_nav_adjustedreturn(A3753,参数!$B$6,参数!$B$5)</f>
        <v>-11.3368983957219</v>
      </c>
      <c r="P3753" s="17">
        <f ca="1">f_nav_periodreturnrankingper(A3753,参数!$B$6,参数!$B$5,3)</f>
        <v>95.1020408163265</v>
      </c>
      <c r="Q3753" s="25">
        <f>f_return(A3753,1,参数!$B$1-365/2,参数!$B$1)</f>
        <v>56.4498174430534</v>
      </c>
      <c r="R3753" s="25">
        <f ca="1">f_return(A3753,1,参数!$B$4,参数!$B$1)</f>
        <v>34.4099200462663</v>
      </c>
      <c r="S3753" s="25">
        <f ca="1">f_return(A3753,1,参数!$B$6,参数!$B$1)</f>
        <v>21.9538438936396</v>
      </c>
      <c r="T3753" t="str">
        <f>f_info_investtype(A3753)</f>
        <v>灵活配置型基金</v>
      </c>
      <c r="U3753" t="str">
        <f>f_info_fundmanager(A3753)</f>
        <v>神玉飞</v>
      </c>
      <c r="V3753">
        <f>f_info_manager_onthepostdays(A3753,1)</f>
        <v>1883</v>
      </c>
      <c r="W3753" s="25">
        <f ca="1">f_return_1w(A3753,"0",参数!$B$2)</f>
        <v>1.11343075852471</v>
      </c>
      <c r="X3753" s="25">
        <f>f_return_1m(A3753,"0",参数!$B$1)</f>
        <v>7.9521162890124</v>
      </c>
      <c r="Y3753" s="25">
        <f>f_return_3m(A3753,0,参数!$B$1)</f>
        <v>20.8133971291866</v>
      </c>
      <c r="Z3753" s="25">
        <f>f_return_6m(A3753,0,参数!B3752)</f>
        <v>21.6431924882629</v>
      </c>
      <c r="AA3753" t="str">
        <f>f_dq_status(A3753,参数!$B$1)</f>
        <v>开放申购|开放赎回</v>
      </c>
      <c r="AB3753" s="17">
        <f ca="1">f_risk_maxdownside(A3753,参数!$B$6,参数!$B$1)</f>
        <v>-25.9047619047619</v>
      </c>
      <c r="AC3753" s="17">
        <f ca="1">f_risk_maxdownside(A3753,参数!$B$4,参数!$B$1)</f>
        <v>-25.4074784276127</v>
      </c>
      <c r="AD3753" t="str">
        <f ca="1">f_risk_maxdownside_date(A3753,参数!$B$6,参数!$B$1)</f>
        <v>20180124-20190103</v>
      </c>
    </row>
    <row r="3754" spans="1:30">
      <c r="A3754" s="15" t="s">
        <v>3782</v>
      </c>
      <c r="B3754" t="str">
        <f>f_info_name(A3754)</f>
        <v>银河转型增长</v>
      </c>
      <c r="C3754" t="str">
        <f>f_info_setupdate(A3754)</f>
        <v>2015-05-12</v>
      </c>
      <c r="D3754" s="16">
        <f t="shared" si="58"/>
        <v>2085</v>
      </c>
      <c r="F3754" s="17">
        <f>f_netasset_total(A3754,参数!$B$1,100000000)</f>
        <v>8.6500677236</v>
      </c>
      <c r="G3754" s="17">
        <f ca="1">f_nav_adjustedreturn(A3754,参数!$B$2,参数!$B$1)</f>
        <v>36.4599092284418</v>
      </c>
      <c r="H3754" s="17">
        <f ca="1">f_nav_periodreturnrankingper(A3754,参数!$B$2,参数!$B$1,3)</f>
        <v>57.1201694017999</v>
      </c>
      <c r="I3754" s="17">
        <f ca="1">f_nav_adjustedreturn(A3754,参数!$B$3,参数!$B$2)</f>
        <v>49.8866213151927</v>
      </c>
      <c r="J3754" s="17">
        <f ca="1">f_nav_periodreturnrankingper(A3754,参数!$B$3,参数!$B$2,3)</f>
        <v>17.8929765886288</v>
      </c>
      <c r="K3754" s="17">
        <f ca="1">f_nav_adjustedreturn(A3754,参数!$B$4,参数!$B$3)</f>
        <v>-28.8709677419355</v>
      </c>
      <c r="L3754" s="17">
        <f ca="1">f_nav_periodreturnrankingper(A3754,参数!$B$4,参数!$B$3,3)</f>
        <v>92.4261874197689</v>
      </c>
      <c r="M3754" s="17">
        <f ca="1">f_nav_adjustedreturn(A3754,参数!$B$5,参数!$B$4)</f>
        <v>14.3911439114391</v>
      </c>
      <c r="N3754" s="17">
        <f ca="1">f_nav_periodreturnrankingper(A3754,参数!$B$5,参数!$B$4,3)</f>
        <v>35.3033884948779</v>
      </c>
      <c r="O3754" s="17">
        <f ca="1">f_nav_adjustedreturn(A3754,参数!$B$6,参数!$B$5)</f>
        <v>-19.9115044247788</v>
      </c>
      <c r="P3754" s="17">
        <f ca="1">f_nav_periodreturnrankingper(A3754,参数!$B$6,参数!$B$5,3)</f>
        <v>99.1836734693878</v>
      </c>
      <c r="Q3754" s="25">
        <f>f_return(A3754,1,参数!$B$1-365/2,参数!$B$1)</f>
        <v>30.0828661211667</v>
      </c>
      <c r="R3754" s="25">
        <f ca="1">f_return(A3754,1,参数!$B$4,参数!$B$1)</f>
        <v>13.2979620672762</v>
      </c>
      <c r="S3754" s="25">
        <f ca="1">f_return(A3754,1,参数!$B$6,参数!$B$1)</f>
        <v>5.86885728663078</v>
      </c>
      <c r="T3754" t="str">
        <f>f_info_investtype(A3754)</f>
        <v>灵活配置型基金</v>
      </c>
      <c r="U3754" t="str">
        <f>f_info_fundmanager(A3754)</f>
        <v>杨琪,陈伯祯</v>
      </c>
      <c r="V3754">
        <f>f_info_manager_onthepostdays(A3754,1)</f>
        <v>723</v>
      </c>
      <c r="W3754" s="25">
        <f ca="1">f_return_1w(A3754,"0",参数!$B$2)</f>
        <v>-3.22108345534407</v>
      </c>
      <c r="X3754" s="25">
        <f>f_return_1m(A3754,"0",参数!$B$1)</f>
        <v>12.1890547263682</v>
      </c>
      <c r="Y3754" s="25">
        <f>f_return_3m(A3754,0,参数!$B$1)</f>
        <v>15.1979565772669</v>
      </c>
      <c r="Z3754" s="25">
        <f>f_return_6m(A3754,0,参数!B3753)</f>
        <v>9.84393757503002</v>
      </c>
      <c r="AA3754" t="str">
        <f>f_dq_status(A3754,参数!$B$1)</f>
        <v>开放申购|开放赎回</v>
      </c>
      <c r="AB3754" s="17">
        <f ca="1">f_risk_maxdownside(A3754,参数!$B$6,参数!$B$1)</f>
        <v>-42.2437673130194</v>
      </c>
      <c r="AC3754" s="17">
        <f ca="1">f_risk_maxdownside(A3754,参数!$B$4,参数!$B$1)</f>
        <v>-32.741935483871</v>
      </c>
      <c r="AD3754" t="str">
        <f ca="1">f_risk_maxdownside_date(A3754,参数!$B$6,参数!$B$1)</f>
        <v>20160223-20190103</v>
      </c>
    </row>
    <row r="3755" spans="1:30">
      <c r="A3755" s="15" t="s">
        <v>3783</v>
      </c>
      <c r="B3755" t="str">
        <f>f_info_name(A3755)</f>
        <v>银河鑫利A</v>
      </c>
      <c r="C3755" t="str">
        <f>f_info_setupdate(A3755)</f>
        <v>2015-04-22</v>
      </c>
      <c r="D3755" s="16">
        <f t="shared" si="58"/>
        <v>2105</v>
      </c>
      <c r="F3755" s="17">
        <f>f_netasset_total(A3755,参数!$B$1,100000000)</f>
        <v>5.0729181421</v>
      </c>
      <c r="G3755" s="17">
        <f ca="1">f_nav_adjustedreturn(A3755,参数!$B$2,参数!$B$1)</f>
        <v>34.608843537415</v>
      </c>
      <c r="H3755" s="17">
        <f ca="1">f_nav_periodreturnrankingper(A3755,参数!$B$2,参数!$B$1,3)</f>
        <v>59.0259396506088</v>
      </c>
      <c r="I3755" s="17">
        <f ca="1">f_nav_adjustedreturn(A3755,参数!$B$3,参数!$B$2)</f>
        <v>10.7344632768362</v>
      </c>
      <c r="J3755" s="17">
        <f ca="1">f_nav_periodreturnrankingper(A3755,参数!$B$3,参数!$B$2,3)</f>
        <v>78.8182831661093</v>
      </c>
      <c r="K3755" s="17">
        <f ca="1">f_nav_adjustedreturn(A3755,参数!$B$4,参数!$B$3)</f>
        <v>-3.54223433242506</v>
      </c>
      <c r="L3755" s="17">
        <f ca="1">f_nav_periodreturnrankingper(A3755,参数!$B$4,参数!$B$3,3)</f>
        <v>29.3324775353017</v>
      </c>
      <c r="M3755" s="17">
        <f ca="1">f_nav_adjustedreturn(A3755,参数!$B$5,参数!$B$4)</f>
        <v>8.88450148075026</v>
      </c>
      <c r="N3755" s="17">
        <f ca="1">f_nav_periodreturnrankingper(A3755,参数!$B$5,参数!$B$4,3)</f>
        <v>57.1315996847912</v>
      </c>
      <c r="O3755" s="17">
        <f ca="1">f_nav_adjustedreturn(A3755,参数!$B$6,参数!$B$5)</f>
        <v>2.34833705088062</v>
      </c>
      <c r="P3755" s="17">
        <f ca="1">f_nav_periodreturnrankingper(A3755,参数!$B$6,参数!$B$5,3)</f>
        <v>58.9115646258503</v>
      </c>
      <c r="Q3755" s="25">
        <f>f_return(A3755,1,参数!$B$1-365/2,参数!$B$1)</f>
        <v>25.2774976018664</v>
      </c>
      <c r="R3755" s="25">
        <f ca="1">f_return(A3755,1,参数!$B$4,参数!$B$1)</f>
        <v>12.8538999017396</v>
      </c>
      <c r="S3755" s="25">
        <f ca="1">f_return(A3755,1,参数!$B$6,参数!$B$1)</f>
        <v>9.81462705574825</v>
      </c>
      <c r="T3755" t="str">
        <f>f_info_investtype(A3755)</f>
        <v>灵活配置型基金</v>
      </c>
      <c r="U3755" t="str">
        <f>f_info_fundmanager(A3755)</f>
        <v>卢轶乔,刘铭,陈伯祯</v>
      </c>
      <c r="V3755">
        <f>f_info_manager_onthepostdays(A3755,1)</f>
        <v>1384</v>
      </c>
      <c r="W3755" s="25">
        <f ca="1">f_return_1w(A3755,"0",参数!$B$2)</f>
        <v>-0.423370025402203</v>
      </c>
      <c r="X3755" s="25">
        <f>f_return_1m(A3755,"0",参数!$B$1)</f>
        <v>5.04313205043132</v>
      </c>
      <c r="Y3755" s="25">
        <f>f_return_3m(A3755,0,参数!$B$1)</f>
        <v>7.03177822853279</v>
      </c>
      <c r="Z3755" s="25">
        <f>f_return_6m(A3755,0,参数!B3754)</f>
        <v>7.72881355932203</v>
      </c>
      <c r="AA3755" t="str">
        <f>f_dq_status(A3755,参数!$B$1)</f>
        <v>开放申购|开放赎回</v>
      </c>
      <c r="AB3755" s="17">
        <f ca="1">f_risk_maxdownside(A3755,参数!$B$6,参数!$B$1)</f>
        <v>-7.23089564502877</v>
      </c>
      <c r="AC3755" s="17">
        <f ca="1">f_risk_maxdownside(A3755,参数!$B$4,参数!$B$1)</f>
        <v>-7.23089564502877</v>
      </c>
      <c r="AD3755" t="str">
        <f ca="1">f_risk_maxdownside_date(A3755,参数!$B$6,参数!$B$1)</f>
        <v>20200225-20200323</v>
      </c>
    </row>
    <row r="3756" spans="1:30">
      <c r="A3756" s="15" t="s">
        <v>3784</v>
      </c>
      <c r="B3756" t="str">
        <f>f_info_name(A3756)</f>
        <v>银河现代服务主题</v>
      </c>
      <c r="C3756" t="str">
        <f>f_info_setupdate(A3756)</f>
        <v>2015-04-22</v>
      </c>
      <c r="D3756" s="16">
        <f t="shared" si="58"/>
        <v>2105</v>
      </c>
      <c r="F3756" s="17">
        <f>f_netasset_total(A3756,参数!$B$1,100000000)</f>
        <v>7.0192042294</v>
      </c>
      <c r="G3756" s="17">
        <f ca="1">f_nav_adjustedreturn(A3756,参数!$B$2,参数!$B$1)</f>
        <v>80.3715670436188</v>
      </c>
      <c r="H3756" s="17">
        <f ca="1">f_nav_periodreturnrankingper(A3756,参数!$B$2,参数!$B$1,3)</f>
        <v>15.7226045526734</v>
      </c>
      <c r="I3756" s="17">
        <f ca="1">f_nav_adjustedreturn(A3756,参数!$B$3,参数!$B$2)</f>
        <v>53.9800995024876</v>
      </c>
      <c r="J3756" s="17">
        <f ca="1">f_nav_periodreturnrankingper(A3756,参数!$B$3,参数!$B$2,3)</f>
        <v>13.3779264214047</v>
      </c>
      <c r="K3756" s="17">
        <f ca="1">f_nav_adjustedreturn(A3756,参数!$B$4,参数!$B$3)</f>
        <v>-21.2536728697355</v>
      </c>
      <c r="L3756" s="17">
        <f ca="1">f_nav_periodreturnrankingper(A3756,参数!$B$4,参数!$B$3,3)</f>
        <v>70.8600770218229</v>
      </c>
      <c r="M3756" s="17">
        <f ca="1">f_nav_adjustedreturn(A3756,参数!$B$5,参数!$B$4)</f>
        <v>19.1588785046729</v>
      </c>
      <c r="N3756" s="17">
        <f ca="1">f_nav_periodreturnrankingper(A3756,参数!$B$5,参数!$B$4,3)</f>
        <v>24.5862884160757</v>
      </c>
      <c r="O3756" s="17">
        <f ca="1">f_nav_adjustedreturn(A3756,参数!$B$6,参数!$B$5)</f>
        <v>11.4137483787289</v>
      </c>
      <c r="P3756" s="17">
        <f ca="1">f_nav_periodreturnrankingper(A3756,参数!$B$6,参数!$B$5,3)</f>
        <v>12.9251700680272</v>
      </c>
      <c r="Q3756" s="25">
        <f>f_return(A3756,1,参数!$B$1-365/2,参数!$B$1)</f>
        <v>52.5163222197314</v>
      </c>
      <c r="R3756" s="25">
        <f ca="1">f_return(A3756,1,参数!$B$4,参数!$B$1)</f>
        <v>29.7729854217781</v>
      </c>
      <c r="S3756" s="25">
        <f ca="1">f_return(A3756,1,参数!$B$6,参数!$B$1)</f>
        <v>23.6703972585152</v>
      </c>
      <c r="T3756" t="str">
        <f>f_info_investtype(A3756)</f>
        <v>灵活配置型基金</v>
      </c>
      <c r="U3756" t="str">
        <f>f_info_fundmanager(A3756)</f>
        <v>钱睿南</v>
      </c>
      <c r="V3756">
        <f>f_info_manager_onthepostdays(A3756,1)</f>
        <v>2122</v>
      </c>
      <c r="W3756" s="25">
        <f ca="1">f_return_1w(A3756,"0",参数!$B$2)</f>
        <v>1.89300411522633</v>
      </c>
      <c r="X3756" s="25">
        <f>f_return_1m(A3756,"0",参数!$B$1)</f>
        <v>8.45070422535211</v>
      </c>
      <c r="Y3756" s="25">
        <f>f_return_3m(A3756,0,参数!$B$1)</f>
        <v>18.9030883919063</v>
      </c>
      <c r="Z3756" s="25">
        <f>f_return_6m(A3756,0,参数!B3755)</f>
        <v>20.7259337190952</v>
      </c>
      <c r="AA3756" t="str">
        <f>f_dq_status(A3756,参数!$B$1)</f>
        <v>开放申购|开放赎回</v>
      </c>
      <c r="AB3756" s="17">
        <f ca="1">f_risk_maxdownside(A3756,参数!$B$6,参数!$B$1)</f>
        <v>-25.9152215799615</v>
      </c>
      <c r="AC3756" s="17">
        <f ca="1">f_risk_maxdownside(A3756,参数!$B$4,参数!$B$1)</f>
        <v>-24.6078431372549</v>
      </c>
      <c r="AD3756" t="str">
        <f ca="1">f_risk_maxdownside_date(A3756,参数!$B$6,参数!$B$1)</f>
        <v>20180124-20190103</v>
      </c>
    </row>
    <row r="3757" spans="1:30">
      <c r="A3757" s="15" t="s">
        <v>3785</v>
      </c>
      <c r="B3757" t="str">
        <f>f_info_name(A3757)</f>
        <v>银河灵活配置A</v>
      </c>
      <c r="C3757" t="str">
        <f>f_info_setupdate(A3757)</f>
        <v>2014-02-11</v>
      </c>
      <c r="D3757" s="16">
        <f t="shared" si="58"/>
        <v>2540</v>
      </c>
      <c r="F3757" s="17">
        <f>f_netasset_total(A3757,参数!$B$1,100000000)</f>
        <v>0.9645938396</v>
      </c>
      <c r="G3757" s="17">
        <f ca="1">f_nav_adjustedreturn(A3757,参数!$B$2,参数!$B$1)</f>
        <v>45.872801082544</v>
      </c>
      <c r="H3757" s="17">
        <f ca="1">f_nav_periodreturnrankingper(A3757,参数!$B$2,参数!$B$1,3)</f>
        <v>47.9618845950238</v>
      </c>
      <c r="I3757" s="17">
        <f ca="1">f_nav_adjustedreturn(A3757,参数!$B$3,参数!$B$2)</f>
        <v>39.3463230672533</v>
      </c>
      <c r="J3757" s="17">
        <f ca="1">f_nav_periodreturnrankingper(A3757,参数!$B$3,参数!$B$2,3)</f>
        <v>30.7134894091416</v>
      </c>
      <c r="K3757" s="17">
        <f ca="1">f_nav_adjustedreturn(A3757,参数!$B$4,参数!$B$3)</f>
        <v>-25.7929104477612</v>
      </c>
      <c r="L3757" s="17">
        <f ca="1">f_nav_periodreturnrankingper(A3757,参数!$B$4,参数!$B$3,3)</f>
        <v>85.8793324775353</v>
      </c>
      <c r="M3757" s="17">
        <f ca="1">f_nav_adjustedreturn(A3757,参数!$B$5,参数!$B$4)</f>
        <v>26.5424912689173</v>
      </c>
      <c r="N3757" s="17">
        <f ca="1">f_nav_periodreturnrankingper(A3757,参数!$B$5,参数!$B$4,3)</f>
        <v>13.317572892041</v>
      </c>
      <c r="O3757" s="17">
        <f ca="1">f_nav_adjustedreturn(A3757,参数!$B$6,参数!$B$5)</f>
        <v>0.233372228704784</v>
      </c>
      <c r="P3757" s="17">
        <f ca="1">f_nav_periodreturnrankingper(A3757,参数!$B$6,参数!$B$5,3)</f>
        <v>73.8775510204082</v>
      </c>
      <c r="Q3757" s="25">
        <f>f_return(A3757,1,参数!$B$1-365/2,参数!$B$1)</f>
        <v>33.3727632929565</v>
      </c>
      <c r="R3757" s="25">
        <f ca="1">f_return(A3757,1,参数!$B$4,参数!$B$1)</f>
        <v>14.6702568349663</v>
      </c>
      <c r="S3757" s="25">
        <f ca="1">f_return(A3757,1,参数!$B$6,参数!$B$1)</f>
        <v>13.5234215106522</v>
      </c>
      <c r="T3757" t="str">
        <f>f_info_investtype(A3757)</f>
        <v>灵活配置型基金</v>
      </c>
      <c r="U3757" t="str">
        <f>f_info_fundmanager(A3757)</f>
        <v>石磊</v>
      </c>
      <c r="V3757">
        <f>f_info_manager_onthepostdays(A3757,1)</f>
        <v>661</v>
      </c>
      <c r="W3757" s="25">
        <f ca="1">f_return_1w(A3757,"0",参数!$B$2)</f>
        <v>-1.77226406734604</v>
      </c>
      <c r="X3757" s="25">
        <f>f_return_1m(A3757,"0",参数!$B$1)</f>
        <v>6.20689655172414</v>
      </c>
      <c r="Y3757" s="25">
        <f>f_return_3m(A3757,0,参数!$B$1)</f>
        <v>12.0193972982335</v>
      </c>
      <c r="Z3757" s="25">
        <f>f_return_6m(A3757,0,参数!B3756)</f>
        <v>7.90273556231003</v>
      </c>
      <c r="AA3757" t="str">
        <f>f_dq_status(A3757,参数!$B$1)</f>
        <v>开放申购|开放赎回</v>
      </c>
      <c r="AB3757" s="17">
        <f ca="1">f_risk_maxdownside(A3757,参数!$B$6,参数!$B$1)</f>
        <v>-31.8451025056948</v>
      </c>
      <c r="AC3757" s="17">
        <f ca="1">f_risk_maxdownside(A3757,参数!$B$4,参数!$B$1)</f>
        <v>-31.1867525298988</v>
      </c>
      <c r="AD3757" t="str">
        <f ca="1">f_risk_maxdownside_date(A3757,参数!$B$6,参数!$B$1)</f>
        <v>20171122-20190102,20171122-20190103</v>
      </c>
    </row>
    <row r="3758" spans="1:30">
      <c r="A3758" s="15" t="s">
        <v>3786</v>
      </c>
      <c r="B3758" t="str">
        <f>f_info_name(A3758)</f>
        <v>银河增利A</v>
      </c>
      <c r="C3758" t="str">
        <f>f_info_setupdate(A3758)</f>
        <v>2013-07-17</v>
      </c>
      <c r="D3758" s="16">
        <f t="shared" si="58"/>
        <v>2749</v>
      </c>
      <c r="F3758" s="17">
        <f>f_netasset_total(A3758,参数!$B$1,100000000)</f>
        <v>0.8981696031</v>
      </c>
      <c r="G3758" s="17">
        <f ca="1">f_nav_adjustedreturn(A3758,参数!$B$2,参数!$B$1)</f>
        <v>10.0341296928328</v>
      </c>
      <c r="H3758" s="17">
        <f ca="1">f_nav_periodreturnrankingper(A3758,参数!$B$2,参数!$B$1,3)</f>
        <v>46.9811320754717</v>
      </c>
      <c r="I3758" s="17">
        <f ca="1">f_nav_adjustedreturn(A3758,参数!$B$3,参数!$B$2)</f>
        <v>5.46105815680474</v>
      </c>
      <c r="J3758" s="17">
        <f ca="1">f_nav_periodreturnrankingper(A3758,参数!$B$3,参数!$B$2,3)</f>
        <v>75.7446808510638</v>
      </c>
      <c r="K3758" s="17">
        <f ca="1">f_nav_adjustedreturn(A3758,参数!$B$4,参数!$B$3)</f>
        <v>4.19235511713932</v>
      </c>
      <c r="L3758" s="17">
        <f ca="1">f_nav_periodreturnrankingper(A3758,参数!$B$4,参数!$B$3,3)</f>
        <v>20.763723150358</v>
      </c>
      <c r="M3758" s="17">
        <f ca="1">f_nav_adjustedreturn(A3758,参数!$B$5,参数!$B$4)</f>
        <v>2.59165613147914</v>
      </c>
      <c r="N3758" s="17">
        <f ca="1">f_nav_periodreturnrankingper(A3758,参数!$B$5,参数!$B$4,3)</f>
        <v>67.4033149171271</v>
      </c>
      <c r="O3758" s="17">
        <f ca="1">f_nav_adjustedreturn(A3758,参数!$B$6,参数!$B$5)</f>
        <v>4.42244224422443</v>
      </c>
      <c r="P3758" s="17">
        <f ca="1">f_nav_periodreturnrankingper(A3758,参数!$B$6,参数!$B$5,3)</f>
        <v>15.2542372881356</v>
      </c>
      <c r="Q3758" s="25">
        <f>f_return(A3758,1,参数!$B$1-365/2,参数!$B$1)</f>
        <v>12.5106818385817</v>
      </c>
      <c r="R3758" s="25">
        <f ca="1">f_return(A3758,1,参数!$B$4,参数!$B$1)</f>
        <v>6.52708741401282</v>
      </c>
      <c r="S3758" s="25">
        <f ca="1">f_return(A3758,1,参数!$B$6,参数!$B$1)</f>
        <v>5.29171031812465</v>
      </c>
      <c r="T3758" t="str">
        <f>f_info_investtype(A3758)</f>
        <v>混合债券型二级基金</v>
      </c>
      <c r="U3758" t="str">
        <f>f_info_fundmanager(A3758)</f>
        <v>蒋磊,韩晶</v>
      </c>
      <c r="V3758">
        <f>f_info_manager_onthepostdays(A3758,1)</f>
        <v>1384</v>
      </c>
      <c r="W3758" s="25">
        <f ca="1">f_return_1w(A3758,"0",参数!$B$2)</f>
        <v>-0.610583446404335</v>
      </c>
      <c r="X3758" s="25">
        <f>f_return_1m(A3758,"0",参数!$B$1)</f>
        <v>4.87963565387119</v>
      </c>
      <c r="Y3758" s="25">
        <f>f_return_3m(A3758,0,参数!$B$1)</f>
        <v>4.33656957928803</v>
      </c>
      <c r="Z3758" s="25">
        <f>f_return_6m(A3758,0,参数!B3757)</f>
        <v>1.84595798854234</v>
      </c>
      <c r="AA3758" t="str">
        <f>f_dq_status(A3758,参数!$B$1)</f>
        <v>开放申购|开放赎回</v>
      </c>
      <c r="AB3758" s="17">
        <f ca="1">f_risk_maxdownside(A3758,参数!$B$6,参数!$B$1)</f>
        <v>-3.41772151898734</v>
      </c>
      <c r="AC3758" s="17">
        <f ca="1">f_risk_maxdownside(A3758,参数!$B$4,参数!$B$1)</f>
        <v>-3.41772151898734</v>
      </c>
      <c r="AD3758" t="str">
        <f ca="1">f_risk_maxdownside_date(A3758,参数!$B$6,参数!$B$1)</f>
        <v>20200903-20201211</v>
      </c>
    </row>
    <row r="3759" spans="1:30">
      <c r="A3759" s="15" t="s">
        <v>3787</v>
      </c>
      <c r="B3759" t="str">
        <f>f_info_name(A3759)</f>
        <v>银河美丽优萃A</v>
      </c>
      <c r="C3759" t="str">
        <f>f_info_setupdate(A3759)</f>
        <v>2014-05-29</v>
      </c>
      <c r="D3759" s="16">
        <f t="shared" si="58"/>
        <v>2433</v>
      </c>
      <c r="F3759" s="17">
        <f>f_netasset_total(A3759,参数!$B$1,100000000)</f>
        <v>5.0339172776</v>
      </c>
      <c r="G3759" s="17">
        <f ca="1">f_nav_adjustedreturn(A3759,参数!$B$2,参数!$B$1)</f>
        <v>72.7077747989276</v>
      </c>
      <c r="H3759" s="17">
        <f ca="1">f_nav_periodreturnrankingper(A3759,参数!$B$2,参数!$B$1,3)</f>
        <v>42.7870461236506</v>
      </c>
      <c r="I3759" s="17">
        <f ca="1">f_nav_adjustedreturn(A3759,参数!$B$3,参数!$B$2)</f>
        <v>47.5086146754863</v>
      </c>
      <c r="J3759" s="17">
        <f ca="1">f_nav_periodreturnrankingper(A3759,参数!$B$3,参数!$B$2,3)</f>
        <v>39.8071625344353</v>
      </c>
      <c r="K3759" s="17">
        <f ca="1">f_nav_adjustedreturn(A3759,参数!$B$4,参数!$B$3)</f>
        <v>-29.3080366285254</v>
      </c>
      <c r="L3759" s="17">
        <f ca="1">f_nav_periodreturnrankingper(A3759,参数!$B$4,参数!$B$3,3)</f>
        <v>77.1477663230241</v>
      </c>
      <c r="M3759" s="17">
        <f ca="1">f_nav_adjustedreturn(A3759,参数!$B$5,参数!$B$4)</f>
        <v>63.1544502617801</v>
      </c>
      <c r="N3759" s="17">
        <f ca="1">f_nav_periodreturnrankingper(A3759,参数!$B$5,参数!$B$4,3)</f>
        <v>0.972762645914397</v>
      </c>
      <c r="O3759" s="17">
        <f ca="1">f_nav_adjustedreturn(A3759,参数!$B$6,参数!$B$5)</f>
        <v>-2.91323622545915</v>
      </c>
      <c r="P3759" s="17">
        <f ca="1">f_nav_periodreturnrankingper(A3759,参数!$B$6,参数!$B$5,3)</f>
        <v>72.0250521920668</v>
      </c>
      <c r="Q3759" s="25">
        <f>f_return(A3759,1,参数!$B$1-365/2,参数!$B$1)</f>
        <v>60.0637542748841</v>
      </c>
      <c r="R3759" s="25">
        <f ca="1">f_return(A3759,1,参数!$B$4,参数!$B$1)</f>
        <v>21.6434509531611</v>
      </c>
      <c r="S3759" s="25">
        <f ca="1">f_return(A3759,1,参数!$B$6,参数!$B$1)</f>
        <v>23.1075959540608</v>
      </c>
      <c r="T3759" t="str">
        <f>f_info_investtype(A3759)</f>
        <v>偏股混合型基金</v>
      </c>
      <c r="U3759" t="str">
        <f>f_info_fundmanager(A3759)</f>
        <v>杨琪</v>
      </c>
      <c r="V3759">
        <f>f_info_manager_onthepostdays(A3759,1)</f>
        <v>1405</v>
      </c>
      <c r="W3759" s="25">
        <f ca="1">f_return_1w(A3759,"0",参数!$B$2)</f>
        <v>-1.89374013677012</v>
      </c>
      <c r="X3759" s="25">
        <f>f_return_1m(A3759,"0",参数!$B$1)</f>
        <v>16.6606302064469</v>
      </c>
      <c r="Y3759" s="25">
        <f>f_return_3m(A3759,0,参数!$B$1)</f>
        <v>29.2536115569823</v>
      </c>
      <c r="Z3759" s="25">
        <f>f_return_6m(A3759,0,参数!B3758)</f>
        <v>30.1181852840259</v>
      </c>
      <c r="AA3759" t="str">
        <f>f_dq_status(A3759,参数!$B$1)</f>
        <v>开放申购|开放赎回</v>
      </c>
      <c r="AB3759" s="17">
        <f ca="1">f_risk_maxdownside(A3759,参数!$B$6,参数!$B$1)</f>
        <v>-34.4945318095238</v>
      </c>
      <c r="AC3759" s="17">
        <f ca="1">f_risk_maxdownside(A3759,参数!$B$4,参数!$B$1)</f>
        <v>-33.7850863056558</v>
      </c>
      <c r="AD3759" t="str">
        <f ca="1">f_risk_maxdownside_date(A3759,参数!$B$6,参数!$B$1)</f>
        <v>20180124-20190103</v>
      </c>
    </row>
    <row r="3760" spans="1:30">
      <c r="A3760" s="15" t="s">
        <v>3788</v>
      </c>
      <c r="B3760" t="str">
        <f>f_info_name(A3760)</f>
        <v>银河竞争优势成长</v>
      </c>
      <c r="C3760" t="str">
        <f>f_info_setupdate(A3760)</f>
        <v>2008-05-26</v>
      </c>
      <c r="D3760" s="16">
        <f t="shared" si="58"/>
        <v>4627</v>
      </c>
      <c r="F3760" s="17">
        <f>f_netasset_total(A3760,参数!$B$1,100000000)</f>
        <v>3.8911195607</v>
      </c>
      <c r="G3760" s="17">
        <f ca="1">f_nav_adjustedreturn(A3760,参数!$B$2,参数!$B$1)</f>
        <v>73.1102343188793</v>
      </c>
      <c r="H3760" s="17">
        <f ca="1">f_nav_periodreturnrankingper(A3760,参数!$B$2,参数!$B$1,3)</f>
        <v>42.198233562316</v>
      </c>
      <c r="I3760" s="17">
        <f ca="1">f_nav_adjustedreturn(A3760,参数!$B$3,参数!$B$2)</f>
        <v>57.7705345573961</v>
      </c>
      <c r="J3760" s="17">
        <f ca="1">f_nav_periodreturnrankingper(A3760,参数!$B$3,参数!$B$2,3)</f>
        <v>22.4517906336088</v>
      </c>
      <c r="K3760" s="17">
        <f ca="1">f_nav_adjustedreturn(A3760,参数!$B$4,参数!$B$3)</f>
        <v>-26.8436358213407</v>
      </c>
      <c r="L3760" s="17">
        <f ca="1">f_nav_periodreturnrankingper(A3760,参数!$B$4,参数!$B$3,3)</f>
        <v>65.2920962199313</v>
      </c>
      <c r="M3760" s="17">
        <f ca="1">f_nav_adjustedreturn(A3760,参数!$B$5,参数!$B$4)</f>
        <v>25.2267322490627</v>
      </c>
      <c r="N3760" s="17">
        <f ca="1">f_nav_periodreturnrankingper(A3760,参数!$B$5,参数!$B$4,3)</f>
        <v>39.4941634241245</v>
      </c>
      <c r="O3760" s="17">
        <f ca="1">f_nav_adjustedreturn(A3760,参数!$B$6,参数!$B$5)</f>
        <v>5.40277346343913</v>
      </c>
      <c r="P3760" s="17">
        <f ca="1">f_nav_periodreturnrankingper(A3760,参数!$B$6,参数!$B$5,3)</f>
        <v>42.1711899791232</v>
      </c>
      <c r="Q3760" s="25">
        <f>f_return(A3760,1,参数!$B$1-365/2,参数!$B$1)</f>
        <v>68.9425581937543</v>
      </c>
      <c r="R3760" s="25">
        <f ca="1">f_return(A3760,1,参数!$B$4,参数!$B$1)</f>
        <v>25.9240919757619</v>
      </c>
      <c r="S3760" s="25">
        <f ca="1">f_return(A3760,1,参数!$B$6,参数!$B$1)</f>
        <v>21.0819415633056</v>
      </c>
      <c r="T3760" t="str">
        <f>f_info_investtype(A3760)</f>
        <v>偏股混合型基金</v>
      </c>
      <c r="U3760" t="str">
        <f>f_info_fundmanager(A3760)</f>
        <v>祝建辉</v>
      </c>
      <c r="V3760">
        <f>f_info_manager_onthepostdays(A3760,1)</f>
        <v>1837</v>
      </c>
      <c r="W3760" s="25">
        <f ca="1">f_return_1w(A3760,"0",参数!$B$2)</f>
        <v>-1.04024089789214</v>
      </c>
      <c r="X3760" s="25">
        <f>f_return_1m(A3760,"0",参数!$B$1)</f>
        <v>10.3886923730373</v>
      </c>
      <c r="Y3760" s="25">
        <f>f_return_3m(A3760,0,参数!$B$1)</f>
        <v>19.5517235767979</v>
      </c>
      <c r="Z3760" s="25">
        <f>f_return_6m(A3760,0,参数!B3759)</f>
        <v>21.0542597504108</v>
      </c>
      <c r="AA3760" t="str">
        <f>f_dq_status(A3760,参数!$B$1)</f>
        <v>开放申购|开放赎回</v>
      </c>
      <c r="AB3760" s="17">
        <f ca="1">f_risk_maxdownside(A3760,参数!$B$6,参数!$B$1)</f>
        <v>-34.022683435499</v>
      </c>
      <c r="AC3760" s="17">
        <f ca="1">f_risk_maxdownside(A3760,参数!$B$4,参数!$B$1)</f>
        <v>-32.1894101185654</v>
      </c>
      <c r="AD3760" t="str">
        <f ca="1">f_risk_maxdownside_date(A3760,参数!$B$6,参数!$B$1)</f>
        <v>20171122-20190103</v>
      </c>
    </row>
    <row r="3761" spans="1:30">
      <c r="A3761" s="15" t="s">
        <v>3789</v>
      </c>
      <c r="B3761" t="str">
        <f>f_info_name(A3761)</f>
        <v>银河行业优选</v>
      </c>
      <c r="C3761" t="str">
        <f>f_info_setupdate(A3761)</f>
        <v>2009-04-24</v>
      </c>
      <c r="D3761" s="16">
        <f t="shared" si="58"/>
        <v>4294</v>
      </c>
      <c r="F3761" s="17">
        <f>f_netasset_total(A3761,参数!$B$1,100000000)</f>
        <v>20.0975315776</v>
      </c>
      <c r="G3761" s="17">
        <f ca="1">f_nav_adjustedreturn(A3761,参数!$B$2,参数!$B$1)</f>
        <v>74.5961225157782</v>
      </c>
      <c r="H3761" s="17">
        <f ca="1">f_nav_periodreturnrankingper(A3761,参数!$B$2,参数!$B$1,3)</f>
        <v>39.8429833169774</v>
      </c>
      <c r="I3761" s="17">
        <f ca="1">f_nav_adjustedreturn(A3761,参数!$B$3,参数!$B$2)</f>
        <v>71.3515441950253</v>
      </c>
      <c r="J3761" s="17">
        <f ca="1">f_nav_periodreturnrankingper(A3761,参数!$B$3,参数!$B$2,3)</f>
        <v>7.57575757575758</v>
      </c>
      <c r="K3761" s="17">
        <f ca="1">f_nav_adjustedreturn(A3761,参数!$B$4,参数!$B$3)</f>
        <v>-28.974358974359</v>
      </c>
      <c r="L3761" s="17">
        <f ca="1">f_nav_periodreturnrankingper(A3761,参数!$B$4,参数!$B$3,3)</f>
        <v>75.9450171821306</v>
      </c>
      <c r="M3761" s="17">
        <f ca="1">f_nav_adjustedreturn(A3761,参数!$B$5,参数!$B$4)</f>
        <v>14.7058823529412</v>
      </c>
      <c r="N3761" s="17">
        <f ca="1">f_nav_periodreturnrankingper(A3761,参数!$B$5,参数!$B$4,3)</f>
        <v>66.147859922179</v>
      </c>
      <c r="O3761" s="17">
        <f ca="1">f_nav_adjustedreturn(A3761,参数!$B$6,参数!$B$5)</f>
        <v>2.78404815650867</v>
      </c>
      <c r="P3761" s="17">
        <f ca="1">f_nav_periodreturnrankingper(A3761,参数!$B$6,参数!$B$5,3)</f>
        <v>52.6096033402923</v>
      </c>
      <c r="Q3761" s="25">
        <f>f_return(A3761,1,参数!$B$1-365/2,参数!$B$1)</f>
        <v>46.2645501767962</v>
      </c>
      <c r="R3761" s="25">
        <f ca="1">f_return(A3761,1,参数!$B$4,参数!$B$1)</f>
        <v>28.5325245551872</v>
      </c>
      <c r="S3761" s="25">
        <f ca="1">f_return(A3761,1,参数!$B$6,参数!$B$1)</f>
        <v>20.0329762202773</v>
      </c>
      <c r="T3761" t="str">
        <f>f_info_investtype(A3761)</f>
        <v>偏股混合型基金</v>
      </c>
      <c r="U3761" t="str">
        <f>f_info_fundmanager(A3761)</f>
        <v>王海华</v>
      </c>
      <c r="V3761">
        <f>f_info_manager_onthepostdays(A3761,1)</f>
        <v>2626</v>
      </c>
      <c r="W3761" s="25">
        <f ca="1">f_return_1w(A3761,"0",参数!$B$2)</f>
        <v>2.74247491638796</v>
      </c>
      <c r="X3761" s="25">
        <f>f_return_1m(A3761,"0",参数!$B$1)</f>
        <v>15.5448703938972</v>
      </c>
      <c r="Y3761" s="25">
        <f>f_return_3m(A3761,0,参数!$B$1)</f>
        <v>25.3761777392405</v>
      </c>
      <c r="Z3761" s="25">
        <f>f_return_6m(A3761,0,参数!B3760)</f>
        <v>14.657831427888</v>
      </c>
      <c r="AA3761" t="str">
        <f>f_dq_status(A3761,参数!$B$1)</f>
        <v>开放申购|开放赎回</v>
      </c>
      <c r="AB3761" s="17">
        <f ca="1">f_risk_maxdownside(A3761,参数!$B$6,参数!$B$1)</f>
        <v>-33.5655478150728</v>
      </c>
      <c r="AC3761" s="17">
        <f ca="1">f_risk_maxdownside(A3761,参数!$B$4,参数!$B$1)</f>
        <v>-32.7564102564103</v>
      </c>
      <c r="AD3761" t="str">
        <f ca="1">f_risk_maxdownside_date(A3761,参数!$B$6,参数!$B$1)</f>
        <v>20180125-20190103</v>
      </c>
    </row>
    <row r="3762" spans="1:30">
      <c r="A3762" s="15" t="s">
        <v>3790</v>
      </c>
      <c r="B3762" t="str">
        <f>f_info_name(A3762)</f>
        <v>银河蓝筹精选</v>
      </c>
      <c r="C3762" t="str">
        <f>f_info_setupdate(A3762)</f>
        <v>2010-07-16</v>
      </c>
      <c r="D3762" s="16">
        <f t="shared" si="58"/>
        <v>3846</v>
      </c>
      <c r="F3762" s="17">
        <f>f_netasset_total(A3762,参数!$B$1,100000000)</f>
        <v>11.8963951183</v>
      </c>
      <c r="G3762" s="17">
        <f ca="1">f_nav_adjustedreturn(A3762,参数!$B$2,参数!$B$1)</f>
        <v>61.4852675886951</v>
      </c>
      <c r="H3762" s="17">
        <f ca="1">f_nav_periodreturnrankingper(A3762,参数!$B$2,参数!$B$1,3)</f>
        <v>59.4700686947988</v>
      </c>
      <c r="I3762" s="17">
        <f ca="1">f_nav_adjustedreturn(A3762,参数!$B$3,参数!$B$2)</f>
        <v>80.7608695652174</v>
      </c>
      <c r="J3762" s="17">
        <f ca="1">f_nav_periodreturnrankingper(A3762,参数!$B$3,参数!$B$2,3)</f>
        <v>4.95867768595041</v>
      </c>
      <c r="K3762" s="17">
        <f ca="1">f_nav_adjustedreturn(A3762,参数!$B$4,参数!$B$3)</f>
        <v>-24.3732018084669</v>
      </c>
      <c r="L3762" s="17">
        <f ca="1">f_nav_periodreturnrankingper(A3762,参数!$B$4,参数!$B$3,3)</f>
        <v>51.0309278350515</v>
      </c>
      <c r="M3762" s="17">
        <f ca="1">f_nav_adjustedreturn(A3762,参数!$B$5,参数!$B$4)</f>
        <v>38.6273397617697</v>
      </c>
      <c r="N3762" s="17">
        <f ca="1">f_nav_periodreturnrankingper(A3762,参数!$B$5,参数!$B$4,3)</f>
        <v>11.8677042801556</v>
      </c>
      <c r="O3762" s="17">
        <f ca="1">f_nav_adjustedreturn(A3762,参数!$B$6,参数!$B$5)</f>
        <v>9.37114673242909</v>
      </c>
      <c r="P3762" s="17">
        <f ca="1">f_nav_periodreturnrankingper(A3762,参数!$B$6,参数!$B$5,3)</f>
        <v>28.1837160751566</v>
      </c>
      <c r="Q3762" s="25">
        <f>f_return(A3762,1,参数!$B$1-365/2,参数!$B$1)</f>
        <v>53.816464278856</v>
      </c>
      <c r="R3762" s="25">
        <f ca="1">f_return(A3762,1,参数!$B$4,参数!$B$1)</f>
        <v>30.1766480882638</v>
      </c>
      <c r="S3762" s="25">
        <f ca="1">f_return(A3762,1,参数!$B$6,参数!$B$1)</f>
        <v>27.0243589128839</v>
      </c>
      <c r="T3762" t="str">
        <f>f_info_investtype(A3762)</f>
        <v>偏股混合型基金</v>
      </c>
      <c r="U3762" t="str">
        <f>f_info_fundmanager(A3762)</f>
        <v>袁曦</v>
      </c>
      <c r="V3762">
        <f>f_info_manager_onthepostdays(A3762,1)</f>
        <v>1872</v>
      </c>
      <c r="W3762" s="25">
        <f ca="1">f_return_1w(A3762,"0",参数!$B$2)</f>
        <v>2.27552275522756</v>
      </c>
      <c r="X3762" s="25">
        <f>f_return_1m(A3762,"0",参数!$B$1)</f>
        <v>12.0358781810597</v>
      </c>
      <c r="Y3762" s="25">
        <f>f_return_3m(A3762,0,参数!$B$1)</f>
        <v>20.8323959505062</v>
      </c>
      <c r="Z3762" s="25">
        <f>f_return_6m(A3762,0,参数!B3761)</f>
        <v>14.6052914605292</v>
      </c>
      <c r="AA3762" t="str">
        <f>f_dq_status(A3762,参数!$B$1)</f>
        <v>开放申购|开放赎回</v>
      </c>
      <c r="AB3762" s="17">
        <f ca="1">f_risk_maxdownside(A3762,参数!$B$6,参数!$B$1)</f>
        <v>-29.5877122069523</v>
      </c>
      <c r="AC3762" s="17">
        <f ca="1">f_risk_maxdownside(A3762,参数!$B$4,参数!$B$1)</f>
        <v>-28.7234042553191</v>
      </c>
      <c r="AD3762" t="str">
        <f ca="1">f_risk_maxdownside_date(A3762,参数!$B$6,参数!$B$1)</f>
        <v>20180125-20190102</v>
      </c>
    </row>
    <row r="3763" spans="1:30">
      <c r="A3763" s="15" t="s">
        <v>3791</v>
      </c>
      <c r="B3763" t="str">
        <f>f_info_name(A3763)</f>
        <v>银河康乐</v>
      </c>
      <c r="C3763" t="str">
        <f>f_info_setupdate(A3763)</f>
        <v>2014-11-18</v>
      </c>
      <c r="D3763" s="16">
        <f t="shared" si="58"/>
        <v>2260</v>
      </c>
      <c r="F3763" s="17">
        <f>f_netasset_total(A3763,参数!$B$1,100000000)</f>
        <v>7.6523901731</v>
      </c>
      <c r="G3763" s="17">
        <f ca="1">f_nav_adjustedreturn(A3763,参数!$B$2,参数!$B$1)</f>
        <v>78.9175257731959</v>
      </c>
      <c r="H3763" s="17">
        <f ca="1">f_nav_periodreturnrankingper(A3763,参数!$B$2,参数!$B$1,3)</f>
        <v>38.2352941176471</v>
      </c>
      <c r="I3763" s="17">
        <f ca="1">f_nav_adjustedreturn(A3763,参数!$B$3,参数!$B$2)</f>
        <v>59.9340478153339</v>
      </c>
      <c r="J3763" s="17">
        <f ca="1">f_nav_periodreturnrankingper(A3763,参数!$B$3,参数!$B$2,3)</f>
        <v>25.6637168141593</v>
      </c>
      <c r="K3763" s="17">
        <f ca="1">f_nav_adjustedreturn(A3763,参数!$B$4,参数!$B$3)</f>
        <v>-17.5951086956522</v>
      </c>
      <c r="L3763" s="17">
        <f ca="1">f_nav_periodreturnrankingper(A3763,参数!$B$4,参数!$B$3,3)</f>
        <v>17.4545454545455</v>
      </c>
      <c r="M3763" s="17">
        <f ca="1">f_nav_adjustedreturn(A3763,参数!$B$5,参数!$B$4)</f>
        <v>16.2717219589257</v>
      </c>
      <c r="N3763" s="17">
        <f ca="1">f_nav_periodreturnrankingper(A3763,参数!$B$5,参数!$B$4,3)</f>
        <v>61.7647058823529</v>
      </c>
      <c r="O3763" s="17">
        <f ca="1">f_nav_adjustedreturn(A3763,参数!$B$6,参数!$B$5)</f>
        <v>5.64315352697094</v>
      </c>
      <c r="P3763" s="17">
        <f ca="1">f_nav_periodreturnrankingper(A3763,参数!$B$6,参数!$B$5,3)</f>
        <v>52.6315789473684</v>
      </c>
      <c r="Q3763" s="25">
        <f>f_return(A3763,1,参数!$B$1-365/2,参数!$B$1)</f>
        <v>47.3376038687909</v>
      </c>
      <c r="R3763" s="25">
        <f ca="1">f_return(A3763,1,参数!$B$4,参数!$B$1)</f>
        <v>33.0665701531858</v>
      </c>
      <c r="S3763" s="25">
        <f ca="1">f_return(A3763,1,参数!$B$6,参数!$B$1)</f>
        <v>23.5358245678706</v>
      </c>
      <c r="T3763" t="str">
        <f>f_info_investtype(A3763)</f>
        <v>普通股票型基金</v>
      </c>
      <c r="U3763" t="str">
        <f>f_info_fundmanager(A3763)</f>
        <v>余科苗</v>
      </c>
      <c r="V3763">
        <f>f_info_manager_onthepostdays(A3763,1)</f>
        <v>1056</v>
      </c>
      <c r="W3763" s="25">
        <f ca="1">f_return_1w(A3763,"0",参数!$B$2)</f>
        <v>-1.6725798276736</v>
      </c>
      <c r="X3763" s="25">
        <f>f_return_1m(A3763,"0",参数!$B$1)</f>
        <v>7.29520865533231</v>
      </c>
      <c r="Y3763" s="25">
        <f>f_return_3m(A3763,0,参数!$B$1)</f>
        <v>13.2463295269168</v>
      </c>
      <c r="Z3763" s="25">
        <f>f_return_6m(A3763,0,参数!B3762)</f>
        <v>18.624269954575</v>
      </c>
      <c r="AA3763" t="str">
        <f>f_dq_status(A3763,参数!$B$1)</f>
        <v>开放申购|开放赎回</v>
      </c>
      <c r="AB3763" s="17">
        <f ca="1">f_risk_maxdownside(A3763,参数!$B$6,参数!$B$1)</f>
        <v>-22.9530201342282</v>
      </c>
      <c r="AC3763" s="17">
        <f ca="1">f_risk_maxdownside(A3763,参数!$B$4,参数!$B$1)</f>
        <v>-22.0638153428378</v>
      </c>
      <c r="AD3763" t="str">
        <f ca="1">f_risk_maxdownside_date(A3763,参数!$B$6,参数!$B$1)</f>
        <v>20180125-20190103</v>
      </c>
    </row>
    <row r="3764" spans="1:30">
      <c r="A3764" s="15" t="s">
        <v>3792</v>
      </c>
      <c r="B3764" t="str">
        <f>f_info_name(A3764)</f>
        <v>银河创新成长</v>
      </c>
      <c r="C3764" t="str">
        <f>f_info_setupdate(A3764)</f>
        <v>2010-12-29</v>
      </c>
      <c r="D3764" s="16">
        <f t="shared" si="58"/>
        <v>3680</v>
      </c>
      <c r="F3764" s="17">
        <f>f_netasset_total(A3764,参数!$B$1,100000000)</f>
        <v>184.8637613964</v>
      </c>
      <c r="G3764" s="17">
        <f ca="1">f_nav_adjustedreturn(A3764,参数!$B$2,参数!$B$1)</f>
        <v>31.8114727940003</v>
      </c>
      <c r="H3764" s="17">
        <f ca="1">f_nav_periodreturnrankingper(A3764,参数!$B$2,参数!$B$1,3)</f>
        <v>92.3454367026496</v>
      </c>
      <c r="I3764" s="17">
        <f ca="1">f_nav_adjustedreturn(A3764,参数!$B$3,参数!$B$2)</f>
        <v>136.23427413655</v>
      </c>
      <c r="J3764" s="17">
        <f ca="1">f_nav_periodreturnrankingper(A3764,参数!$B$3,参数!$B$2,3)</f>
        <v>0.275482093663912</v>
      </c>
      <c r="K3764" s="17">
        <f ca="1">f_nav_adjustedreturn(A3764,参数!$B$4,参数!$B$3)</f>
        <v>-25.4758058852447</v>
      </c>
      <c r="L3764" s="17">
        <f ca="1">f_nav_periodreturnrankingper(A3764,参数!$B$4,参数!$B$3,3)</f>
        <v>57.5601374570447</v>
      </c>
      <c r="M3764" s="17">
        <f ca="1">f_nav_adjustedreturn(A3764,参数!$B$5,参数!$B$4)</f>
        <v>33.2898537221653</v>
      </c>
      <c r="N3764" s="17">
        <f ca="1">f_nav_periodreturnrankingper(A3764,参数!$B$5,参数!$B$4,3)</f>
        <v>22.568093385214</v>
      </c>
      <c r="O3764" s="17">
        <f ca="1">f_nav_adjustedreturn(A3764,参数!$B$6,参数!$B$5)</f>
        <v>0.537709823724685</v>
      </c>
      <c r="P3764" s="17">
        <f ca="1">f_nav_periodreturnrankingper(A3764,参数!$B$6,参数!$B$5,3)</f>
        <v>59.2901878914405</v>
      </c>
      <c r="Q3764" s="25">
        <f>f_return(A3764,1,参数!$B$1-365/2,参数!$B$1)</f>
        <v>18.6604195507305</v>
      </c>
      <c r="R3764" s="25">
        <f ca="1">f_return(A3764,1,参数!$B$4,参数!$B$1)</f>
        <v>32.3589396638203</v>
      </c>
      <c r="S3764" s="25">
        <f ca="1">f_return(A3764,1,参数!$B$6,参数!$B$1)</f>
        <v>25.2804589121406</v>
      </c>
      <c r="T3764" t="str">
        <f>f_info_investtype(A3764)</f>
        <v>偏股混合型基金</v>
      </c>
      <c r="U3764" t="str">
        <f>f_info_fundmanager(A3764)</f>
        <v>郑巍山</v>
      </c>
      <c r="V3764">
        <f>f_info_manager_onthepostdays(A3764,1)</f>
        <v>642</v>
      </c>
      <c r="W3764" s="25">
        <f ca="1">f_return_1w(A3764,"0",参数!$B$2)</f>
        <v>8.05638174059227</v>
      </c>
      <c r="X3764" s="25">
        <f>f_return_1m(A3764,"0",参数!$B$1)</f>
        <v>17.7796788394019</v>
      </c>
      <c r="Y3764" s="25">
        <f>f_return_3m(A3764,0,参数!$B$1)</f>
        <v>27.3264999421988</v>
      </c>
      <c r="Z3764" s="25">
        <f>f_return_6m(A3764,0,参数!B3763)</f>
        <v>-5.85461326264852</v>
      </c>
      <c r="AA3764" t="str">
        <f>f_dq_status(A3764,参数!$B$1)</f>
        <v>开放申购|开放赎回</v>
      </c>
      <c r="AB3764" s="17">
        <f ca="1">f_risk_maxdownside(A3764,参数!$B$6,参数!$B$1)</f>
        <v>-32.4470954978718</v>
      </c>
      <c r="AC3764" s="17">
        <f ca="1">f_risk_maxdownside(A3764,参数!$B$4,参数!$B$1)</f>
        <v>-32.4470954978718</v>
      </c>
      <c r="AD3764" t="str">
        <f ca="1">f_risk_maxdownside_date(A3764,参数!$B$6,参数!$B$1)</f>
        <v>20200226-20200331</v>
      </c>
    </row>
    <row r="3765" spans="1:30">
      <c r="A3765" s="15" t="s">
        <v>3793</v>
      </c>
      <c r="B3765" t="str">
        <f>f_info_name(A3765)</f>
        <v>银河强化收益</v>
      </c>
      <c r="C3765" t="str">
        <f>f_info_setupdate(A3765)</f>
        <v>2011-05-31</v>
      </c>
      <c r="D3765" s="16">
        <f t="shared" si="58"/>
        <v>3527</v>
      </c>
      <c r="F3765" s="17">
        <f>f_netasset_total(A3765,参数!$B$1,100000000)</f>
        <v>21.5831660225</v>
      </c>
      <c r="G3765" s="17">
        <f ca="1">f_nav_adjustedreturn(A3765,参数!$B$2,参数!$B$1)</f>
        <v>7.48581431998851</v>
      </c>
      <c r="H3765" s="17">
        <f ca="1">f_nav_periodreturnrankingper(A3765,参数!$B$2,参数!$B$1,3)</f>
        <v>65.0943396226415</v>
      </c>
      <c r="I3765" s="17">
        <f ca="1">f_nav_adjustedreturn(A3765,参数!$B$3,参数!$B$2)</f>
        <v>6.22098421541318</v>
      </c>
      <c r="J3765" s="17">
        <f ca="1">f_nav_periodreturnrankingper(A3765,参数!$B$3,参数!$B$2,3)</f>
        <v>68.2978723404255</v>
      </c>
      <c r="K3765" s="17">
        <f ca="1">f_nav_adjustedreturn(A3765,参数!$B$4,参数!$B$3)</f>
        <v>4.36046511627906</v>
      </c>
      <c r="L3765" s="17">
        <f ca="1">f_nav_periodreturnrankingper(A3765,参数!$B$4,参数!$B$3,3)</f>
        <v>18.3770883054893</v>
      </c>
      <c r="M3765" s="17">
        <f ca="1">f_nav_adjustedreturn(A3765,参数!$B$5,参数!$B$4)</f>
        <v>2.36690899103018</v>
      </c>
      <c r="N3765" s="17">
        <f ca="1">f_nav_periodreturnrankingper(A3765,参数!$B$5,参数!$B$4,3)</f>
        <v>70.7182320441989</v>
      </c>
      <c r="O3765" s="17">
        <f ca="1">f_nav_adjustedreturn(A3765,参数!$B$6,参数!$B$5)</f>
        <v>6.31818687872764</v>
      </c>
      <c r="P3765" s="17">
        <f ca="1">f_nav_periodreturnrankingper(A3765,参数!$B$6,参数!$B$5,3)</f>
        <v>3.38983050847458</v>
      </c>
      <c r="Q3765" s="25">
        <f>f_return(A3765,1,参数!$B$1-365/2,参数!$B$1)</f>
        <v>6.58770903604797</v>
      </c>
      <c r="R3765" s="25">
        <f ca="1">f_return(A3765,1,参数!$B$4,参数!$B$1)</f>
        <v>6.00898640663947</v>
      </c>
      <c r="S3765" s="25">
        <f ca="1">f_return(A3765,1,参数!$B$6,参数!$B$1)</f>
        <v>5.28844603475871</v>
      </c>
      <c r="T3765" t="str">
        <f>f_info_investtype(A3765)</f>
        <v>混合债券型二级基金</v>
      </c>
      <c r="U3765" t="str">
        <f>f_info_fundmanager(A3765)</f>
        <v>张沛,祝建辉</v>
      </c>
      <c r="V3765">
        <f>f_info_manager_onthepostdays(A3765,1)</f>
        <v>1105</v>
      </c>
      <c r="W3765" s="25">
        <f ca="1">f_return_1w(A3765,"0",参数!$B$2)</f>
        <v>0</v>
      </c>
      <c r="X3765" s="25">
        <f>f_return_1m(A3765,"0",参数!$B$1)</f>
        <v>1.98019801980198</v>
      </c>
      <c r="Y3765" s="25">
        <f>f_return_3m(A3765,0,参数!$B$1)</f>
        <v>2.81306715063521</v>
      </c>
      <c r="Z3765" s="25">
        <f>f_return_6m(A3765,0,参数!B3764)</f>
        <v>1.46207677747927</v>
      </c>
      <c r="AA3765" t="str">
        <f>f_dq_status(A3765,参数!$B$1)</f>
        <v>开放申购|开放赎回</v>
      </c>
      <c r="AB3765" s="17">
        <f ca="1">f_risk_maxdownside(A3765,参数!$B$6,参数!$B$1)</f>
        <v>-2.53393665158372</v>
      </c>
      <c r="AC3765" s="17">
        <f ca="1">f_risk_maxdownside(A3765,参数!$B$4,参数!$B$1)</f>
        <v>-2.53393665158372</v>
      </c>
      <c r="AD3765" t="str">
        <f ca="1">f_risk_maxdownside_date(A3765,参数!$B$6,参数!$B$1)</f>
        <v>20190402-20190606</v>
      </c>
    </row>
    <row r="3766" spans="1:30">
      <c r="A3766" s="15" t="s">
        <v>3794</v>
      </c>
      <c r="B3766" t="str">
        <f>f_info_name(A3766)</f>
        <v>银河消费驱动</v>
      </c>
      <c r="C3766" t="str">
        <f>f_info_setupdate(A3766)</f>
        <v>2011-07-29</v>
      </c>
      <c r="D3766" s="16">
        <f t="shared" si="58"/>
        <v>3468</v>
      </c>
      <c r="F3766" s="17">
        <f>f_netasset_total(A3766,参数!$B$1,100000000)</f>
        <v>2.2362649063</v>
      </c>
      <c r="G3766" s="17">
        <f ca="1">f_nav_adjustedreturn(A3766,参数!$B$2,参数!$B$1)</f>
        <v>90.0351699882767</v>
      </c>
      <c r="H3766" s="17">
        <f ca="1">f_nav_periodreturnrankingper(A3766,参数!$B$2,参数!$B$1,3)</f>
        <v>18.2531894013739</v>
      </c>
      <c r="I3766" s="17">
        <f ca="1">f_nav_adjustedreturn(A3766,参数!$B$3,参数!$B$2)</f>
        <v>34.0141398271799</v>
      </c>
      <c r="J3766" s="17">
        <f ca="1">f_nav_periodreturnrankingper(A3766,参数!$B$3,参数!$B$2,3)</f>
        <v>67.6308539944904</v>
      </c>
      <c r="K3766" s="17">
        <f ca="1">f_nav_adjustedreturn(A3766,参数!$B$4,参数!$B$3)</f>
        <v>-26.4161849710983</v>
      </c>
      <c r="L3766" s="17">
        <f ca="1">f_nav_periodreturnrankingper(A3766,参数!$B$4,参数!$B$3,3)</f>
        <v>63.0584192439863</v>
      </c>
      <c r="M3766" s="17">
        <f ca="1">f_nav_adjustedreturn(A3766,参数!$B$5,参数!$B$4)</f>
        <v>27.2331154684096</v>
      </c>
      <c r="N3766" s="17">
        <f ca="1">f_nav_periodreturnrankingper(A3766,参数!$B$5,参数!$B$4,3)</f>
        <v>33.6575875486381</v>
      </c>
      <c r="O3766" s="17">
        <f ca="1">f_nav_adjustedreturn(A3766,参数!$B$6,参数!$B$5)</f>
        <v>-15.422276621787</v>
      </c>
      <c r="P3766" s="17">
        <f ca="1">f_nav_periodreturnrankingper(A3766,参数!$B$6,参数!$B$5,3)</f>
        <v>96.0334029227557</v>
      </c>
      <c r="Q3766" s="25">
        <f>f_return(A3766,1,参数!$B$1-365/2,参数!$B$1)</f>
        <v>93.551500152589</v>
      </c>
      <c r="R3766" s="25">
        <f ca="1">f_return(A3766,1,参数!$B$4,参数!$B$1)</f>
        <v>23.2648762824044</v>
      </c>
      <c r="S3766" s="25">
        <f ca="1">f_return(A3766,1,参数!$B$6,参数!$B$1)</f>
        <v>14.6692690700241</v>
      </c>
      <c r="T3766" t="str">
        <f>f_info_investtype(A3766)</f>
        <v>偏股混合型基金</v>
      </c>
      <c r="U3766" t="str">
        <f>f_info_fundmanager(A3766)</f>
        <v>卢轶乔</v>
      </c>
      <c r="V3766">
        <f>f_info_manager_onthepostdays(A3766,1)</f>
        <v>2974</v>
      </c>
      <c r="W3766" s="25">
        <f ca="1">f_return_1w(A3766,"0",参数!$B$2)</f>
        <v>-6.16061606160617</v>
      </c>
      <c r="X3766" s="25">
        <f>f_return_1m(A3766,"0",参数!$B$1)</f>
        <v>6.15586116568435</v>
      </c>
      <c r="Y3766" s="25">
        <f>f_return_3m(A3766,0,参数!$B$1)</f>
        <v>24.2621694135684</v>
      </c>
      <c r="Z3766" s="25">
        <f>f_return_6m(A3766,0,参数!B3765)</f>
        <v>30.7909604519774</v>
      </c>
      <c r="AA3766" t="str">
        <f>f_dq_status(A3766,参数!$B$1)</f>
        <v>开放申购|开放赎回</v>
      </c>
      <c r="AB3766" s="17">
        <f ca="1">f_risk_maxdownside(A3766,参数!$B$6,参数!$B$1)</f>
        <v>-33.1470095025154</v>
      </c>
      <c r="AC3766" s="17">
        <f ca="1">f_risk_maxdownside(A3766,参数!$B$4,参数!$B$1)</f>
        <v>-32.7712197863968</v>
      </c>
      <c r="AD3766" t="str">
        <f ca="1">f_risk_maxdownside_date(A3766,参数!$B$6,参数!$B$1)</f>
        <v>20171111-20190103</v>
      </c>
    </row>
    <row r="3767" spans="1:30">
      <c r="A3767" s="15" t="s">
        <v>3795</v>
      </c>
      <c r="B3767" t="str">
        <f>f_info_name(A3767)</f>
        <v>银河主题策略</v>
      </c>
      <c r="C3767" t="str">
        <f>f_info_setupdate(A3767)</f>
        <v>2012-09-21</v>
      </c>
      <c r="D3767" s="16">
        <f t="shared" si="58"/>
        <v>3048</v>
      </c>
      <c r="F3767" s="17">
        <f>f_netasset_total(A3767,参数!$B$1,100000000)</f>
        <v>7.7854928971</v>
      </c>
      <c r="G3767" s="17">
        <f ca="1">f_nav_adjustedreturn(A3767,参数!$B$2,参数!$B$1)</f>
        <v>79.7726196115585</v>
      </c>
      <c r="H3767" s="17">
        <f ca="1">f_nav_periodreturnrankingper(A3767,参数!$B$2,参数!$B$1,3)</f>
        <v>31.3052011776251</v>
      </c>
      <c r="I3767" s="17">
        <f ca="1">f_nav_adjustedreturn(A3767,参数!$B$3,参数!$B$2)</f>
        <v>64.921875</v>
      </c>
      <c r="J3767" s="17">
        <f ca="1">f_nav_periodreturnrankingper(A3767,参数!$B$3,参数!$B$2,3)</f>
        <v>13.9118457300275</v>
      </c>
      <c r="K3767" s="17">
        <f ca="1">f_nav_adjustedreturn(A3767,参数!$B$4,参数!$B$3)</f>
        <v>-32.1314952279958</v>
      </c>
      <c r="L3767" s="17">
        <f ca="1">f_nav_periodreturnrankingper(A3767,参数!$B$4,参数!$B$3,3)</f>
        <v>87.8006872852234</v>
      </c>
      <c r="M3767" s="17">
        <f ca="1">f_nav_adjustedreturn(A3767,参数!$B$5,参数!$B$4)</f>
        <v>26.9722591052481</v>
      </c>
      <c r="N3767" s="17">
        <f ca="1">f_nav_periodreturnrankingper(A3767,参数!$B$5,参数!$B$4,3)</f>
        <v>34.8249027237354</v>
      </c>
      <c r="O3767" s="17">
        <f ca="1">f_nav_adjustedreturn(A3767,参数!$B$6,参数!$B$5)</f>
        <v>-8.93274474162555</v>
      </c>
      <c r="P3767" s="17">
        <f ca="1">f_nav_periodreturnrankingper(A3767,参数!$B$6,参数!$B$5,3)</f>
        <v>86.4300626304802</v>
      </c>
      <c r="Q3767" s="25">
        <f>f_return(A3767,1,参数!$B$1-365/2,参数!$B$1)</f>
        <v>69.5124401459066</v>
      </c>
      <c r="R3767" s="25">
        <f ca="1">f_return(A3767,1,参数!$B$4,参数!$B$1)</f>
        <v>26.2208227887265</v>
      </c>
      <c r="S3767" s="25">
        <f ca="1">f_return(A3767,1,参数!$B$6,参数!$B$1)</f>
        <v>18.1607423539733</v>
      </c>
      <c r="T3767" t="str">
        <f>f_info_investtype(A3767)</f>
        <v>偏股混合型基金</v>
      </c>
      <c r="U3767" t="str">
        <f>f_info_fundmanager(A3767)</f>
        <v>张杨</v>
      </c>
      <c r="V3767">
        <f>f_info_manager_onthepostdays(A3767,1)</f>
        <v>1837</v>
      </c>
      <c r="W3767" s="25">
        <f ca="1">f_return_1w(A3767,"0",参数!$B$2)</f>
        <v>3.73464373464374</v>
      </c>
      <c r="X3767" s="25">
        <f>f_return_1m(A3767,"0",参数!$B$1)</f>
        <v>9.28725701943845</v>
      </c>
      <c r="Y3767" s="25">
        <f>f_return_3m(A3767,0,参数!$B$1)</f>
        <v>28.6658755721309</v>
      </c>
      <c r="Z3767" s="25">
        <f>f_return_6m(A3767,0,参数!B3766)</f>
        <v>25.4578155657292</v>
      </c>
      <c r="AA3767" t="str">
        <f>f_dq_status(A3767,参数!$B$1)</f>
        <v>开放申购|开放赎回</v>
      </c>
      <c r="AB3767" s="17">
        <f ca="1">f_risk_maxdownside(A3767,参数!$B$6,参数!$B$1)</f>
        <v>-37.9030144167759</v>
      </c>
      <c r="AC3767" s="17">
        <f ca="1">f_risk_maxdownside(A3767,参数!$B$4,参数!$B$1)</f>
        <v>-37.4108322324967</v>
      </c>
      <c r="AD3767" t="str">
        <f ca="1">f_risk_maxdownside_date(A3767,参数!$B$6,参数!$B$1)</f>
        <v>20180124-20190103</v>
      </c>
    </row>
    <row r="3768" spans="1:30">
      <c r="A3768" s="15" t="s">
        <v>3796</v>
      </c>
      <c r="B3768" t="str">
        <f>f_info_name(A3768)</f>
        <v>交银双利AB</v>
      </c>
      <c r="C3768" t="str">
        <f>f_info_setupdate(A3768)</f>
        <v>2011-09-26</v>
      </c>
      <c r="D3768" s="16">
        <f t="shared" si="58"/>
        <v>3409</v>
      </c>
      <c r="F3768" s="17">
        <f>f_netasset_total(A3768,参数!$B$1,100000000)</f>
        <v>0.6367433469</v>
      </c>
      <c r="G3768" s="17">
        <f ca="1">f_nav_adjustedreturn(A3768,参数!$B$2,参数!$B$1)</f>
        <v>2.21783741120757</v>
      </c>
      <c r="H3768" s="17">
        <f ca="1">f_nav_periodreturnrankingper(A3768,参数!$B$2,参数!$B$1,3)</f>
        <v>91.3207547169811</v>
      </c>
      <c r="I3768" s="17">
        <f ca="1">f_nav_adjustedreturn(A3768,参数!$B$3,参数!$B$2)</f>
        <v>7.46395250212043</v>
      </c>
      <c r="J3768" s="17">
        <f ca="1">f_nav_periodreturnrankingper(A3768,参数!$B$3,参数!$B$2,3)</f>
        <v>57.4468085106383</v>
      </c>
      <c r="K3768" s="17">
        <f ca="1">f_nav_adjustedreturn(A3768,参数!$B$4,参数!$B$3)</f>
        <v>-0.506329113924045</v>
      </c>
      <c r="L3768" s="17">
        <f ca="1">f_nav_periodreturnrankingper(A3768,参数!$B$4,参数!$B$3,3)</f>
        <v>55.6085918854415</v>
      </c>
      <c r="M3768" s="17">
        <f ca="1">f_nav_adjustedreturn(A3768,参数!$B$5,参数!$B$4)</f>
        <v>-0.420168067226888</v>
      </c>
      <c r="N3768" s="17">
        <f ca="1">f_nav_periodreturnrankingper(A3768,参数!$B$5,参数!$B$4,3)</f>
        <v>94.1988950276243</v>
      </c>
      <c r="O3768" s="17">
        <f ca="1">f_nav_adjustedreturn(A3768,参数!$B$6,参数!$B$5)</f>
        <v>-2.6982829108749</v>
      </c>
      <c r="P3768" s="17">
        <f ca="1">f_nav_periodreturnrankingper(A3768,参数!$B$6,参数!$B$5,3)</f>
        <v>87.2881355932203</v>
      </c>
      <c r="Q3768" s="25">
        <f>f_return(A3768,1,参数!$B$1-365/2,参数!$B$1)</f>
        <v>-1.94690650133568</v>
      </c>
      <c r="R3768" s="25">
        <f ca="1">f_return(A3768,1,参数!$B$4,参数!$B$1)</f>
        <v>3.00300997362897</v>
      </c>
      <c r="S3768" s="25">
        <f ca="1">f_return(A3768,1,参数!$B$6,参数!$B$1)</f>
        <v>1.150939938161</v>
      </c>
      <c r="T3768" t="str">
        <f>f_info_investtype(A3768)</f>
        <v>混合债券型二级基金</v>
      </c>
      <c r="U3768" t="str">
        <f>f_info_fundmanager(A3768)</f>
        <v>唐赟</v>
      </c>
      <c r="V3768">
        <f>f_info_manager_onthepostdays(A3768,1)</f>
        <v>1923</v>
      </c>
      <c r="W3768" s="25">
        <f ca="1">f_return_1w(A3768,"0",参数!$B$2)</f>
        <v>0.0789889415481802</v>
      </c>
      <c r="X3768" s="25">
        <f>f_return_1m(A3768,"0",参数!$B$1)</f>
        <v>2.37944664031621</v>
      </c>
      <c r="Y3768" s="25">
        <f>f_return_3m(A3768,0,参数!$B$1)</f>
        <v>0.418702023726437</v>
      </c>
      <c r="Z3768" s="25">
        <f>f_return_6m(A3768,0,参数!B3767)</f>
        <v>-1.35534186416294</v>
      </c>
      <c r="AA3768" t="str">
        <f>f_dq_status(A3768,参数!$B$1)</f>
        <v>开放申购|开放赎回</v>
      </c>
      <c r="AB3768" s="17">
        <f ca="1">f_risk_maxdownside(A3768,参数!$B$6,参数!$B$1)</f>
        <v>-6.07462686567166</v>
      </c>
      <c r="AC3768" s="17">
        <f ca="1">f_risk_maxdownside(A3768,参数!$B$4,参数!$B$1)</f>
        <v>-6.07462686567166</v>
      </c>
      <c r="AD3768" t="str">
        <f ca="1">f_risk_maxdownside_date(A3768,参数!$B$6,参数!$B$1)</f>
        <v>20200714-20201229</v>
      </c>
    </row>
    <row r="3769" spans="1:30">
      <c r="A3769" s="15" t="s">
        <v>3797</v>
      </c>
      <c r="B3769" t="str">
        <f>f_info_name(A3769)</f>
        <v>交银精选</v>
      </c>
      <c r="C3769" t="str">
        <f>f_info_setupdate(A3769)</f>
        <v>2005-09-29</v>
      </c>
      <c r="D3769" s="16">
        <f t="shared" si="58"/>
        <v>5597</v>
      </c>
      <c r="F3769" s="17">
        <f>f_netasset_total(A3769,参数!$B$1,100000000)</f>
        <v>105.4138618573</v>
      </c>
      <c r="G3769" s="17">
        <f ca="1">f_nav_adjustedreturn(A3769,参数!$B$2,参数!$B$1)</f>
        <v>78.5756703152913</v>
      </c>
      <c r="H3769" s="17">
        <f ca="1">f_nav_periodreturnrankingper(A3769,参数!$B$2,参数!$B$1,3)</f>
        <v>33.2679097154073</v>
      </c>
      <c r="I3769" s="17">
        <f ca="1">f_nav_adjustedreturn(A3769,参数!$B$3,参数!$B$2)</f>
        <v>48.1535422988731</v>
      </c>
      <c r="J3769" s="17">
        <f ca="1">f_nav_periodreturnrankingper(A3769,参数!$B$3,参数!$B$2,3)</f>
        <v>38.0165289256198</v>
      </c>
      <c r="K3769" s="17">
        <f ca="1">f_nav_adjustedreturn(A3769,参数!$B$4,参数!$B$3)</f>
        <v>-12.8998348100315</v>
      </c>
      <c r="L3769" s="17">
        <f ca="1">f_nav_periodreturnrankingper(A3769,参数!$B$4,参数!$B$3,3)</f>
        <v>6.18556701030928</v>
      </c>
      <c r="M3769" s="17">
        <f ca="1">f_nav_adjustedreturn(A3769,参数!$B$5,参数!$B$4)</f>
        <v>29.5533648011161</v>
      </c>
      <c r="N3769" s="17">
        <f ca="1">f_nav_periodreturnrankingper(A3769,参数!$B$5,参数!$B$4,3)</f>
        <v>28.988326848249</v>
      </c>
      <c r="O3769" s="17">
        <f ca="1">f_nav_adjustedreturn(A3769,参数!$B$6,参数!$B$5)</f>
        <v>15.2073290097357</v>
      </c>
      <c r="P3769" s="17">
        <f ca="1">f_nav_periodreturnrankingper(A3769,参数!$B$6,参数!$B$5,3)</f>
        <v>12.1085594989562</v>
      </c>
      <c r="Q3769" s="25">
        <f>f_return(A3769,1,参数!$B$1-365/2,参数!$B$1)</f>
        <v>86.6075483912778</v>
      </c>
      <c r="R3769" s="25">
        <f ca="1">f_return(A3769,1,参数!$B$4,参数!$B$1)</f>
        <v>32.0507392641034</v>
      </c>
      <c r="S3769" s="25">
        <f ca="1">f_return(A3769,1,参数!$B$6,参数!$B$1)</f>
        <v>27.9561191281563</v>
      </c>
      <c r="T3769" t="str">
        <f>f_info_investtype(A3769)</f>
        <v>偏股混合型基金</v>
      </c>
      <c r="U3769" t="str">
        <f>f_info_fundmanager(A3769)</f>
        <v>王崇</v>
      </c>
      <c r="V3769">
        <f>f_info_manager_onthepostdays(A3769,1)</f>
        <v>1349</v>
      </c>
      <c r="W3769" s="25">
        <f ca="1">f_return_1w(A3769,"0",参数!$B$2)</f>
        <v>-2.89139633286319</v>
      </c>
      <c r="X3769" s="25">
        <f>f_return_1m(A3769,"0",参数!$B$1)</f>
        <v>18.417945690673</v>
      </c>
      <c r="Y3769" s="25">
        <f>f_return_3m(A3769,0,参数!$B$1)</f>
        <v>29.9583526145303</v>
      </c>
      <c r="Z3769" s="25">
        <f>f_return_6m(A3769,0,参数!B3768)</f>
        <v>34.950311076605</v>
      </c>
      <c r="AA3769" t="str">
        <f>f_dq_status(A3769,参数!$B$1)</f>
        <v>暂停大额申购|开放赎回</v>
      </c>
      <c r="AB3769" s="17">
        <f ca="1">f_risk_maxdownside(A3769,参数!$B$6,参数!$B$1)</f>
        <v>-24.8223865448746</v>
      </c>
      <c r="AC3769" s="17">
        <f ca="1">f_risk_maxdownside(A3769,参数!$B$4,参数!$B$1)</f>
        <v>-24.8223865448746</v>
      </c>
      <c r="AD3769" t="str">
        <f ca="1">f_risk_maxdownside_date(A3769,参数!$B$6,参数!$B$1)</f>
        <v>20180313-20181018</v>
      </c>
    </row>
    <row r="3770" spans="1:30">
      <c r="A3770" s="15" t="s">
        <v>3798</v>
      </c>
      <c r="B3770" t="str">
        <f>f_info_name(A3770)</f>
        <v>交银稳健配置A</v>
      </c>
      <c r="C3770" t="str">
        <f>f_info_setupdate(A3770)</f>
        <v>2006-06-14</v>
      </c>
      <c r="D3770" s="16">
        <f t="shared" si="58"/>
        <v>5339</v>
      </c>
      <c r="F3770" s="17">
        <f>f_netasset_total(A3770,参数!$B$1,100000000)</f>
        <v>33.4391980123</v>
      </c>
      <c r="G3770" s="17">
        <f ca="1">f_nav_adjustedreturn(A3770,参数!$B$2,参数!$B$1)</f>
        <v>26.3593838991377</v>
      </c>
      <c r="H3770" s="17">
        <f ca="1">f_nav_periodreturnrankingper(A3770,参数!$B$2,参数!$B$1,3)</f>
        <v>67.6019057702488</v>
      </c>
      <c r="I3770" s="17">
        <f ca="1">f_nav_adjustedreturn(A3770,参数!$B$3,参数!$B$2)</f>
        <v>31.8307179793232</v>
      </c>
      <c r="J3770" s="17">
        <f ca="1">f_nav_periodreturnrankingper(A3770,参数!$B$3,参数!$B$2,3)</f>
        <v>41.5273132664437</v>
      </c>
      <c r="K3770" s="17">
        <f ca="1">f_nav_adjustedreturn(A3770,参数!$B$4,参数!$B$3)</f>
        <v>-25.2023121387283</v>
      </c>
      <c r="L3770" s="17">
        <f ca="1">f_nav_periodreturnrankingper(A3770,参数!$B$4,参数!$B$3,3)</f>
        <v>83.4403080872914</v>
      </c>
      <c r="M3770" s="17">
        <f ca="1">f_nav_adjustedreturn(A3770,参数!$B$5,参数!$B$4)</f>
        <v>61.6962016093116</v>
      </c>
      <c r="N3770" s="17">
        <f ca="1">f_nav_periodreturnrankingper(A3770,参数!$B$5,参数!$B$4,3)</f>
        <v>0.551615445232467</v>
      </c>
      <c r="O3770" s="17">
        <f ca="1">f_nav_adjustedreturn(A3770,参数!$B$6,参数!$B$5)</f>
        <v>1.48674854557207</v>
      </c>
      <c r="P3770" s="17">
        <f ca="1">f_nav_periodreturnrankingper(A3770,参数!$B$6,参数!$B$5,3)</f>
        <v>67.6190476190476</v>
      </c>
      <c r="Q3770" s="25">
        <f>f_return(A3770,1,参数!$B$1-365/2,参数!$B$1)</f>
        <v>15.8652248356661</v>
      </c>
      <c r="R3770" s="25">
        <f ca="1">f_return(A3770,1,参数!$B$4,参数!$B$1)</f>
        <v>7.59903622706883</v>
      </c>
      <c r="S3770" s="25">
        <f ca="1">f_return(A3770,1,参数!$B$6,参数!$B$1)</f>
        <v>15.2346758929549</v>
      </c>
      <c r="T3770" t="str">
        <f>f_info_investtype(A3770)</f>
        <v>灵活配置型基金</v>
      </c>
      <c r="U3770" t="str">
        <f>f_info_fundmanager(A3770)</f>
        <v>陈孜铎</v>
      </c>
      <c r="V3770">
        <f>f_info_manager_onthepostdays(A3770,1)</f>
        <v>953</v>
      </c>
      <c r="W3770" s="25">
        <f ca="1">f_return_1w(A3770,"0",参数!$B$2)</f>
        <v>-3.50864501193662</v>
      </c>
      <c r="X3770" s="25">
        <f>f_return_1m(A3770,"0",参数!$B$1)</f>
        <v>2.7209337577687</v>
      </c>
      <c r="Y3770" s="25">
        <f>f_return_3m(A3770,0,参数!$B$1)</f>
        <v>7.31496099628775</v>
      </c>
      <c r="Z3770" s="25">
        <f>f_return_6m(A3770,0,参数!B3769)</f>
        <v>2.41531566190962</v>
      </c>
      <c r="AA3770" t="str">
        <f>f_dq_status(A3770,参数!$B$1)</f>
        <v>开放申购|开放赎回</v>
      </c>
      <c r="AB3770" s="17">
        <f ca="1">f_risk_maxdownside(A3770,参数!$B$6,参数!$B$1)</f>
        <v>-30.2263648468708</v>
      </c>
      <c r="AC3770" s="17">
        <f ca="1">f_risk_maxdownside(A3770,参数!$B$4,参数!$B$1)</f>
        <v>-29.4660598679572</v>
      </c>
      <c r="AD3770" t="str">
        <f ca="1">f_risk_maxdownside_date(A3770,参数!$B$6,参数!$B$1)</f>
        <v>20180124-20190103</v>
      </c>
    </row>
    <row r="3771" spans="1:30">
      <c r="A3771" s="15" t="s">
        <v>3799</v>
      </c>
      <c r="B3771" t="str">
        <f>f_info_name(A3771)</f>
        <v>交银成长A</v>
      </c>
      <c r="C3771" t="str">
        <f>f_info_setupdate(A3771)</f>
        <v>2006-10-23</v>
      </c>
      <c r="D3771" s="16">
        <f t="shared" si="58"/>
        <v>5208</v>
      </c>
      <c r="F3771" s="17">
        <f>f_netasset_total(A3771,参数!$B$1,100000000)</f>
        <v>34.8281729151</v>
      </c>
      <c r="G3771" s="17">
        <f ca="1">f_nav_adjustedreturn(A3771,参数!$B$2,参数!$B$1)</f>
        <v>54.388767722478</v>
      </c>
      <c r="H3771" s="17">
        <f ca="1">f_nav_periodreturnrankingper(A3771,参数!$B$2,参数!$B$1,3)</f>
        <v>72.9146221786065</v>
      </c>
      <c r="I3771" s="17">
        <f ca="1">f_nav_adjustedreturn(A3771,参数!$B$3,参数!$B$2)</f>
        <v>46.1260700389105</v>
      </c>
      <c r="J3771" s="17">
        <f ca="1">f_nav_periodreturnrankingper(A3771,参数!$B$3,参数!$B$2,3)</f>
        <v>42.8374655647383</v>
      </c>
      <c r="K3771" s="17">
        <f ca="1">f_nav_adjustedreturn(A3771,参数!$B$4,参数!$B$3)</f>
        <v>-19.9576429550268</v>
      </c>
      <c r="L3771" s="17">
        <f ca="1">f_nav_periodreturnrankingper(A3771,参数!$B$4,参数!$B$3,3)</f>
        <v>29.553264604811</v>
      </c>
      <c r="M3771" s="17">
        <f ca="1">f_nav_adjustedreturn(A3771,参数!$B$5,参数!$B$4)</f>
        <v>-4.09420982228169</v>
      </c>
      <c r="N3771" s="17">
        <f ca="1">f_nav_periodreturnrankingper(A3771,参数!$B$5,参数!$B$4,3)</f>
        <v>94.5525291828794</v>
      </c>
      <c r="O3771" s="17">
        <f ca="1">f_nav_adjustedreturn(A3771,参数!$B$6,参数!$B$5)</f>
        <v>11.1914983834208</v>
      </c>
      <c r="P3771" s="17">
        <f ca="1">f_nav_periodreturnrankingper(A3771,参数!$B$6,参数!$B$5,3)</f>
        <v>22.1294363256785</v>
      </c>
      <c r="Q3771" s="25">
        <f>f_return(A3771,1,参数!$B$1-365/2,参数!$B$1)</f>
        <v>17.531031273218</v>
      </c>
      <c r="R3771" s="25">
        <f ca="1">f_return(A3771,1,参数!$B$4,参数!$B$1)</f>
        <v>21.7520729220919</v>
      </c>
      <c r="S3771" s="25">
        <f ca="1">f_return(A3771,1,参数!$B$6,参数!$B$1)</f>
        <v>13.927529653941</v>
      </c>
      <c r="T3771" t="str">
        <f>f_info_investtype(A3771)</f>
        <v>偏股混合型基金</v>
      </c>
      <c r="U3771" t="str">
        <f>f_info_fundmanager(A3771)</f>
        <v>王少成</v>
      </c>
      <c r="V3771">
        <f>f_info_manager_onthepostdays(A3771,1)</f>
        <v>2151</v>
      </c>
      <c r="W3771" s="25">
        <f ca="1">f_return_1w(A3771,"0",参数!$B$2)</f>
        <v>-4.72682253612599</v>
      </c>
      <c r="X3771" s="25">
        <f>f_return_1m(A3771,"0",参数!$B$1)</f>
        <v>6.28661822016021</v>
      </c>
      <c r="Y3771" s="25">
        <f>f_return_3m(A3771,0,参数!$B$1)</f>
        <v>5.50063938506296</v>
      </c>
      <c r="Z3771" s="25">
        <f>f_return_6m(A3771,0,参数!B3770)</f>
        <v>-2.2921200786447</v>
      </c>
      <c r="AA3771" t="str">
        <f>f_dq_status(A3771,参数!$B$1)</f>
        <v>开放申购|开放赎回</v>
      </c>
      <c r="AB3771" s="17">
        <f ca="1">f_risk_maxdownside(A3771,参数!$B$6,参数!$B$1)</f>
        <v>-34.6615019694035</v>
      </c>
      <c r="AC3771" s="17">
        <f ca="1">f_risk_maxdownside(A3771,参数!$B$4,参数!$B$1)</f>
        <v>-29.1311634054807</v>
      </c>
      <c r="AD3771" t="str">
        <f ca="1">f_risk_maxdownside_date(A3771,参数!$B$6,参数!$B$1)</f>
        <v>20161125-20190103</v>
      </c>
    </row>
    <row r="3772" spans="1:30">
      <c r="A3772" s="15" t="s">
        <v>3800</v>
      </c>
      <c r="B3772" t="str">
        <f>f_info_name(A3772)</f>
        <v>交银蓝筹</v>
      </c>
      <c r="C3772" t="str">
        <f>f_info_setupdate(A3772)</f>
        <v>2007-08-08</v>
      </c>
      <c r="D3772" s="16">
        <f t="shared" si="58"/>
        <v>4919</v>
      </c>
      <c r="F3772" s="17">
        <f>f_netasset_total(A3772,参数!$B$1,100000000)</f>
        <v>26.0875086728</v>
      </c>
      <c r="G3772" s="17">
        <f ca="1">f_nav_adjustedreturn(A3772,参数!$B$2,参数!$B$1)</f>
        <v>55.7885720622523</v>
      </c>
      <c r="H3772" s="17">
        <f ca="1">f_nav_periodreturnrankingper(A3772,参数!$B$2,参数!$B$1,3)</f>
        <v>69.8724239450442</v>
      </c>
      <c r="I3772" s="17">
        <f ca="1">f_nav_adjustedreturn(A3772,参数!$B$3,参数!$B$2)</f>
        <v>45.8969559393959</v>
      </c>
      <c r="J3772" s="17">
        <f ca="1">f_nav_periodreturnrankingper(A3772,参数!$B$3,参数!$B$2,3)</f>
        <v>43.5261707988981</v>
      </c>
      <c r="K3772" s="17">
        <f ca="1">f_nav_adjustedreturn(A3772,参数!$B$4,参数!$B$3)</f>
        <v>-16.089534569211</v>
      </c>
      <c r="L3772" s="17">
        <f ca="1">f_nav_periodreturnrankingper(A3772,参数!$B$4,参数!$B$3,3)</f>
        <v>14.0893470790378</v>
      </c>
      <c r="M3772" s="17">
        <f ca="1">f_nav_adjustedreturn(A3772,参数!$B$5,参数!$B$4)</f>
        <v>22.890549662488</v>
      </c>
      <c r="N3772" s="17">
        <f ca="1">f_nav_periodreturnrankingper(A3772,参数!$B$5,参数!$B$4,3)</f>
        <v>44.7470817120623</v>
      </c>
      <c r="O3772" s="17">
        <f ca="1">f_nav_adjustedreturn(A3772,参数!$B$6,参数!$B$5)</f>
        <v>6.68125643666324</v>
      </c>
      <c r="P3772" s="17">
        <f ca="1">f_nav_periodreturnrankingper(A3772,参数!$B$6,参数!$B$5,3)</f>
        <v>36.5344467640919</v>
      </c>
      <c r="Q3772" s="25">
        <f>f_return(A3772,1,参数!$B$1-365/2,参数!$B$1)</f>
        <v>18.0018273182393</v>
      </c>
      <c r="R3772" s="25">
        <f ca="1">f_return(A3772,1,参数!$B$4,参数!$B$1)</f>
        <v>23.9883003290398</v>
      </c>
      <c r="S3772" s="25">
        <f ca="1">f_return(A3772,1,参数!$B$6,参数!$B$1)</f>
        <v>20.0732051457489</v>
      </c>
      <c r="T3772" t="str">
        <f>f_info_investtype(A3772)</f>
        <v>偏股混合型基金</v>
      </c>
      <c r="U3772" t="str">
        <f>f_info_fundmanager(A3772)</f>
        <v>王少成</v>
      </c>
      <c r="V3772">
        <f>f_info_manager_onthepostdays(A3772,1)</f>
        <v>867</v>
      </c>
      <c r="W3772" s="25">
        <f ca="1">f_return_1w(A3772,"0",参数!$B$2)</f>
        <v>-4.88569321533922</v>
      </c>
      <c r="X3772" s="25">
        <f>f_return_1m(A3772,"0",参数!$B$1)</f>
        <v>6.26323618757196</v>
      </c>
      <c r="Y3772" s="25">
        <f>f_return_3m(A3772,0,参数!$B$1)</f>
        <v>5.7220307064796</v>
      </c>
      <c r="Z3772" s="25">
        <f>f_return_6m(A3772,0,参数!B3771)</f>
        <v>-2.08335670428835</v>
      </c>
      <c r="AA3772" t="str">
        <f>f_dq_status(A3772,参数!$B$1)</f>
        <v>开放申购|开放赎回</v>
      </c>
      <c r="AB3772" s="17">
        <f ca="1">f_risk_maxdownside(A3772,参数!$B$6,参数!$B$1)</f>
        <v>-22.6590836254344</v>
      </c>
      <c r="AC3772" s="17">
        <f ca="1">f_risk_maxdownside(A3772,参数!$B$4,参数!$B$1)</f>
        <v>-22.6590836254344</v>
      </c>
      <c r="AD3772" t="str">
        <f ca="1">f_risk_maxdownside_date(A3772,参数!$B$6,参数!$B$1)</f>
        <v>20180313-20190102</v>
      </c>
    </row>
    <row r="3773" spans="1:30">
      <c r="A3773" s="15" t="s">
        <v>3801</v>
      </c>
      <c r="B3773" t="str">
        <f>f_info_name(A3773)</f>
        <v>交银优势行业</v>
      </c>
      <c r="C3773" t="str">
        <f>f_info_setupdate(A3773)</f>
        <v>2009-01-21</v>
      </c>
      <c r="D3773" s="16">
        <f t="shared" si="58"/>
        <v>4387</v>
      </c>
      <c r="F3773" s="17">
        <f>f_netasset_total(A3773,参数!$B$1,100000000)</f>
        <v>67.1359441449</v>
      </c>
      <c r="G3773" s="17">
        <f ca="1">f_nav_adjustedreturn(A3773,参数!$B$2,参数!$B$1)</f>
        <v>35.9886872495875</v>
      </c>
      <c r="H3773" s="17">
        <f ca="1">f_nav_periodreturnrankingper(A3773,参数!$B$2,参数!$B$1,3)</f>
        <v>57.649550026469</v>
      </c>
      <c r="I3773" s="17">
        <f ca="1">f_nav_adjustedreturn(A3773,参数!$B$3,参数!$B$2)</f>
        <v>45.557461406518</v>
      </c>
      <c r="J3773" s="17">
        <f ca="1">f_nav_periodreturnrankingper(A3773,参数!$B$3,参数!$B$2,3)</f>
        <v>22.7982162764771</v>
      </c>
      <c r="K3773" s="17">
        <f ca="1">f_nav_adjustedreturn(A3773,参数!$B$4,参数!$B$3)</f>
        <v>-0.171232876712323</v>
      </c>
      <c r="L3773" s="17">
        <f ca="1">f_nav_periodreturnrankingper(A3773,参数!$B$4,参数!$B$3,3)</f>
        <v>19.6405648267009</v>
      </c>
      <c r="M3773" s="17">
        <f ca="1">f_nav_adjustedreturn(A3773,参数!$B$5,参数!$B$4)</f>
        <v>19.8190789473684</v>
      </c>
      <c r="N3773" s="17">
        <f ca="1">f_nav_periodreturnrankingper(A3773,参数!$B$5,参数!$B$4,3)</f>
        <v>23.3254531126872</v>
      </c>
      <c r="O3773" s="17">
        <f ca="1">f_nav_adjustedreturn(A3773,参数!$B$6,参数!$B$5)</f>
        <v>17.8237041950055</v>
      </c>
      <c r="P3773" s="17">
        <f ca="1">f_nav_periodreturnrankingper(A3773,参数!$B$6,参数!$B$5,3)</f>
        <v>5.85034013605442</v>
      </c>
      <c r="Q3773" s="25">
        <f>f_return(A3773,1,参数!$B$1-365/2,参数!$B$1)</f>
        <v>34.51024679148</v>
      </c>
      <c r="R3773" s="25">
        <f ca="1">f_return(A3773,1,参数!$B$4,参数!$B$1)</f>
        <v>25.4606960171166</v>
      </c>
      <c r="S3773" s="25">
        <f ca="1">f_return(A3773,1,参数!$B$6,参数!$B$1)</f>
        <v>22.7274940308409</v>
      </c>
      <c r="T3773" t="str">
        <f>f_info_investtype(A3773)</f>
        <v>灵活配置型基金</v>
      </c>
      <c r="U3773" t="str">
        <f>f_info_fundmanager(A3773)</f>
        <v>何帅</v>
      </c>
      <c r="V3773">
        <f>f_info_manager_onthepostdays(A3773,1)</f>
        <v>2044</v>
      </c>
      <c r="W3773" s="25">
        <f ca="1">f_return_1w(A3773,"0",参数!$B$2)</f>
        <v>-1.32558139534882</v>
      </c>
      <c r="X3773" s="25">
        <f>f_return_1m(A3773,"0",参数!$B$1)</f>
        <v>6.30066322770818</v>
      </c>
      <c r="Y3773" s="25">
        <f>f_return_3m(A3773,0,参数!$B$1)</f>
        <v>12.8275322643723</v>
      </c>
      <c r="Z3773" s="25">
        <f>f_return_6m(A3773,0,参数!B3772)</f>
        <v>11.7897178198686</v>
      </c>
      <c r="AA3773" t="str">
        <f>f_dq_status(A3773,参数!$B$1)</f>
        <v>暂停大额申购|开放赎回</v>
      </c>
      <c r="AB3773" s="17">
        <f ca="1">f_risk_maxdownside(A3773,参数!$B$6,参数!$B$1)</f>
        <v>-17.6470588235294</v>
      </c>
      <c r="AC3773" s="17">
        <f ca="1">f_risk_maxdownside(A3773,参数!$B$4,参数!$B$1)</f>
        <v>-17.6470588235294</v>
      </c>
      <c r="AD3773" t="str">
        <f ca="1">f_risk_maxdownside_date(A3773,参数!$B$6,参数!$B$1)</f>
        <v>20180726-20181018</v>
      </c>
    </row>
    <row r="3774" spans="1:30">
      <c r="A3774" s="15" t="s">
        <v>3802</v>
      </c>
      <c r="B3774" t="str">
        <f>f_info_name(A3774)</f>
        <v>交银先锋</v>
      </c>
      <c r="C3774" t="str">
        <f>f_info_setupdate(A3774)</f>
        <v>2009-04-10</v>
      </c>
      <c r="D3774" s="16">
        <f t="shared" si="58"/>
        <v>4308</v>
      </c>
      <c r="F3774" s="17">
        <f>f_netasset_total(A3774,参数!$B$1,100000000)</f>
        <v>8.9907274557</v>
      </c>
      <c r="G3774" s="17">
        <f ca="1">f_nav_adjustedreturn(A3774,参数!$B$2,参数!$B$1)</f>
        <v>86.9408367641294</v>
      </c>
      <c r="H3774" s="17">
        <f ca="1">f_nav_periodreturnrankingper(A3774,参数!$B$2,参数!$B$1,3)</f>
        <v>22.3748773307164</v>
      </c>
      <c r="I3774" s="17">
        <f ca="1">f_nav_adjustedreturn(A3774,参数!$B$3,参数!$B$2)</f>
        <v>43.902668169861</v>
      </c>
      <c r="J3774" s="17">
        <f ca="1">f_nav_periodreturnrankingper(A3774,参数!$B$3,参数!$B$2,3)</f>
        <v>47.3829201101928</v>
      </c>
      <c r="K3774" s="17">
        <f ca="1">f_nav_adjustedreturn(A3774,参数!$B$4,参数!$B$3)</f>
        <v>-9.35876692497657</v>
      </c>
      <c r="L3774" s="17">
        <f ca="1">f_nav_periodreturnrankingper(A3774,参数!$B$4,参数!$B$3,3)</f>
        <v>2.57731958762887</v>
      </c>
      <c r="M3774" s="17">
        <f ca="1">f_nav_adjustedreturn(A3774,参数!$B$5,参数!$B$4)</f>
        <v>-14.1385905546565</v>
      </c>
      <c r="N3774" s="17">
        <f ca="1">f_nav_periodreturnrankingper(A3774,参数!$B$5,参数!$B$4,3)</f>
        <v>98.6381322957199</v>
      </c>
      <c r="O3774" s="17">
        <f ca="1">f_nav_adjustedreturn(A3774,参数!$B$6,参数!$B$5)</f>
        <v>2.15013485166317</v>
      </c>
      <c r="P3774" s="17">
        <f ca="1">f_nav_periodreturnrankingper(A3774,参数!$B$6,参数!$B$5,3)</f>
        <v>54.6972860125261</v>
      </c>
      <c r="Q3774" s="25">
        <f>f_return(A3774,1,参数!$B$1-365/2,参数!$B$1)</f>
        <v>105.280780902767</v>
      </c>
      <c r="R3774" s="25">
        <f ca="1">f_return(A3774,1,参数!$B$4,参数!$B$1)</f>
        <v>34.5597630839412</v>
      </c>
      <c r="S3774" s="25">
        <f ca="1">f_return(A3774,1,参数!$B$6,参数!$B$1)</f>
        <v>16.4715271066361</v>
      </c>
      <c r="T3774" t="str">
        <f>f_info_investtype(A3774)</f>
        <v>偏股混合型基金</v>
      </c>
      <c r="U3774" t="str">
        <f>f_info_fundmanager(A3774)</f>
        <v>封晴</v>
      </c>
      <c r="V3774">
        <f>f_info_manager_onthepostdays(A3774,1)</f>
        <v>223</v>
      </c>
      <c r="W3774" s="25">
        <f ca="1">f_return_1w(A3774,"0",参数!$B$2)</f>
        <v>-1.3969357538303</v>
      </c>
      <c r="X3774" s="25">
        <f>f_return_1m(A3774,"0",参数!$B$1)</f>
        <v>17.0443425734209</v>
      </c>
      <c r="Y3774" s="25">
        <f>f_return_3m(A3774,0,参数!$B$1)</f>
        <v>32.5328764969299</v>
      </c>
      <c r="Z3774" s="25">
        <f>f_return_6m(A3774,0,参数!B3773)</f>
        <v>29.9019494782577</v>
      </c>
      <c r="AA3774" t="str">
        <f>f_dq_status(A3774,参数!$B$1)</f>
        <v>开放申购|开放赎回</v>
      </c>
      <c r="AB3774" s="17">
        <f ca="1">f_risk_maxdownside(A3774,参数!$B$6,参数!$B$1)</f>
        <v>-37.649515853427</v>
      </c>
      <c r="AC3774" s="17">
        <f ca="1">f_risk_maxdownside(A3774,参数!$B$4,参数!$B$1)</f>
        <v>-28.0928399386906</v>
      </c>
      <c r="AD3774" t="str">
        <f ca="1">f_risk_maxdownside_date(A3774,参数!$B$6,参数!$B$1)</f>
        <v>20161123-20181016</v>
      </c>
    </row>
    <row r="3775" spans="1:30">
      <c r="A3775" s="15" t="s">
        <v>3803</v>
      </c>
      <c r="B3775" t="str">
        <f>f_info_name(A3775)</f>
        <v>交银主题优选</v>
      </c>
      <c r="C3775" t="str">
        <f>f_info_setupdate(A3775)</f>
        <v>2010-06-30</v>
      </c>
      <c r="D3775" s="16">
        <f t="shared" si="58"/>
        <v>3862</v>
      </c>
      <c r="F3775" s="17">
        <f>f_netasset_total(A3775,参数!$B$1,100000000)</f>
        <v>31.6865621927</v>
      </c>
      <c r="G3775" s="17">
        <f ca="1">f_nav_adjustedreturn(A3775,参数!$B$2,参数!$B$1)</f>
        <v>42.7802580043183</v>
      </c>
      <c r="H3775" s="17">
        <f ca="1">f_nav_periodreturnrankingper(A3775,参数!$B$2,参数!$B$1,3)</f>
        <v>51.1911064055056</v>
      </c>
      <c r="I3775" s="17">
        <f ca="1">f_nav_adjustedreturn(A3775,参数!$B$3,参数!$B$2)</f>
        <v>61.6915422885572</v>
      </c>
      <c r="J3775" s="17">
        <f ca="1">f_nav_periodreturnrankingper(A3775,参数!$B$3,参数!$B$2,3)</f>
        <v>8.36120401337793</v>
      </c>
      <c r="K3775" s="17">
        <f ca="1">f_nav_adjustedreturn(A3775,参数!$B$4,参数!$B$3)</f>
        <v>-15.1182432432432</v>
      </c>
      <c r="L3775" s="17">
        <f ca="1">f_nav_periodreturnrankingper(A3775,参数!$B$4,参数!$B$3,3)</f>
        <v>50.5776636713735</v>
      </c>
      <c r="M3775" s="17">
        <f ca="1">f_nav_adjustedreturn(A3775,参数!$B$5,参数!$B$4)</f>
        <v>21.7219862561625</v>
      </c>
      <c r="N3775" s="17">
        <f ca="1">f_nav_periodreturnrankingper(A3775,参数!$B$5,参数!$B$4,3)</f>
        <v>20.0945626477541</v>
      </c>
      <c r="O3775" s="17">
        <f ca="1">f_nav_adjustedreturn(A3775,参数!$B$6,参数!$B$5)</f>
        <v>16.4077066500932</v>
      </c>
      <c r="P3775" s="17">
        <f ca="1">f_nav_periodreturnrankingper(A3775,参数!$B$6,参数!$B$5,3)</f>
        <v>6.80272108843537</v>
      </c>
      <c r="Q3775" s="25">
        <f>f_return(A3775,1,参数!$B$1-365/2,参数!$B$1)</f>
        <v>40.8517901803329</v>
      </c>
      <c r="R3775" s="25">
        <f ca="1">f_return(A3775,1,参数!$B$4,参数!$B$1)</f>
        <v>25.1126094944105</v>
      </c>
      <c r="S3775" s="25">
        <f ca="1">f_return(A3775,1,参数!$B$6,参数!$B$1)</f>
        <v>22.5185814045374</v>
      </c>
      <c r="T3775" t="str">
        <f>f_info_investtype(A3775)</f>
        <v>灵活配置型基金</v>
      </c>
      <c r="U3775" t="str">
        <f>f_info_fundmanager(A3775)</f>
        <v>沈楠</v>
      </c>
      <c r="V3775">
        <f>f_info_manager_onthepostdays(A3775,1)</f>
        <v>2109</v>
      </c>
      <c r="W3775" s="25">
        <f ca="1">f_return_1w(A3775,"0",参数!$B$2)</f>
        <v>-3.27380952380952</v>
      </c>
      <c r="X3775" s="25">
        <f>f_return_1m(A3775,"0",参数!$B$1)</f>
        <v>6.07329842931938</v>
      </c>
      <c r="Y3775" s="25">
        <f>f_return_3m(A3775,0,参数!$B$1)</f>
        <v>9.0650519079045</v>
      </c>
      <c r="Z3775" s="25">
        <f>f_return_6m(A3775,0,参数!B3774)</f>
        <v>8.33533728419303</v>
      </c>
      <c r="AA3775" t="str">
        <f>f_dq_status(A3775,参数!$B$1)</f>
        <v>暂停大额申购|开放赎回</v>
      </c>
      <c r="AB3775" s="17">
        <f ca="1">f_risk_maxdownside(A3775,参数!$B$6,参数!$B$1)</f>
        <v>-20.9053497942387</v>
      </c>
      <c r="AC3775" s="17">
        <f ca="1">f_risk_maxdownside(A3775,参数!$B$4,参数!$B$1)</f>
        <v>-20.9053497942387</v>
      </c>
      <c r="AD3775" t="str">
        <f ca="1">f_risk_maxdownside_date(A3775,参数!$B$6,参数!$B$1)</f>
        <v>20180313-20190103</v>
      </c>
    </row>
    <row r="3776" spans="1:30">
      <c r="A3776" s="15" t="s">
        <v>3804</v>
      </c>
      <c r="B3776" t="str">
        <f>f_info_name(A3776)</f>
        <v>交银趋势优先</v>
      </c>
      <c r="C3776" t="str">
        <f>f_info_setupdate(A3776)</f>
        <v>2010-12-22</v>
      </c>
      <c r="D3776" s="16">
        <f t="shared" si="58"/>
        <v>3687</v>
      </c>
      <c r="F3776" s="17">
        <f>f_netasset_total(A3776,参数!$B$1,100000000)</f>
        <v>17.3490380923</v>
      </c>
      <c r="G3776" s="17">
        <f ca="1">f_nav_adjustedreturn(A3776,参数!$B$2,参数!$B$1)</f>
        <v>70.0435052827844</v>
      </c>
      <c r="H3776" s="17">
        <f ca="1">f_nav_periodreturnrankingper(A3776,参数!$B$2,参数!$B$1,3)</f>
        <v>46.5161923454367</v>
      </c>
      <c r="I3776" s="17">
        <f ca="1">f_nav_adjustedreturn(A3776,参数!$B$3,参数!$B$2)</f>
        <v>34.9832214765101</v>
      </c>
      <c r="J3776" s="17">
        <f ca="1">f_nav_periodreturnrankingper(A3776,参数!$B$3,参数!$B$2,3)</f>
        <v>65.4269972451791</v>
      </c>
      <c r="K3776" s="17">
        <f ca="1">f_nav_adjustedreturn(A3776,参数!$B$4,参数!$B$3)</f>
        <v>-22.2946544980443</v>
      </c>
      <c r="L3776" s="17">
        <f ca="1">f_nav_periodreturnrankingper(A3776,参数!$B$4,参数!$B$3,3)</f>
        <v>39.8625429553265</v>
      </c>
      <c r="M3776" s="17">
        <f ca="1">f_nav_adjustedreturn(A3776,参数!$B$5,参数!$B$4)</f>
        <v>34.4076655052265</v>
      </c>
      <c r="N3776" s="17">
        <f ca="1">f_nav_periodreturnrankingper(A3776,参数!$B$5,参数!$B$4,3)</f>
        <v>21.011673151751</v>
      </c>
      <c r="O3776" s="17">
        <f ca="1">f_nav_adjustedreturn(A3776,参数!$B$6,参数!$B$5)</f>
        <v>19.8615564469914</v>
      </c>
      <c r="P3776" s="17">
        <f ca="1">f_nav_periodreturnrankingper(A3776,参数!$B$6,参数!$B$5,3)</f>
        <v>6.05427974947808</v>
      </c>
      <c r="Q3776" s="25">
        <f>f_return(A3776,1,参数!$B$1-365/2,参数!$B$1)</f>
        <v>27.2521406296294</v>
      </c>
      <c r="R3776" s="25">
        <f ca="1">f_return(A3776,1,参数!$B$4,参数!$B$1)</f>
        <v>21.2515087200863</v>
      </c>
      <c r="S3776" s="25">
        <f ca="1">f_return(A3776,1,参数!$B$6,参数!$B$1)</f>
        <v>23.2449781717774</v>
      </c>
      <c r="T3776" t="str">
        <f>f_info_investtype(A3776)</f>
        <v>偏股混合型基金</v>
      </c>
      <c r="U3776" t="str">
        <f>f_info_fundmanager(A3776)</f>
        <v>杨金金</v>
      </c>
      <c r="V3776">
        <f>f_info_manager_onthepostdays(A3776,1)</f>
        <v>281</v>
      </c>
      <c r="W3776" s="25">
        <f ca="1">f_return_1w(A3776,"0",参数!$B$2)</f>
        <v>-5.01770956316411</v>
      </c>
      <c r="X3776" s="25">
        <f>f_return_1m(A3776,"0",参数!$B$1)</f>
        <v>3.1285337353939</v>
      </c>
      <c r="Y3776" s="25">
        <f>f_return_3m(A3776,0,参数!$B$1)</f>
        <v>3.05084745762712</v>
      </c>
      <c r="Z3776" s="25">
        <f>f_return_6m(A3776,0,参数!B3775)</f>
        <v>-4.24155283968368</v>
      </c>
      <c r="AA3776" t="str">
        <f>f_dq_status(A3776,参数!$B$1)</f>
        <v>开放申购|开放赎回</v>
      </c>
      <c r="AB3776" s="17">
        <f ca="1">f_risk_maxdownside(A3776,参数!$B$6,参数!$B$1)</f>
        <v>-29.328165374677</v>
      </c>
      <c r="AC3776" s="17">
        <f ca="1">f_risk_maxdownside(A3776,参数!$B$4,参数!$B$1)</f>
        <v>-29.099157485418</v>
      </c>
      <c r="AD3776" t="str">
        <f ca="1">f_risk_maxdownside_date(A3776,参数!$B$6,参数!$B$1)</f>
        <v>20180124-20181029</v>
      </c>
    </row>
    <row r="3777" spans="1:30">
      <c r="A3777" s="15" t="s">
        <v>3805</v>
      </c>
      <c r="B3777" t="str">
        <f>f_info_name(A3777)</f>
        <v>交银先进制造</v>
      </c>
      <c r="C3777" t="str">
        <f>f_info_setupdate(A3777)</f>
        <v>2011-06-22</v>
      </c>
      <c r="D3777" s="16">
        <f t="shared" si="58"/>
        <v>3505</v>
      </c>
      <c r="F3777" s="17">
        <f>f_netasset_total(A3777,参数!$B$1,100000000)</f>
        <v>65.0669742806</v>
      </c>
      <c r="G3777" s="17">
        <f ca="1">f_nav_adjustedreturn(A3777,参数!$B$2,参数!$B$1)</f>
        <v>71.6834755624515</v>
      </c>
      <c r="H3777" s="17">
        <f ca="1">f_nav_periodreturnrankingper(A3777,参数!$B$2,参数!$B$1,3)</f>
        <v>44.8478900883219</v>
      </c>
      <c r="I3777" s="17">
        <f ca="1">f_nav_adjustedreturn(A3777,参数!$B$3,参数!$B$2)</f>
        <v>62.2404027690371</v>
      </c>
      <c r="J3777" s="17">
        <f ca="1">f_nav_periodreturnrankingper(A3777,参数!$B$3,参数!$B$2,3)</f>
        <v>16.5289256198347</v>
      </c>
      <c r="K3777" s="17">
        <f ca="1">f_nav_adjustedreturn(A3777,参数!$B$4,参数!$B$3)</f>
        <v>-15.3130391275952</v>
      </c>
      <c r="L3777" s="17">
        <f ca="1">f_nav_periodreturnrankingper(A3777,参数!$B$4,参数!$B$3,3)</f>
        <v>11.6838487972509</v>
      </c>
      <c r="M3777" s="17">
        <f ca="1">f_nav_adjustedreturn(A3777,参数!$B$5,参数!$B$4)</f>
        <v>16.4562490685035</v>
      </c>
      <c r="N3777" s="17">
        <f ca="1">f_nav_periodreturnrankingper(A3777,参数!$B$5,参数!$B$4,3)</f>
        <v>61.6731517509728</v>
      </c>
      <c r="O3777" s="17">
        <f ca="1">f_nav_adjustedreturn(A3777,参数!$B$6,参数!$B$5)</f>
        <v>26.4037995289684</v>
      </c>
      <c r="P3777" s="17">
        <f ca="1">f_nav_periodreturnrankingper(A3777,参数!$B$6,参数!$B$5,3)</f>
        <v>2.50521920668058</v>
      </c>
      <c r="Q3777" s="25">
        <f>f_return(A3777,1,参数!$B$1-365/2,参数!$B$1)</f>
        <v>87.8181423430622</v>
      </c>
      <c r="R3777" s="25">
        <f ca="1">f_return(A3777,1,参数!$B$4,参数!$B$1)</f>
        <v>33.0826174456429</v>
      </c>
      <c r="S3777" s="25">
        <f ca="1">f_return(A3777,1,参数!$B$6,参数!$B$1)</f>
        <v>28.3173956854448</v>
      </c>
      <c r="T3777" t="str">
        <f>f_info_investtype(A3777)</f>
        <v>偏股混合型基金</v>
      </c>
      <c r="U3777" t="str">
        <f>f_info_fundmanager(A3777)</f>
        <v>刘鹏</v>
      </c>
      <c r="V3777">
        <f>f_info_manager_onthepostdays(A3777,1)</f>
        <v>989</v>
      </c>
      <c r="W3777" s="25">
        <f ca="1">f_return_1w(A3777,"0",参数!$B$2)</f>
        <v>-2.56991685563114</v>
      </c>
      <c r="X3777" s="25">
        <f>f_return_1m(A3777,"0",参数!$B$1)</f>
        <v>8.4750747512377</v>
      </c>
      <c r="Y3777" s="25">
        <f>f_return_3m(A3777,0,参数!$B$1)</f>
        <v>24.5497523638001</v>
      </c>
      <c r="Z3777" s="25">
        <f>f_return_6m(A3777,0,参数!B3776)</f>
        <v>21.3413452219422</v>
      </c>
      <c r="AA3777" t="str">
        <f>f_dq_status(A3777,参数!$B$1)</f>
        <v>开放申购|开放赎回</v>
      </c>
      <c r="AB3777" s="17">
        <f ca="1">f_risk_maxdownside(A3777,参数!$B$6,参数!$B$1)</f>
        <v>-25.0188359808408</v>
      </c>
      <c r="AC3777" s="17">
        <f ca="1">f_risk_maxdownside(A3777,参数!$B$4,参数!$B$1)</f>
        <v>-23.2759798647567</v>
      </c>
      <c r="AD3777" t="str">
        <f ca="1">f_risk_maxdownside_date(A3777,参数!$B$6,参数!$B$1)</f>
        <v>20171114-20181018</v>
      </c>
    </row>
    <row r="3778" spans="1:30">
      <c r="A3778" s="15" t="s">
        <v>3806</v>
      </c>
      <c r="B3778" t="str">
        <f>f_info_name(A3778)</f>
        <v>交银策略回报</v>
      </c>
      <c r="C3778" t="str">
        <f>f_info_setupdate(A3778)</f>
        <v>2015-06-27</v>
      </c>
      <c r="D3778" s="16">
        <f t="shared" si="58"/>
        <v>2039</v>
      </c>
      <c r="F3778" s="17">
        <f>f_netasset_total(A3778,参数!$B$1,100000000)</f>
        <v>5.3571143499</v>
      </c>
      <c r="G3778" s="17">
        <f ca="1">f_nav_adjustedreturn(A3778,参数!$B$2,参数!$B$1)</f>
        <v>109.701492537313</v>
      </c>
      <c r="H3778" s="17">
        <f ca="1">f_nav_periodreturnrankingper(A3778,参数!$B$2,参数!$B$1,3)</f>
        <v>2.75277924827951</v>
      </c>
      <c r="I3778" s="17">
        <f ca="1">f_nav_adjustedreturn(A3778,参数!$B$3,参数!$B$2)</f>
        <v>22.2697611006945</v>
      </c>
      <c r="J3778" s="17">
        <f ca="1">f_nav_periodreturnrankingper(A3778,参数!$B$3,参数!$B$2,3)</f>
        <v>54.4593088071349</v>
      </c>
      <c r="K3778" s="17">
        <f ca="1">f_nav_adjustedreturn(A3778,参数!$B$4,参数!$B$3)</f>
        <v>-22.6628076336142</v>
      </c>
      <c r="L3778" s="17">
        <f ca="1">f_nav_periodreturnrankingper(A3778,参数!$B$4,参数!$B$3,3)</f>
        <v>75.99486521181</v>
      </c>
      <c r="M3778" s="17">
        <f ca="1">f_nav_adjustedreturn(A3778,参数!$B$5,参数!$B$4)</f>
        <v>44.4605167241379</v>
      </c>
      <c r="N3778" s="17">
        <f ca="1">f_nav_periodreturnrankingper(A3778,参数!$B$5,参数!$B$4,3)</f>
        <v>3.62490149724192</v>
      </c>
      <c r="O3778" s="17">
        <f ca="1">f_nav_adjustedreturn(A3778,参数!$B$6,参数!$B$5)</f>
        <v>24.3850267379679</v>
      </c>
      <c r="P3778" s="17">
        <f ca="1">f_nav_periodreturnrankingper(A3778,参数!$B$6,参数!$B$5,3)</f>
        <v>2.72108843537415</v>
      </c>
      <c r="Q3778" s="25">
        <f>f_return(A3778,1,参数!$B$1-365/2,参数!$B$1)</f>
        <v>108.271967096717</v>
      </c>
      <c r="R3778" s="25">
        <f ca="1">f_return(A3778,1,参数!$B$4,参数!$B$1)</f>
        <v>25.6066327135172</v>
      </c>
      <c r="S3778" s="25">
        <f ca="1">f_return(A3778,1,参数!$B$6,参数!$B$1)</f>
        <v>28.7422968122242</v>
      </c>
      <c r="T3778" t="str">
        <f>f_info_investtype(A3778)</f>
        <v>灵活配置型基金</v>
      </c>
      <c r="U3778" t="str">
        <f>f_info_fundmanager(A3778)</f>
        <v>韩威俊</v>
      </c>
      <c r="V3778">
        <f>f_info_manager_onthepostdays(A3778,1)</f>
        <v>1849</v>
      </c>
      <c r="W3778" s="25">
        <f ca="1">f_return_1w(A3778,"0",参数!$B$2)</f>
        <v>-4.45632798573975</v>
      </c>
      <c r="X3778" s="25">
        <f>f_return_1m(A3778,"0",参数!$B$1)</f>
        <v>11.8964659034346</v>
      </c>
      <c r="Y3778" s="25">
        <f>f_return_3m(A3778,0,参数!$B$1)</f>
        <v>27.0774448841153</v>
      </c>
      <c r="Z3778" s="25">
        <f>f_return_6m(A3778,0,参数!B3777)</f>
        <v>42.4223602484472</v>
      </c>
      <c r="AA3778" t="str">
        <f>f_dq_status(A3778,参数!$B$1)</f>
        <v>开放申购|开放赎回</v>
      </c>
      <c r="AB3778" s="17">
        <f ca="1">f_risk_maxdownside(A3778,参数!$B$6,参数!$B$1)</f>
        <v>-28.4153005464481</v>
      </c>
      <c r="AC3778" s="17">
        <f ca="1">f_risk_maxdownside(A3778,参数!$B$4,参数!$B$1)</f>
        <v>-27.8733654507915</v>
      </c>
      <c r="AD3778" t="str">
        <f ca="1">f_risk_maxdownside_date(A3778,参数!$B$6,参数!$B$1)</f>
        <v>20180124-20181029</v>
      </c>
    </row>
    <row r="3779" spans="1:30">
      <c r="A3779" s="15" t="s">
        <v>3807</v>
      </c>
      <c r="B3779" t="str">
        <f>f_info_name(A3779)</f>
        <v>交银阿尔法</v>
      </c>
      <c r="C3779" t="str">
        <f>f_info_setupdate(A3779)</f>
        <v>2012-08-03</v>
      </c>
      <c r="D3779" s="16">
        <f t="shared" ref="D3779:D3842" si="59">DATEDIF(C3779,"2021-1-25","d")</f>
        <v>3097</v>
      </c>
      <c r="F3779" s="17">
        <f>f_netasset_total(A3779,参数!$B$1,100000000)</f>
        <v>83.0080811824</v>
      </c>
      <c r="G3779" s="17">
        <f ca="1">f_nav_adjustedreturn(A3779,参数!$B$2,参数!$B$1)</f>
        <v>37.2391065543757</v>
      </c>
      <c r="H3779" s="17">
        <f ca="1">f_nav_periodreturnrankingper(A3779,参数!$B$2,参数!$B$1,3)</f>
        <v>89.4013738959764</v>
      </c>
      <c r="I3779" s="17">
        <f ca="1">f_nav_adjustedreturn(A3779,参数!$B$3,参数!$B$2)</f>
        <v>53.1688166012339</v>
      </c>
      <c r="J3779" s="17">
        <f ca="1">f_nav_periodreturnrankingper(A3779,参数!$B$3,参数!$B$2,3)</f>
        <v>30.1652892561983</v>
      </c>
      <c r="K3779" s="17">
        <f ca="1">f_nav_adjustedreturn(A3779,参数!$B$4,参数!$B$3)</f>
        <v>-1.45705551507904</v>
      </c>
      <c r="L3779" s="17">
        <f ca="1">f_nav_periodreturnrankingper(A3779,参数!$B$4,参数!$B$3,3)</f>
        <v>1.20274914089347</v>
      </c>
      <c r="M3779" s="17">
        <f ca="1">f_nav_adjustedreturn(A3779,参数!$B$5,参数!$B$4)</f>
        <v>25.1428571428571</v>
      </c>
      <c r="N3779" s="17">
        <f ca="1">f_nav_periodreturnrankingper(A3779,参数!$B$5,参数!$B$4,3)</f>
        <v>40.0778210116732</v>
      </c>
      <c r="O3779" s="17">
        <f ca="1">f_nav_adjustedreturn(A3779,参数!$B$6,参数!$B$5)</f>
        <v>18.2629402688172</v>
      </c>
      <c r="P3779" s="17">
        <f ca="1">f_nav_periodreturnrankingper(A3779,参数!$B$6,参数!$B$5,3)</f>
        <v>7.93319415448852</v>
      </c>
      <c r="Q3779" s="25">
        <f>f_return(A3779,1,参数!$B$1-365/2,参数!$B$1)</f>
        <v>36.8295569629973</v>
      </c>
      <c r="R3779" s="25">
        <f ca="1">f_return(A3779,1,参数!$B$4,参数!$B$1)</f>
        <v>27.4466431638599</v>
      </c>
      <c r="S3779" s="25">
        <f ca="1">f_return(A3779,1,参数!$B$6,参数!$B$1)</f>
        <v>25.0705362720875</v>
      </c>
      <c r="T3779" t="str">
        <f>f_info_investtype(A3779)</f>
        <v>偏股混合型基金</v>
      </c>
      <c r="U3779" t="str">
        <f>f_info_fundmanager(A3779)</f>
        <v>何帅</v>
      </c>
      <c r="V3779">
        <f>f_info_manager_onthepostdays(A3779,1)</f>
        <v>1975</v>
      </c>
      <c r="W3779" s="25">
        <f ca="1">f_return_1w(A3779,"0",参数!$B$2)</f>
        <v>-1.33670520231214</v>
      </c>
      <c r="X3779" s="25">
        <f>f_return_1m(A3779,"0",参数!$B$1)</f>
        <v>6.56809781063406</v>
      </c>
      <c r="Y3779" s="25">
        <f>f_return_3m(A3779,0,参数!$B$1)</f>
        <v>13.5757575757576</v>
      </c>
      <c r="Z3779" s="25">
        <f>f_return_6m(A3779,0,参数!B3778)</f>
        <v>12.0931621379516</v>
      </c>
      <c r="AA3779" t="str">
        <f>f_dq_status(A3779,参数!$B$1)</f>
        <v>暂停大额申购|开放赎回</v>
      </c>
      <c r="AB3779" s="17">
        <f ca="1">f_risk_maxdownside(A3779,参数!$B$6,参数!$B$1)</f>
        <v>-19.1028776943623</v>
      </c>
      <c r="AC3779" s="17">
        <f ca="1">f_risk_maxdownside(A3779,参数!$B$4,参数!$B$1)</f>
        <v>-19.1028776943623</v>
      </c>
      <c r="AD3779" t="str">
        <f ca="1">f_risk_maxdownside_date(A3779,参数!$B$6,参数!$B$1)</f>
        <v>20180523-20181018</v>
      </c>
    </row>
    <row r="3780" spans="1:30">
      <c r="A3780" s="15" t="s">
        <v>3808</v>
      </c>
      <c r="B3780" t="str">
        <f>f_info_name(A3780)</f>
        <v>交银消费新驱动</v>
      </c>
      <c r="C3780" t="str">
        <f>f_info_setupdate(A3780)</f>
        <v>2015-07-01</v>
      </c>
      <c r="D3780" s="16">
        <f t="shared" si="59"/>
        <v>2035</v>
      </c>
      <c r="F3780" s="17">
        <f>f_netasset_total(A3780,参数!$B$1,100000000)</f>
        <v>12.9265841944</v>
      </c>
      <c r="G3780" s="17">
        <f ca="1">f_nav_adjustedreturn(A3780,参数!$B$2,参数!$B$1)</f>
        <v>125.833333333333</v>
      </c>
      <c r="H3780" s="17">
        <f ca="1">f_nav_periodreturnrankingper(A3780,参数!$B$2,参数!$B$1,3)</f>
        <v>2.69607843137255</v>
      </c>
      <c r="I3780" s="17">
        <f ca="1">f_nav_adjustedreturn(A3780,参数!$B$3,参数!$B$2)</f>
        <v>25.5030906137637</v>
      </c>
      <c r="J3780" s="17">
        <f ca="1">f_nav_periodreturnrankingper(A3780,参数!$B$3,参数!$B$2,3)</f>
        <v>84.9557522123894</v>
      </c>
      <c r="K3780" s="17">
        <f ca="1">f_nav_adjustedreturn(A3780,参数!$B$4,参数!$B$3)</f>
        <v>-12.067352666043</v>
      </c>
      <c r="L3780" s="17">
        <f ca="1">f_nav_periodreturnrankingper(A3780,参数!$B$4,参数!$B$3,3)</f>
        <v>5.81818181818182</v>
      </c>
      <c r="M3780" s="17">
        <f ca="1">f_nav_adjustedreturn(A3780,参数!$B$5,参数!$B$4)</f>
        <v>34.0449373927492</v>
      </c>
      <c r="N3780" s="17">
        <f ca="1">f_nav_periodreturnrankingper(A3780,参数!$B$5,参数!$B$4,3)</f>
        <v>24.0196078431373</v>
      </c>
      <c r="O3780" s="17">
        <f ca="1">f_nav_adjustedreturn(A3780,参数!$B$6,参数!$B$5)</f>
        <v>21.5590742996346</v>
      </c>
      <c r="P3780" s="17">
        <f ca="1">f_nav_periodreturnrankingper(A3780,参数!$B$6,参数!$B$5,3)</f>
        <v>13.1578947368421</v>
      </c>
      <c r="Q3780" s="25">
        <f>f_return(A3780,1,参数!$B$1-365/2,参数!$B$1)</f>
        <v>122.396870868189</v>
      </c>
      <c r="R3780" s="25">
        <f ca="1">f_return(A3780,1,参数!$B$4,参数!$B$1)</f>
        <v>35.5429457188631</v>
      </c>
      <c r="S3780" s="25">
        <f ca="1">f_return(A3780,1,参数!$B$6,参数!$B$1)</f>
        <v>32.1280039175896</v>
      </c>
      <c r="T3780" t="str">
        <f>f_info_investtype(A3780)</f>
        <v>普通股票型基金</v>
      </c>
      <c r="U3780" t="str">
        <f>f_info_fundmanager(A3780)</f>
        <v>韩威俊</v>
      </c>
      <c r="V3780">
        <f>f_info_manager_onthepostdays(A3780,1)</f>
        <v>902</v>
      </c>
      <c r="W3780" s="25">
        <f ca="1">f_return_1w(A3780,"0",参数!$B$2)</f>
        <v>-5.7899901864573</v>
      </c>
      <c r="X3780" s="25">
        <f>f_return_1m(A3780,"0",参数!$B$1)</f>
        <v>13.1524008350731</v>
      </c>
      <c r="Y3780" s="25">
        <f>f_return_3m(A3780,0,参数!$B$1)</f>
        <v>29.27847346452</v>
      </c>
      <c r="Z3780" s="25">
        <f>f_return_6m(A3780,0,参数!B3779)</f>
        <v>47.0510271703115</v>
      </c>
      <c r="AA3780" t="str">
        <f>f_dq_status(A3780,参数!$B$1)</f>
        <v>开放申购|开放赎回</v>
      </c>
      <c r="AB3780" s="17">
        <f ca="1">f_risk_maxdownside(A3780,参数!$B$6,参数!$B$1)</f>
        <v>-23.3183856502242</v>
      </c>
      <c r="AC3780" s="17">
        <f ca="1">f_risk_maxdownside(A3780,参数!$B$4,参数!$B$1)</f>
        <v>-23.3183856502242</v>
      </c>
      <c r="AD3780" t="str">
        <f ca="1">f_risk_maxdownside_date(A3780,参数!$B$6,参数!$B$1)</f>
        <v>20180523-20181029</v>
      </c>
    </row>
    <row r="3781" spans="1:30">
      <c r="A3781" s="15" t="s">
        <v>3809</v>
      </c>
      <c r="B3781" t="str">
        <f>f_info_name(A3781)</f>
        <v>交银稳固收益</v>
      </c>
      <c r="C3781" t="str">
        <f>f_info_setupdate(A3781)</f>
        <v>2013-04-24</v>
      </c>
      <c r="D3781" s="16">
        <f t="shared" si="59"/>
        <v>2833</v>
      </c>
      <c r="F3781" s="17">
        <f>f_netasset_total(A3781,参数!$B$1,100000000)</f>
        <v>0.5019888324</v>
      </c>
      <c r="G3781" s="17">
        <f ca="1">f_nav_adjustedreturn(A3781,参数!$B$2,参数!$B$1)</f>
        <v>3.05008944543828</v>
      </c>
      <c r="H3781" s="17">
        <f ca="1">f_nav_periodreturnrankingper(A3781,参数!$B$2,参数!$B$1,3)</f>
        <v>86.2264150943396</v>
      </c>
      <c r="I3781" s="17">
        <f ca="1">f_nav_adjustedreturn(A3781,参数!$B$3,参数!$B$2)</f>
        <v>4.48598130841121</v>
      </c>
      <c r="J3781" s="17">
        <f ca="1">f_nav_periodreturnrankingper(A3781,参数!$B$3,参数!$B$2,3)</f>
        <v>84.2553191489362</v>
      </c>
      <c r="K3781" s="17">
        <f ca="1">f_nav_adjustedreturn(A3781,参数!$B$4,参数!$B$3)</f>
        <v>5.21140609636186</v>
      </c>
      <c r="L3781" s="17">
        <f ca="1">f_nav_periodreturnrankingper(A3781,参数!$B$4,参数!$B$3,3)</f>
        <v>12.6491646778043</v>
      </c>
      <c r="M3781" s="17">
        <f ca="1">f_nav_adjustedreturn(A3781,参数!$B$5,参数!$B$4)</f>
        <v>1.49700598802395</v>
      </c>
      <c r="N3781" s="17">
        <f ca="1">f_nav_periodreturnrankingper(A3781,参数!$B$5,参数!$B$4,3)</f>
        <v>82.5966850828729</v>
      </c>
      <c r="O3781" s="17">
        <f ca="1">f_nav_adjustedreturn(A3781,参数!$B$6,参数!$B$5)</f>
        <v>-1.65466467918489</v>
      </c>
      <c r="P3781" s="17">
        <f ca="1">f_nav_periodreturnrankingper(A3781,参数!$B$6,参数!$B$5,3)</f>
        <v>82.2033898305085</v>
      </c>
      <c r="Q3781" s="25">
        <f>f_return(A3781,1,参数!$B$1-365/2,参数!$B$1)</f>
        <v>1.05865813679877</v>
      </c>
      <c r="R3781" s="25">
        <f ca="1">f_return(A3781,1,参数!$B$4,参数!$B$1)</f>
        <v>4.24132741633376</v>
      </c>
      <c r="S3781" s="25">
        <f ca="1">f_return(A3781,1,参数!$B$6,参数!$B$1)</f>
        <v>2.48576754502254</v>
      </c>
      <c r="T3781" t="str">
        <f>f_info_investtype(A3781)</f>
        <v>混合债券型二级基金</v>
      </c>
      <c r="U3781" t="str">
        <f>f_info_fundmanager(A3781)</f>
        <v>唐赟</v>
      </c>
      <c r="V3781">
        <f>f_info_manager_onthepostdays(A3781,1)</f>
        <v>212</v>
      </c>
      <c r="W3781" s="25">
        <f ca="1">f_return_1w(A3781,"0",参数!$B$2)</f>
        <v>-0.0893655049151009</v>
      </c>
      <c r="X3781" s="25">
        <f>f_return_1m(A3781,"0",参数!$B$1)</f>
        <v>2.20901348474094</v>
      </c>
      <c r="Y3781" s="25">
        <f>f_return_3m(A3781,0,参数!$B$1)</f>
        <v>2.49999999999999</v>
      </c>
      <c r="Z3781" s="25">
        <f>f_return_6m(A3781,0,参数!B3780)</f>
        <v>-1.01692018458382</v>
      </c>
      <c r="AA3781" t="str">
        <f>f_dq_status(A3781,参数!$B$1)</f>
        <v>开放申购|开放赎回</v>
      </c>
      <c r="AB3781" s="17">
        <f ca="1">f_risk_maxdownside(A3781,参数!$B$6,参数!$B$1)</f>
        <v>-4.56753302087772</v>
      </c>
      <c r="AC3781" s="17">
        <f ca="1">f_risk_maxdownside(A3781,参数!$B$4,参数!$B$1)</f>
        <v>-4.56753302087772</v>
      </c>
      <c r="AD3781" t="str">
        <f ca="1">f_risk_maxdownside_date(A3781,参数!$B$6,参数!$B$1)</f>
        <v>20200807-20201209,20200807-20201210</v>
      </c>
    </row>
    <row r="3782" spans="1:30">
      <c r="A3782" s="15" t="s">
        <v>3810</v>
      </c>
      <c r="B3782" t="str">
        <f>f_info_name(A3782)</f>
        <v>交银成长30</v>
      </c>
      <c r="C3782" t="str">
        <f>f_info_setupdate(A3782)</f>
        <v>2013-06-05</v>
      </c>
      <c r="D3782" s="16">
        <f t="shared" si="59"/>
        <v>2791</v>
      </c>
      <c r="F3782" s="17">
        <f>f_netasset_total(A3782,参数!$B$1,100000000)</f>
        <v>22.3952027095</v>
      </c>
      <c r="G3782" s="17">
        <f ca="1">f_nav_adjustedreturn(A3782,参数!$B$2,参数!$B$1)</f>
        <v>66.1467359907568</v>
      </c>
      <c r="H3782" s="17">
        <f ca="1">f_nav_periodreturnrankingper(A3782,参数!$B$2,参数!$B$1,3)</f>
        <v>52.6987242394504</v>
      </c>
      <c r="I3782" s="17">
        <f ca="1">f_nav_adjustedreturn(A3782,参数!$B$3,参数!$B$2)</f>
        <v>103.647058823529</v>
      </c>
      <c r="J3782" s="17">
        <f ca="1">f_nav_periodreturnrankingper(A3782,参数!$B$3,参数!$B$2,3)</f>
        <v>1.2396694214876</v>
      </c>
      <c r="K3782" s="17">
        <f ca="1">f_nav_adjustedreturn(A3782,参数!$B$4,参数!$B$3)</f>
        <v>-20.7089552238806</v>
      </c>
      <c r="L3782" s="17">
        <f ca="1">f_nav_periodreturnrankingper(A3782,参数!$B$4,参数!$B$3,3)</f>
        <v>32.6460481099656</v>
      </c>
      <c r="M3782" s="17">
        <f ca="1">f_nav_adjustedreturn(A3782,参数!$B$5,参数!$B$4)</f>
        <v>5.40806293018683</v>
      </c>
      <c r="N3782" s="17">
        <f ca="1">f_nav_periodreturnrankingper(A3782,参数!$B$5,参数!$B$4,3)</f>
        <v>85.0194552529183</v>
      </c>
      <c r="O3782" s="17">
        <f ca="1">f_nav_adjustedreturn(A3782,参数!$B$6,参数!$B$5)</f>
        <v>8.04921272321428</v>
      </c>
      <c r="P3782" s="17">
        <f ca="1">f_nav_periodreturnrankingper(A3782,参数!$B$6,参数!$B$5,3)</f>
        <v>31.7327766179541</v>
      </c>
      <c r="Q3782" s="25">
        <f>f_return(A3782,1,参数!$B$1-365/2,参数!$B$1)</f>
        <v>71.5405138217539</v>
      </c>
      <c r="R3782" s="25">
        <f ca="1">f_return(A3782,1,参数!$B$4,参数!$B$1)</f>
        <v>38.9102675465041</v>
      </c>
      <c r="S3782" s="25">
        <f ca="1">f_return(A3782,1,参数!$B$6,参数!$B$1)</f>
        <v>25.0004862815908</v>
      </c>
      <c r="T3782" t="str">
        <f>f_info_investtype(A3782)</f>
        <v>偏股混合型基金</v>
      </c>
      <c r="U3782" t="str">
        <f>f_info_fundmanager(A3782)</f>
        <v>郭斐</v>
      </c>
      <c r="V3782">
        <f>f_info_manager_onthepostdays(A3782,1)</f>
        <v>1234</v>
      </c>
      <c r="W3782" s="25">
        <f ca="1">f_return_1w(A3782,"0",参数!$B$2)</f>
        <v>1.28730251609128</v>
      </c>
      <c r="X3782" s="25">
        <f>f_return_1m(A3782,"0",参数!$B$1)</f>
        <v>13.946117274168</v>
      </c>
      <c r="Y3782" s="25">
        <f>f_return_3m(A3782,0,参数!$B$1)</f>
        <v>33.2715477293791</v>
      </c>
      <c r="Z3782" s="25">
        <f>f_return_6m(A3782,0,参数!B3781)</f>
        <v>23.1196581196581</v>
      </c>
      <c r="AA3782" t="str">
        <f>f_dq_status(A3782,参数!$B$1)</f>
        <v>暂停大额申购|开放赎回</v>
      </c>
      <c r="AB3782" s="17">
        <f ca="1">f_risk_maxdownside(A3782,参数!$B$6,参数!$B$1)</f>
        <v>-35.1274072715973</v>
      </c>
      <c r="AC3782" s="17">
        <f ca="1">f_risk_maxdownside(A3782,参数!$B$4,参数!$B$1)</f>
        <v>-31.8097014925373</v>
      </c>
      <c r="AD3782" t="str">
        <f ca="1">f_risk_maxdownside_date(A3782,参数!$B$6,参数!$B$1)</f>
        <v>20161124-20181018</v>
      </c>
    </row>
    <row r="3783" spans="1:30">
      <c r="A3783" s="15" t="s">
        <v>3811</v>
      </c>
      <c r="B3783" t="str">
        <f>f_info_name(A3783)</f>
        <v>交银增强收益</v>
      </c>
      <c r="C3783" t="str">
        <f>f_info_setupdate(A3783)</f>
        <v>2016-12-30</v>
      </c>
      <c r="D3783" s="16">
        <f t="shared" si="59"/>
        <v>1487</v>
      </c>
      <c r="F3783" s="17">
        <f>f_netasset_total(A3783,参数!$B$1,100000000)</f>
        <v>0.1569083507</v>
      </c>
      <c r="G3783" s="17">
        <f ca="1">f_nav_adjustedreturn(A3783,参数!$B$2,参数!$B$1)</f>
        <v>6.63811563169165</v>
      </c>
      <c r="H3783" s="17">
        <f ca="1">f_nav_periodreturnrankingper(A3783,参数!$B$2,参数!$B$1,3)</f>
        <v>70.5660377358491</v>
      </c>
      <c r="I3783" s="17">
        <f ca="1">f_nav_adjustedreturn(A3783,参数!$B$3,参数!$B$2)</f>
        <v>10.8386075949367</v>
      </c>
      <c r="J3783" s="17">
        <f ca="1">f_nav_periodreturnrankingper(A3783,参数!$B$3,参数!$B$2,3)</f>
        <v>34.0425531914894</v>
      </c>
      <c r="K3783" s="17">
        <f ca="1">f_nav_adjustedreturn(A3783,参数!$B$4,参数!$B$3)</f>
        <v>-0.706991358994493</v>
      </c>
      <c r="L3783" s="17">
        <f ca="1">f_nav_periodreturnrankingper(A3783,参数!$B$4,参数!$B$3,3)</f>
        <v>56.3245823389022</v>
      </c>
      <c r="M3783" s="17">
        <f ca="1">f_nav_adjustedreturn(A3783,参数!$B$5,参数!$B$4)</f>
        <v>0.393391030684509</v>
      </c>
      <c r="N3783" s="17">
        <f ca="1">f_nav_periodreturnrankingper(A3783,参数!$B$5,参数!$B$4,3)</f>
        <v>91.4364640883978</v>
      </c>
      <c r="O3783" s="17">
        <f ca="1">f_nav_adjustedreturn(A3783,参数!$B$6,参数!$B$5)</f>
        <v>0</v>
      </c>
      <c r="P3783" s="17">
        <f ca="1">f_nav_periodreturnrankingper(A3783,参数!$B$6,参数!$B$5,3)</f>
        <v>0</v>
      </c>
      <c r="Q3783" s="25">
        <f>f_return(A3783,1,参数!$B$1-365/2,参数!$B$1)</f>
        <v>7.28026220381788</v>
      </c>
      <c r="R3783" s="25">
        <f ca="1">f_return(A3783,1,参数!$B$4,参数!$B$1)</f>
        <v>5.47582242603688</v>
      </c>
      <c r="S3783" s="25">
        <f ca="1">f_return(A3783,1,参数!$B$6,参数!$B$1)</f>
        <v>0</v>
      </c>
      <c r="T3783" t="str">
        <f>f_info_investtype(A3783)</f>
        <v>混合债券型二级基金</v>
      </c>
      <c r="U3783" t="str">
        <f>f_info_fundmanager(A3783)</f>
        <v>唐赟</v>
      </c>
      <c r="V3783">
        <f>f_info_manager_onthepostdays(A3783,1)</f>
        <v>212</v>
      </c>
      <c r="W3783" s="25">
        <f ca="1">f_return_1w(A3783,"0",参数!$B$2)</f>
        <v>0</v>
      </c>
      <c r="X3783" s="25">
        <f>f_return_1m(A3783,"0",参数!$B$1)</f>
        <v>3.60610263522885</v>
      </c>
      <c r="Y3783" s="25">
        <f>f_return_3m(A3783,0,参数!$B$1)</f>
        <v>5.21126760563381</v>
      </c>
      <c r="Z3783" s="25">
        <f>f_return_6m(A3783,0,参数!B3782)</f>
        <v>2.67123287671234</v>
      </c>
      <c r="AA3783" t="str">
        <f>f_dq_status(A3783,参数!$B$1)</f>
        <v>开放申购|开放赎回</v>
      </c>
      <c r="AB3783" s="17">
        <f ca="1">f_risk_maxdownside(A3783,参数!$B$6,参数!$B$1)</f>
        <v>-4.91551459293395</v>
      </c>
      <c r="AC3783" s="17">
        <f ca="1">f_risk_maxdownside(A3783,参数!$B$4,参数!$B$1)</f>
        <v>-3.58255451713396</v>
      </c>
      <c r="AD3783" t="str">
        <f ca="1">f_risk_maxdownside_date(A3783,参数!$B$6,参数!$B$1)</f>
        <v>20170915-20180910</v>
      </c>
    </row>
    <row r="3784" spans="1:30">
      <c r="A3784" s="15" t="s">
        <v>3812</v>
      </c>
      <c r="B3784" t="str">
        <f>f_info_name(A3784)</f>
        <v>交银定期支付月月丰A</v>
      </c>
      <c r="C3784" t="str">
        <f>f_info_setupdate(A3784)</f>
        <v>2013-08-13</v>
      </c>
      <c r="D3784" s="16">
        <f t="shared" si="59"/>
        <v>2722</v>
      </c>
      <c r="F3784" s="17">
        <f>f_netasset_total(A3784,参数!$B$1,100000000)</f>
        <v>0.251799907</v>
      </c>
      <c r="G3784" s="17">
        <f ca="1">f_nav_adjustedreturn(A3784,参数!$B$2,参数!$B$1)</f>
        <v>7.63942931258106</v>
      </c>
      <c r="H3784" s="17">
        <f ca="1">f_nav_periodreturnrankingper(A3784,参数!$B$2,参数!$B$1,3)</f>
        <v>64.1509433962264</v>
      </c>
      <c r="I3784" s="17">
        <f ca="1">f_nav_adjustedreturn(A3784,参数!$B$3,参数!$B$2)</f>
        <v>11.0951008645533</v>
      </c>
      <c r="J3784" s="17">
        <f ca="1">f_nav_periodreturnrankingper(A3784,参数!$B$3,参数!$B$2,3)</f>
        <v>32.1276595744681</v>
      </c>
      <c r="K3784" s="17">
        <f ca="1">f_nav_adjustedreturn(A3784,参数!$B$4,参数!$B$3)</f>
        <v>-0.501792114695349</v>
      </c>
      <c r="L3784" s="17">
        <f ca="1">f_nav_periodreturnrankingper(A3784,参数!$B$4,参数!$B$3,3)</f>
        <v>55.3699284009546</v>
      </c>
      <c r="M3784" s="17">
        <f ca="1">f_nav_adjustedreturn(A3784,参数!$B$5,参数!$B$4)</f>
        <v>1.37781000725162</v>
      </c>
      <c r="N3784" s="17">
        <f ca="1">f_nav_periodreturnrankingper(A3784,参数!$B$5,参数!$B$4,3)</f>
        <v>84.5303867403315</v>
      </c>
      <c r="O3784" s="17">
        <f ca="1">f_nav_adjustedreturn(A3784,参数!$B$6,参数!$B$5)</f>
        <v>5.02665651180503</v>
      </c>
      <c r="P3784" s="17">
        <f ca="1">f_nav_periodreturnrankingper(A3784,参数!$B$6,参数!$B$5,3)</f>
        <v>8.47457627118644</v>
      </c>
      <c r="Q3784" s="25">
        <f>f_return(A3784,1,参数!$B$1-365/2,参数!$B$1)</f>
        <v>7.81750843070501</v>
      </c>
      <c r="R3784" s="25">
        <f ca="1">f_return(A3784,1,参数!$B$4,参数!$B$1)</f>
        <v>5.95892922866539</v>
      </c>
      <c r="S3784" s="25">
        <f ca="1">f_return(A3784,1,参数!$B$6,参数!$B$1)</f>
        <v>4.79388011006987</v>
      </c>
      <c r="T3784" t="str">
        <f>f_info_investtype(A3784)</f>
        <v>混合债券型二级基金</v>
      </c>
      <c r="U3784" t="str">
        <f>f_info_fundmanager(A3784)</f>
        <v>唐赟</v>
      </c>
      <c r="V3784">
        <f>f_info_manager_onthepostdays(A3784,1)</f>
        <v>212</v>
      </c>
      <c r="W3784" s="25">
        <f ca="1">f_return_1w(A3784,"0",参数!$B$2)</f>
        <v>0.0648929266710001</v>
      </c>
      <c r="X3784" s="25">
        <f>f_return_1m(A3784,"0",参数!$B$1)</f>
        <v>3.86083474125523</v>
      </c>
      <c r="Y3784" s="25">
        <f>f_return_3m(A3784,0,参数!$B$1)</f>
        <v>5.48458849698126</v>
      </c>
      <c r="Z3784" s="25">
        <f>f_return_6m(A3784,0,参数!B3783)</f>
        <v>3.15053230997773</v>
      </c>
      <c r="AA3784" t="str">
        <f>f_dq_status(A3784,参数!$B$1)</f>
        <v>开放申购|开放赎回</v>
      </c>
      <c r="AB3784" s="17">
        <f ca="1">f_risk_maxdownside(A3784,参数!$B$6,参数!$B$1)</f>
        <v>-4.83870967741935</v>
      </c>
      <c r="AC3784" s="17">
        <f ca="1">f_risk_maxdownside(A3784,参数!$B$4,参数!$B$1)</f>
        <v>-3.69056068133428</v>
      </c>
      <c r="AD3784" t="str">
        <f ca="1">f_risk_maxdownside_date(A3784,参数!$B$6,参数!$B$1)</f>
        <v>20170915-20180910</v>
      </c>
    </row>
    <row r="3785" spans="1:30">
      <c r="A3785" s="15" t="s">
        <v>3813</v>
      </c>
      <c r="B3785" t="str">
        <f>f_info_name(A3785)</f>
        <v>交银定期支付双息平衡</v>
      </c>
      <c r="C3785" t="str">
        <f>f_info_setupdate(A3785)</f>
        <v>2013-09-04</v>
      </c>
      <c r="D3785" s="16">
        <f t="shared" si="59"/>
        <v>2700</v>
      </c>
      <c r="F3785" s="17">
        <f>f_netasset_total(A3785,参数!$B$1,100000000)</f>
        <v>80.9427152531</v>
      </c>
      <c r="G3785" s="17">
        <f ca="1">f_nav_adjustedreturn(A3785,参数!$B$2,参数!$B$1)</f>
        <v>58.2320162107396</v>
      </c>
      <c r="H3785" s="17">
        <f ca="1">f_nav_periodreturnrankingper(A3785,参数!$B$2,参数!$B$1,3)</f>
        <v>24</v>
      </c>
      <c r="I3785" s="17">
        <f ca="1">f_nav_adjustedreturn(A3785,参数!$B$3,参数!$B$2)</f>
        <v>47.8651685393259</v>
      </c>
      <c r="J3785" s="17">
        <f ca="1">f_nav_periodreturnrankingper(A3785,参数!$B$3,参数!$B$2,3)</f>
        <v>4.76190476190476</v>
      </c>
      <c r="K3785" s="17">
        <f ca="1">f_nav_adjustedreturn(A3785,参数!$B$4,参数!$B$3)</f>
        <v>-8.02617981398554</v>
      </c>
      <c r="L3785" s="17">
        <f ca="1">f_nav_periodreturnrankingper(A3785,参数!$B$4,参数!$B$3,3)</f>
        <v>18.1818181818182</v>
      </c>
      <c r="M3785" s="17">
        <f ca="1">f_nav_adjustedreturn(A3785,参数!$B$5,参数!$B$4)</f>
        <v>42.1130221130221</v>
      </c>
      <c r="N3785" s="17">
        <f ca="1">f_nav_periodreturnrankingper(A3785,参数!$B$5,参数!$B$4,3)</f>
        <v>3.33333333333333</v>
      </c>
      <c r="O3785" s="17">
        <f ca="1">f_nav_adjustedreturn(A3785,参数!$B$6,参数!$B$5)</f>
        <v>17.8819444444444</v>
      </c>
      <c r="P3785" s="17">
        <f ca="1">f_nav_periodreturnrankingper(A3785,参数!$B$6,参数!$B$5,3)</f>
        <v>7.14285714285714</v>
      </c>
      <c r="Q3785" s="25">
        <f>f_return(A3785,1,参数!$B$1-365/2,参数!$B$1)</f>
        <v>57.8429587660706</v>
      </c>
      <c r="R3785" s="25">
        <f ca="1">f_return(A3785,1,参数!$B$4,参数!$B$1)</f>
        <v>29.0744449186183</v>
      </c>
      <c r="S3785" s="25">
        <f ca="1">f_return(A3785,1,参数!$B$6,参数!$B$1)</f>
        <v>29.2716696454754</v>
      </c>
      <c r="T3785" t="str">
        <f>f_info_investtype(A3785)</f>
        <v>平衡混合型基金</v>
      </c>
      <c r="U3785" t="str">
        <f>f_info_fundmanager(A3785)</f>
        <v>杨浩</v>
      </c>
      <c r="V3785">
        <f>f_info_manager_onthepostdays(A3785,1)</f>
        <v>2007</v>
      </c>
      <c r="W3785" s="25">
        <f ca="1">f_return_1w(A3785,"0",参数!$B$2)</f>
        <v>-0.504032258064517</v>
      </c>
      <c r="X3785" s="25">
        <f>f_return_1m(A3785,"0",参数!$B$1)</f>
        <v>11.6532618409294</v>
      </c>
      <c r="Y3785" s="25">
        <f>f_return_3m(A3785,0,参数!$B$1)</f>
        <v>18.6064173153598</v>
      </c>
      <c r="Z3785" s="25">
        <f>f_return_6m(A3785,0,参数!B3784)</f>
        <v>22.3644003055768</v>
      </c>
      <c r="AA3785" t="str">
        <f>f_dq_status(A3785,参数!$B$1)</f>
        <v>暂停大额申购|开放赎回</v>
      </c>
      <c r="AB3785" s="17">
        <f ca="1">f_risk_maxdownside(A3785,参数!$B$6,参数!$B$1)</f>
        <v>-19.5145320983711</v>
      </c>
      <c r="AC3785" s="17">
        <f ca="1">f_risk_maxdownside(A3785,参数!$B$4,参数!$B$1)</f>
        <v>-19.5145320983711</v>
      </c>
      <c r="AD3785" t="str">
        <f ca="1">f_risk_maxdownside_date(A3785,参数!$B$6,参数!$B$1)</f>
        <v>20180523-20181018</v>
      </c>
    </row>
    <row r="3786" spans="1:30">
      <c r="A3786" s="15" t="s">
        <v>3814</v>
      </c>
      <c r="B3786" t="str">
        <f>f_info_name(A3786)</f>
        <v>交银强化回报AB</v>
      </c>
      <c r="C3786" t="str">
        <f>f_info_setupdate(A3786)</f>
        <v>2014-01-28</v>
      </c>
      <c r="D3786" s="16">
        <f t="shared" si="59"/>
        <v>2554</v>
      </c>
      <c r="F3786" s="17">
        <f>f_netasset_total(A3786,参数!$B$1,100000000)</f>
        <v>0.0717619417</v>
      </c>
      <c r="G3786" s="17">
        <f ca="1">f_nav_adjustedreturn(A3786,参数!$B$2,参数!$B$1)</f>
        <v>9.38979963570127</v>
      </c>
      <c r="H3786" s="17">
        <f ca="1">f_nav_periodreturnrankingper(A3786,参数!$B$2,参数!$B$1,3)</f>
        <v>50.9433962264151</v>
      </c>
      <c r="I3786" s="17">
        <f ca="1">f_nav_adjustedreturn(A3786,参数!$B$3,参数!$B$2)</f>
        <v>10.0200400801603</v>
      </c>
      <c r="J3786" s="17">
        <f ca="1">f_nav_periodreturnrankingper(A3786,参数!$B$3,参数!$B$2,3)</f>
        <v>38.936170212766</v>
      </c>
      <c r="K3786" s="17">
        <f ca="1">f_nav_adjustedreturn(A3786,参数!$B$4,参数!$B$3)</f>
        <v>-1.09018830525272</v>
      </c>
      <c r="L3786" s="17">
        <f ca="1">f_nav_periodreturnrankingper(A3786,参数!$B$4,参数!$B$3,3)</f>
        <v>59.1885441527446</v>
      </c>
      <c r="M3786" s="17">
        <f ca="1">f_nav_adjustedreturn(A3786,参数!$B$5,参数!$B$4)</f>
        <v>-2.31884057971014</v>
      </c>
      <c r="N3786" s="17">
        <f ca="1">f_nav_periodreturnrankingper(A3786,参数!$B$5,参数!$B$4,3)</f>
        <v>98.8950276243094</v>
      </c>
      <c r="O3786" s="17">
        <f ca="1">f_nav_adjustedreturn(A3786,参数!$B$6,参数!$B$5)</f>
        <v>-2.37927630768833</v>
      </c>
      <c r="P3786" s="17">
        <f ca="1">f_nav_periodreturnrankingper(A3786,参数!$B$6,参数!$B$5,3)</f>
        <v>85.1694915254237</v>
      </c>
      <c r="Q3786" s="25">
        <f>f_return(A3786,1,参数!$B$1-365/2,参数!$B$1)</f>
        <v>17.3565999027601</v>
      </c>
      <c r="R3786" s="25">
        <f ca="1">f_return(A3786,1,参数!$B$4,参数!$B$1)</f>
        <v>5.97570493478097</v>
      </c>
      <c r="S3786" s="25">
        <f ca="1">f_return(A3786,1,参数!$B$6,参数!$B$1)</f>
        <v>2.52370817226477</v>
      </c>
      <c r="T3786" t="str">
        <f>f_info_investtype(A3786)</f>
        <v>混合债券型二级基金</v>
      </c>
      <c r="U3786" t="str">
        <f>f_info_fundmanager(A3786)</f>
        <v>唐赟</v>
      </c>
      <c r="V3786">
        <f>f_info_manager_onthepostdays(A3786,1)</f>
        <v>212</v>
      </c>
      <c r="W3786" s="25">
        <f ca="1">f_return_1w(A3786,"0",参数!$B$2)</f>
        <v>0</v>
      </c>
      <c r="X3786" s="25">
        <f>f_return_1m(A3786,"0",参数!$B$1)</f>
        <v>6.80241863773786</v>
      </c>
      <c r="Y3786" s="25">
        <f>f_return_3m(A3786,0,参数!$B$1)</f>
        <v>13.0340673818935</v>
      </c>
      <c r="Z3786" s="25">
        <f>f_return_6m(A3786,0,参数!B3785)</f>
        <v>6.61257960394311</v>
      </c>
      <c r="AA3786" t="str">
        <f>f_dq_status(A3786,参数!$B$1)</f>
        <v>开放申购|开放赎回</v>
      </c>
      <c r="AB3786" s="17">
        <f ca="1">f_risk_maxdownside(A3786,参数!$B$6,参数!$B$1)</f>
        <v>-11.0511954402278</v>
      </c>
      <c r="AC3786" s="17">
        <f ca="1">f_risk_maxdownside(A3786,参数!$B$4,参数!$B$1)</f>
        <v>-8.28586224754013</v>
      </c>
      <c r="AD3786" t="str">
        <f ca="1">f_risk_maxdownside_date(A3786,参数!$B$6,参数!$B$1)</f>
        <v>20161112-20180910</v>
      </c>
    </row>
    <row r="3787" spans="1:30">
      <c r="A3787" s="15" t="s">
        <v>3815</v>
      </c>
      <c r="B3787" t="str">
        <f>f_info_name(A3787)</f>
        <v>交银新成长</v>
      </c>
      <c r="C3787" t="str">
        <f>f_info_setupdate(A3787)</f>
        <v>2014-05-09</v>
      </c>
      <c r="D3787" s="16">
        <f t="shared" si="59"/>
        <v>2453</v>
      </c>
      <c r="F3787" s="17">
        <f>f_netasset_total(A3787,参数!$B$1,100000000)</f>
        <v>117.9939283537</v>
      </c>
      <c r="G3787" s="17">
        <f ca="1">f_nav_adjustedreturn(A3787,参数!$B$2,参数!$B$1)</f>
        <v>79.6378418329638</v>
      </c>
      <c r="H3787" s="17">
        <f ca="1">f_nav_periodreturnrankingper(A3787,参数!$B$2,参数!$B$1,3)</f>
        <v>31.5996074582924</v>
      </c>
      <c r="I3787" s="17">
        <f ca="1">f_nav_adjustedreturn(A3787,参数!$B$3,参数!$B$2)</f>
        <v>47.9496992892291</v>
      </c>
      <c r="J3787" s="17">
        <f ca="1">f_nav_periodreturnrankingper(A3787,参数!$B$3,参数!$B$2,3)</f>
        <v>38.2920110192837</v>
      </c>
      <c r="K3787" s="17">
        <f ca="1">f_nav_adjustedreturn(A3787,参数!$B$4,参数!$B$3)</f>
        <v>-12.6134734830387</v>
      </c>
      <c r="L3787" s="17">
        <f ca="1">f_nav_periodreturnrankingper(A3787,参数!$B$4,参数!$B$3,3)</f>
        <v>5.84192439862543</v>
      </c>
      <c r="M3787" s="17">
        <f ca="1">f_nav_adjustedreturn(A3787,参数!$B$5,参数!$B$4)</f>
        <v>41.3893637583892</v>
      </c>
      <c r="N3787" s="17">
        <f ca="1">f_nav_periodreturnrankingper(A3787,参数!$B$5,参数!$B$4,3)</f>
        <v>9.33852140077821</v>
      </c>
      <c r="O3787" s="17">
        <f ca="1">f_nav_adjustedreturn(A3787,参数!$B$6,参数!$B$5)</f>
        <v>17.7281680892974</v>
      </c>
      <c r="P3787" s="17">
        <f ca="1">f_nav_periodreturnrankingper(A3787,参数!$B$6,参数!$B$5,3)</f>
        <v>8.55949895615866</v>
      </c>
      <c r="Q3787" s="25">
        <f>f_return(A3787,1,参数!$B$1-365/2,参数!$B$1)</f>
        <v>86.0186546768192</v>
      </c>
      <c r="R3787" s="25">
        <f ca="1">f_return(A3787,1,参数!$B$4,参数!$B$1)</f>
        <v>32.3957864240703</v>
      </c>
      <c r="S3787" s="25">
        <f ca="1">f_return(A3787,1,参数!$B$6,参数!$B$1)</f>
        <v>31.0048461742837</v>
      </c>
      <c r="T3787" t="str">
        <f>f_info_investtype(A3787)</f>
        <v>偏股混合型基金</v>
      </c>
      <c r="U3787" t="str">
        <f>f_info_fundmanager(A3787)</f>
        <v>王崇</v>
      </c>
      <c r="V3787">
        <f>f_info_manager_onthepostdays(A3787,1)</f>
        <v>2304</v>
      </c>
      <c r="W3787" s="25">
        <f ca="1">f_return_1w(A3787,"0",参数!$B$2)</f>
        <v>-2.83662477558349</v>
      </c>
      <c r="X3787" s="25">
        <f>f_return_1m(A3787,"0",参数!$B$1)</f>
        <v>18.3877252800779</v>
      </c>
      <c r="Y3787" s="25">
        <f>f_return_3m(A3787,0,参数!$B$1)</f>
        <v>29.6958377801494</v>
      </c>
      <c r="Z3787" s="25">
        <f>f_return_6m(A3787,0,参数!B3786)</f>
        <v>34.8091198303287</v>
      </c>
      <c r="AA3787" t="str">
        <f>f_dq_status(A3787,参数!$B$1)</f>
        <v>暂停大额申购|开放赎回</v>
      </c>
      <c r="AB3787" s="17">
        <f ca="1">f_risk_maxdownside(A3787,参数!$B$6,参数!$B$1)</f>
        <v>-24.6537396121884</v>
      </c>
      <c r="AC3787" s="17">
        <f ca="1">f_risk_maxdownside(A3787,参数!$B$4,参数!$B$1)</f>
        <v>-24.6537396121884</v>
      </c>
      <c r="AD3787" t="str">
        <f ca="1">f_risk_maxdownside_date(A3787,参数!$B$6,参数!$B$1)</f>
        <v>20180313-20181018</v>
      </c>
    </row>
    <row r="3788" spans="1:30">
      <c r="A3788" s="15" t="s">
        <v>3816</v>
      </c>
      <c r="B3788" t="str">
        <f>f_info_name(A3788)</f>
        <v>交银周期回报A</v>
      </c>
      <c r="C3788" t="str">
        <f>f_info_setupdate(A3788)</f>
        <v>2014-05-22</v>
      </c>
      <c r="D3788" s="16">
        <f t="shared" si="59"/>
        <v>2440</v>
      </c>
      <c r="F3788" s="17">
        <f>f_netasset_total(A3788,参数!$B$1,100000000)</f>
        <v>12.9663855174</v>
      </c>
      <c r="G3788" s="17">
        <f ca="1">f_nav_adjustedreturn(A3788,参数!$B$2,参数!$B$1)</f>
        <v>15.6660771187749</v>
      </c>
      <c r="H3788" s="17">
        <f ca="1">f_nav_periodreturnrankingper(A3788,参数!$B$2,参数!$B$1,3)</f>
        <v>85.6008470089995</v>
      </c>
      <c r="I3788" s="17">
        <f ca="1">f_nav_adjustedreturn(A3788,参数!$B$3,参数!$B$2)</f>
        <v>9.1728588259356</v>
      </c>
      <c r="J3788" s="17">
        <f ca="1">f_nav_periodreturnrankingper(A3788,参数!$B$3,参数!$B$2,3)</f>
        <v>84.6711259754738</v>
      </c>
      <c r="K3788" s="17">
        <f ca="1">f_nav_adjustedreturn(A3788,参数!$B$4,参数!$B$3)</f>
        <v>1.41973470524499</v>
      </c>
      <c r="L3788" s="17">
        <f ca="1">f_nav_periodreturnrankingper(A3788,参数!$B$4,参数!$B$3,3)</f>
        <v>13.2220795892169</v>
      </c>
      <c r="M3788" s="17">
        <f ca="1">f_nav_adjustedreturn(A3788,参数!$B$5,参数!$B$4)</f>
        <v>12.3055119425242</v>
      </c>
      <c r="N3788" s="17">
        <f ca="1">f_nav_periodreturnrankingper(A3788,参数!$B$5,参数!$B$4,3)</f>
        <v>41.7651694247439</v>
      </c>
      <c r="O3788" s="17">
        <f ca="1">f_nav_adjustedreturn(A3788,参数!$B$6,参数!$B$5)</f>
        <v>3.58178716928045</v>
      </c>
      <c r="P3788" s="17">
        <f ca="1">f_nav_periodreturnrankingper(A3788,参数!$B$6,参数!$B$5,3)</f>
        <v>43.265306122449</v>
      </c>
      <c r="Q3788" s="25">
        <f>f_return(A3788,1,参数!$B$1-365/2,参数!$B$1)</f>
        <v>18.2011206562937</v>
      </c>
      <c r="R3788" s="25">
        <f ca="1">f_return(A3788,1,参数!$B$4,参数!$B$1)</f>
        <v>8.58796872888446</v>
      </c>
      <c r="S3788" s="25">
        <f ca="1">f_return(A3788,1,参数!$B$6,参数!$B$1)</f>
        <v>8.27210779162755</v>
      </c>
      <c r="T3788" t="str">
        <f>f_info_investtype(A3788)</f>
        <v>灵活配置型基金</v>
      </c>
      <c r="U3788" t="str">
        <f>f_info_fundmanager(A3788)</f>
        <v>王艺伟</v>
      </c>
      <c r="V3788">
        <f>f_info_manager_onthepostdays(A3788,1)</f>
        <v>217</v>
      </c>
      <c r="W3788" s="25">
        <f ca="1">f_return_1w(A3788,"0",参数!$B$2)</f>
        <v>-0.422297297297288</v>
      </c>
      <c r="X3788" s="25">
        <f>f_return_1m(A3788,"0",参数!$B$1)</f>
        <v>2.60391771460422</v>
      </c>
      <c r="Y3788" s="25">
        <f>f_return_3m(A3788,0,参数!$B$1)</f>
        <v>5.37653522437291</v>
      </c>
      <c r="Z3788" s="25">
        <f>f_return_6m(A3788,0,参数!B3787)</f>
        <v>7.22619494054462</v>
      </c>
      <c r="AA3788" t="str">
        <f>f_dq_status(A3788,参数!$B$1)</f>
        <v>暂停大额申购|开放赎回</v>
      </c>
      <c r="AB3788" s="17">
        <f ca="1">f_risk_maxdownside(A3788,参数!$B$6,参数!$B$1)</f>
        <v>-2.61011419249593</v>
      </c>
      <c r="AC3788" s="17">
        <f ca="1">f_risk_maxdownside(A3788,参数!$B$4,参数!$B$1)</f>
        <v>-2.29132569558102</v>
      </c>
      <c r="AD3788" t="str">
        <f ca="1">f_risk_maxdownside_date(A3788,参数!$B$6,参数!$B$1)</f>
        <v>20180124-20180209</v>
      </c>
    </row>
    <row r="3789" spans="1:30">
      <c r="A3789" s="15" t="s">
        <v>3817</v>
      </c>
      <c r="B3789" t="str">
        <f>f_info_name(A3789)</f>
        <v>交银新回报A</v>
      </c>
      <c r="C3789" t="str">
        <f>f_info_setupdate(A3789)</f>
        <v>2015-05-15</v>
      </c>
      <c r="D3789" s="16">
        <f t="shared" si="59"/>
        <v>2082</v>
      </c>
      <c r="F3789" s="17">
        <f>f_netasset_total(A3789,参数!$B$1,100000000)</f>
        <v>11.9985697865</v>
      </c>
      <c r="G3789" s="17">
        <f ca="1">f_nav_adjustedreturn(A3789,参数!$B$2,参数!$B$1)</f>
        <v>16.9976171564734</v>
      </c>
      <c r="H3789" s="17">
        <f ca="1">f_nav_periodreturnrankingper(A3789,参数!$B$2,参数!$B$1,3)</f>
        <v>83.3245103229222</v>
      </c>
      <c r="I3789" s="17">
        <f ca="1">f_nav_adjustedreturn(A3789,参数!$B$3,参数!$B$2)</f>
        <v>8.91003460207613</v>
      </c>
      <c r="J3789" s="17">
        <f ca="1">f_nav_periodreturnrankingper(A3789,参数!$B$3,参数!$B$2,3)</f>
        <v>85.4515050167224</v>
      </c>
      <c r="K3789" s="17">
        <f ca="1">f_nav_adjustedreturn(A3789,参数!$B$4,参数!$B$3)</f>
        <v>0.872600349040137</v>
      </c>
      <c r="L3789" s="17">
        <f ca="1">f_nav_periodreturnrankingper(A3789,参数!$B$4,参数!$B$3,3)</f>
        <v>15.9178433889602</v>
      </c>
      <c r="M3789" s="17">
        <f ca="1">f_nav_adjustedreturn(A3789,参数!$B$5,参数!$B$4)</f>
        <v>11.2512124151309</v>
      </c>
      <c r="N3789" s="17">
        <f ca="1">f_nav_periodreturnrankingper(A3789,参数!$B$5,参数!$B$4,3)</f>
        <v>46.8085106382979</v>
      </c>
      <c r="O3789" s="17">
        <f ca="1">f_nav_adjustedreturn(A3789,参数!$B$6,参数!$B$5)</f>
        <v>2.43286461988302</v>
      </c>
      <c r="P3789" s="17">
        <f ca="1">f_nav_periodreturnrankingper(A3789,参数!$B$6,参数!$B$5,3)</f>
        <v>57.8231292517007</v>
      </c>
      <c r="Q3789" s="25">
        <f>f_return(A3789,1,参数!$B$1-365/2,参数!$B$1)</f>
        <v>19.7614986086008</v>
      </c>
      <c r="R3789" s="25">
        <f ca="1">f_return(A3789,1,参数!$B$4,参数!$B$1)</f>
        <v>8.71919299494339</v>
      </c>
      <c r="S3789" s="25">
        <f ca="1">f_return(A3789,1,参数!$B$6,参数!$B$1)</f>
        <v>7.90472722997886</v>
      </c>
      <c r="T3789" t="str">
        <f>f_info_investtype(A3789)</f>
        <v>灵活配置型基金</v>
      </c>
      <c r="U3789" t="str">
        <f>f_info_fundmanager(A3789)</f>
        <v>王艺伟</v>
      </c>
      <c r="V3789">
        <f>f_info_manager_onthepostdays(A3789,1)</f>
        <v>217</v>
      </c>
      <c r="W3789" s="25">
        <f ca="1">f_return_1w(A3789,"0",参数!$B$2)</f>
        <v>-0.316706254948534</v>
      </c>
      <c r="X3789" s="25">
        <f>f_return_1m(A3789,"0",参数!$B$1)</f>
        <v>3.07907627711687</v>
      </c>
      <c r="Y3789" s="25">
        <f>f_return_3m(A3789,0,参数!$B$1)</f>
        <v>6.20043258832013</v>
      </c>
      <c r="Z3789" s="25">
        <f>f_return_6m(A3789,0,参数!B3788)</f>
        <v>8.35777126099707</v>
      </c>
      <c r="AA3789" t="str">
        <f>f_dq_status(A3789,参数!$B$1)</f>
        <v>暂停大额申购|开放赎回</v>
      </c>
      <c r="AB3789" s="17">
        <f ca="1">f_risk_maxdownside(A3789,参数!$B$6,参数!$B$1)</f>
        <v>-2.17391304347825</v>
      </c>
      <c r="AC3789" s="17">
        <f ca="1">f_risk_maxdownside(A3789,参数!$B$4,参数!$B$1)</f>
        <v>-1.9180470793374</v>
      </c>
      <c r="AD3789" t="str">
        <f ca="1">f_risk_maxdownside_date(A3789,参数!$B$6,参数!$B$1)</f>
        <v>20180124-20180209</v>
      </c>
    </row>
    <row r="3790" spans="1:30">
      <c r="A3790" s="15" t="s">
        <v>3818</v>
      </c>
      <c r="B3790" t="str">
        <f>f_info_name(A3790)</f>
        <v>交银安心收益</v>
      </c>
      <c r="C3790" t="str">
        <f>f_info_setupdate(A3790)</f>
        <v>2015-05-29</v>
      </c>
      <c r="D3790" s="16">
        <f t="shared" si="59"/>
        <v>2068</v>
      </c>
      <c r="F3790" s="17">
        <f>f_netasset_total(A3790,参数!$B$1,100000000)</f>
        <v>0.8433725139</v>
      </c>
      <c r="G3790" s="17">
        <f ca="1">f_nav_adjustedreturn(A3790,参数!$B$2,参数!$B$1)</f>
        <v>7.28136882129278</v>
      </c>
      <c r="H3790" s="17">
        <f ca="1">f_nav_periodreturnrankingper(A3790,参数!$B$2,参数!$B$1,3)</f>
        <v>66.6037735849057</v>
      </c>
      <c r="I3790" s="17">
        <f ca="1">f_nav_adjustedreturn(A3790,参数!$B$3,参数!$B$2)</f>
        <v>2.43427458617333</v>
      </c>
      <c r="J3790" s="17">
        <f ca="1">f_nav_periodreturnrankingper(A3790,参数!$B$3,参数!$B$2,3)</f>
        <v>96.8085106382979</v>
      </c>
      <c r="K3790" s="17">
        <f ca="1">f_nav_adjustedreturn(A3790,参数!$B$4,参数!$B$3)</f>
        <v>2.49500998003991</v>
      </c>
      <c r="L3790" s="17">
        <f ca="1">f_nav_periodreturnrankingper(A3790,参数!$B$4,参数!$B$3,3)</f>
        <v>33.4128878281623</v>
      </c>
      <c r="M3790" s="17">
        <f ca="1">f_nav_adjustedreturn(A3790,参数!$B$5,参数!$B$4)</f>
        <v>2.45398773006135</v>
      </c>
      <c r="N3790" s="17">
        <f ca="1">f_nav_periodreturnrankingper(A3790,参数!$B$5,参数!$B$4,3)</f>
        <v>69.060773480663</v>
      </c>
      <c r="O3790" s="17">
        <f ca="1">f_nav_adjustedreturn(A3790,参数!$B$6,参数!$B$5)</f>
        <v>0.617283950617284</v>
      </c>
      <c r="P3790" s="17">
        <f ca="1">f_nav_periodreturnrankingper(A3790,参数!$B$6,参数!$B$5,3)</f>
        <v>64.8305084745763</v>
      </c>
      <c r="Q3790" s="25">
        <f>f_return(A3790,1,参数!$B$1-365/2,参数!$B$1)</f>
        <v>9.32486870305089</v>
      </c>
      <c r="R3790" s="25">
        <f ca="1">f_return(A3790,1,参数!$B$4,参数!$B$1)</f>
        <v>4.0419282878922</v>
      </c>
      <c r="S3790" s="25">
        <f ca="1">f_return(A3790,1,参数!$B$6,参数!$B$1)</f>
        <v>3.0292534302421</v>
      </c>
      <c r="T3790" t="str">
        <f>f_info_investtype(A3790)</f>
        <v>混合债券型二级基金</v>
      </c>
      <c r="U3790" t="str">
        <f>f_info_fundmanager(A3790)</f>
        <v>王艺伟</v>
      </c>
      <c r="V3790">
        <f>f_info_manager_onthepostdays(A3790,1)</f>
        <v>441</v>
      </c>
      <c r="W3790" s="25">
        <f ca="1">f_return_1w(A3790,"0",参数!$B$2)</f>
        <v>-0.473036896877946</v>
      </c>
      <c r="X3790" s="25">
        <f>f_return_1m(A3790,"0",参数!$B$1)</f>
        <v>2.83371298405468</v>
      </c>
      <c r="Y3790" s="25">
        <f>f_return_3m(A3790,0,参数!$B$1)</f>
        <v>4.17205095071074</v>
      </c>
      <c r="Z3790" s="25">
        <f>f_return_6m(A3790,0,参数!B3789)</f>
        <v>3.48263254113346</v>
      </c>
      <c r="AA3790" t="str">
        <f>f_dq_status(A3790,参数!$B$1)</f>
        <v>开放申购|开放赎回</v>
      </c>
      <c r="AB3790" s="17">
        <f ca="1">f_risk_maxdownside(A3790,参数!$B$6,参数!$B$1)</f>
        <v>-2.96934865900384</v>
      </c>
      <c r="AC3790" s="17">
        <f ca="1">f_risk_maxdownside(A3790,参数!$B$4,参数!$B$1)</f>
        <v>-2.96934865900384</v>
      </c>
      <c r="AD3790" t="str">
        <f ca="1">f_risk_maxdownside_date(A3790,参数!$B$6,参数!$B$1)</f>
        <v>20190226-20190524,20190226-20190603,20190226-20190604,20190226-20190605,20190226-20190606</v>
      </c>
    </row>
    <row r="3791" spans="1:30">
      <c r="A3791" s="15" t="s">
        <v>3819</v>
      </c>
      <c r="B3791" t="str">
        <f>f_info_name(A3791)</f>
        <v>交银多策略回报A</v>
      </c>
      <c r="C3791" t="str">
        <f>f_info_setupdate(A3791)</f>
        <v>2015-06-02</v>
      </c>
      <c r="D3791" s="16">
        <f t="shared" si="59"/>
        <v>2064</v>
      </c>
      <c r="F3791" s="17">
        <f>f_netasset_total(A3791,参数!$B$1,100000000)</f>
        <v>12.6294235452</v>
      </c>
      <c r="G3791" s="17">
        <f ca="1">f_nav_adjustedreturn(A3791,参数!$B$2,参数!$B$1)</f>
        <v>14.3465854636238</v>
      </c>
      <c r="H3791" s="17">
        <f ca="1">f_nav_periodreturnrankingper(A3791,参数!$B$2,参数!$B$1,3)</f>
        <v>88.5653785071466</v>
      </c>
      <c r="I3791" s="17">
        <f ca="1">f_nav_adjustedreturn(A3791,参数!$B$3,参数!$B$2)</f>
        <v>14.8307610810811</v>
      </c>
      <c r="J3791" s="17">
        <f ca="1">f_nav_periodreturnrankingper(A3791,参数!$B$3,参数!$B$2,3)</f>
        <v>69.6209587513935</v>
      </c>
      <c r="K3791" s="17">
        <f ca="1">f_nav_adjustedreturn(A3791,参数!$B$4,参数!$B$3)</f>
        <v>-0.587741393786744</v>
      </c>
      <c r="L3791" s="17">
        <f ca="1">f_nav_periodreturnrankingper(A3791,参数!$B$4,参数!$B$3,3)</f>
        <v>20.795892169448</v>
      </c>
      <c r="M3791" s="17">
        <f ca="1">f_nav_adjustedreturn(A3791,参数!$B$5,参数!$B$4)</f>
        <v>12.8666035950804</v>
      </c>
      <c r="N3791" s="17">
        <f ca="1">f_nav_periodreturnrankingper(A3791,参数!$B$5,参数!$B$4,3)</f>
        <v>39.8739164696612</v>
      </c>
      <c r="O3791" s="17">
        <f ca="1">f_nav_adjustedreturn(A3791,参数!$B$6,参数!$B$5)</f>
        <v>4.7571853320119</v>
      </c>
      <c r="P3791" s="17">
        <f ca="1">f_nav_periodreturnrankingper(A3791,参数!$B$6,参数!$B$5,3)</f>
        <v>30.4761904761905</v>
      </c>
      <c r="Q3791" s="25">
        <f>f_return(A3791,1,参数!$B$1-365/2,参数!$B$1)</f>
        <v>17.1786917781837</v>
      </c>
      <c r="R3791" s="25">
        <f ca="1">f_return(A3791,1,参数!$B$4,参数!$B$1)</f>
        <v>9.27947498285964</v>
      </c>
      <c r="S3791" s="25">
        <f ca="1">f_return(A3791,1,参数!$B$6,参数!$B$1)</f>
        <v>9.02027975076443</v>
      </c>
      <c r="T3791" t="str">
        <f>f_info_investtype(A3791)</f>
        <v>灵活配置型基金</v>
      </c>
      <c r="U3791" t="str">
        <f>f_info_fundmanager(A3791)</f>
        <v>王艺伟</v>
      </c>
      <c r="V3791">
        <f>f_info_manager_onthepostdays(A3791,1)</f>
        <v>217</v>
      </c>
      <c r="W3791" s="25">
        <f ca="1">f_return_1w(A3791,"0",参数!$B$2)</f>
        <v>-0.303951367781146</v>
      </c>
      <c r="X3791" s="25">
        <f>f_return_1m(A3791,"0",参数!$B$1)</f>
        <v>2.69482884195192</v>
      </c>
      <c r="Y3791" s="25">
        <f>f_return_3m(A3791,0,参数!$B$1)</f>
        <v>5.63645991412384</v>
      </c>
      <c r="Z3791" s="25">
        <f>f_return_6m(A3791,0,参数!B3790)</f>
        <v>7.46460537400115</v>
      </c>
      <c r="AA3791" t="str">
        <f>f_dq_status(A3791,参数!$B$1)</f>
        <v>开放申购|开放赎回</v>
      </c>
      <c r="AB3791" s="17">
        <f ca="1">f_risk_maxdownside(A3791,参数!$B$6,参数!$B$1)</f>
        <v>-4.50375312760634</v>
      </c>
      <c r="AC3791" s="17">
        <f ca="1">f_risk_maxdownside(A3791,参数!$B$4,参数!$B$1)</f>
        <v>-4.0765391014975</v>
      </c>
      <c r="AD3791" t="str">
        <f ca="1">f_risk_maxdownside_date(A3791,参数!$B$6,参数!$B$1)</f>
        <v>20180124-20180209</v>
      </c>
    </row>
    <row r="3792" spans="1:30">
      <c r="A3792" s="15" t="s">
        <v>3820</v>
      </c>
      <c r="B3792" t="str">
        <f>f_info_name(A3792)</f>
        <v>交银国企改革</v>
      </c>
      <c r="C3792" t="str">
        <f>f_info_setupdate(A3792)</f>
        <v>2015-06-10</v>
      </c>
      <c r="D3792" s="16">
        <f t="shared" si="59"/>
        <v>2056</v>
      </c>
      <c r="F3792" s="17">
        <f>f_netasset_total(A3792,参数!$B$1,100000000)</f>
        <v>3.7885488964</v>
      </c>
      <c r="G3792" s="17">
        <f ca="1">f_nav_adjustedreturn(A3792,参数!$B$2,参数!$B$1)</f>
        <v>61.7699115044248</v>
      </c>
      <c r="H3792" s="17">
        <f ca="1">f_nav_periodreturnrankingper(A3792,参数!$B$2,参数!$B$1,3)</f>
        <v>32.9274748544203</v>
      </c>
      <c r="I3792" s="17">
        <f ca="1">f_nav_adjustedreturn(A3792,参数!$B$3,参数!$B$2)</f>
        <v>34.5238095238095</v>
      </c>
      <c r="J3792" s="17">
        <f ca="1">f_nav_periodreturnrankingper(A3792,参数!$B$3,参数!$B$2,3)</f>
        <v>37.6811594202899</v>
      </c>
      <c r="K3792" s="17">
        <f ca="1">f_nav_adjustedreturn(A3792,参数!$B$4,参数!$B$3)</f>
        <v>-22.0055710306407</v>
      </c>
      <c r="L3792" s="17">
        <f ca="1">f_nav_periodreturnrankingper(A3792,参数!$B$4,参数!$B$3,3)</f>
        <v>73.2349165596919</v>
      </c>
      <c r="M3792" s="17">
        <f ca="1">f_nav_adjustedreturn(A3792,参数!$B$5,参数!$B$4)</f>
        <v>4.54545454545454</v>
      </c>
      <c r="N3792" s="17">
        <f ca="1">f_nav_periodreturnrankingper(A3792,参数!$B$5,参数!$B$4,3)</f>
        <v>78.8022064617809</v>
      </c>
      <c r="O3792" s="17">
        <f ca="1">f_nav_adjustedreturn(A3792,参数!$B$6,参数!$B$5)</f>
        <v>16.5727170236753</v>
      </c>
      <c r="P3792" s="17">
        <f ca="1">f_nav_periodreturnrankingper(A3792,参数!$B$6,参数!$B$5,3)</f>
        <v>6.66666666666667</v>
      </c>
      <c r="Q3792" s="25">
        <f>f_return(A3792,1,参数!$B$1-365/2,参数!$B$1)</f>
        <v>66.1981317628014</v>
      </c>
      <c r="R3792" s="25">
        <f ca="1">f_return(A3792,1,参数!$B$4,参数!$B$1)</f>
        <v>19.2660815484989</v>
      </c>
      <c r="S3792" s="25">
        <f ca="1">f_return(A3792,1,参数!$B$6,参数!$B$1)</f>
        <v>15.5424989521509</v>
      </c>
      <c r="T3792" t="str">
        <f>f_info_investtype(A3792)</f>
        <v>灵活配置型基金</v>
      </c>
      <c r="U3792" t="str">
        <f>f_info_fundmanager(A3792)</f>
        <v>沈楠</v>
      </c>
      <c r="V3792">
        <f>f_info_manager_onthepostdays(A3792,1)</f>
        <v>2073</v>
      </c>
      <c r="W3792" s="25">
        <f ca="1">f_return_1w(A3792,"0",参数!$B$2)</f>
        <v>-3.50128095644749</v>
      </c>
      <c r="X3792" s="25">
        <f>f_return_1m(A3792,"0",参数!$B$1)</f>
        <v>9.78978978978979</v>
      </c>
      <c r="Y3792" s="25">
        <f>f_return_3m(A3792,0,参数!$B$1)</f>
        <v>17.1794871794872</v>
      </c>
      <c r="Z3792" s="25">
        <f>f_return_6m(A3792,0,参数!B3791)</f>
        <v>15.8669225847729</v>
      </c>
      <c r="AA3792" t="str">
        <f>f_dq_status(A3792,参数!$B$1)</f>
        <v>开放申购|开放赎回</v>
      </c>
      <c r="AB3792" s="17">
        <f ca="1">f_risk_maxdownside(A3792,参数!$B$6,参数!$B$1)</f>
        <v>-30.0531914893617</v>
      </c>
      <c r="AC3792" s="17">
        <f ca="1">f_risk_maxdownside(A3792,参数!$B$4,参数!$B$1)</f>
        <v>-27.0120259019426</v>
      </c>
      <c r="AD3792" t="str">
        <f ca="1">f_risk_maxdownside_date(A3792,参数!$B$6,参数!$B$1)</f>
        <v>20170921-20181018</v>
      </c>
    </row>
    <row r="3793" spans="1:30">
      <c r="A3793" s="15" t="s">
        <v>3821</v>
      </c>
      <c r="B3793" t="str">
        <f>f_info_name(A3793)</f>
        <v>交银荣鑫</v>
      </c>
      <c r="C3793" t="str">
        <f>f_info_setupdate(A3793)</f>
        <v>2016-03-25</v>
      </c>
      <c r="D3793" s="16">
        <f t="shared" si="59"/>
        <v>1767</v>
      </c>
      <c r="F3793" s="17">
        <f>f_netasset_total(A3793,参数!$B$1,100000000)</f>
        <v>9.6625557398</v>
      </c>
      <c r="G3793" s="17">
        <f ca="1">f_nav_adjustedreturn(A3793,参数!$B$2,参数!$B$1)</f>
        <v>16.3357400722021</v>
      </c>
      <c r="H3793" s="17">
        <f ca="1">f_nav_periodreturnrankingper(A3793,参数!$B$2,参数!$B$1,3)</f>
        <v>84.7538380095288</v>
      </c>
      <c r="I3793" s="17">
        <f ca="1">f_nav_adjustedreturn(A3793,参数!$B$3,参数!$B$2)</f>
        <v>3.35820895522388</v>
      </c>
      <c r="J3793" s="17">
        <f ca="1">f_nav_periodreturnrankingper(A3793,参数!$B$3,参数!$B$2,3)</f>
        <v>96.5997770345596</v>
      </c>
      <c r="K3793" s="17">
        <f ca="1">f_nav_adjustedreturn(A3793,参数!$B$4,参数!$B$3)</f>
        <v>4.48343079922028</v>
      </c>
      <c r="L3793" s="17">
        <f ca="1">f_nav_periodreturnrankingper(A3793,参数!$B$4,参数!$B$3,3)</f>
        <v>3.33761232349166</v>
      </c>
      <c r="M3793" s="17">
        <f ca="1">f_nav_adjustedreturn(A3793,参数!$B$5,参数!$B$4)</f>
        <v>2.49750249750251</v>
      </c>
      <c r="N3793" s="17">
        <f ca="1">f_nav_periodreturnrankingper(A3793,参数!$B$5,参数!$B$4,3)</f>
        <v>86.5248226950355</v>
      </c>
      <c r="O3793" s="17">
        <f ca="1">f_nav_adjustedreturn(A3793,参数!$B$6,参数!$B$5)</f>
        <v>0</v>
      </c>
      <c r="P3793" s="17">
        <f ca="1">f_nav_periodreturnrankingper(A3793,参数!$B$6,参数!$B$5,3)</f>
        <v>0</v>
      </c>
      <c r="Q3793" s="25">
        <f>f_return(A3793,1,参数!$B$1-365/2,参数!$B$1)</f>
        <v>18.3588616856874</v>
      </c>
      <c r="R3793" s="25">
        <f ca="1">f_return(A3793,1,参数!$B$4,参数!$B$1)</f>
        <v>7.89592532820551</v>
      </c>
      <c r="S3793" s="25">
        <f ca="1">f_return(A3793,1,参数!$B$6,参数!$B$1)</f>
        <v>0</v>
      </c>
      <c r="T3793" t="str">
        <f>f_info_investtype(A3793)</f>
        <v>灵活配置型基金</v>
      </c>
      <c r="U3793" t="str">
        <f>f_info_fundmanager(A3793)</f>
        <v>唐赟,王艺伟</v>
      </c>
      <c r="V3793">
        <f>f_info_manager_onthepostdays(A3793,1)</f>
        <v>714</v>
      </c>
      <c r="W3793" s="25">
        <f ca="1">f_return_1w(A3793,"0",参数!$B$2)</f>
        <v>-0.538599640933573</v>
      </c>
      <c r="X3793" s="25">
        <f>f_return_1m(A3793,"0",参数!$B$1)</f>
        <v>2.62738853503184</v>
      </c>
      <c r="Y3793" s="25">
        <f>f_return_3m(A3793,0,参数!$B$1)</f>
        <v>5.48281505728314</v>
      </c>
      <c r="Z3793" s="25">
        <f>f_return_6m(A3793,0,参数!B3792)</f>
        <v>7.22591362126246</v>
      </c>
      <c r="AA3793" t="str">
        <f>f_dq_status(A3793,参数!$B$1)</f>
        <v>暂停大额申购|开放赎回</v>
      </c>
      <c r="AB3793" s="17">
        <f ca="1">f_risk_maxdownside(A3793,参数!$B$6,参数!$B$1)</f>
        <v>-3.25581395348836</v>
      </c>
      <c r="AC3793" s="17">
        <f ca="1">f_risk_maxdownside(A3793,参数!$B$4,参数!$B$1)</f>
        <v>-3.25581395348836</v>
      </c>
      <c r="AD3793" t="str">
        <f ca="1">f_risk_maxdownside_date(A3793,参数!$B$6,参数!$B$1)</f>
        <v>20190319-20190614</v>
      </c>
    </row>
    <row r="3794" spans="1:30">
      <c r="A3794" s="15" t="s">
        <v>3822</v>
      </c>
      <c r="B3794" t="str">
        <f>f_info_name(A3794)</f>
        <v>交银科技创新</v>
      </c>
      <c r="C3794" t="str">
        <f>f_info_setupdate(A3794)</f>
        <v>2016-05-05</v>
      </c>
      <c r="D3794" s="16">
        <f t="shared" si="59"/>
        <v>1726</v>
      </c>
      <c r="F3794" s="17">
        <f>f_netasset_total(A3794,参数!$B$1,100000000)</f>
        <v>3.2720716272</v>
      </c>
      <c r="G3794" s="17">
        <f ca="1">f_nav_adjustedreturn(A3794,参数!$B$2,参数!$B$1)</f>
        <v>59.7035991531404</v>
      </c>
      <c r="H3794" s="17">
        <f ca="1">f_nav_periodreturnrankingper(A3794,参数!$B$2,参数!$B$1,3)</f>
        <v>35.4155637903653</v>
      </c>
      <c r="I3794" s="17">
        <f ca="1">f_nav_adjustedreturn(A3794,参数!$B$3,参数!$B$2)</f>
        <v>54.1893362350381</v>
      </c>
      <c r="J3794" s="17">
        <f ca="1">f_nav_periodreturnrankingper(A3794,参数!$B$3,参数!$B$2,3)</f>
        <v>12.9877369007804</v>
      </c>
      <c r="K3794" s="17">
        <f ca="1">f_nav_adjustedreturn(A3794,参数!$B$4,参数!$B$3)</f>
        <v>-2.75132275132274</v>
      </c>
      <c r="L3794" s="17">
        <f ca="1">f_nav_periodreturnrankingper(A3794,参数!$B$4,参数!$B$3,3)</f>
        <v>27.1501925545571</v>
      </c>
      <c r="M3794" s="17">
        <f ca="1">f_nav_adjustedreturn(A3794,参数!$B$5,参数!$B$4)</f>
        <v>-7.1992110453649</v>
      </c>
      <c r="N3794" s="17">
        <f ca="1">f_nav_periodreturnrankingper(A3794,参数!$B$5,参数!$B$4,3)</f>
        <v>97.1631205673759</v>
      </c>
      <c r="O3794" s="17">
        <f ca="1">f_nav_adjustedreturn(A3794,参数!$B$6,参数!$B$5)</f>
        <v>0</v>
      </c>
      <c r="P3794" s="17">
        <f ca="1">f_nav_periodreturnrankingper(A3794,参数!$B$6,参数!$B$5,3)</f>
        <v>0</v>
      </c>
      <c r="Q3794" s="25">
        <f>f_return(A3794,1,参数!$B$1-365/2,参数!$B$1)</f>
        <v>63.7268097903754</v>
      </c>
      <c r="R3794" s="25">
        <f ca="1">f_return(A3794,1,参数!$B$4,参数!$B$1)</f>
        <v>33.7526013350691</v>
      </c>
      <c r="S3794" s="25">
        <f ca="1">f_return(A3794,1,参数!$B$6,参数!$B$1)</f>
        <v>0</v>
      </c>
      <c r="T3794" t="str">
        <f>f_info_investtype(A3794)</f>
        <v>灵活配置型基金</v>
      </c>
      <c r="U3794" t="str">
        <f>f_info_fundmanager(A3794)</f>
        <v>芮晨</v>
      </c>
      <c r="V3794">
        <f>f_info_manager_onthepostdays(A3794,1)</f>
        <v>1743</v>
      </c>
      <c r="W3794" s="25">
        <f ca="1">f_return_1w(A3794,"0",参数!$B$2)</f>
        <v>-1.52883947185546</v>
      </c>
      <c r="X3794" s="25">
        <f>f_return_1m(A3794,"0",参数!$B$1)</f>
        <v>9.06024096385539</v>
      </c>
      <c r="Y3794" s="25">
        <f>f_return_3m(A3794,0,参数!$B$1)</f>
        <v>25.9321090706733</v>
      </c>
      <c r="Z3794" s="25">
        <f>f_return_6m(A3794,0,参数!B3793)</f>
        <v>13.9546858908342</v>
      </c>
      <c r="AA3794" t="str">
        <f>f_dq_status(A3794,参数!$B$1)</f>
        <v>开放申购|开放赎回</v>
      </c>
      <c r="AB3794" s="17">
        <f ca="1">f_risk_maxdownside(A3794,参数!$B$6,参数!$B$1)</f>
        <v>-26.2897811631944</v>
      </c>
      <c r="AC3794" s="17">
        <f ca="1">f_risk_maxdownside(A3794,参数!$B$4,参数!$B$1)</f>
        <v>-25.1113089937667</v>
      </c>
      <c r="AD3794" t="str">
        <f ca="1">f_risk_maxdownside_date(A3794,参数!$B$6,参数!$B$1)</f>
        <v>20161026-20181016</v>
      </c>
    </row>
    <row r="3795" spans="1:30">
      <c r="A3795" s="15" t="s">
        <v>3823</v>
      </c>
      <c r="B3795" t="str">
        <f>f_info_name(A3795)</f>
        <v>交银优选回报A</v>
      </c>
      <c r="C3795" t="str">
        <f>f_info_setupdate(A3795)</f>
        <v>2016-04-22</v>
      </c>
      <c r="D3795" s="16">
        <f t="shared" si="59"/>
        <v>1739</v>
      </c>
      <c r="F3795" s="17">
        <f>f_netasset_total(A3795,参数!$B$1,100000000)</f>
        <v>10.5779900533</v>
      </c>
      <c r="G3795" s="17">
        <f ca="1">f_nav_adjustedreturn(A3795,参数!$B$2,参数!$B$1)</f>
        <v>17.9399141630901</v>
      </c>
      <c r="H3795" s="17">
        <f ca="1">f_nav_periodreturnrankingper(A3795,参数!$B$2,参数!$B$1,3)</f>
        <v>81.577554261514</v>
      </c>
      <c r="I3795" s="17">
        <f ca="1">f_nav_adjustedreturn(A3795,参数!$B$3,参数!$B$2)</f>
        <v>8.27137546468401</v>
      </c>
      <c r="J3795" s="17">
        <f ca="1">f_nav_periodreturnrankingper(A3795,参数!$B$3,参数!$B$2,3)</f>
        <v>86.8450390189521</v>
      </c>
      <c r="K3795" s="17">
        <f ca="1">f_nav_adjustedreturn(A3795,参数!$B$4,参数!$B$3)</f>
        <v>4.29803116406968</v>
      </c>
      <c r="L3795" s="17">
        <f ca="1">f_nav_periodreturnrankingper(A3795,参数!$B$4,参数!$B$3,3)</f>
        <v>3.78690629011553</v>
      </c>
      <c r="M3795" s="17">
        <f ca="1">f_nav_adjustedreturn(A3795,参数!$B$5,参数!$B$4)</f>
        <v>6.22568093385215</v>
      </c>
      <c r="N3795" s="17">
        <f ca="1">f_nav_periodreturnrankingper(A3795,参数!$B$5,参数!$B$4,3)</f>
        <v>71.0795902285264</v>
      </c>
      <c r="O3795" s="17">
        <f ca="1">f_nav_adjustedreturn(A3795,参数!$B$6,参数!$B$5)</f>
        <v>0</v>
      </c>
      <c r="P3795" s="17">
        <f ca="1">f_nav_periodreturnrankingper(A3795,参数!$B$6,参数!$B$5,3)</f>
        <v>0</v>
      </c>
      <c r="Q3795" s="25">
        <f>f_return(A3795,1,参数!$B$1-365/2,参数!$B$1)</f>
        <v>19.686330425192</v>
      </c>
      <c r="R3795" s="25">
        <f ca="1">f_return(A3795,1,参数!$B$4,参数!$B$1)</f>
        <v>10.0134220569481</v>
      </c>
      <c r="S3795" s="25">
        <f ca="1">f_return(A3795,1,参数!$B$6,参数!$B$1)</f>
        <v>0</v>
      </c>
      <c r="T3795" t="str">
        <f>f_info_investtype(A3795)</f>
        <v>灵活配置型基金</v>
      </c>
      <c r="U3795" t="str">
        <f>f_info_fundmanager(A3795)</f>
        <v>王艺伟</v>
      </c>
      <c r="V3795">
        <f>f_info_manager_onthepostdays(A3795,1)</f>
        <v>217</v>
      </c>
      <c r="W3795" s="25">
        <f ca="1">f_return_1w(A3795,"0",参数!$B$2)</f>
        <v>-0.0857632933104479</v>
      </c>
      <c r="X3795" s="25">
        <f>f_return_1m(A3795,"0",参数!$B$1)</f>
        <v>3.15315315315314</v>
      </c>
      <c r="Y3795" s="25">
        <f>f_return_3m(A3795,0,参数!$B$1)</f>
        <v>6.26450116009281</v>
      </c>
      <c r="Z3795" s="25">
        <f>f_return_6m(A3795,0,参数!B3794)</f>
        <v>8.49056603773584</v>
      </c>
      <c r="AA3795" t="str">
        <f>f_dq_status(A3795,参数!$B$1)</f>
        <v>暂停大额申购|开放赎回</v>
      </c>
      <c r="AB3795" s="17">
        <f ca="1">f_risk_maxdownside(A3795,参数!$B$6,参数!$B$1)</f>
        <v>-1.34566862910007</v>
      </c>
      <c r="AC3795" s="17">
        <f ca="1">f_risk_maxdownside(A3795,参数!$B$4,参数!$B$1)</f>
        <v>-1.34566862910007</v>
      </c>
      <c r="AD3795" t="str">
        <f ca="1">f_risk_maxdownside_date(A3795,参数!$B$6,参数!$B$1)</f>
        <v>20200306-20200319,20200306-20200323</v>
      </c>
    </row>
    <row r="3796" spans="1:30">
      <c r="A3796" s="15" t="s">
        <v>3824</v>
      </c>
      <c r="B3796" t="str">
        <f>f_info_name(A3796)</f>
        <v>交银优择回报A</v>
      </c>
      <c r="C3796" t="str">
        <f>f_info_setupdate(A3796)</f>
        <v>2016-04-22</v>
      </c>
      <c r="D3796" s="16">
        <f t="shared" si="59"/>
        <v>1739</v>
      </c>
      <c r="F3796" s="17">
        <f>f_netasset_total(A3796,参数!$B$1,100000000)</f>
        <v>12.1060290391</v>
      </c>
      <c r="G3796" s="17">
        <f ca="1">f_nav_adjustedreturn(A3796,参数!$B$2,参数!$B$1)</f>
        <v>17.2743055555556</v>
      </c>
      <c r="H3796" s="17">
        <f ca="1">f_nav_periodreturnrankingper(A3796,参数!$B$2,参数!$B$1,3)</f>
        <v>82.6892535733192</v>
      </c>
      <c r="I3796" s="17">
        <f ca="1">f_nav_adjustedreturn(A3796,参数!$B$3,参数!$B$2)</f>
        <v>8.3725305738476</v>
      </c>
      <c r="J3796" s="17">
        <f ca="1">f_nav_periodreturnrankingper(A3796,参数!$B$3,参数!$B$2,3)</f>
        <v>86.6220735785953</v>
      </c>
      <c r="K3796" s="17">
        <f ca="1">f_nav_adjustedreturn(A3796,参数!$B$4,参数!$B$3)</f>
        <v>4.3312617566331</v>
      </c>
      <c r="L3796" s="17">
        <f ca="1">f_nav_periodreturnrankingper(A3796,参数!$B$4,参数!$B$3,3)</f>
        <v>3.72272143774069</v>
      </c>
      <c r="M3796" s="17">
        <f ca="1">f_nav_adjustedreturn(A3796,参数!$B$5,参数!$B$4)</f>
        <v>6.32295719844357</v>
      </c>
      <c r="N3796" s="17">
        <f ca="1">f_nav_periodreturnrankingper(A3796,参数!$B$5,参数!$B$4,3)</f>
        <v>70.7643814026793</v>
      </c>
      <c r="O3796" s="17">
        <f ca="1">f_nav_adjustedreturn(A3796,参数!$B$6,参数!$B$5)</f>
        <v>0</v>
      </c>
      <c r="P3796" s="17">
        <f ca="1">f_nav_periodreturnrankingper(A3796,参数!$B$6,参数!$B$5,3)</f>
        <v>0</v>
      </c>
      <c r="Q3796" s="25">
        <f>f_return(A3796,1,参数!$B$1-365/2,参数!$B$1)</f>
        <v>18.1603713916729</v>
      </c>
      <c r="R3796" s="25">
        <f ca="1">f_return(A3796,1,参数!$B$4,参数!$B$1)</f>
        <v>9.8520704917288</v>
      </c>
      <c r="S3796" s="25">
        <f ca="1">f_return(A3796,1,参数!$B$6,参数!$B$1)</f>
        <v>0</v>
      </c>
      <c r="T3796" t="str">
        <f>f_info_investtype(A3796)</f>
        <v>灵活配置型基金</v>
      </c>
      <c r="U3796" t="str">
        <f>f_info_fundmanager(A3796)</f>
        <v>王艺伟</v>
      </c>
      <c r="V3796">
        <f>f_info_manager_onthepostdays(A3796,1)</f>
        <v>217</v>
      </c>
      <c r="W3796" s="25">
        <f ca="1">f_return_1w(A3796,"0",参数!$B$2)</f>
        <v>-0.0867302688638498</v>
      </c>
      <c r="X3796" s="25">
        <f>f_return_1m(A3796,"0",参数!$B$1)</f>
        <v>2.6595744680851</v>
      </c>
      <c r="Y3796" s="25">
        <f>f_return_3m(A3796,0,参数!$B$1)</f>
        <v>5.54687499999999</v>
      </c>
      <c r="Z3796" s="25">
        <f>f_return_6m(A3796,0,参数!B3795)</f>
        <v>7.62509928514695</v>
      </c>
      <c r="AA3796" t="str">
        <f>f_dq_status(A3796,参数!$B$1)</f>
        <v>暂停大额申购|开放赎回</v>
      </c>
      <c r="AB3796" s="17">
        <f ca="1">f_risk_maxdownside(A3796,参数!$B$6,参数!$B$1)</f>
        <v>-1.44557823129251</v>
      </c>
      <c r="AC3796" s="17">
        <f ca="1">f_risk_maxdownside(A3796,参数!$B$4,参数!$B$1)</f>
        <v>-1.44557823129251</v>
      </c>
      <c r="AD3796" t="str">
        <f ca="1">f_risk_maxdownside_date(A3796,参数!$B$6,参数!$B$1)</f>
        <v>20200306-20200319,20200306-20200323</v>
      </c>
    </row>
    <row r="3797" spans="1:30">
      <c r="A3797" s="15" t="s">
        <v>3825</v>
      </c>
      <c r="B3797" t="str">
        <f>f_info_name(A3797)</f>
        <v>交银新生活力</v>
      </c>
      <c r="C3797" t="str">
        <f>f_info_setupdate(A3797)</f>
        <v>2016-11-11</v>
      </c>
      <c r="D3797" s="16">
        <f t="shared" si="59"/>
        <v>1536</v>
      </c>
      <c r="F3797" s="17">
        <f>f_netasset_total(A3797,参数!$B$1,100000000)</f>
        <v>160.9200047526</v>
      </c>
      <c r="G3797" s="17">
        <f ca="1">f_nav_adjustedreturn(A3797,参数!$B$2,参数!$B$1)</f>
        <v>73.0188679245283</v>
      </c>
      <c r="H3797" s="17">
        <f ca="1">f_nav_periodreturnrankingper(A3797,参数!$B$2,参数!$B$1,3)</f>
        <v>21.7046056114346</v>
      </c>
      <c r="I3797" s="17">
        <f ca="1">f_nav_adjustedreturn(A3797,参数!$B$3,参数!$B$2)</f>
        <v>59.8793363499246</v>
      </c>
      <c r="J3797" s="17">
        <f ca="1">f_nav_periodreturnrankingper(A3797,参数!$B$3,参数!$B$2,3)</f>
        <v>9.25306577480491</v>
      </c>
      <c r="K3797" s="17">
        <f ca="1">f_nav_adjustedreturn(A3797,参数!$B$4,参数!$B$3)</f>
        <v>-12.5906394199077</v>
      </c>
      <c r="L3797" s="17">
        <f ca="1">f_nav_periodreturnrankingper(A3797,参数!$B$4,参数!$B$3,3)</f>
        <v>45.3786906290116</v>
      </c>
      <c r="M3797" s="17">
        <f ca="1">f_nav_adjustedreturn(A3797,参数!$B$5,参数!$B$4)</f>
        <v>56.3146997929607</v>
      </c>
      <c r="N3797" s="17">
        <f ca="1">f_nav_periodreturnrankingper(A3797,参数!$B$5,参数!$B$4,3)</f>
        <v>1.57604412923562</v>
      </c>
      <c r="O3797" s="17">
        <f ca="1">f_nav_adjustedreturn(A3797,参数!$B$6,参数!$B$5)</f>
        <v>0</v>
      </c>
      <c r="P3797" s="17">
        <f ca="1">f_nav_periodreturnrankingper(A3797,参数!$B$6,参数!$B$5,3)</f>
        <v>0</v>
      </c>
      <c r="Q3797" s="25">
        <f>f_return(A3797,1,参数!$B$1-365/2,参数!$B$1)</f>
        <v>74.171973002858</v>
      </c>
      <c r="R3797" s="25">
        <f ca="1">f_return(A3797,1,参数!$B$4,参数!$B$1)</f>
        <v>34.1831438330237</v>
      </c>
      <c r="S3797" s="25">
        <f ca="1">f_return(A3797,1,参数!$B$6,参数!$B$1)</f>
        <v>0</v>
      </c>
      <c r="T3797" t="str">
        <f>f_info_investtype(A3797)</f>
        <v>灵活配置型基金</v>
      </c>
      <c r="U3797" t="str">
        <f>f_info_fundmanager(A3797)</f>
        <v>杨浩</v>
      </c>
      <c r="V3797">
        <f>f_info_manager_onthepostdays(A3797,1)</f>
        <v>1553</v>
      </c>
      <c r="W3797" s="25">
        <f ca="1">f_return_1w(A3797,"0",参数!$B$2)</f>
        <v>-0.795507721104347</v>
      </c>
      <c r="X3797" s="25">
        <f>f_return_1m(A3797,"0",参数!$B$1)</f>
        <v>15.309651053128</v>
      </c>
      <c r="Y3797" s="25">
        <f>f_return_3m(A3797,0,参数!$B$1)</f>
        <v>24.1706161137441</v>
      </c>
      <c r="Z3797" s="25">
        <f>f_return_6m(A3797,0,参数!B3796)</f>
        <v>28.8520149001016</v>
      </c>
      <c r="AA3797" t="str">
        <f>f_dq_status(A3797,参数!$B$1)</f>
        <v>暂停大额申购|开放赎回</v>
      </c>
      <c r="AB3797" s="17">
        <f ca="1">f_risk_maxdownside(A3797,参数!$B$6,参数!$B$1)</f>
        <v>-24.6500304321363</v>
      </c>
      <c r="AC3797" s="17">
        <f ca="1">f_risk_maxdownside(A3797,参数!$B$4,参数!$B$1)</f>
        <v>-24.6500304321363</v>
      </c>
      <c r="AD3797" t="str">
        <f ca="1">f_risk_maxdownside_date(A3797,参数!$B$6,参数!$B$1)</f>
        <v>20180523-20181018</v>
      </c>
    </row>
    <row r="3798" spans="1:30">
      <c r="A3798" s="15" t="s">
        <v>3826</v>
      </c>
      <c r="B3798" t="str">
        <f>f_info_name(A3798)</f>
        <v>交银数据产业</v>
      </c>
      <c r="C3798" t="str">
        <f>f_info_setupdate(A3798)</f>
        <v>2016-08-16</v>
      </c>
      <c r="D3798" s="16">
        <f t="shared" si="59"/>
        <v>1623</v>
      </c>
      <c r="F3798" s="17">
        <f>f_netasset_total(A3798,参数!$B$1,100000000)</f>
        <v>42.9102518603</v>
      </c>
      <c r="G3798" s="17">
        <f ca="1">f_nav_adjustedreturn(A3798,参数!$B$2,参数!$B$1)</f>
        <v>63.7142857142857</v>
      </c>
      <c r="H3798" s="17">
        <f ca="1">f_nav_periodreturnrankingper(A3798,参数!$B$2,参数!$B$1,3)</f>
        <v>31.3393329804129</v>
      </c>
      <c r="I3798" s="17">
        <f ca="1">f_nav_adjustedreturn(A3798,参数!$B$3,参数!$B$2)</f>
        <v>106.489675516224</v>
      </c>
      <c r="J3798" s="17">
        <f ca="1">f_nav_periodreturnrankingper(A3798,参数!$B$3,参数!$B$2,3)</f>
        <v>0.111482720178372</v>
      </c>
      <c r="K3798" s="17">
        <f ca="1">f_nav_adjustedreturn(A3798,参数!$B$4,参数!$B$3)</f>
        <v>-12.6288659793814</v>
      </c>
      <c r="L3798" s="17">
        <f ca="1">f_nav_periodreturnrankingper(A3798,参数!$B$4,参数!$B$3,3)</f>
        <v>45.5712451861361</v>
      </c>
      <c r="M3798" s="17">
        <f ca="1">f_nav_adjustedreturn(A3798,参数!$B$5,参数!$B$4)</f>
        <v>-14.6017699115044</v>
      </c>
      <c r="N3798" s="17">
        <f ca="1">f_nav_periodreturnrankingper(A3798,参数!$B$5,参数!$B$4,3)</f>
        <v>98.7391646966115</v>
      </c>
      <c r="O3798" s="17">
        <f ca="1">f_nav_adjustedreturn(A3798,参数!$B$6,参数!$B$5)</f>
        <v>0</v>
      </c>
      <c r="P3798" s="17">
        <f ca="1">f_nav_periodreturnrankingper(A3798,参数!$B$6,参数!$B$5,3)</f>
        <v>0</v>
      </c>
      <c r="Q3798" s="25">
        <f>f_return(A3798,1,参数!$B$1-365/2,参数!$B$1)</f>
        <v>54.6102199936111</v>
      </c>
      <c r="R3798" s="25">
        <f ca="1">f_return(A3798,1,参数!$B$4,参数!$B$1)</f>
        <v>43.4304120208296</v>
      </c>
      <c r="S3798" s="25">
        <f ca="1">f_return(A3798,1,参数!$B$6,参数!$B$1)</f>
        <v>0</v>
      </c>
      <c r="T3798" t="str">
        <f>f_info_investtype(A3798)</f>
        <v>灵活配置型基金</v>
      </c>
      <c r="U3798" t="str">
        <f>f_info_fundmanager(A3798)</f>
        <v>田彧龙</v>
      </c>
      <c r="V3798">
        <f>f_info_manager_onthepostdays(A3798,1)</f>
        <v>639</v>
      </c>
      <c r="W3798" s="25">
        <f ca="1">f_return_1w(A3798,"0",参数!$B$2)</f>
        <v>-0.568181818181819</v>
      </c>
      <c r="X3798" s="25">
        <f>f_return_1m(A3798,"0",参数!$B$1)</f>
        <v>13.9165009940358</v>
      </c>
      <c r="Y3798" s="25">
        <f>f_return_3m(A3798,0,参数!$B$1)</f>
        <v>22.1748400852878</v>
      </c>
      <c r="Z3798" s="25">
        <f>f_return_6m(A3798,0,参数!B3797)</f>
        <v>17.5902389425521</v>
      </c>
      <c r="AA3798" t="str">
        <f>f_dq_status(A3798,参数!$B$1)</f>
        <v>开放申购|开放赎回</v>
      </c>
      <c r="AB3798" s="17">
        <f ca="1">f_risk_maxdownside(A3798,参数!$B$6,参数!$B$1)</f>
        <v>-39.6370582617001</v>
      </c>
      <c r="AC3798" s="17">
        <f ca="1">f_risk_maxdownside(A3798,参数!$B$4,参数!$B$1)</f>
        <v>-30.0884955752212</v>
      </c>
      <c r="AD3798" t="str">
        <f ca="1">f_risk_maxdownside_date(A3798,参数!$B$6,参数!$B$1)</f>
        <v>20161123-20181016</v>
      </c>
    </row>
    <row r="3799" spans="1:30">
      <c r="A3799" s="15" t="s">
        <v>3827</v>
      </c>
      <c r="B3799" t="str">
        <f>f_info_name(A3799)</f>
        <v>交银经济新动力</v>
      </c>
      <c r="C3799" t="str">
        <f>f_info_setupdate(A3799)</f>
        <v>2016-10-20</v>
      </c>
      <c r="D3799" s="16">
        <f t="shared" si="59"/>
        <v>1558</v>
      </c>
      <c r="F3799" s="17">
        <f>f_netasset_total(A3799,参数!$B$1,100000000)</f>
        <v>76.6330746409</v>
      </c>
      <c r="G3799" s="17">
        <f ca="1">f_nav_adjustedreturn(A3799,参数!$B$2,参数!$B$1)</f>
        <v>71.7959449404762</v>
      </c>
      <c r="H3799" s="17">
        <f ca="1">f_nav_periodreturnrankingper(A3799,参数!$B$2,参数!$B$1,3)</f>
        <v>44.3572129538763</v>
      </c>
      <c r="I3799" s="17">
        <f ca="1">f_nav_adjustedreturn(A3799,参数!$B$3,参数!$B$2)</f>
        <v>107.80827212988</v>
      </c>
      <c r="J3799" s="17">
        <f ca="1">f_nav_periodreturnrankingper(A3799,参数!$B$3,参数!$B$2,3)</f>
        <v>0.964187327823691</v>
      </c>
      <c r="K3799" s="17">
        <f ca="1">f_nav_adjustedreturn(A3799,参数!$B$4,参数!$B$3)</f>
        <v>-13.7666666666667</v>
      </c>
      <c r="L3799" s="17">
        <f ca="1">f_nav_periodreturnrankingper(A3799,参数!$B$4,参数!$B$3,3)</f>
        <v>8.4192439862543</v>
      </c>
      <c r="M3799" s="17">
        <f ca="1">f_nav_adjustedreturn(A3799,参数!$B$5,参数!$B$4)</f>
        <v>21.3172804532578</v>
      </c>
      <c r="N3799" s="17">
        <f ca="1">f_nav_periodreturnrankingper(A3799,参数!$B$5,参数!$B$4,3)</f>
        <v>49.2217898832685</v>
      </c>
      <c r="O3799" s="17">
        <f ca="1">f_nav_adjustedreturn(A3799,参数!$B$6,参数!$B$5)</f>
        <v>0</v>
      </c>
      <c r="P3799" s="17">
        <f ca="1">f_nav_periodreturnrankingper(A3799,参数!$B$6,参数!$B$5,3)</f>
        <v>0</v>
      </c>
      <c r="Q3799" s="25">
        <f>f_return(A3799,1,参数!$B$1-365/2,参数!$B$1)</f>
        <v>78.9936337309324</v>
      </c>
      <c r="R3799" s="25">
        <f ca="1">f_return(A3799,1,参数!$B$4,参数!$B$1)</f>
        <v>45.4236740782977</v>
      </c>
      <c r="S3799" s="25">
        <f ca="1">f_return(A3799,1,参数!$B$6,参数!$B$1)</f>
        <v>0</v>
      </c>
      <c r="T3799" t="str">
        <f>f_info_investtype(A3799)</f>
        <v>偏股混合型基金</v>
      </c>
      <c r="U3799" t="str">
        <f>f_info_fundmanager(A3799)</f>
        <v>郭斐</v>
      </c>
      <c r="V3799">
        <f>f_info_manager_onthepostdays(A3799,1)</f>
        <v>985</v>
      </c>
      <c r="W3799" s="25">
        <f ca="1">f_return_1w(A3799,"0",参数!$B$2)</f>
        <v>0.237728988952578</v>
      </c>
      <c r="X3799" s="25">
        <f>f_return_1m(A3799,"0",参数!$B$1)</f>
        <v>15.2416008983997</v>
      </c>
      <c r="Y3799" s="25">
        <f>f_return_3m(A3799,0,参数!$B$1)</f>
        <v>34.8826171090584</v>
      </c>
      <c r="Z3799" s="25">
        <f>f_return_6m(A3799,0,参数!B3798)</f>
        <v>24.9721255532655</v>
      </c>
      <c r="AA3799" t="str">
        <f>f_dq_status(A3799,参数!$B$1)</f>
        <v>开放申购|开放赎回</v>
      </c>
      <c r="AB3799" s="17">
        <f ca="1">f_risk_maxdownside(A3799,参数!$B$6,参数!$B$1)</f>
        <v>-25.5603908366861</v>
      </c>
      <c r="AC3799" s="17">
        <f ca="1">f_risk_maxdownside(A3799,参数!$B$4,参数!$B$1)</f>
        <v>-24.8440136561629</v>
      </c>
      <c r="AD3799" t="str">
        <f ca="1">f_risk_maxdownside_date(A3799,参数!$B$6,参数!$B$1)</f>
        <v>20171114-20181018</v>
      </c>
    </row>
    <row r="3800" spans="1:30">
      <c r="A3800" s="15" t="s">
        <v>3828</v>
      </c>
      <c r="B3800" t="str">
        <f>f_info_name(A3800)</f>
        <v>交银沪港深价值精选</v>
      </c>
      <c r="C3800" t="str">
        <f>f_info_setupdate(A3800)</f>
        <v>2016-11-07</v>
      </c>
      <c r="D3800" s="16">
        <f t="shared" si="59"/>
        <v>1540</v>
      </c>
      <c r="F3800" s="17">
        <f>f_netasset_total(A3800,参数!$B$1,100000000)</f>
        <v>5.7876984381</v>
      </c>
      <c r="G3800" s="17">
        <f ca="1">f_nav_adjustedreturn(A3800,参数!$B$2,参数!$B$1)</f>
        <v>72.5461254612546</v>
      </c>
      <c r="H3800" s="17">
        <f ca="1">f_nav_periodreturnrankingper(A3800,参数!$B$2,参数!$B$1,3)</f>
        <v>22.1281101111699</v>
      </c>
      <c r="I3800" s="17">
        <f ca="1">f_nav_adjustedreturn(A3800,参数!$B$3,参数!$B$2)</f>
        <v>33.4975369458128</v>
      </c>
      <c r="J3800" s="17">
        <f ca="1">f_nav_periodreturnrankingper(A3800,参数!$B$3,参数!$B$2,3)</f>
        <v>38.4615384615385</v>
      </c>
      <c r="K3800" s="17">
        <f ca="1">f_nav_adjustedreturn(A3800,参数!$B$4,参数!$B$3)</f>
        <v>-21.6985315708025</v>
      </c>
      <c r="L3800" s="17">
        <f ca="1">f_nav_periodreturnrankingper(A3800,参数!$B$4,参数!$B$3,3)</f>
        <v>72.01540436457</v>
      </c>
      <c r="M3800" s="17">
        <f ca="1">f_nav_adjustedreturn(A3800,参数!$B$5,参数!$B$4)</f>
        <v>39.2558493557978</v>
      </c>
      <c r="N3800" s="17">
        <f ca="1">f_nav_periodreturnrankingper(A3800,参数!$B$5,参数!$B$4,3)</f>
        <v>5.3585500394011</v>
      </c>
      <c r="O3800" s="17">
        <f ca="1">f_nav_adjustedreturn(A3800,参数!$B$6,参数!$B$5)</f>
        <v>0</v>
      </c>
      <c r="P3800" s="17">
        <f ca="1">f_nav_periodreturnrankingper(A3800,参数!$B$6,参数!$B$5,3)</f>
        <v>0</v>
      </c>
      <c r="Q3800" s="25">
        <f>f_return(A3800,1,参数!$B$1-365/2,参数!$B$1)</f>
        <v>72.9127587629468</v>
      </c>
      <c r="R3800" s="25">
        <f ca="1">f_return(A3800,1,参数!$B$4,参数!$B$1)</f>
        <v>21.7040095719399</v>
      </c>
      <c r="S3800" s="25">
        <f ca="1">f_return(A3800,1,参数!$B$6,参数!$B$1)</f>
        <v>0</v>
      </c>
      <c r="T3800" t="str">
        <f>f_info_investtype(A3800)</f>
        <v>灵活配置型基金</v>
      </c>
      <c r="U3800" t="str">
        <f>f_info_fundmanager(A3800)</f>
        <v>陈俊华</v>
      </c>
      <c r="V3800">
        <f>f_info_manager_onthepostdays(A3800,1)</f>
        <v>1557</v>
      </c>
      <c r="W3800" s="25">
        <f ca="1">f_return_1w(A3800,"0",参数!$B$2)</f>
        <v>-1.81159420289854</v>
      </c>
      <c r="X3800" s="25">
        <f>f_return_1m(A3800,"0",参数!$B$1)</f>
        <v>15.3428712382832</v>
      </c>
      <c r="Y3800" s="25">
        <f>f_return_3m(A3800,0,参数!$B$1)</f>
        <v>22.2803347280335</v>
      </c>
      <c r="Z3800" s="25">
        <f>f_return_6m(A3800,0,参数!B3799)</f>
        <v>26.0348583877996</v>
      </c>
      <c r="AA3800" t="str">
        <f>f_dq_status(A3800,参数!$B$1)</f>
        <v>开放申购|开放赎回</v>
      </c>
      <c r="AB3800" s="17">
        <f ca="1">f_risk_maxdownside(A3800,参数!$B$6,参数!$B$1)</f>
        <v>-25.6022377024535</v>
      </c>
      <c r="AC3800" s="17">
        <f ca="1">f_risk_maxdownside(A3800,参数!$B$4,参数!$B$1)</f>
        <v>-24.7719055339541</v>
      </c>
      <c r="AD3800" t="str">
        <f ca="1">f_risk_maxdownside_date(A3800,参数!$B$6,参数!$B$1)</f>
        <v>20180124-20190102,20180124-20190103</v>
      </c>
    </row>
    <row r="3801" spans="1:30">
      <c r="A3801" s="15" t="s">
        <v>3829</v>
      </c>
      <c r="B3801" t="str">
        <f>f_info_name(A3801)</f>
        <v>华夏兴华A</v>
      </c>
      <c r="C3801" t="str">
        <f>f_info_setupdate(A3801)</f>
        <v>2013-04-12</v>
      </c>
      <c r="D3801" s="16">
        <f t="shared" si="59"/>
        <v>2845</v>
      </c>
      <c r="F3801" s="17">
        <f>f_netasset_total(A3801,参数!$B$1,100000000)</f>
        <v>9.2977991381</v>
      </c>
      <c r="G3801" s="17">
        <f ca="1">f_nav_adjustedreturn(A3801,参数!$B$2,参数!$B$1)</f>
        <v>76.7416934619507</v>
      </c>
      <c r="H3801" s="17">
        <f ca="1">f_nav_periodreturnrankingper(A3801,参数!$B$2,参数!$B$1,3)</f>
        <v>18.6871360508205</v>
      </c>
      <c r="I3801" s="17">
        <f ca="1">f_nav_adjustedreturn(A3801,参数!$B$3,参数!$B$2)</f>
        <v>31.0393258426966</v>
      </c>
      <c r="J3801" s="17">
        <f ca="1">f_nav_periodreturnrankingper(A3801,参数!$B$3,参数!$B$2,3)</f>
        <v>42.9765886287625</v>
      </c>
      <c r="K3801" s="17">
        <f ca="1">f_nav_adjustedreturn(A3801,参数!$B$4,参数!$B$3)</f>
        <v>-22.6507332971211</v>
      </c>
      <c r="L3801" s="17">
        <f ca="1">f_nav_periodreturnrankingper(A3801,参数!$B$4,参数!$B$3,3)</f>
        <v>75.8664955070603</v>
      </c>
      <c r="M3801" s="17">
        <f ca="1">f_nav_adjustedreturn(A3801,参数!$B$5,参数!$B$4)</f>
        <v>7.12234348075818</v>
      </c>
      <c r="N3801" s="17">
        <f ca="1">f_nav_periodreturnrankingper(A3801,参数!$B$5,参数!$B$4,3)</f>
        <v>66.5878644602049</v>
      </c>
      <c r="O3801" s="17">
        <f ca="1">f_nav_adjustedreturn(A3801,参数!$B$6,参数!$B$5)</f>
        <v>13.4540750323415</v>
      </c>
      <c r="P3801" s="17">
        <f ca="1">f_nav_periodreturnrankingper(A3801,参数!$B$6,参数!$B$5,3)</f>
        <v>9.65986394557823</v>
      </c>
      <c r="Q3801" s="25">
        <f>f_return(A3801,1,参数!$B$1-365/2,参数!$B$1)</f>
        <v>108.703873240568</v>
      </c>
      <c r="R3801" s="25">
        <f ca="1">f_return(A3801,1,参数!$B$4,参数!$B$1)</f>
        <v>21.4288684260775</v>
      </c>
      <c r="S3801" s="25">
        <f ca="1">f_return(A3801,1,参数!$B$6,参数!$B$1)</f>
        <v>16.3419108821942</v>
      </c>
      <c r="T3801" t="str">
        <f>f_info_investtype(A3801)</f>
        <v>灵活配置型基金</v>
      </c>
      <c r="U3801" t="str">
        <f>f_info_fundmanager(A3801)</f>
        <v>阳琨</v>
      </c>
      <c r="V3801">
        <f>f_info_manager_onthepostdays(A3801,1)</f>
        <v>2862</v>
      </c>
      <c r="W3801" s="25">
        <f ca="1">f_return_1w(A3801,"0",参数!$B$2)</f>
        <v>-0.691857370941985</v>
      </c>
      <c r="X3801" s="25">
        <f>f_return_1m(A3801,"0",参数!$B$1)</f>
        <v>12.2914538644876</v>
      </c>
      <c r="Y3801" s="25">
        <f>f_return_3m(A3801,0,参数!$B$1)</f>
        <v>39.6865734858111</v>
      </c>
      <c r="Z3801" s="25">
        <f>f_return_6m(A3801,0,参数!B3800)</f>
        <v>26.7639902676399</v>
      </c>
      <c r="AA3801" t="str">
        <f>f_dq_status(A3801,参数!$B$1)</f>
        <v>开放申购|开放赎回</v>
      </c>
      <c r="AB3801" s="17">
        <f ca="1">f_risk_maxdownside(A3801,参数!$B$6,参数!$B$1)</f>
        <v>-32.1193727870511</v>
      </c>
      <c r="AC3801" s="17">
        <f ca="1">f_risk_maxdownside(A3801,参数!$B$4,参数!$B$1)</f>
        <v>-28.0428954423592</v>
      </c>
      <c r="AD3801" t="str">
        <f ca="1">f_risk_maxdownside_date(A3801,参数!$B$6,参数!$B$1)</f>
        <v>20171111-20190103</v>
      </c>
    </row>
    <row r="3802" spans="1:30">
      <c r="A3802" s="15" t="s">
        <v>3830</v>
      </c>
      <c r="B3802" t="str">
        <f>f_info_name(A3802)</f>
        <v>华安安顺</v>
      </c>
      <c r="C3802" t="str">
        <f>f_info_setupdate(A3802)</f>
        <v>2014-05-12</v>
      </c>
      <c r="D3802" s="16">
        <f t="shared" si="59"/>
        <v>2450</v>
      </c>
      <c r="F3802" s="17">
        <f>f_netasset_total(A3802,参数!$B$1,100000000)</f>
        <v>10.257056963</v>
      </c>
      <c r="G3802" s="17">
        <f ca="1">f_nav_adjustedreturn(A3802,参数!$B$2,参数!$B$1)</f>
        <v>90.0263852242744</v>
      </c>
      <c r="H3802" s="17">
        <f ca="1">f_nav_periodreturnrankingper(A3802,参数!$B$2,参数!$B$1,3)</f>
        <v>9.47591318157755</v>
      </c>
      <c r="I3802" s="17">
        <f ca="1">f_nav_adjustedreturn(A3802,参数!$B$3,参数!$B$2)</f>
        <v>27.6954177897574</v>
      </c>
      <c r="J3802" s="17">
        <f ca="1">f_nav_periodreturnrankingper(A3802,参数!$B$3,参数!$B$2,3)</f>
        <v>47.1571906354515</v>
      </c>
      <c r="K3802" s="17">
        <f ca="1">f_nav_adjustedreturn(A3802,参数!$B$4,参数!$B$3)</f>
        <v>-11.3500597371565</v>
      </c>
      <c r="L3802" s="17">
        <f ca="1">f_nav_periodreturnrankingper(A3802,参数!$B$4,参数!$B$3,3)</f>
        <v>43.196405648267</v>
      </c>
      <c r="M3802" s="17">
        <f ca="1">f_nav_adjustedreturn(A3802,参数!$B$5,参数!$B$4)</f>
        <v>18.9093484419263</v>
      </c>
      <c r="N3802" s="17">
        <f ca="1">f_nav_periodreturnrankingper(A3802,参数!$B$5,参数!$B$4,3)</f>
        <v>25.0591016548463</v>
      </c>
      <c r="O3802" s="17">
        <f ca="1">f_nav_adjustedreturn(A3802,参数!$B$6,参数!$B$5)</f>
        <v>14.9837133550489</v>
      </c>
      <c r="P3802" s="17">
        <f ca="1">f_nav_periodreturnrankingper(A3802,参数!$B$6,参数!$B$5,3)</f>
        <v>7.89115646258503</v>
      </c>
      <c r="Q3802" s="25">
        <f>f_return(A3802,1,参数!$B$1-365/2,参数!$B$1)</f>
        <v>69.8562879101703</v>
      </c>
      <c r="R3802" s="25">
        <f ca="1">f_return(A3802,1,参数!$B$4,参数!$B$1)</f>
        <v>29.0589258782817</v>
      </c>
      <c r="S3802" s="25">
        <f ca="1">f_return(A3802,1,参数!$B$6,参数!$B$1)</f>
        <v>23.9774380567787</v>
      </c>
      <c r="T3802" t="str">
        <f>f_info_investtype(A3802)</f>
        <v>灵活配置型基金</v>
      </c>
      <c r="U3802" t="str">
        <f>f_info_fundmanager(A3802)</f>
        <v>王斌,高钥群</v>
      </c>
      <c r="V3802">
        <f>f_info_manager_onthepostdays(A3802,1)</f>
        <v>461</v>
      </c>
      <c r="W3802" s="25">
        <f ca="1">f_return_1w(A3802,"0",参数!$B$2)</f>
        <v>-1.86431900569652</v>
      </c>
      <c r="X3802" s="25">
        <f>f_return_1m(A3802,"0",参数!$B$1)</f>
        <v>7.6854066985646</v>
      </c>
      <c r="Y3802" s="25">
        <f>f_return_3m(A3802,0,参数!$B$1)</f>
        <v>23.8308115543329</v>
      </c>
      <c r="Z3802" s="25">
        <f>f_return_6m(A3802,0,参数!B3801)</f>
        <v>20.0339558573854</v>
      </c>
      <c r="AA3802" t="str">
        <f>f_dq_status(A3802,参数!$B$1)</f>
        <v>开放申购|开放赎回</v>
      </c>
      <c r="AB3802" s="17">
        <f ca="1">f_risk_maxdownside(A3802,参数!$B$6,参数!$B$1)</f>
        <v>-17.5771971496437</v>
      </c>
      <c r="AC3802" s="17">
        <f ca="1">f_risk_maxdownside(A3802,参数!$B$4,参数!$B$1)</f>
        <v>-17.3317450863609</v>
      </c>
      <c r="AD3802" t="str">
        <f ca="1">f_risk_maxdownside_date(A3802,参数!$B$6,参数!$B$1)</f>
        <v>20180124-20181018</v>
      </c>
    </row>
    <row r="3803" spans="1:30">
      <c r="A3803" s="15" t="s">
        <v>3831</v>
      </c>
      <c r="B3803" t="str">
        <f>f_info_name(A3803)</f>
        <v>富国消费主题A</v>
      </c>
      <c r="C3803" t="str">
        <f>f_info_setupdate(A3803)</f>
        <v>2014-12-12</v>
      </c>
      <c r="D3803" s="16">
        <f t="shared" si="59"/>
        <v>2236</v>
      </c>
      <c r="F3803" s="17">
        <f>f_netasset_total(A3803,参数!$B$1,100000000)</f>
        <v>24.6225693696</v>
      </c>
      <c r="G3803" s="17">
        <f ca="1">f_nav_adjustedreturn(A3803,参数!$B$2,参数!$B$1)</f>
        <v>98.3061101028433</v>
      </c>
      <c r="H3803" s="17">
        <f ca="1">f_nav_periodreturnrankingper(A3803,参数!$B$2,参数!$B$1,3)</f>
        <v>10.7948969578018</v>
      </c>
      <c r="I3803" s="17">
        <f ca="1">f_nav_adjustedreturn(A3803,参数!$B$3,参数!$B$2)</f>
        <v>65.6312625250501</v>
      </c>
      <c r="J3803" s="17">
        <f ca="1">f_nav_periodreturnrankingper(A3803,参数!$B$3,参数!$B$2,3)</f>
        <v>12.9476584022039</v>
      </c>
      <c r="K3803" s="17">
        <f ca="1">f_nav_adjustedreturn(A3803,参数!$B$4,参数!$B$3)</f>
        <v>-18.2637182637183</v>
      </c>
      <c r="L3803" s="17">
        <f ca="1">f_nav_periodreturnrankingper(A3803,参数!$B$4,参数!$B$3,3)</f>
        <v>22.3367697594502</v>
      </c>
      <c r="M3803" s="17">
        <f ca="1">f_nav_adjustedreturn(A3803,参数!$B$5,参数!$B$4)</f>
        <v>14.2723880597015</v>
      </c>
      <c r="N3803" s="17">
        <f ca="1">f_nav_periodreturnrankingper(A3803,参数!$B$5,参数!$B$4,3)</f>
        <v>66.5369649805447</v>
      </c>
      <c r="O3803" s="17">
        <f ca="1">f_nav_adjustedreturn(A3803,参数!$B$6,参数!$B$5)</f>
        <v>-12.7642276422764</v>
      </c>
      <c r="P3803" s="17">
        <f ca="1">f_nav_periodreturnrankingper(A3803,参数!$B$6,参数!$B$5,3)</f>
        <v>92.4843423799582</v>
      </c>
      <c r="Q3803" s="25">
        <f>f_return(A3803,1,参数!$B$1-365/2,参数!$B$1)</f>
        <v>71.8478516768853</v>
      </c>
      <c r="R3803" s="25">
        <f ca="1">f_return(A3803,1,参数!$B$4,参数!$B$1)</f>
        <v>38.9421408953227</v>
      </c>
      <c r="S3803" s="25">
        <f ca="1">f_return(A3803,1,参数!$B$6,参数!$B$1)</f>
        <v>21.6319206918521</v>
      </c>
      <c r="T3803" t="str">
        <f>f_info_investtype(A3803)</f>
        <v>偏股混合型基金</v>
      </c>
      <c r="U3803" t="str">
        <f>f_info_fundmanager(A3803)</f>
        <v>王园园,刘莉莉</v>
      </c>
      <c r="V3803">
        <f>f_info_manager_onthepostdays(A3803,1)</f>
        <v>1336</v>
      </c>
      <c r="W3803" s="25">
        <f ca="1">f_return_1w(A3803,"0",参数!$B$2)</f>
        <v>-3.10668229777256</v>
      </c>
      <c r="X3803" s="25">
        <f>f_return_1m(A3803,"0",参数!$B$1)</f>
        <v>14.6153846153846</v>
      </c>
      <c r="Y3803" s="25">
        <f>f_return_3m(A3803,0,参数!$B$1)</f>
        <v>24.7811191473163</v>
      </c>
      <c r="Z3803" s="25">
        <f>f_return_6m(A3803,0,参数!B3802)</f>
        <v>26.3894139886578</v>
      </c>
      <c r="AA3803" t="str">
        <f>f_dq_status(A3803,参数!$B$1)</f>
        <v>开放申购|开放赎回</v>
      </c>
      <c r="AB3803" s="17">
        <f ca="1">f_risk_maxdownside(A3803,参数!$B$6,参数!$B$1)</f>
        <v>-34.7949080622348</v>
      </c>
      <c r="AC3803" s="17">
        <f ca="1">f_risk_maxdownside(A3803,参数!$B$4,参数!$B$1)</f>
        <v>-26.2989608313349</v>
      </c>
      <c r="AD3803" t="str">
        <f ca="1">f_risk_maxdownside_date(A3803,参数!$B$6,参数!$B$1)</f>
        <v>20160628-20181030</v>
      </c>
    </row>
    <row r="3804" spans="1:30">
      <c r="A3804" s="15" t="s">
        <v>3832</v>
      </c>
      <c r="B3804" t="str">
        <f>f_info_name(A3804)</f>
        <v>华夏兴和</v>
      </c>
      <c r="C3804" t="str">
        <f>f_info_setupdate(A3804)</f>
        <v>2014-05-30</v>
      </c>
      <c r="D3804" s="16">
        <f t="shared" si="59"/>
        <v>2432</v>
      </c>
      <c r="F3804" s="17">
        <f>f_netasset_total(A3804,参数!$B$1,100000000)</f>
        <v>7.7131137169</v>
      </c>
      <c r="G3804" s="17">
        <f ca="1">f_nav_adjustedreturn(A3804,参数!$B$2,参数!$B$1)</f>
        <v>75.9402985074627</v>
      </c>
      <c r="H3804" s="17">
        <f ca="1">f_nav_periodreturnrankingper(A3804,参数!$B$2,参数!$B$1,3)</f>
        <v>19.4812069878242</v>
      </c>
      <c r="I3804" s="17">
        <f ca="1">f_nav_adjustedreturn(A3804,参数!$B$3,参数!$B$2)</f>
        <v>37.9736408566722</v>
      </c>
      <c r="J3804" s="17">
        <f ca="1">f_nav_periodreturnrankingper(A3804,参数!$B$3,参数!$B$2,3)</f>
        <v>32.4414715719064</v>
      </c>
      <c r="K3804" s="17">
        <f ca="1">f_nav_adjustedreturn(A3804,参数!$B$4,参数!$B$3)</f>
        <v>-18.0283592167454</v>
      </c>
      <c r="L3804" s="17">
        <f ca="1">f_nav_periodreturnrankingper(A3804,参数!$B$4,参数!$B$3,3)</f>
        <v>58.9858793324775</v>
      </c>
      <c r="M3804" s="17">
        <f ca="1">f_nav_adjustedreturn(A3804,参数!$B$5,参数!$B$4)</f>
        <v>3.64912280701754</v>
      </c>
      <c r="N3804" s="17">
        <f ca="1">f_nav_periodreturnrankingper(A3804,参数!$B$5,参数!$B$4,3)</f>
        <v>81.5602836879433</v>
      </c>
      <c r="O3804" s="17">
        <f ca="1">f_nav_adjustedreturn(A3804,参数!$B$6,参数!$B$5)</f>
        <v>-6.38157894736843</v>
      </c>
      <c r="P3804" s="17">
        <f ca="1">f_nav_periodreturnrankingper(A3804,参数!$B$6,参数!$B$5,3)</f>
        <v>89.7959183673469</v>
      </c>
      <c r="Q3804" s="25">
        <f>f_return(A3804,1,参数!$B$1-365/2,参数!$B$1)</f>
        <v>79.392859611861</v>
      </c>
      <c r="R3804" s="25">
        <f ca="1">f_return(A3804,1,参数!$B$4,参数!$B$1)</f>
        <v>25.7527454981165</v>
      </c>
      <c r="S3804" s="25">
        <f ca="1">f_return(A3804,1,参数!$B$6,参数!$B$1)</f>
        <v>14.1417053402104</v>
      </c>
      <c r="T3804" t="str">
        <f>f_info_investtype(A3804)</f>
        <v>灵活配置型基金</v>
      </c>
      <c r="U3804" t="str">
        <f>f_info_fundmanager(A3804)</f>
        <v>李彦</v>
      </c>
      <c r="V3804">
        <f>f_info_manager_onthepostdays(A3804,1)</f>
        <v>244</v>
      </c>
      <c r="W3804" s="25">
        <f ca="1">f_return_1w(A3804,"0",参数!$B$2)</f>
        <v>-3.23512420566148</v>
      </c>
      <c r="X3804" s="25">
        <f>f_return_1m(A3804,"0",参数!$B$1)</f>
        <v>9.18858836606151</v>
      </c>
      <c r="Y3804" s="25">
        <f>f_return_3m(A3804,0,参数!$B$1)</f>
        <v>16.2066246056782</v>
      </c>
      <c r="Z3804" s="25">
        <f>f_return_6m(A3804,0,参数!B3803)</f>
        <v>20.0932598558711</v>
      </c>
      <c r="AA3804" t="str">
        <f>f_dq_status(A3804,参数!$B$1)</f>
        <v>开放申购|开放赎回</v>
      </c>
      <c r="AB3804" s="17">
        <f ca="1">f_risk_maxdownside(A3804,参数!$B$6,参数!$B$1)</f>
        <v>-33.0205278592375</v>
      </c>
      <c r="AC3804" s="17">
        <f ca="1">f_risk_maxdownside(A3804,参数!$B$4,参数!$B$1)</f>
        <v>-25.7477243172952</v>
      </c>
      <c r="AD3804" t="str">
        <f ca="1">f_risk_maxdownside_date(A3804,参数!$B$6,参数!$B$1)</f>
        <v>20170914-20190103</v>
      </c>
    </row>
    <row r="3805" spans="1:30">
      <c r="A3805" s="15" t="s">
        <v>3833</v>
      </c>
      <c r="B3805" t="str">
        <f>f_info_name(A3805)</f>
        <v>长信电子信息行业量化</v>
      </c>
      <c r="C3805" t="str">
        <f>f_info_setupdate(A3805)</f>
        <v>2016-07-27</v>
      </c>
      <c r="D3805" s="16">
        <f t="shared" si="59"/>
        <v>1643</v>
      </c>
      <c r="F3805" s="17">
        <f>f_netasset_total(A3805,参数!$B$1,100000000)</f>
        <v>2.346146194</v>
      </c>
      <c r="G3805" s="17">
        <f ca="1">f_nav_adjustedreturn(A3805,参数!$B$2,参数!$B$1)</f>
        <v>52.1611001964637</v>
      </c>
      <c r="H3805" s="17">
        <f ca="1">f_nav_periodreturnrankingper(A3805,参数!$B$2,参数!$B$1,3)</f>
        <v>42.350449973531</v>
      </c>
      <c r="I3805" s="17">
        <f ca="1">f_nav_adjustedreturn(A3805,参数!$B$3,参数!$B$2)</f>
        <v>66.6121112929624</v>
      </c>
      <c r="J3805" s="17">
        <f ca="1">f_nav_periodreturnrankingper(A3805,参数!$B$3,参数!$B$2,3)</f>
        <v>6.02006688963211</v>
      </c>
      <c r="K3805" s="17">
        <f ca="1">f_nav_adjustedreturn(A3805,参数!$B$4,参数!$B$3)</f>
        <v>-27.7777777777778</v>
      </c>
      <c r="L3805" s="17">
        <f ca="1">f_nav_periodreturnrankingper(A3805,参数!$B$4,参数!$B$3,3)</f>
        <v>90.2439024390244</v>
      </c>
      <c r="M3805" s="17">
        <f ca="1">f_nav_adjustedreturn(A3805,参数!$B$5,参数!$B$4)</f>
        <v>-7.05622932745315</v>
      </c>
      <c r="N3805" s="17">
        <f ca="1">f_nav_periodreturnrankingper(A3805,参数!$B$5,参数!$B$4,3)</f>
        <v>96.9267139479905</v>
      </c>
      <c r="O3805" s="17">
        <f ca="1">f_nav_adjustedreturn(A3805,参数!$B$6,参数!$B$5)</f>
        <v>0</v>
      </c>
      <c r="P3805" s="17">
        <f ca="1">f_nav_periodreturnrankingper(A3805,参数!$B$6,参数!$B$5,3)</f>
        <v>0</v>
      </c>
      <c r="Q3805" s="25">
        <f>f_return(A3805,1,参数!$B$1-365/2,参数!$B$1)</f>
        <v>35.5090196844815</v>
      </c>
      <c r="R3805" s="25">
        <f ca="1">f_return(A3805,1,参数!$B$4,参数!$B$1)</f>
        <v>22.3152087214977</v>
      </c>
      <c r="S3805" s="25">
        <f ca="1">f_return(A3805,1,参数!$B$6,参数!$B$1)</f>
        <v>0</v>
      </c>
      <c r="T3805" t="str">
        <f>f_info_investtype(A3805)</f>
        <v>灵活配置型基金</v>
      </c>
      <c r="U3805" t="str">
        <f>f_info_fundmanager(A3805)</f>
        <v>左金保</v>
      </c>
      <c r="V3805">
        <f>f_info_manager_onthepostdays(A3805,1)</f>
        <v>1660</v>
      </c>
      <c r="W3805" s="25">
        <f ca="1">f_return_1w(A3805,"0",参数!$B$2)</f>
        <v>1.49551345962115</v>
      </c>
      <c r="X3805" s="25">
        <f>f_return_1m(A3805,"0",参数!$B$1)</f>
        <v>15.1672862453532</v>
      </c>
      <c r="Y3805" s="25">
        <f>f_return_3m(A3805,0,参数!$B$1)</f>
        <v>17.3484848484848</v>
      </c>
      <c r="Z3805" s="25">
        <f>f_return_6m(A3805,0,参数!B3804)</f>
        <v>5.56760665220535</v>
      </c>
      <c r="AA3805" t="str">
        <f>f_dq_status(A3805,参数!$B$1)</f>
        <v>开放申购|开放赎回</v>
      </c>
      <c r="AB3805" s="17">
        <f ca="1">f_risk_maxdownside(A3805,参数!$B$6,参数!$B$1)</f>
        <v>-44.9559255631734</v>
      </c>
      <c r="AC3805" s="17">
        <f ca="1">f_risk_maxdownside(A3805,参数!$B$4,参数!$B$1)</f>
        <v>-37.0660694288914</v>
      </c>
      <c r="AD3805" t="str">
        <f ca="1">f_risk_maxdownside_date(A3805,参数!$B$6,参数!$B$1)</f>
        <v>20161123-20181016</v>
      </c>
    </row>
    <row r="3806" spans="1:30">
      <c r="A3806" s="15" t="s">
        <v>3834</v>
      </c>
      <c r="B3806" t="str">
        <f>f_info_name(A3806)</f>
        <v>长信利发</v>
      </c>
      <c r="C3806" t="str">
        <f>f_info_setupdate(A3806)</f>
        <v>2016-06-28</v>
      </c>
      <c r="D3806" s="16">
        <f t="shared" si="59"/>
        <v>1672</v>
      </c>
      <c r="F3806" s="17">
        <f>f_netasset_total(A3806,参数!$B$1,100000000)</f>
        <v>13.5159828895</v>
      </c>
      <c r="G3806" s="17">
        <f ca="1">f_nav_adjustedreturn(A3806,参数!$B$2,参数!$B$1)</f>
        <v>17.2206832871653</v>
      </c>
      <c r="H3806" s="17">
        <f ca="1">f_nav_periodreturnrankingper(A3806,参数!$B$2,参数!$B$1,3)</f>
        <v>18.8679245283019</v>
      </c>
      <c r="I3806" s="17">
        <f ca="1">f_nav_adjustedreturn(A3806,参数!$B$3,参数!$B$2)</f>
        <v>10.5007140084058</v>
      </c>
      <c r="J3806" s="17">
        <f ca="1">f_nav_periodreturnrankingper(A3806,参数!$B$3,参数!$B$2,3)</f>
        <v>36.3829787234043</v>
      </c>
      <c r="K3806" s="17">
        <f ca="1">f_nav_adjustedreturn(A3806,参数!$B$4,参数!$B$3)</f>
        <v>1.92269376369794</v>
      </c>
      <c r="L3806" s="17">
        <f ca="1">f_nav_periodreturnrankingper(A3806,参数!$B$4,参数!$B$3,3)</f>
        <v>38.9021479713604</v>
      </c>
      <c r="M3806" s="17">
        <f ca="1">f_nav_adjustedreturn(A3806,参数!$B$5,参数!$B$4)</f>
        <v>0</v>
      </c>
      <c r="N3806" s="17">
        <f ca="1">f_nav_periodreturnrankingper(A3806,参数!$B$5,参数!$B$4,3)</f>
        <v>92.8176795580111</v>
      </c>
      <c r="O3806" s="17">
        <f ca="1">f_nav_adjustedreturn(A3806,参数!$B$6,参数!$B$5)</f>
        <v>0</v>
      </c>
      <c r="P3806" s="17">
        <f ca="1">f_nav_periodreturnrankingper(A3806,参数!$B$6,参数!$B$5,3)</f>
        <v>0</v>
      </c>
      <c r="Q3806" s="25">
        <f>f_return(A3806,1,参数!$B$1-365/2,参数!$B$1)</f>
        <v>14.737282052423</v>
      </c>
      <c r="R3806" s="25">
        <f ca="1">f_return(A3806,1,参数!$B$4,参数!$B$1)</f>
        <v>9.69244520596391</v>
      </c>
      <c r="S3806" s="25">
        <f ca="1">f_return(A3806,1,参数!$B$6,参数!$B$1)</f>
        <v>0</v>
      </c>
      <c r="T3806" t="str">
        <f>f_info_investtype(A3806)</f>
        <v>混合债券型二级基金</v>
      </c>
      <c r="U3806" t="str">
        <f>f_info_fundmanager(A3806)</f>
        <v>黄韵,朱垚,程放</v>
      </c>
      <c r="V3806">
        <f>f_info_manager_onthepostdays(A3806,1)</f>
        <v>1056</v>
      </c>
      <c r="W3806" s="25">
        <f ca="1">f_return_1w(A3806,"0",参数!$B$2)</f>
        <v>-0.514422193643213</v>
      </c>
      <c r="X3806" s="25">
        <f>f_return_1m(A3806,"0",参数!$B$1)</f>
        <v>3.03546790033277</v>
      </c>
      <c r="Y3806" s="25">
        <f>f_return_3m(A3806,0,参数!$B$1)</f>
        <v>6.26098602159538</v>
      </c>
      <c r="Z3806" s="25">
        <f>f_return_6m(A3806,0,参数!B3805)</f>
        <v>6.12889812889813</v>
      </c>
      <c r="AA3806" t="str">
        <f>f_dq_status(A3806,参数!$B$1)</f>
        <v>开放申购|开放赎回</v>
      </c>
      <c r="AB3806" s="17">
        <f ca="1">f_risk_maxdownside(A3806,参数!$B$6,参数!$B$1)</f>
        <v>-3.08335765003405</v>
      </c>
      <c r="AC3806" s="17">
        <f ca="1">f_risk_maxdownside(A3806,参数!$B$4,参数!$B$1)</f>
        <v>-3.07079646017698</v>
      </c>
      <c r="AD3806" t="str">
        <f ca="1">f_risk_maxdownside_date(A3806,参数!$B$6,参数!$B$1)</f>
        <v>20161111-20171123,20161111-20171127</v>
      </c>
    </row>
    <row r="3807" spans="1:30">
      <c r="A3807" s="15" t="s">
        <v>3835</v>
      </c>
      <c r="B3807" t="str">
        <f>f_info_name(A3807)</f>
        <v>长信创新驱动</v>
      </c>
      <c r="C3807" t="str">
        <f>f_info_setupdate(A3807)</f>
        <v>2016-09-29</v>
      </c>
      <c r="D3807" s="16">
        <f t="shared" si="59"/>
        <v>1579</v>
      </c>
      <c r="F3807" s="17">
        <f>f_netasset_total(A3807,参数!$B$1,100000000)</f>
        <v>0.4882462919</v>
      </c>
      <c r="G3807" s="17">
        <f ca="1">f_nav_adjustedreturn(A3807,参数!$B$2,参数!$B$1)</f>
        <v>41.296928327645</v>
      </c>
      <c r="H3807" s="17">
        <f ca="1">f_nav_periodreturnrankingper(A3807,参数!$B$2,参数!$B$1,3)</f>
        <v>82.5980392156863</v>
      </c>
      <c r="I3807" s="17">
        <f ca="1">f_nav_adjustedreturn(A3807,参数!$B$3,参数!$B$2)</f>
        <v>46.5</v>
      </c>
      <c r="J3807" s="17">
        <f ca="1">f_nav_periodreturnrankingper(A3807,参数!$B$3,参数!$B$2,3)</f>
        <v>49.2625368731563</v>
      </c>
      <c r="K3807" s="17">
        <f ca="1">f_nav_adjustedreturn(A3807,参数!$B$4,参数!$B$3)</f>
        <v>-17.6276771004942</v>
      </c>
      <c r="L3807" s="17">
        <f ca="1">f_nav_periodreturnrankingper(A3807,参数!$B$4,参数!$B$3,3)</f>
        <v>17.8181818181818</v>
      </c>
      <c r="M3807" s="17">
        <f ca="1">f_nav_adjustedreturn(A3807,参数!$B$5,参数!$B$4)</f>
        <v>24.896694214876</v>
      </c>
      <c r="N3807" s="17">
        <f ca="1">f_nav_periodreturnrankingper(A3807,参数!$B$5,参数!$B$4,3)</f>
        <v>39.2156862745098</v>
      </c>
      <c r="O3807" s="17">
        <f ca="1">f_nav_adjustedreturn(A3807,参数!$B$6,参数!$B$5)</f>
        <v>0</v>
      </c>
      <c r="P3807" s="17">
        <f ca="1">f_nav_periodreturnrankingper(A3807,参数!$B$6,参数!$B$5,3)</f>
        <v>0</v>
      </c>
      <c r="Q3807" s="25">
        <f>f_return(A3807,1,参数!$B$1-365/2,参数!$B$1)</f>
        <v>27.6926543919425</v>
      </c>
      <c r="R3807" s="25">
        <f ca="1">f_return(A3807,1,参数!$B$4,参数!$B$1)</f>
        <v>19.4483262984475</v>
      </c>
      <c r="S3807" s="25">
        <f ca="1">f_return(A3807,1,参数!$B$6,参数!$B$1)</f>
        <v>0</v>
      </c>
      <c r="T3807" t="str">
        <f>f_info_investtype(A3807)</f>
        <v>普通股票型基金</v>
      </c>
      <c r="U3807" t="str">
        <f>f_info_fundmanager(A3807)</f>
        <v>沈佳</v>
      </c>
      <c r="V3807">
        <f>f_info_manager_onthepostdays(A3807,1)</f>
        <v>427</v>
      </c>
      <c r="W3807" s="25">
        <f ca="1">f_return_1w(A3807,"0",参数!$B$2)</f>
        <v>2.23307745987439</v>
      </c>
      <c r="X3807" s="25">
        <f>f_return_1m(A3807,"0",参数!$B$1)</f>
        <v>15.7070989379542</v>
      </c>
      <c r="Y3807" s="25">
        <f>f_return_3m(A3807,0,参数!$B$1)</f>
        <v>22.3404255319149</v>
      </c>
      <c r="Z3807" s="25">
        <f>f_return_6m(A3807,0,参数!B3806)</f>
        <v>10.8034744842562</v>
      </c>
      <c r="AA3807" t="str">
        <f>f_dq_status(A3807,参数!$B$1)</f>
        <v>开放申购|开放赎回</v>
      </c>
      <c r="AB3807" s="17">
        <f ca="1">f_risk_maxdownside(A3807,参数!$B$6,参数!$B$1)</f>
        <v>-24.4783306581059</v>
      </c>
      <c r="AC3807" s="17">
        <f ca="1">f_risk_maxdownside(A3807,参数!$B$4,参数!$B$1)</f>
        <v>-24.4783306581059</v>
      </c>
      <c r="AD3807" t="str">
        <f ca="1">f_risk_maxdownside_date(A3807,参数!$B$6,参数!$B$1)</f>
        <v>20180313-20190103</v>
      </c>
    </row>
    <row r="3808" spans="1:30">
      <c r="A3808" s="15" t="s">
        <v>3836</v>
      </c>
      <c r="B3808" t="str">
        <f>f_info_name(A3808)</f>
        <v>长信先锐A</v>
      </c>
      <c r="C3808" t="str">
        <f>f_info_setupdate(A3808)</f>
        <v>2020-01-23</v>
      </c>
      <c r="D3808" s="16">
        <f t="shared" si="59"/>
        <v>368</v>
      </c>
      <c r="F3808" s="17">
        <f>f_netasset_total(A3808,参数!$B$1,100000000)</f>
        <v>7.377098016</v>
      </c>
      <c r="G3808" s="17">
        <f ca="1">f_nav_adjustedreturn(A3808,参数!$B$2,参数!$B$1)</f>
        <v>16.1180178602696</v>
      </c>
      <c r="H3808" s="17">
        <f ca="1">f_nav_periodreturnrankingper(A3808,参数!$B$2,参数!$B$1,3)</f>
        <v>50.8021390374332</v>
      </c>
      <c r="I3808" s="17">
        <f ca="1">f_nav_adjustedreturn(A3808,参数!$B$3,参数!$B$2)</f>
        <v>0</v>
      </c>
      <c r="J3808" s="17">
        <f ca="1">f_nav_periodreturnrankingper(A3808,参数!$B$3,参数!$B$2,3)</f>
        <v>0</v>
      </c>
      <c r="K3808" s="17">
        <f ca="1">f_nav_adjustedreturn(A3808,参数!$B$4,参数!$B$3)</f>
        <v>0</v>
      </c>
      <c r="L3808" s="17">
        <f ca="1">f_nav_periodreturnrankingper(A3808,参数!$B$4,参数!$B$3,3)</f>
        <v>0</v>
      </c>
      <c r="M3808" s="17">
        <f ca="1">f_nav_adjustedreturn(A3808,参数!$B$5,参数!$B$4)</f>
        <v>0</v>
      </c>
      <c r="N3808" s="17">
        <f ca="1">f_nav_periodreturnrankingper(A3808,参数!$B$5,参数!$B$4,3)</f>
        <v>0</v>
      </c>
      <c r="O3808" s="17">
        <f ca="1">f_nav_adjustedreturn(A3808,参数!$B$6,参数!$B$5)</f>
        <v>0</v>
      </c>
      <c r="P3808" s="17">
        <f ca="1">f_nav_periodreturnrankingper(A3808,参数!$B$6,参数!$B$5,3)</f>
        <v>0</v>
      </c>
      <c r="Q3808" s="25">
        <f>f_return(A3808,1,参数!$B$1-365/2,参数!$B$1)</f>
        <v>21.6567580513236</v>
      </c>
      <c r="R3808" s="25">
        <f ca="1">f_return(A3808,1,参数!$B$4,参数!$B$1)</f>
        <v>0</v>
      </c>
      <c r="S3808" s="25">
        <f ca="1">f_return(A3808,1,参数!$B$6,参数!$B$1)</f>
        <v>0</v>
      </c>
      <c r="T3808" t="str">
        <f>f_info_investtype(A3808)</f>
        <v>偏债混合型基金</v>
      </c>
      <c r="U3808" t="str">
        <f>f_info_fundmanager(A3808)</f>
        <v>吴晖</v>
      </c>
      <c r="V3808">
        <f>f_info_manager_onthepostdays(A3808,1)</f>
        <v>385</v>
      </c>
      <c r="W3808" s="25">
        <f ca="1">f_return_1w(A3808,"0",参数!$B$2)</f>
        <v>0</v>
      </c>
      <c r="X3808" s="25">
        <f>f_return_1m(A3808,"0",参数!$B$1)</f>
        <v>4.43307086614173</v>
      </c>
      <c r="Y3808" s="25">
        <f>f_return_3m(A3808,0,参数!$B$1)</f>
        <v>7.40140902097335</v>
      </c>
      <c r="Z3808" s="25">
        <f>f_return_6m(A3808,0,参数!B3807)</f>
        <v>9.09164836952101</v>
      </c>
      <c r="AA3808" t="str">
        <f>f_dq_status(A3808,参数!$B$1)</f>
        <v>暂停大额申购|开放赎回</v>
      </c>
      <c r="AB3808" s="17">
        <f ca="1">f_risk_maxdownside(A3808,参数!$B$6,参数!$B$1)</f>
        <v>-6.05752099770935</v>
      </c>
      <c r="AC3808" s="17">
        <f ca="1">f_risk_maxdownside(A3808,参数!$B$4,参数!$B$1)</f>
        <v>-6.05752099770935</v>
      </c>
      <c r="AD3808" t="str">
        <f ca="1">f_risk_maxdownside_date(A3808,参数!$B$6,参数!$B$1)</f>
        <v>20200226-20200323</v>
      </c>
    </row>
    <row r="3809" spans="1:30">
      <c r="A3809" s="15" t="s">
        <v>3837</v>
      </c>
      <c r="B3809" t="str">
        <f>f_info_name(A3809)</f>
        <v>长信利保A</v>
      </c>
      <c r="C3809" t="str">
        <f>f_info_setupdate(A3809)</f>
        <v>2015-11-16</v>
      </c>
      <c r="D3809" s="16">
        <f t="shared" si="59"/>
        <v>1897</v>
      </c>
      <c r="F3809" s="17">
        <f>f_netasset_total(A3809,参数!$B$1,100000000)</f>
        <v>1.1316440693</v>
      </c>
      <c r="G3809" s="17">
        <f ca="1">f_nav_adjustedreturn(A3809,参数!$B$2,参数!$B$1)</f>
        <v>1.8606054510711</v>
      </c>
      <c r="H3809" s="17">
        <f ca="1">f_nav_periodreturnrankingper(A3809,参数!$B$2,参数!$B$1,3)</f>
        <v>93.0188679245283</v>
      </c>
      <c r="I3809" s="17">
        <f ca="1">f_nav_adjustedreturn(A3809,参数!$B$3,参数!$B$2)</f>
        <v>4.99472016895459</v>
      </c>
      <c r="J3809" s="17">
        <f ca="1">f_nav_periodreturnrankingper(A3809,参数!$B$3,参数!$B$2,3)</f>
        <v>79.3617021276596</v>
      </c>
      <c r="K3809" s="17">
        <f ca="1">f_nav_adjustedreturn(A3809,参数!$B$4,参数!$B$3)</f>
        <v>-1.0656080234016</v>
      </c>
      <c r="L3809" s="17">
        <f ca="1">f_nav_periodreturnrankingper(A3809,参数!$B$4,参数!$B$3,3)</f>
        <v>58.472553699284</v>
      </c>
      <c r="M3809" s="17">
        <f ca="1">f_nav_adjustedreturn(A3809,参数!$B$5,参数!$B$4)</f>
        <v>2.71342771342771</v>
      </c>
      <c r="N3809" s="17">
        <f ca="1">f_nav_periodreturnrankingper(A3809,参数!$B$5,参数!$B$4,3)</f>
        <v>65.1933701657459</v>
      </c>
      <c r="O3809" s="17">
        <f ca="1">f_nav_adjustedreturn(A3809,参数!$B$6,参数!$B$5)</f>
        <v>-3.10455819748727</v>
      </c>
      <c r="P3809" s="17">
        <f ca="1">f_nav_periodreturnrankingper(A3809,参数!$B$6,参数!$B$5,3)</f>
        <v>89.4067796610169</v>
      </c>
      <c r="Q3809" s="25">
        <f>f_return(A3809,1,参数!$B$1-365/2,参数!$B$1)</f>
        <v>0.966698130545018</v>
      </c>
      <c r="R3809" s="25">
        <f ca="1">f_return(A3809,1,参数!$B$4,参数!$B$1)</f>
        <v>1.89812901390396</v>
      </c>
      <c r="S3809" s="25">
        <f ca="1">f_return(A3809,1,参数!$B$6,参数!$B$1)</f>
        <v>1.01030388337491</v>
      </c>
      <c r="T3809" t="str">
        <f>f_info_investtype(A3809)</f>
        <v>混合债券型二级基金</v>
      </c>
      <c r="U3809" t="str">
        <f>f_info_fundmanager(A3809)</f>
        <v>冯彬</v>
      </c>
      <c r="V3809">
        <f>f_info_manager_onthepostdays(A3809,1)</f>
        <v>489</v>
      </c>
      <c r="W3809" s="25">
        <f ca="1">f_return_1w(A3809,"0",参数!$B$2)</f>
        <v>0.110753121224324</v>
      </c>
      <c r="X3809" s="25">
        <f>f_return_1m(A3809,"0",参数!$B$1)</f>
        <v>0.625931445603574</v>
      </c>
      <c r="Y3809" s="25">
        <f>f_return_3m(A3809,0,参数!$B$1)</f>
        <v>-0.177409816676525</v>
      </c>
      <c r="Z3809" s="25">
        <f>f_return_6m(A3809,0,参数!B3808)</f>
        <v>0.0494853523357032</v>
      </c>
      <c r="AA3809" t="str">
        <f>f_dq_status(A3809,参数!$B$1)</f>
        <v>开放申购|开放赎回</v>
      </c>
      <c r="AB3809" s="17">
        <f ca="1">f_risk_maxdownside(A3809,参数!$B$6,参数!$B$1)</f>
        <v>-10.1983002832861</v>
      </c>
      <c r="AC3809" s="17">
        <f ca="1">f_risk_maxdownside(A3809,参数!$B$4,参数!$B$1)</f>
        <v>-9.86087133136997</v>
      </c>
      <c r="AD3809" t="str">
        <f ca="1">f_risk_maxdownside_date(A3809,参数!$B$6,参数!$B$1)</f>
        <v>20170907-20181016</v>
      </c>
    </row>
    <row r="3810" spans="1:30">
      <c r="A3810" s="15" t="s">
        <v>3838</v>
      </c>
      <c r="B3810" t="str">
        <f>f_info_name(A3810)</f>
        <v>长信利信A</v>
      </c>
      <c r="C3810" t="str">
        <f>f_info_setupdate(A3810)</f>
        <v>2016-11-10</v>
      </c>
      <c r="D3810" s="16">
        <f t="shared" si="59"/>
        <v>1537</v>
      </c>
      <c r="F3810" s="17">
        <f>f_netasset_total(A3810,参数!$B$1,100000000)</f>
        <v>7.3647365011</v>
      </c>
      <c r="G3810" s="17">
        <f ca="1">f_nav_adjustedreturn(A3810,参数!$B$2,参数!$B$1)</f>
        <v>27.1992818671454</v>
      </c>
      <c r="H3810" s="17">
        <f ca="1">f_nav_periodreturnrankingper(A3810,参数!$B$2,参数!$B$1,3)</f>
        <v>66.7019587083113</v>
      </c>
      <c r="I3810" s="17">
        <f ca="1">f_nav_adjustedreturn(A3810,参数!$B$3,参数!$B$2)</f>
        <v>8.47127555988319</v>
      </c>
      <c r="J3810" s="17">
        <f ca="1">f_nav_periodreturnrankingper(A3810,参数!$B$3,参数!$B$2,3)</f>
        <v>86.2876254180602</v>
      </c>
      <c r="K3810" s="17">
        <f ca="1">f_nav_adjustedreturn(A3810,参数!$B$4,参数!$B$3)</f>
        <v>-0.676982591876215</v>
      </c>
      <c r="L3810" s="17">
        <f ca="1">f_nav_periodreturnrankingper(A3810,参数!$B$4,参数!$B$3,3)</f>
        <v>21.0526315789474</v>
      </c>
      <c r="M3810" s="17">
        <f ca="1">f_nav_adjustedreturn(A3810,参数!$B$5,参数!$B$4)</f>
        <v>9.99476064257027</v>
      </c>
      <c r="N3810" s="17">
        <f ca="1">f_nav_periodreturnrankingper(A3810,参数!$B$5,参数!$B$4,3)</f>
        <v>52.4034672970843</v>
      </c>
      <c r="O3810" s="17">
        <f ca="1">f_nav_adjustedreturn(A3810,参数!$B$6,参数!$B$5)</f>
        <v>0</v>
      </c>
      <c r="P3810" s="17">
        <f ca="1">f_nav_periodreturnrankingper(A3810,参数!$B$6,参数!$B$5,3)</f>
        <v>0</v>
      </c>
      <c r="Q3810" s="25">
        <f>f_return(A3810,1,参数!$B$1-365/2,参数!$B$1)</f>
        <v>30.5108349214248</v>
      </c>
      <c r="R3810" s="25">
        <f ca="1">f_return(A3810,1,参数!$B$4,参数!$B$1)</f>
        <v>11.0643850534012</v>
      </c>
      <c r="S3810" s="25">
        <f ca="1">f_return(A3810,1,参数!$B$6,参数!$B$1)</f>
        <v>0</v>
      </c>
      <c r="T3810" t="str">
        <f>f_info_investtype(A3810)</f>
        <v>灵活配置型基金</v>
      </c>
      <c r="U3810" t="str">
        <f>f_info_fundmanager(A3810)</f>
        <v>黄韵</v>
      </c>
      <c r="V3810">
        <f>f_info_manager_onthepostdays(A3810,1)</f>
        <v>657</v>
      </c>
      <c r="W3810" s="25">
        <f ca="1">f_return_1w(A3810,"0",参数!$B$2)</f>
        <v>-0.801424755120197</v>
      </c>
      <c r="X3810" s="25">
        <f>f_return_1m(A3810,"0",参数!$B$1)</f>
        <v>4.73022912047304</v>
      </c>
      <c r="Y3810" s="25">
        <f>f_return_3m(A3810,0,参数!$B$1)</f>
        <v>9.42084942084944</v>
      </c>
      <c r="Z3810" s="25">
        <f>f_return_6m(A3810,0,参数!B3809)</f>
        <v>13.5177865612648</v>
      </c>
      <c r="AA3810" t="str">
        <f>f_dq_status(A3810,参数!$B$1)</f>
        <v>暂停大额申购|开放赎回</v>
      </c>
      <c r="AB3810" s="17">
        <f ca="1">f_risk_maxdownside(A3810,参数!$B$6,参数!$B$1)</f>
        <v>-14.7969052224371</v>
      </c>
      <c r="AC3810" s="17">
        <f ca="1">f_risk_maxdownside(A3810,参数!$B$4,参数!$B$1)</f>
        <v>-14.7969052224371</v>
      </c>
      <c r="AD3810" t="str">
        <f ca="1">f_risk_maxdownside_date(A3810,参数!$B$6,参数!$B$1)</f>
        <v>20180123-20181018</v>
      </c>
    </row>
    <row r="3811" spans="1:30">
      <c r="A3811" s="15" t="s">
        <v>3839</v>
      </c>
      <c r="B3811" t="str">
        <f>f_info_name(A3811)</f>
        <v>长信利泰A</v>
      </c>
      <c r="C3811" t="str">
        <f>f_info_setupdate(A3811)</f>
        <v>2016-03-23</v>
      </c>
      <c r="D3811" s="16">
        <f t="shared" si="59"/>
        <v>1769</v>
      </c>
      <c r="F3811" s="17">
        <f>f_netasset_total(A3811,参数!$B$1,100000000)</f>
        <v>16.2884553175</v>
      </c>
      <c r="G3811" s="17">
        <f ca="1">f_nav_adjustedreturn(A3811,参数!$B$2,参数!$B$1)</f>
        <v>19.8900931155549</v>
      </c>
      <c r="H3811" s="17">
        <f ca="1">f_nav_periodreturnrankingper(A3811,参数!$B$2,参数!$B$1,3)</f>
        <v>77.6071995764955</v>
      </c>
      <c r="I3811" s="17">
        <f ca="1">f_nav_adjustedreturn(A3811,参数!$B$3,参数!$B$2)</f>
        <v>24.792837413087</v>
      </c>
      <c r="J3811" s="17">
        <f ca="1">f_nav_periodreturnrankingper(A3811,参数!$B$3,参数!$B$2,3)</f>
        <v>51.2820512820513</v>
      </c>
      <c r="K3811" s="17">
        <f ca="1">f_nav_adjustedreturn(A3811,参数!$B$4,参数!$B$3)</f>
        <v>2.03109815354715</v>
      </c>
      <c r="L3811" s="17">
        <f ca="1">f_nav_periodreturnrankingper(A3811,参数!$B$4,参数!$B$3,3)</f>
        <v>10.2695763799743</v>
      </c>
      <c r="M3811" s="17">
        <f ca="1">f_nav_adjustedreturn(A3811,参数!$B$5,参数!$B$4)</f>
        <v>2.68656716417913</v>
      </c>
      <c r="N3811" s="17">
        <f ca="1">f_nav_periodreturnrankingper(A3811,参数!$B$5,参数!$B$4,3)</f>
        <v>85.6579984239559</v>
      </c>
      <c r="O3811" s="17">
        <f ca="1">f_nav_adjustedreturn(A3811,参数!$B$6,参数!$B$5)</f>
        <v>0</v>
      </c>
      <c r="P3811" s="17">
        <f ca="1">f_nav_periodreturnrankingper(A3811,参数!$B$6,参数!$B$5,3)</f>
        <v>0</v>
      </c>
      <c r="Q3811" s="25">
        <f>f_return(A3811,1,参数!$B$1-365/2,参数!$B$1)</f>
        <v>19.877763990202</v>
      </c>
      <c r="R3811" s="25">
        <f ca="1">f_return(A3811,1,参数!$B$4,参数!$B$1)</f>
        <v>15.1275601937326</v>
      </c>
      <c r="S3811" s="25">
        <f ca="1">f_return(A3811,1,参数!$B$6,参数!$B$1)</f>
        <v>0</v>
      </c>
      <c r="T3811" t="str">
        <f>f_info_investtype(A3811)</f>
        <v>灵活配置型基金</v>
      </c>
      <c r="U3811" t="str">
        <f>f_info_fundmanager(A3811)</f>
        <v>黄韵,朱昊</v>
      </c>
      <c r="V3811">
        <f>f_info_manager_onthepostdays(A3811,1)</f>
        <v>430</v>
      </c>
      <c r="W3811" s="25">
        <f ca="1">f_return_1w(A3811,"0",参数!$B$2)</f>
        <v>-0.742424242424241</v>
      </c>
      <c r="X3811" s="25">
        <f>f_return_1m(A3811,"0",参数!$B$1)</f>
        <v>3.80650277557493</v>
      </c>
      <c r="Y3811" s="25">
        <f>f_return_3m(A3811,0,参数!$B$1)</f>
        <v>6.63227207928857</v>
      </c>
      <c r="Z3811" s="25">
        <f>f_return_6m(A3811,0,参数!B3810)</f>
        <v>8.89408206749605</v>
      </c>
      <c r="AA3811" t="str">
        <f>f_dq_status(A3811,参数!$B$1)</f>
        <v>暂停大额申购|开放赎回</v>
      </c>
      <c r="AB3811" s="17">
        <f ca="1">f_risk_maxdownside(A3811,参数!$B$6,参数!$B$1)</f>
        <v>-8.37366892545983</v>
      </c>
      <c r="AC3811" s="17">
        <f ca="1">f_risk_maxdownside(A3811,参数!$B$4,参数!$B$1)</f>
        <v>-8.37366892545983</v>
      </c>
      <c r="AD3811" t="str">
        <f ca="1">f_risk_maxdownside_date(A3811,参数!$B$6,参数!$B$1)</f>
        <v>20190405-20190531</v>
      </c>
    </row>
    <row r="3812" spans="1:30">
      <c r="A3812" s="15" t="s">
        <v>3840</v>
      </c>
      <c r="B3812" t="str">
        <f>f_info_name(A3812)</f>
        <v>长信睿进A</v>
      </c>
      <c r="C3812" t="str">
        <f>f_info_setupdate(A3812)</f>
        <v>2015-07-06</v>
      </c>
      <c r="D3812" s="16">
        <f t="shared" si="59"/>
        <v>2030</v>
      </c>
      <c r="F3812" s="17">
        <f>f_netasset_total(A3812,参数!$B$1,100000000)</f>
        <v>11.5096384771</v>
      </c>
      <c r="G3812" s="17">
        <f ca="1">f_nav_adjustedreturn(A3812,参数!$B$2,参数!$B$1)</f>
        <v>12.231509893133</v>
      </c>
      <c r="H3812" s="17">
        <f ca="1">f_nav_periodreturnrankingper(A3812,参数!$B$2,参数!$B$1,3)</f>
        <v>92.8004235044997</v>
      </c>
      <c r="I3812" s="17">
        <f ca="1">f_nav_adjustedreturn(A3812,参数!$B$3,参数!$B$2)</f>
        <v>23.0919510289138</v>
      </c>
      <c r="J3812" s="17">
        <f ca="1">f_nav_periodreturnrankingper(A3812,参数!$B$3,参数!$B$2,3)</f>
        <v>54.0133779264214</v>
      </c>
      <c r="K3812" s="17">
        <f ca="1">f_nav_adjustedreturn(A3812,参数!$B$4,参数!$B$3)</f>
        <v>-13.7303370786517</v>
      </c>
      <c r="L3812" s="17">
        <f ca="1">f_nav_periodreturnrankingper(A3812,参数!$B$4,参数!$B$3,3)</f>
        <v>47.3684210526316</v>
      </c>
      <c r="M3812" s="17">
        <f ca="1">f_nav_adjustedreturn(A3812,参数!$B$5,参数!$B$4)</f>
        <v>-5.20722635494154</v>
      </c>
      <c r="N3812" s="17">
        <f ca="1">f_nav_periodreturnrankingper(A3812,参数!$B$5,参数!$B$4,3)</f>
        <v>96.1386918833727</v>
      </c>
      <c r="O3812" s="17">
        <f ca="1">f_nav_adjustedreturn(A3812,参数!$B$6,参数!$B$5)</f>
        <v>-1.67014613778706</v>
      </c>
      <c r="P3812" s="17">
        <f ca="1">f_nav_periodreturnrankingper(A3812,参数!$B$6,参数!$B$5,3)</f>
        <v>81.6326530612245</v>
      </c>
      <c r="Q3812" s="25">
        <f>f_return(A3812,1,参数!$B$1-365/2,参数!$B$1)</f>
        <v>4.64461489064545</v>
      </c>
      <c r="R3812" s="25">
        <f ca="1">f_return(A3812,1,参数!$B$4,参数!$B$1)</f>
        <v>6.01752909834765</v>
      </c>
      <c r="S3812" s="25">
        <f ca="1">f_return(A3812,1,参数!$B$6,参数!$B$1)</f>
        <v>2.05533883747901</v>
      </c>
      <c r="T3812" t="str">
        <f>f_info_investtype(A3812)</f>
        <v>灵活配置型基金</v>
      </c>
      <c r="U3812" t="str">
        <f>f_info_fundmanager(A3812)</f>
        <v>叶松</v>
      </c>
      <c r="V3812">
        <f>f_info_manager_onthepostdays(A3812,1)</f>
        <v>672</v>
      </c>
      <c r="W3812" s="25">
        <f ca="1">f_return_1w(A3812,"0",参数!$B$2)</f>
        <v>-0.179552175749886</v>
      </c>
      <c r="X3812" s="25">
        <f>f_return_1m(A3812,"0",参数!$B$1)</f>
        <v>4.19449901768172</v>
      </c>
      <c r="Y3812" s="25">
        <f>f_return_3m(A3812,0,参数!$B$1)</f>
        <v>3.21105380947747</v>
      </c>
      <c r="Z3812" s="25">
        <f>f_return_6m(A3812,0,参数!B3811)</f>
        <v>-0.800915331807777</v>
      </c>
      <c r="AA3812" t="str">
        <f>f_dq_status(A3812,参数!$B$1)</f>
        <v>开放申购|开放赎回</v>
      </c>
      <c r="AB3812" s="17">
        <f ca="1">f_risk_maxdownside(A3812,参数!$B$6,参数!$B$1)</f>
        <v>-26.741028128031</v>
      </c>
      <c r="AC3812" s="17">
        <f ca="1">f_risk_maxdownside(A3812,参数!$B$4,参数!$B$1)</f>
        <v>-15.3251121076233</v>
      </c>
      <c r="AD3812" t="str">
        <f ca="1">f_risk_maxdownside_date(A3812,参数!$B$6,参数!$B$1)</f>
        <v>20160416-20181018</v>
      </c>
    </row>
    <row r="3813" spans="1:30">
      <c r="A3813" s="15" t="s">
        <v>3841</v>
      </c>
      <c r="B3813" t="str">
        <f>f_info_name(A3813)</f>
        <v>长信多利</v>
      </c>
      <c r="C3813" t="str">
        <f>f_info_setupdate(A3813)</f>
        <v>2015-07-01</v>
      </c>
      <c r="D3813" s="16">
        <f t="shared" si="59"/>
        <v>2035</v>
      </c>
      <c r="F3813" s="17">
        <f>f_netasset_total(A3813,参数!$B$1,100000000)</f>
        <v>4.1437206978</v>
      </c>
      <c r="G3813" s="17">
        <f ca="1">f_nav_adjustedreturn(A3813,参数!$B$2,参数!$B$1)</f>
        <v>98.7003058103976</v>
      </c>
      <c r="H3813" s="17">
        <f ca="1">f_nav_periodreturnrankingper(A3813,参数!$B$2,参数!$B$1,3)</f>
        <v>6.1937533086289</v>
      </c>
      <c r="I3813" s="17">
        <f ca="1">f_nav_adjustedreturn(A3813,参数!$B$3,参数!$B$2)</f>
        <v>49.3145994921875</v>
      </c>
      <c r="J3813" s="17">
        <f ca="1">f_nav_periodreturnrankingper(A3813,参数!$B$3,参数!$B$2,3)</f>
        <v>18.1716833890747</v>
      </c>
      <c r="K3813" s="17">
        <f ca="1">f_nav_adjustedreturn(A3813,参数!$B$4,参数!$B$3)</f>
        <v>-16.680227827502</v>
      </c>
      <c r="L3813" s="17">
        <f ca="1">f_nav_periodreturnrankingper(A3813,参数!$B$4,参数!$B$3,3)</f>
        <v>55.0064184852375</v>
      </c>
      <c r="M3813" s="17">
        <f ca="1">f_nav_adjustedreturn(A3813,参数!$B$5,参数!$B$4)</f>
        <v>33.4415584415584</v>
      </c>
      <c r="N3813" s="17">
        <f ca="1">f_nav_periodreturnrankingper(A3813,参数!$B$5,参数!$B$4,3)</f>
        <v>8.90464933018125</v>
      </c>
      <c r="O3813" s="17">
        <f ca="1">f_nav_adjustedreturn(A3813,参数!$B$6,参数!$B$5)</f>
        <v>1.87431091510474</v>
      </c>
      <c r="P3813" s="17">
        <f ca="1">f_nav_periodreturnrankingper(A3813,参数!$B$6,参数!$B$5,3)</f>
        <v>65.0340136054422</v>
      </c>
      <c r="Q3813" s="25">
        <f>f_return(A3813,1,参数!$B$1-365/2,参数!$B$1)</f>
        <v>101.424115998376</v>
      </c>
      <c r="R3813" s="25">
        <f ca="1">f_return(A3813,1,参数!$B$4,参数!$B$1)</f>
        <v>35.1751169241069</v>
      </c>
      <c r="S3813" s="25">
        <f ca="1">f_return(A3813,1,参数!$B$6,参数!$B$1)</f>
        <v>27.3162254689506</v>
      </c>
      <c r="T3813" t="str">
        <f>f_info_investtype(A3813)</f>
        <v>灵活配置型基金</v>
      </c>
      <c r="U3813" t="str">
        <f>f_info_fundmanager(A3813)</f>
        <v>黄韵</v>
      </c>
      <c r="V3813">
        <f>f_info_manager_onthepostdays(A3813,1)</f>
        <v>1235</v>
      </c>
      <c r="W3813" s="25">
        <f ca="1">f_return_1w(A3813,"0",参数!$B$2)</f>
        <v>-3.46863468634686</v>
      </c>
      <c r="X3813" s="25">
        <f>f_return_1m(A3813,"0",参数!$B$1)</f>
        <v>14.2015994375604</v>
      </c>
      <c r="Y3813" s="25">
        <f>f_return_3m(A3813,0,参数!$B$1)</f>
        <v>33.5560123329908</v>
      </c>
      <c r="Z3813" s="25">
        <f>f_return_6m(A3813,0,参数!B3812)</f>
        <v>38.0530973451328</v>
      </c>
      <c r="AA3813" t="str">
        <f>f_dq_status(A3813,参数!$B$1)</f>
        <v>开放申购|开放赎回</v>
      </c>
      <c r="AB3813" s="17">
        <f ca="1">f_risk_maxdownside(A3813,参数!$B$6,参数!$B$1)</f>
        <v>-23.4775641025641</v>
      </c>
      <c r="AC3813" s="17">
        <f ca="1">f_risk_maxdownside(A3813,参数!$B$4,参数!$B$1)</f>
        <v>-23.4775641025641</v>
      </c>
      <c r="AD3813" t="str">
        <f ca="1">f_risk_maxdownside_date(A3813,参数!$B$6,参数!$B$1)</f>
        <v>20180613-20190103</v>
      </c>
    </row>
    <row r="3814" spans="1:30">
      <c r="A3814" s="15" t="s">
        <v>3842</v>
      </c>
      <c r="B3814" t="str">
        <f>f_info_name(A3814)</f>
        <v>长信利广A</v>
      </c>
      <c r="C3814" t="str">
        <f>f_info_setupdate(A3814)</f>
        <v>2015-06-12</v>
      </c>
      <c r="D3814" s="16">
        <f t="shared" si="59"/>
        <v>2054</v>
      </c>
      <c r="F3814" s="17">
        <f>f_netasset_total(A3814,参数!$B$1,100000000)</f>
        <v>8.1508602629</v>
      </c>
      <c r="G3814" s="17">
        <f ca="1">f_nav_adjustedreturn(A3814,参数!$B$2,参数!$B$1)</f>
        <v>37.0034134650301</v>
      </c>
      <c r="H3814" s="17">
        <f ca="1">f_nav_periodreturnrankingper(A3814,参数!$B$2,参数!$B$1,3)</f>
        <v>56.6437268395977</v>
      </c>
      <c r="I3814" s="17">
        <f ca="1">f_nav_adjustedreturn(A3814,参数!$B$3,参数!$B$2)</f>
        <v>45.8117123795404</v>
      </c>
      <c r="J3814" s="17">
        <f ca="1">f_nav_periodreturnrankingper(A3814,参数!$B$3,参数!$B$2,3)</f>
        <v>22.463768115942</v>
      </c>
      <c r="K3814" s="17">
        <f ca="1">f_nav_adjustedreturn(A3814,参数!$B$4,参数!$B$3)</f>
        <v>-14.3880326382593</v>
      </c>
      <c r="L3814" s="17">
        <f ca="1">f_nav_periodreturnrankingper(A3814,参数!$B$4,参数!$B$3,3)</f>
        <v>48.6521181001284</v>
      </c>
      <c r="M3814" s="17">
        <f ca="1">f_nav_adjustedreturn(A3814,参数!$B$5,参数!$B$4)</f>
        <v>9.02777777777777</v>
      </c>
      <c r="N3814" s="17">
        <f ca="1">f_nav_periodreturnrankingper(A3814,参数!$B$5,参数!$B$4,3)</f>
        <v>56.5011820330969</v>
      </c>
      <c r="O3814" s="17">
        <f ca="1">f_nav_adjustedreturn(A3814,参数!$B$6,参数!$B$5)</f>
        <v>-0.591715976331361</v>
      </c>
      <c r="P3814" s="17">
        <f ca="1">f_nav_periodreturnrankingper(A3814,参数!$B$6,参数!$B$5,3)</f>
        <v>79.0476190476191</v>
      </c>
      <c r="Q3814" s="25">
        <f>f_return(A3814,1,参数!$B$1-365/2,参数!$B$1)</f>
        <v>32.4527146156586</v>
      </c>
      <c r="R3814" s="25">
        <f ca="1">f_return(A3814,1,参数!$B$4,参数!$B$1)</f>
        <v>19.568067559024</v>
      </c>
      <c r="S3814" s="25">
        <f ca="1">f_return(A3814,1,参数!$B$6,参数!$B$1)</f>
        <v>13.203574877489</v>
      </c>
      <c r="T3814" t="str">
        <f>f_info_investtype(A3814)</f>
        <v>灵活配置型基金</v>
      </c>
      <c r="U3814" t="str">
        <f>f_info_fundmanager(A3814)</f>
        <v>李家春,吴晖</v>
      </c>
      <c r="V3814">
        <f>f_info_manager_onthepostdays(A3814,1)</f>
        <v>797</v>
      </c>
      <c r="W3814" s="25">
        <f ca="1">f_return_1w(A3814,"0",参数!$B$2)</f>
        <v>-2.7956230144723</v>
      </c>
      <c r="X3814" s="25">
        <f>f_return_1m(A3814,"0",参数!$B$1)</f>
        <v>6.39593908629443</v>
      </c>
      <c r="Y3814" s="25">
        <f>f_return_3m(A3814,0,参数!$B$1)</f>
        <v>11.0169491525424</v>
      </c>
      <c r="Z3814" s="25">
        <f>f_return_6m(A3814,0,参数!B3813)</f>
        <v>12.7737008531711</v>
      </c>
      <c r="AA3814" t="str">
        <f>f_dq_status(A3814,参数!$B$1)</f>
        <v>暂停大额申购|开放赎回</v>
      </c>
      <c r="AB3814" s="17">
        <f ca="1">f_risk_maxdownside(A3814,参数!$B$6,参数!$B$1)</f>
        <v>-32.642089093702</v>
      </c>
      <c r="AC3814" s="17">
        <f ca="1">f_risk_maxdownside(A3814,参数!$B$4,参数!$B$1)</f>
        <v>-32.642089093702</v>
      </c>
      <c r="AD3814" t="str">
        <f ca="1">f_risk_maxdownside_date(A3814,参数!$B$6,参数!$B$1)</f>
        <v>20180403-20190103</v>
      </c>
    </row>
    <row r="3815" spans="1:30">
      <c r="A3815" s="15" t="s">
        <v>3843</v>
      </c>
      <c r="B3815" t="str">
        <f>f_info_name(A3815)</f>
        <v>长信利盈A</v>
      </c>
      <c r="C3815" t="str">
        <f>f_info_setupdate(A3815)</f>
        <v>2015-06-09</v>
      </c>
      <c r="D3815" s="16">
        <f t="shared" si="59"/>
        <v>2057</v>
      </c>
      <c r="F3815" s="17">
        <f>f_netasset_total(A3815,参数!$B$1,100000000)</f>
        <v>8.2182086738</v>
      </c>
      <c r="G3815" s="17">
        <f ca="1">f_nav_adjustedreturn(A3815,参数!$B$2,参数!$B$1)</f>
        <v>22.9971654483067</v>
      </c>
      <c r="H3815" s="17">
        <f ca="1">f_nav_periodreturnrankingper(A3815,参数!$B$2,参数!$B$1,3)</f>
        <v>71.5193223928004</v>
      </c>
      <c r="I3815" s="17">
        <f ca="1">f_nav_adjustedreturn(A3815,参数!$B$3,参数!$B$2)</f>
        <v>14.6203830369357</v>
      </c>
      <c r="J3815" s="17">
        <f ca="1">f_nav_periodreturnrankingper(A3815,参数!$B$3,参数!$B$2,3)</f>
        <v>70.2341137123746</v>
      </c>
      <c r="K3815" s="17">
        <f ca="1">f_nav_adjustedreturn(A3815,参数!$B$4,参数!$B$3)</f>
        <v>1.6159860990443</v>
      </c>
      <c r="L3815" s="17">
        <f ca="1">f_nav_periodreturnrankingper(A3815,参数!$B$4,参数!$B$3,3)</f>
        <v>12.6444159178434</v>
      </c>
      <c r="M3815" s="17">
        <f ca="1">f_nav_adjustedreturn(A3815,参数!$B$5,参数!$B$4)</f>
        <v>2.03900709219859</v>
      </c>
      <c r="N3815" s="17">
        <f ca="1">f_nav_periodreturnrankingper(A3815,参数!$B$5,参数!$B$4,3)</f>
        <v>89.2828999211978</v>
      </c>
      <c r="O3815" s="17">
        <f ca="1">f_nav_adjustedreturn(A3815,参数!$B$6,参数!$B$5)</f>
        <v>11.1439842209073</v>
      </c>
      <c r="P3815" s="17">
        <f ca="1">f_nav_periodreturnrankingper(A3815,参数!$B$6,参数!$B$5,3)</f>
        <v>13.7414965986395</v>
      </c>
      <c r="Q3815" s="25">
        <f>f_return(A3815,1,参数!$B$1-365/2,参数!$B$1)</f>
        <v>30.4155914114898</v>
      </c>
      <c r="R3815" s="25">
        <f ca="1">f_return(A3815,1,参数!$B$4,参数!$B$1)</f>
        <v>12.7177168482969</v>
      </c>
      <c r="S3815" s="25">
        <f ca="1">f_return(A3815,1,参数!$B$6,参数!$B$1)</f>
        <v>10.2008748910947</v>
      </c>
      <c r="T3815" t="str">
        <f>f_info_investtype(A3815)</f>
        <v>灵活配置型基金</v>
      </c>
      <c r="U3815" t="str">
        <f>f_info_fundmanager(A3815)</f>
        <v>李家春,吴晖</v>
      </c>
      <c r="V3815">
        <f>f_info_manager_onthepostdays(A3815,1)</f>
        <v>797</v>
      </c>
      <c r="W3815" s="25">
        <f ca="1">f_return_1w(A3815,"0",参数!$B$2)</f>
        <v>-0.923804596851671</v>
      </c>
      <c r="X3815" s="25">
        <f>f_return_1m(A3815,"0",参数!$B$1)</f>
        <v>6.3189115997163</v>
      </c>
      <c r="Y3815" s="25">
        <f>f_return_3m(A3815,0,参数!$B$1)</f>
        <v>10.1028311965812</v>
      </c>
      <c r="Z3815" s="25">
        <f>f_return_6m(A3815,0,参数!B3814)</f>
        <v>11.0323886639676</v>
      </c>
      <c r="AA3815" t="str">
        <f>f_dq_status(A3815,参数!$B$1)</f>
        <v>暂停大额申购|开放赎回</v>
      </c>
      <c r="AB3815" s="17">
        <f ca="1">f_risk_maxdownside(A3815,参数!$B$6,参数!$B$1)</f>
        <v>-7.83965397389356</v>
      </c>
      <c r="AC3815" s="17">
        <f ca="1">f_risk_maxdownside(A3815,参数!$B$4,参数!$B$1)</f>
        <v>-7.83965397389356</v>
      </c>
      <c r="AD3815" t="str">
        <f ca="1">f_risk_maxdownside_date(A3815,参数!$B$6,参数!$B$1)</f>
        <v>20190405-20190606</v>
      </c>
    </row>
    <row r="3816" spans="1:30">
      <c r="A3816" s="15" t="s">
        <v>3844</v>
      </c>
      <c r="B3816" t="str">
        <f>f_info_name(A3816)</f>
        <v>长信量化多策略A</v>
      </c>
      <c r="C3816" t="str">
        <f>f_info_setupdate(A3816)</f>
        <v>2015-07-14</v>
      </c>
      <c r="D3816" s="16">
        <f t="shared" si="59"/>
        <v>2022</v>
      </c>
      <c r="F3816" s="17">
        <f>f_netasset_total(A3816,参数!$B$1,100000000)</f>
        <v>3.2223940173</v>
      </c>
      <c r="G3816" s="17">
        <f ca="1">f_nav_adjustedreturn(A3816,参数!$B$2,参数!$B$1)</f>
        <v>65.809968847352</v>
      </c>
      <c r="H3816" s="17">
        <f ca="1">f_nav_periodreturnrankingper(A3816,参数!$B$2,参数!$B$1,3)</f>
        <v>52.9411764705882</v>
      </c>
      <c r="I3816" s="17">
        <f ca="1">f_nav_adjustedreturn(A3816,参数!$B$3,参数!$B$2)</f>
        <v>33.3333333333333</v>
      </c>
      <c r="J3816" s="17">
        <f ca="1">f_nav_periodreturnrankingper(A3816,参数!$B$3,参数!$B$2,3)</f>
        <v>73.7463126843658</v>
      </c>
      <c r="K3816" s="17">
        <f ca="1">f_nav_adjustedreturn(A3816,参数!$B$4,参数!$B$3)</f>
        <v>-26.4885496183206</v>
      </c>
      <c r="L3816" s="17">
        <f ca="1">f_nav_periodreturnrankingper(A3816,参数!$B$4,参数!$B$3,3)</f>
        <v>62.9090909090909</v>
      </c>
      <c r="M3816" s="17">
        <f ca="1">f_nav_adjustedreturn(A3816,参数!$B$5,参数!$B$4)</f>
        <v>7.45290745290745</v>
      </c>
      <c r="N3816" s="17">
        <f ca="1">f_nav_periodreturnrankingper(A3816,参数!$B$5,参数!$B$4,3)</f>
        <v>79.4117647058823</v>
      </c>
      <c r="O3816" s="17">
        <f ca="1">f_nav_adjustedreturn(A3816,参数!$B$6,参数!$B$5)</f>
        <v>21.5841584158416</v>
      </c>
      <c r="P3816" s="17">
        <f ca="1">f_nav_periodreturnrankingper(A3816,参数!$B$6,参数!$B$5,3)</f>
        <v>12.5</v>
      </c>
      <c r="Q3816" s="25">
        <f>f_return(A3816,1,参数!$B$1-365/2,参数!$B$1)</f>
        <v>72.7891309131325</v>
      </c>
      <c r="R3816" s="25">
        <f ca="1">f_return(A3816,1,参数!$B$4,参数!$B$1)</f>
        <v>17.5539729818267</v>
      </c>
      <c r="S3816" s="25">
        <f ca="1">f_return(A3816,1,参数!$B$6,参数!$B$1)</f>
        <v>16.0646466257834</v>
      </c>
      <c r="T3816" t="str">
        <f>f_info_investtype(A3816)</f>
        <v>普通股票型基金</v>
      </c>
      <c r="U3816" t="str">
        <f>f_info_fundmanager(A3816)</f>
        <v>左金保</v>
      </c>
      <c r="V3816">
        <f>f_info_manager_onthepostdays(A3816,1)</f>
        <v>896</v>
      </c>
      <c r="W3816" s="25">
        <f ca="1">f_return_1w(A3816,"0",参数!$B$2)</f>
        <v>-2.6535253980288</v>
      </c>
      <c r="X3816" s="25">
        <f>f_return_1m(A3816,"0",参数!$B$1)</f>
        <v>16.6575342465753</v>
      </c>
      <c r="Y3816" s="25">
        <f>f_return_3m(A3816,0,参数!$B$1)</f>
        <v>27.5614140203715</v>
      </c>
      <c r="Z3816" s="25">
        <f>f_return_6m(A3816,0,参数!B3815)</f>
        <v>27.027027027027</v>
      </c>
      <c r="AA3816" t="str">
        <f>f_dq_status(A3816,参数!$B$1)</f>
        <v>开放申购|开放赎回</v>
      </c>
      <c r="AB3816" s="17">
        <f ca="1">f_risk_maxdownside(A3816,参数!$B$6,参数!$B$1)</f>
        <v>-31.9340329835082</v>
      </c>
      <c r="AC3816" s="17">
        <f ca="1">f_risk_maxdownside(A3816,参数!$B$4,参数!$B$1)</f>
        <v>-30.7926829268293</v>
      </c>
      <c r="AD3816" t="str">
        <f ca="1">f_risk_maxdownside_date(A3816,参数!$B$6,参数!$B$1)</f>
        <v>20161123-20190103</v>
      </c>
    </row>
    <row r="3817" spans="1:30">
      <c r="A3817" s="15" t="s">
        <v>3845</v>
      </c>
      <c r="B3817" t="str">
        <f>f_info_name(A3817)</f>
        <v>长信利富</v>
      </c>
      <c r="C3817" t="str">
        <f>f_info_setupdate(A3817)</f>
        <v>2015-05-06</v>
      </c>
      <c r="D3817" s="16">
        <f t="shared" si="59"/>
        <v>2091</v>
      </c>
      <c r="F3817" s="17">
        <f>f_netasset_total(A3817,参数!$B$1,100000000)</f>
        <v>6.6013456445</v>
      </c>
      <c r="G3817" s="17">
        <f ca="1">f_nav_adjustedreturn(A3817,参数!$B$2,参数!$B$1)</f>
        <v>25.5458966126118</v>
      </c>
      <c r="H3817" s="17">
        <f ca="1">f_nav_periodreturnrankingper(A3817,参数!$B$2,参数!$B$1,3)</f>
        <v>7.35849056603774</v>
      </c>
      <c r="I3817" s="17">
        <f ca="1">f_nav_adjustedreturn(A3817,参数!$B$3,参数!$B$2)</f>
        <v>15.8407715194419</v>
      </c>
      <c r="J3817" s="17">
        <f ca="1">f_nav_periodreturnrankingper(A3817,参数!$B$3,参数!$B$2,3)</f>
        <v>14.6808510638298</v>
      </c>
      <c r="K3817" s="17">
        <f ca="1">f_nav_adjustedreturn(A3817,参数!$B$4,参数!$B$3)</f>
        <v>-2.15820116442481</v>
      </c>
      <c r="L3817" s="17">
        <f ca="1">f_nav_periodreturnrankingper(A3817,参数!$B$4,参数!$B$3,3)</f>
        <v>66.5871121718377</v>
      </c>
      <c r="M3817" s="17">
        <f ca="1">f_nav_adjustedreturn(A3817,参数!$B$5,参数!$B$4)</f>
        <v>2.03414085658796</v>
      </c>
      <c r="N3817" s="17">
        <f ca="1">f_nav_periodreturnrankingper(A3817,参数!$B$5,参数!$B$4,3)</f>
        <v>75.9668508287293</v>
      </c>
      <c r="O3817" s="17">
        <f ca="1">f_nav_adjustedreturn(A3817,参数!$B$6,参数!$B$5)</f>
        <v>-2.47208931419458</v>
      </c>
      <c r="P3817" s="17">
        <f ca="1">f_nav_periodreturnrankingper(A3817,参数!$B$6,参数!$B$5,3)</f>
        <v>86.4406779661017</v>
      </c>
      <c r="Q3817" s="25">
        <f>f_return(A3817,1,参数!$B$1-365/2,参数!$B$1)</f>
        <v>28.1154235499808</v>
      </c>
      <c r="R3817" s="25">
        <f ca="1">f_return(A3817,1,参数!$B$4,参数!$B$1)</f>
        <v>12.4646943806809</v>
      </c>
      <c r="S3817" s="25">
        <f ca="1">f_return(A3817,1,参数!$B$6,参数!$B$1)</f>
        <v>7.15109370905684</v>
      </c>
      <c r="T3817" t="str">
        <f>f_info_investtype(A3817)</f>
        <v>混合债券型二级基金</v>
      </c>
      <c r="U3817" t="str">
        <f>f_info_fundmanager(A3817)</f>
        <v>李家春,吴晖</v>
      </c>
      <c r="V3817">
        <f>f_info_manager_onthepostdays(A3817,1)</f>
        <v>539</v>
      </c>
      <c r="W3817" s="25">
        <f ca="1">f_return_1w(A3817,"0",参数!$B$2)</f>
        <v>-0.816936050597337</v>
      </c>
      <c r="X3817" s="25">
        <f>f_return_1m(A3817,"0",参数!$B$1)</f>
        <v>6.38950015718327</v>
      </c>
      <c r="Y3817" s="25">
        <f>f_return_3m(A3817,0,参数!$B$1)</f>
        <v>12.093841424403</v>
      </c>
      <c r="Z3817" s="25">
        <f>f_return_6m(A3817,0,参数!B3816)</f>
        <v>5.22995748074018</v>
      </c>
      <c r="AA3817" t="str">
        <f>f_dq_status(A3817,参数!$B$1)</f>
        <v>开放申购|开放赎回</v>
      </c>
      <c r="AB3817" s="17">
        <f ca="1">f_risk_maxdownside(A3817,参数!$B$6,参数!$B$1)</f>
        <v>-10.1729301516762</v>
      </c>
      <c r="AC3817" s="17">
        <f ca="1">f_risk_maxdownside(A3817,参数!$B$4,参数!$B$1)</f>
        <v>-9.27010148321624</v>
      </c>
      <c r="AD3817" t="str">
        <f ca="1">f_risk_maxdownside_date(A3817,参数!$B$6,参数!$B$1)</f>
        <v>20160727-20181016</v>
      </c>
    </row>
    <row r="3818" spans="1:30">
      <c r="A3818" s="15" t="s">
        <v>3846</v>
      </c>
      <c r="B3818" t="str">
        <f>f_info_name(A3818)</f>
        <v>长信新利</v>
      </c>
      <c r="C3818" t="str">
        <f>f_info_setupdate(A3818)</f>
        <v>2015-02-11</v>
      </c>
      <c r="D3818" s="16">
        <f t="shared" si="59"/>
        <v>2175</v>
      </c>
      <c r="F3818" s="17">
        <f>f_netasset_total(A3818,参数!$B$1,100000000)</f>
        <v>8.2873787879</v>
      </c>
      <c r="G3818" s="17">
        <f ca="1">f_nav_adjustedreturn(A3818,参数!$B$2,参数!$B$1)</f>
        <v>22.0253164556962</v>
      </c>
      <c r="H3818" s="17">
        <f ca="1">f_nav_periodreturnrankingper(A3818,参数!$B$2,参数!$B$1,3)</f>
        <v>73.5309687665432</v>
      </c>
      <c r="I3818" s="17">
        <f ca="1">f_nav_adjustedreturn(A3818,参数!$B$3,参数!$B$2)</f>
        <v>17.094861660079</v>
      </c>
      <c r="J3818" s="17">
        <f ca="1">f_nav_periodreturnrankingper(A3818,参数!$B$3,参数!$B$2,3)</f>
        <v>64.8272017837235</v>
      </c>
      <c r="K3818" s="17">
        <f ca="1">f_nav_adjustedreturn(A3818,参数!$B$4,参数!$B$3)</f>
        <v>-1.41521388679245</v>
      </c>
      <c r="L3818" s="17">
        <f ca="1">f_nav_periodreturnrankingper(A3818,参数!$B$4,参数!$B$3,3)</f>
        <v>23.2991014120668</v>
      </c>
      <c r="M3818" s="17">
        <f ca="1">f_nav_adjustedreturn(A3818,参数!$B$5,参数!$B$4)</f>
        <v>13.0676552363299</v>
      </c>
      <c r="N3818" s="17">
        <f ca="1">f_nav_periodreturnrankingper(A3818,参数!$B$5,参数!$B$4,3)</f>
        <v>39.2434988179669</v>
      </c>
      <c r="O3818" s="17">
        <f ca="1">f_nav_adjustedreturn(A3818,参数!$B$6,参数!$B$5)</f>
        <v>0.652985074626856</v>
      </c>
      <c r="P3818" s="17">
        <f ca="1">f_nav_periodreturnrankingper(A3818,参数!$B$6,参数!$B$5,3)</f>
        <v>71.7006802721088</v>
      </c>
      <c r="Q3818" s="25">
        <f>f_return(A3818,1,参数!$B$1-365/2,参数!$B$1)</f>
        <v>24.4560734121202</v>
      </c>
      <c r="R3818" s="25">
        <f ca="1">f_return(A3818,1,参数!$B$4,参数!$B$1)</f>
        <v>12.0866712204371</v>
      </c>
      <c r="S3818" s="25">
        <f ca="1">f_return(A3818,1,参数!$B$6,参数!$B$1)</f>
        <v>9.86934202478926</v>
      </c>
      <c r="T3818" t="str">
        <f>f_info_investtype(A3818)</f>
        <v>灵活配置型基金</v>
      </c>
      <c r="U3818" t="str">
        <f>f_info_fundmanager(A3818)</f>
        <v>黄韵</v>
      </c>
      <c r="V3818">
        <f>f_info_manager_onthepostdays(A3818,1)</f>
        <v>2103</v>
      </c>
      <c r="W3818" s="25">
        <f ca="1">f_return_1w(A3818,"0",参数!$B$2)</f>
        <v>-0.919732441471572</v>
      </c>
      <c r="X3818" s="25">
        <f>f_return_1m(A3818,"0",参数!$B$1)</f>
        <v>4.4043321299639</v>
      </c>
      <c r="Y3818" s="25">
        <f>f_return_3m(A3818,0,参数!$B$1)</f>
        <v>8.23353293413172</v>
      </c>
      <c r="Z3818" s="25">
        <f>f_return_6m(A3818,0,参数!B3817)</f>
        <v>11.2718964204113</v>
      </c>
      <c r="AA3818" t="str">
        <f>f_dq_status(A3818,参数!$B$1)</f>
        <v>暂停大额申购|开放赎回</v>
      </c>
      <c r="AB3818" s="17">
        <f ca="1">f_risk_maxdownside(A3818,参数!$B$6,参数!$B$1)</f>
        <v>-10.5065666041276</v>
      </c>
      <c r="AC3818" s="17">
        <f ca="1">f_risk_maxdownside(A3818,参数!$B$4,参数!$B$1)</f>
        <v>-3.24459234608985</v>
      </c>
      <c r="AD3818" t="str">
        <f ca="1">f_risk_maxdownside_date(A3818,参数!$B$6,参数!$B$1)</f>
        <v>20160223-20160229</v>
      </c>
    </row>
    <row r="3819" spans="1:30">
      <c r="A3819" s="15" t="s">
        <v>3847</v>
      </c>
      <c r="B3819" t="str">
        <f>f_info_name(A3819)</f>
        <v>长信改革红利</v>
      </c>
      <c r="C3819" t="str">
        <f>f_info_setupdate(A3819)</f>
        <v>2014-08-06</v>
      </c>
      <c r="D3819" s="16">
        <f t="shared" si="59"/>
        <v>2364</v>
      </c>
      <c r="F3819" s="17">
        <f>f_netasset_total(A3819,参数!$B$1,100000000)</f>
        <v>8.0028371412</v>
      </c>
      <c r="G3819" s="17">
        <f ca="1">f_nav_adjustedreturn(A3819,参数!$B$2,参数!$B$1)</f>
        <v>23.0712711241734</v>
      </c>
      <c r="H3819" s="17">
        <f ca="1">f_nav_periodreturnrankingper(A3819,参数!$B$2,参数!$B$1,3)</f>
        <v>71.2546320804659</v>
      </c>
      <c r="I3819" s="17">
        <f ca="1">f_nav_adjustedreturn(A3819,参数!$B$3,参数!$B$2)</f>
        <v>23.1674208144796</v>
      </c>
      <c r="J3819" s="17">
        <f ca="1">f_nav_periodreturnrankingper(A3819,参数!$B$3,参数!$B$2,3)</f>
        <v>53.7904124860647</v>
      </c>
      <c r="K3819" s="17">
        <f ca="1">f_nav_adjustedreturn(A3819,参数!$B$4,参数!$B$3)</f>
        <v>-2.29885057471264</v>
      </c>
      <c r="L3819" s="17">
        <f ca="1">f_nav_periodreturnrankingper(A3819,参数!$B$4,参数!$B$3,3)</f>
        <v>25.609756097561</v>
      </c>
      <c r="M3819" s="17">
        <f ca="1">f_nav_adjustedreturn(A3819,参数!$B$5,参数!$B$4)</f>
        <v>10</v>
      </c>
      <c r="N3819" s="17">
        <f ca="1">f_nav_periodreturnrankingper(A3819,参数!$B$5,参数!$B$4,3)</f>
        <v>52.167060677699</v>
      </c>
      <c r="O3819" s="17">
        <f ca="1">f_nav_adjustedreturn(A3819,参数!$B$6,参数!$B$5)</f>
        <v>2.75984435380513</v>
      </c>
      <c r="P3819" s="17">
        <f ca="1">f_nav_periodreturnrankingper(A3819,参数!$B$6,参数!$B$5,3)</f>
        <v>54.421768707483</v>
      </c>
      <c r="Q3819" s="25">
        <f>f_return(A3819,1,参数!$B$1-365/2,参数!$B$1)</f>
        <v>24.8001726827183</v>
      </c>
      <c r="R3819" s="25">
        <f ca="1">f_return(A3819,1,参数!$B$4,参数!$B$1)</f>
        <v>13.9721823783744</v>
      </c>
      <c r="S3819" s="25">
        <f ca="1">f_return(A3819,1,参数!$B$6,参数!$B$1)</f>
        <v>10.8029648809036</v>
      </c>
      <c r="T3819" t="str">
        <f>f_info_investtype(A3819)</f>
        <v>灵活配置型基金</v>
      </c>
      <c r="U3819" t="str">
        <f>f_info_fundmanager(A3819)</f>
        <v>黄韵</v>
      </c>
      <c r="V3819">
        <f>f_info_manager_onthepostdays(A3819,1)</f>
        <v>2309</v>
      </c>
      <c r="W3819" s="25">
        <f ca="1">f_return_1w(A3819,"0",参数!$B$2)</f>
        <v>-0.873998543335765</v>
      </c>
      <c r="X3819" s="25">
        <f>f_return_1m(A3819,"0",参数!$B$1)</f>
        <v>4.23148724331053</v>
      </c>
      <c r="Y3819" s="25">
        <f>f_return_3m(A3819,0,参数!$B$1)</f>
        <v>8.55476344782892</v>
      </c>
      <c r="Z3819" s="25">
        <f>f_return_6m(A3819,0,参数!B3818)</f>
        <v>11.8073878627968</v>
      </c>
      <c r="AA3819" t="str">
        <f>f_dq_status(A3819,参数!$B$1)</f>
        <v>暂停大额申购|开放赎回</v>
      </c>
      <c r="AB3819" s="17">
        <f ca="1">f_risk_maxdownside(A3819,参数!$B$6,参数!$B$1)</f>
        <v>-4.92524186455585</v>
      </c>
      <c r="AC3819" s="17">
        <f ca="1">f_risk_maxdownside(A3819,参数!$B$4,参数!$B$1)</f>
        <v>-4.92524186455585</v>
      </c>
      <c r="AD3819" t="str">
        <f ca="1">f_risk_maxdownside_date(A3819,参数!$B$6,参数!$B$1)</f>
        <v>20180613-20181221</v>
      </c>
    </row>
    <row r="3820" spans="1:30">
      <c r="A3820" s="15" t="s">
        <v>3848</v>
      </c>
      <c r="B3820" t="str">
        <f>f_info_name(A3820)</f>
        <v>长信量化中小盘</v>
      </c>
      <c r="C3820" t="str">
        <f>f_info_setupdate(A3820)</f>
        <v>2015-02-04</v>
      </c>
      <c r="D3820" s="16">
        <f t="shared" si="59"/>
        <v>2182</v>
      </c>
      <c r="F3820" s="17">
        <f>f_netasset_total(A3820,参数!$B$1,100000000)</f>
        <v>4.2700236432</v>
      </c>
      <c r="G3820" s="17">
        <f ca="1">f_nav_adjustedreturn(A3820,参数!$B$2,参数!$B$1)</f>
        <v>52.4022346368715</v>
      </c>
      <c r="H3820" s="17">
        <f ca="1">f_nav_periodreturnrankingper(A3820,参数!$B$2,参数!$B$1,3)</f>
        <v>68.6274509803922</v>
      </c>
      <c r="I3820" s="17">
        <f ca="1">f_nav_adjustedreturn(A3820,参数!$B$3,参数!$B$2)</f>
        <v>35.4009077155824</v>
      </c>
      <c r="J3820" s="17">
        <f ca="1">f_nav_periodreturnrankingper(A3820,参数!$B$3,参数!$B$2,3)</f>
        <v>66.6666666666667</v>
      </c>
      <c r="K3820" s="17">
        <f ca="1">f_nav_adjustedreturn(A3820,参数!$B$4,参数!$B$3)</f>
        <v>-31.7148760330578</v>
      </c>
      <c r="L3820" s="17">
        <f ca="1">f_nav_periodreturnrankingper(A3820,参数!$B$4,参数!$B$3,3)</f>
        <v>87.6363636363636</v>
      </c>
      <c r="M3820" s="17">
        <f ca="1">f_nav_adjustedreturn(A3820,参数!$B$5,参数!$B$4)</f>
        <v>-6.43611911623439</v>
      </c>
      <c r="N3820" s="17">
        <f ca="1">f_nav_periodreturnrankingper(A3820,参数!$B$5,参数!$B$4,3)</f>
        <v>96.078431372549</v>
      </c>
      <c r="O3820" s="17">
        <f ca="1">f_nav_adjustedreturn(A3820,参数!$B$6,参数!$B$5)</f>
        <v>21.6038161016949</v>
      </c>
      <c r="P3820" s="17">
        <f ca="1">f_nav_periodreturnrankingper(A3820,参数!$B$6,参数!$B$5,3)</f>
        <v>11.8421052631579</v>
      </c>
      <c r="Q3820" s="25">
        <f>f_return(A3820,1,参数!$B$1-365/2,参数!$B$1)</f>
        <v>20.81211561212</v>
      </c>
      <c r="R3820" s="25">
        <f ca="1">f_return(A3820,1,参数!$B$4,参数!$B$1)</f>
        <v>12.0988197076281</v>
      </c>
      <c r="S3820" s="25">
        <f ca="1">f_return(A3820,1,参数!$B$6,参数!$B$1)</f>
        <v>9.66931424257387</v>
      </c>
      <c r="T3820" t="str">
        <f>f_info_investtype(A3820)</f>
        <v>普通股票型基金</v>
      </c>
      <c r="U3820" t="str">
        <f>f_info_fundmanager(A3820)</f>
        <v>左金保</v>
      </c>
      <c r="V3820">
        <f>f_info_manager_onthepostdays(A3820,1)</f>
        <v>2162</v>
      </c>
      <c r="W3820" s="25">
        <f ca="1">f_return_1w(A3820,"0",参数!$B$2)</f>
        <v>-2.61153427638739</v>
      </c>
      <c r="X3820" s="25">
        <f>f_return_1m(A3820,"0",参数!$B$1)</f>
        <v>11.2561174551387</v>
      </c>
      <c r="Y3820" s="25">
        <f>f_return_3m(A3820,0,参数!$B$1)</f>
        <v>7.4862096138692</v>
      </c>
      <c r="Z3820" s="25">
        <f>f_return_6m(A3820,0,参数!B3819)</f>
        <v>-0.294550810014727</v>
      </c>
      <c r="AA3820" t="str">
        <f>f_dq_status(A3820,参数!$B$1)</f>
        <v>开放申购|开放赎回</v>
      </c>
      <c r="AB3820" s="17">
        <f ca="1">f_risk_maxdownside(A3820,参数!$B$6,参数!$B$1)</f>
        <v>-47.1938775510204</v>
      </c>
      <c r="AC3820" s="17">
        <f ca="1">f_risk_maxdownside(A3820,参数!$B$4,参数!$B$1)</f>
        <v>-36.2422997946612</v>
      </c>
      <c r="AD3820" t="str">
        <f ca="1">f_risk_maxdownside_date(A3820,参数!$B$6,参数!$B$1)</f>
        <v>20161123-20181018,20161123-20190103</v>
      </c>
    </row>
    <row r="3821" spans="1:30">
      <c r="A3821" s="15" t="s">
        <v>3849</v>
      </c>
      <c r="B3821" t="str">
        <f>f_info_name(A3821)</f>
        <v>长信可转债A</v>
      </c>
      <c r="C3821" t="str">
        <f>f_info_setupdate(A3821)</f>
        <v>2012-03-30</v>
      </c>
      <c r="D3821" s="16">
        <f t="shared" si="59"/>
        <v>3223</v>
      </c>
      <c r="F3821" s="17">
        <f>f_netasset_total(A3821,参数!$B$1,100000000)</f>
        <v>68.047213706</v>
      </c>
      <c r="G3821" s="17">
        <f ca="1">f_nav_adjustedreturn(A3821,参数!$B$2,参数!$B$1)</f>
        <v>25.8178541724425</v>
      </c>
      <c r="H3821" s="17">
        <f ca="1">f_nav_periodreturnrankingper(A3821,参数!$B$2,参数!$B$1,3)</f>
        <v>7.16981132075472</v>
      </c>
      <c r="I3821" s="17">
        <f ca="1">f_nav_adjustedreturn(A3821,参数!$B$3,参数!$B$2)</f>
        <v>18.2041618875963</v>
      </c>
      <c r="J3821" s="17">
        <f ca="1">f_nav_periodreturnrankingper(A3821,参数!$B$3,参数!$B$2,3)</f>
        <v>10.8510638297872</v>
      </c>
      <c r="K3821" s="17">
        <f ca="1">f_nav_adjustedreturn(A3821,参数!$B$4,参数!$B$3)</f>
        <v>-11.7999855480887</v>
      </c>
      <c r="L3821" s="17">
        <f ca="1">f_nav_periodreturnrankingper(A3821,参数!$B$4,参数!$B$3,3)</f>
        <v>94.0334128878282</v>
      </c>
      <c r="M3821" s="17">
        <f ca="1">f_nav_adjustedreturn(A3821,参数!$B$5,参数!$B$4)</f>
        <v>16.5751920965972</v>
      </c>
      <c r="N3821" s="17">
        <f ca="1">f_nav_periodreturnrankingper(A3821,参数!$B$5,参数!$B$4,3)</f>
        <v>1.10497237569061</v>
      </c>
      <c r="O3821" s="17">
        <f ca="1">f_nav_adjustedreturn(A3821,参数!$B$6,参数!$B$5)</f>
        <v>-4.98519644714733</v>
      </c>
      <c r="P3821" s="17">
        <f ca="1">f_nav_periodreturnrankingper(A3821,参数!$B$6,参数!$B$5,3)</f>
        <v>94.0677966101695</v>
      </c>
      <c r="Q3821" s="25">
        <f>f_return(A3821,1,参数!$B$1-365/2,参数!$B$1)</f>
        <v>28.6658128780811</v>
      </c>
      <c r="R3821" s="25">
        <f ca="1">f_return(A3821,1,参数!$B$4,参数!$B$1)</f>
        <v>9.45746662126179</v>
      </c>
      <c r="S3821" s="25">
        <f ca="1">f_return(A3821,1,参数!$B$6,参数!$B$1)</f>
        <v>7.74398353893073</v>
      </c>
      <c r="T3821" t="str">
        <f>f_info_investtype(A3821)</f>
        <v>混合债券型二级基金</v>
      </c>
      <c r="U3821" t="str">
        <f>f_info_fundmanager(A3821)</f>
        <v>李家春,吴晖,倪伟</v>
      </c>
      <c r="V3821">
        <f>f_info_manager_onthepostdays(A3821,1)</f>
        <v>797</v>
      </c>
      <c r="W3821" s="25">
        <f ca="1">f_return_1w(A3821,"0",参数!$B$2)</f>
        <v>-1.03573633308182</v>
      </c>
      <c r="X3821" s="25">
        <f>f_return_1m(A3821,"0",参数!$B$1)</f>
        <v>7.82892782892783</v>
      </c>
      <c r="Y3821" s="25">
        <f>f_return_3m(A3821,0,参数!$B$1)</f>
        <v>9.03357559012552</v>
      </c>
      <c r="Z3821" s="25">
        <f>f_return_6m(A3821,0,参数!B3820)</f>
        <v>1.18858487790526</v>
      </c>
      <c r="AA3821" t="str">
        <f>f_dq_status(A3821,参数!$B$1)</f>
        <v>开放申购|开放赎回</v>
      </c>
      <c r="AB3821" s="17">
        <f ca="1">f_risk_maxdownside(A3821,参数!$B$6,参数!$B$1)</f>
        <v>-16.1211070164029</v>
      </c>
      <c r="AC3821" s="17">
        <f ca="1">f_risk_maxdownside(A3821,参数!$B$4,参数!$B$1)</f>
        <v>-15.920614225699</v>
      </c>
      <c r="AD3821" t="str">
        <f ca="1">f_risk_maxdownside_date(A3821,参数!$B$6,参数!$B$1)</f>
        <v>20180126-20190102</v>
      </c>
    </row>
    <row r="3822" spans="1:30">
      <c r="A3822" s="15" t="s">
        <v>3850</v>
      </c>
      <c r="B3822" t="str">
        <f>f_info_name(A3822)</f>
        <v>长信内需成长A</v>
      </c>
      <c r="C3822" t="str">
        <f>f_info_setupdate(A3822)</f>
        <v>2011-10-20</v>
      </c>
      <c r="D3822" s="16">
        <f t="shared" si="59"/>
        <v>3385</v>
      </c>
      <c r="F3822" s="17">
        <f>f_netasset_total(A3822,参数!$B$1,100000000)</f>
        <v>39.3672987928</v>
      </c>
      <c r="G3822" s="17">
        <f ca="1">f_nav_adjustedreturn(A3822,参数!$B$2,参数!$B$1)</f>
        <v>124.156481126741</v>
      </c>
      <c r="H3822" s="17">
        <f ca="1">f_nav_periodreturnrankingper(A3822,参数!$B$2,参数!$B$1,3)</f>
        <v>1.27576054955839</v>
      </c>
      <c r="I3822" s="17">
        <f ca="1">f_nav_adjustedreturn(A3822,参数!$B$3,参数!$B$2)</f>
        <v>35.760955718968</v>
      </c>
      <c r="J3822" s="17">
        <f ca="1">f_nav_periodreturnrankingper(A3822,参数!$B$3,参数!$B$2,3)</f>
        <v>64.3250688705234</v>
      </c>
      <c r="K3822" s="17">
        <f ca="1">f_nav_adjustedreturn(A3822,参数!$B$4,参数!$B$3)</f>
        <v>-21.6450216450217</v>
      </c>
      <c r="L3822" s="17">
        <f ca="1">f_nav_periodreturnrankingper(A3822,参数!$B$4,参数!$B$3,3)</f>
        <v>37.1134020618557</v>
      </c>
      <c r="M3822" s="17">
        <f ca="1">f_nav_adjustedreturn(A3822,参数!$B$5,参数!$B$4)</f>
        <v>42.7256983095452</v>
      </c>
      <c r="N3822" s="17">
        <f ca="1">f_nav_periodreturnrankingper(A3822,参数!$B$5,参数!$B$4,3)</f>
        <v>8.36575875486381</v>
      </c>
      <c r="O3822" s="17">
        <f ca="1">f_nav_adjustedreturn(A3822,参数!$B$6,参数!$B$5)</f>
        <v>-8.39064649243466</v>
      </c>
      <c r="P3822" s="17">
        <f ca="1">f_nav_periodreturnrankingper(A3822,参数!$B$6,参数!$B$5,3)</f>
        <v>85.3862212943633</v>
      </c>
      <c r="Q3822" s="25">
        <f>f_return(A3822,1,参数!$B$1-365/2,参数!$B$1)</f>
        <v>119.289727604866</v>
      </c>
      <c r="R3822" s="25">
        <f ca="1">f_return(A3822,1,参数!$B$4,参数!$B$1)</f>
        <v>33.5619696929694</v>
      </c>
      <c r="S3822" s="25">
        <f ca="1">f_return(A3822,1,参数!$B$6,参数!$B$1)</f>
        <v>25.3173450599171</v>
      </c>
      <c r="T3822" t="str">
        <f>f_info_investtype(A3822)</f>
        <v>偏股混合型基金</v>
      </c>
      <c r="U3822" t="str">
        <f>f_info_fundmanager(A3822)</f>
        <v>安昀</v>
      </c>
      <c r="V3822">
        <f>f_info_manager_onthepostdays(A3822,1)</f>
        <v>1198</v>
      </c>
      <c r="W3822" s="25">
        <f ca="1">f_return_1w(A3822,"0",参数!$B$2)</f>
        <v>-4.03272939801287</v>
      </c>
      <c r="X3822" s="25">
        <f>f_return_1m(A3822,"0",参数!$B$1)</f>
        <v>14.2717815344603</v>
      </c>
      <c r="Y3822" s="25">
        <f>f_return_3m(A3822,0,参数!$B$1)</f>
        <v>34.6227499042512</v>
      </c>
      <c r="Z3822" s="25">
        <f>f_return_6m(A3822,0,参数!B3821)</f>
        <v>49.0330378726833</v>
      </c>
      <c r="AA3822" t="str">
        <f>f_dq_status(A3822,参数!$B$1)</f>
        <v>开放申购|开放赎回</v>
      </c>
      <c r="AB3822" s="17">
        <f ca="1">f_risk_maxdownside(A3822,参数!$B$6,参数!$B$1)</f>
        <v>-31.1016433353621</v>
      </c>
      <c r="AC3822" s="17">
        <f ca="1">f_risk_maxdownside(A3822,参数!$B$4,参数!$B$1)</f>
        <v>-30.252618607517</v>
      </c>
      <c r="AD3822" t="str">
        <f ca="1">f_risk_maxdownside_date(A3822,参数!$B$6,参数!$B$1)</f>
        <v>20180124-20190103</v>
      </c>
    </row>
    <row r="3823" spans="1:30">
      <c r="A3823" s="15" t="s">
        <v>3851</v>
      </c>
      <c r="B3823" t="str">
        <f>f_info_name(A3823)</f>
        <v>长信量化先锋A</v>
      </c>
      <c r="C3823" t="str">
        <f>f_info_setupdate(A3823)</f>
        <v>2010-11-18</v>
      </c>
      <c r="D3823" s="16">
        <f t="shared" si="59"/>
        <v>3721</v>
      </c>
      <c r="F3823" s="17">
        <f>f_netasset_total(A3823,参数!$B$1,100000000)</f>
        <v>12.7222134062</v>
      </c>
      <c r="G3823" s="17">
        <f ca="1">f_nav_adjustedreturn(A3823,参数!$B$2,参数!$B$1)</f>
        <v>49.8648648648649</v>
      </c>
      <c r="H3823" s="17">
        <f ca="1">f_nav_periodreturnrankingper(A3823,参数!$B$2,参数!$B$1,3)</f>
        <v>79.2934249263984</v>
      </c>
      <c r="I3823" s="17">
        <f ca="1">f_nav_adjustedreturn(A3823,参数!$B$3,参数!$B$2)</f>
        <v>28.9198606271777</v>
      </c>
      <c r="J3823" s="17">
        <f ca="1">f_nav_periodreturnrankingper(A3823,参数!$B$3,参数!$B$2,3)</f>
        <v>77.961432506887</v>
      </c>
      <c r="K3823" s="17">
        <f ca="1">f_nav_adjustedreturn(A3823,参数!$B$4,参数!$B$3)</f>
        <v>-29.6999387630129</v>
      </c>
      <c r="L3823" s="17">
        <f ca="1">f_nav_periodreturnrankingper(A3823,参数!$B$4,参数!$B$3,3)</f>
        <v>79.2096219931271</v>
      </c>
      <c r="M3823" s="17">
        <f ca="1">f_nav_adjustedreturn(A3823,参数!$B$5,参数!$B$4)</f>
        <v>-3.6720011224507</v>
      </c>
      <c r="N3823" s="17">
        <f ca="1">f_nav_periodreturnrankingper(A3823,参数!$B$5,参数!$B$4,3)</f>
        <v>94.1634241245136</v>
      </c>
      <c r="O3823" s="17">
        <f ca="1">f_nav_adjustedreturn(A3823,参数!$B$6,参数!$B$5)</f>
        <v>27.6556100180251</v>
      </c>
      <c r="P3823" s="17">
        <f ca="1">f_nav_periodreturnrankingper(A3823,参数!$B$6,参数!$B$5,3)</f>
        <v>1.46137787056367</v>
      </c>
      <c r="Q3823" s="25">
        <f>f_return(A3823,1,参数!$B$1-365/2,参数!$B$1)</f>
        <v>32.4519621198055</v>
      </c>
      <c r="R3823" s="25">
        <f ca="1">f_return(A3823,1,参数!$B$4,参数!$B$1)</f>
        <v>10.7349404400738</v>
      </c>
      <c r="S3823" s="25">
        <f ca="1">f_return(A3823,1,参数!$B$6,参数!$B$1)</f>
        <v>10.6265533607531</v>
      </c>
      <c r="T3823" t="str">
        <f>f_info_investtype(A3823)</f>
        <v>偏股混合型基金</v>
      </c>
      <c r="U3823" t="str">
        <f>f_info_fundmanager(A3823)</f>
        <v>左金保</v>
      </c>
      <c r="V3823">
        <f>f_info_manager_onthepostdays(A3823,1)</f>
        <v>2162</v>
      </c>
      <c r="W3823" s="25">
        <f ca="1">f_return_1w(A3823,"0",参数!$B$2)</f>
        <v>-1.98675496688743</v>
      </c>
      <c r="X3823" s="25">
        <f>f_return_1m(A3823,"0",参数!$B$1)</f>
        <v>14.5069695405266</v>
      </c>
      <c r="Y3823" s="25">
        <f>f_return_3m(A3823,0,参数!$B$1)</f>
        <v>16.0041841004184</v>
      </c>
      <c r="Z3823" s="25">
        <f>f_return_6m(A3823,0,参数!B3822)</f>
        <v>5.18482957273161</v>
      </c>
      <c r="AA3823" t="str">
        <f>f_dq_status(A3823,参数!$B$1)</f>
        <v>开放申购|开放赎回</v>
      </c>
      <c r="AB3823" s="17">
        <f ca="1">f_risk_maxdownside(A3823,参数!$B$6,参数!$B$1)</f>
        <v>-41.9834487408206</v>
      </c>
      <c r="AC3823" s="17">
        <f ca="1">f_risk_maxdownside(A3823,参数!$B$4,参数!$B$1)</f>
        <v>-34.1463414634146</v>
      </c>
      <c r="AD3823" t="str">
        <f ca="1">f_risk_maxdownside_date(A3823,参数!$B$6,参数!$B$1)</f>
        <v>20161123-20190103</v>
      </c>
    </row>
    <row r="3824" spans="1:30">
      <c r="A3824" s="15" t="s">
        <v>3852</v>
      </c>
      <c r="B3824" t="str">
        <f>f_info_name(A3824)</f>
        <v>长信恒利优势</v>
      </c>
      <c r="C3824" t="str">
        <f>f_info_setupdate(A3824)</f>
        <v>2009-07-30</v>
      </c>
      <c r="D3824" s="16">
        <f t="shared" si="59"/>
        <v>4197</v>
      </c>
      <c r="F3824" s="17">
        <f>f_netasset_total(A3824,参数!$B$1,100000000)</f>
        <v>0.4304741685</v>
      </c>
      <c r="G3824" s="17">
        <f ca="1">f_nav_adjustedreturn(A3824,参数!$B$2,参数!$B$1)</f>
        <v>101.894032334417</v>
      </c>
      <c r="H3824" s="17">
        <f ca="1">f_nav_periodreturnrankingper(A3824,参数!$B$2,参数!$B$1,3)</f>
        <v>8.93032384690873</v>
      </c>
      <c r="I3824" s="17">
        <f ca="1">f_nav_adjustedreturn(A3824,参数!$B$3,参数!$B$2)</f>
        <v>31.8234610917538</v>
      </c>
      <c r="J3824" s="17">
        <f ca="1">f_nav_periodreturnrankingper(A3824,参数!$B$3,参数!$B$2,3)</f>
        <v>71.900826446281</v>
      </c>
      <c r="K3824" s="17">
        <f ca="1">f_nav_adjustedreturn(A3824,参数!$B$4,参数!$B$3)</f>
        <v>-14.1575274177468</v>
      </c>
      <c r="L3824" s="17">
        <f ca="1">f_nav_periodreturnrankingper(A3824,参数!$B$4,参数!$B$3,3)</f>
        <v>8.93470790378007</v>
      </c>
      <c r="M3824" s="17">
        <f ca="1">f_nav_adjustedreturn(A3824,参数!$B$5,参数!$B$4)</f>
        <v>10.4967320626975</v>
      </c>
      <c r="N3824" s="17">
        <f ca="1">f_nav_periodreturnrankingper(A3824,参数!$B$5,参数!$B$4,3)</f>
        <v>73.7354085603113</v>
      </c>
      <c r="O3824" s="17">
        <f ca="1">f_nav_adjustedreturn(A3824,参数!$B$6,参数!$B$5)</f>
        <v>2.62111735210886</v>
      </c>
      <c r="P3824" s="17">
        <f ca="1">f_nav_periodreturnrankingper(A3824,参数!$B$6,参数!$B$5,3)</f>
        <v>53.4446764091858</v>
      </c>
      <c r="Q3824" s="25">
        <f>f_return(A3824,1,参数!$B$1-365/2,参数!$B$1)</f>
        <v>86.0808110212227</v>
      </c>
      <c r="R3824" s="25">
        <f ca="1">f_return(A3824,1,参数!$B$4,参数!$B$1)</f>
        <v>31.673083879389</v>
      </c>
      <c r="S3824" s="25">
        <f ca="1">f_return(A3824,1,参数!$B$6,参数!$B$1)</f>
        <v>21.039982563376</v>
      </c>
      <c r="T3824" t="str">
        <f>f_info_investtype(A3824)</f>
        <v>偏股混合型基金</v>
      </c>
      <c r="U3824" t="str">
        <f>f_info_fundmanager(A3824)</f>
        <v>刘亮</v>
      </c>
      <c r="V3824">
        <f>f_info_manager_onthepostdays(A3824,1)</f>
        <v>554</v>
      </c>
      <c r="W3824" s="25">
        <f ca="1">f_return_1w(A3824,"0",参数!$B$2)</f>
        <v>-3.32197614991482</v>
      </c>
      <c r="X3824" s="25">
        <f>f_return_1m(A3824,"0",参数!$B$1)</f>
        <v>14.5541410388383</v>
      </c>
      <c r="Y3824" s="25">
        <f>f_return_3m(A3824,0,参数!$B$1)</f>
        <v>27.2095212451897</v>
      </c>
      <c r="Z3824" s="25">
        <f>f_return_6m(A3824,0,参数!B3823)</f>
        <v>26.9189226815228</v>
      </c>
      <c r="AA3824" t="str">
        <f>f_dq_status(A3824,参数!$B$1)</f>
        <v>暂停大额申购|开放赎回</v>
      </c>
      <c r="AB3824" s="17">
        <f ca="1">f_risk_maxdownside(A3824,参数!$B$6,参数!$B$1)</f>
        <v>-30.0988319856244</v>
      </c>
      <c r="AC3824" s="17">
        <f ca="1">f_risk_maxdownside(A3824,参数!$B$4,参数!$B$1)</f>
        <v>-30.0988319856244</v>
      </c>
      <c r="AD3824" t="str">
        <f ca="1">f_risk_maxdownside_date(A3824,参数!$B$6,参数!$B$1)</f>
        <v>20180523-20181018</v>
      </c>
    </row>
    <row r="3825" spans="1:30">
      <c r="A3825" s="15" t="s">
        <v>3853</v>
      </c>
      <c r="B3825" t="str">
        <f>f_info_name(A3825)</f>
        <v>长信利丰C</v>
      </c>
      <c r="C3825" t="str">
        <f>f_info_setupdate(A3825)</f>
        <v>2008-12-29</v>
      </c>
      <c r="D3825" s="16">
        <f t="shared" si="59"/>
        <v>4410</v>
      </c>
      <c r="F3825" s="17">
        <f>f_netasset_total(A3825,参数!$B$1,100000000)</f>
        <v>22.481022936</v>
      </c>
      <c r="G3825" s="17">
        <f ca="1">f_nav_adjustedreturn(A3825,参数!$B$2,参数!$B$1)</f>
        <v>16.2601683472616</v>
      </c>
      <c r="H3825" s="17">
        <f ca="1">f_nav_periodreturnrankingper(A3825,参数!$B$2,参数!$B$1,3)</f>
        <v>21.5094339622642</v>
      </c>
      <c r="I3825" s="17">
        <f ca="1">f_nav_adjustedreturn(A3825,参数!$B$3,参数!$B$2)</f>
        <v>6.91530691530691</v>
      </c>
      <c r="J3825" s="17">
        <f ca="1">f_nav_periodreturnrankingper(A3825,参数!$B$3,参数!$B$2,3)</f>
        <v>61.9148936170213</v>
      </c>
      <c r="K3825" s="17">
        <f ca="1">f_nav_adjustedreturn(A3825,参数!$B$4,参数!$B$3)</f>
        <v>-2.68477570412295</v>
      </c>
      <c r="L3825" s="17">
        <f ca="1">f_nav_periodreturnrankingper(A3825,参数!$B$4,参数!$B$3,3)</f>
        <v>71.1217183770883</v>
      </c>
      <c r="M3825" s="17">
        <f ca="1">f_nav_adjustedreturn(A3825,参数!$B$5,参数!$B$4)</f>
        <v>3.56344626560101</v>
      </c>
      <c r="N3825" s="17">
        <f ca="1">f_nav_periodreturnrankingper(A3825,参数!$B$5,参数!$B$4,3)</f>
        <v>54.6961325966851</v>
      </c>
      <c r="O3825" s="17">
        <f ca="1">f_nav_adjustedreturn(A3825,参数!$B$6,参数!$B$5)</f>
        <v>-2.20170454545453</v>
      </c>
      <c r="P3825" s="17">
        <f ca="1">f_nav_periodreturnrankingper(A3825,参数!$B$6,参数!$B$5,3)</f>
        <v>83.8983050847458</v>
      </c>
      <c r="Q3825" s="25">
        <f>f_return(A3825,1,参数!$B$1-365/2,参数!$B$1)</f>
        <v>18.4167153584469</v>
      </c>
      <c r="R3825" s="25">
        <f ca="1">f_return(A3825,1,参数!$B$4,参数!$B$1)</f>
        <v>6.54311827807903</v>
      </c>
      <c r="S3825" s="25">
        <f ca="1">f_return(A3825,1,参数!$B$6,参数!$B$1)</f>
        <v>4.18609302964017</v>
      </c>
      <c r="T3825" t="str">
        <f>f_info_investtype(A3825)</f>
        <v>混合债券型二级基金</v>
      </c>
      <c r="U3825" t="str">
        <f>f_info_fundmanager(A3825)</f>
        <v>李家春,吴晖</v>
      </c>
      <c r="V3825">
        <f>f_info_manager_onthepostdays(A3825,1)</f>
        <v>800</v>
      </c>
      <c r="W3825" s="25">
        <f ca="1">f_return_1w(A3825,"0",参数!$B$2)</f>
        <v>-0.86455331412105</v>
      </c>
      <c r="X3825" s="25">
        <f>f_return_1m(A3825,"0",参数!$B$1)</f>
        <v>4.11960132890367</v>
      </c>
      <c r="Y3825" s="25">
        <f>f_return_3m(A3825,0,参数!$B$1)</f>
        <v>6.74386920980927</v>
      </c>
      <c r="Z3825" s="25">
        <f>f_return_6m(A3825,0,参数!B3824)</f>
        <v>5.63093622795114</v>
      </c>
      <c r="AA3825" t="str">
        <f>f_dq_status(A3825,参数!$B$1)</f>
        <v>开放申购|开放赎回</v>
      </c>
      <c r="AB3825" s="17">
        <f ca="1">f_risk_maxdownside(A3825,参数!$B$6,参数!$B$1)</f>
        <v>-8.14904106478291</v>
      </c>
      <c r="AC3825" s="17">
        <f ca="1">f_risk_maxdownside(A3825,参数!$B$4,参数!$B$1)</f>
        <v>-7.21994125133142</v>
      </c>
      <c r="AD3825" t="str">
        <f ca="1">f_risk_maxdownside_date(A3825,参数!$B$6,参数!$B$1)</f>
        <v>20171114-20181016</v>
      </c>
    </row>
    <row r="3826" spans="1:30">
      <c r="A3826" s="15" t="s">
        <v>3854</v>
      </c>
      <c r="B3826" t="str">
        <f>f_info_name(A3826)</f>
        <v>长信双利优选A</v>
      </c>
      <c r="C3826" t="str">
        <f>f_info_setupdate(A3826)</f>
        <v>2008-06-19</v>
      </c>
      <c r="D3826" s="16">
        <f t="shared" si="59"/>
        <v>4603</v>
      </c>
      <c r="F3826" s="17">
        <f>f_netasset_total(A3826,参数!$B$1,100000000)</f>
        <v>3.5688928444</v>
      </c>
      <c r="G3826" s="17">
        <f ca="1">f_nav_adjustedreturn(A3826,参数!$B$2,参数!$B$1)</f>
        <v>75.2688872954827</v>
      </c>
      <c r="H3826" s="17">
        <f ca="1">f_nav_periodreturnrankingper(A3826,参数!$B$2,参数!$B$1,3)</f>
        <v>38.7634936211973</v>
      </c>
      <c r="I3826" s="17">
        <f ca="1">f_nav_adjustedreturn(A3826,参数!$B$3,参数!$B$2)</f>
        <v>34.8880439330304</v>
      </c>
      <c r="J3826" s="17">
        <f ca="1">f_nav_periodreturnrankingper(A3826,参数!$B$3,参数!$B$2,3)</f>
        <v>65.564738292011</v>
      </c>
      <c r="K3826" s="17">
        <f ca="1">f_nav_adjustedreturn(A3826,参数!$B$4,参数!$B$3)</f>
        <v>-19.0041891836293</v>
      </c>
      <c r="L3826" s="17">
        <f ca="1">f_nav_periodreturnrankingper(A3826,参数!$B$4,参数!$B$3,3)</f>
        <v>24.7422680412371</v>
      </c>
      <c r="M3826" s="17">
        <f ca="1">f_nav_adjustedreturn(A3826,参数!$B$5,参数!$B$4)</f>
        <v>28.428093645485</v>
      </c>
      <c r="N3826" s="17">
        <f ca="1">f_nav_periodreturnrankingper(A3826,参数!$B$5,参数!$B$4,3)</f>
        <v>31.5175097276265</v>
      </c>
      <c r="O3826" s="17">
        <f ca="1">f_nav_adjustedreturn(A3826,参数!$B$6,参数!$B$5)</f>
        <v>-0.66445182724252</v>
      </c>
      <c r="P3826" s="17">
        <f ca="1">f_nav_periodreturnrankingper(A3826,参数!$B$6,参数!$B$5,3)</f>
        <v>63.4655532359081</v>
      </c>
      <c r="Q3826" s="25">
        <f>f_return(A3826,1,参数!$B$1-365/2,参数!$B$1)</f>
        <v>82.6869567712063</v>
      </c>
      <c r="R3826" s="25">
        <f ca="1">f_return(A3826,1,参数!$B$4,参数!$B$1)</f>
        <v>24.1541207524721</v>
      </c>
      <c r="S3826" s="25">
        <f ca="1">f_return(A3826,1,参数!$B$6,参数!$B$1)</f>
        <v>19.4886242614834</v>
      </c>
      <c r="T3826" t="str">
        <f>f_info_investtype(A3826)</f>
        <v>偏股混合型基金</v>
      </c>
      <c r="U3826" t="str">
        <f>f_info_fundmanager(A3826)</f>
        <v>祝昱丰</v>
      </c>
      <c r="V3826">
        <f>f_info_manager_onthepostdays(A3826,1)</f>
        <v>724</v>
      </c>
      <c r="W3826" s="25">
        <f ca="1">f_return_1w(A3826,"0",参数!$B$2)</f>
        <v>-1.87412050658821</v>
      </c>
      <c r="X3826" s="25">
        <f>f_return_1m(A3826,"0",参数!$B$1)</f>
        <v>16.1619216313129</v>
      </c>
      <c r="Y3826" s="25">
        <f>f_return_3m(A3826,0,参数!$B$1)</f>
        <v>29.630700993154</v>
      </c>
      <c r="Z3826" s="25">
        <f>f_return_6m(A3826,0,参数!B3825)</f>
        <v>37.1440959676254</v>
      </c>
      <c r="AA3826" t="str">
        <f>f_dq_status(A3826,参数!$B$1)</f>
        <v>开放申购|开放赎回</v>
      </c>
      <c r="AB3826" s="17">
        <f ca="1">f_risk_maxdownside(A3826,参数!$B$6,参数!$B$1)</f>
        <v>-26.7581280951017</v>
      </c>
      <c r="AC3826" s="17">
        <f ca="1">f_risk_maxdownside(A3826,参数!$B$4,参数!$B$1)</f>
        <v>-26.7581280951017</v>
      </c>
      <c r="AD3826" t="str">
        <f ca="1">f_risk_maxdownside_date(A3826,参数!$B$6,参数!$B$1)</f>
        <v>20180523-20190103</v>
      </c>
    </row>
    <row r="3827" spans="1:30">
      <c r="A3827" s="15" t="s">
        <v>3855</v>
      </c>
      <c r="B3827" t="str">
        <f>f_info_name(A3827)</f>
        <v>长信增利策略</v>
      </c>
      <c r="C3827" t="str">
        <f>f_info_setupdate(A3827)</f>
        <v>2006-11-09</v>
      </c>
      <c r="D3827" s="16">
        <f t="shared" si="59"/>
        <v>5191</v>
      </c>
      <c r="F3827" s="17">
        <f>f_netasset_total(A3827,参数!$B$1,100000000)</f>
        <v>6.9148796694</v>
      </c>
      <c r="G3827" s="17">
        <f ca="1">f_nav_adjustedreturn(A3827,参数!$B$2,参数!$B$1)</f>
        <v>45.5606144377304</v>
      </c>
      <c r="H3827" s="17">
        <f ca="1">f_nav_periodreturnrankingper(A3827,参数!$B$2,参数!$B$1,3)</f>
        <v>83.3169774288518</v>
      </c>
      <c r="I3827" s="17">
        <f ca="1">f_nav_adjustedreturn(A3827,参数!$B$3,参数!$B$2)</f>
        <v>34.2760605681391</v>
      </c>
      <c r="J3827" s="17">
        <f ca="1">f_nav_periodreturnrankingper(A3827,参数!$B$3,参数!$B$2,3)</f>
        <v>66.5289256198347</v>
      </c>
      <c r="K3827" s="17">
        <f ca="1">f_nav_adjustedreturn(A3827,参数!$B$4,参数!$B$3)</f>
        <v>-22.2135695512509</v>
      </c>
      <c r="L3827" s="17">
        <f ca="1">f_nav_periodreturnrankingper(A3827,参数!$B$4,参数!$B$3,3)</f>
        <v>39.5189003436426</v>
      </c>
      <c r="M3827" s="17">
        <f ca="1">f_nav_adjustedreturn(A3827,参数!$B$5,参数!$B$4)</f>
        <v>3.12410521548929</v>
      </c>
      <c r="N3827" s="17">
        <f ca="1">f_nav_periodreturnrankingper(A3827,参数!$B$5,参数!$B$4,3)</f>
        <v>88.5214007782101</v>
      </c>
      <c r="O3827" s="17">
        <f ca="1">f_nav_adjustedreturn(A3827,参数!$B$6,参数!$B$5)</f>
        <v>6.61547002220578</v>
      </c>
      <c r="P3827" s="17">
        <f ca="1">f_nav_periodreturnrankingper(A3827,参数!$B$6,参数!$B$5,3)</f>
        <v>36.7432150313152</v>
      </c>
      <c r="Q3827" s="25">
        <f>f_return(A3827,1,参数!$B$1-365/2,参数!$B$1)</f>
        <v>23.959630708228</v>
      </c>
      <c r="R3827" s="25">
        <f ca="1">f_return(A3827,1,参数!$B$4,参数!$B$1)</f>
        <v>14.972357032856</v>
      </c>
      <c r="S3827" s="25">
        <f ca="1">f_return(A3827,1,参数!$B$6,参数!$B$1)</f>
        <v>10.8827922419688</v>
      </c>
      <c r="T3827" t="str">
        <f>f_info_investtype(A3827)</f>
        <v>偏股混合型基金</v>
      </c>
      <c r="U3827" t="str">
        <f>f_info_fundmanager(A3827)</f>
        <v>张子乔</v>
      </c>
      <c r="V3827">
        <f>f_info_manager_onthepostdays(A3827,1)</f>
        <v>24</v>
      </c>
      <c r="W3827" s="25">
        <f ca="1">f_return_1w(A3827,"0",参数!$B$2)</f>
        <v>-1.32425970204156</v>
      </c>
      <c r="X3827" s="25">
        <f>f_return_1m(A3827,"0",参数!$B$1)</f>
        <v>6.19786453119785</v>
      </c>
      <c r="Y3827" s="25">
        <f>f_return_3m(A3827,0,参数!$B$1)</f>
        <v>10.2051178735983</v>
      </c>
      <c r="Z3827" s="25">
        <f>f_return_6m(A3827,0,参数!B3826)</f>
        <v>4.4086203148991</v>
      </c>
      <c r="AA3827" t="str">
        <f>f_dq_status(A3827,参数!$B$1)</f>
        <v>开放申购|开放赎回</v>
      </c>
      <c r="AB3827" s="17">
        <f ca="1">f_risk_maxdownside(A3827,参数!$B$6,参数!$B$1)</f>
        <v>-33.0390125236508</v>
      </c>
      <c r="AC3827" s="17">
        <f ca="1">f_risk_maxdownside(A3827,参数!$B$4,参数!$B$1)</f>
        <v>-29.4274048048618</v>
      </c>
      <c r="AD3827" t="str">
        <f ca="1">f_risk_maxdownside_date(A3827,参数!$B$6,参数!$B$1)</f>
        <v>20171027-20181018</v>
      </c>
    </row>
    <row r="3828" spans="1:30">
      <c r="A3828" s="15" t="s">
        <v>3856</v>
      </c>
      <c r="B3828" t="str">
        <f>f_info_name(A3828)</f>
        <v>长信金利趋势</v>
      </c>
      <c r="C3828" t="str">
        <f>f_info_setupdate(A3828)</f>
        <v>2006-04-30</v>
      </c>
      <c r="D3828" s="16">
        <f t="shared" si="59"/>
        <v>5384</v>
      </c>
      <c r="F3828" s="17">
        <f>f_netasset_total(A3828,参数!$B$1,100000000)</f>
        <v>17.459120349</v>
      </c>
      <c r="G3828" s="17">
        <f ca="1">f_nav_adjustedreturn(A3828,参数!$B$2,参数!$B$1)</f>
        <v>60.1472801824232</v>
      </c>
      <c r="H3828" s="17">
        <f ca="1">f_nav_periodreturnrankingper(A3828,参数!$B$2,参数!$B$1,3)</f>
        <v>61.0402355250245</v>
      </c>
      <c r="I3828" s="17">
        <f ca="1">f_nav_adjustedreturn(A3828,参数!$B$3,参数!$B$2)</f>
        <v>41.9673751853683</v>
      </c>
      <c r="J3828" s="17">
        <f ca="1">f_nav_periodreturnrankingper(A3828,参数!$B$3,参数!$B$2,3)</f>
        <v>51.3774104683196</v>
      </c>
      <c r="K3828" s="17">
        <f ca="1">f_nav_adjustedreturn(A3828,参数!$B$4,参数!$B$3)</f>
        <v>-22.3208798698879</v>
      </c>
      <c r="L3828" s="17">
        <f ca="1">f_nav_periodreturnrankingper(A3828,参数!$B$4,参数!$B$3,3)</f>
        <v>40.3780068728522</v>
      </c>
      <c r="M3828" s="17">
        <f ca="1">f_nav_adjustedreturn(A3828,参数!$B$5,参数!$B$4)</f>
        <v>5.4914881933004</v>
      </c>
      <c r="N3828" s="17">
        <f ca="1">f_nav_periodreturnrankingper(A3828,参数!$B$5,参数!$B$4,3)</f>
        <v>84.4357976653696</v>
      </c>
      <c r="O3828" s="17">
        <f ca="1">f_nav_adjustedreturn(A3828,参数!$B$6,参数!$B$5)</f>
        <v>6.26674175922787</v>
      </c>
      <c r="P3828" s="17">
        <f ca="1">f_nav_periodreturnrankingper(A3828,参数!$B$6,参数!$B$5,3)</f>
        <v>38.2045929018789</v>
      </c>
      <c r="Q3828" s="25">
        <f>f_return(A3828,1,参数!$B$1-365/2,参数!$B$1)</f>
        <v>54.7440416368471</v>
      </c>
      <c r="R3828" s="25">
        <f ca="1">f_return(A3828,1,参数!$B$4,参数!$B$1)</f>
        <v>20.8543667714859</v>
      </c>
      <c r="S3828" s="25">
        <f ca="1">f_return(A3828,1,参数!$B$6,参数!$B$1)</f>
        <v>14.5240601995531</v>
      </c>
      <c r="T3828" t="str">
        <f>f_info_investtype(A3828)</f>
        <v>偏股混合型基金</v>
      </c>
      <c r="U3828" t="str">
        <f>f_info_fundmanager(A3828)</f>
        <v>高远</v>
      </c>
      <c r="V3828">
        <f>f_info_manager_onthepostdays(A3828,1)</f>
        <v>896</v>
      </c>
      <c r="W3828" s="25">
        <f ca="1">f_return_1w(A3828,"0",参数!$B$2)</f>
        <v>-1.05081826012059</v>
      </c>
      <c r="X3828" s="25">
        <f>f_return_1m(A3828,"0",参数!$B$1)</f>
        <v>9.88441610203267</v>
      </c>
      <c r="Y3828" s="25">
        <f>f_return_3m(A3828,0,参数!$B$1)</f>
        <v>17.2027773841576</v>
      </c>
      <c r="Z3828" s="25">
        <f>f_return_6m(A3828,0,参数!B3827)</f>
        <v>18.7959095491862</v>
      </c>
      <c r="AA3828" t="str">
        <f>f_dq_status(A3828,参数!$B$1)</f>
        <v>开放申购|开放赎回</v>
      </c>
      <c r="AB3828" s="17">
        <f ca="1">f_risk_maxdownside(A3828,参数!$B$6,参数!$B$1)</f>
        <v>-32.2267505166642</v>
      </c>
      <c r="AC3828" s="17">
        <f ca="1">f_risk_maxdownside(A3828,参数!$B$4,参数!$B$1)</f>
        <v>-27.440404422665</v>
      </c>
      <c r="AD3828" t="str">
        <f ca="1">f_risk_maxdownside_date(A3828,参数!$B$6,参数!$B$1)</f>
        <v>20161123-20181018</v>
      </c>
    </row>
    <row r="3829" spans="1:30">
      <c r="A3829" s="15" t="s">
        <v>3857</v>
      </c>
      <c r="B3829" t="str">
        <f>f_info_name(A3829)</f>
        <v>长信银利精选</v>
      </c>
      <c r="C3829" t="str">
        <f>f_info_setupdate(A3829)</f>
        <v>2005-01-17</v>
      </c>
      <c r="D3829" s="16">
        <f t="shared" si="59"/>
        <v>5852</v>
      </c>
      <c r="F3829" s="17">
        <f>f_netasset_total(A3829,参数!$B$1,100000000)</f>
        <v>7.9280568193</v>
      </c>
      <c r="G3829" s="17">
        <f ca="1">f_nav_adjustedreturn(A3829,参数!$B$2,参数!$B$1)</f>
        <v>57.3266231883753</v>
      </c>
      <c r="H3829" s="17">
        <f ca="1">f_nav_periodreturnrankingper(A3829,参数!$B$2,参数!$B$1,3)</f>
        <v>66.2414131501472</v>
      </c>
      <c r="I3829" s="17">
        <f ca="1">f_nav_adjustedreturn(A3829,参数!$B$3,参数!$B$2)</f>
        <v>32.4515500202046</v>
      </c>
      <c r="J3829" s="17">
        <f ca="1">f_nav_periodreturnrankingper(A3829,参数!$B$3,参数!$B$2,3)</f>
        <v>70.9366391184573</v>
      </c>
      <c r="K3829" s="17">
        <f ca="1">f_nav_adjustedreturn(A3829,参数!$B$4,参数!$B$3)</f>
        <v>-16.7333714503526</v>
      </c>
      <c r="L3829" s="17">
        <f ca="1">f_nav_periodreturnrankingper(A3829,参数!$B$4,参数!$B$3,3)</f>
        <v>17.0103092783505</v>
      </c>
      <c r="M3829" s="17">
        <f ca="1">f_nav_adjustedreturn(A3829,参数!$B$5,参数!$B$4)</f>
        <v>27.2929795748926</v>
      </c>
      <c r="N3829" s="17">
        <f ca="1">f_nav_periodreturnrankingper(A3829,参数!$B$5,参数!$B$4,3)</f>
        <v>33.2684824902724</v>
      </c>
      <c r="O3829" s="17">
        <f ca="1">f_nav_adjustedreturn(A3829,参数!$B$6,参数!$B$5)</f>
        <v>9.739336492891</v>
      </c>
      <c r="P3829" s="17">
        <f ca="1">f_nav_periodreturnrankingper(A3829,参数!$B$6,参数!$B$5,3)</f>
        <v>26.5135699373695</v>
      </c>
      <c r="Q3829" s="25">
        <f>f_return(A3829,1,参数!$B$1-365/2,参数!$B$1)</f>
        <v>53.2794499230786</v>
      </c>
      <c r="R3829" s="25">
        <f ca="1">f_return(A3829,1,参数!$B$4,参数!$B$1)</f>
        <v>20.1445181286539</v>
      </c>
      <c r="S3829" s="25">
        <f ca="1">f_return(A3829,1,参数!$B$6,参数!$B$1)</f>
        <v>19.2483803970896</v>
      </c>
      <c r="T3829" t="str">
        <f>f_info_investtype(A3829)</f>
        <v>偏股混合型基金</v>
      </c>
      <c r="U3829" t="str">
        <f>f_info_fundmanager(A3829)</f>
        <v>许望伟</v>
      </c>
      <c r="V3829">
        <f>f_info_manager_onthepostdays(A3829,1)</f>
        <v>42</v>
      </c>
      <c r="W3829" s="25">
        <f ca="1">f_return_1w(A3829,"0",参数!$B$2)</f>
        <v>-1.00433059983414</v>
      </c>
      <c r="X3829" s="25">
        <f>f_return_1m(A3829,"0",参数!$B$1)</f>
        <v>10.4703586568871</v>
      </c>
      <c r="Y3829" s="25">
        <f>f_return_3m(A3829,0,参数!$B$1)</f>
        <v>15.955643452465</v>
      </c>
      <c r="Z3829" s="25">
        <f>f_return_6m(A3829,0,参数!B3828)</f>
        <v>21.139613422433</v>
      </c>
      <c r="AA3829" t="str">
        <f>f_dq_status(A3829,参数!$B$1)</f>
        <v>开放申购|开放赎回</v>
      </c>
      <c r="AB3829" s="17">
        <f ca="1">f_risk_maxdownside(A3829,参数!$B$6,参数!$B$1)</f>
        <v>-22.1568813430712</v>
      </c>
      <c r="AC3829" s="17">
        <f ca="1">f_risk_maxdownside(A3829,参数!$B$4,参数!$B$1)</f>
        <v>-22.0607787274454</v>
      </c>
      <c r="AD3829" t="str">
        <f ca="1">f_risk_maxdownside_date(A3829,参数!$B$6,参数!$B$1)</f>
        <v>20180125-20181018</v>
      </c>
    </row>
    <row r="3830" spans="1:30">
      <c r="A3830" s="15" t="s">
        <v>3858</v>
      </c>
      <c r="B3830" t="str">
        <f>f_info_name(A3830)</f>
        <v>建信恒久价值</v>
      </c>
      <c r="C3830" t="str">
        <f>f_info_setupdate(A3830)</f>
        <v>2005-12-01</v>
      </c>
      <c r="D3830" s="16">
        <f t="shared" si="59"/>
        <v>5534</v>
      </c>
      <c r="F3830" s="17">
        <f>f_netasset_total(A3830,参数!$B$1,100000000)</f>
        <v>12.2530711665</v>
      </c>
      <c r="G3830" s="17">
        <f ca="1">f_nav_adjustedreturn(A3830,参数!$B$2,参数!$B$1)</f>
        <v>102.997475973559</v>
      </c>
      <c r="H3830" s="17">
        <f ca="1">f_nav_periodreturnrankingper(A3830,参数!$B$2,参数!$B$1,3)</f>
        <v>8.53778213935231</v>
      </c>
      <c r="I3830" s="17">
        <f ca="1">f_nav_adjustedreturn(A3830,参数!$B$3,参数!$B$2)</f>
        <v>54.9807085233251</v>
      </c>
      <c r="J3830" s="17">
        <f ca="1">f_nav_periodreturnrankingper(A3830,参数!$B$3,参数!$B$2,3)</f>
        <v>26.8595041322314</v>
      </c>
      <c r="K3830" s="17">
        <f ca="1">f_nav_adjustedreturn(A3830,参数!$B$4,参数!$B$3)</f>
        <v>-32.7118244040595</v>
      </c>
      <c r="L3830" s="17">
        <f ca="1">f_nav_periodreturnrankingper(A3830,参数!$B$4,参数!$B$3,3)</f>
        <v>90.2061855670103</v>
      </c>
      <c r="M3830" s="17">
        <f ca="1">f_nav_adjustedreturn(A3830,参数!$B$5,参数!$B$4)</f>
        <v>13.8443017656501</v>
      </c>
      <c r="N3830" s="17">
        <f ca="1">f_nav_periodreturnrankingper(A3830,参数!$B$5,参数!$B$4,3)</f>
        <v>67.8988326848249</v>
      </c>
      <c r="O3830" s="17">
        <f ca="1">f_nav_adjustedreturn(A3830,参数!$B$6,参数!$B$5)</f>
        <v>-4.03742630094848</v>
      </c>
      <c r="P3830" s="17">
        <f ca="1">f_nav_periodreturnrankingper(A3830,参数!$B$6,参数!$B$5,3)</f>
        <v>75.1565762004175</v>
      </c>
      <c r="Q3830" s="25">
        <f>f_return(A3830,1,参数!$B$1-365/2,参数!$B$1)</f>
        <v>154.261827476949</v>
      </c>
      <c r="R3830" s="25">
        <f ca="1">f_return(A3830,1,参数!$B$4,参数!$B$1)</f>
        <v>28.3718948765342</v>
      </c>
      <c r="S3830" s="25">
        <f ca="1">f_return(A3830,1,参数!$B$6,参数!$B$1)</f>
        <v>18.0969668857505</v>
      </c>
      <c r="T3830" t="str">
        <f>f_info_investtype(A3830)</f>
        <v>偏股混合型基金</v>
      </c>
      <c r="U3830" t="str">
        <f>f_info_fundmanager(A3830)</f>
        <v>陶灿</v>
      </c>
      <c r="V3830">
        <f>f_info_manager_onthepostdays(A3830,1)</f>
        <v>1422</v>
      </c>
      <c r="W3830" s="25">
        <f ca="1">f_return_1w(A3830,"0",参数!$B$2)</f>
        <v>-0.13560854333823</v>
      </c>
      <c r="X3830" s="25">
        <f>f_return_1m(A3830,"0",参数!$B$1)</f>
        <v>15.9591916728081</v>
      </c>
      <c r="Y3830" s="25">
        <f>f_return_3m(A3830,0,参数!$B$1)</f>
        <v>46.5595339197991</v>
      </c>
      <c r="Z3830" s="25">
        <f>f_return_6m(A3830,0,参数!B3829)</f>
        <v>46.2981467689206</v>
      </c>
      <c r="AA3830" t="str">
        <f>f_dq_status(A3830,参数!$B$1)</f>
        <v>开放申购|开放赎回</v>
      </c>
      <c r="AB3830" s="17">
        <f ca="1">f_risk_maxdownside(A3830,参数!$B$6,参数!$B$1)</f>
        <v>-36.6379310344828</v>
      </c>
      <c r="AC3830" s="17">
        <f ca="1">f_risk_maxdownside(A3830,参数!$B$4,参数!$B$1)</f>
        <v>-36.0944659851956</v>
      </c>
      <c r="AD3830" t="str">
        <f ca="1">f_risk_maxdownside_date(A3830,参数!$B$6,参数!$B$1)</f>
        <v>20180124-20190103</v>
      </c>
    </row>
    <row r="3831" spans="1:30">
      <c r="A3831" s="15" t="s">
        <v>3859</v>
      </c>
      <c r="B3831" t="str">
        <f>f_info_name(A3831)</f>
        <v>建信优选成长A</v>
      </c>
      <c r="C3831" t="str">
        <f>f_info_setupdate(A3831)</f>
        <v>2006-09-08</v>
      </c>
      <c r="D3831" s="16">
        <f t="shared" si="59"/>
        <v>5253</v>
      </c>
      <c r="F3831" s="17">
        <f>f_netasset_total(A3831,参数!$B$1,100000000)</f>
        <v>19.8306262974</v>
      </c>
      <c r="G3831" s="17">
        <f ca="1">f_nav_adjustedreturn(A3831,参数!$B$2,参数!$B$1)</f>
        <v>77.6696596423988</v>
      </c>
      <c r="H3831" s="17">
        <f ca="1">f_nav_periodreturnrankingper(A3831,参数!$B$2,参数!$B$1,3)</f>
        <v>34.838076545633</v>
      </c>
      <c r="I3831" s="17">
        <f ca="1">f_nav_adjustedreturn(A3831,参数!$B$3,参数!$B$2)</f>
        <v>36.5104335522918</v>
      </c>
      <c r="J3831" s="17">
        <f ca="1">f_nav_periodreturnrankingper(A3831,参数!$B$3,参数!$B$2,3)</f>
        <v>62.6721763085399</v>
      </c>
      <c r="K3831" s="17">
        <f ca="1">f_nav_adjustedreturn(A3831,参数!$B$4,参数!$B$3)</f>
        <v>-19.675736497545</v>
      </c>
      <c r="L3831" s="17">
        <f ca="1">f_nav_periodreturnrankingper(A3831,参数!$B$4,参数!$B$3,3)</f>
        <v>28.1786941580756</v>
      </c>
      <c r="M3831" s="17">
        <f ca="1">f_nav_adjustedreturn(A3831,参数!$B$5,参数!$B$4)</f>
        <v>17.9530607307041</v>
      </c>
      <c r="N3831" s="17">
        <f ca="1">f_nav_periodreturnrankingper(A3831,参数!$B$5,参数!$B$4,3)</f>
        <v>57.3929961089494</v>
      </c>
      <c r="O3831" s="17">
        <f ca="1">f_nav_adjustedreturn(A3831,参数!$B$6,参数!$B$5)</f>
        <v>6.51115098692644</v>
      </c>
      <c r="P3831" s="17">
        <f ca="1">f_nav_periodreturnrankingper(A3831,参数!$B$6,参数!$B$5,3)</f>
        <v>37.160751565762</v>
      </c>
      <c r="Q3831" s="25">
        <f>f_return(A3831,1,参数!$B$1-365/2,参数!$B$1)</f>
        <v>91.2309242319434</v>
      </c>
      <c r="R3831" s="25">
        <f ca="1">f_return(A3831,1,参数!$B$4,参数!$B$1)</f>
        <v>24.8687805390253</v>
      </c>
      <c r="S3831" s="25">
        <f ca="1">f_return(A3831,1,参数!$B$6,参数!$B$1)</f>
        <v>19.5174632764993</v>
      </c>
      <c r="T3831" t="str">
        <f>f_info_investtype(A3831)</f>
        <v>偏股混合型基金</v>
      </c>
      <c r="U3831" t="str">
        <f>f_info_fundmanager(A3831)</f>
        <v>姚锦</v>
      </c>
      <c r="V3831">
        <f>f_info_manager_onthepostdays(A3831,1)</f>
        <v>3282</v>
      </c>
      <c r="W3831" s="25">
        <f ca="1">f_return_1w(A3831,"0",参数!$B$2)</f>
        <v>-2.73874974546934</v>
      </c>
      <c r="X3831" s="25">
        <f>f_return_1m(A3831,"0",参数!$B$1)</f>
        <v>16.1564644513986</v>
      </c>
      <c r="Y3831" s="25">
        <f>f_return_3m(A3831,0,参数!$B$1)</f>
        <v>34.8223257259382</v>
      </c>
      <c r="Z3831" s="25">
        <f>f_return_6m(A3831,0,参数!B3830)</f>
        <v>41.1947281769553</v>
      </c>
      <c r="AA3831" t="str">
        <f>f_dq_status(A3831,参数!$B$1)</f>
        <v>开放申购|开放赎回</v>
      </c>
      <c r="AB3831" s="17">
        <f ca="1">f_risk_maxdownside(A3831,参数!$B$6,参数!$B$1)</f>
        <v>-24.2779510918788</v>
      </c>
      <c r="AC3831" s="17">
        <f ca="1">f_risk_maxdownside(A3831,参数!$B$4,参数!$B$1)</f>
        <v>-22.825641025641</v>
      </c>
      <c r="AD3831" t="str">
        <f ca="1">f_risk_maxdownside_date(A3831,参数!$B$6,参数!$B$1)</f>
        <v>20171111-20190103</v>
      </c>
    </row>
    <row r="3832" spans="1:30">
      <c r="A3832" s="15" t="s">
        <v>3860</v>
      </c>
      <c r="B3832" t="str">
        <f>f_info_name(A3832)</f>
        <v>建信优化配置</v>
      </c>
      <c r="C3832" t="str">
        <f>f_info_setupdate(A3832)</f>
        <v>2007-03-01</v>
      </c>
      <c r="D3832" s="16">
        <f t="shared" si="59"/>
        <v>5079</v>
      </c>
      <c r="F3832" s="17">
        <f>f_netasset_total(A3832,参数!$B$1,100000000)</f>
        <v>20.6061262187</v>
      </c>
      <c r="G3832" s="17">
        <f ca="1">f_nav_adjustedreturn(A3832,参数!$B$2,参数!$B$1)</f>
        <v>51.6261930142598</v>
      </c>
      <c r="H3832" s="17">
        <f ca="1">f_nav_periodreturnrankingper(A3832,参数!$B$2,参数!$B$1,3)</f>
        <v>76.8400392541708</v>
      </c>
      <c r="I3832" s="17">
        <f ca="1">f_nav_adjustedreturn(A3832,参数!$B$3,参数!$B$2)</f>
        <v>39.8157367782462</v>
      </c>
      <c r="J3832" s="17">
        <f ca="1">f_nav_periodreturnrankingper(A3832,参数!$B$3,参数!$B$2,3)</f>
        <v>56.198347107438</v>
      </c>
      <c r="K3832" s="17">
        <f ca="1">f_nav_adjustedreturn(A3832,参数!$B$4,参数!$B$3)</f>
        <v>-25.5554781639618</v>
      </c>
      <c r="L3832" s="17">
        <f ca="1">f_nav_periodreturnrankingper(A3832,参数!$B$4,参数!$B$3,3)</f>
        <v>58.4192439862543</v>
      </c>
      <c r="M3832" s="17">
        <f ca="1">f_nav_adjustedreturn(A3832,参数!$B$5,参数!$B$4)</f>
        <v>16.5753758129025</v>
      </c>
      <c r="N3832" s="17">
        <f ca="1">f_nav_periodreturnrankingper(A3832,参数!$B$5,参数!$B$4,3)</f>
        <v>61.0894941634241</v>
      </c>
      <c r="O3832" s="17">
        <f ca="1">f_nav_adjustedreturn(A3832,参数!$B$6,参数!$B$5)</f>
        <v>2.5109956017593</v>
      </c>
      <c r="P3832" s="17">
        <f ca="1">f_nav_periodreturnrankingper(A3832,参数!$B$6,参数!$B$5,3)</f>
        <v>53.6534446764092</v>
      </c>
      <c r="Q3832" s="25">
        <f>f_return(A3832,1,参数!$B$1-365/2,参数!$B$1)</f>
        <v>41.9343892129824</v>
      </c>
      <c r="R3832" s="25">
        <f ca="1">f_return(A3832,1,参数!$B$4,参数!$B$1)</f>
        <v>16.4110148138636</v>
      </c>
      <c r="S3832" s="25">
        <f ca="1">f_return(A3832,1,参数!$B$6,参数!$B$1)</f>
        <v>13.3767430412416</v>
      </c>
      <c r="T3832" t="str">
        <f>f_info_investtype(A3832)</f>
        <v>偏股混合型基金</v>
      </c>
      <c r="U3832" t="str">
        <f>f_info_fundmanager(A3832)</f>
        <v>邱宇航</v>
      </c>
      <c r="V3832">
        <f>f_info_manager_onthepostdays(A3832,1)</f>
        <v>2094</v>
      </c>
      <c r="W3832" s="25">
        <f ca="1">f_return_1w(A3832,"0",参数!$B$2)</f>
        <v>-2.10963966738526</v>
      </c>
      <c r="X3832" s="25">
        <f>f_return_1m(A3832,"0",参数!$B$1)</f>
        <v>8.30807449762907</v>
      </c>
      <c r="Y3832" s="25">
        <f>f_return_3m(A3832,0,参数!$B$1)</f>
        <v>16.2220665571411</v>
      </c>
      <c r="Z3832" s="25">
        <f>f_return_6m(A3832,0,参数!B3831)</f>
        <v>13.0199240648451</v>
      </c>
      <c r="AA3832" t="str">
        <f>f_dq_status(A3832,参数!$B$1)</f>
        <v>开放申购|开放赎回</v>
      </c>
      <c r="AB3832" s="17">
        <f ca="1">f_risk_maxdownside(A3832,参数!$B$6,参数!$B$1)</f>
        <v>-30.5806481587065</v>
      </c>
      <c r="AC3832" s="17">
        <f ca="1">f_risk_maxdownside(A3832,参数!$B$4,参数!$B$1)</f>
        <v>-29.3497119855646</v>
      </c>
      <c r="AD3832" t="str">
        <f ca="1">f_risk_maxdownside_date(A3832,参数!$B$6,参数!$B$1)</f>
        <v>20171114-20190103</v>
      </c>
    </row>
    <row r="3833" spans="1:30">
      <c r="A3833" s="15" t="s">
        <v>3861</v>
      </c>
      <c r="B3833" t="str">
        <f>f_info_name(A3833)</f>
        <v>建信核心精选</v>
      </c>
      <c r="C3833" t="str">
        <f>f_info_setupdate(A3833)</f>
        <v>2008-11-25</v>
      </c>
      <c r="D3833" s="16">
        <f t="shared" si="59"/>
        <v>4444</v>
      </c>
      <c r="F3833" s="17">
        <f>f_netasset_total(A3833,参数!$B$1,100000000)</f>
        <v>4.7128250858</v>
      </c>
      <c r="G3833" s="17">
        <f ca="1">f_nav_adjustedreturn(A3833,参数!$B$2,参数!$B$1)</f>
        <v>84.8166190780367</v>
      </c>
      <c r="H3833" s="17">
        <f ca="1">f_nav_periodreturnrankingper(A3833,参数!$B$2,参数!$B$1,3)</f>
        <v>24.4357212953876</v>
      </c>
      <c r="I3833" s="17">
        <f ca="1">f_nav_adjustedreturn(A3833,参数!$B$3,参数!$B$2)</f>
        <v>58.1588412001305</v>
      </c>
      <c r="J3833" s="17">
        <f ca="1">f_nav_periodreturnrankingper(A3833,参数!$B$3,参数!$B$2,3)</f>
        <v>21.6253443526171</v>
      </c>
      <c r="K3833" s="17">
        <f ca="1">f_nav_adjustedreturn(A3833,参数!$B$4,参数!$B$3)</f>
        <v>-25.5017709563164</v>
      </c>
      <c r="L3833" s="17">
        <f ca="1">f_nav_periodreturnrankingper(A3833,参数!$B$4,参数!$B$3,3)</f>
        <v>57.7319587628866</v>
      </c>
      <c r="M3833" s="17">
        <f ca="1">f_nav_adjustedreturn(A3833,参数!$B$5,参数!$B$4)</f>
        <v>22.2775149991054</v>
      </c>
      <c r="N3833" s="17">
        <f ca="1">f_nav_periodreturnrankingper(A3833,参数!$B$5,参数!$B$4,3)</f>
        <v>46.8871595330739</v>
      </c>
      <c r="O3833" s="17">
        <f ca="1">f_nav_adjustedreturn(A3833,参数!$B$6,参数!$B$5)</f>
        <v>-3.37698139214336</v>
      </c>
      <c r="P3833" s="17">
        <f ca="1">f_nav_periodreturnrankingper(A3833,参数!$B$6,参数!$B$5,3)</f>
        <v>73.6951983298539</v>
      </c>
      <c r="Q3833" s="25">
        <f>f_return(A3833,1,参数!$B$1-365/2,参数!$B$1)</f>
        <v>96.2976590547253</v>
      </c>
      <c r="R3833" s="25">
        <f ca="1">f_return(A3833,1,参数!$B$4,参数!$B$1)</f>
        <v>29.5857826545676</v>
      </c>
      <c r="S3833" s="25">
        <f ca="1">f_return(A3833,1,参数!$B$6,参数!$B$1)</f>
        <v>20.7588725548932</v>
      </c>
      <c r="T3833" t="str">
        <f>f_info_investtype(A3833)</f>
        <v>偏股混合型基金</v>
      </c>
      <c r="U3833" t="str">
        <f>f_info_fundmanager(A3833)</f>
        <v>王东杰</v>
      </c>
      <c r="V3833">
        <f>f_info_manager_onthepostdays(A3833,1)</f>
        <v>1263</v>
      </c>
      <c r="W3833" s="25">
        <f ca="1">f_return_1w(A3833,"0",参数!$B$2)</f>
        <v>-1.53930731170972</v>
      </c>
      <c r="X3833" s="25">
        <f>f_return_1m(A3833,"0",参数!$B$1)</f>
        <v>12.3961170691897</v>
      </c>
      <c r="Y3833" s="25">
        <f>f_return_3m(A3833,0,参数!$B$1)</f>
        <v>27.3102172187552</v>
      </c>
      <c r="Z3833" s="25">
        <f>f_return_6m(A3833,0,参数!B3832)</f>
        <v>36.3765813478259</v>
      </c>
      <c r="AA3833" t="str">
        <f>f_dq_status(A3833,参数!$B$1)</f>
        <v>开放申购|开放赎回</v>
      </c>
      <c r="AB3833" s="17">
        <f ca="1">f_risk_maxdownside(A3833,参数!$B$6,参数!$B$1)</f>
        <v>-30.0879765395894</v>
      </c>
      <c r="AC3833" s="17">
        <f ca="1">f_risk_maxdownside(A3833,参数!$B$4,参数!$B$1)</f>
        <v>-29.5924394565859</v>
      </c>
      <c r="AD3833" t="str">
        <f ca="1">f_risk_maxdownside_date(A3833,参数!$B$6,参数!$B$1)</f>
        <v>20180125-20190103</v>
      </c>
    </row>
    <row r="3834" spans="1:30">
      <c r="A3834" s="15" t="s">
        <v>3862</v>
      </c>
      <c r="B3834" t="str">
        <f>f_info_name(A3834)</f>
        <v>建信收益增强A</v>
      </c>
      <c r="C3834" t="str">
        <f>f_info_setupdate(A3834)</f>
        <v>2009-06-02</v>
      </c>
      <c r="D3834" s="16">
        <f t="shared" si="59"/>
        <v>4255</v>
      </c>
      <c r="F3834" s="17">
        <f>f_netasset_total(A3834,参数!$B$1,100000000)</f>
        <v>1.2307407108</v>
      </c>
      <c r="G3834" s="17">
        <f ca="1">f_nav_adjustedreturn(A3834,参数!$B$2,参数!$B$1)</f>
        <v>10.0723763570567</v>
      </c>
      <c r="H3834" s="17">
        <f ca="1">f_nav_periodreturnrankingper(A3834,参数!$B$2,参数!$B$1,3)</f>
        <v>46.2264150943396</v>
      </c>
      <c r="I3834" s="17">
        <f ca="1">f_nav_adjustedreturn(A3834,参数!$B$3,参数!$B$2)</f>
        <v>6.01023017902812</v>
      </c>
      <c r="J3834" s="17">
        <f ca="1">f_nav_periodreturnrankingper(A3834,参数!$B$3,参数!$B$2,3)</f>
        <v>70.4255319148936</v>
      </c>
      <c r="K3834" s="17">
        <f ca="1">f_nav_adjustedreturn(A3834,参数!$B$4,参数!$B$3)</f>
        <v>-4.57596095179988</v>
      </c>
      <c r="L3834" s="17">
        <f ca="1">f_nav_periodreturnrankingper(A3834,参数!$B$4,参数!$B$3,3)</f>
        <v>80.6682577565632</v>
      </c>
      <c r="M3834" s="17">
        <f ca="1">f_nav_adjustedreturn(A3834,参数!$B$5,参数!$B$4)</f>
        <v>6.62768031189083</v>
      </c>
      <c r="N3834" s="17">
        <f ca="1">f_nav_periodreturnrankingper(A3834,参数!$B$5,参数!$B$4,3)</f>
        <v>23.2044198895028</v>
      </c>
      <c r="O3834" s="17">
        <f ca="1">f_nav_adjustedreturn(A3834,参数!$B$6,参数!$B$5)</f>
        <v>1.1826544021025</v>
      </c>
      <c r="P3834" s="17">
        <f ca="1">f_nav_periodreturnrankingper(A3834,参数!$B$6,参数!$B$5,3)</f>
        <v>55.5084745762712</v>
      </c>
      <c r="Q3834" s="25">
        <f>f_return(A3834,1,参数!$B$1-365/2,参数!$B$1)</f>
        <v>15.7878725360614</v>
      </c>
      <c r="R3834" s="25">
        <f ca="1">f_return(A3834,1,参数!$B$4,参数!$B$1)</f>
        <v>3.64470190707162</v>
      </c>
      <c r="S3834" s="25">
        <f ca="1">f_return(A3834,1,参数!$B$6,参数!$B$1)</f>
        <v>3.69370218074403</v>
      </c>
      <c r="T3834" t="str">
        <f>f_info_investtype(A3834)</f>
        <v>混合债券型二级基金</v>
      </c>
      <c r="U3834" t="str">
        <f>f_info_fundmanager(A3834)</f>
        <v>彭紫云,吴尚伟</v>
      </c>
      <c r="V3834">
        <f>f_info_manager_onthepostdays(A3834,1)</f>
        <v>307</v>
      </c>
      <c r="W3834" s="25">
        <f ca="1">f_return_1w(A3834,"0",参数!$B$2)</f>
        <v>-0.180614087898858</v>
      </c>
      <c r="X3834" s="25">
        <f>f_return_1m(A3834,"0",参数!$B$1)</f>
        <v>2.58572231590781</v>
      </c>
      <c r="Y3834" s="25">
        <f>f_return_3m(A3834,0,参数!$B$1)</f>
        <v>4.70453241537578</v>
      </c>
      <c r="Z3834" s="25">
        <f>f_return_6m(A3834,0,参数!B3833)</f>
        <v>4.94473531122744</v>
      </c>
      <c r="AA3834" t="str">
        <f>f_dq_status(A3834,参数!$B$1)</f>
        <v>暂停大额申购|开放赎回</v>
      </c>
      <c r="AB3834" s="17">
        <f ca="1">f_risk_maxdownside(A3834,参数!$B$6,参数!$B$1)</f>
        <v>-6.01823708206686</v>
      </c>
      <c r="AC3834" s="17">
        <f ca="1">f_risk_maxdownside(A3834,参数!$B$4,参数!$B$1)</f>
        <v>-6.01823708206686</v>
      </c>
      <c r="AD3834" t="str">
        <f ca="1">f_risk_maxdownside_date(A3834,参数!$B$6,参数!$B$1)</f>
        <v>20180206-20181018</v>
      </c>
    </row>
    <row r="3835" spans="1:30">
      <c r="A3835" s="15" t="s">
        <v>3863</v>
      </c>
      <c r="B3835" t="str">
        <f>f_info_name(A3835)</f>
        <v>建信内生动力</v>
      </c>
      <c r="C3835" t="str">
        <f>f_info_setupdate(A3835)</f>
        <v>2010-11-16</v>
      </c>
      <c r="D3835" s="16">
        <f t="shared" si="59"/>
        <v>3723</v>
      </c>
      <c r="F3835" s="17">
        <f>f_netasset_total(A3835,参数!$B$1,100000000)</f>
        <v>6.8028160723</v>
      </c>
      <c r="G3835" s="17">
        <f ca="1">f_nav_adjustedreturn(A3835,参数!$B$2,参数!$B$1)</f>
        <v>84.6030582273665</v>
      </c>
      <c r="H3835" s="17">
        <f ca="1">f_nav_periodreturnrankingper(A3835,参数!$B$2,参数!$B$1,3)</f>
        <v>25.2208047105005</v>
      </c>
      <c r="I3835" s="17">
        <f ca="1">f_nav_adjustedreturn(A3835,参数!$B$3,参数!$B$2)</f>
        <v>54.2386828958214</v>
      </c>
      <c r="J3835" s="17">
        <f ca="1">f_nav_periodreturnrankingper(A3835,参数!$B$3,参数!$B$2,3)</f>
        <v>28.6501377410468</v>
      </c>
      <c r="K3835" s="17">
        <f ca="1">f_nav_adjustedreturn(A3835,参数!$B$4,参数!$B$3)</f>
        <v>-24.419750725913</v>
      </c>
      <c r="L3835" s="17">
        <f ca="1">f_nav_periodreturnrankingper(A3835,参数!$B$4,参数!$B$3,3)</f>
        <v>51.5463917525773</v>
      </c>
      <c r="M3835" s="17">
        <f ca="1">f_nav_adjustedreturn(A3835,参数!$B$5,参数!$B$4)</f>
        <v>39.8147844121842</v>
      </c>
      <c r="N3835" s="17">
        <f ca="1">f_nav_periodreturnrankingper(A3835,参数!$B$5,参数!$B$4,3)</f>
        <v>10.3112840466926</v>
      </c>
      <c r="O3835" s="17">
        <f ca="1">f_nav_adjustedreturn(A3835,参数!$B$6,参数!$B$5)</f>
        <v>5.69319074003282</v>
      </c>
      <c r="P3835" s="17">
        <f ca="1">f_nav_periodreturnrankingper(A3835,参数!$B$6,参数!$B$5,3)</f>
        <v>41.1273486430063</v>
      </c>
      <c r="Q3835" s="25">
        <f>f_return(A3835,1,参数!$B$1-365/2,参数!$B$1)</f>
        <v>91.7879578063246</v>
      </c>
      <c r="R3835" s="25">
        <f ca="1">f_return(A3835,1,参数!$B$4,参数!$B$1)</f>
        <v>29.0760334533161</v>
      </c>
      <c r="S3835" s="25">
        <f ca="1">f_return(A3835,1,参数!$B$6,参数!$B$1)</f>
        <v>25.8896005895382</v>
      </c>
      <c r="T3835" t="str">
        <f>f_info_investtype(A3835)</f>
        <v>偏股混合型基金</v>
      </c>
      <c r="U3835" t="str">
        <f>f_info_fundmanager(A3835)</f>
        <v>吴尚伟</v>
      </c>
      <c r="V3835">
        <f>f_info_manager_onthepostdays(A3835,1)</f>
        <v>2270</v>
      </c>
      <c r="W3835" s="25">
        <f ca="1">f_return_1w(A3835,"0",参数!$B$2)</f>
        <v>-0.499168053244591</v>
      </c>
      <c r="X3835" s="25">
        <f>f_return_1m(A3835,"0",参数!$B$1)</f>
        <v>13.845956156719</v>
      </c>
      <c r="Y3835" s="25">
        <f>f_return_3m(A3835,0,参数!$B$1)</f>
        <v>29.9246318006651</v>
      </c>
      <c r="Z3835" s="25">
        <f>f_return_6m(A3835,0,参数!B3834)</f>
        <v>29.338581648829</v>
      </c>
      <c r="AA3835" t="str">
        <f>f_dq_status(A3835,参数!$B$1)</f>
        <v>开放申购|开放赎回</v>
      </c>
      <c r="AB3835" s="17">
        <f ca="1">f_risk_maxdownside(A3835,参数!$B$6,参数!$B$1)</f>
        <v>-27.8580024067389</v>
      </c>
      <c r="AC3835" s="17">
        <f ca="1">f_risk_maxdownside(A3835,参数!$B$4,参数!$B$1)</f>
        <v>-27.0681265206813</v>
      </c>
      <c r="AD3835" t="str">
        <f ca="1">f_risk_maxdownside_date(A3835,参数!$B$6,参数!$B$1)</f>
        <v>20180124-20190103</v>
      </c>
    </row>
    <row r="3836" spans="1:30">
      <c r="A3836" s="15" t="s">
        <v>3864</v>
      </c>
      <c r="B3836" t="str">
        <f>f_info_name(A3836)</f>
        <v>建信积极配置</v>
      </c>
      <c r="C3836" t="str">
        <f>f_info_setupdate(A3836)</f>
        <v>2014-01-23</v>
      </c>
      <c r="D3836" s="16">
        <f t="shared" si="59"/>
        <v>2559</v>
      </c>
      <c r="F3836" s="17">
        <f>f_netasset_total(A3836,参数!$B$1,100000000)</f>
        <v>1.6861154877</v>
      </c>
      <c r="G3836" s="17">
        <f ca="1">f_nav_adjustedreturn(A3836,参数!$B$2,参数!$B$1)</f>
        <v>64.2709624122264</v>
      </c>
      <c r="H3836" s="17">
        <f ca="1">f_nav_periodreturnrankingper(A3836,参数!$B$2,参数!$B$1,3)</f>
        <v>30.3864478560085</v>
      </c>
      <c r="I3836" s="17">
        <f ca="1">f_nav_adjustedreturn(A3836,参数!$B$3,参数!$B$2)</f>
        <v>31.0064935064935</v>
      </c>
      <c r="J3836" s="17">
        <f ca="1">f_nav_periodreturnrankingper(A3836,参数!$B$3,参数!$B$2,3)</f>
        <v>43.0880713489409</v>
      </c>
      <c r="K3836" s="17">
        <f ca="1">f_nav_adjustedreturn(A3836,参数!$B$4,参数!$B$3)</f>
        <v>-16.2664250113276</v>
      </c>
      <c r="L3836" s="17">
        <f ca="1">f_nav_periodreturnrankingper(A3836,参数!$B$4,参数!$B$3,3)</f>
        <v>52.9525032092426</v>
      </c>
      <c r="M3836" s="17">
        <f ca="1">f_nav_adjustedreturn(A3836,参数!$B$5,参数!$B$4)</f>
        <v>12.207527975585</v>
      </c>
      <c r="N3836" s="17">
        <f ca="1">f_nav_periodreturnrankingper(A3836,参数!$B$5,参数!$B$4,3)</f>
        <v>41.9227738376675</v>
      </c>
      <c r="O3836" s="17">
        <f ca="1">f_nav_adjustedreturn(A3836,参数!$B$6,参数!$B$5)</f>
        <v>6.243272335845</v>
      </c>
      <c r="P3836" s="17">
        <f ca="1">f_nav_periodreturnrankingper(A3836,参数!$B$6,参数!$B$5,3)</f>
        <v>23.265306122449</v>
      </c>
      <c r="Q3836" s="25">
        <f>f_return(A3836,1,参数!$B$1-365/2,参数!$B$1)</f>
        <v>87.2302615780194</v>
      </c>
      <c r="R3836" s="25">
        <f ca="1">f_return(A3836,1,参数!$B$4,参数!$B$1)</f>
        <v>21.6671407805976</v>
      </c>
      <c r="S3836" s="25">
        <f ca="1">f_return(A3836,1,参数!$B$6,参数!$B$1)</f>
        <v>16.4205415219362</v>
      </c>
      <c r="T3836" t="str">
        <f>f_info_investtype(A3836)</f>
        <v>灵活配置型基金</v>
      </c>
      <c r="U3836" t="str">
        <f>f_info_fundmanager(A3836)</f>
        <v>姚锦</v>
      </c>
      <c r="V3836">
        <f>f_info_manager_onthepostdays(A3836,1)</f>
        <v>2576</v>
      </c>
      <c r="W3836" s="25">
        <f ca="1">f_return_1w(A3836,"0",参数!$B$2)</f>
        <v>-3.0048076923077</v>
      </c>
      <c r="X3836" s="25">
        <f>f_return_1m(A3836,"0",参数!$B$1)</f>
        <v>14.2487790864694</v>
      </c>
      <c r="Y3836" s="25">
        <f>f_return_3m(A3836,0,参数!$B$1)</f>
        <v>30.9947299077734</v>
      </c>
      <c r="Z3836" s="25">
        <f>f_return_6m(A3836,0,参数!B3835)</f>
        <v>39.4596397598399</v>
      </c>
      <c r="AA3836" t="str">
        <f>f_dq_status(A3836,参数!$B$1)</f>
        <v>开放申购|开放赎回</v>
      </c>
      <c r="AB3836" s="17">
        <f ca="1">f_risk_maxdownside(A3836,参数!$B$6,参数!$B$1)</f>
        <v>-21.2241303390577</v>
      </c>
      <c r="AC3836" s="17">
        <f ca="1">f_risk_maxdownside(A3836,参数!$B$4,参数!$B$1)</f>
        <v>-19.013128112268</v>
      </c>
      <c r="AD3836" t="str">
        <f ca="1">f_risk_maxdownside_date(A3836,参数!$B$6,参数!$B$1)</f>
        <v>20160714-20190103</v>
      </c>
    </row>
    <row r="3837" spans="1:30">
      <c r="A3837" s="15" t="s">
        <v>3865</v>
      </c>
      <c r="B3837" t="str">
        <f>f_info_name(A3837)</f>
        <v>建信恒稳价值</v>
      </c>
      <c r="C3837" t="str">
        <f>f_info_setupdate(A3837)</f>
        <v>2011-11-22</v>
      </c>
      <c r="D3837" s="16">
        <f t="shared" si="59"/>
        <v>3352</v>
      </c>
      <c r="F3837" s="17">
        <f>f_netasset_total(A3837,参数!$B$1,100000000)</f>
        <v>0.6498248217</v>
      </c>
      <c r="G3837" s="17">
        <f ca="1">f_nav_adjustedreturn(A3837,参数!$B$2,参数!$B$1)</f>
        <v>66.0216718266254</v>
      </c>
      <c r="H3837" s="17">
        <f ca="1">f_nav_periodreturnrankingper(A3837,参数!$B$2,参数!$B$1,3)</f>
        <v>28.3218634197988</v>
      </c>
      <c r="I3837" s="17">
        <f ca="1">f_nav_adjustedreturn(A3837,参数!$B$3,参数!$B$2)</f>
        <v>44.3575418994413</v>
      </c>
      <c r="J3837" s="17">
        <f ca="1">f_nav_periodreturnrankingper(A3837,参数!$B$3,参数!$B$2,3)</f>
        <v>24.0802675585284</v>
      </c>
      <c r="K3837" s="17">
        <f ca="1">f_nav_adjustedreturn(A3837,参数!$B$4,参数!$B$3)</f>
        <v>-21.0758377425044</v>
      </c>
      <c r="L3837" s="17">
        <f ca="1">f_nav_periodreturnrankingper(A3837,参数!$B$4,参数!$B$3,3)</f>
        <v>69.9614890885751</v>
      </c>
      <c r="M3837" s="17">
        <f ca="1">f_nav_adjustedreturn(A3837,参数!$B$5,参数!$B$4)</f>
        <v>35.5568790946992</v>
      </c>
      <c r="N3837" s="17">
        <f ca="1">f_nav_periodreturnrankingper(A3837,参数!$B$5,参数!$B$4,3)</f>
        <v>7.48620961386919</v>
      </c>
      <c r="O3837" s="17">
        <f ca="1">f_nav_adjustedreturn(A3837,参数!$B$6,参数!$B$5)</f>
        <v>2.80830280830281</v>
      </c>
      <c r="P3837" s="17">
        <f ca="1">f_nav_periodreturnrankingper(A3837,参数!$B$6,参数!$B$5,3)</f>
        <v>53.7414965986395</v>
      </c>
      <c r="Q3837" s="25">
        <f>f_return(A3837,1,参数!$B$1-365/2,参数!$B$1)</f>
        <v>78.9815349788663</v>
      </c>
      <c r="R3837" s="25">
        <f ca="1">f_return(A3837,1,参数!$B$4,参数!$B$1)</f>
        <v>23.6480366359955</v>
      </c>
      <c r="S3837" s="25">
        <f ca="1">f_return(A3837,1,参数!$B$6,参数!$B$1)</f>
        <v>21.2096316438118</v>
      </c>
      <c r="T3837" t="str">
        <f>f_info_investtype(A3837)</f>
        <v>灵活配置型基金</v>
      </c>
      <c r="U3837" t="str">
        <f>f_info_fundmanager(A3837)</f>
        <v>吴尚伟</v>
      </c>
      <c r="V3837">
        <f>f_info_manager_onthepostdays(A3837,1)</f>
        <v>1479</v>
      </c>
      <c r="W3837" s="25">
        <f ca="1">f_return_1w(A3837,"0",参数!$B$2)</f>
        <v>-1.03408655687477</v>
      </c>
      <c r="X3837" s="25">
        <f>f_return_1m(A3837,"0",参数!$B$1)</f>
        <v>10.8527131782946</v>
      </c>
      <c r="Y3837" s="25">
        <f>f_return_3m(A3837,0,参数!$B$1)</f>
        <v>25.8064516129032</v>
      </c>
      <c r="Z3837" s="25">
        <f>f_return_6m(A3837,0,参数!B3836)</f>
        <v>27.3050696709161</v>
      </c>
      <c r="AA3837" t="str">
        <f>f_dq_status(A3837,参数!$B$1)</f>
        <v>开放申购|开放赎回</v>
      </c>
      <c r="AB3837" s="17">
        <f ca="1">f_risk_maxdownside(A3837,参数!$B$6,参数!$B$1)</f>
        <v>-24.8697916666667</v>
      </c>
      <c r="AC3837" s="17">
        <f ca="1">f_risk_maxdownside(A3837,参数!$B$4,参数!$B$1)</f>
        <v>-23.945518453427</v>
      </c>
      <c r="AD3837" t="str">
        <f ca="1">f_risk_maxdownside_date(A3837,参数!$B$6,参数!$B$1)</f>
        <v>20180124-20190103</v>
      </c>
    </row>
    <row r="3838" spans="1:30">
      <c r="A3838" s="15" t="s">
        <v>3866</v>
      </c>
      <c r="B3838" t="str">
        <f>f_info_name(A3838)</f>
        <v>建信双息红利A</v>
      </c>
      <c r="C3838" t="str">
        <f>f_info_setupdate(A3838)</f>
        <v>2011-12-13</v>
      </c>
      <c r="D3838" s="16">
        <f t="shared" si="59"/>
        <v>3331</v>
      </c>
      <c r="F3838" s="17">
        <f>f_netasset_total(A3838,参数!$B$1,100000000)</f>
        <v>2.6078441125</v>
      </c>
      <c r="G3838" s="17">
        <f ca="1">f_nav_adjustedreturn(A3838,参数!$B$2,参数!$B$1)</f>
        <v>6.96770480781055</v>
      </c>
      <c r="H3838" s="17">
        <f ca="1">f_nav_periodreturnrankingper(A3838,参数!$B$2,参数!$B$1,3)</f>
        <v>69.0566037735849</v>
      </c>
      <c r="I3838" s="17">
        <f ca="1">f_nav_adjustedreturn(A3838,参数!$B$3,参数!$B$2)</f>
        <v>7.69622735373853</v>
      </c>
      <c r="J3838" s="17">
        <f ca="1">f_nav_periodreturnrankingper(A3838,参数!$B$3,参数!$B$2,3)</f>
        <v>55.7446808510638</v>
      </c>
      <c r="K3838" s="17">
        <f ca="1">f_nav_adjustedreturn(A3838,参数!$B$4,参数!$B$3)</f>
        <v>0</v>
      </c>
      <c r="L3838" s="17">
        <f ca="1">f_nav_periodreturnrankingper(A3838,参数!$B$4,参数!$B$3,3)</f>
        <v>53.4606205250597</v>
      </c>
      <c r="M3838" s="17">
        <f ca="1">f_nav_adjustedreturn(A3838,参数!$B$5,参数!$B$4)</f>
        <v>-0.934574198591053</v>
      </c>
      <c r="N3838" s="17">
        <f ca="1">f_nav_periodreturnrankingper(A3838,参数!$B$5,参数!$B$4,3)</f>
        <v>96.1325966850829</v>
      </c>
      <c r="O3838" s="17">
        <f ca="1">f_nav_adjustedreturn(A3838,参数!$B$6,参数!$B$5)</f>
        <v>2.03453676425932</v>
      </c>
      <c r="P3838" s="17">
        <f ca="1">f_nav_periodreturnrankingper(A3838,参数!$B$6,参数!$B$5,3)</f>
        <v>38.5593220338983</v>
      </c>
      <c r="Q3838" s="25">
        <f>f_return(A3838,1,参数!$B$1-365/2,参数!$B$1)</f>
        <v>6.83080341871476</v>
      </c>
      <c r="R3838" s="25">
        <f ca="1">f_return(A3838,1,参数!$B$4,参数!$B$1)</f>
        <v>4.82519982965945</v>
      </c>
      <c r="S3838" s="25">
        <f ca="1">f_return(A3838,1,参数!$B$6,参数!$B$1)</f>
        <v>3.1070833884915</v>
      </c>
      <c r="T3838" t="str">
        <f>f_info_investtype(A3838)</f>
        <v>混合债券型二级基金</v>
      </c>
      <c r="U3838" t="str">
        <f>f_info_fundmanager(A3838)</f>
        <v>朱虹,彭紫云</v>
      </c>
      <c r="V3838">
        <f>f_info_manager_onthepostdays(A3838,1)</f>
        <v>1028</v>
      </c>
      <c r="W3838" s="25">
        <f ca="1">f_return_1w(A3838,"0",参数!$B$2)</f>
        <v>0.601374570446739</v>
      </c>
      <c r="X3838" s="25">
        <f>f_return_1m(A3838,"0",参数!$B$1)</f>
        <v>4.76610767872904</v>
      </c>
      <c r="Y3838" s="25">
        <f>f_return_3m(A3838,0,参数!$B$1)</f>
        <v>4.90877249349808</v>
      </c>
      <c r="Z3838" s="25">
        <f>f_return_6m(A3838,0,参数!B3837)</f>
        <v>-0.488575443105177</v>
      </c>
      <c r="AA3838" t="str">
        <f>f_dq_status(A3838,参数!$B$1)</f>
        <v>暂停大额申购|开放赎回</v>
      </c>
      <c r="AB3838" s="17">
        <f ca="1">f_risk_maxdownside(A3838,参数!$B$6,参数!$B$1)</f>
        <v>-6.43317207033725</v>
      </c>
      <c r="AC3838" s="17">
        <f ca="1">f_risk_maxdownside(A3838,参数!$B$4,参数!$B$1)</f>
        <v>-6.43317207033725</v>
      </c>
      <c r="AD3838" t="str">
        <f ca="1">f_risk_maxdownside_date(A3838,参数!$B$6,参数!$B$1)</f>
        <v>20200714-20201211,20200714-20201216</v>
      </c>
    </row>
    <row r="3839" spans="1:30">
      <c r="A3839" s="15" t="s">
        <v>3867</v>
      </c>
      <c r="B3839" t="str">
        <f>f_info_name(A3839)</f>
        <v>建信社会责任</v>
      </c>
      <c r="C3839" t="str">
        <f>f_info_setupdate(A3839)</f>
        <v>2012-08-14</v>
      </c>
      <c r="D3839" s="16">
        <f t="shared" si="59"/>
        <v>3086</v>
      </c>
      <c r="F3839" s="17">
        <f>f_netasset_total(A3839,参数!$B$1,100000000)</f>
        <v>0.2418443154</v>
      </c>
      <c r="G3839" s="17">
        <f ca="1">f_nav_adjustedreturn(A3839,参数!$B$2,参数!$B$1)</f>
        <v>75.6578947368421</v>
      </c>
      <c r="H3839" s="17">
        <f ca="1">f_nav_periodreturnrankingper(A3839,参数!$B$2,参数!$B$1,3)</f>
        <v>38.0765456329735</v>
      </c>
      <c r="I3839" s="17">
        <f ca="1">f_nav_adjustedreturn(A3839,参数!$B$3,参数!$B$2)</f>
        <v>29.9145299145299</v>
      </c>
      <c r="J3839" s="17">
        <f ca="1">f_nav_periodreturnrankingper(A3839,参数!$B$3,参数!$B$2,3)</f>
        <v>74.7933884297521</v>
      </c>
      <c r="K3839" s="17">
        <f ca="1">f_nav_adjustedreturn(A3839,参数!$B$4,参数!$B$3)</f>
        <v>-27.5541795665635</v>
      </c>
      <c r="L3839" s="17">
        <f ca="1">f_nav_periodreturnrankingper(A3839,参数!$B$4,参数!$B$3,3)</f>
        <v>69.7594501718213</v>
      </c>
      <c r="M3839" s="17">
        <f ca="1">f_nav_adjustedreturn(A3839,参数!$B$5,参数!$B$4)</f>
        <v>17.3733195449845</v>
      </c>
      <c r="N3839" s="17">
        <f ca="1">f_nav_periodreturnrankingper(A3839,参数!$B$5,参数!$B$4,3)</f>
        <v>59.3385214007782</v>
      </c>
      <c r="O3839" s="17">
        <f ca="1">f_nav_adjustedreturn(A3839,参数!$B$6,参数!$B$5)</f>
        <v>8.91755468311834</v>
      </c>
      <c r="P3839" s="17">
        <f ca="1">f_nav_periodreturnrankingper(A3839,参数!$B$6,参数!$B$5,3)</f>
        <v>29.0187891440501</v>
      </c>
      <c r="Q3839" s="25">
        <f>f_return(A3839,1,参数!$B$1-365/2,参数!$B$1)</f>
        <v>96.9711880648898</v>
      </c>
      <c r="R3839" s="25">
        <f ca="1">f_return(A3839,1,参数!$B$4,参数!$B$1)</f>
        <v>18.2260482869894</v>
      </c>
      <c r="S3839" s="25">
        <f ca="1">f_return(A3839,1,参数!$B$6,参数!$B$1)</f>
        <v>15.9383738837577</v>
      </c>
      <c r="T3839" t="str">
        <f>f_info_investtype(A3839)</f>
        <v>偏股混合型基金</v>
      </c>
      <c r="U3839" t="str">
        <f>f_info_fundmanager(A3839)</f>
        <v>刘克飞</v>
      </c>
      <c r="V3839">
        <f>f_info_manager_onthepostdays(A3839,1)</f>
        <v>441</v>
      </c>
      <c r="W3839" s="25">
        <f ca="1">f_return_1w(A3839,"0",参数!$B$2)</f>
        <v>0.853080568720391</v>
      </c>
      <c r="X3839" s="25">
        <f>f_return_1m(A3839,"0",参数!$B$1)</f>
        <v>16.8855534709193</v>
      </c>
      <c r="Y3839" s="25">
        <f>f_return_3m(A3839,0,参数!$B$1)</f>
        <v>35.4347826086957</v>
      </c>
      <c r="Z3839" s="25">
        <f>f_return_6m(A3839,0,参数!B3838)</f>
        <v>40.3231729709879</v>
      </c>
      <c r="AA3839" t="str">
        <f>f_dq_status(A3839,参数!$B$1)</f>
        <v>开放申购|开放赎回</v>
      </c>
      <c r="AB3839" s="17">
        <f ca="1">f_risk_maxdownside(A3839,参数!$B$6,参数!$B$1)</f>
        <v>-30.0881057268723</v>
      </c>
      <c r="AC3839" s="17">
        <f ca="1">f_risk_maxdownside(A3839,参数!$B$4,参数!$B$1)</f>
        <v>-30.0881057268723</v>
      </c>
      <c r="AD3839" t="str">
        <f ca="1">f_risk_maxdownside_date(A3839,参数!$B$6,参数!$B$1)</f>
        <v>20180127-20190103</v>
      </c>
    </row>
    <row r="3840" spans="1:30">
      <c r="A3840" s="15" t="s">
        <v>3868</v>
      </c>
      <c r="B3840" t="str">
        <f>f_info_name(A3840)</f>
        <v>建信转债增强A</v>
      </c>
      <c r="C3840" t="str">
        <f>f_info_setupdate(A3840)</f>
        <v>2012-05-29</v>
      </c>
      <c r="D3840" s="16">
        <f t="shared" si="59"/>
        <v>3163</v>
      </c>
      <c r="F3840" s="17">
        <f>f_netasset_total(A3840,参数!$B$1,100000000)</f>
        <v>1.056888339</v>
      </c>
      <c r="G3840" s="17">
        <f ca="1">f_nav_adjustedreturn(A3840,参数!$B$2,参数!$B$1)</f>
        <v>19.0682984603237</v>
      </c>
      <c r="H3840" s="17">
        <f ca="1">f_nav_periodreturnrankingper(A3840,参数!$B$2,参数!$B$1,3)</f>
        <v>13.9622641509434</v>
      </c>
      <c r="I3840" s="17">
        <f ca="1">f_nav_adjustedreturn(A3840,参数!$B$3,参数!$B$2)</f>
        <v>16.8897092754961</v>
      </c>
      <c r="J3840" s="17">
        <f ca="1">f_nav_periodreturnrankingper(A3840,参数!$B$3,参数!$B$2,3)</f>
        <v>11.7021276595745</v>
      </c>
      <c r="K3840" s="17">
        <f ca="1">f_nav_adjustedreturn(A3840,参数!$B$4,参数!$B$3)</f>
        <v>-13.6653386454183</v>
      </c>
      <c r="L3840" s="17">
        <f ca="1">f_nav_periodreturnrankingper(A3840,参数!$B$4,参数!$B$3,3)</f>
        <v>96.8973747016706</v>
      </c>
      <c r="M3840" s="17">
        <f ca="1">f_nav_adjustedreturn(A3840,参数!$B$5,参数!$B$4)</f>
        <v>3.88911874224246</v>
      </c>
      <c r="N3840" s="17">
        <f ca="1">f_nav_periodreturnrankingper(A3840,参数!$B$5,参数!$B$4,3)</f>
        <v>51.1049723756906</v>
      </c>
      <c r="O3840" s="17">
        <f ca="1">f_nav_adjustedreturn(A3840,参数!$B$6,参数!$B$5)</f>
        <v>-2.06310679611651</v>
      </c>
      <c r="P3840" s="17">
        <f ca="1">f_nav_periodreturnrankingper(A3840,参数!$B$6,参数!$B$5,3)</f>
        <v>83.4745762711864</v>
      </c>
      <c r="Q3840" s="25">
        <f>f_return(A3840,1,参数!$B$1-365/2,参数!$B$1)</f>
        <v>21.0588230440567</v>
      </c>
      <c r="R3840" s="25">
        <f ca="1">f_return(A3840,1,参数!$B$4,参数!$B$1)</f>
        <v>6.30693935736504</v>
      </c>
      <c r="S3840" s="25">
        <f ca="1">f_return(A3840,1,参数!$B$6,参数!$B$1)</f>
        <v>4.05373209115789</v>
      </c>
      <c r="T3840" t="str">
        <f>f_info_investtype(A3840)</f>
        <v>混合债券型二级基金</v>
      </c>
      <c r="U3840" t="str">
        <f>f_info_fundmanager(A3840)</f>
        <v>李峰,牛兴华</v>
      </c>
      <c r="V3840">
        <f>f_info_manager_onthepostdays(A3840,1)</f>
        <v>555</v>
      </c>
      <c r="W3840" s="25">
        <f ca="1">f_return_1w(A3840,"0",参数!$B$2)</f>
        <v>-0.938599921783341</v>
      </c>
      <c r="X3840" s="25">
        <f>f_return_1m(A3840,"0",参数!$B$1)</f>
        <v>4.75859673497742</v>
      </c>
      <c r="Y3840" s="25">
        <f>f_return_3m(A3840,0,参数!$B$1)</f>
        <v>9.91253644314868</v>
      </c>
      <c r="Z3840" s="25">
        <f>f_return_6m(A3840,0,参数!B3839)</f>
        <v>0</v>
      </c>
      <c r="AA3840" t="str">
        <f>f_dq_status(A3840,参数!$B$1)</f>
        <v>开放申购|开放赎回</v>
      </c>
      <c r="AB3840" s="17">
        <f ca="1">f_risk_maxdownside(A3840,参数!$B$6,参数!$B$1)</f>
        <v>-20.6185567010309</v>
      </c>
      <c r="AC3840" s="17">
        <f ca="1">f_risk_maxdownside(A3840,参数!$B$4,参数!$B$1)</f>
        <v>-17.2043010752688</v>
      </c>
      <c r="AD3840" t="str">
        <f ca="1">f_risk_maxdownside_date(A3840,参数!$B$6,参数!$B$1)</f>
        <v>20161129-20181018</v>
      </c>
    </row>
    <row r="3841" spans="1:30">
      <c r="A3841" s="15" t="s">
        <v>3869</v>
      </c>
      <c r="B3841" t="str">
        <f>f_info_name(A3841)</f>
        <v>汇丰晋信2016</v>
      </c>
      <c r="C3841" t="str">
        <f>f_info_setupdate(A3841)</f>
        <v>2006-05-23</v>
      </c>
      <c r="D3841" s="16">
        <f t="shared" si="59"/>
        <v>5361</v>
      </c>
      <c r="F3841" s="17">
        <f>f_netasset_total(A3841,参数!$B$1,100000000)</f>
        <v>1.568589112</v>
      </c>
      <c r="G3841" s="17">
        <f ca="1">f_nav_adjustedreturn(A3841,参数!$B$2,参数!$B$1)</f>
        <v>4.10775697363395</v>
      </c>
      <c r="H3841" s="17">
        <f ca="1">f_nav_periodreturnrankingper(A3841,参数!$B$2,参数!$B$1,3)</f>
        <v>80.7547169811321</v>
      </c>
      <c r="I3841" s="17">
        <f ca="1">f_nav_adjustedreturn(A3841,参数!$B$3,参数!$B$2)</f>
        <v>5.93948077756205</v>
      </c>
      <c r="J3841" s="17">
        <f ca="1">f_nav_periodreturnrankingper(A3841,参数!$B$3,参数!$B$2,3)</f>
        <v>71.2765957446808</v>
      </c>
      <c r="K3841" s="17">
        <f ca="1">f_nav_adjustedreturn(A3841,参数!$B$4,参数!$B$3)</f>
        <v>5.08018723022264</v>
      </c>
      <c r="L3841" s="17">
        <f ca="1">f_nav_periodreturnrankingper(A3841,参数!$B$4,参数!$B$3,3)</f>
        <v>13.3651551312649</v>
      </c>
      <c r="M3841" s="17">
        <f ca="1">f_nav_adjustedreturn(A3841,参数!$B$5,参数!$B$4)</f>
        <v>1.96808510638298</v>
      </c>
      <c r="N3841" s="17">
        <f ca="1">f_nav_periodreturnrankingper(A3841,参数!$B$5,参数!$B$4,3)</f>
        <v>76.7955801104972</v>
      </c>
      <c r="O3841" s="17">
        <f ca="1">f_nav_adjustedreturn(A3841,参数!$B$6,参数!$B$5)</f>
        <v>0.245618850409004</v>
      </c>
      <c r="P3841" s="17">
        <f ca="1">f_nav_periodreturnrankingper(A3841,参数!$B$6,参数!$B$5,3)</f>
        <v>68.6440677966102</v>
      </c>
      <c r="Q3841" s="25">
        <f>f_return(A3841,1,参数!$B$1-365/2,参数!$B$1)</f>
        <v>3.89669771560237</v>
      </c>
      <c r="R3841" s="25">
        <f ca="1">f_return(A3841,1,参数!$B$4,参数!$B$1)</f>
        <v>5.03509656066123</v>
      </c>
      <c r="S3841" s="25">
        <f ca="1">f_return(A3841,1,参数!$B$6,参数!$B$1)</f>
        <v>3.48880215638017</v>
      </c>
      <c r="T3841" t="str">
        <f>f_info_investtype(A3841)</f>
        <v>混合债券型二级基金</v>
      </c>
      <c r="U3841" t="str">
        <f>f_info_fundmanager(A3841)</f>
        <v>蔡若林</v>
      </c>
      <c r="V3841">
        <f>f_info_manager_onthepostdays(A3841,1)</f>
        <v>1839</v>
      </c>
      <c r="W3841" s="25">
        <f ca="1">f_return_1w(A3841,"0",参数!$B$2)</f>
        <v>0.0669152088710406</v>
      </c>
      <c r="X3841" s="25">
        <f>f_return_1m(A3841,"0",参数!$B$1)</f>
        <v>0.711579336475382</v>
      </c>
      <c r="Y3841" s="25">
        <f>f_return_3m(A3841,0,参数!$B$1)</f>
        <v>1.68890547727909</v>
      </c>
      <c r="Z3841" s="25">
        <f>f_return_6m(A3841,0,参数!B3840)</f>
        <v>0.830146441563272</v>
      </c>
      <c r="AA3841" t="str">
        <f>f_dq_status(A3841,参数!$B$1)</f>
        <v>开放申购|开放赎回</v>
      </c>
      <c r="AB3841" s="17">
        <f ca="1">f_risk_maxdownside(A3841,参数!$B$6,参数!$B$1)</f>
        <v>-4.70871283725726</v>
      </c>
      <c r="AC3841" s="17">
        <f ca="1">f_risk_maxdownside(A3841,参数!$B$4,参数!$B$1)</f>
        <v>-1.62106446776611</v>
      </c>
      <c r="AD3841" t="str">
        <f ca="1">f_risk_maxdownside_date(A3841,参数!$B$6,参数!$B$1)</f>
        <v>20161025-20170510</v>
      </c>
    </row>
    <row r="3842" spans="1:30">
      <c r="A3842" s="15" t="s">
        <v>3870</v>
      </c>
      <c r="B3842" t="str">
        <f>f_info_name(A3842)</f>
        <v>汇丰晋信龙腾</v>
      </c>
      <c r="C3842" t="str">
        <f>f_info_setupdate(A3842)</f>
        <v>2006-09-27</v>
      </c>
      <c r="D3842" s="16">
        <f t="shared" si="59"/>
        <v>5234</v>
      </c>
      <c r="F3842" s="17">
        <f>f_netasset_total(A3842,参数!$B$1,100000000)</f>
        <v>9.0107588089</v>
      </c>
      <c r="G3842" s="17">
        <f ca="1">f_nav_adjustedreturn(A3842,参数!$B$2,参数!$B$1)</f>
        <v>49.424903035977</v>
      </c>
      <c r="H3842" s="17">
        <f ca="1">f_nav_periodreturnrankingper(A3842,参数!$B$2,参数!$B$1,3)</f>
        <v>79.5878312070657</v>
      </c>
      <c r="I3842" s="17">
        <f ca="1">f_nav_adjustedreturn(A3842,参数!$B$3,参数!$B$2)</f>
        <v>35.5413045782277</v>
      </c>
      <c r="J3842" s="17">
        <f ca="1">f_nav_periodreturnrankingper(A3842,参数!$B$3,参数!$B$2,3)</f>
        <v>64.6005509641873</v>
      </c>
      <c r="K3842" s="17">
        <f ca="1">f_nav_adjustedreturn(A3842,参数!$B$4,参数!$B$3)</f>
        <v>-22.4794708029197</v>
      </c>
      <c r="L3842" s="17">
        <f ca="1">f_nav_periodreturnrankingper(A3842,参数!$B$4,参数!$B$3,3)</f>
        <v>41.4089347079038</v>
      </c>
      <c r="M3842" s="17">
        <f ca="1">f_nav_adjustedreturn(A3842,参数!$B$5,参数!$B$4)</f>
        <v>19.1017053846962</v>
      </c>
      <c r="N3842" s="17">
        <f ca="1">f_nav_periodreturnrankingper(A3842,参数!$B$5,参数!$B$4,3)</f>
        <v>54.2801556420233</v>
      </c>
      <c r="O3842" s="17">
        <f ca="1">f_nav_adjustedreturn(A3842,参数!$B$6,参数!$B$5)</f>
        <v>19.536133668283</v>
      </c>
      <c r="P3842" s="17">
        <f ca="1">f_nav_periodreturnrankingper(A3842,参数!$B$6,参数!$B$5,3)</f>
        <v>6.47181628392484</v>
      </c>
      <c r="Q3842" s="25">
        <f>f_return(A3842,1,参数!$B$1-365/2,参数!$B$1)</f>
        <v>38.9584918776385</v>
      </c>
      <c r="R3842" s="25">
        <f ca="1">f_return(A3842,1,参数!$B$4,参数!$B$1)</f>
        <v>16.2101889178183</v>
      </c>
      <c r="S3842" s="25">
        <f ca="1">f_return(A3842,1,参数!$B$6,参数!$B$1)</f>
        <v>17.2375890591208</v>
      </c>
      <c r="T3842" t="str">
        <f>f_info_investtype(A3842)</f>
        <v>偏股混合型基金</v>
      </c>
      <c r="U3842" t="str">
        <f>f_info_fundmanager(A3842)</f>
        <v>严瑾</v>
      </c>
      <c r="V3842">
        <f>f_info_manager_onthepostdays(A3842,1)</f>
        <v>894</v>
      </c>
      <c r="W3842" s="25">
        <f ca="1">f_return_1w(A3842,"0",参数!$B$2)</f>
        <v>-0.479169439637948</v>
      </c>
      <c r="X3842" s="25">
        <f>f_return_1m(A3842,"0",参数!$B$1)</f>
        <v>12.286432160804</v>
      </c>
      <c r="Y3842" s="25">
        <f>f_return_3m(A3842,0,参数!$B$1)</f>
        <v>22.3847080731734</v>
      </c>
      <c r="Z3842" s="25">
        <f>f_return_6m(A3842,0,参数!B3841)</f>
        <v>16.9034962175424</v>
      </c>
      <c r="AA3842" t="str">
        <f>f_dq_status(A3842,参数!$B$1)</f>
        <v>开放申购|开放赎回</v>
      </c>
      <c r="AB3842" s="17">
        <f ca="1">f_risk_maxdownside(A3842,参数!$B$6,参数!$B$1)</f>
        <v>-26.8784327048298</v>
      </c>
      <c r="AC3842" s="17">
        <f ca="1">f_risk_maxdownside(A3842,参数!$B$4,参数!$B$1)</f>
        <v>-26.8784327048298</v>
      </c>
      <c r="AD3842" t="str">
        <f ca="1">f_risk_maxdownside_date(A3842,参数!$B$6,参数!$B$1)</f>
        <v>20180127-20190103</v>
      </c>
    </row>
    <row r="3843" spans="1:30">
      <c r="A3843" s="15" t="s">
        <v>3871</v>
      </c>
      <c r="B3843" t="str">
        <f>f_info_name(A3843)</f>
        <v>汇丰晋信动态策略A</v>
      </c>
      <c r="C3843" t="str">
        <f>f_info_setupdate(A3843)</f>
        <v>2007-04-09</v>
      </c>
      <c r="D3843" s="16">
        <f t="shared" ref="D3843:D3906" si="60">DATEDIF(C3843,"2021-1-25","d")</f>
        <v>5040</v>
      </c>
      <c r="F3843" s="17">
        <f>f_netasset_total(A3843,参数!$B$1,100000000)</f>
        <v>12.760942033</v>
      </c>
      <c r="G3843" s="17">
        <f ca="1">f_nav_adjustedreturn(A3843,参数!$B$2,参数!$B$1)</f>
        <v>79.3389981691001</v>
      </c>
      <c r="H3843" s="17">
        <f ca="1">f_nav_periodreturnrankingper(A3843,参数!$B$2,参数!$B$1,3)</f>
        <v>16.7813658020116</v>
      </c>
      <c r="I3843" s="17">
        <f ca="1">f_nav_adjustedreturn(A3843,参数!$B$3,参数!$B$2)</f>
        <v>35.9088878963823</v>
      </c>
      <c r="J3843" s="17">
        <f ca="1">f_nav_periodreturnrankingper(A3843,参数!$B$3,参数!$B$2,3)</f>
        <v>35.7859531772575</v>
      </c>
      <c r="K3843" s="17">
        <f ca="1">f_nav_adjustedreturn(A3843,参数!$B$4,参数!$B$3)</f>
        <v>-21.4149618933012</v>
      </c>
      <c r="L3843" s="17">
        <f ca="1">f_nav_periodreturnrankingper(A3843,参数!$B$4,参数!$B$3,3)</f>
        <v>71.3093709884467</v>
      </c>
      <c r="M3843" s="17">
        <f ca="1">f_nav_adjustedreturn(A3843,参数!$B$5,参数!$B$4)</f>
        <v>22.1284403669725</v>
      </c>
      <c r="N3843" s="17">
        <f ca="1">f_nav_periodreturnrankingper(A3843,参数!$B$5,参数!$B$4,3)</f>
        <v>19.7005516154452</v>
      </c>
      <c r="O3843" s="17">
        <f ca="1">f_nav_adjustedreturn(A3843,参数!$B$6,参数!$B$5)</f>
        <v>11.5650442258598</v>
      </c>
      <c r="P3843" s="17">
        <f ca="1">f_nav_periodreturnrankingper(A3843,参数!$B$6,参数!$B$5,3)</f>
        <v>12.6530612244898</v>
      </c>
      <c r="Q3843" s="25">
        <f>f_return(A3843,1,参数!$B$1-365/2,参数!$B$1)</f>
        <v>94.848766839386</v>
      </c>
      <c r="R3843" s="25">
        <f ca="1">f_return(A3843,1,参数!$B$4,参数!$B$1)</f>
        <v>24.1657003512141</v>
      </c>
      <c r="S3843" s="25">
        <f ca="1">f_return(A3843,1,参数!$B$6,参数!$B$1)</f>
        <v>21.0638715214842</v>
      </c>
      <c r="T3843" t="str">
        <f>f_info_investtype(A3843)</f>
        <v>灵活配置型基金</v>
      </c>
      <c r="U3843" t="str">
        <f>f_info_fundmanager(A3843)</f>
        <v>陆彬</v>
      </c>
      <c r="V3843">
        <f>f_info_manager_onthepostdays(A3843,1)</f>
        <v>278</v>
      </c>
      <c r="W3843" s="25">
        <f ca="1">f_return_1w(A3843,"0",参数!$B$2)</f>
        <v>-4.03225806451611</v>
      </c>
      <c r="X3843" s="25">
        <f>f_return_1m(A3843,"0",参数!$B$1)</f>
        <v>4.83260153677278</v>
      </c>
      <c r="Y3843" s="25">
        <f>f_return_3m(A3843,0,参数!$B$1)</f>
        <v>29.3195666892349</v>
      </c>
      <c r="Z3843" s="25">
        <f>f_return_6m(A3843,0,参数!B3842)</f>
        <v>28.5690195946174</v>
      </c>
      <c r="AA3843" t="str">
        <f>f_dq_status(A3843,参数!$B$1)</f>
        <v>开放申购|开放赎回</v>
      </c>
      <c r="AB3843" s="17">
        <f ca="1">f_risk_maxdownside(A3843,参数!$B$6,参数!$B$1)</f>
        <v>-31.6979459139944</v>
      </c>
      <c r="AC3843" s="17">
        <f ca="1">f_risk_maxdownside(A3843,参数!$B$4,参数!$B$1)</f>
        <v>-31.6979459139944</v>
      </c>
      <c r="AD3843" t="str">
        <f ca="1">f_risk_maxdownside_date(A3843,参数!$B$6,参数!$B$1)</f>
        <v>20180313-20181018</v>
      </c>
    </row>
    <row r="3844" spans="1:30">
      <c r="A3844" s="15" t="s">
        <v>3872</v>
      </c>
      <c r="B3844" t="str">
        <f>f_info_name(A3844)</f>
        <v>汇丰晋信2026</v>
      </c>
      <c r="C3844" t="str">
        <f>f_info_setupdate(A3844)</f>
        <v>2008-07-23</v>
      </c>
      <c r="D3844" s="16">
        <f t="shared" si="60"/>
        <v>4569</v>
      </c>
      <c r="F3844" s="17">
        <f>f_netasset_total(A3844,参数!$B$1,100000000)</f>
        <v>1.3857051499</v>
      </c>
      <c r="G3844" s="17">
        <f ca="1">f_nav_adjustedreturn(A3844,参数!$B$2,参数!$B$1)</f>
        <v>50.0651387213511</v>
      </c>
      <c r="H3844" s="17">
        <f ca="1">f_nav_periodreturnrankingper(A3844,参数!$B$2,参数!$B$1,3)</f>
        <v>30.6666666666667</v>
      </c>
      <c r="I3844" s="17">
        <f ca="1">f_nav_adjustedreturn(A3844,参数!$B$3,参数!$B$2)</f>
        <v>46.043266859277</v>
      </c>
      <c r="J3844" s="17">
        <f ca="1">f_nav_periodreturnrankingper(A3844,参数!$B$3,参数!$B$2,3)</f>
        <v>9.52380952380952</v>
      </c>
      <c r="K3844" s="17">
        <f ca="1">f_nav_adjustedreturn(A3844,参数!$B$4,参数!$B$3)</f>
        <v>-7.92239813132622</v>
      </c>
      <c r="L3844" s="17">
        <f ca="1">f_nav_periodreturnrankingper(A3844,参数!$B$4,参数!$B$3,3)</f>
        <v>15.1515151515152</v>
      </c>
      <c r="M3844" s="17">
        <f ca="1">f_nav_adjustedreturn(A3844,参数!$B$5,参数!$B$4)</f>
        <v>17.6296408776858</v>
      </c>
      <c r="N3844" s="17">
        <f ca="1">f_nav_periodreturnrankingper(A3844,参数!$B$5,参数!$B$4,3)</f>
        <v>43.3333333333333</v>
      </c>
      <c r="O3844" s="17">
        <f ca="1">f_nav_adjustedreturn(A3844,参数!$B$6,参数!$B$5)</f>
        <v>2.30357558365006</v>
      </c>
      <c r="P3844" s="17">
        <f ca="1">f_nav_periodreturnrankingper(A3844,参数!$B$6,参数!$B$5,3)</f>
        <v>39.2857142857143</v>
      </c>
      <c r="Q3844" s="25">
        <f>f_return(A3844,1,参数!$B$1-365/2,参数!$B$1)</f>
        <v>35.3762910406691</v>
      </c>
      <c r="R3844" s="25">
        <f ca="1">f_return(A3844,1,参数!$B$4,参数!$B$1)</f>
        <v>26.3414087618754</v>
      </c>
      <c r="S3844" s="25">
        <f ca="1">f_return(A3844,1,参数!$B$6,参数!$B$1)</f>
        <v>19.2340642510879</v>
      </c>
      <c r="T3844" t="str">
        <f>f_info_investtype(A3844)</f>
        <v>平衡混合型基金</v>
      </c>
      <c r="U3844" t="str">
        <f>f_info_fundmanager(A3844)</f>
        <v>严瑾</v>
      </c>
      <c r="V3844">
        <f>f_info_manager_onthepostdays(A3844,1)</f>
        <v>222</v>
      </c>
      <c r="W3844" s="25">
        <f ca="1">f_return_1w(A3844,"0",参数!$B$2)</f>
        <v>-4.05980927691882</v>
      </c>
      <c r="X3844" s="25">
        <f>f_return_1m(A3844,"0",参数!$B$1)</f>
        <v>7.74267304094784</v>
      </c>
      <c r="Y3844" s="25">
        <f>f_return_3m(A3844,0,参数!$B$1)</f>
        <v>16.2871564778463</v>
      </c>
      <c r="Z3844" s="25">
        <f>f_return_6m(A3844,0,参数!B3843)</f>
        <v>13.6648633155387</v>
      </c>
      <c r="AA3844" t="str">
        <f>f_dq_status(A3844,参数!$B$1)</f>
        <v>开放申购|开放赎回</v>
      </c>
      <c r="AB3844" s="17">
        <f ca="1">f_risk_maxdownside(A3844,参数!$B$6,参数!$B$1)</f>
        <v>-19.3958561931195</v>
      </c>
      <c r="AC3844" s="17">
        <f ca="1">f_risk_maxdownside(A3844,参数!$B$4,参数!$B$1)</f>
        <v>-19.3958561931195</v>
      </c>
      <c r="AD3844" t="str">
        <f ca="1">f_risk_maxdownside_date(A3844,参数!$B$6,参数!$B$1)</f>
        <v>20180127-20181018</v>
      </c>
    </row>
    <row r="3845" spans="1:30">
      <c r="A3845" s="15" t="s">
        <v>3873</v>
      </c>
      <c r="B3845" t="str">
        <f>f_info_name(A3845)</f>
        <v>汇丰晋信大盘A</v>
      </c>
      <c r="C3845" t="str">
        <f>f_info_setupdate(A3845)</f>
        <v>2009-06-24</v>
      </c>
      <c r="D3845" s="16">
        <f t="shared" si="60"/>
        <v>4233</v>
      </c>
      <c r="F3845" s="17">
        <f>f_netasset_total(A3845,参数!$B$1,100000000)</f>
        <v>34.469619384</v>
      </c>
      <c r="G3845" s="17">
        <f ca="1">f_nav_adjustedreturn(A3845,参数!$B$2,参数!$B$1)</f>
        <v>58.4404546903219</v>
      </c>
      <c r="H3845" s="17">
        <f ca="1">f_nav_periodreturnrankingper(A3845,参数!$B$2,参数!$B$1,3)</f>
        <v>61.2745098039216</v>
      </c>
      <c r="I3845" s="17">
        <f ca="1">f_nav_adjustedreturn(A3845,参数!$B$3,参数!$B$2)</f>
        <v>35.1520155066586</v>
      </c>
      <c r="J3845" s="17">
        <f ca="1">f_nav_periodreturnrankingper(A3845,参数!$B$3,参数!$B$2,3)</f>
        <v>67.2566371681416</v>
      </c>
      <c r="K3845" s="17">
        <f ca="1">f_nav_adjustedreturn(A3845,参数!$B$4,参数!$B$3)</f>
        <v>-20.8033658356312</v>
      </c>
      <c r="L3845" s="17">
        <f ca="1">f_nav_periodreturnrankingper(A3845,参数!$B$4,参数!$B$3,3)</f>
        <v>34.9090909090909</v>
      </c>
      <c r="M3845" s="17">
        <f ca="1">f_nav_adjustedreturn(A3845,参数!$B$5,参数!$B$4)</f>
        <v>32.5439783491204</v>
      </c>
      <c r="N3845" s="17">
        <f ca="1">f_nav_periodreturnrankingper(A3845,参数!$B$5,参数!$B$4,3)</f>
        <v>27.4509803921569</v>
      </c>
      <c r="O3845" s="17">
        <f ca="1">f_nav_adjustedreturn(A3845,参数!$B$6,参数!$B$5)</f>
        <v>28.4168510147158</v>
      </c>
      <c r="P3845" s="17">
        <f ca="1">f_nav_periodreturnrankingper(A3845,参数!$B$6,参数!$B$5,3)</f>
        <v>3.28947368421053</v>
      </c>
      <c r="Q3845" s="25">
        <f>f_return(A3845,1,参数!$B$1-365/2,参数!$B$1)</f>
        <v>93.5954465147075</v>
      </c>
      <c r="R3845" s="25">
        <f ca="1">f_return(A3845,1,参数!$B$4,参数!$B$1)</f>
        <v>19.232690233741</v>
      </c>
      <c r="S3845" s="25">
        <f ca="1">f_return(A3845,1,参数!$B$6,参数!$B$1)</f>
        <v>23.4363316314972</v>
      </c>
      <c r="T3845" t="str">
        <f>f_info_investtype(A3845)</f>
        <v>普通股票型基金</v>
      </c>
      <c r="U3845" t="str">
        <f>f_info_fundmanager(A3845)</f>
        <v>严瑾,黄立华</v>
      </c>
      <c r="V3845">
        <f>f_info_manager_onthepostdays(A3845,1)</f>
        <v>278</v>
      </c>
      <c r="W3845" s="25">
        <f ca="1">f_return_1w(A3845,"0",参数!$B$2)</f>
        <v>-3.88277640211369</v>
      </c>
      <c r="X3845" s="25">
        <f>f_return_1m(A3845,"0",参数!$B$1)</f>
        <v>15.1282397668719</v>
      </c>
      <c r="Y3845" s="25">
        <f>f_return_3m(A3845,0,参数!$B$1)</f>
        <v>25.0230530639618</v>
      </c>
      <c r="Z3845" s="25">
        <f>f_return_6m(A3845,0,参数!B3844)</f>
        <v>33.8356134205715</v>
      </c>
      <c r="AA3845" t="str">
        <f>f_dq_status(A3845,参数!$B$1)</f>
        <v>开放申购|开放赎回</v>
      </c>
      <c r="AB3845" s="17">
        <f ca="1">f_risk_maxdownside(A3845,参数!$B$6,参数!$B$1)</f>
        <v>-29.4396233906188</v>
      </c>
      <c r="AC3845" s="17">
        <f ca="1">f_risk_maxdownside(A3845,参数!$B$4,参数!$B$1)</f>
        <v>-29.4396233906188</v>
      </c>
      <c r="AD3845" t="str">
        <f ca="1">f_risk_maxdownside_date(A3845,参数!$B$6,参数!$B$1)</f>
        <v>20180127-20181018</v>
      </c>
    </row>
    <row r="3846" spans="1:30">
      <c r="A3846" s="15" t="s">
        <v>3874</v>
      </c>
      <c r="B3846" t="str">
        <f>f_info_name(A3846)</f>
        <v>汇丰晋信中小盘</v>
      </c>
      <c r="C3846" t="str">
        <f>f_info_setupdate(A3846)</f>
        <v>2009-12-11</v>
      </c>
      <c r="D3846" s="16">
        <f t="shared" si="60"/>
        <v>4063</v>
      </c>
      <c r="F3846" s="17">
        <f>f_netasset_total(A3846,参数!$B$1,100000000)</f>
        <v>0.9363761305</v>
      </c>
      <c r="G3846" s="17">
        <f ca="1">f_nav_adjustedreturn(A3846,参数!$B$2,参数!$B$1)</f>
        <v>62.0427137371151</v>
      </c>
      <c r="H3846" s="17">
        <f ca="1">f_nav_periodreturnrankingper(A3846,参数!$B$2,参数!$B$1,3)</f>
        <v>56.6176470588235</v>
      </c>
      <c r="I3846" s="17">
        <f ca="1">f_nav_adjustedreturn(A3846,参数!$B$3,参数!$B$2)</f>
        <v>59.3622503757784</v>
      </c>
      <c r="J3846" s="17">
        <f ca="1">f_nav_periodreturnrankingper(A3846,参数!$B$3,参数!$B$2,3)</f>
        <v>26.5486725663717</v>
      </c>
      <c r="K3846" s="17">
        <f ca="1">f_nav_adjustedreturn(A3846,参数!$B$4,参数!$B$3)</f>
        <v>-25.6782636450686</v>
      </c>
      <c r="L3846" s="17">
        <f ca="1">f_nav_periodreturnrankingper(A3846,参数!$B$4,参数!$B$3,3)</f>
        <v>59.6363636363636</v>
      </c>
      <c r="M3846" s="17">
        <f ca="1">f_nav_adjustedreturn(A3846,参数!$B$5,参数!$B$4)</f>
        <v>12.0003568879372</v>
      </c>
      <c r="N3846" s="17">
        <f ca="1">f_nav_periodreturnrankingper(A3846,参数!$B$5,参数!$B$4,3)</f>
        <v>70.5882352941177</v>
      </c>
      <c r="O3846" s="17">
        <f ca="1">f_nav_adjustedreturn(A3846,参数!$B$6,参数!$B$5)</f>
        <v>10.3261937512281</v>
      </c>
      <c r="P3846" s="17">
        <f ca="1">f_nav_periodreturnrankingper(A3846,参数!$B$6,参数!$B$5,3)</f>
        <v>39.4736842105263</v>
      </c>
      <c r="Q3846" s="25">
        <f>f_return(A3846,1,参数!$B$1-365/2,参数!$B$1)</f>
        <v>58.5892730979161</v>
      </c>
      <c r="R3846" s="25">
        <f ca="1">f_return(A3846,1,参数!$B$4,参数!$B$1)</f>
        <v>24.2484060460104</v>
      </c>
      <c r="S3846" s="25">
        <f ca="1">f_return(A3846,1,参数!$B$6,参数!$B$1)</f>
        <v>18.7451768930847</v>
      </c>
      <c r="T3846" t="str">
        <f>f_info_investtype(A3846)</f>
        <v>普通股票型基金</v>
      </c>
      <c r="U3846" t="str">
        <f>f_info_fundmanager(A3846)</f>
        <v>刘哲华</v>
      </c>
      <c r="V3846">
        <f>f_info_manager_onthepostdays(A3846,1)</f>
        <v>388</v>
      </c>
      <c r="W3846" s="25">
        <f ca="1">f_return_1w(A3846,"0",参数!$B$2)</f>
        <v>0.107911243002633</v>
      </c>
      <c r="X3846" s="25">
        <f>f_return_1m(A3846,"0",参数!$B$1)</f>
        <v>9.81144135506551</v>
      </c>
      <c r="Y3846" s="25">
        <f>f_return_3m(A3846,0,参数!$B$1)</f>
        <v>25.6110298725715</v>
      </c>
      <c r="Z3846" s="25">
        <f>f_return_6m(A3846,0,参数!B3845)</f>
        <v>14.8454937751104</v>
      </c>
      <c r="AA3846" t="str">
        <f>f_dq_status(A3846,参数!$B$1)</f>
        <v>开放申购|开放赎回</v>
      </c>
      <c r="AB3846" s="17">
        <f ca="1">f_risk_maxdownside(A3846,参数!$B$6,参数!$B$1)</f>
        <v>-33.9518478760926</v>
      </c>
      <c r="AC3846" s="17">
        <f ca="1">f_risk_maxdownside(A3846,参数!$B$4,参数!$B$1)</f>
        <v>-31.3789532382697</v>
      </c>
      <c r="AD3846" t="str">
        <f ca="1">f_risk_maxdownside_date(A3846,参数!$B$6,参数!$B$1)</f>
        <v>20171114-20181018</v>
      </c>
    </row>
    <row r="3847" spans="1:30">
      <c r="A3847" s="15" t="s">
        <v>3875</v>
      </c>
      <c r="B3847" t="str">
        <f>f_info_name(A3847)</f>
        <v>汇丰晋信低碳先锋</v>
      </c>
      <c r="C3847" t="str">
        <f>f_info_setupdate(A3847)</f>
        <v>2010-06-08</v>
      </c>
      <c r="D3847" s="16">
        <f t="shared" si="60"/>
        <v>3884</v>
      </c>
      <c r="F3847" s="17">
        <f>f_netasset_total(A3847,参数!$B$1,100000000)</f>
        <v>74.0363367331</v>
      </c>
      <c r="G3847" s="17">
        <f ca="1">f_nav_adjustedreturn(A3847,参数!$B$2,参数!$B$1)</f>
        <v>126.406557377049</v>
      </c>
      <c r="H3847" s="17">
        <f ca="1">f_nav_periodreturnrankingper(A3847,参数!$B$2,参数!$B$1,3)</f>
        <v>2.45098039215686</v>
      </c>
      <c r="I3847" s="17">
        <f ca="1">f_nav_adjustedreturn(A3847,参数!$B$3,参数!$B$2)</f>
        <v>57.4274801280066</v>
      </c>
      <c r="J3847" s="17">
        <f ca="1">f_nav_periodreturnrankingper(A3847,参数!$B$3,参数!$B$2,3)</f>
        <v>30.0884955752212</v>
      </c>
      <c r="K3847" s="17">
        <f ca="1">f_nav_adjustedreturn(A3847,参数!$B$4,参数!$B$3)</f>
        <v>-33.7957900492072</v>
      </c>
      <c r="L3847" s="17">
        <f ca="1">f_nav_periodreturnrankingper(A3847,参数!$B$4,参数!$B$3,3)</f>
        <v>93.4545454545455</v>
      </c>
      <c r="M3847" s="17">
        <f ca="1">f_nav_adjustedreturn(A3847,参数!$B$5,参数!$B$4)</f>
        <v>-7.3950656840756</v>
      </c>
      <c r="N3847" s="17">
        <f ca="1">f_nav_periodreturnrankingper(A3847,参数!$B$5,参数!$B$4,3)</f>
        <v>96.5686274509804</v>
      </c>
      <c r="O3847" s="17">
        <f ca="1">f_nav_adjustedreturn(A3847,参数!$B$6,参数!$B$5)</f>
        <v>0</v>
      </c>
      <c r="P3847" s="17">
        <f ca="1">f_nav_periodreturnrankingper(A3847,参数!$B$6,参数!$B$5,3)</f>
        <v>71.0526315789474</v>
      </c>
      <c r="Q3847" s="25">
        <f>f_return(A3847,1,参数!$B$1-365/2,参数!$B$1)</f>
        <v>197.74495382474</v>
      </c>
      <c r="R3847" s="25">
        <f ca="1">f_return(A3847,1,参数!$B$4,参数!$B$1)</f>
        <v>33.0980375162879</v>
      </c>
      <c r="S3847" s="25">
        <f ca="1">f_return(A3847,1,参数!$B$6,参数!$B$1)</f>
        <v>17.1725006464454</v>
      </c>
      <c r="T3847" t="str">
        <f>f_info_investtype(A3847)</f>
        <v>普通股票型基金</v>
      </c>
      <c r="U3847" t="str">
        <f>f_info_fundmanager(A3847)</f>
        <v>陆彬</v>
      </c>
      <c r="V3847">
        <f>f_info_manager_onthepostdays(A3847,1)</f>
        <v>544</v>
      </c>
      <c r="W3847" s="25">
        <f ca="1">f_return_1w(A3847,"0",参数!$B$2)</f>
        <v>-2.21224751522925</v>
      </c>
      <c r="X3847" s="25">
        <f>f_return_1m(A3847,"0",参数!$B$1)</f>
        <v>9.80822440606813</v>
      </c>
      <c r="Y3847" s="25">
        <f>f_return_3m(A3847,0,参数!$B$1)</f>
        <v>57.0194188003092</v>
      </c>
      <c r="Z3847" s="25">
        <f>f_return_6m(A3847,0,参数!B3846)</f>
        <v>48.7482352941176</v>
      </c>
      <c r="AA3847" t="str">
        <f>f_dq_status(A3847,参数!$B$1)</f>
        <v>开放申购|开放赎回</v>
      </c>
      <c r="AB3847" s="17">
        <f ca="1">f_risk_maxdownside(A3847,参数!$B$6,参数!$B$1)</f>
        <v>-52.0268006700167</v>
      </c>
      <c r="AC3847" s="17">
        <f ca="1">f_risk_maxdownside(A3847,参数!$B$4,参数!$B$1)</f>
        <v>-42.5668449197861</v>
      </c>
      <c r="AD3847" t="str">
        <f ca="1">f_risk_maxdownside_date(A3847,参数!$B$6,参数!$B$1)</f>
        <v>20160708-20181018</v>
      </c>
    </row>
    <row r="3848" spans="1:30">
      <c r="A3848" s="15" t="s">
        <v>3876</v>
      </c>
      <c r="B3848" t="str">
        <f>f_info_name(A3848)</f>
        <v>汇丰晋信消费红利</v>
      </c>
      <c r="C3848" t="str">
        <f>f_info_setupdate(A3848)</f>
        <v>2010-12-08</v>
      </c>
      <c r="D3848" s="16">
        <f t="shared" si="60"/>
        <v>3701</v>
      </c>
      <c r="F3848" s="17">
        <f>f_netasset_total(A3848,参数!$B$1,100000000)</f>
        <v>3.3126034328</v>
      </c>
      <c r="G3848" s="17">
        <f ca="1">f_nav_adjustedreturn(A3848,参数!$B$2,参数!$B$1)</f>
        <v>70.396322363015</v>
      </c>
      <c r="H3848" s="17">
        <f ca="1">f_nav_periodreturnrankingper(A3848,参数!$B$2,参数!$B$1,3)</f>
        <v>48.5294117647059</v>
      </c>
      <c r="I3848" s="17">
        <f ca="1">f_nav_adjustedreturn(A3848,参数!$B$3,参数!$B$2)</f>
        <v>38.5683750261805</v>
      </c>
      <c r="J3848" s="17">
        <f ca="1">f_nav_periodreturnrankingper(A3848,参数!$B$3,参数!$B$2,3)</f>
        <v>61.6519174041298</v>
      </c>
      <c r="K3848" s="17">
        <f ca="1">f_nav_adjustedreturn(A3848,参数!$B$4,参数!$B$3)</f>
        <v>-25.3599529472718</v>
      </c>
      <c r="L3848" s="17">
        <f ca="1">f_nav_periodreturnrankingper(A3848,参数!$B$4,参数!$B$3,3)</f>
        <v>58.9090909090909</v>
      </c>
      <c r="M3848" s="17">
        <f ca="1">f_nav_adjustedreturn(A3848,参数!$B$5,参数!$B$4)</f>
        <v>54.0164290194969</v>
      </c>
      <c r="N3848" s="17">
        <f ca="1">f_nav_periodreturnrankingper(A3848,参数!$B$5,参数!$B$4,3)</f>
        <v>3.92156862745098</v>
      </c>
      <c r="O3848" s="17">
        <f ca="1">f_nav_adjustedreturn(A3848,参数!$B$6,参数!$B$5)</f>
        <v>16.4131812420786</v>
      </c>
      <c r="P3848" s="17">
        <f ca="1">f_nav_periodreturnrankingper(A3848,参数!$B$6,参数!$B$5,3)</f>
        <v>21.7105263157895</v>
      </c>
      <c r="Q3848" s="25">
        <f>f_return(A3848,1,参数!$B$1-365/2,参数!$B$1)</f>
        <v>71.3513218880223</v>
      </c>
      <c r="R3848" s="25">
        <f ca="1">f_return(A3848,1,参数!$B$4,参数!$B$1)</f>
        <v>20.7694907886477</v>
      </c>
      <c r="S3848" s="25">
        <f ca="1">f_return(A3848,1,参数!$B$6,参数!$B$1)</f>
        <v>25.4950301092965</v>
      </c>
      <c r="T3848" t="str">
        <f>f_info_investtype(A3848)</f>
        <v>普通股票型基金</v>
      </c>
      <c r="U3848" t="str">
        <f>f_info_fundmanager(A3848)</f>
        <v>是星涛</v>
      </c>
      <c r="V3848">
        <f>f_info_manager_onthepostdays(A3848,1)</f>
        <v>1818</v>
      </c>
      <c r="W3848" s="25">
        <f ca="1">f_return_1w(A3848,"0",参数!$B$2)</f>
        <v>-4.95171369058891</v>
      </c>
      <c r="X3848" s="25">
        <f>f_return_1m(A3848,"0",参数!$B$1)</f>
        <v>7.66975985779067</v>
      </c>
      <c r="Y3848" s="25">
        <f>f_return_3m(A3848,0,参数!$B$1)</f>
        <v>16.3161343247441</v>
      </c>
      <c r="Z3848" s="25">
        <f>f_return_6m(A3848,0,参数!B3847)</f>
        <v>29.2808501423843</v>
      </c>
      <c r="AA3848" t="str">
        <f>f_dq_status(A3848,参数!$B$1)</f>
        <v>开放申购|开放赎回</v>
      </c>
      <c r="AB3848" s="17">
        <f ca="1">f_risk_maxdownside(A3848,参数!$B$6,参数!$B$1)</f>
        <v>-30.835752687171</v>
      </c>
      <c r="AC3848" s="17">
        <f ca="1">f_risk_maxdownside(A3848,参数!$B$4,参数!$B$1)</f>
        <v>-30.835752687171</v>
      </c>
      <c r="AD3848" t="str">
        <f ca="1">f_risk_maxdownside_date(A3848,参数!$B$6,参数!$B$1)</f>
        <v>20180127-20181018</v>
      </c>
    </row>
    <row r="3849" spans="1:30">
      <c r="A3849" s="15" t="s">
        <v>3877</v>
      </c>
      <c r="B3849" t="str">
        <f>f_info_name(A3849)</f>
        <v>汇丰晋信科技先锋</v>
      </c>
      <c r="C3849" t="str">
        <f>f_info_setupdate(A3849)</f>
        <v>2011-07-27</v>
      </c>
      <c r="D3849" s="16">
        <f t="shared" si="60"/>
        <v>3470</v>
      </c>
      <c r="F3849" s="17">
        <f>f_netasset_total(A3849,参数!$B$1,100000000)</f>
        <v>14.0034401957</v>
      </c>
      <c r="G3849" s="17">
        <f ca="1">f_nav_adjustedreturn(A3849,参数!$B$2,参数!$B$1)</f>
        <v>37.1436266399908</v>
      </c>
      <c r="H3849" s="17">
        <f ca="1">f_nav_periodreturnrankingper(A3849,参数!$B$2,参数!$B$1,3)</f>
        <v>87.7450980392157</v>
      </c>
      <c r="I3849" s="17">
        <f ca="1">f_nav_adjustedreturn(A3849,参数!$B$3,参数!$B$2)</f>
        <v>86.5963098571326</v>
      </c>
      <c r="J3849" s="17">
        <f ca="1">f_nav_periodreturnrankingper(A3849,参数!$B$3,参数!$B$2,3)</f>
        <v>4.12979351032448</v>
      </c>
      <c r="K3849" s="17">
        <f ca="1">f_nav_adjustedreturn(A3849,参数!$B$4,参数!$B$3)</f>
        <v>-27.0580226225387</v>
      </c>
      <c r="L3849" s="17">
        <f ca="1">f_nav_periodreturnrankingper(A3849,参数!$B$4,参数!$B$3,3)</f>
        <v>67.6363636363636</v>
      </c>
      <c r="M3849" s="17">
        <f ca="1">f_nav_adjustedreturn(A3849,参数!$B$5,参数!$B$4)</f>
        <v>2.59120724237004</v>
      </c>
      <c r="N3849" s="17">
        <f ca="1">f_nav_periodreturnrankingper(A3849,参数!$B$5,参数!$B$4,3)</f>
        <v>87.2549019607843</v>
      </c>
      <c r="O3849" s="17">
        <f ca="1">f_nav_adjustedreturn(A3849,参数!$B$6,参数!$B$5)</f>
        <v>-11.0150357880578</v>
      </c>
      <c r="P3849" s="17">
        <f ca="1">f_nav_periodreturnrankingper(A3849,参数!$B$6,参数!$B$5,3)</f>
        <v>95.3947368421053</v>
      </c>
      <c r="Q3849" s="25">
        <f>f_return(A3849,1,参数!$B$1-365/2,参数!$B$1)</f>
        <v>13.1885616538103</v>
      </c>
      <c r="R3849" s="25">
        <f ca="1">f_return(A3849,1,参数!$B$4,参数!$B$1)</f>
        <v>23.1032823924748</v>
      </c>
      <c r="S3849" s="25">
        <f ca="1">f_return(A3849,1,参数!$B$6,参数!$B$1)</f>
        <v>11.3435222487964</v>
      </c>
      <c r="T3849" t="str">
        <f>f_info_investtype(A3849)</f>
        <v>普通股票型基金</v>
      </c>
      <c r="U3849" t="str">
        <f>f_info_fundmanager(A3849)</f>
        <v>陈平</v>
      </c>
      <c r="V3849">
        <f>f_info_manager_onthepostdays(A3849,1)</f>
        <v>2028</v>
      </c>
      <c r="W3849" s="25">
        <f ca="1">f_return_1w(A3849,"0",参数!$B$2)</f>
        <v>3.94321135772845</v>
      </c>
      <c r="X3849" s="25">
        <f>f_return_1m(A3849,"0",参数!$B$1)</f>
        <v>11.0470731175426</v>
      </c>
      <c r="Y3849" s="25">
        <f>f_return_3m(A3849,0,参数!$B$1)</f>
        <v>14.8541968744965</v>
      </c>
      <c r="Z3849" s="25">
        <f>f_return_6m(A3849,0,参数!B3848)</f>
        <v>-4.66831882888595</v>
      </c>
      <c r="AA3849" t="str">
        <f>f_dq_status(A3849,参数!$B$1)</f>
        <v>开放申购|开放赎回</v>
      </c>
      <c r="AB3849" s="17">
        <f ca="1">f_risk_maxdownside(A3849,参数!$B$6,参数!$B$1)</f>
        <v>-43.4981684981685</v>
      </c>
      <c r="AC3849" s="17">
        <f ca="1">f_risk_maxdownside(A3849,参数!$B$4,参数!$B$1)</f>
        <v>-38.1054743479507</v>
      </c>
      <c r="AD3849" t="str">
        <f ca="1">f_risk_maxdownside_date(A3849,参数!$B$6,参数!$B$1)</f>
        <v>20160715-20181016</v>
      </c>
    </row>
    <row r="3850" spans="1:30">
      <c r="A3850" s="15" t="s">
        <v>3878</v>
      </c>
      <c r="B3850" t="str">
        <f>f_info_name(A3850)</f>
        <v>信诚四季红</v>
      </c>
      <c r="C3850" t="str">
        <f>f_info_setupdate(A3850)</f>
        <v>2006-04-29</v>
      </c>
      <c r="D3850" s="16">
        <f t="shared" si="60"/>
        <v>5385</v>
      </c>
      <c r="F3850" s="17">
        <f>f_netasset_total(A3850,参数!$B$1,100000000)</f>
        <v>7.1070960102</v>
      </c>
      <c r="G3850" s="17">
        <f ca="1">f_nav_adjustedreturn(A3850,参数!$B$2,参数!$B$1)</f>
        <v>54.2534443527168</v>
      </c>
      <c r="H3850" s="17">
        <f ca="1">f_nav_periodreturnrankingper(A3850,参数!$B$2,参数!$B$1,3)</f>
        <v>73.1108930323847</v>
      </c>
      <c r="I3850" s="17">
        <f ca="1">f_nav_adjustedreturn(A3850,参数!$B$3,参数!$B$2)</f>
        <v>28.3084646492818</v>
      </c>
      <c r="J3850" s="17">
        <f ca="1">f_nav_periodreturnrankingper(A3850,参数!$B$3,参数!$B$2,3)</f>
        <v>79.0633608815427</v>
      </c>
      <c r="K3850" s="17">
        <f ca="1">f_nav_adjustedreturn(A3850,参数!$B$4,参数!$B$3)</f>
        <v>-34.1328857094795</v>
      </c>
      <c r="L3850" s="17">
        <f ca="1">f_nav_periodreturnrankingper(A3850,参数!$B$4,参数!$B$3,3)</f>
        <v>93.6426116838488</v>
      </c>
      <c r="M3850" s="17">
        <f ca="1">f_nav_adjustedreturn(A3850,参数!$B$5,参数!$B$4)</f>
        <v>17.411681458823</v>
      </c>
      <c r="N3850" s="17">
        <f ca="1">f_nav_periodreturnrankingper(A3850,参数!$B$5,参数!$B$4,3)</f>
        <v>59.1439688715953</v>
      </c>
      <c r="O3850" s="17">
        <f ca="1">f_nav_adjustedreturn(A3850,参数!$B$6,参数!$B$5)</f>
        <v>3.13839478132134</v>
      </c>
      <c r="P3850" s="17">
        <f ca="1">f_nav_periodreturnrankingper(A3850,参数!$B$6,参数!$B$5,3)</f>
        <v>50.9394572025052</v>
      </c>
      <c r="Q3850" s="25">
        <f>f_return(A3850,1,参数!$B$1-365/2,参数!$B$1)</f>
        <v>45.9483067724596</v>
      </c>
      <c r="R3850" s="25">
        <f ca="1">f_return(A3850,1,参数!$B$4,参数!$B$1)</f>
        <v>9.23234264627966</v>
      </c>
      <c r="S3850" s="25">
        <f ca="1">f_return(A3850,1,参数!$B$6,参数!$B$1)</f>
        <v>9.38642108308483</v>
      </c>
      <c r="T3850" t="str">
        <f>f_info_investtype(A3850)</f>
        <v>偏股混合型基金</v>
      </c>
      <c r="U3850" t="str">
        <f>f_info_fundmanager(A3850)</f>
        <v>吴昊,夏明月</v>
      </c>
      <c r="V3850">
        <f>f_info_manager_onthepostdays(A3850,1)</f>
        <v>742</v>
      </c>
      <c r="W3850" s="25">
        <f ca="1">f_return_1w(A3850,"0",参数!$B$2)</f>
        <v>-1.64617851416355</v>
      </c>
      <c r="X3850" s="25">
        <f>f_return_1m(A3850,"0",参数!$B$1)</f>
        <v>12.7358432517712</v>
      </c>
      <c r="Y3850" s="25">
        <f>f_return_3m(A3850,0,参数!$B$1)</f>
        <v>21.6092319624429</v>
      </c>
      <c r="Z3850" s="25">
        <f>f_return_6m(A3850,0,参数!B3849)</f>
        <v>14.8542453411224</v>
      </c>
      <c r="AA3850" t="str">
        <f>f_dq_status(A3850,参数!$B$1)</f>
        <v>开放申购|开放赎回</v>
      </c>
      <c r="AB3850" s="17">
        <f ca="1">f_risk_maxdownside(A3850,参数!$B$6,参数!$B$1)</f>
        <v>-37.652982997256</v>
      </c>
      <c r="AC3850" s="17">
        <f ca="1">f_risk_maxdownside(A3850,参数!$B$4,参数!$B$1)</f>
        <v>-36.9597735344724</v>
      </c>
      <c r="AD3850" t="str">
        <f ca="1">f_risk_maxdownside_date(A3850,参数!$B$6,参数!$B$1)</f>
        <v>20171027-20181018</v>
      </c>
    </row>
    <row r="3851" spans="1:30">
      <c r="A3851" s="15" t="s">
        <v>3879</v>
      </c>
      <c r="B3851" t="str">
        <f>f_info_name(A3851)</f>
        <v>中信保诚精萃成长</v>
      </c>
      <c r="C3851" t="str">
        <f>f_info_setupdate(A3851)</f>
        <v>2006-11-27</v>
      </c>
      <c r="D3851" s="16">
        <f t="shared" si="60"/>
        <v>5173</v>
      </c>
      <c r="F3851" s="17">
        <f>f_netasset_total(A3851,参数!$B$1,100000000)</f>
        <v>19.8258505335</v>
      </c>
      <c r="G3851" s="17">
        <f ca="1">f_nav_adjustedreturn(A3851,参数!$B$2,参数!$B$1)</f>
        <v>74.4294961379623</v>
      </c>
      <c r="H3851" s="17">
        <f ca="1">f_nav_periodreturnrankingper(A3851,参数!$B$2,参数!$B$1,3)</f>
        <v>40.0392541707556</v>
      </c>
      <c r="I3851" s="17">
        <f ca="1">f_nav_adjustedreturn(A3851,参数!$B$3,参数!$B$2)</f>
        <v>47.8515373884525</v>
      </c>
      <c r="J3851" s="17">
        <f ca="1">f_nav_periodreturnrankingper(A3851,参数!$B$3,参数!$B$2,3)</f>
        <v>38.5674931129477</v>
      </c>
      <c r="K3851" s="17">
        <f ca="1">f_nav_adjustedreturn(A3851,参数!$B$4,参数!$B$3)</f>
        <v>-28.0530302679138</v>
      </c>
      <c r="L3851" s="17">
        <f ca="1">f_nav_periodreturnrankingper(A3851,参数!$B$4,参数!$B$3,3)</f>
        <v>71.8213058419244</v>
      </c>
      <c r="M3851" s="17">
        <f ca="1">f_nav_adjustedreturn(A3851,参数!$B$5,参数!$B$4)</f>
        <v>36.5550875534492</v>
      </c>
      <c r="N3851" s="17">
        <f ca="1">f_nav_periodreturnrankingper(A3851,参数!$B$5,参数!$B$4,3)</f>
        <v>16.5369649805447</v>
      </c>
      <c r="O3851" s="17">
        <f ca="1">f_nav_adjustedreturn(A3851,参数!$B$6,参数!$B$5)</f>
        <v>-1.89961001383822</v>
      </c>
      <c r="P3851" s="17">
        <f ca="1">f_nav_periodreturnrankingper(A3851,参数!$B$6,参数!$B$5,3)</f>
        <v>67.8496868475992</v>
      </c>
      <c r="Q3851" s="25">
        <f>f_return(A3851,1,参数!$B$1-365/2,参数!$B$1)</f>
        <v>91.4894206948149</v>
      </c>
      <c r="R3851" s="25">
        <f ca="1">f_return(A3851,1,参数!$B$4,参数!$B$1)</f>
        <v>22.8582839120949</v>
      </c>
      <c r="S3851" s="25">
        <f ca="1">f_return(A3851,1,参数!$B$6,参数!$B$1)</f>
        <v>19.7320916587468</v>
      </c>
      <c r="T3851" t="str">
        <f>f_info_investtype(A3851)</f>
        <v>偏股混合型基金</v>
      </c>
      <c r="U3851" t="str">
        <f>f_info_fundmanager(A3851)</f>
        <v>王睿</v>
      </c>
      <c r="V3851">
        <f>f_info_manager_onthepostdays(A3851,1)</f>
        <v>2085</v>
      </c>
      <c r="W3851" s="25">
        <f ca="1">f_return_1w(A3851,"0",参数!$B$2)</f>
        <v>-1.77755205688165</v>
      </c>
      <c r="X3851" s="25">
        <f>f_return_1m(A3851,"0",参数!$B$1)</f>
        <v>17.5150878532812</v>
      </c>
      <c r="Y3851" s="25">
        <f>f_return_3m(A3851,0,参数!$B$1)</f>
        <v>34.1160795908372</v>
      </c>
      <c r="Z3851" s="25">
        <f>f_return_6m(A3851,0,参数!B3850)</f>
        <v>29.8599365290899</v>
      </c>
      <c r="AA3851" t="str">
        <f>f_dq_status(A3851,参数!$B$1)</f>
        <v>开放申购|开放赎回</v>
      </c>
      <c r="AB3851" s="17">
        <f ca="1">f_risk_maxdownside(A3851,参数!$B$6,参数!$B$1)</f>
        <v>-33.1036765336649</v>
      </c>
      <c r="AC3851" s="17">
        <f ca="1">f_risk_maxdownside(A3851,参数!$B$4,参数!$B$1)</f>
        <v>-33.1036765336649</v>
      </c>
      <c r="AD3851" t="str">
        <f ca="1">f_risk_maxdownside_date(A3851,参数!$B$6,参数!$B$1)</f>
        <v>20180127-20190103</v>
      </c>
    </row>
    <row r="3852" spans="1:30">
      <c r="A3852" s="15" t="s">
        <v>3880</v>
      </c>
      <c r="B3852" t="str">
        <f>f_info_name(A3852)</f>
        <v>中信保诚盛世蓝筹</v>
      </c>
      <c r="C3852" t="str">
        <f>f_info_setupdate(A3852)</f>
        <v>2008-06-04</v>
      </c>
      <c r="D3852" s="16">
        <f t="shared" si="60"/>
        <v>4618</v>
      </c>
      <c r="F3852" s="17">
        <f>f_netasset_total(A3852,参数!$B$1,100000000)</f>
        <v>11.2925612367</v>
      </c>
      <c r="G3852" s="17">
        <f ca="1">f_nav_adjustedreturn(A3852,参数!$B$2,参数!$B$1)</f>
        <v>45.253940983011</v>
      </c>
      <c r="H3852" s="17">
        <f ca="1">f_nav_periodreturnrankingper(A3852,参数!$B$2,参数!$B$1,3)</f>
        <v>83.7095191364082</v>
      </c>
      <c r="I3852" s="17">
        <f ca="1">f_nav_adjustedreturn(A3852,参数!$B$3,参数!$B$2)</f>
        <v>29.7919875880572</v>
      </c>
      <c r="J3852" s="17">
        <f ca="1">f_nav_periodreturnrankingper(A3852,参数!$B$3,参数!$B$2,3)</f>
        <v>75.3443526170799</v>
      </c>
      <c r="K3852" s="17">
        <f ca="1">f_nav_adjustedreturn(A3852,参数!$B$4,参数!$B$3)</f>
        <v>-25.1464128843338</v>
      </c>
      <c r="L3852" s="17">
        <f ca="1">f_nav_periodreturnrankingper(A3852,参数!$B$4,参数!$B$3,3)</f>
        <v>55.6701030927835</v>
      </c>
      <c r="M3852" s="17">
        <f ca="1">f_nav_adjustedreturn(A3852,参数!$B$5,参数!$B$4)</f>
        <v>37.9458132698809</v>
      </c>
      <c r="N3852" s="17">
        <f ca="1">f_nav_periodreturnrankingper(A3852,参数!$B$5,参数!$B$4,3)</f>
        <v>13.0350194552529</v>
      </c>
      <c r="O3852" s="17">
        <f ca="1">f_nav_adjustedreturn(A3852,参数!$B$6,参数!$B$5)</f>
        <v>13.5763097949886</v>
      </c>
      <c r="P3852" s="17">
        <f ca="1">f_nav_periodreturnrankingper(A3852,参数!$B$6,参数!$B$5,3)</f>
        <v>15.6576200417537</v>
      </c>
      <c r="Q3852" s="25">
        <f>f_return(A3852,1,参数!$B$1-365/2,参数!$B$1)</f>
        <v>52.0198079103805</v>
      </c>
      <c r="R3852" s="25">
        <f ca="1">f_return(A3852,1,参数!$B$4,参数!$B$1)</f>
        <v>12.1546573859626</v>
      </c>
      <c r="S3852" s="25">
        <f ca="1">f_return(A3852,1,参数!$B$6,参数!$B$1)</f>
        <v>17.0152187659289</v>
      </c>
      <c r="T3852" t="str">
        <f>f_info_investtype(A3852)</f>
        <v>偏股混合型基金</v>
      </c>
      <c r="U3852" t="str">
        <f>f_info_fundmanager(A3852)</f>
        <v>吴昊</v>
      </c>
      <c r="V3852">
        <f>f_info_manager_onthepostdays(A3852,1)</f>
        <v>1912</v>
      </c>
      <c r="W3852" s="25">
        <f ca="1">f_return_1w(A3852,"0",参数!$B$2)</f>
        <v>-2.89149990820635</v>
      </c>
      <c r="X3852" s="25">
        <f>f_return_1m(A3852,"0",参数!$B$1)</f>
        <v>11.2134965387613</v>
      </c>
      <c r="Y3852" s="25">
        <f>f_return_3m(A3852,0,参数!$B$1)</f>
        <v>17.3099534886911</v>
      </c>
      <c r="Z3852" s="25">
        <f>f_return_6m(A3852,0,参数!B3851)</f>
        <v>21.8853604430075</v>
      </c>
      <c r="AA3852" t="str">
        <f>f_dq_status(A3852,参数!$B$1)</f>
        <v>开放申购|开放赎回</v>
      </c>
      <c r="AB3852" s="17">
        <f ca="1">f_risk_maxdownside(A3852,参数!$B$6,参数!$B$1)</f>
        <v>-30.2765647743814</v>
      </c>
      <c r="AC3852" s="17">
        <f ca="1">f_risk_maxdownside(A3852,参数!$B$4,参数!$B$1)</f>
        <v>-30.0985041955491</v>
      </c>
      <c r="AD3852" t="str">
        <f ca="1">f_risk_maxdownside_date(A3852,参数!$B$6,参数!$B$1)</f>
        <v>20180124-20190103</v>
      </c>
    </row>
    <row r="3853" spans="1:30">
      <c r="A3853" s="15" t="s">
        <v>3881</v>
      </c>
      <c r="B3853" t="str">
        <f>f_info_name(A3853)</f>
        <v>信诚三得益债券A</v>
      </c>
      <c r="C3853" t="str">
        <f>f_info_setupdate(A3853)</f>
        <v>2008-09-27</v>
      </c>
      <c r="D3853" s="16">
        <f t="shared" si="60"/>
        <v>4503</v>
      </c>
      <c r="F3853" s="17">
        <f>f_netasset_total(A3853,参数!$B$1,100000000)</f>
        <v>25.2789974898</v>
      </c>
      <c r="G3853" s="17">
        <f ca="1">f_nav_adjustedreturn(A3853,参数!$B$2,参数!$B$1)</f>
        <v>16.4474806273068</v>
      </c>
      <c r="H3853" s="17">
        <f ca="1">f_nav_periodreturnrankingper(A3853,参数!$B$2,参数!$B$1,3)</f>
        <v>20.7547169811321</v>
      </c>
      <c r="I3853" s="17">
        <f ca="1">f_nav_adjustedreturn(A3853,参数!$B$3,参数!$B$2)</f>
        <v>4.73214285714286</v>
      </c>
      <c r="J3853" s="17">
        <f ca="1">f_nav_periodreturnrankingper(A3853,参数!$B$3,参数!$B$2,3)</f>
        <v>82.3404255319149</v>
      </c>
      <c r="K3853" s="17">
        <f ca="1">f_nav_adjustedreturn(A3853,参数!$B$4,参数!$B$3)</f>
        <v>3.99257195914579</v>
      </c>
      <c r="L3853" s="17">
        <f ca="1">f_nav_periodreturnrankingper(A3853,参数!$B$4,参数!$B$3,3)</f>
        <v>21.9570405727924</v>
      </c>
      <c r="M3853" s="17">
        <f ca="1">f_nav_adjustedreturn(A3853,参数!$B$5,参数!$B$4)</f>
        <v>3.0622009569378</v>
      </c>
      <c r="N3853" s="17">
        <f ca="1">f_nav_periodreturnrankingper(A3853,参数!$B$5,参数!$B$4,3)</f>
        <v>61.0497237569061</v>
      </c>
      <c r="O3853" s="17">
        <f ca="1">f_nav_adjustedreturn(A3853,参数!$B$6,参数!$B$5)</f>
        <v>8.25232176106089</v>
      </c>
      <c r="P3853" s="17">
        <f ca="1">f_nav_periodreturnrankingper(A3853,参数!$B$6,参数!$B$5,3)</f>
        <v>0.847457627118644</v>
      </c>
      <c r="Q3853" s="25">
        <f>f_return(A3853,1,参数!$B$1-365/2,参数!$B$1)</f>
        <v>19.0411192591642</v>
      </c>
      <c r="R3853" s="25">
        <f ca="1">f_return(A3853,1,参数!$B$4,参数!$B$1)</f>
        <v>8.23625187100199</v>
      </c>
      <c r="S3853" s="25">
        <f ca="1">f_return(A3853,1,参数!$B$6,参数!$B$1)</f>
        <v>7.20125515200913</v>
      </c>
      <c r="T3853" t="str">
        <f>f_info_investtype(A3853)</f>
        <v>混合债券型二级基金</v>
      </c>
      <c r="U3853" t="str">
        <f>f_info_fundmanager(A3853)</f>
        <v>宋海娟,韩海平</v>
      </c>
      <c r="V3853">
        <f>f_info_manager_onthepostdays(A3853,1)</f>
        <v>2557</v>
      </c>
      <c r="W3853" s="25">
        <f ca="1">f_return_1w(A3853,"0",参数!$B$2)</f>
        <v>-0.677392040643519</v>
      </c>
      <c r="X3853" s="25">
        <f>f_return_1m(A3853,"0",参数!$B$1)</f>
        <v>3.23115161557581</v>
      </c>
      <c r="Y3853" s="25">
        <f>f_return_3m(A3853,0,参数!$B$1)</f>
        <v>7.19569370347673</v>
      </c>
      <c r="Z3853" s="25">
        <f>f_return_6m(A3853,0,参数!B3852)</f>
        <v>8.95378591188648</v>
      </c>
      <c r="AA3853" t="str">
        <f>f_dq_status(A3853,参数!$B$1)</f>
        <v>开放申购|开放赎回</v>
      </c>
      <c r="AB3853" s="17">
        <f ca="1">f_risk_maxdownside(A3853,参数!$B$6,参数!$B$1)</f>
        <v>-3.09364548494982</v>
      </c>
      <c r="AC3853" s="17">
        <f ca="1">f_risk_maxdownside(A3853,参数!$B$4,参数!$B$1)</f>
        <v>-3.09364548494982</v>
      </c>
      <c r="AD3853" t="str">
        <f ca="1">f_risk_maxdownside_date(A3853,参数!$B$6,参数!$B$1)</f>
        <v>20200306-20200323</v>
      </c>
    </row>
    <row r="3854" spans="1:30">
      <c r="A3854" s="15" t="s">
        <v>3882</v>
      </c>
      <c r="B3854" t="str">
        <f>f_info_name(A3854)</f>
        <v>信诚优胜精选</v>
      </c>
      <c r="C3854" t="str">
        <f>f_info_setupdate(A3854)</f>
        <v>2009-08-26</v>
      </c>
      <c r="D3854" s="16">
        <f t="shared" si="60"/>
        <v>4170</v>
      </c>
      <c r="F3854" s="17">
        <f>f_netasset_total(A3854,参数!$B$1,100000000)</f>
        <v>30.8995540631</v>
      </c>
      <c r="G3854" s="17">
        <f ca="1">f_nav_adjustedreturn(A3854,参数!$B$2,参数!$B$1)</f>
        <v>64.9526387009472</v>
      </c>
      <c r="H3854" s="17">
        <f ca="1">f_nav_periodreturnrankingper(A3854,参数!$B$2,参数!$B$1,3)</f>
        <v>54.0726202158979</v>
      </c>
      <c r="I3854" s="17">
        <f ca="1">f_nav_adjustedreturn(A3854,参数!$B$3,参数!$B$2)</f>
        <v>33.033303330333</v>
      </c>
      <c r="J3854" s="17">
        <f ca="1">f_nav_periodreturnrankingper(A3854,参数!$B$3,参数!$B$2,3)</f>
        <v>69.8347107438017</v>
      </c>
      <c r="K3854" s="17">
        <f ca="1">f_nav_adjustedreturn(A3854,参数!$B$4,参数!$B$3)</f>
        <v>-29.1454081632653</v>
      </c>
      <c r="L3854" s="17">
        <f ca="1">f_nav_periodreturnrankingper(A3854,参数!$B$4,参数!$B$3,3)</f>
        <v>76.4604810996563</v>
      </c>
      <c r="M3854" s="17">
        <f ca="1">f_nav_adjustedreturn(A3854,参数!$B$5,参数!$B$4)</f>
        <v>32.8864330414602</v>
      </c>
      <c r="N3854" s="17">
        <f ca="1">f_nav_periodreturnrankingper(A3854,参数!$B$5,参数!$B$4,3)</f>
        <v>23.1517509727626</v>
      </c>
      <c r="O3854" s="17">
        <f ca="1">f_nav_adjustedreturn(A3854,参数!$B$6,参数!$B$5)</f>
        <v>12.2877177047289</v>
      </c>
      <c r="P3854" s="17">
        <f ca="1">f_nav_periodreturnrankingper(A3854,参数!$B$6,参数!$B$5,3)</f>
        <v>20.0417536534447</v>
      </c>
      <c r="Q3854" s="25">
        <f>f_return(A3854,1,参数!$B$1-365/2,参数!$B$1)</f>
        <v>89.5844418304995</v>
      </c>
      <c r="R3854" s="25">
        <f ca="1">f_return(A3854,1,参数!$B$4,参数!$B$1)</f>
        <v>15.8344075667819</v>
      </c>
      <c r="S3854" s="25">
        <f ca="1">f_return(A3854,1,参数!$B$6,参数!$B$1)</f>
        <v>18.1146459868909</v>
      </c>
      <c r="T3854" t="str">
        <f>f_info_investtype(A3854)</f>
        <v>偏股混合型基金</v>
      </c>
      <c r="U3854" t="str">
        <f>f_info_fundmanager(A3854)</f>
        <v>王睿</v>
      </c>
      <c r="V3854">
        <f>f_info_manager_onthepostdays(A3854,1)</f>
        <v>2114</v>
      </c>
      <c r="W3854" s="25">
        <f ca="1">f_return_1w(A3854,"0",参数!$B$2)</f>
        <v>-3.27225130890052</v>
      </c>
      <c r="X3854" s="25">
        <f>f_return_1m(A3854,"0",参数!$B$1)</f>
        <v>17.7777777777778</v>
      </c>
      <c r="Y3854" s="25">
        <f>f_return_3m(A3854,0,参数!$B$1)</f>
        <v>34.3250688705234</v>
      </c>
      <c r="Z3854" s="25">
        <f>f_return_6m(A3854,0,参数!B3853)</f>
        <v>30.5434782608696</v>
      </c>
      <c r="AA3854" t="str">
        <f>f_dq_status(A3854,参数!$B$1)</f>
        <v>开放申购|开放赎回</v>
      </c>
      <c r="AB3854" s="17">
        <f ca="1">f_risk_maxdownside(A3854,参数!$B$6,参数!$B$1)</f>
        <v>-33.6928934010152</v>
      </c>
      <c r="AC3854" s="17">
        <f ca="1">f_risk_maxdownside(A3854,参数!$B$4,参数!$B$1)</f>
        <v>-33.6928934010152</v>
      </c>
      <c r="AD3854" t="str">
        <f ca="1">f_risk_maxdownside_date(A3854,参数!$B$6,参数!$B$1)</f>
        <v>20180127-20181018</v>
      </c>
    </row>
    <row r="3855" spans="1:30">
      <c r="A3855" s="15" t="s">
        <v>3883</v>
      </c>
      <c r="B3855" t="str">
        <f>f_info_name(A3855)</f>
        <v>信诚中小盘</v>
      </c>
      <c r="C3855" t="str">
        <f>f_info_setupdate(A3855)</f>
        <v>2010-02-10</v>
      </c>
      <c r="D3855" s="16">
        <f t="shared" si="60"/>
        <v>4002</v>
      </c>
      <c r="F3855" s="17">
        <f>f_netasset_total(A3855,参数!$B$1,100000000)</f>
        <v>1.7260996645</v>
      </c>
      <c r="G3855" s="17">
        <f ca="1">f_nav_adjustedreturn(A3855,参数!$B$2,参数!$B$1)</f>
        <v>84.75935828877</v>
      </c>
      <c r="H3855" s="17">
        <f ca="1">f_nav_periodreturnrankingper(A3855,参数!$B$2,参数!$B$1,3)</f>
        <v>24.5338567222767</v>
      </c>
      <c r="I3855" s="17">
        <f ca="1">f_nav_adjustedreturn(A3855,参数!$B$3,参数!$B$2)</f>
        <v>100</v>
      </c>
      <c r="J3855" s="17">
        <f ca="1">f_nav_periodreturnrankingper(A3855,参数!$B$3,参数!$B$2,3)</f>
        <v>1.37741046831956</v>
      </c>
      <c r="K3855" s="17">
        <f ca="1">f_nav_adjustedreturn(A3855,参数!$B$4,参数!$B$3)</f>
        <v>-31.6270566727605</v>
      </c>
      <c r="L3855" s="17">
        <f ca="1">f_nav_periodreturnrankingper(A3855,参数!$B$4,参数!$B$3,3)</f>
        <v>86.9415807560137</v>
      </c>
      <c r="M3855" s="17">
        <f ca="1">f_nav_adjustedreturn(A3855,参数!$B$5,参数!$B$4)</f>
        <v>14.8743016759777</v>
      </c>
      <c r="N3855" s="17">
        <f ca="1">f_nav_periodreturnrankingper(A3855,参数!$B$5,参数!$B$4,3)</f>
        <v>65.7587548638132</v>
      </c>
      <c r="O3855" s="17">
        <f ca="1">f_nav_adjustedreturn(A3855,参数!$B$6,参数!$B$5)</f>
        <v>-10.8695652173913</v>
      </c>
      <c r="P3855" s="17">
        <f ca="1">f_nav_periodreturnrankingper(A3855,参数!$B$6,参数!$B$5,3)</f>
        <v>90.8141962421712</v>
      </c>
      <c r="Q3855" s="25">
        <f>f_return(A3855,1,参数!$B$1-365/2,参数!$B$1)</f>
        <v>128.243382904342</v>
      </c>
      <c r="R3855" s="25">
        <f ca="1">f_return(A3855,1,参数!$B$4,参数!$B$1)</f>
        <v>36.1605042513847</v>
      </c>
      <c r="S3855" s="25">
        <f ca="1">f_return(A3855,1,参数!$B$6,参数!$B$1)</f>
        <v>20.8010596310207</v>
      </c>
      <c r="T3855" t="str">
        <f>f_info_investtype(A3855)</f>
        <v>偏股混合型基金</v>
      </c>
      <c r="U3855" t="str">
        <f>f_info_fundmanager(A3855)</f>
        <v>郑伟</v>
      </c>
      <c r="V3855">
        <f>f_info_manager_onthepostdays(A3855,1)</f>
        <v>2486</v>
      </c>
      <c r="W3855" s="25">
        <f ca="1">f_return_1w(A3855,"0",参数!$B$2)</f>
        <v>3.41013824884793</v>
      </c>
      <c r="X3855" s="25">
        <f>f_return_1m(A3855,"0",参数!$B$1)</f>
        <v>16.4279696714406</v>
      </c>
      <c r="Y3855" s="25">
        <f>f_return_3m(A3855,0,参数!$B$1)</f>
        <v>41.1164057181756</v>
      </c>
      <c r="Z3855" s="25">
        <f>f_return_6m(A3855,0,参数!B3854)</f>
        <v>35.1689189189189</v>
      </c>
      <c r="AA3855" t="str">
        <f>f_dq_status(A3855,参数!$B$1)</f>
        <v>开放申购|开放赎回</v>
      </c>
      <c r="AB3855" s="17">
        <f ca="1">f_risk_maxdownside(A3855,参数!$B$6,参数!$B$1)</f>
        <v>-37.5440658049354</v>
      </c>
      <c r="AC3855" s="17">
        <f ca="1">f_risk_maxdownside(A3855,参数!$B$4,参数!$B$1)</f>
        <v>-37.5440658049354</v>
      </c>
      <c r="AD3855" t="str">
        <f ca="1">f_risk_maxdownside_date(A3855,参数!$B$6,参数!$B$1)</f>
        <v>20171114-20190103</v>
      </c>
    </row>
    <row r="3856" spans="1:30">
      <c r="A3856" s="15" t="s">
        <v>3884</v>
      </c>
      <c r="B3856" t="str">
        <f>f_info_name(A3856)</f>
        <v>信诚至远A</v>
      </c>
      <c r="C3856" t="str">
        <f>f_info_setupdate(A3856)</f>
        <v>2017-08-31</v>
      </c>
      <c r="D3856" s="16">
        <f t="shared" si="60"/>
        <v>1243</v>
      </c>
      <c r="F3856" s="17">
        <f>f_netasset_total(A3856,参数!$B$1,100000000)</f>
        <v>10.9028356233</v>
      </c>
      <c r="G3856" s="17">
        <f ca="1">f_nav_adjustedreturn(A3856,参数!$B$2,参数!$B$1)</f>
        <v>111.256805459704</v>
      </c>
      <c r="H3856" s="17">
        <f ca="1">f_nav_periodreturnrankingper(A3856,参数!$B$2,参数!$B$1,3)</f>
        <v>2.43515087347803</v>
      </c>
      <c r="I3856" s="17">
        <f ca="1">f_nav_adjustedreturn(A3856,参数!$B$3,参数!$B$2)</f>
        <v>29.3493354493156</v>
      </c>
      <c r="J3856" s="17">
        <f ca="1">f_nav_periodreturnrankingper(A3856,参数!$B$3,参数!$B$2,3)</f>
        <v>45.3734671125975</v>
      </c>
      <c r="K3856" s="17">
        <f ca="1">f_nav_adjustedreturn(A3856,参数!$B$4,参数!$B$3)</f>
        <v>-2.45743034055728</v>
      </c>
      <c r="L3856" s="17">
        <f ca="1">f_nav_periodreturnrankingper(A3856,参数!$B$4,参数!$B$3,3)</f>
        <v>25.99486521181</v>
      </c>
      <c r="M3856" s="17">
        <f ca="1">f_nav_adjustedreturn(A3856,参数!$B$5,参数!$B$4)</f>
        <v>0</v>
      </c>
      <c r="N3856" s="17">
        <f ca="1">f_nav_periodreturnrankingper(A3856,参数!$B$5,参数!$B$4,3)</f>
        <v>0</v>
      </c>
      <c r="O3856" s="17">
        <f ca="1">f_nav_adjustedreturn(A3856,参数!$B$6,参数!$B$5)</f>
        <v>0</v>
      </c>
      <c r="P3856" s="17">
        <f ca="1">f_nav_periodreturnrankingper(A3856,参数!$B$6,参数!$B$5,3)</f>
        <v>0</v>
      </c>
      <c r="Q3856" s="25">
        <f>f_return(A3856,1,参数!$B$1-365/2,参数!$B$1)</f>
        <v>126.952505443617</v>
      </c>
      <c r="R3856" s="25">
        <f ca="1">f_return(A3856,1,参数!$B$4,参数!$B$1)</f>
        <v>38.6096740842593</v>
      </c>
      <c r="S3856" s="25">
        <f ca="1">f_return(A3856,1,参数!$B$6,参数!$B$1)</f>
        <v>0</v>
      </c>
      <c r="T3856" t="str">
        <f>f_info_investtype(A3856)</f>
        <v>灵活配置型基金</v>
      </c>
      <c r="U3856" t="str">
        <f>f_info_fundmanager(A3856)</f>
        <v>王睿,刘锐</v>
      </c>
      <c r="V3856">
        <f>f_info_manager_onthepostdays(A3856,1)</f>
        <v>475</v>
      </c>
      <c r="W3856" s="25">
        <f ca="1">f_return_1w(A3856,"0",参数!$B$2)</f>
        <v>1.04602510460252</v>
      </c>
      <c r="X3856" s="25">
        <f>f_return_1m(A3856,"0",参数!$B$1)</f>
        <v>19.6421592044122</v>
      </c>
      <c r="Y3856" s="25">
        <f>f_return_3m(A3856,0,参数!$B$1)</f>
        <v>37.3311400229301</v>
      </c>
      <c r="Z3856" s="25">
        <f>f_return_6m(A3856,0,参数!B3855)</f>
        <v>38.8757942201271</v>
      </c>
      <c r="AA3856" t="str">
        <f>f_dq_status(A3856,参数!$B$1)</f>
        <v>开放申购|开放赎回</v>
      </c>
      <c r="AB3856" s="17">
        <f ca="1">f_risk_maxdownside(A3856,参数!$B$6,参数!$B$1)</f>
        <v>-18.6598812553011</v>
      </c>
      <c r="AC3856" s="17">
        <f ca="1">f_risk_maxdownside(A3856,参数!$B$4,参数!$B$1)</f>
        <v>-18.6598812553011</v>
      </c>
      <c r="AD3856" t="str">
        <f ca="1">f_risk_maxdownside_date(A3856,参数!$B$6,参数!$B$1)</f>
        <v>20200226-20200401</v>
      </c>
    </row>
    <row r="3857" spans="1:30">
      <c r="A3857" s="15" t="s">
        <v>3885</v>
      </c>
      <c r="B3857" t="str">
        <f>f_info_name(A3857)</f>
        <v>益民红利成长</v>
      </c>
      <c r="C3857" t="str">
        <f>f_info_setupdate(A3857)</f>
        <v>2006-11-21</v>
      </c>
      <c r="D3857" s="16">
        <f t="shared" si="60"/>
        <v>5179</v>
      </c>
      <c r="F3857" s="17">
        <f>f_netasset_total(A3857,参数!$B$1,100000000)</f>
        <v>5.5701750287</v>
      </c>
      <c r="G3857" s="17">
        <f ca="1">f_nav_adjustedreturn(A3857,参数!$B$2,参数!$B$1)</f>
        <v>97.6622241642997</v>
      </c>
      <c r="H3857" s="17">
        <f ca="1">f_nav_periodreturnrankingper(A3857,参数!$B$2,参数!$B$1,3)</f>
        <v>11.0893032384691</v>
      </c>
      <c r="I3857" s="17">
        <f ca="1">f_nav_adjustedreturn(A3857,参数!$B$3,参数!$B$2)</f>
        <v>29.4034492507775</v>
      </c>
      <c r="J3857" s="17">
        <f ca="1">f_nav_periodreturnrankingper(A3857,参数!$B$3,参数!$B$2,3)</f>
        <v>76.7217630853995</v>
      </c>
      <c r="K3857" s="17">
        <f ca="1">f_nav_adjustedreturn(A3857,参数!$B$4,参数!$B$3)</f>
        <v>-22.2808174027686</v>
      </c>
      <c r="L3857" s="17">
        <f ca="1">f_nav_periodreturnrankingper(A3857,参数!$B$4,参数!$B$3,3)</f>
        <v>39.6907216494845</v>
      </c>
      <c r="M3857" s="17">
        <f ca="1">f_nav_adjustedreturn(A3857,参数!$B$5,参数!$B$4)</f>
        <v>9.78600625150276</v>
      </c>
      <c r="N3857" s="17">
        <f ca="1">f_nav_periodreturnrankingper(A3857,参数!$B$5,参数!$B$4,3)</f>
        <v>75.875486381323</v>
      </c>
      <c r="O3857" s="17">
        <f ca="1">f_nav_adjustedreturn(A3857,参数!$B$6,参数!$B$5)</f>
        <v>-14.5320197044335</v>
      </c>
      <c r="P3857" s="17">
        <f ca="1">f_nav_periodreturnrankingper(A3857,参数!$B$6,参数!$B$5,3)</f>
        <v>94.7807933194155</v>
      </c>
      <c r="Q3857" s="25">
        <f>f_return(A3857,1,参数!$B$1-365/2,参数!$B$1)</f>
        <v>89.0874860266109</v>
      </c>
      <c r="R3857" s="25">
        <f ca="1">f_return(A3857,1,参数!$B$4,参数!$B$1)</f>
        <v>25.7115452244939</v>
      </c>
      <c r="S3857" s="25">
        <f ca="1">f_return(A3857,1,参数!$B$6,参数!$B$1)</f>
        <v>13.1619993943597</v>
      </c>
      <c r="T3857" t="str">
        <f>f_info_investtype(A3857)</f>
        <v>偏股混合型基金</v>
      </c>
      <c r="U3857" t="str">
        <f>f_info_fundmanager(A3857)</f>
        <v>吕伟</v>
      </c>
      <c r="V3857">
        <f>f_info_manager_onthepostdays(A3857,1)</f>
        <v>2058</v>
      </c>
      <c r="W3857" s="25">
        <f ca="1">f_return_1w(A3857,"0",参数!$B$2)</f>
        <v>-4.74505723204994</v>
      </c>
      <c r="X3857" s="25">
        <f>f_return_1m(A3857,"0",参数!$B$1)</f>
        <v>12.932218199975</v>
      </c>
      <c r="Y3857" s="25">
        <f>f_return_3m(A3857,0,参数!$B$1)</f>
        <v>36.5791062801932</v>
      </c>
      <c r="Z3857" s="25">
        <f>f_return_6m(A3857,0,参数!B3856)</f>
        <v>43.4374052743255</v>
      </c>
      <c r="AA3857" t="str">
        <f>f_dq_status(A3857,参数!$B$1)</f>
        <v>开放申购|开放赎回</v>
      </c>
      <c r="AB3857" s="17">
        <f ca="1">f_risk_maxdownside(A3857,参数!$B$6,参数!$B$1)</f>
        <v>-33.197139938713</v>
      </c>
      <c r="AC3857" s="17">
        <f ca="1">f_risk_maxdownside(A3857,参数!$B$4,参数!$B$1)</f>
        <v>-28.3837056504599</v>
      </c>
      <c r="AD3857" t="str">
        <f ca="1">f_risk_maxdownside_date(A3857,参数!$B$6,参数!$B$1)</f>
        <v>20160715-20190103</v>
      </c>
    </row>
    <row r="3858" spans="1:30">
      <c r="A3858" s="15" t="s">
        <v>3886</v>
      </c>
      <c r="B3858" t="str">
        <f>f_info_name(A3858)</f>
        <v>益民创新优势</v>
      </c>
      <c r="C3858" t="str">
        <f>f_info_setupdate(A3858)</f>
        <v>2007-07-11</v>
      </c>
      <c r="D3858" s="16">
        <f t="shared" si="60"/>
        <v>4947</v>
      </c>
      <c r="F3858" s="17">
        <f>f_netasset_total(A3858,参数!$B$1,100000000)</f>
        <v>8.6136230949</v>
      </c>
      <c r="G3858" s="17">
        <f ca="1">f_nav_adjustedreturn(A3858,参数!$B$2,参数!$B$1)</f>
        <v>103.27322843689</v>
      </c>
      <c r="H3858" s="17">
        <f ca="1">f_nav_periodreturnrankingper(A3858,参数!$B$2,参数!$B$1,3)</f>
        <v>8.4396467124632</v>
      </c>
      <c r="I3858" s="17">
        <f ca="1">f_nav_adjustedreturn(A3858,参数!$B$3,参数!$B$2)</f>
        <v>24.5993131081855</v>
      </c>
      <c r="J3858" s="17">
        <f ca="1">f_nav_periodreturnrankingper(A3858,参数!$B$3,参数!$B$2,3)</f>
        <v>85.6749311294766</v>
      </c>
      <c r="K3858" s="17">
        <f ca="1">f_nav_adjustedreturn(A3858,参数!$B$4,参数!$B$3)</f>
        <v>-23.4023895648361</v>
      </c>
      <c r="L3858" s="17">
        <f ca="1">f_nav_periodreturnrankingper(A3858,参数!$B$4,参数!$B$3,3)</f>
        <v>46.5635738831615</v>
      </c>
      <c r="M3858" s="17">
        <f ca="1">f_nav_adjustedreturn(A3858,参数!$B$5,参数!$B$4)</f>
        <v>10.4561824729892</v>
      </c>
      <c r="N3858" s="17">
        <f ca="1">f_nav_periodreturnrankingper(A3858,参数!$B$5,参数!$B$4,3)</f>
        <v>73.9299610894942</v>
      </c>
      <c r="O3858" s="17">
        <f ca="1">f_nav_adjustedreturn(A3858,参数!$B$6,参数!$B$5)</f>
        <v>-7.07610146862483</v>
      </c>
      <c r="P3858" s="17">
        <f ca="1">f_nav_periodreturnrankingper(A3858,参数!$B$6,参数!$B$5,3)</f>
        <v>83.2985386221294</v>
      </c>
      <c r="Q3858" s="25">
        <f>f_return(A3858,1,参数!$B$1-365/2,参数!$B$1)</f>
        <v>94.7792185179132</v>
      </c>
      <c r="R3858" s="25">
        <f ca="1">f_return(A3858,1,参数!$B$4,参数!$B$1)</f>
        <v>24.6951277108188</v>
      </c>
      <c r="S3858" s="25">
        <f ca="1">f_return(A3858,1,参数!$B$6,参数!$B$1)</f>
        <v>14.4966296168819</v>
      </c>
      <c r="T3858" t="str">
        <f>f_info_investtype(A3858)</f>
        <v>偏股混合型基金</v>
      </c>
      <c r="U3858" t="str">
        <f>f_info_fundmanager(A3858)</f>
        <v>吕伟</v>
      </c>
      <c r="V3858">
        <f>f_info_manager_onthepostdays(A3858,1)</f>
        <v>1683</v>
      </c>
      <c r="W3858" s="25">
        <f ca="1">f_return_1w(A3858,"0",参数!$B$2)</f>
        <v>-4.97653606897305</v>
      </c>
      <c r="X3858" s="25">
        <f>f_return_1m(A3858,"0",参数!$B$1)</f>
        <v>13.4769506956466</v>
      </c>
      <c r="Y3858" s="25">
        <f>f_return_3m(A3858,0,参数!$B$1)</f>
        <v>38.0900366700476</v>
      </c>
      <c r="Z3858" s="25">
        <f>f_return_6m(A3858,0,参数!B3857)</f>
        <v>44.9276495893625</v>
      </c>
      <c r="AA3858" t="str">
        <f>f_dq_status(A3858,参数!$B$1)</f>
        <v>开放申购|开放赎回</v>
      </c>
      <c r="AB3858" s="17">
        <f ca="1">f_risk_maxdownside(A3858,参数!$B$6,参数!$B$1)</f>
        <v>-31.1186946784686</v>
      </c>
      <c r="AC3858" s="17">
        <f ca="1">f_risk_maxdownside(A3858,参数!$B$4,参数!$B$1)</f>
        <v>-29.8011085751549</v>
      </c>
      <c r="AD3858" t="str">
        <f ca="1">f_risk_maxdownside_date(A3858,参数!$B$6,参数!$B$1)</f>
        <v>20161123-20190103</v>
      </c>
    </row>
    <row r="3859" spans="1:30">
      <c r="A3859" s="15" t="s">
        <v>3887</v>
      </c>
      <c r="B3859" t="str">
        <f>f_info_name(A3859)</f>
        <v>益民核心增长</v>
      </c>
      <c r="C3859" t="str">
        <f>f_info_setupdate(A3859)</f>
        <v>2012-08-16</v>
      </c>
      <c r="D3859" s="16">
        <f t="shared" si="60"/>
        <v>3084</v>
      </c>
      <c r="F3859" s="17">
        <f>f_netasset_total(A3859,参数!$B$1,100000000)</f>
        <v>0.5763322943</v>
      </c>
      <c r="G3859" s="17">
        <f ca="1">f_nav_adjustedreturn(A3859,参数!$B$2,参数!$B$1)</f>
        <v>34.8791639451339</v>
      </c>
      <c r="H3859" s="17">
        <f ca="1">f_nav_periodreturnrankingper(A3859,参数!$B$2,参数!$B$1,3)</f>
        <v>58.867125463208</v>
      </c>
      <c r="I3859" s="17">
        <f ca="1">f_nav_adjustedreturn(A3859,参数!$B$3,参数!$B$2)</f>
        <v>26.2159934047815</v>
      </c>
      <c r="J3859" s="17">
        <f ca="1">f_nav_periodreturnrankingper(A3859,参数!$B$3,参数!$B$2,3)</f>
        <v>49.108138238573</v>
      </c>
      <c r="K3859" s="17">
        <f ca="1">f_nav_adjustedreturn(A3859,参数!$B$4,参数!$B$3)</f>
        <v>-21.0286458333333</v>
      </c>
      <c r="L3859" s="17">
        <f ca="1">f_nav_periodreturnrankingper(A3859,参数!$B$4,参数!$B$3,3)</f>
        <v>69.6405648267009</v>
      </c>
      <c r="M3859" s="17">
        <f ca="1">f_nav_adjustedreturn(A3859,参数!$B$5,参数!$B$4)</f>
        <v>19.5668986852282</v>
      </c>
      <c r="N3859" s="17">
        <f ca="1">f_nav_periodreturnrankingper(A3859,参数!$B$5,参数!$B$4,3)</f>
        <v>23.7982663514578</v>
      </c>
      <c r="O3859" s="17">
        <f ca="1">f_nav_adjustedreturn(A3859,参数!$B$6,参数!$B$5)</f>
        <v>-2.69662921348315</v>
      </c>
      <c r="P3859" s="17">
        <f ca="1">f_nav_periodreturnrankingper(A3859,参数!$B$6,参数!$B$5,3)</f>
        <v>83.9455782312925</v>
      </c>
      <c r="Q3859" s="25">
        <f>f_return(A3859,1,参数!$B$1-365/2,参数!$B$1)</f>
        <v>42.5574005060624</v>
      </c>
      <c r="R3859" s="25">
        <f ca="1">f_return(A3859,1,参数!$B$4,参数!$B$1)</f>
        <v>10.3580089586545</v>
      </c>
      <c r="S3859" s="25">
        <f ca="1">f_return(A3859,1,参数!$B$6,参数!$B$1)</f>
        <v>9.10540925464849</v>
      </c>
      <c r="T3859" t="str">
        <f>f_info_investtype(A3859)</f>
        <v>灵活配置型基金</v>
      </c>
      <c r="U3859" t="str">
        <f>f_info_fundmanager(A3859)</f>
        <v>牛永涛</v>
      </c>
      <c r="V3859">
        <f>f_info_manager_onthepostdays(A3859,1)</f>
        <v>406</v>
      </c>
      <c r="W3859" s="25">
        <f ca="1">f_return_1w(A3859,"0",参数!$B$2)</f>
        <v>-0.195567144719694</v>
      </c>
      <c r="X3859" s="25">
        <f>f_return_1m(A3859,"0",参数!$B$1)</f>
        <v>14.5948945615982</v>
      </c>
      <c r="Y3859" s="25">
        <f>f_return_3m(A3859,0,参数!$B$1)</f>
        <v>17.6638176638177</v>
      </c>
      <c r="Z3859" s="25">
        <f>f_return_6m(A3859,0,参数!B3858)</f>
        <v>9.96210070384408</v>
      </c>
      <c r="AA3859" t="str">
        <f>f_dq_status(A3859,参数!$B$1)</f>
        <v>开放申购|开放赎回</v>
      </c>
      <c r="AB3859" s="17">
        <f ca="1">f_risk_maxdownside(A3859,参数!$B$6,参数!$B$1)</f>
        <v>-27.4193548387097</v>
      </c>
      <c r="AC3859" s="17">
        <f ca="1">f_risk_maxdownside(A3859,参数!$B$4,参数!$B$1)</f>
        <v>-27.2315653298836</v>
      </c>
      <c r="AD3859" t="str">
        <f ca="1">f_risk_maxdownside_date(A3859,参数!$B$6,参数!$B$1)</f>
        <v>20180124-20190103</v>
      </c>
    </row>
    <row r="3860" spans="1:30">
      <c r="A3860" s="15" t="s">
        <v>3888</v>
      </c>
      <c r="B3860" t="str">
        <f>f_info_name(A3860)</f>
        <v>诺德价值优势</v>
      </c>
      <c r="C3860" t="str">
        <f>f_info_setupdate(A3860)</f>
        <v>2007-04-19</v>
      </c>
      <c r="D3860" s="16">
        <f t="shared" si="60"/>
        <v>5030</v>
      </c>
      <c r="F3860" s="17">
        <f>f_netasset_total(A3860,参数!$B$1,100000000)</f>
        <v>35.5900177119</v>
      </c>
      <c r="G3860" s="17">
        <f ca="1">f_nav_adjustedreturn(A3860,参数!$B$2,参数!$B$1)</f>
        <v>154.17076944718</v>
      </c>
      <c r="H3860" s="17">
        <f ca="1">f_nav_periodreturnrankingper(A3860,参数!$B$2,参数!$B$1,3)</f>
        <v>0.098135426889107</v>
      </c>
      <c r="I3860" s="17">
        <f ca="1">f_nav_adjustedreturn(A3860,参数!$B$3,参数!$B$2)</f>
        <v>25.2151001736818</v>
      </c>
      <c r="J3860" s="17">
        <f ca="1">f_nav_periodreturnrankingper(A3860,参数!$B$3,参数!$B$2,3)</f>
        <v>84.7107438016529</v>
      </c>
      <c r="K3860" s="17">
        <f ca="1">f_nav_adjustedreturn(A3860,参数!$B$4,参数!$B$3)</f>
        <v>-23.5201383238405</v>
      </c>
      <c r="L3860" s="17">
        <f ca="1">f_nav_periodreturnrankingper(A3860,参数!$B$4,参数!$B$3,3)</f>
        <v>47.2508591065292</v>
      </c>
      <c r="M3860" s="17">
        <f ca="1">f_nav_adjustedreturn(A3860,参数!$B$5,参数!$B$4)</f>
        <v>49.2830589484864</v>
      </c>
      <c r="N3860" s="17">
        <f ca="1">f_nav_periodreturnrankingper(A3860,参数!$B$5,参数!$B$4,3)</f>
        <v>4.08560311284047</v>
      </c>
      <c r="O3860" s="17">
        <f ca="1">f_nav_adjustedreturn(A3860,参数!$B$6,参数!$B$5)</f>
        <v>8.92327955218965</v>
      </c>
      <c r="P3860" s="17">
        <f ca="1">f_nav_periodreturnrankingper(A3860,参数!$B$6,参数!$B$5,3)</f>
        <v>28.8100208768267</v>
      </c>
      <c r="Q3860" s="25">
        <f>f_return(A3860,1,参数!$B$1-365/2,参数!$B$1)</f>
        <v>160.30067200259</v>
      </c>
      <c r="R3860" s="25">
        <f ca="1">f_return(A3860,1,参数!$B$4,参数!$B$1)</f>
        <v>34.4803933730044</v>
      </c>
      <c r="S3860" s="25">
        <f ca="1">f_return(A3860,1,参数!$B$6,参数!$B$1)</f>
        <v>31.5130712684047</v>
      </c>
      <c r="T3860" t="str">
        <f>f_info_investtype(A3860)</f>
        <v>偏股混合型基金</v>
      </c>
      <c r="U3860" t="str">
        <f>f_info_fundmanager(A3860)</f>
        <v>罗世锋</v>
      </c>
      <c r="V3860">
        <f>f_info_manager_onthepostdays(A3860,1)</f>
        <v>2270</v>
      </c>
      <c r="W3860" s="25">
        <f ca="1">f_return_1w(A3860,"0",参数!$B$2)</f>
        <v>-2.55637036529369</v>
      </c>
      <c r="X3860" s="25">
        <f>f_return_1m(A3860,"0",参数!$B$1)</f>
        <v>14.5928462709285</v>
      </c>
      <c r="Y3860" s="25">
        <f>f_return_3m(A3860,0,参数!$B$1)</f>
        <v>40.932844551907</v>
      </c>
      <c r="Z3860" s="25">
        <f>f_return_6m(A3860,0,参数!B3859)</f>
        <v>55.5573696885587</v>
      </c>
      <c r="AA3860" t="str">
        <f>f_dq_status(A3860,参数!$B$1)</f>
        <v>开放申购|开放赎回</v>
      </c>
      <c r="AB3860" s="17">
        <f ca="1">f_risk_maxdownside(A3860,参数!$B$6,参数!$B$1)</f>
        <v>-30.6536926147705</v>
      </c>
      <c r="AC3860" s="17">
        <f ca="1">f_risk_maxdownside(A3860,参数!$B$4,参数!$B$1)</f>
        <v>-30.6536926147705</v>
      </c>
      <c r="AD3860" t="str">
        <f ca="1">f_risk_maxdownside_date(A3860,参数!$B$6,参数!$B$1)</f>
        <v>20180613-20190103</v>
      </c>
    </row>
    <row r="3861" spans="1:30">
      <c r="A3861" s="15" t="s">
        <v>3889</v>
      </c>
      <c r="B3861" t="str">
        <f>f_info_name(A3861)</f>
        <v>诺德成长优势</v>
      </c>
      <c r="C3861" t="str">
        <f>f_info_setupdate(A3861)</f>
        <v>2009-09-22</v>
      </c>
      <c r="D3861" s="16">
        <f t="shared" si="60"/>
        <v>4143</v>
      </c>
      <c r="F3861" s="17">
        <f>f_netasset_total(A3861,参数!$B$1,100000000)</f>
        <v>12.0027758297</v>
      </c>
      <c r="G3861" s="17">
        <f ca="1">f_nav_adjustedreturn(A3861,参数!$B$2,参数!$B$1)</f>
        <v>44.3965517241379</v>
      </c>
      <c r="H3861" s="17">
        <f ca="1">f_nav_periodreturnrankingper(A3861,参数!$B$2,参数!$B$1,3)</f>
        <v>84.396467124632</v>
      </c>
      <c r="I3861" s="17">
        <f ca="1">f_nav_adjustedreturn(A3861,参数!$B$3,参数!$B$2)</f>
        <v>24.1379310344828</v>
      </c>
      <c r="J3861" s="17">
        <f ca="1">f_nav_periodreturnrankingper(A3861,参数!$B$3,参数!$B$2,3)</f>
        <v>86.5013774104683</v>
      </c>
      <c r="K3861" s="17">
        <f ca="1">f_nav_adjustedreturn(A3861,参数!$B$4,参数!$B$3)</f>
        <v>-13.477366255144</v>
      </c>
      <c r="L3861" s="17">
        <f ca="1">f_nav_periodreturnrankingper(A3861,参数!$B$4,参数!$B$3,3)</f>
        <v>7.21649484536082</v>
      </c>
      <c r="M3861" s="17">
        <f ca="1">f_nav_adjustedreturn(A3861,参数!$B$5,参数!$B$4)</f>
        <v>29.053606882859</v>
      </c>
      <c r="N3861" s="17">
        <f ca="1">f_nav_periodreturnrankingper(A3861,参数!$B$5,参数!$B$4,3)</f>
        <v>30.1556420233463</v>
      </c>
      <c r="O3861" s="17">
        <f ca="1">f_nav_adjustedreturn(A3861,参数!$B$6,参数!$B$5)</f>
        <v>10.2855521988035</v>
      </c>
      <c r="P3861" s="17">
        <f ca="1">f_nav_periodreturnrankingper(A3861,参数!$B$6,参数!$B$5,3)</f>
        <v>25.678496868476</v>
      </c>
      <c r="Q3861" s="25">
        <f>f_return(A3861,1,参数!$B$1-365/2,参数!$B$1)</f>
        <v>39.3061845116942</v>
      </c>
      <c r="R3861" s="25">
        <f ca="1">f_return(A3861,1,参数!$B$4,参数!$B$1)</f>
        <v>15.7370440823621</v>
      </c>
      <c r="S3861" s="25">
        <f ca="1">f_return(A3861,1,参数!$B$6,参数!$B$1)</f>
        <v>16.989441090854</v>
      </c>
      <c r="T3861" t="str">
        <f>f_info_investtype(A3861)</f>
        <v>偏股混合型基金</v>
      </c>
      <c r="U3861" t="str">
        <f>f_info_fundmanager(A3861)</f>
        <v>郝旭东,郭纪亭</v>
      </c>
      <c r="V3861">
        <f>f_info_manager_onthepostdays(A3861,1)</f>
        <v>2042</v>
      </c>
      <c r="W3861" s="25">
        <f ca="1">f_return_1w(A3861,"0",参数!$B$2)</f>
        <v>-0.995732574679945</v>
      </c>
      <c r="X3861" s="25">
        <f>f_return_1m(A3861,"0",参数!$B$1)</f>
        <v>8.02579720530276</v>
      </c>
      <c r="Y3861" s="25">
        <f>f_return_3m(A3861,0,参数!$B$1)</f>
        <v>15.7389635316699</v>
      </c>
      <c r="Z3861" s="25">
        <f>f_return_6m(A3861,0,参数!B3860)</f>
        <v>12.7659574468085</v>
      </c>
      <c r="AA3861" t="str">
        <f>f_dq_status(A3861,参数!$B$1)</f>
        <v>开放申购|开放赎回</v>
      </c>
      <c r="AB3861" s="17">
        <f ca="1">f_risk_maxdownside(A3861,参数!$B$6,参数!$B$1)</f>
        <v>-21.9806763285024</v>
      </c>
      <c r="AC3861" s="17">
        <f ca="1">f_risk_maxdownside(A3861,参数!$B$4,参数!$B$1)</f>
        <v>-21.9806763285024</v>
      </c>
      <c r="AD3861" t="str">
        <f ca="1">f_risk_maxdownside_date(A3861,参数!$B$6,参数!$B$1)</f>
        <v>20180613-20190103</v>
      </c>
    </row>
    <row r="3862" spans="1:30">
      <c r="A3862" s="15" t="s">
        <v>3890</v>
      </c>
      <c r="B3862" t="str">
        <f>f_info_name(A3862)</f>
        <v>诺德中小盘</v>
      </c>
      <c r="C3862" t="str">
        <f>f_info_setupdate(A3862)</f>
        <v>2010-06-28</v>
      </c>
      <c r="D3862" s="16">
        <f t="shared" si="60"/>
        <v>3864</v>
      </c>
      <c r="F3862" s="17">
        <f>f_netasset_total(A3862,参数!$B$1,100000000)</f>
        <v>0.9547079432</v>
      </c>
      <c r="G3862" s="17">
        <f ca="1">f_nav_adjustedreturn(A3862,参数!$B$2,参数!$B$1)</f>
        <v>26.3928992432921</v>
      </c>
      <c r="H3862" s="17">
        <f ca="1">f_nav_periodreturnrankingper(A3862,参数!$B$2,参数!$B$1,3)</f>
        <v>95.0932286555446</v>
      </c>
      <c r="I3862" s="17">
        <f ca="1">f_nav_adjustedreturn(A3862,参数!$B$3,参数!$B$2)</f>
        <v>47.33395696913</v>
      </c>
      <c r="J3862" s="17">
        <f ca="1">f_nav_periodreturnrankingper(A3862,参数!$B$3,参数!$B$2,3)</f>
        <v>40.3581267217631</v>
      </c>
      <c r="K3862" s="17">
        <f ca="1">f_nav_adjustedreturn(A3862,参数!$B$4,参数!$B$3)</f>
        <v>-23.2591529073941</v>
      </c>
      <c r="L3862" s="17">
        <f ca="1">f_nav_periodreturnrankingper(A3862,参数!$B$4,参数!$B$3,3)</f>
        <v>46.0481099656357</v>
      </c>
      <c r="M3862" s="17">
        <f ca="1">f_nav_adjustedreturn(A3862,参数!$B$5,参数!$B$4)</f>
        <v>18.3122362869198</v>
      </c>
      <c r="N3862" s="17">
        <f ca="1">f_nav_periodreturnrankingper(A3862,参数!$B$5,参数!$B$4,3)</f>
        <v>56.2256809338521</v>
      </c>
      <c r="O3862" s="17">
        <f ca="1">f_nav_adjustedreturn(A3862,参数!$B$6,参数!$B$5)</f>
        <v>-6.60377358490567</v>
      </c>
      <c r="P3862" s="17">
        <f ca="1">f_nav_periodreturnrankingper(A3862,参数!$B$6,参数!$B$5,3)</f>
        <v>82.4634655532359</v>
      </c>
      <c r="Q3862" s="25">
        <f>f_return(A3862,1,参数!$B$1-365/2,参数!$B$1)</f>
        <v>5.68138935474403</v>
      </c>
      <c r="R3862" s="25">
        <f ca="1">f_return(A3862,1,参数!$B$4,参数!$B$1)</f>
        <v>12.6255389540968</v>
      </c>
      <c r="S3862" s="25">
        <f ca="1">f_return(A3862,1,参数!$B$6,参数!$B$1)</f>
        <v>9.36053786744611</v>
      </c>
      <c r="T3862" t="str">
        <f>f_info_investtype(A3862)</f>
        <v>偏股混合型基金</v>
      </c>
      <c r="U3862" t="str">
        <f>f_info_fundmanager(A3862)</f>
        <v>顾钰,应颖</v>
      </c>
      <c r="V3862">
        <f>f_info_manager_onthepostdays(A3862,1)</f>
        <v>1142</v>
      </c>
      <c r="W3862" s="25">
        <f ca="1">f_return_1w(A3862,"0",参数!$B$2)</f>
        <v>0.896860986547072</v>
      </c>
      <c r="X3862" s="25">
        <f>f_return_1m(A3862,"0",参数!$B$1)</f>
        <v>11.7435158501441</v>
      </c>
      <c r="Y3862" s="25">
        <f>f_return_3m(A3862,0,参数!$B$1)</f>
        <v>10.8400981671409</v>
      </c>
      <c r="Z3862" s="25">
        <f>f_return_6m(A3862,0,参数!B3861)</f>
        <v>-6.18568128948777</v>
      </c>
      <c r="AA3862" t="str">
        <f>f_dq_status(A3862,参数!$B$1)</f>
        <v>暂停大额申购|开放赎回</v>
      </c>
      <c r="AB3862" s="17">
        <f ca="1">f_risk_maxdownside(A3862,参数!$B$6,参数!$B$1)</f>
        <v>-28.9529163738581</v>
      </c>
      <c r="AC3862" s="17">
        <f ca="1">f_risk_maxdownside(A3862,参数!$B$4,参数!$B$1)</f>
        <v>-27.8887303851641</v>
      </c>
      <c r="AD3862" t="str">
        <f ca="1">f_risk_maxdownside_date(A3862,参数!$B$6,参数!$B$1)</f>
        <v>20180124-20181029</v>
      </c>
    </row>
    <row r="3863" spans="1:30">
      <c r="A3863" s="15" t="s">
        <v>3891</v>
      </c>
      <c r="B3863" t="str">
        <f>f_info_name(A3863)</f>
        <v>诺德优选30</v>
      </c>
      <c r="C3863" t="str">
        <f>f_info_setupdate(A3863)</f>
        <v>2011-05-05</v>
      </c>
      <c r="D3863" s="16">
        <f t="shared" si="60"/>
        <v>3553</v>
      </c>
      <c r="F3863" s="17">
        <f>f_netasset_total(A3863,参数!$B$1,100000000)</f>
        <v>0.4316475043</v>
      </c>
      <c r="G3863" s="17">
        <f ca="1">f_nav_adjustedreturn(A3863,参数!$B$2,参数!$B$1)</f>
        <v>42.6623376623377</v>
      </c>
      <c r="H3863" s="17">
        <f ca="1">f_nav_periodreturnrankingper(A3863,参数!$B$2,参数!$B$1,3)</f>
        <v>85.5740922473013</v>
      </c>
      <c r="I3863" s="17">
        <f ca="1">f_nav_adjustedreturn(A3863,参数!$B$3,参数!$B$2)</f>
        <v>15.6156156156156</v>
      </c>
      <c r="J3863" s="17">
        <f ca="1">f_nav_periodreturnrankingper(A3863,参数!$B$3,参数!$B$2,3)</f>
        <v>95.3168044077135</v>
      </c>
      <c r="K3863" s="17">
        <f ca="1">f_nav_adjustedreturn(A3863,参数!$B$4,参数!$B$3)</f>
        <v>-12.82722513089</v>
      </c>
      <c r="L3863" s="17">
        <f ca="1">f_nav_periodreturnrankingper(A3863,参数!$B$4,参数!$B$3,3)</f>
        <v>6.01374570446735</v>
      </c>
      <c r="M3863" s="17">
        <f ca="1">f_nav_adjustedreturn(A3863,参数!$B$5,参数!$B$4)</f>
        <v>25.4918032786885</v>
      </c>
      <c r="N3863" s="17">
        <f ca="1">f_nav_periodreturnrankingper(A3863,参数!$B$5,参数!$B$4,3)</f>
        <v>38.715953307393</v>
      </c>
      <c r="O3863" s="17">
        <f ca="1">f_nav_adjustedreturn(A3863,参数!$B$6,参数!$B$5)</f>
        <v>3.03285593934288</v>
      </c>
      <c r="P3863" s="17">
        <f ca="1">f_nav_periodreturnrankingper(A3863,参数!$B$6,参数!$B$5,3)</f>
        <v>51.356993736952</v>
      </c>
      <c r="Q3863" s="25">
        <f>f_return(A3863,1,参数!$B$1-365/2,参数!$B$1)</f>
        <v>46.5478704808988</v>
      </c>
      <c r="R3863" s="25">
        <f ca="1">f_return(A3863,1,参数!$B$4,参数!$B$1)</f>
        <v>12.8550341630068</v>
      </c>
      <c r="S3863" s="25">
        <f ca="1">f_return(A3863,1,参数!$B$6,参数!$B$1)</f>
        <v>13.0882095046742</v>
      </c>
      <c r="T3863" t="str">
        <f>f_info_investtype(A3863)</f>
        <v>偏股混合型基金</v>
      </c>
      <c r="U3863" t="str">
        <f>f_info_fundmanager(A3863)</f>
        <v>杨霞辉</v>
      </c>
      <c r="V3863">
        <f>f_info_manager_onthepostdays(A3863,1)</f>
        <v>1408</v>
      </c>
      <c r="W3863" s="25">
        <f ca="1">f_return_1w(A3863,"0",参数!$B$2)</f>
        <v>-2.09790209790209</v>
      </c>
      <c r="X3863" s="25">
        <f>f_return_1m(A3863,"0",参数!$B$1)</f>
        <v>10.513078470825</v>
      </c>
      <c r="Y3863" s="25">
        <f>f_return_3m(A3863,0,参数!$B$1)</f>
        <v>16.1819143310418</v>
      </c>
      <c r="Z3863" s="25">
        <f>f_return_6m(A3863,0,参数!B3862)</f>
        <v>10.6436898124683</v>
      </c>
      <c r="AA3863" t="str">
        <f>f_dq_status(A3863,参数!$B$1)</f>
        <v>开放申购|开放赎回</v>
      </c>
      <c r="AB3863" s="17">
        <f ca="1">f_risk_maxdownside(A3863,参数!$B$6,参数!$B$1)</f>
        <v>-24.2442205097807</v>
      </c>
      <c r="AC3863" s="17">
        <f ca="1">f_risk_maxdownside(A3863,参数!$B$4,参数!$B$1)</f>
        <v>-24.2442205097807</v>
      </c>
      <c r="AD3863" t="str">
        <f ca="1">f_risk_maxdownside_date(A3863,参数!$B$6,参数!$B$1)</f>
        <v>20180529-20190606</v>
      </c>
    </row>
    <row r="3864" spans="1:30">
      <c r="A3864" s="15" t="s">
        <v>3892</v>
      </c>
      <c r="B3864" t="str">
        <f>f_info_name(A3864)</f>
        <v>诺德周期策略</v>
      </c>
      <c r="C3864" t="str">
        <f>f_info_setupdate(A3864)</f>
        <v>2012-03-21</v>
      </c>
      <c r="D3864" s="16">
        <f t="shared" si="60"/>
        <v>3232</v>
      </c>
      <c r="F3864" s="17">
        <f>f_netasset_total(A3864,参数!$B$1,100000000)</f>
        <v>11.8885751386</v>
      </c>
      <c r="G3864" s="17">
        <f ca="1">f_nav_adjustedreturn(A3864,参数!$B$2,参数!$B$1)</f>
        <v>148.645598194131</v>
      </c>
      <c r="H3864" s="17">
        <f ca="1">f_nav_periodreturnrankingper(A3864,参数!$B$2,参数!$B$1,3)</f>
        <v>0.196270853778214</v>
      </c>
      <c r="I3864" s="17">
        <f ca="1">f_nav_adjustedreturn(A3864,参数!$B$3,参数!$B$2)</f>
        <v>41.5335463258786</v>
      </c>
      <c r="J3864" s="17">
        <f ca="1">f_nav_periodreturnrankingper(A3864,参数!$B$3,参数!$B$2,3)</f>
        <v>52.2038567493113</v>
      </c>
      <c r="K3864" s="17">
        <f ca="1">f_nav_adjustedreturn(A3864,参数!$B$4,参数!$B$3)</f>
        <v>-23.8572050282175</v>
      </c>
      <c r="L3864" s="17">
        <f ca="1">f_nav_periodreturnrankingper(A3864,参数!$B$4,参数!$B$3,3)</f>
        <v>48.6254295532646</v>
      </c>
      <c r="M3864" s="17">
        <f ca="1">f_nav_adjustedreturn(A3864,参数!$B$5,参数!$B$4)</f>
        <v>35.5474452554745</v>
      </c>
      <c r="N3864" s="17">
        <f ca="1">f_nav_periodreturnrankingper(A3864,参数!$B$5,参数!$B$4,3)</f>
        <v>18.2879377431907</v>
      </c>
      <c r="O3864" s="17">
        <f ca="1">f_nav_adjustedreturn(A3864,参数!$B$6,参数!$B$5)</f>
        <v>6.70472267283951</v>
      </c>
      <c r="P3864" s="17">
        <f ca="1">f_nav_periodreturnrankingper(A3864,参数!$B$6,参数!$B$5,3)</f>
        <v>36.1169102296451</v>
      </c>
      <c r="Q3864" s="25">
        <f>f_return(A3864,1,参数!$B$1-365/2,参数!$B$1)</f>
        <v>155.101307684685</v>
      </c>
      <c r="R3864" s="25">
        <f ca="1">f_return(A3864,1,参数!$B$4,参数!$B$1)</f>
        <v>38.8543430838703</v>
      </c>
      <c r="S3864" s="25">
        <f ca="1">f_return(A3864,1,参数!$B$6,参数!$B$1)</f>
        <v>31.0751379139589</v>
      </c>
      <c r="T3864" t="str">
        <f>f_info_investtype(A3864)</f>
        <v>偏股混合型基金</v>
      </c>
      <c r="U3864" t="str">
        <f>f_info_fundmanager(A3864)</f>
        <v>罗世锋</v>
      </c>
      <c r="V3864">
        <f>f_info_manager_onthepostdays(A3864,1)</f>
        <v>2063</v>
      </c>
      <c r="W3864" s="25">
        <f ca="1">f_return_1w(A3864,"0",参数!$B$2)</f>
        <v>-2.42290748898678</v>
      </c>
      <c r="X3864" s="25">
        <f>f_return_1m(A3864,"0",参数!$B$1)</f>
        <v>14.1450777202072</v>
      </c>
      <c r="Y3864" s="25">
        <f>f_return_3m(A3864,0,参数!$B$1)</f>
        <v>39.8286258330689</v>
      </c>
      <c r="Z3864" s="25">
        <f>f_return_6m(A3864,0,参数!B3863)</f>
        <v>53.5299966854491</v>
      </c>
      <c r="AA3864" t="str">
        <f>f_dq_status(A3864,参数!$B$1)</f>
        <v>开放申购|开放赎回</v>
      </c>
      <c r="AB3864" s="17">
        <f ca="1">f_risk_maxdownside(A3864,参数!$B$6,参数!$B$1)</f>
        <v>-31.0221265554111</v>
      </c>
      <c r="AC3864" s="17">
        <f ca="1">f_risk_maxdownside(A3864,参数!$B$4,参数!$B$1)</f>
        <v>-30.5178496738318</v>
      </c>
      <c r="AD3864" t="str">
        <f ca="1">f_risk_maxdownside_date(A3864,参数!$B$6,参数!$B$1)</f>
        <v>20171114-20190103</v>
      </c>
    </row>
    <row r="3865" spans="1:30">
      <c r="A3865" s="15" t="s">
        <v>3893</v>
      </c>
      <c r="B3865" t="str">
        <f>f_info_name(A3865)</f>
        <v>诺德主题灵活配置</v>
      </c>
      <c r="C3865" t="str">
        <f>f_info_setupdate(A3865)</f>
        <v>2008-11-05</v>
      </c>
      <c r="D3865" s="16">
        <f t="shared" si="60"/>
        <v>4464</v>
      </c>
      <c r="F3865" s="17">
        <f>f_netasset_total(A3865,参数!$B$1,100000000)</f>
        <v>0.7418848305</v>
      </c>
      <c r="G3865" s="17">
        <f ca="1">f_nav_adjustedreturn(A3865,参数!$B$2,参数!$B$1)</f>
        <v>48.2100775365966</v>
      </c>
      <c r="H3865" s="17">
        <f ca="1">f_nav_periodreturnrankingper(A3865,参数!$B$2,参数!$B$1,3)</f>
        <v>45.3149814716781</v>
      </c>
      <c r="I3865" s="17">
        <f ca="1">f_nav_adjustedreturn(A3865,参数!$B$3,参数!$B$2)</f>
        <v>32.6563249640173</v>
      </c>
      <c r="J3865" s="17">
        <f ca="1">f_nav_periodreturnrankingper(A3865,参数!$B$3,参数!$B$2,3)</f>
        <v>39.9665551839465</v>
      </c>
      <c r="K3865" s="17">
        <f ca="1">f_nav_adjustedreturn(A3865,参数!$B$4,参数!$B$3)</f>
        <v>-25.2122951800024</v>
      </c>
      <c r="L3865" s="17">
        <f ca="1">f_nav_periodreturnrankingper(A3865,参数!$B$4,参数!$B$3,3)</f>
        <v>83.5044929396662</v>
      </c>
      <c r="M3865" s="17">
        <f ca="1">f_nav_adjustedreturn(A3865,参数!$B$5,参数!$B$4)</f>
        <v>22.5842954107395</v>
      </c>
      <c r="N3865" s="17">
        <f ca="1">f_nav_periodreturnrankingper(A3865,参数!$B$5,参数!$B$4,3)</f>
        <v>19.070133963751</v>
      </c>
      <c r="O3865" s="17">
        <f ca="1">f_nav_adjustedreturn(A3865,参数!$B$6,参数!$B$5)</f>
        <v>3.19330258672549</v>
      </c>
      <c r="P3865" s="17">
        <f ca="1">f_nav_periodreturnrankingper(A3865,参数!$B$6,参数!$B$5,3)</f>
        <v>48.2993197278912</v>
      </c>
      <c r="Q3865" s="25">
        <f>f_return(A3865,1,参数!$B$1-365/2,参数!$B$1)</f>
        <v>32.5234402132613</v>
      </c>
      <c r="R3865" s="25">
        <f ca="1">f_return(A3865,1,参数!$B$4,参数!$B$1)</f>
        <v>13.7001516159397</v>
      </c>
      <c r="S3865" s="25">
        <f ca="1">f_return(A3865,1,参数!$B$6,参数!$B$1)</f>
        <v>13.089279885842</v>
      </c>
      <c r="T3865" t="str">
        <f>f_info_investtype(A3865)</f>
        <v>灵活配置型基金</v>
      </c>
      <c r="U3865" t="str">
        <f>f_info_fundmanager(A3865)</f>
        <v>朱红</v>
      </c>
      <c r="V3865">
        <f>f_info_manager_onthepostdays(A3865,1)</f>
        <v>2508</v>
      </c>
      <c r="W3865" s="25">
        <f ca="1">f_return_1w(A3865,"0",参数!$B$2)</f>
        <v>-2.65798274951592</v>
      </c>
      <c r="X3865" s="25">
        <f>f_return_1m(A3865,"0",参数!$B$1)</f>
        <v>10.3689247041048</v>
      </c>
      <c r="Y3865" s="25">
        <f>f_return_3m(A3865,0,参数!$B$1)</f>
        <v>13.2786249676919</v>
      </c>
      <c r="Z3865" s="25">
        <f>f_return_6m(A3865,0,参数!B3864)</f>
        <v>7.33431698020409</v>
      </c>
      <c r="AA3865" t="str">
        <f>f_dq_status(A3865,参数!$B$1)</f>
        <v>开放申购|开放赎回</v>
      </c>
      <c r="AB3865" s="17">
        <f ca="1">f_risk_maxdownside(A3865,参数!$B$6,参数!$B$1)</f>
        <v>-29.9207089552239</v>
      </c>
      <c r="AC3865" s="17">
        <f ca="1">f_risk_maxdownside(A3865,参数!$B$4,参数!$B$1)</f>
        <v>-29.5262664165103</v>
      </c>
      <c r="AD3865" t="str">
        <f ca="1">f_risk_maxdownside_date(A3865,参数!$B$6,参数!$B$1)</f>
        <v>20171114-20190103</v>
      </c>
    </row>
    <row r="3866" spans="1:30">
      <c r="A3866" s="15" t="s">
        <v>3894</v>
      </c>
      <c r="B3866" t="str">
        <f>f_info_name(A3866)</f>
        <v>诺德增强收益</v>
      </c>
      <c r="C3866" t="str">
        <f>f_info_setupdate(A3866)</f>
        <v>2009-03-04</v>
      </c>
      <c r="D3866" s="16">
        <f t="shared" si="60"/>
        <v>4345</v>
      </c>
      <c r="F3866" s="17">
        <f>f_netasset_total(A3866,参数!$B$1,100000000)</f>
        <v>4.0129537045</v>
      </c>
      <c r="G3866" s="17">
        <f ca="1">f_nav_adjustedreturn(A3866,参数!$B$2,参数!$B$1)</f>
        <v>4.36610501890498</v>
      </c>
      <c r="H3866" s="17">
        <f ca="1">f_nav_periodreturnrankingper(A3866,参数!$B$2,参数!$B$1,3)</f>
        <v>80.188679245283</v>
      </c>
      <c r="I3866" s="17">
        <f ca="1">f_nav_adjustedreturn(A3866,参数!$B$3,参数!$B$2)</f>
        <v>1.33809099018731</v>
      </c>
      <c r="J3866" s="17">
        <f ca="1">f_nav_periodreturnrankingper(A3866,参数!$B$3,参数!$B$2,3)</f>
        <v>98.2978723404255</v>
      </c>
      <c r="K3866" s="17">
        <f ca="1">f_nav_adjustedreturn(A3866,参数!$B$4,参数!$B$3)</f>
        <v>4.9625468164794</v>
      </c>
      <c r="L3866" s="17">
        <f ca="1">f_nav_periodreturnrankingper(A3866,参数!$B$4,参数!$B$3,3)</f>
        <v>13.8424821002387</v>
      </c>
      <c r="M3866" s="17">
        <f ca="1">f_nav_adjustedreturn(A3866,参数!$B$5,参数!$B$4)</f>
        <v>-1.3837638376384</v>
      </c>
      <c r="N3866" s="17">
        <f ca="1">f_nav_periodreturnrankingper(A3866,参数!$B$5,参数!$B$4,3)</f>
        <v>97.2375690607735</v>
      </c>
      <c r="O3866" s="17">
        <f ca="1">f_nav_adjustedreturn(A3866,参数!$B$6,参数!$B$5)</f>
        <v>-4.15929203539822</v>
      </c>
      <c r="P3866" s="17">
        <f ca="1">f_nav_periodreturnrankingper(A3866,参数!$B$6,参数!$B$5,3)</f>
        <v>91.5254237288136</v>
      </c>
      <c r="Q3866" s="25">
        <f>f_return(A3866,1,参数!$B$1-365/2,参数!$B$1)</f>
        <v>4.10915535790166</v>
      </c>
      <c r="R3866" s="25">
        <f ca="1">f_return(A3866,1,参数!$B$4,参数!$B$1)</f>
        <v>3.54005401129256</v>
      </c>
      <c r="S3866" s="25">
        <f ca="1">f_return(A3866,1,参数!$B$6,参数!$B$1)</f>
        <v>0.964176139802042</v>
      </c>
      <c r="T3866" t="str">
        <f>f_info_investtype(A3866)</f>
        <v>混合债券型二级基金</v>
      </c>
      <c r="U3866" t="str">
        <f>f_info_fundmanager(A3866)</f>
        <v>景辉,郝旭东,刘建岩</v>
      </c>
      <c r="V3866">
        <f>f_info_manager_onthepostdays(A3866,1)</f>
        <v>965</v>
      </c>
      <c r="W3866" s="25">
        <f ca="1">f_return_1w(A3866,"0",参数!$B$2)</f>
        <v>-0.350877192982464</v>
      </c>
      <c r="X3866" s="25">
        <f>f_return_1m(A3866,"0",参数!$B$1)</f>
        <v>1.55490767735665</v>
      </c>
      <c r="Y3866" s="25">
        <f>f_return_3m(A3866,0,参数!$B$1)</f>
        <v>2.45098039215686</v>
      </c>
      <c r="Z3866" s="25">
        <f>f_return_6m(A3866,0,参数!B3865)</f>
        <v>1.46341463414635</v>
      </c>
      <c r="AA3866" t="str">
        <f>f_dq_status(A3866,参数!$B$1)</f>
        <v>开放申购|开放赎回</v>
      </c>
      <c r="AB3866" s="17">
        <f ca="1">f_risk_maxdownside(A3866,参数!$B$6,参数!$B$1)</f>
        <v>-7.94642857142858</v>
      </c>
      <c r="AC3866" s="17">
        <f ca="1">f_risk_maxdownside(A3866,参数!$B$4,参数!$B$1)</f>
        <v>-2.96943231441049</v>
      </c>
      <c r="AD3866" t="str">
        <f ca="1">f_risk_maxdownside_date(A3866,参数!$B$6,参数!$B$1)</f>
        <v>20160217-20170523</v>
      </c>
    </row>
    <row r="3867" spans="1:30">
      <c r="A3867" s="15" t="s">
        <v>3895</v>
      </c>
      <c r="B3867" t="str">
        <f>f_info_name(A3867)</f>
        <v>东吴嘉禾优势</v>
      </c>
      <c r="C3867" t="str">
        <f>f_info_setupdate(A3867)</f>
        <v>2005-02-01</v>
      </c>
      <c r="D3867" s="16">
        <f t="shared" si="60"/>
        <v>5837</v>
      </c>
      <c r="F3867" s="17">
        <f>f_netasset_total(A3867,参数!$B$1,100000000)</f>
        <v>4.4752694346</v>
      </c>
      <c r="G3867" s="17">
        <f ca="1">f_nav_adjustedreturn(A3867,参数!$B$2,参数!$B$1)</f>
        <v>51.2978837499533</v>
      </c>
      <c r="H3867" s="17">
        <f ca="1">f_nav_periodreturnrankingper(A3867,参数!$B$2,参数!$B$1,3)</f>
        <v>77.2325809617272</v>
      </c>
      <c r="I3867" s="17">
        <f ca="1">f_nav_adjustedreturn(A3867,参数!$B$3,参数!$B$2)</f>
        <v>32.5528700906344</v>
      </c>
      <c r="J3867" s="17">
        <f ca="1">f_nav_periodreturnrankingper(A3867,参数!$B$3,参数!$B$2,3)</f>
        <v>70.3856749311295</v>
      </c>
      <c r="K3867" s="17">
        <f ca="1">f_nav_adjustedreturn(A3867,参数!$B$4,参数!$B$3)</f>
        <v>-23.0322055574933</v>
      </c>
      <c r="L3867" s="17">
        <f ca="1">f_nav_periodreturnrankingper(A3867,参数!$B$4,参数!$B$3,3)</f>
        <v>44.8453608247423</v>
      </c>
      <c r="M3867" s="17">
        <f ca="1">f_nav_adjustedreturn(A3867,参数!$B$5,参数!$B$4)</f>
        <v>8.55013892397072</v>
      </c>
      <c r="N3867" s="17">
        <f ca="1">f_nav_periodreturnrankingper(A3867,参数!$B$5,参数!$B$4,3)</f>
        <v>78.5992217898833</v>
      </c>
      <c r="O3867" s="17">
        <f ca="1">f_nav_adjustedreturn(A3867,参数!$B$6,参数!$B$5)</f>
        <v>3.93361212754836</v>
      </c>
      <c r="P3867" s="17">
        <f ca="1">f_nav_periodreturnrankingper(A3867,参数!$B$6,参数!$B$5,3)</f>
        <v>47.1816283924843</v>
      </c>
      <c r="Q3867" s="25">
        <f>f_return(A3867,1,参数!$B$1-365/2,参数!$B$1)</f>
        <v>42.1331406021996</v>
      </c>
      <c r="R3867" s="25">
        <f ca="1">f_return(A3867,1,参数!$B$4,参数!$B$1)</f>
        <v>15.5543603447261</v>
      </c>
      <c r="S3867" s="25">
        <f ca="1">f_return(A3867,1,参数!$B$6,参数!$B$1)</f>
        <v>11.6371164942021</v>
      </c>
      <c r="T3867" t="str">
        <f>f_info_investtype(A3867)</f>
        <v>偏股混合型基金</v>
      </c>
      <c r="U3867" t="str">
        <f>f_info_fundmanager(A3867)</f>
        <v>彭敢,胡启聪</v>
      </c>
      <c r="V3867">
        <f>f_info_manager_onthepostdays(A3867,1)</f>
        <v>1308</v>
      </c>
      <c r="W3867" s="25">
        <f ca="1">f_return_1w(A3867,"0",参数!$B$2)</f>
        <v>-1.6255605381166</v>
      </c>
      <c r="X3867" s="25">
        <f>f_return_1m(A3867,"0",参数!$B$1)</f>
        <v>13.3281203504772</v>
      </c>
      <c r="Y3867" s="25">
        <f>f_return_3m(A3867,0,参数!$B$1)</f>
        <v>18.602727345528</v>
      </c>
      <c r="Z3867" s="25">
        <f>f_return_6m(A3867,0,参数!B3866)</f>
        <v>11.7487755668899</v>
      </c>
      <c r="AA3867" t="str">
        <f>f_dq_status(A3867,参数!$B$1)</f>
        <v>开放申购|开放赎回</v>
      </c>
      <c r="AB3867" s="17">
        <f ca="1">f_risk_maxdownside(A3867,参数!$B$6,参数!$B$1)</f>
        <v>-36.2213054056913</v>
      </c>
      <c r="AC3867" s="17">
        <f ca="1">f_risk_maxdownside(A3867,参数!$B$4,参数!$B$1)</f>
        <v>-29.8545666084933</v>
      </c>
      <c r="AD3867" t="str">
        <f ca="1">f_risk_maxdownside_date(A3867,参数!$B$6,参数!$B$1)</f>
        <v>20171114-20181018</v>
      </c>
    </row>
    <row r="3868" spans="1:30">
      <c r="A3868" s="15" t="s">
        <v>3896</v>
      </c>
      <c r="B3868" t="str">
        <f>f_info_name(A3868)</f>
        <v>东吴价值成长A</v>
      </c>
      <c r="C3868" t="str">
        <f>f_info_setupdate(A3868)</f>
        <v>2006-12-15</v>
      </c>
      <c r="D3868" s="16">
        <f t="shared" si="60"/>
        <v>5155</v>
      </c>
      <c r="F3868" s="17">
        <f>f_netasset_total(A3868,参数!$B$1,100000000)</f>
        <v>5.0959327892</v>
      </c>
      <c r="G3868" s="17">
        <f ca="1">f_nav_adjustedreturn(A3868,参数!$B$2,参数!$B$1)</f>
        <v>73.4969883715789</v>
      </c>
      <c r="H3868" s="17">
        <f ca="1">f_nav_periodreturnrankingper(A3868,参数!$B$2,参数!$B$1,3)</f>
        <v>41.5112855740922</v>
      </c>
      <c r="I3868" s="17">
        <f ca="1">f_nav_adjustedreturn(A3868,参数!$B$3,参数!$B$2)</f>
        <v>69.6785574284594</v>
      </c>
      <c r="J3868" s="17">
        <f ca="1">f_nav_periodreturnrankingper(A3868,参数!$B$3,参数!$B$2,3)</f>
        <v>9.50413223140496</v>
      </c>
      <c r="K3868" s="17">
        <f ca="1">f_nav_adjustedreturn(A3868,参数!$B$4,参数!$B$3)</f>
        <v>-36.0731737877459</v>
      </c>
      <c r="L3868" s="17">
        <f ca="1">f_nav_periodreturnrankingper(A3868,参数!$B$4,参数!$B$3,3)</f>
        <v>95.8762886597938</v>
      </c>
      <c r="M3868" s="17">
        <f ca="1">f_nav_adjustedreturn(A3868,参数!$B$5,参数!$B$4)</f>
        <v>5.20406815480122</v>
      </c>
      <c r="N3868" s="17">
        <f ca="1">f_nav_periodreturnrankingper(A3868,参数!$B$5,参数!$B$4,3)</f>
        <v>85.9922178988327</v>
      </c>
      <c r="O3868" s="17">
        <f ca="1">f_nav_adjustedreturn(A3868,参数!$B$6,参数!$B$5)</f>
        <v>-20.178272966904</v>
      </c>
      <c r="P3868" s="17">
        <f ca="1">f_nav_periodreturnrankingper(A3868,参数!$B$6,参数!$B$5,3)</f>
        <v>98.7473903966597</v>
      </c>
      <c r="Q3868" s="25">
        <f>f_return(A3868,1,参数!$B$1-365/2,参数!$B$1)</f>
        <v>58.2773132287749</v>
      </c>
      <c r="R3868" s="25">
        <f ca="1">f_return(A3868,1,参数!$B$4,参数!$B$1)</f>
        <v>23.4384612553102</v>
      </c>
      <c r="S3868" s="25">
        <f ca="1">f_return(A3868,1,参数!$B$6,参数!$B$1)</f>
        <v>9.54579508832385</v>
      </c>
      <c r="T3868" t="str">
        <f>f_info_investtype(A3868)</f>
        <v>偏股混合型基金</v>
      </c>
      <c r="U3868" t="str">
        <f>f_info_fundmanager(A3868)</f>
        <v>刘元海,赵梅玲</v>
      </c>
      <c r="V3868">
        <f>f_info_manager_onthepostdays(A3868,1)</f>
        <v>316</v>
      </c>
      <c r="W3868" s="25">
        <f ca="1">f_return_1w(A3868,"0",参数!$B$2)</f>
        <v>4.38924394067285</v>
      </c>
      <c r="X3868" s="25">
        <f>f_return_1m(A3868,"0",参数!$B$1)</f>
        <v>9.56039305075198</v>
      </c>
      <c r="Y3868" s="25">
        <f>f_return_3m(A3868,0,参数!$B$1)</f>
        <v>17.3684010574946</v>
      </c>
      <c r="Z3868" s="25">
        <f>f_return_6m(A3868,0,参数!B3867)</f>
        <v>15.9564858704391</v>
      </c>
      <c r="AA3868" t="str">
        <f>f_dq_status(A3868,参数!$B$1)</f>
        <v>开放申购|开放赎回</v>
      </c>
      <c r="AB3868" s="17">
        <f ca="1">f_risk_maxdownside(A3868,参数!$B$6,参数!$B$1)</f>
        <v>-49.7698979438917</v>
      </c>
      <c r="AC3868" s="17">
        <f ca="1">f_risk_maxdownside(A3868,参数!$B$4,参数!$B$1)</f>
        <v>-40.6196213425129</v>
      </c>
      <c r="AD3868" t="str">
        <f ca="1">f_risk_maxdownside_date(A3868,参数!$B$6,参数!$B$1)</f>
        <v>20160223-20181018</v>
      </c>
    </row>
    <row r="3869" spans="1:30">
      <c r="A3869" s="15" t="s">
        <v>3897</v>
      </c>
      <c r="B3869" t="str">
        <f>f_info_name(A3869)</f>
        <v>东吴行业轮动A</v>
      </c>
      <c r="C3869" t="str">
        <f>f_info_setupdate(A3869)</f>
        <v>2008-04-23</v>
      </c>
      <c r="D3869" s="16">
        <f t="shared" si="60"/>
        <v>4660</v>
      </c>
      <c r="F3869" s="17">
        <f>f_netasset_total(A3869,参数!$B$1,100000000)</f>
        <v>4.015614252</v>
      </c>
      <c r="G3869" s="17">
        <f ca="1">f_nav_adjustedreturn(A3869,参数!$B$2,参数!$B$1)</f>
        <v>73.5192853582996</v>
      </c>
      <c r="H3869" s="17">
        <f ca="1">f_nav_periodreturnrankingper(A3869,参数!$B$2,参数!$B$1,3)</f>
        <v>41.4131501472031</v>
      </c>
      <c r="I3869" s="17">
        <f ca="1">f_nav_adjustedreturn(A3869,参数!$B$3,参数!$B$2)</f>
        <v>60.5921601334445</v>
      </c>
      <c r="J3869" s="17">
        <f ca="1">f_nav_periodreturnrankingper(A3869,参数!$B$3,参数!$B$2,3)</f>
        <v>17.9063360881543</v>
      </c>
      <c r="K3869" s="17">
        <f ca="1">f_nav_adjustedreturn(A3869,参数!$B$4,参数!$B$3)</f>
        <v>-40.7608695652174</v>
      </c>
      <c r="L3869" s="17">
        <f ca="1">f_nav_periodreturnrankingper(A3869,参数!$B$4,参数!$B$3,3)</f>
        <v>98.9690721649485</v>
      </c>
      <c r="M3869" s="17">
        <f ca="1">f_nav_adjustedreturn(A3869,参数!$B$5,参数!$B$4)</f>
        <v>9.87922377527479</v>
      </c>
      <c r="N3869" s="17">
        <f ca="1">f_nav_periodreturnrankingper(A3869,参数!$B$5,参数!$B$4,3)</f>
        <v>75.4863813229572</v>
      </c>
      <c r="O3869" s="17">
        <f ca="1">f_nav_adjustedreturn(A3869,参数!$B$6,参数!$B$5)</f>
        <v>5.9615935798223</v>
      </c>
      <c r="P3869" s="17">
        <f ca="1">f_nav_periodreturnrankingper(A3869,参数!$B$6,参数!$B$5,3)</f>
        <v>40.0835073068894</v>
      </c>
      <c r="Q3869" s="25">
        <f>f_return(A3869,1,参数!$B$1-365/2,参数!$B$1)</f>
        <v>73.7452739947758</v>
      </c>
      <c r="R3869" s="25">
        <f ca="1">f_return(A3869,1,参数!$B$4,参数!$B$1)</f>
        <v>18.1664124378248</v>
      </c>
      <c r="S3869" s="25">
        <f ca="1">f_return(A3869,1,参数!$B$6,参数!$B$1)</f>
        <v>13.8629079587167</v>
      </c>
      <c r="T3869" t="str">
        <f>f_info_investtype(A3869)</f>
        <v>偏股混合型基金</v>
      </c>
      <c r="U3869" t="str">
        <f>f_info_fundmanager(A3869)</f>
        <v>邬炜</v>
      </c>
      <c r="V3869">
        <f>f_info_manager_onthepostdays(A3869,1)</f>
        <v>191</v>
      </c>
      <c r="W3869" s="25">
        <f ca="1">f_return_1w(A3869,"0",参数!$B$2)</f>
        <v>1.34210526315789</v>
      </c>
      <c r="X3869" s="25">
        <f>f_return_1m(A3869,"0",参数!$B$1)</f>
        <v>12.7041268198367</v>
      </c>
      <c r="Y3869" s="25">
        <f>f_return_3m(A3869,0,参数!$B$1)</f>
        <v>26.7614090704376</v>
      </c>
      <c r="Z3869" s="25">
        <f>f_return_6m(A3869,0,参数!B3868)</f>
        <v>31.2333380845613</v>
      </c>
      <c r="AA3869" t="str">
        <f>f_dq_status(A3869,参数!$B$1)</f>
        <v>开放申购|开放赎回</v>
      </c>
      <c r="AB3869" s="17">
        <f ca="1">f_risk_maxdownside(A3869,参数!$B$6,参数!$B$1)</f>
        <v>-49.6762467340679</v>
      </c>
      <c r="AC3869" s="17">
        <f ca="1">f_risk_maxdownside(A3869,参数!$B$4,参数!$B$1)</f>
        <v>-45.2883784117574</v>
      </c>
      <c r="AD3869" t="str">
        <f ca="1">f_risk_maxdownside_date(A3869,参数!$B$6,参数!$B$1)</f>
        <v>20171114-20190103</v>
      </c>
    </row>
    <row r="3870" spans="1:30">
      <c r="A3870" s="15" t="s">
        <v>3898</v>
      </c>
      <c r="B3870" t="str">
        <f>f_info_name(A3870)</f>
        <v>东吴进取策略A</v>
      </c>
      <c r="C3870" t="str">
        <f>f_info_setupdate(A3870)</f>
        <v>2009-05-06</v>
      </c>
      <c r="D3870" s="16">
        <f t="shared" si="60"/>
        <v>4282</v>
      </c>
      <c r="F3870" s="17">
        <f>f_netasset_total(A3870,参数!$B$1,100000000)</f>
        <v>2.8662135108</v>
      </c>
      <c r="G3870" s="17">
        <f ca="1">f_nav_adjustedreturn(A3870,参数!$B$2,参数!$B$1)</f>
        <v>69.6305044710646</v>
      </c>
      <c r="H3870" s="17">
        <f ca="1">f_nav_periodreturnrankingper(A3870,参数!$B$2,参数!$B$1,3)</f>
        <v>25.145579671784</v>
      </c>
      <c r="I3870" s="17">
        <f ca="1">f_nav_adjustedreturn(A3870,参数!$B$3,参数!$B$2)</f>
        <v>37.0721554116559</v>
      </c>
      <c r="J3870" s="17">
        <f ca="1">f_nav_periodreturnrankingper(A3870,参数!$B$3,参数!$B$2,3)</f>
        <v>33.5562987736901</v>
      </c>
      <c r="K3870" s="17">
        <f ca="1">f_nav_adjustedreturn(A3870,参数!$B$4,参数!$B$3)</f>
        <v>-14.6971789307556</v>
      </c>
      <c r="L3870" s="17">
        <f ca="1">f_nav_periodreturnrankingper(A3870,参数!$B$4,参数!$B$3,3)</f>
        <v>49.4865211810013</v>
      </c>
      <c r="M3870" s="17">
        <f ca="1">f_nav_adjustedreturn(A3870,参数!$B$5,参数!$B$4)</f>
        <v>5.89349971914988</v>
      </c>
      <c r="N3870" s="17">
        <f ca="1">f_nav_periodreturnrankingper(A3870,参数!$B$5,参数!$B$4,3)</f>
        <v>73.364854215918</v>
      </c>
      <c r="O3870" s="17">
        <f ca="1">f_nav_adjustedreturn(A3870,参数!$B$6,参数!$B$5)</f>
        <v>4.13787924301594</v>
      </c>
      <c r="P3870" s="17">
        <f ca="1">f_nav_periodreturnrankingper(A3870,参数!$B$6,参数!$B$5,3)</f>
        <v>37.2789115646259</v>
      </c>
      <c r="Q3870" s="25">
        <f>f_return(A3870,1,参数!$B$1-365/2,参数!$B$1)</f>
        <v>61.9805680080226</v>
      </c>
      <c r="R3870" s="25">
        <f ca="1">f_return(A3870,1,参数!$B$4,参数!$B$1)</f>
        <v>25.616997320391</v>
      </c>
      <c r="S3870" s="25">
        <f ca="1">f_return(A3870,1,参数!$B$6,参数!$B$1)</f>
        <v>16.9523288981916</v>
      </c>
      <c r="T3870" t="str">
        <f>f_info_investtype(A3870)</f>
        <v>灵活配置型基金</v>
      </c>
      <c r="U3870" t="str">
        <f>f_info_fundmanager(A3870)</f>
        <v>赵梅玲</v>
      </c>
      <c r="V3870">
        <f>f_info_manager_onthepostdays(A3870,1)</f>
        <v>1067</v>
      </c>
      <c r="W3870" s="25">
        <f ca="1">f_return_1w(A3870,"0",参数!$B$2)</f>
        <v>-0.886287625418055</v>
      </c>
      <c r="X3870" s="25">
        <f>f_return_1m(A3870,"0",参数!$B$1)</f>
        <v>8.48079413034097</v>
      </c>
      <c r="Y3870" s="25">
        <f>f_return_3m(A3870,0,参数!$B$1)</f>
        <v>18.0393307895509</v>
      </c>
      <c r="Z3870" s="25">
        <f>f_return_6m(A3870,0,参数!B3869)</f>
        <v>24.0737349691754</v>
      </c>
      <c r="AA3870" t="str">
        <f>f_dq_status(A3870,参数!$B$1)</f>
        <v>开放申购|开放赎回</v>
      </c>
      <c r="AB3870" s="17">
        <f ca="1">f_risk_maxdownside(A3870,参数!$B$6,参数!$B$1)</f>
        <v>-25.634999548043</v>
      </c>
      <c r="AC3870" s="17">
        <f ca="1">f_risk_maxdownside(A3870,参数!$B$4,参数!$B$1)</f>
        <v>-20.8561808561809</v>
      </c>
      <c r="AD3870" t="str">
        <f ca="1">f_risk_maxdownside_date(A3870,参数!$B$6,参数!$B$1)</f>
        <v>20171101-20181018</v>
      </c>
    </row>
    <row r="3871" spans="1:30">
      <c r="A3871" s="15" t="s">
        <v>3899</v>
      </c>
      <c r="B3871" t="str">
        <f>f_info_name(A3871)</f>
        <v>东吴新经济</v>
      </c>
      <c r="C3871" t="str">
        <f>f_info_setupdate(A3871)</f>
        <v>2009-12-30</v>
      </c>
      <c r="D3871" s="16">
        <f t="shared" si="60"/>
        <v>4044</v>
      </c>
      <c r="F3871" s="17">
        <f>f_netasset_total(A3871,参数!$B$1,100000000)</f>
        <v>0.2895157962</v>
      </c>
      <c r="G3871" s="17">
        <f ca="1">f_nav_adjustedreturn(A3871,参数!$B$2,参数!$B$1)</f>
        <v>74.5828571428572</v>
      </c>
      <c r="H3871" s="17">
        <f ca="1">f_nav_periodreturnrankingper(A3871,参数!$B$2,参数!$B$1,3)</f>
        <v>39.9411187438665</v>
      </c>
      <c r="I3871" s="17">
        <f ca="1">f_nav_adjustedreturn(A3871,参数!$B$3,参数!$B$2)</f>
        <v>17.1352074966533</v>
      </c>
      <c r="J3871" s="17">
        <f ca="1">f_nav_periodreturnrankingper(A3871,参数!$B$3,参数!$B$2,3)</f>
        <v>94.9035812672176</v>
      </c>
      <c r="K3871" s="17">
        <f ca="1">f_nav_adjustedreturn(A3871,参数!$B$4,参数!$B$3)</f>
        <v>-20.7847295864263</v>
      </c>
      <c r="L3871" s="17">
        <f ca="1">f_nav_periodreturnrankingper(A3871,参数!$B$4,参数!$B$3,3)</f>
        <v>33.3333333333333</v>
      </c>
      <c r="M3871" s="17">
        <f ca="1">f_nav_adjustedreturn(A3871,参数!$B$5,参数!$B$4)</f>
        <v>2.94117647058823</v>
      </c>
      <c r="N3871" s="17">
        <f ca="1">f_nav_periodreturnrankingper(A3871,参数!$B$5,参数!$B$4,3)</f>
        <v>88.715953307393</v>
      </c>
      <c r="O3871" s="17">
        <f ca="1">f_nav_adjustedreturn(A3871,参数!$B$6,参数!$B$5)</f>
        <v>-9.76921228813559</v>
      </c>
      <c r="P3871" s="17">
        <f ca="1">f_nav_periodreturnrankingper(A3871,参数!$B$6,参数!$B$5,3)</f>
        <v>87.4739039665971</v>
      </c>
      <c r="Q3871" s="25">
        <f>f_return(A3871,1,参数!$B$1-365/2,参数!$B$1)</f>
        <v>88.8858473166837</v>
      </c>
      <c r="R3871" s="25">
        <f ca="1">f_return(A3871,1,参数!$B$4,参数!$B$1)</f>
        <v>17.4272624467278</v>
      </c>
      <c r="S3871" s="25">
        <f ca="1">f_return(A3871,1,参数!$B$6,参数!$B$1)</f>
        <v>8.36485683185091</v>
      </c>
      <c r="T3871" t="str">
        <f>f_info_investtype(A3871)</f>
        <v>偏股混合型基金</v>
      </c>
      <c r="U3871" t="str">
        <f>f_info_fundmanager(A3871)</f>
        <v>刘元海,徐嶒</v>
      </c>
      <c r="V3871">
        <f>f_info_manager_onthepostdays(A3871,1)</f>
        <v>390</v>
      </c>
      <c r="W3871" s="25">
        <f ca="1">f_return_1w(A3871,"0",参数!$B$2)</f>
        <v>-3.95170142700329</v>
      </c>
      <c r="X3871" s="25">
        <f>f_return_1m(A3871,"0",参数!$B$1)</f>
        <v>10.1767039307609</v>
      </c>
      <c r="Y3871" s="25">
        <f>f_return_3m(A3871,0,参数!$B$1)</f>
        <v>33.0198537095089</v>
      </c>
      <c r="Z3871" s="25">
        <f>f_return_6m(A3871,0,参数!B3870)</f>
        <v>22.2260421143103</v>
      </c>
      <c r="AA3871" t="str">
        <f>f_dq_status(A3871,参数!$B$1)</f>
        <v>开放申购|开放赎回</v>
      </c>
      <c r="AB3871" s="17">
        <f ca="1">f_risk_maxdownside(A3871,参数!$B$6,参数!$B$1)</f>
        <v>-35.0142721217888</v>
      </c>
      <c r="AC3871" s="17">
        <f ca="1">f_risk_maxdownside(A3871,参数!$B$4,参数!$B$1)</f>
        <v>-29.3691830403309</v>
      </c>
      <c r="AD3871" t="str">
        <f ca="1">f_risk_maxdownside_date(A3871,参数!$B$6,参数!$B$1)</f>
        <v>20161129-20181018</v>
      </c>
    </row>
    <row r="3872" spans="1:30">
      <c r="A3872" s="15" t="s">
        <v>3900</v>
      </c>
      <c r="B3872" t="str">
        <f>f_info_name(A3872)</f>
        <v>东吴安享量化</v>
      </c>
      <c r="C3872" t="str">
        <f>f_info_setupdate(A3872)</f>
        <v>2010-06-29</v>
      </c>
      <c r="D3872" s="16">
        <f t="shared" si="60"/>
        <v>3863</v>
      </c>
      <c r="F3872" s="17">
        <f>f_netasset_total(A3872,参数!$B$1,100000000)</f>
        <v>0.1001298569</v>
      </c>
      <c r="G3872" s="17">
        <f ca="1">f_nav_adjustedreturn(A3872,参数!$B$2,参数!$B$1)</f>
        <v>22.8571428571428</v>
      </c>
      <c r="H3872" s="17">
        <f ca="1">f_nav_periodreturnrankingper(A3872,参数!$B$2,参数!$B$1,3)</f>
        <v>71.9957649550027</v>
      </c>
      <c r="I3872" s="17">
        <f ca="1">f_nav_adjustedreturn(A3872,参数!$B$3,参数!$B$2)</f>
        <v>35.0055741360089</v>
      </c>
      <c r="J3872" s="17">
        <f ca="1">f_nav_periodreturnrankingper(A3872,参数!$B$3,参数!$B$2,3)</f>
        <v>37.0122630992196</v>
      </c>
      <c r="K3872" s="17">
        <f ca="1">f_nav_adjustedreturn(A3872,参数!$B$4,参数!$B$3)</f>
        <v>-21.1081794195251</v>
      </c>
      <c r="L3872" s="17">
        <f ca="1">f_nav_periodreturnrankingper(A3872,参数!$B$4,参数!$B$3,3)</f>
        <v>70.0898587933248</v>
      </c>
      <c r="M3872" s="17">
        <f ca="1">f_nav_adjustedreturn(A3872,参数!$B$5,参数!$B$4)</f>
        <v>28.9793670451019</v>
      </c>
      <c r="N3872" s="17">
        <f ca="1">f_nav_periodreturnrankingper(A3872,参数!$B$5,参数!$B$4,3)</f>
        <v>11.1899133175729</v>
      </c>
      <c r="O3872" s="17">
        <f ca="1">f_nav_adjustedreturn(A3872,参数!$B$6,参数!$B$5)</f>
        <v>-4.04352903317981</v>
      </c>
      <c r="P3872" s="17">
        <f ca="1">f_nav_periodreturnrankingper(A3872,参数!$B$6,参数!$B$5,3)</f>
        <v>86.9387755102041</v>
      </c>
      <c r="Q3872" s="25">
        <f>f_return(A3872,1,参数!$B$1-365/2,参数!$B$1)</f>
        <v>41.4224935809346</v>
      </c>
      <c r="R3872" s="25">
        <f ca="1">f_return(A3872,1,参数!$B$4,参数!$B$1)</f>
        <v>9.36856443246643</v>
      </c>
      <c r="S3872" s="25">
        <f ca="1">f_return(A3872,1,参数!$B$6,参数!$B$1)</f>
        <v>10.0264964770993</v>
      </c>
      <c r="T3872" t="str">
        <f>f_info_investtype(A3872)</f>
        <v>灵活配置型基金</v>
      </c>
      <c r="U3872" t="str">
        <f>f_info_fundmanager(A3872)</f>
        <v>徐嶒</v>
      </c>
      <c r="V3872">
        <f>f_info_manager_onthepostdays(A3872,1)</f>
        <v>57</v>
      </c>
      <c r="W3872" s="25">
        <f ca="1">f_return_1w(A3872,"0",参数!$B$2)</f>
        <v>-2.25988700564971</v>
      </c>
      <c r="X3872" s="25">
        <f>f_return_1m(A3872,"0",参数!$B$1)</f>
        <v>12.5075620084694</v>
      </c>
      <c r="Y3872" s="25">
        <f>f_return_3m(A3872,0,参数!$B$1)</f>
        <v>17.9576627289304</v>
      </c>
      <c r="Z3872" s="25">
        <f>f_return_6m(A3872,0,参数!B3871)</f>
        <v>7.74102220235433</v>
      </c>
      <c r="AA3872" t="str">
        <f>f_dq_status(A3872,参数!$B$1)</f>
        <v>开放申购|开放赎回</v>
      </c>
      <c r="AB3872" s="17">
        <f ca="1">f_risk_maxdownside(A3872,参数!$B$6,参数!$B$1)</f>
        <v>-25.9842519685039</v>
      </c>
      <c r="AC3872" s="17">
        <f ca="1">f_risk_maxdownside(A3872,参数!$B$4,参数!$B$1)</f>
        <v>-25.6590509666081</v>
      </c>
      <c r="AD3872" t="str">
        <f ca="1">f_risk_maxdownside_date(A3872,参数!$B$6,参数!$B$1)</f>
        <v>20180125-20181018</v>
      </c>
    </row>
    <row r="3873" spans="1:30">
      <c r="A3873" s="15" t="s">
        <v>3901</v>
      </c>
      <c r="B3873" t="str">
        <f>f_info_name(A3873)</f>
        <v>东吴新产业精选A</v>
      </c>
      <c r="C3873" t="str">
        <f>f_info_setupdate(A3873)</f>
        <v>2020-12-29</v>
      </c>
      <c r="D3873" s="16">
        <f t="shared" si="60"/>
        <v>27</v>
      </c>
      <c r="F3873" s="17">
        <f>f_netasset_total(A3873,参数!$B$1,100000000)</f>
        <v>4.1731496145</v>
      </c>
      <c r="G3873" s="17">
        <f ca="1">f_nav_adjustedreturn(A3873,参数!$B$2,参数!$B$1)</f>
        <v>0</v>
      </c>
      <c r="H3873" s="17">
        <f ca="1">f_nav_periodreturnrankingper(A3873,参数!$B$2,参数!$B$1,3)</f>
        <v>0</v>
      </c>
      <c r="I3873" s="17">
        <f ca="1">f_nav_adjustedreturn(A3873,参数!$B$3,参数!$B$2)</f>
        <v>0</v>
      </c>
      <c r="J3873" s="17">
        <f ca="1">f_nav_periodreturnrankingper(A3873,参数!$B$3,参数!$B$2,3)</f>
        <v>0</v>
      </c>
      <c r="K3873" s="17">
        <f ca="1">f_nav_adjustedreturn(A3873,参数!$B$4,参数!$B$3)</f>
        <v>0</v>
      </c>
      <c r="L3873" s="17">
        <f ca="1">f_nav_periodreturnrankingper(A3873,参数!$B$4,参数!$B$3,3)</f>
        <v>0</v>
      </c>
      <c r="M3873" s="17">
        <f ca="1">f_nav_adjustedreturn(A3873,参数!$B$5,参数!$B$4)</f>
        <v>0</v>
      </c>
      <c r="N3873" s="17">
        <f ca="1">f_nav_periodreturnrankingper(A3873,参数!$B$5,参数!$B$4,3)</f>
        <v>0</v>
      </c>
      <c r="O3873" s="17">
        <f ca="1">f_nav_adjustedreturn(A3873,参数!$B$6,参数!$B$5)</f>
        <v>0</v>
      </c>
      <c r="P3873" s="17">
        <f ca="1">f_nav_periodreturnrankingper(A3873,参数!$B$6,参数!$B$5,3)</f>
        <v>0</v>
      </c>
      <c r="Q3873" s="25">
        <f>f_return(A3873,1,参数!$B$1-365/2,参数!$B$1)</f>
        <v>0</v>
      </c>
      <c r="R3873" s="25">
        <f ca="1">f_return(A3873,1,参数!$B$4,参数!$B$1)</f>
        <v>0</v>
      </c>
      <c r="S3873" s="25">
        <f ca="1">f_return(A3873,1,参数!$B$6,参数!$B$1)</f>
        <v>0</v>
      </c>
      <c r="T3873" t="str">
        <f>f_info_investtype(A3873)</f>
        <v>普通股票型基金</v>
      </c>
      <c r="U3873" t="str">
        <f>f_info_fundmanager(A3873)</f>
        <v>刘瑞</v>
      </c>
      <c r="V3873">
        <f>f_info_manager_onthepostdays(A3873,1)</f>
        <v>44</v>
      </c>
      <c r="W3873" s="25">
        <f ca="1">f_return_1w(A3873,"0",参数!$B$2)</f>
        <v>0</v>
      </c>
      <c r="X3873" s="25">
        <f>f_return_1m(A3873,"0",参数!$B$1)</f>
        <v>0</v>
      </c>
      <c r="Y3873" s="25">
        <f>f_return_3m(A3873,0,参数!$B$1)</f>
        <v>0</v>
      </c>
      <c r="Z3873" s="25">
        <f>f_return_6m(A3873,0,参数!B3872)</f>
        <v>0</v>
      </c>
      <c r="AA3873" t="str">
        <f>f_dq_status(A3873,参数!$B$1)</f>
        <v>开放申购|开放赎回</v>
      </c>
      <c r="AB3873" s="17">
        <f ca="1">f_risk_maxdownside(A3873,参数!$B$6,参数!$B$1)</f>
        <v>-35.5445544554455</v>
      </c>
      <c r="AC3873" s="17">
        <f ca="1">f_risk_maxdownside(A3873,参数!$B$4,参数!$B$1)</f>
        <v>-30.1502145922747</v>
      </c>
      <c r="AD3873" t="str">
        <f ca="1">f_risk_maxdownside_date(A3873,参数!$B$6,参数!$B$1)</f>
        <v>20160708-20190103</v>
      </c>
    </row>
    <row r="3874" spans="1:30">
      <c r="A3874" s="15" t="s">
        <v>3902</v>
      </c>
      <c r="B3874" t="str">
        <f>f_info_name(A3874)</f>
        <v>东吴多策略</v>
      </c>
      <c r="C3874" t="str">
        <f>f_info_setupdate(A3874)</f>
        <v>2013-01-30</v>
      </c>
      <c r="D3874" s="16">
        <f t="shared" si="60"/>
        <v>2917</v>
      </c>
      <c r="F3874" s="17">
        <f>f_netasset_total(A3874,参数!$B$1,100000000)</f>
        <v>0.3293718948</v>
      </c>
      <c r="G3874" s="17">
        <f ca="1">f_nav_adjustedreturn(A3874,参数!$B$2,参数!$B$1)</f>
        <v>64.2887294216969</v>
      </c>
      <c r="H3874" s="17">
        <f ca="1">f_nav_periodreturnrankingper(A3874,参数!$B$2,参数!$B$1,3)</f>
        <v>30.3335097935416</v>
      </c>
      <c r="I3874" s="17">
        <f ca="1">f_nav_adjustedreturn(A3874,参数!$B$3,参数!$B$2)</f>
        <v>40.2439024390244</v>
      </c>
      <c r="J3874" s="17">
        <f ca="1">f_nav_periodreturnrankingper(A3874,参数!$B$3,参数!$B$2,3)</f>
        <v>29.5429208472687</v>
      </c>
      <c r="K3874" s="17">
        <f ca="1">f_nav_adjustedreturn(A3874,参数!$B$4,参数!$B$3)</f>
        <v>-19.2543021032505</v>
      </c>
      <c r="L3874" s="17">
        <f ca="1">f_nav_periodreturnrankingper(A3874,参数!$B$4,参数!$B$3,3)</f>
        <v>62.7086007702182</v>
      </c>
      <c r="M3874" s="17">
        <f ca="1">f_nav_adjustedreturn(A3874,参数!$B$5,参数!$B$4)</f>
        <v>28.672693758974</v>
      </c>
      <c r="N3874" s="17">
        <f ca="1">f_nav_periodreturnrankingper(A3874,参数!$B$5,参数!$B$4,3)</f>
        <v>11.5839243498818</v>
      </c>
      <c r="O3874" s="17">
        <f ca="1">f_nav_adjustedreturn(A3874,参数!$B$6,参数!$B$5)</f>
        <v>-9.65539946587537</v>
      </c>
      <c r="P3874" s="17">
        <f ca="1">f_nav_periodreturnrankingper(A3874,参数!$B$6,参数!$B$5,3)</f>
        <v>93.469387755102</v>
      </c>
      <c r="Q3874" s="25">
        <f>f_return(A3874,1,参数!$B$1-365/2,参数!$B$1)</f>
        <v>69.855791771355</v>
      </c>
      <c r="R3874" s="25">
        <f ca="1">f_return(A3874,1,参数!$B$4,参数!$B$1)</f>
        <v>22.9669454953478</v>
      </c>
      <c r="S3874" s="25">
        <f ca="1">f_return(A3874,1,参数!$B$6,参数!$B$1)</f>
        <v>16.539920653231</v>
      </c>
      <c r="T3874" t="str">
        <f>f_info_investtype(A3874)</f>
        <v>灵活配置型基金</v>
      </c>
      <c r="U3874" t="str">
        <f>f_info_fundmanager(A3874)</f>
        <v>周健</v>
      </c>
      <c r="V3874">
        <f>f_info_manager_onthepostdays(A3874,1)</f>
        <v>57</v>
      </c>
      <c r="W3874" s="25">
        <f ca="1">f_return_1w(A3874,"0",参数!$B$2)</f>
        <v>-2.55039078568491</v>
      </c>
      <c r="X3874" s="25">
        <f>f_return_1m(A3874,"0",参数!$B$1)</f>
        <v>9.88142292490119</v>
      </c>
      <c r="Y3874" s="25">
        <f>f_return_3m(A3874,0,参数!$B$1)</f>
        <v>27.3476866697206</v>
      </c>
      <c r="Z3874" s="25">
        <f>f_return_6m(A3874,0,参数!B3873)</f>
        <v>19.9123033273149</v>
      </c>
      <c r="AA3874" t="str">
        <f>f_dq_status(A3874,参数!$B$1)</f>
        <v>开放申购|开放赎回</v>
      </c>
      <c r="AB3874" s="17">
        <f ca="1">f_risk_maxdownside(A3874,参数!$B$6,参数!$B$1)</f>
        <v>-24.0866164265954</v>
      </c>
      <c r="AC3874" s="17">
        <f ca="1">f_risk_maxdownside(A3874,参数!$B$4,参数!$B$1)</f>
        <v>-24.0793741652356</v>
      </c>
      <c r="AD3874" t="str">
        <f ca="1">f_risk_maxdownside_date(A3874,参数!$B$6,参数!$B$1)</f>
        <v>20180125-20190103</v>
      </c>
    </row>
    <row r="3875" spans="1:30">
      <c r="A3875" s="15" t="s">
        <v>3903</v>
      </c>
      <c r="B3875" t="str">
        <f>f_info_name(A3875)</f>
        <v>东吴配置优化</v>
      </c>
      <c r="C3875" t="str">
        <f>f_info_setupdate(A3875)</f>
        <v>2015-08-19</v>
      </c>
      <c r="D3875" s="16">
        <f t="shared" si="60"/>
        <v>1986</v>
      </c>
      <c r="F3875" s="17">
        <f>f_netasset_total(A3875,参数!$B$1,100000000)</f>
        <v>0.1568778709</v>
      </c>
      <c r="G3875" s="17">
        <f ca="1">f_nav_adjustedreturn(A3875,参数!$B$2,参数!$B$1)</f>
        <v>63.679016340398</v>
      </c>
      <c r="H3875" s="17">
        <f ca="1">f_nav_periodreturnrankingper(A3875,参数!$B$2,参数!$B$1,3)</f>
        <v>31.3922710428798</v>
      </c>
      <c r="I3875" s="17">
        <f ca="1">f_nav_adjustedreturn(A3875,参数!$B$3,参数!$B$2)</f>
        <v>50.5908149591911</v>
      </c>
      <c r="J3875" s="17">
        <f ca="1">f_nav_periodreturnrankingper(A3875,参数!$B$3,参数!$B$2,3)</f>
        <v>16.8896321070234</v>
      </c>
      <c r="K3875" s="17">
        <f ca="1">f_nav_adjustedreturn(A3875,参数!$B$4,参数!$B$3)</f>
        <v>-33.3739144549955</v>
      </c>
      <c r="L3875" s="17">
        <f ca="1">f_nav_periodreturnrankingper(A3875,参数!$B$4,参数!$B$3,3)</f>
        <v>97.7535301668806</v>
      </c>
      <c r="M3875" s="17">
        <f ca="1">f_nav_adjustedreturn(A3875,参数!$B$5,参数!$B$4)</f>
        <v>27.1332778565255</v>
      </c>
      <c r="N3875" s="17">
        <f ca="1">f_nav_periodreturnrankingper(A3875,参数!$B$5,参数!$B$4,3)</f>
        <v>12.8447596532703</v>
      </c>
      <c r="O3875" s="17">
        <f ca="1">f_nav_adjustedreturn(A3875,参数!$B$6,参数!$B$5)</f>
        <v>1.13339145597209</v>
      </c>
      <c r="P3875" s="17">
        <f ca="1">f_nav_periodreturnrankingper(A3875,参数!$B$6,参数!$B$5,3)</f>
        <v>69.1156462585034</v>
      </c>
      <c r="Q3875" s="25">
        <f>f_return(A3875,1,参数!$B$1-365/2,参数!$B$1)</f>
        <v>83.1290855017061</v>
      </c>
      <c r="R3875" s="25">
        <f ca="1">f_return(A3875,1,参数!$B$4,参数!$B$1)</f>
        <v>17.9631626079507</v>
      </c>
      <c r="S3875" s="25">
        <f ca="1">f_return(A3875,1,参数!$B$6,参数!$B$1)</f>
        <v>16.0006338048031</v>
      </c>
      <c r="T3875" t="str">
        <f>f_info_investtype(A3875)</f>
        <v>灵活配置型基金</v>
      </c>
      <c r="U3875" t="str">
        <f>f_info_fundmanager(A3875)</f>
        <v>赵梅玲,周健</v>
      </c>
      <c r="V3875">
        <f>f_info_manager_onthepostdays(A3875,1)</f>
        <v>316</v>
      </c>
      <c r="W3875" s="25">
        <f ca="1">f_return_1w(A3875,"0",参数!$B$2)</f>
        <v>-2.46942800788954</v>
      </c>
      <c r="X3875" s="25">
        <f>f_return_1m(A3875,"0",参数!$B$1)</f>
        <v>23.1527693244066</v>
      </c>
      <c r="Y3875" s="25">
        <f>f_return_3m(A3875,0,参数!$B$1)</f>
        <v>32.0153976642526</v>
      </c>
      <c r="Z3875" s="25">
        <f>f_return_6m(A3875,0,参数!B3874)</f>
        <v>38.0676265554759</v>
      </c>
      <c r="AA3875" t="str">
        <f>f_dq_status(A3875,参数!$B$1)</f>
        <v>开放申购|开放赎回</v>
      </c>
      <c r="AB3875" s="17">
        <f ca="1">f_risk_maxdownside(A3875,参数!$B$6,参数!$B$1)</f>
        <v>-39.0444549912988</v>
      </c>
      <c r="AC3875" s="17">
        <f ca="1">f_risk_maxdownside(A3875,参数!$B$4,参数!$B$1)</f>
        <v>-39.0444549912988</v>
      </c>
      <c r="AD3875" t="str">
        <f ca="1">f_risk_maxdownside_date(A3875,参数!$B$6,参数!$B$1)</f>
        <v>20180522-20190131</v>
      </c>
    </row>
    <row r="3876" spans="1:30">
      <c r="A3876" s="15" t="s">
        <v>3904</v>
      </c>
      <c r="B3876" t="str">
        <f>f_info_name(A3876)</f>
        <v>中邮核心优选</v>
      </c>
      <c r="C3876" t="str">
        <f>f_info_setupdate(A3876)</f>
        <v>2006-09-28</v>
      </c>
      <c r="D3876" s="16">
        <f t="shared" si="60"/>
        <v>5233</v>
      </c>
      <c r="F3876" s="17">
        <f>f_netasset_total(A3876,参数!$B$1,100000000)</f>
        <v>26.9231942978</v>
      </c>
      <c r="G3876" s="17">
        <f ca="1">f_nav_adjustedreturn(A3876,参数!$B$2,参数!$B$1)</f>
        <v>55.3732014388489</v>
      </c>
      <c r="H3876" s="17">
        <f ca="1">f_nav_periodreturnrankingper(A3876,参数!$B$2,参数!$B$1,3)</f>
        <v>70.8537782139352</v>
      </c>
      <c r="I3876" s="17">
        <f ca="1">f_nav_adjustedreturn(A3876,参数!$B$3,参数!$B$2)</f>
        <v>38.3801721455978</v>
      </c>
      <c r="J3876" s="17">
        <f ca="1">f_nav_periodreturnrankingper(A3876,参数!$B$3,参数!$B$2,3)</f>
        <v>59.366391184573</v>
      </c>
      <c r="K3876" s="17">
        <f ca="1">f_nav_adjustedreturn(A3876,参数!$B$4,参数!$B$3)</f>
        <v>-28.854950568098</v>
      </c>
      <c r="L3876" s="17">
        <f ca="1">f_nav_periodreturnrankingper(A3876,参数!$B$4,参数!$B$3,3)</f>
        <v>75.085910652921</v>
      </c>
      <c r="M3876" s="17">
        <f ca="1">f_nav_adjustedreturn(A3876,参数!$B$5,参数!$B$4)</f>
        <v>9.20171119541531</v>
      </c>
      <c r="N3876" s="17">
        <f ca="1">f_nav_periodreturnrankingper(A3876,参数!$B$5,参数!$B$4,3)</f>
        <v>77.0428015564202</v>
      </c>
      <c r="O3876" s="17">
        <f ca="1">f_nav_adjustedreturn(A3876,参数!$B$6,参数!$B$5)</f>
        <v>-4.28219346888478</v>
      </c>
      <c r="P3876" s="17">
        <f ca="1">f_nav_periodreturnrankingper(A3876,参数!$B$6,参数!$B$5,3)</f>
        <v>75.7828810020877</v>
      </c>
      <c r="Q3876" s="25">
        <f>f_return(A3876,1,参数!$B$1-365/2,参数!$B$1)</f>
        <v>63.0551838229302</v>
      </c>
      <c r="R3876" s="25">
        <f ca="1">f_return(A3876,1,参数!$B$4,参数!$B$1)</f>
        <v>15.2060837009045</v>
      </c>
      <c r="S3876" s="25">
        <f ca="1">f_return(A3876,1,参数!$B$6,参数!$B$1)</f>
        <v>9.80098300471726</v>
      </c>
      <c r="T3876" t="str">
        <f>f_info_investtype(A3876)</f>
        <v>偏股混合型基金</v>
      </c>
      <c r="U3876" t="str">
        <f>f_info_fundmanager(A3876)</f>
        <v>杨欢</v>
      </c>
      <c r="V3876">
        <f>f_info_manager_onthepostdays(A3876,1)</f>
        <v>764</v>
      </c>
      <c r="W3876" s="25">
        <f ca="1">f_return_1w(A3876,"0",参数!$B$2)</f>
        <v>-1.84626700993011</v>
      </c>
      <c r="X3876" s="25">
        <f>f_return_1m(A3876,"0",参数!$B$1)</f>
        <v>10.1120611822189</v>
      </c>
      <c r="Y3876" s="25">
        <f>f_return_3m(A3876,0,参数!$B$1)</f>
        <v>27.1027464443355</v>
      </c>
      <c r="Z3876" s="25">
        <f>f_return_6m(A3876,0,参数!B3875)</f>
        <v>15.0633640552995</v>
      </c>
      <c r="AA3876" t="str">
        <f>f_dq_status(A3876,参数!$B$1)</f>
        <v>开放申购|开放赎回</v>
      </c>
      <c r="AB3876" s="17">
        <f ca="1">f_risk_maxdownside(A3876,参数!$B$6,参数!$B$1)</f>
        <v>-33.6822348949686</v>
      </c>
      <c r="AC3876" s="17">
        <f ca="1">f_risk_maxdownside(A3876,参数!$B$4,参数!$B$1)</f>
        <v>-32.0940202527903</v>
      </c>
      <c r="AD3876" t="str">
        <f ca="1">f_risk_maxdownside_date(A3876,参数!$B$6,参数!$B$1)</f>
        <v>20160415-20181018</v>
      </c>
    </row>
    <row r="3877" spans="1:30">
      <c r="A3877" s="15" t="s">
        <v>3905</v>
      </c>
      <c r="B3877" t="str">
        <f>f_info_name(A3877)</f>
        <v>中邮核心成长</v>
      </c>
      <c r="C3877" t="str">
        <f>f_info_setupdate(A3877)</f>
        <v>2007-08-17</v>
      </c>
      <c r="D3877" s="16">
        <f t="shared" si="60"/>
        <v>4910</v>
      </c>
      <c r="F3877" s="17">
        <f>f_netasset_total(A3877,参数!$B$1,100000000)</f>
        <v>63.667802516</v>
      </c>
      <c r="G3877" s="17">
        <f ca="1">f_nav_adjustedreturn(A3877,参数!$B$2,参数!$B$1)</f>
        <v>57.2033898305085</v>
      </c>
      <c r="H3877" s="17">
        <f ca="1">f_nav_periodreturnrankingper(A3877,参数!$B$2,参数!$B$1,3)</f>
        <v>66.6339548577036</v>
      </c>
      <c r="I3877" s="17">
        <f ca="1">f_nav_adjustedreturn(A3877,参数!$B$3,参数!$B$2)</f>
        <v>27.5183326900811</v>
      </c>
      <c r="J3877" s="17">
        <f ca="1">f_nav_periodreturnrankingper(A3877,参数!$B$3,参数!$B$2,3)</f>
        <v>80.5785123966942</v>
      </c>
      <c r="K3877" s="17">
        <f ca="1">f_nav_adjustedreturn(A3877,参数!$B$4,参数!$B$3)</f>
        <v>-25.2991206573447</v>
      </c>
      <c r="L3877" s="17">
        <f ca="1">f_nav_periodreturnrankingper(A3877,参数!$B$4,参数!$B$3,3)</f>
        <v>56.5292096219931</v>
      </c>
      <c r="M3877" s="17">
        <f ca="1">f_nav_adjustedreturn(A3877,参数!$B$5,参数!$B$4)</f>
        <v>1.61124945071042</v>
      </c>
      <c r="N3877" s="17">
        <f ca="1">f_nav_periodreturnrankingper(A3877,参数!$B$5,参数!$B$4,3)</f>
        <v>90.8560311284047</v>
      </c>
      <c r="O3877" s="17">
        <f ca="1">f_nav_adjustedreturn(A3877,参数!$B$6,参数!$B$5)</f>
        <v>-12.5556544968833</v>
      </c>
      <c r="P3877" s="17">
        <f ca="1">f_nav_periodreturnrankingper(A3877,参数!$B$6,参数!$B$5,3)</f>
        <v>92.2755741127349</v>
      </c>
      <c r="Q3877" s="25">
        <f>f_return(A3877,1,参数!$B$1-365/2,参数!$B$1)</f>
        <v>71.3603483609457</v>
      </c>
      <c r="R3877" s="25">
        <f ca="1">f_return(A3877,1,参数!$B$4,参数!$B$1)</f>
        <v>14.393166573174</v>
      </c>
      <c r="S3877" s="25">
        <f ca="1">f_return(A3877,1,参数!$B$6,参数!$B$1)</f>
        <v>5.72661445015388</v>
      </c>
      <c r="T3877" t="str">
        <f>f_info_investtype(A3877)</f>
        <v>偏股混合型基金</v>
      </c>
      <c r="U3877" t="str">
        <f>f_info_fundmanager(A3877)</f>
        <v>国晓雯</v>
      </c>
      <c r="V3877">
        <f>f_info_manager_onthepostdays(A3877,1)</f>
        <v>405</v>
      </c>
      <c r="W3877" s="25">
        <f ca="1">f_return_1w(A3877,"0",参数!$B$2)</f>
        <v>-0.899820035992786</v>
      </c>
      <c r="X3877" s="25">
        <f>f_return_1m(A3877,"0",参数!$B$1)</f>
        <v>12.655894154647</v>
      </c>
      <c r="Y3877" s="25">
        <f>f_return_3m(A3877,0,参数!$B$1)</f>
        <v>25.5650912607277</v>
      </c>
      <c r="Z3877" s="25">
        <f>f_return_6m(A3877,0,参数!B3876)</f>
        <v>17.8474596251326</v>
      </c>
      <c r="AA3877" t="str">
        <f>f_dq_status(A3877,参数!$B$1)</f>
        <v>开放申购|开放赎回</v>
      </c>
      <c r="AB3877" s="17">
        <f ca="1">f_risk_maxdownside(A3877,参数!$B$6,参数!$B$1)</f>
        <v>-42.2029121653358</v>
      </c>
      <c r="AC3877" s="17">
        <f ca="1">f_risk_maxdownside(A3877,参数!$B$4,参数!$B$1)</f>
        <v>-29.0471385325068</v>
      </c>
      <c r="AD3877" t="str">
        <f ca="1">f_risk_maxdownside_date(A3877,参数!$B$6,参数!$B$1)</f>
        <v>20160715-20190103</v>
      </c>
    </row>
    <row r="3878" spans="1:30">
      <c r="A3878" s="15" t="s">
        <v>3906</v>
      </c>
      <c r="B3878" t="str">
        <f>f_info_name(A3878)</f>
        <v>中邮核心优势</v>
      </c>
      <c r="C3878" t="str">
        <f>f_info_setupdate(A3878)</f>
        <v>2009-10-28</v>
      </c>
      <c r="D3878" s="16">
        <f t="shared" si="60"/>
        <v>4107</v>
      </c>
      <c r="F3878" s="17">
        <f>f_netasset_total(A3878,参数!$B$1,100000000)</f>
        <v>3.6661037041</v>
      </c>
      <c r="G3878" s="17">
        <f ca="1">f_nav_adjustedreturn(A3878,参数!$B$2,参数!$B$1)</f>
        <v>57.2568940493469</v>
      </c>
      <c r="H3878" s="17">
        <f ca="1">f_nav_periodreturnrankingper(A3878,参数!$B$2,参数!$B$1,3)</f>
        <v>37.6389624139756</v>
      </c>
      <c r="I3878" s="17">
        <f ca="1">f_nav_adjustedreturn(A3878,参数!$B$3,参数!$B$2)</f>
        <v>17.6771989752348</v>
      </c>
      <c r="J3878" s="17">
        <f ca="1">f_nav_periodreturnrankingper(A3878,参数!$B$3,参数!$B$2,3)</f>
        <v>63.768115942029</v>
      </c>
      <c r="K3878" s="17">
        <f ca="1">f_nav_adjustedreturn(A3878,参数!$B$4,参数!$B$3)</f>
        <v>-19.2413793103448</v>
      </c>
      <c r="L3878" s="17">
        <f ca="1">f_nav_periodreturnrankingper(A3878,参数!$B$4,参数!$B$3,3)</f>
        <v>62.6444159178434</v>
      </c>
      <c r="M3878" s="17">
        <f ca="1">f_nav_adjustedreturn(A3878,参数!$B$5,参数!$B$4)</f>
        <v>-15.2502910360885</v>
      </c>
      <c r="N3878" s="17">
        <f ca="1">f_nav_periodreturnrankingper(A3878,参数!$B$5,参数!$B$4,3)</f>
        <v>98.9755713159968</v>
      </c>
      <c r="O3878" s="17">
        <f ca="1">f_nav_adjustedreturn(A3878,参数!$B$6,参数!$B$5)</f>
        <v>-3.03882948790093</v>
      </c>
      <c r="P3878" s="17">
        <f ca="1">f_nav_periodreturnrankingper(A3878,参数!$B$6,参数!$B$5,3)</f>
        <v>85.1700680272109</v>
      </c>
      <c r="Q3878" s="25">
        <f>f_return(A3878,1,参数!$B$1-365/2,参数!$B$1)</f>
        <v>64.9104010726008</v>
      </c>
      <c r="R3878" s="25">
        <f ca="1">f_return(A3878,1,参数!$B$4,参数!$B$1)</f>
        <v>14.3169338064157</v>
      </c>
      <c r="S3878" s="25">
        <f ca="1">f_return(A3878,1,参数!$B$6,参数!$B$1)</f>
        <v>4.04361430783053</v>
      </c>
      <c r="T3878" t="str">
        <f>f_info_investtype(A3878)</f>
        <v>灵活配置型基金</v>
      </c>
      <c r="U3878" t="str">
        <f>f_info_fundmanager(A3878)</f>
        <v>张腾,周楠</v>
      </c>
      <c r="V3878">
        <f>f_info_manager_onthepostdays(A3878,1)</f>
        <v>2157</v>
      </c>
      <c r="W3878" s="25">
        <f ca="1">f_return_1w(A3878,"0",参数!$B$2)</f>
        <v>-1.50107219442459</v>
      </c>
      <c r="X3878" s="25">
        <f>f_return_1m(A3878,"0",参数!$B$1)</f>
        <v>12.5714285714286</v>
      </c>
      <c r="Y3878" s="25">
        <f>f_return_3m(A3878,0,参数!$B$1)</f>
        <v>25.8420441347271</v>
      </c>
      <c r="Z3878" s="25">
        <f>f_return_6m(A3878,0,参数!B3877)</f>
        <v>12.0641947980078</v>
      </c>
      <c r="AA3878" t="str">
        <f>f_dq_status(A3878,参数!$B$1)</f>
        <v>开放申购|开放赎回</v>
      </c>
      <c r="AB3878" s="17">
        <f ca="1">f_risk_maxdownside(A3878,参数!$B$6,参数!$B$1)</f>
        <v>-47.9014598540146</v>
      </c>
      <c r="AC3878" s="17">
        <f ca="1">f_risk_maxdownside(A3878,参数!$B$4,参数!$B$1)</f>
        <v>-24.4708994708995</v>
      </c>
      <c r="AD3878" t="str">
        <f ca="1">f_risk_maxdownside_date(A3878,参数!$B$6,参数!$B$1)</f>
        <v>20160721-20190102</v>
      </c>
    </row>
    <row r="3879" spans="1:30">
      <c r="A3879" s="15" t="s">
        <v>3907</v>
      </c>
      <c r="B3879" t="str">
        <f>f_info_name(A3879)</f>
        <v>中邮核心主题</v>
      </c>
      <c r="C3879" t="str">
        <f>f_info_setupdate(A3879)</f>
        <v>2010-05-19</v>
      </c>
      <c r="D3879" s="16">
        <f t="shared" si="60"/>
        <v>3904</v>
      </c>
      <c r="F3879" s="17">
        <f>f_netasset_total(A3879,参数!$B$1,100000000)</f>
        <v>8.7690180856</v>
      </c>
      <c r="G3879" s="17">
        <f ca="1">f_nav_adjustedreturn(A3879,参数!$B$2,参数!$B$1)</f>
        <v>88.9544235924933</v>
      </c>
      <c r="H3879" s="17">
        <f ca="1">f_nav_periodreturnrankingper(A3879,参数!$B$2,参数!$B$1,3)</f>
        <v>19.6270853778214</v>
      </c>
      <c r="I3879" s="17">
        <f ca="1">f_nav_adjustedreturn(A3879,参数!$B$3,参数!$B$2)</f>
        <v>50.1610305958132</v>
      </c>
      <c r="J3879" s="17">
        <f ca="1">f_nav_periodreturnrankingper(A3879,参数!$B$3,参数!$B$2,3)</f>
        <v>35.1239669421488</v>
      </c>
      <c r="K3879" s="17">
        <f ca="1">f_nav_adjustedreturn(A3879,参数!$B$4,参数!$B$3)</f>
        <v>-37.4622356495468</v>
      </c>
      <c r="L3879" s="17">
        <f ca="1">f_nav_periodreturnrankingper(A3879,参数!$B$4,参数!$B$3,3)</f>
        <v>97.766323024055</v>
      </c>
      <c r="M3879" s="17">
        <f ca="1">f_nav_adjustedreturn(A3879,参数!$B$5,参数!$B$4)</f>
        <v>18.7462686567164</v>
      </c>
      <c r="N3879" s="17">
        <f ca="1">f_nav_periodreturnrankingper(A3879,参数!$B$5,参数!$B$4,3)</f>
        <v>55.4474708171206</v>
      </c>
      <c r="O3879" s="17">
        <f ca="1">f_nav_adjustedreturn(A3879,参数!$B$6,参数!$B$5)</f>
        <v>-5.1558073654391</v>
      </c>
      <c r="P3879" s="17">
        <f ca="1">f_nav_periodreturnrankingper(A3879,参数!$B$6,参数!$B$5,3)</f>
        <v>77.8705636743215</v>
      </c>
      <c r="Q3879" s="25">
        <f>f_return(A3879,1,参数!$B$1-365/2,参数!$B$1)</f>
        <v>74.0600182042201</v>
      </c>
      <c r="R3879" s="25">
        <f ca="1">f_return(A3879,1,参数!$B$4,参数!$B$1)</f>
        <v>21.0439640903832</v>
      </c>
      <c r="S3879" s="25">
        <f ca="1">f_return(A3879,1,参数!$B$6,参数!$B$1)</f>
        <v>14.8133774737931</v>
      </c>
      <c r="T3879" t="str">
        <f>f_info_investtype(A3879)</f>
        <v>偏股混合型基金</v>
      </c>
      <c r="U3879" t="str">
        <f>f_info_fundmanager(A3879)</f>
        <v>陈梁</v>
      </c>
      <c r="V3879">
        <f>f_info_manager_onthepostdays(A3879,1)</f>
        <v>2162</v>
      </c>
      <c r="W3879" s="25">
        <f ca="1">f_return_1w(A3879,"0",参数!$B$2)</f>
        <v>2.30389467910038</v>
      </c>
      <c r="X3879" s="25">
        <f>f_return_1m(A3879,"0",参数!$B$1)</f>
        <v>16.5729407872974</v>
      </c>
      <c r="Y3879" s="25">
        <f>f_return_3m(A3879,0,参数!$B$1)</f>
        <v>34.6065699006876</v>
      </c>
      <c r="Z3879" s="25">
        <f>f_return_6m(A3879,0,参数!B3878)</f>
        <v>28.7482319660538</v>
      </c>
      <c r="AA3879" t="str">
        <f>f_dq_status(A3879,参数!$B$1)</f>
        <v>开放申购|开放赎回</v>
      </c>
      <c r="AB3879" s="17">
        <f ca="1">f_risk_maxdownside(A3879,参数!$B$6,参数!$B$1)</f>
        <v>-42.4791768740813</v>
      </c>
      <c r="AC3879" s="17">
        <f ca="1">f_risk_maxdownside(A3879,参数!$B$4,参数!$B$1)</f>
        <v>-40.9753645047763</v>
      </c>
      <c r="AD3879" t="str">
        <f ca="1">f_risk_maxdownside_date(A3879,参数!$B$6,参数!$B$1)</f>
        <v>20180117-20190103</v>
      </c>
    </row>
    <row r="3880" spans="1:30">
      <c r="A3880" s="15" t="s">
        <v>3908</v>
      </c>
      <c r="B3880" t="str">
        <f>f_info_name(A3880)</f>
        <v>中邮中小盘灵活配置</v>
      </c>
      <c r="C3880" t="str">
        <f>f_info_setupdate(A3880)</f>
        <v>2011-05-10</v>
      </c>
      <c r="D3880" s="16">
        <f t="shared" si="60"/>
        <v>3548</v>
      </c>
      <c r="F3880" s="17">
        <f>f_netasset_total(A3880,参数!$B$1,100000000)</f>
        <v>5.2309408325</v>
      </c>
      <c r="G3880" s="17">
        <f ca="1">f_nav_adjustedreturn(A3880,参数!$B$2,参数!$B$1)</f>
        <v>52.3364485981308</v>
      </c>
      <c r="H3880" s="17">
        <f ca="1">f_nav_periodreturnrankingper(A3880,参数!$B$2,参数!$B$1,3)</f>
        <v>41.9798835362626</v>
      </c>
      <c r="I3880" s="17">
        <f ca="1">f_nav_adjustedreturn(A3880,参数!$B$3,参数!$B$2)</f>
        <v>41.9917109572642</v>
      </c>
      <c r="J3880" s="17">
        <f ca="1">f_nav_periodreturnrankingper(A3880,参数!$B$3,参数!$B$2,3)</f>
        <v>27.3132664437012</v>
      </c>
      <c r="K3880" s="17">
        <f ca="1">f_nav_adjustedreturn(A3880,参数!$B$4,参数!$B$3)</f>
        <v>-21.0247172790467</v>
      </c>
      <c r="L3880" s="17">
        <f ca="1">f_nav_periodreturnrankingper(A3880,参数!$B$4,参数!$B$3,3)</f>
        <v>69.5763799743261</v>
      </c>
      <c r="M3880" s="17">
        <f ca="1">f_nav_adjustedreturn(A3880,参数!$B$5,参数!$B$4)</f>
        <v>7.32620320855615</v>
      </c>
      <c r="N3880" s="17">
        <f ca="1">f_nav_periodreturnrankingper(A3880,参数!$B$5,参数!$B$4,3)</f>
        <v>65.6422379826635</v>
      </c>
      <c r="O3880" s="17">
        <f ca="1">f_nav_adjustedreturn(A3880,参数!$B$6,参数!$B$5)</f>
        <v>-2.39958268127282</v>
      </c>
      <c r="P3880" s="17">
        <f ca="1">f_nav_periodreturnrankingper(A3880,参数!$B$6,参数!$B$5,3)</f>
        <v>83.6734693877551</v>
      </c>
      <c r="Q3880" s="25">
        <f>f_return(A3880,1,参数!$B$1-365/2,参数!$B$1)</f>
        <v>59.2152414181745</v>
      </c>
      <c r="R3880" s="25">
        <f ca="1">f_return(A3880,1,参数!$B$4,参数!$B$1)</f>
        <v>19.522207803988</v>
      </c>
      <c r="S3880" s="25">
        <f ca="1">f_return(A3880,1,参数!$B$6,参数!$B$1)</f>
        <v>12.3940868079229</v>
      </c>
      <c r="T3880" t="str">
        <f>f_info_investtype(A3880)</f>
        <v>灵活配置型基金</v>
      </c>
      <c r="U3880" t="str">
        <f>f_info_fundmanager(A3880)</f>
        <v>杨欢</v>
      </c>
      <c r="V3880">
        <f>f_info_manager_onthepostdays(A3880,1)</f>
        <v>853</v>
      </c>
      <c r="W3880" s="25">
        <f ca="1">f_return_1w(A3880,"0",参数!$B$2)</f>
        <v>-0.864731315626933</v>
      </c>
      <c r="X3880" s="25">
        <f>f_return_1m(A3880,"0",参数!$B$1)</f>
        <v>8.66666666666666</v>
      </c>
      <c r="Y3880" s="25">
        <f>f_return_3m(A3880,0,参数!$B$1)</f>
        <v>22.5563909774436</v>
      </c>
      <c r="Z3880" s="25">
        <f>f_return_6m(A3880,0,参数!B3879)</f>
        <v>10.9352517985612</v>
      </c>
      <c r="AA3880" t="str">
        <f>f_dq_status(A3880,参数!$B$1)</f>
        <v>开放申购|开放赎回</v>
      </c>
      <c r="AB3880" s="17">
        <f ca="1">f_risk_maxdownside(A3880,参数!$B$6,参数!$B$1)</f>
        <v>-30.3505096774193</v>
      </c>
      <c r="AC3880" s="17">
        <f ca="1">f_risk_maxdownside(A3880,参数!$B$4,参数!$B$1)</f>
        <v>-25.7696762331839</v>
      </c>
      <c r="AD3880" t="str">
        <f ca="1">f_risk_maxdownside_date(A3880,参数!$B$6,参数!$B$1)</f>
        <v>20170914-20181018</v>
      </c>
    </row>
    <row r="3881" spans="1:30">
      <c r="A3881" s="15" t="s">
        <v>3909</v>
      </c>
      <c r="B3881" t="str">
        <f>f_info_name(A3881)</f>
        <v>中邮战略新兴产业</v>
      </c>
      <c r="C3881" t="str">
        <f>f_info_setupdate(A3881)</f>
        <v>2012-06-12</v>
      </c>
      <c r="D3881" s="16">
        <f t="shared" si="60"/>
        <v>3149</v>
      </c>
      <c r="F3881" s="17">
        <f>f_netasset_total(A3881,参数!$B$1,100000000)</f>
        <v>17.9434214721</v>
      </c>
      <c r="G3881" s="17">
        <f ca="1">f_nav_adjustedreturn(A3881,参数!$B$2,参数!$B$1)</f>
        <v>53.6899928349654</v>
      </c>
      <c r="H3881" s="17">
        <f ca="1">f_nav_periodreturnrankingper(A3881,参数!$B$2,参数!$B$1,3)</f>
        <v>73.8959764474975</v>
      </c>
      <c r="I3881" s="17">
        <f ca="1">f_nav_adjustedreturn(A3881,参数!$B$3,参数!$B$2)</f>
        <v>43.9821182943604</v>
      </c>
      <c r="J3881" s="17">
        <f ca="1">f_nav_periodreturnrankingper(A3881,参数!$B$3,参数!$B$2,3)</f>
        <v>47.2451790633609</v>
      </c>
      <c r="K3881" s="17">
        <f ca="1">f_nav_adjustedreturn(A3881,参数!$B$4,参数!$B$3)</f>
        <v>-14.3950544598175</v>
      </c>
      <c r="L3881" s="17">
        <f ca="1">f_nav_periodreturnrankingper(A3881,参数!$B$4,参数!$B$3,3)</f>
        <v>10.4810996563574</v>
      </c>
      <c r="M3881" s="17">
        <f ca="1">f_nav_adjustedreturn(A3881,参数!$B$5,参数!$B$4)</f>
        <v>-22.2247549578299</v>
      </c>
      <c r="N3881" s="17">
        <f ca="1">f_nav_periodreturnrankingper(A3881,参数!$B$5,参数!$B$4,3)</f>
        <v>99.4163424124514</v>
      </c>
      <c r="O3881" s="17">
        <f ca="1">f_nav_adjustedreturn(A3881,参数!$B$6,参数!$B$5)</f>
        <v>-16.8552036199095</v>
      </c>
      <c r="P3881" s="17">
        <f ca="1">f_nav_periodreturnrankingper(A3881,参数!$B$6,参数!$B$5,3)</f>
        <v>97.4947807933194</v>
      </c>
      <c r="Q3881" s="25">
        <f>f_return(A3881,1,参数!$B$1-365/2,参数!$B$1)</f>
        <v>56.4049497136646</v>
      </c>
      <c r="R3881" s="25">
        <f ca="1">f_return(A3881,1,参数!$B$4,参数!$B$1)</f>
        <v>23.7086168690537</v>
      </c>
      <c r="S3881" s="25">
        <f ca="1">f_return(A3881,1,参数!$B$6,参数!$B$1)</f>
        <v>3.93710794683377</v>
      </c>
      <c r="T3881" t="str">
        <f>f_info_investtype(A3881)</f>
        <v>偏股混合型基金</v>
      </c>
      <c r="U3881" t="str">
        <f>f_info_fundmanager(A3881)</f>
        <v>杨欢</v>
      </c>
      <c r="V3881">
        <f>f_info_manager_onthepostdays(A3881,1)</f>
        <v>965</v>
      </c>
      <c r="W3881" s="25">
        <f ca="1">f_return_1w(A3881,"0",参数!$B$2)</f>
        <v>-1.43596986817326</v>
      </c>
      <c r="X3881" s="25">
        <f>f_return_1m(A3881,"0",参数!$B$1)</f>
        <v>9.4201666383268</v>
      </c>
      <c r="Y3881" s="25">
        <f>f_return_3m(A3881,0,参数!$B$1)</f>
        <v>27.3500890560063</v>
      </c>
      <c r="Z3881" s="25">
        <f>f_return_6m(A3881,0,参数!B3880)</f>
        <v>12.8163116693974</v>
      </c>
      <c r="AA3881" t="str">
        <f>f_dq_status(A3881,参数!$B$1)</f>
        <v>开放申购|开放赎回</v>
      </c>
      <c r="AB3881" s="17">
        <f ca="1">f_risk_maxdownside(A3881,参数!$B$6,参数!$B$1)</f>
        <v>-52.8695652173913</v>
      </c>
      <c r="AC3881" s="17">
        <f ca="1">f_risk_maxdownside(A3881,参数!$B$4,参数!$B$1)</f>
        <v>-31.0607987789367</v>
      </c>
      <c r="AD3881" t="str">
        <f ca="1">f_risk_maxdownside_date(A3881,参数!$B$6,参数!$B$1)</f>
        <v>20160407-20181018</v>
      </c>
    </row>
    <row r="3882" spans="1:30">
      <c r="A3882" s="15" t="s">
        <v>3910</v>
      </c>
      <c r="B3882" t="str">
        <f>f_info_name(A3882)</f>
        <v>信达澳银领先增长</v>
      </c>
      <c r="C3882" t="str">
        <f>f_info_setupdate(A3882)</f>
        <v>2007-03-08</v>
      </c>
      <c r="D3882" s="16">
        <f t="shared" si="60"/>
        <v>5072</v>
      </c>
      <c r="F3882" s="17">
        <f>f_netasset_total(A3882,参数!$B$1,100000000)</f>
        <v>12.5547823271</v>
      </c>
      <c r="G3882" s="17">
        <f ca="1">f_nav_adjustedreturn(A3882,参数!$B$2,参数!$B$1)</f>
        <v>41.108545034642</v>
      </c>
      <c r="H3882" s="17">
        <f ca="1">f_nav_periodreturnrankingper(A3882,参数!$B$2,参数!$B$1,3)</f>
        <v>87.144259077527</v>
      </c>
      <c r="I3882" s="17">
        <f ca="1">f_nav_adjustedreturn(A3882,参数!$B$3,参数!$B$2)</f>
        <v>45.3324942311726</v>
      </c>
      <c r="J3882" s="17">
        <f ca="1">f_nav_periodreturnrankingper(A3882,参数!$B$3,参数!$B$2,3)</f>
        <v>44.4903581267218</v>
      </c>
      <c r="K3882" s="17">
        <f ca="1">f_nav_adjustedreturn(A3882,参数!$B$4,参数!$B$3)</f>
        <v>-22.6069000928076</v>
      </c>
      <c r="L3882" s="17">
        <f ca="1">f_nav_periodreturnrankingper(A3882,参数!$B$4,参数!$B$3,3)</f>
        <v>42.0962199312715</v>
      </c>
      <c r="M3882" s="17">
        <f ca="1">f_nav_adjustedreturn(A3882,参数!$B$5,参数!$B$4)</f>
        <v>25.1005907028508</v>
      </c>
      <c r="N3882" s="17">
        <f ca="1">f_nav_periodreturnrankingper(A3882,参数!$B$5,参数!$B$4,3)</f>
        <v>40.272373540856</v>
      </c>
      <c r="O3882" s="17">
        <f ca="1">f_nav_adjustedreturn(A3882,参数!$B$6,参数!$B$5)</f>
        <v>-1.47604588394062</v>
      </c>
      <c r="P3882" s="17">
        <f ca="1">f_nav_periodreturnrankingper(A3882,参数!$B$6,参数!$B$5,3)</f>
        <v>65.9707724425887</v>
      </c>
      <c r="Q3882" s="25">
        <f>f_return(A3882,1,参数!$B$1-365/2,参数!$B$1)</f>
        <v>49.768058771011</v>
      </c>
      <c r="R3882" s="25">
        <f ca="1">f_return(A3882,1,参数!$B$4,参数!$B$1)</f>
        <v>16.6303948125667</v>
      </c>
      <c r="S3882" s="25">
        <f ca="1">f_return(A3882,1,参数!$B$6,参数!$B$1)</f>
        <v>14.3285659585348</v>
      </c>
      <c r="T3882" t="str">
        <f>f_info_investtype(A3882)</f>
        <v>偏股混合型基金</v>
      </c>
      <c r="U3882" t="str">
        <f>f_info_fundmanager(A3882)</f>
        <v>王咏辉</v>
      </c>
      <c r="V3882">
        <f>f_info_manager_onthepostdays(A3882,1)</f>
        <v>801</v>
      </c>
      <c r="W3882" s="25">
        <f ca="1">f_return_1w(A3882,"0",参数!$B$2)</f>
        <v>-0.330887642065915</v>
      </c>
      <c r="X3882" s="25">
        <f>f_return_1m(A3882,"0",参数!$B$1)</f>
        <v>9.35734660775212</v>
      </c>
      <c r="Y3882" s="25">
        <f>f_return_3m(A3882,0,参数!$B$1)</f>
        <v>18.2175464054659</v>
      </c>
      <c r="Z3882" s="25">
        <f>f_return_6m(A3882,0,参数!B3881)</f>
        <v>6.22045428340829</v>
      </c>
      <c r="AA3882" t="str">
        <f>f_dq_status(A3882,参数!$B$1)</f>
        <v>开放申购|开放赎回</v>
      </c>
      <c r="AB3882" s="17">
        <f ca="1">f_risk_maxdownside(A3882,参数!$B$6,参数!$B$1)</f>
        <v>-28.381336930056</v>
      </c>
      <c r="AC3882" s="17">
        <f ca="1">f_risk_maxdownside(A3882,参数!$B$4,参数!$B$1)</f>
        <v>-27.0807735729401</v>
      </c>
      <c r="AD3882" t="str">
        <f ca="1">f_risk_maxdownside_date(A3882,参数!$B$6,参数!$B$1)</f>
        <v>20171111-20190103</v>
      </c>
    </row>
    <row r="3883" spans="1:30">
      <c r="A3883" s="15" t="s">
        <v>3911</v>
      </c>
      <c r="B3883" t="str">
        <f>f_info_name(A3883)</f>
        <v>信达澳银精华</v>
      </c>
      <c r="C3883" t="str">
        <f>f_info_setupdate(A3883)</f>
        <v>2008-07-30</v>
      </c>
      <c r="D3883" s="16">
        <f t="shared" si="60"/>
        <v>4562</v>
      </c>
      <c r="F3883" s="17">
        <f>f_netasset_total(A3883,参数!$B$1,100000000)</f>
        <v>9.1909781323</v>
      </c>
      <c r="G3883" s="17">
        <f ca="1">f_nav_adjustedreturn(A3883,参数!$B$2,参数!$B$1)</f>
        <v>32.172173420451</v>
      </c>
      <c r="H3883" s="17">
        <f ca="1">f_nav_periodreturnrankingper(A3883,参数!$B$2,参数!$B$1,3)</f>
        <v>61.3022763366861</v>
      </c>
      <c r="I3883" s="17">
        <f ca="1">f_nav_adjustedreturn(A3883,参数!$B$3,参数!$B$2)</f>
        <v>82.3590236123637</v>
      </c>
      <c r="J3883" s="17">
        <f ca="1">f_nav_periodreturnrankingper(A3883,参数!$B$3,参数!$B$2,3)</f>
        <v>2.22965440356745</v>
      </c>
      <c r="K3883" s="17">
        <f ca="1">f_nav_adjustedreturn(A3883,参数!$B$4,参数!$B$3)</f>
        <v>-10.1620029455081</v>
      </c>
      <c r="L3883" s="17">
        <f ca="1">f_nav_periodreturnrankingper(A3883,参数!$B$4,参数!$B$3,3)</f>
        <v>41.0783055198973</v>
      </c>
      <c r="M3883" s="17">
        <f ca="1">f_nav_adjustedreturn(A3883,参数!$B$5,参数!$B$4)</f>
        <v>24.4690674053555</v>
      </c>
      <c r="N3883" s="17">
        <f ca="1">f_nav_periodreturnrankingper(A3883,参数!$B$5,参数!$B$4,3)</f>
        <v>16.1544523246651</v>
      </c>
      <c r="O3883" s="17">
        <f ca="1">f_nav_adjustedreturn(A3883,参数!$B$6,参数!$B$5)</f>
        <v>7.15817570393543</v>
      </c>
      <c r="P3883" s="17">
        <f ca="1">f_nav_periodreturnrankingper(A3883,参数!$B$6,参数!$B$5,3)</f>
        <v>21.2244897959184</v>
      </c>
      <c r="Q3883" s="25">
        <f>f_return(A3883,1,参数!$B$1-365/2,参数!$B$1)</f>
        <v>35.8845631756443</v>
      </c>
      <c r="R3883" s="25">
        <f ca="1">f_return(A3883,1,参数!$B$4,参数!$B$1)</f>
        <v>29.3422477955995</v>
      </c>
      <c r="S3883" s="25">
        <f ca="1">f_return(A3883,1,参数!$B$6,参数!$B$1)</f>
        <v>23.7836390918082</v>
      </c>
      <c r="T3883" t="str">
        <f>f_info_investtype(A3883)</f>
        <v>灵活配置型基金</v>
      </c>
      <c r="U3883" t="str">
        <f>f_info_fundmanager(A3883)</f>
        <v>冯明远</v>
      </c>
      <c r="V3883">
        <f>f_info_manager_onthepostdays(A3883,1)</f>
        <v>1143</v>
      </c>
      <c r="W3883" s="25">
        <f ca="1">f_return_1w(A3883,"0",参数!$B$2)</f>
        <v>3.61881785283474</v>
      </c>
      <c r="X3883" s="25">
        <f>f_return_1m(A3883,"0",参数!$B$1)</f>
        <v>6.55870445344129</v>
      </c>
      <c r="Y3883" s="25">
        <f>f_return_3m(A3883,0,参数!$B$1)</f>
        <v>14.7945428440933</v>
      </c>
      <c r="Z3883" s="25">
        <f>f_return_6m(A3883,0,参数!B3882)</f>
        <v>2.11680043804939</v>
      </c>
      <c r="AA3883" t="str">
        <f>f_dq_status(A3883,参数!$B$1)</f>
        <v>开放申购|开放赎回</v>
      </c>
      <c r="AB3883" s="17">
        <f ca="1">f_risk_maxdownside(A3883,参数!$B$6,参数!$B$1)</f>
        <v>-25.7347670250896</v>
      </c>
      <c r="AC3883" s="17">
        <f ca="1">f_risk_maxdownside(A3883,参数!$B$4,参数!$B$1)</f>
        <v>-24.7093023255814</v>
      </c>
      <c r="AD3883" t="str">
        <f ca="1">f_risk_maxdownside_date(A3883,参数!$B$6,参数!$B$1)</f>
        <v>20180109-20181018</v>
      </c>
    </row>
    <row r="3884" spans="1:30">
      <c r="A3884" s="15" t="s">
        <v>3912</v>
      </c>
      <c r="B3884" t="str">
        <f>f_info_name(A3884)</f>
        <v>信达澳银中小盘</v>
      </c>
      <c r="C3884" t="str">
        <f>f_info_setupdate(A3884)</f>
        <v>2009-12-01</v>
      </c>
      <c r="D3884" s="16">
        <f t="shared" si="60"/>
        <v>4073</v>
      </c>
      <c r="F3884" s="17">
        <f>f_netasset_total(A3884,参数!$B$1,100000000)</f>
        <v>1.1967399909</v>
      </c>
      <c r="G3884" s="17">
        <f ca="1">f_nav_adjustedreturn(A3884,参数!$B$2,参数!$B$1)</f>
        <v>66.9041095890411</v>
      </c>
      <c r="H3884" s="17">
        <f ca="1">f_nav_periodreturnrankingper(A3884,参数!$B$2,参数!$B$1,3)</f>
        <v>51.3248282630029</v>
      </c>
      <c r="I3884" s="17">
        <f ca="1">f_nav_adjustedreturn(A3884,参数!$B$3,参数!$B$2)</f>
        <v>65.158371040724</v>
      </c>
      <c r="J3884" s="17">
        <f ca="1">f_nav_periodreturnrankingper(A3884,参数!$B$3,参数!$B$2,3)</f>
        <v>13.7741046831956</v>
      </c>
      <c r="K3884" s="17">
        <f ca="1">f_nav_adjustedreturn(A3884,参数!$B$4,参数!$B$3)</f>
        <v>-13.671875</v>
      </c>
      <c r="L3884" s="17">
        <f ca="1">f_nav_periodreturnrankingper(A3884,参数!$B$4,参数!$B$3,3)</f>
        <v>8.24742268041237</v>
      </c>
      <c r="M3884" s="17">
        <f ca="1">f_nav_adjustedreturn(A3884,参数!$B$5,参数!$B$4)</f>
        <v>8.24829931972789</v>
      </c>
      <c r="N3884" s="17">
        <f ca="1">f_nav_periodreturnrankingper(A3884,参数!$B$5,参数!$B$4,3)</f>
        <v>79.1828793774319</v>
      </c>
      <c r="O3884" s="17">
        <f ca="1">f_nav_adjustedreturn(A3884,参数!$B$6,参数!$B$5)</f>
        <v>9.48837209302326</v>
      </c>
      <c r="P3884" s="17">
        <f ca="1">f_nav_periodreturnrankingper(A3884,参数!$B$6,参数!$B$5,3)</f>
        <v>27.348643006263</v>
      </c>
      <c r="Q3884" s="25">
        <f>f_return(A3884,1,参数!$B$1-365/2,参数!$B$1)</f>
        <v>113.939208217739</v>
      </c>
      <c r="R3884" s="25">
        <f ca="1">f_return(A3884,1,参数!$B$4,参数!$B$1)</f>
        <v>33.4726028584169</v>
      </c>
      <c r="S3884" s="25">
        <f ca="1">f_return(A3884,1,参数!$B$6,参数!$B$1)</f>
        <v>23.1303904209116</v>
      </c>
      <c r="T3884" t="str">
        <f>f_info_investtype(A3884)</f>
        <v>偏股混合型基金</v>
      </c>
      <c r="U3884" t="str">
        <f>f_info_fundmanager(A3884)</f>
        <v>曾国富</v>
      </c>
      <c r="V3884">
        <f>f_info_manager_onthepostdays(A3884,1)</f>
        <v>657</v>
      </c>
      <c r="W3884" s="25">
        <f ca="1">f_return_1w(A3884,"0",参数!$B$2)</f>
        <v>-1.61725067385445</v>
      </c>
      <c r="X3884" s="25">
        <f>f_return_1m(A3884,"0",参数!$B$1)</f>
        <v>12.0676968359087</v>
      </c>
      <c r="Y3884" s="25">
        <f>f_return_3m(A3884,0,参数!$B$1)</f>
        <v>40.0459770114943</v>
      </c>
      <c r="Z3884" s="25">
        <f>f_return_6m(A3884,0,参数!B3883)</f>
        <v>22.7411610650371</v>
      </c>
      <c r="AA3884" t="str">
        <f>f_dq_status(A3884,参数!$B$1)</f>
        <v>开放申购|开放赎回</v>
      </c>
      <c r="AB3884" s="17">
        <f ca="1">f_risk_maxdownside(A3884,参数!$B$6,参数!$B$1)</f>
        <v>-25.9124087591241</v>
      </c>
      <c r="AC3884" s="17">
        <f ca="1">f_risk_maxdownside(A3884,参数!$B$4,参数!$B$1)</f>
        <v>-24.9534450651769</v>
      </c>
      <c r="AD3884" t="str">
        <f ca="1">f_risk_maxdownside_date(A3884,参数!$B$6,参数!$B$1)</f>
        <v>20171111-20181018</v>
      </c>
    </row>
    <row r="3885" spans="1:30">
      <c r="A3885" s="15" t="s">
        <v>3913</v>
      </c>
      <c r="B3885" t="str">
        <f>f_info_name(A3885)</f>
        <v>信达澳银红利回报</v>
      </c>
      <c r="C3885" t="str">
        <f>f_info_setupdate(A3885)</f>
        <v>2010-07-28</v>
      </c>
      <c r="D3885" s="16">
        <f t="shared" si="60"/>
        <v>3834</v>
      </c>
      <c r="F3885" s="17">
        <f>f_netasset_total(A3885,参数!$B$1,100000000)</f>
        <v>3.7214648809</v>
      </c>
      <c r="G3885" s="17">
        <f ca="1">f_nav_adjustedreturn(A3885,参数!$B$2,参数!$B$1)</f>
        <v>98.3766509001024</v>
      </c>
      <c r="H3885" s="17">
        <f ca="1">f_nav_periodreturnrankingper(A3885,参数!$B$2,参数!$B$1,3)</f>
        <v>10.6967615309127</v>
      </c>
      <c r="I3885" s="17">
        <f ca="1">f_nav_adjustedreturn(A3885,参数!$B$3,参数!$B$2)</f>
        <v>56.1231784889651</v>
      </c>
      <c r="J3885" s="17">
        <f ca="1">f_nav_periodreturnrankingper(A3885,参数!$B$3,参数!$B$2,3)</f>
        <v>25.6198347107438</v>
      </c>
      <c r="K3885" s="17">
        <f ca="1">f_nav_adjustedreturn(A3885,参数!$B$4,参数!$B$3)</f>
        <v>-34.0572556762093</v>
      </c>
      <c r="L3885" s="17">
        <f ca="1">f_nav_periodreturnrankingper(A3885,参数!$B$4,参数!$B$3,3)</f>
        <v>93.127147766323</v>
      </c>
      <c r="M3885" s="17">
        <f ca="1">f_nav_adjustedreturn(A3885,参数!$B$5,参数!$B$4)</f>
        <v>3.81050463439753</v>
      </c>
      <c r="N3885" s="17">
        <f ca="1">f_nav_periodreturnrankingper(A3885,参数!$B$5,参数!$B$4,3)</f>
        <v>87.5486381322957</v>
      </c>
      <c r="O3885" s="17">
        <f ca="1">f_nav_adjustedreturn(A3885,参数!$B$6,参数!$B$5)</f>
        <v>6.27160389600533</v>
      </c>
      <c r="P3885" s="17">
        <f ca="1">f_nav_periodreturnrankingper(A3885,参数!$B$6,参数!$B$5,3)</f>
        <v>37.9958246346555</v>
      </c>
      <c r="Q3885" s="25">
        <f>f_return(A3885,1,参数!$B$1-365/2,参数!$B$1)</f>
        <v>109.094385080194</v>
      </c>
      <c r="R3885" s="25">
        <f ca="1">f_return(A3885,1,参数!$B$4,参数!$B$1)</f>
        <v>26.8471356872043</v>
      </c>
      <c r="S3885" s="25">
        <f ca="1">f_return(A3885,1,参数!$B$6,参数!$B$1)</f>
        <v>17.6392065764442</v>
      </c>
      <c r="T3885" t="str">
        <f>f_info_investtype(A3885)</f>
        <v>偏股混合型基金</v>
      </c>
      <c r="U3885" t="str">
        <f>f_info_fundmanager(A3885)</f>
        <v>邹运</v>
      </c>
      <c r="V3885">
        <f>f_info_manager_onthepostdays(A3885,1)</f>
        <v>633</v>
      </c>
      <c r="W3885" s="25">
        <f ca="1">f_return_1w(A3885,"0",参数!$B$2)</f>
        <v>-3.00187617260788</v>
      </c>
      <c r="X3885" s="25">
        <f>f_return_1m(A3885,"0",参数!$B$1)</f>
        <v>17.5279315510557</v>
      </c>
      <c r="Y3885" s="25">
        <f>f_return_3m(A3885,0,参数!$B$1)</f>
        <v>34.6940356838525</v>
      </c>
      <c r="Z3885" s="25">
        <f>f_return_6m(A3885,0,参数!B3884)</f>
        <v>45.4973563194294</v>
      </c>
      <c r="AA3885" t="str">
        <f>f_dq_status(A3885,参数!$B$1)</f>
        <v>开放申购|开放赎回</v>
      </c>
      <c r="AB3885" s="17">
        <f ca="1">f_risk_maxdownside(A3885,参数!$B$6,参数!$B$1)</f>
        <v>-47.2711267605634</v>
      </c>
      <c r="AC3885" s="17">
        <f ca="1">f_risk_maxdownside(A3885,参数!$B$4,参数!$B$1)</f>
        <v>-40.5753968253968</v>
      </c>
      <c r="AD3885" t="str">
        <f ca="1">f_risk_maxdownside_date(A3885,参数!$B$6,参数!$B$1)</f>
        <v>20161117-20181016</v>
      </c>
    </row>
    <row r="3886" spans="1:30">
      <c r="A3886" s="15" t="s">
        <v>3914</v>
      </c>
      <c r="B3886" t="str">
        <f>f_info_name(A3886)</f>
        <v>信达澳银产业升级</v>
      </c>
      <c r="C3886" t="str">
        <f>f_info_setupdate(A3886)</f>
        <v>2011-06-13</v>
      </c>
      <c r="D3886" s="16">
        <f t="shared" si="60"/>
        <v>3514</v>
      </c>
      <c r="F3886" s="17">
        <f>f_netasset_total(A3886,参数!$B$1,100000000)</f>
        <v>1.2459915412</v>
      </c>
      <c r="G3886" s="17">
        <f ca="1">f_nav_adjustedreturn(A3886,参数!$B$2,参数!$B$1)</f>
        <v>81.4532871972318</v>
      </c>
      <c r="H3886" s="17">
        <f ca="1">f_nav_periodreturnrankingper(A3886,参数!$B$2,参数!$B$1,3)</f>
        <v>29.6368989205103</v>
      </c>
      <c r="I3886" s="17">
        <f ca="1">f_nav_adjustedreturn(A3886,参数!$B$3,参数!$B$2)</f>
        <v>58.6169045005488</v>
      </c>
      <c r="J3886" s="17">
        <f ca="1">f_nav_periodreturnrankingper(A3886,参数!$B$3,参数!$B$2,3)</f>
        <v>21.4876033057851</v>
      </c>
      <c r="K3886" s="17">
        <f ca="1">f_nav_adjustedreturn(A3886,参数!$B$4,参数!$B$3)</f>
        <v>-33.0639235855988</v>
      </c>
      <c r="L3886" s="17">
        <f ca="1">f_nav_periodreturnrankingper(A3886,参数!$B$4,参数!$B$3,3)</f>
        <v>91.7525773195876</v>
      </c>
      <c r="M3886" s="17">
        <f ca="1">f_nav_adjustedreturn(A3886,参数!$B$5,参数!$B$4)</f>
        <v>2.09580838323354</v>
      </c>
      <c r="N3886" s="17">
        <f ca="1">f_nav_periodreturnrankingper(A3886,参数!$B$5,参数!$B$4,3)</f>
        <v>90.0778210116732</v>
      </c>
      <c r="O3886" s="17">
        <f ca="1">f_nav_adjustedreturn(A3886,参数!$B$6,参数!$B$5)</f>
        <v>10.2161314516129</v>
      </c>
      <c r="P3886" s="17">
        <f ca="1">f_nav_periodreturnrankingper(A3886,参数!$B$6,参数!$B$5,3)</f>
        <v>25.8872651356994</v>
      </c>
      <c r="Q3886" s="25">
        <f>f_return(A3886,1,参数!$B$1-365/2,参数!$B$1)</f>
        <v>131.059648383586</v>
      </c>
      <c r="R3886" s="25">
        <f ca="1">f_return(A3886,1,参数!$B$4,参数!$B$1)</f>
        <v>24.4051169336307</v>
      </c>
      <c r="S3886" s="25">
        <f ca="1">f_return(A3886,1,参数!$B$6,参数!$B$1)</f>
        <v>16.6302293842692</v>
      </c>
      <c r="T3886" t="str">
        <f>f_info_investtype(A3886)</f>
        <v>偏股混合型基金</v>
      </c>
      <c r="U3886" t="str">
        <f>f_info_fundmanager(A3886)</f>
        <v>曾国富</v>
      </c>
      <c r="V3886">
        <f>f_info_manager_onthepostdays(A3886,1)</f>
        <v>2189</v>
      </c>
      <c r="W3886" s="25">
        <f ca="1">f_return_1w(A3886,"0",参数!$B$2)</f>
        <v>-1.29781420765027</v>
      </c>
      <c r="X3886" s="25">
        <f>f_return_1m(A3886,"0",参数!$B$1)</f>
        <v>15.4557463672391</v>
      </c>
      <c r="Y3886" s="25">
        <f>f_return_3m(A3886,0,参数!$B$1)</f>
        <v>45.5049944506104</v>
      </c>
      <c r="Z3886" s="25">
        <f>f_return_6m(A3886,0,参数!B3885)</f>
        <v>28.2978723404255</v>
      </c>
      <c r="AA3886" t="str">
        <f>f_dq_status(A3886,参数!$B$1)</f>
        <v>开放申购|开放赎回</v>
      </c>
      <c r="AB3886" s="17">
        <f ca="1">f_risk_maxdownside(A3886,参数!$B$6,参数!$B$1)</f>
        <v>-40.1243093922652</v>
      </c>
      <c r="AC3886" s="17">
        <f ca="1">f_risk_maxdownside(A3886,参数!$B$4,参数!$B$1)</f>
        <v>-37.2194062273715</v>
      </c>
      <c r="AD3886" t="str">
        <f ca="1">f_risk_maxdownside_date(A3886,参数!$B$6,参数!$B$1)</f>
        <v>20161117-20190103</v>
      </c>
    </row>
    <row r="3887" spans="1:30">
      <c r="A3887" s="15" t="s">
        <v>3915</v>
      </c>
      <c r="B3887" t="str">
        <f>f_info_name(A3887)</f>
        <v>信达澳银消费优选</v>
      </c>
      <c r="C3887" t="str">
        <f>f_info_setupdate(A3887)</f>
        <v>2012-09-04</v>
      </c>
      <c r="D3887" s="16">
        <f t="shared" si="60"/>
        <v>3065</v>
      </c>
      <c r="F3887" s="17">
        <f>f_netasset_total(A3887,参数!$B$1,100000000)</f>
        <v>0.3904960767</v>
      </c>
      <c r="G3887" s="17">
        <f ca="1">f_nav_adjustedreturn(A3887,参数!$B$2,参数!$B$1)</f>
        <v>74.4237918215614</v>
      </c>
      <c r="H3887" s="17">
        <f ca="1">f_nav_periodreturnrankingper(A3887,参数!$B$2,参数!$B$1,3)</f>
        <v>40.1373895976447</v>
      </c>
      <c r="I3887" s="17">
        <f ca="1">f_nav_adjustedreturn(A3887,参数!$B$3,参数!$B$2)</f>
        <v>42.7813163481953</v>
      </c>
      <c r="J3887" s="17">
        <f ca="1">f_nav_periodreturnrankingper(A3887,参数!$B$3,参数!$B$2,3)</f>
        <v>49.7245179063361</v>
      </c>
      <c r="K3887" s="17">
        <f ca="1">f_nav_adjustedreturn(A3887,参数!$B$4,参数!$B$3)</f>
        <v>-35.9183673469388</v>
      </c>
      <c r="L3887" s="17">
        <f ca="1">f_nav_periodreturnrankingper(A3887,参数!$B$4,参数!$B$3,3)</f>
        <v>95.7044673539519</v>
      </c>
      <c r="M3887" s="17">
        <f ca="1">f_nav_adjustedreturn(A3887,参数!$B$5,参数!$B$4)</f>
        <v>16.3393558523174</v>
      </c>
      <c r="N3887" s="17">
        <f ca="1">f_nav_periodreturnrankingper(A3887,参数!$B$5,参数!$B$4,3)</f>
        <v>62.0622568093385</v>
      </c>
      <c r="O3887" s="17">
        <f ca="1">f_nav_adjustedreturn(A3887,参数!$B$6,参数!$B$5)</f>
        <v>-3.40651021953066</v>
      </c>
      <c r="P3887" s="17">
        <f ca="1">f_nav_periodreturnrankingper(A3887,参数!$B$6,参数!$B$5,3)</f>
        <v>73.9039665970772</v>
      </c>
      <c r="Q3887" s="25">
        <f>f_return(A3887,1,参数!$B$1-365/2,参数!$B$1)</f>
        <v>64.5705202324492</v>
      </c>
      <c r="R3887" s="25">
        <f ca="1">f_return(A3887,1,参数!$B$4,参数!$B$1)</f>
        <v>16.8445556790654</v>
      </c>
      <c r="S3887" s="25">
        <f ca="1">f_return(A3887,1,参数!$B$6,参数!$B$1)</f>
        <v>12.1580446740241</v>
      </c>
      <c r="T3887" t="str">
        <f>f_info_investtype(A3887)</f>
        <v>偏股混合型基金</v>
      </c>
      <c r="U3887" t="str">
        <f>f_info_fundmanager(A3887)</f>
        <v>曾国富</v>
      </c>
      <c r="V3887">
        <f>f_info_manager_onthepostdays(A3887,1)</f>
        <v>1071</v>
      </c>
      <c r="W3887" s="25">
        <f ca="1">f_return_1w(A3887,"0",参数!$B$2)</f>
        <v>-2.81791907514451</v>
      </c>
      <c r="X3887" s="25">
        <f>f_return_1m(A3887,"0",参数!$B$1)</f>
        <v>14.55078125</v>
      </c>
      <c r="Y3887" s="25">
        <f>f_return_3m(A3887,0,参数!$B$1)</f>
        <v>26.605504587156</v>
      </c>
      <c r="Z3887" s="25">
        <f>f_return_6m(A3887,0,参数!B3886)</f>
        <v>21.8414322250639</v>
      </c>
      <c r="AA3887" t="str">
        <f>f_dq_status(A3887,参数!$B$1)</f>
        <v>开放申购|开放赎回</v>
      </c>
      <c r="AB3887" s="17">
        <f ca="1">f_risk_maxdownside(A3887,参数!$B$6,参数!$B$1)</f>
        <v>-39.8789509078682</v>
      </c>
      <c r="AC3887" s="17">
        <f ca="1">f_risk_maxdownside(A3887,参数!$B$4,参数!$B$1)</f>
        <v>-39.8789509078682</v>
      </c>
      <c r="AD3887" t="str">
        <f ca="1">f_risk_maxdownside_date(A3887,参数!$B$6,参数!$B$1)</f>
        <v>20180206-20190103</v>
      </c>
    </row>
    <row r="3888" spans="1:30">
      <c r="A3888" s="15" t="s">
        <v>3916</v>
      </c>
      <c r="B3888" t="str">
        <f>f_info_name(A3888)</f>
        <v>信达澳银信用债A</v>
      </c>
      <c r="C3888" t="str">
        <f>f_info_setupdate(A3888)</f>
        <v>2013-05-14</v>
      </c>
      <c r="D3888" s="16">
        <f t="shared" si="60"/>
        <v>2813</v>
      </c>
      <c r="F3888" s="17">
        <f>f_netasset_total(A3888,参数!$B$1,100000000)</f>
        <v>3.513291498</v>
      </c>
      <c r="G3888" s="17">
        <f ca="1">f_nav_adjustedreturn(A3888,参数!$B$2,参数!$B$1)</f>
        <v>7.46177901634302</v>
      </c>
      <c r="H3888" s="17">
        <f ca="1">f_nav_periodreturnrankingper(A3888,参数!$B$2,参数!$B$1,3)</f>
        <v>65.6603773584906</v>
      </c>
      <c r="I3888" s="17">
        <f ca="1">f_nav_adjustedreturn(A3888,参数!$B$3,参数!$B$2)</f>
        <v>13.1809357760684</v>
      </c>
      <c r="J3888" s="17">
        <f ca="1">f_nav_periodreturnrankingper(A3888,参数!$B$3,参数!$B$2,3)</f>
        <v>22.1276595744681</v>
      </c>
      <c r="K3888" s="17">
        <f ca="1">f_nav_adjustedreturn(A3888,参数!$B$4,参数!$B$3)</f>
        <v>-2.58118234804331</v>
      </c>
      <c r="L3888" s="17">
        <f ca="1">f_nav_periodreturnrankingper(A3888,参数!$B$4,参数!$B$3,3)</f>
        <v>70.1670644391408</v>
      </c>
      <c r="M3888" s="17">
        <f ca="1">f_nav_adjustedreturn(A3888,参数!$B$5,参数!$B$4)</f>
        <v>2.73738237810094</v>
      </c>
      <c r="N3888" s="17">
        <f ca="1">f_nav_periodreturnrankingper(A3888,参数!$B$5,参数!$B$4,3)</f>
        <v>64.9171270718232</v>
      </c>
      <c r="O3888" s="17">
        <f ca="1">f_nav_adjustedreturn(A3888,参数!$B$6,参数!$B$5)</f>
        <v>1.91972076788831</v>
      </c>
      <c r="P3888" s="17">
        <f ca="1">f_nav_periodreturnrankingper(A3888,参数!$B$6,参数!$B$5,3)</f>
        <v>40.6779661016949</v>
      </c>
      <c r="Q3888" s="25">
        <f>f_return(A3888,1,参数!$B$1-365/2,参数!$B$1)</f>
        <v>9.70878255766832</v>
      </c>
      <c r="R3888" s="25">
        <f ca="1">f_return(A3888,1,参数!$B$4,参数!$B$1)</f>
        <v>5.81185167095524</v>
      </c>
      <c r="S3888" s="25">
        <f ca="1">f_return(A3888,1,参数!$B$6,参数!$B$1)</f>
        <v>4.4203449725676</v>
      </c>
      <c r="T3888" t="str">
        <f>f_info_investtype(A3888)</f>
        <v>混合债券型二级基金</v>
      </c>
      <c r="U3888" t="str">
        <f>f_info_fundmanager(A3888)</f>
        <v>杨超</v>
      </c>
      <c r="V3888">
        <f>f_info_manager_onthepostdays(A3888,1)</f>
        <v>8</v>
      </c>
      <c r="W3888" s="25">
        <f ca="1">f_return_1w(A3888,"0",参数!$B$2)</f>
        <v>-0.666111573688599</v>
      </c>
      <c r="X3888" s="25">
        <f>f_return_1m(A3888,"0",参数!$B$1)</f>
        <v>1.6304347826087</v>
      </c>
      <c r="Y3888" s="25">
        <f>f_return_3m(A3888,0,参数!$B$1)</f>
        <v>3.58697199369025</v>
      </c>
      <c r="Z3888" s="25">
        <f>f_return_6m(A3888,0,参数!B3887)</f>
        <v>2.9467654352683</v>
      </c>
      <c r="AA3888" t="str">
        <f>f_dq_status(A3888,参数!$B$1)</f>
        <v>开放申购|开放赎回</v>
      </c>
      <c r="AB3888" s="17">
        <f ca="1">f_risk_maxdownside(A3888,参数!$B$6,参数!$B$1)</f>
        <v>-12.1611154144074</v>
      </c>
      <c r="AC3888" s="17">
        <f ca="1">f_risk_maxdownside(A3888,参数!$B$4,参数!$B$1)</f>
        <v>-12.1611154144074</v>
      </c>
      <c r="AD3888" t="str">
        <f ca="1">f_risk_maxdownside_date(A3888,参数!$B$6,参数!$B$1)</f>
        <v>20190409-20190606</v>
      </c>
    </row>
    <row r="3889" spans="1:30">
      <c r="A3889" s="15" t="s">
        <v>3917</v>
      </c>
      <c r="B3889" t="str">
        <f>f_info_name(A3889)</f>
        <v>金元顺安宝石动力</v>
      </c>
      <c r="C3889" t="str">
        <f>f_info_setupdate(A3889)</f>
        <v>2007-08-15</v>
      </c>
      <c r="D3889" s="16">
        <f t="shared" si="60"/>
        <v>4912</v>
      </c>
      <c r="F3889" s="17">
        <f>f_netasset_total(A3889,参数!$B$1,100000000)</f>
        <v>0.898200091</v>
      </c>
      <c r="G3889" s="17">
        <f ca="1">f_nav_adjustedreturn(A3889,参数!$B$2,参数!$B$1)</f>
        <v>41.1143554591505</v>
      </c>
      <c r="H3889" s="17">
        <f ca="1">f_nav_periodreturnrankingper(A3889,参数!$B$2,参数!$B$1,3)</f>
        <v>87.0461236506379</v>
      </c>
      <c r="I3889" s="17">
        <f ca="1">f_nav_adjustedreturn(A3889,参数!$B$3,参数!$B$2)</f>
        <v>13.7753115264798</v>
      </c>
      <c r="J3889" s="17">
        <f ca="1">f_nav_periodreturnrankingper(A3889,参数!$B$3,参数!$B$2,3)</f>
        <v>96.4187327823691</v>
      </c>
      <c r="K3889" s="17">
        <f ca="1">f_nav_adjustedreturn(A3889,参数!$B$4,参数!$B$3)</f>
        <v>-16.0852871497427</v>
      </c>
      <c r="L3889" s="17">
        <f ca="1">f_nav_periodreturnrankingper(A3889,参数!$B$4,参数!$B$3,3)</f>
        <v>13.9175257731959</v>
      </c>
      <c r="M3889" s="17">
        <f ca="1">f_nav_adjustedreturn(A3889,参数!$B$5,参数!$B$4)</f>
        <v>24.6747967479675</v>
      </c>
      <c r="N3889" s="17">
        <f ca="1">f_nav_periodreturnrankingper(A3889,参数!$B$5,参数!$B$4,3)</f>
        <v>40.6614785992218</v>
      </c>
      <c r="O3889" s="17">
        <f ca="1">f_nav_adjustedreturn(A3889,参数!$B$6,参数!$B$5)</f>
        <v>-6.92031722054381</v>
      </c>
      <c r="P3889" s="17">
        <f ca="1">f_nav_periodreturnrankingper(A3889,参数!$B$6,参数!$B$5,3)</f>
        <v>83.0897703549061</v>
      </c>
      <c r="Q3889" s="25">
        <f>f_return(A3889,1,参数!$B$1-365/2,参数!$B$1)</f>
        <v>49.5422324590233</v>
      </c>
      <c r="R3889" s="25">
        <f ca="1">f_return(A3889,1,参数!$B$4,参数!$B$1)</f>
        <v>10.4366120165823</v>
      </c>
      <c r="S3889" s="25">
        <f ca="1">f_return(A3889,1,参数!$B$6,参数!$B$1)</f>
        <v>9.2489200816273</v>
      </c>
      <c r="T3889" t="str">
        <f>f_info_investtype(A3889)</f>
        <v>偏股混合型基金</v>
      </c>
      <c r="U3889" t="str">
        <f>f_info_fundmanager(A3889)</f>
        <v>闵杭,孔祥鹏</v>
      </c>
      <c r="V3889">
        <f>f_info_manager_onthepostdays(A3889,1)</f>
        <v>1945</v>
      </c>
      <c r="W3889" s="25">
        <f ca="1">f_return_1w(A3889,"0",参数!$B$2)</f>
        <v>-1.85589519650655</v>
      </c>
      <c r="X3889" s="25">
        <f>f_return_1m(A3889,"0",参数!$B$1)</f>
        <v>7.83275639720356</v>
      </c>
      <c r="Y3889" s="25">
        <f>f_return_3m(A3889,0,参数!$B$1)</f>
        <v>15.4746329408344</v>
      </c>
      <c r="Z3889" s="25">
        <f>f_return_6m(A3889,0,参数!B3888)</f>
        <v>22.7296826478831</v>
      </c>
      <c r="AA3889" t="str">
        <f>f_dq_status(A3889,参数!$B$1)</f>
        <v>开放申购|开放赎回</v>
      </c>
      <c r="AB3889" s="17">
        <f ca="1">f_risk_maxdownside(A3889,参数!$B$6,参数!$B$1)</f>
        <v>-21.5890850722311</v>
      </c>
      <c r="AC3889" s="17">
        <f ca="1">f_risk_maxdownside(A3889,参数!$B$4,参数!$B$1)</f>
        <v>-20.8329957053723</v>
      </c>
      <c r="AD3889" t="str">
        <f ca="1">f_risk_maxdownside_date(A3889,参数!$B$6,参数!$B$1)</f>
        <v>20180124-20190103</v>
      </c>
    </row>
    <row r="3890" spans="1:30">
      <c r="A3890" s="15" t="s">
        <v>3918</v>
      </c>
      <c r="B3890" t="str">
        <f>f_info_name(A3890)</f>
        <v>金元顺安成长动力</v>
      </c>
      <c r="C3890" t="str">
        <f>f_info_setupdate(A3890)</f>
        <v>2008-09-03</v>
      </c>
      <c r="D3890" s="16">
        <f t="shared" si="60"/>
        <v>4527</v>
      </c>
      <c r="F3890" s="17">
        <f>f_netasset_total(A3890,参数!$B$1,100000000)</f>
        <v>0.9573332388</v>
      </c>
      <c r="G3890" s="17">
        <f ca="1">f_nav_adjustedreturn(A3890,参数!$B$2,参数!$B$1)</f>
        <v>30.309862235224</v>
      </c>
      <c r="H3890" s="17">
        <f ca="1">f_nav_periodreturnrankingper(A3890,参数!$B$2,参数!$B$1,3)</f>
        <v>62.8904182106935</v>
      </c>
      <c r="I3890" s="17">
        <f ca="1">f_nav_adjustedreturn(A3890,参数!$B$3,参数!$B$2)</f>
        <v>53.7974683544304</v>
      </c>
      <c r="J3890" s="17">
        <f ca="1">f_nav_periodreturnrankingper(A3890,参数!$B$3,参数!$B$2,3)</f>
        <v>13.5451505016722</v>
      </c>
      <c r="K3890" s="17">
        <f ca="1">f_nav_adjustedreturn(A3890,参数!$B$4,参数!$B$3)</f>
        <v>-27.9197080291971</v>
      </c>
      <c r="L3890" s="17">
        <f ca="1">f_nav_periodreturnrankingper(A3890,参数!$B$4,参数!$B$3,3)</f>
        <v>90.6290115532734</v>
      </c>
      <c r="M3890" s="17">
        <f ca="1">f_nav_adjustedreturn(A3890,参数!$B$5,参数!$B$4)</f>
        <v>17.2008547008547</v>
      </c>
      <c r="N3890" s="17">
        <f ca="1">f_nav_periodreturnrankingper(A3890,参数!$B$5,参数!$B$4,3)</f>
        <v>28.5263987391647</v>
      </c>
      <c r="O3890" s="17">
        <f ca="1">f_nav_adjustedreturn(A3890,参数!$B$6,参数!$B$5)</f>
        <v>-14.777878513146</v>
      </c>
      <c r="P3890" s="17">
        <f ca="1">f_nav_periodreturnrankingper(A3890,参数!$B$6,参数!$B$5,3)</f>
        <v>97.4149659863945</v>
      </c>
      <c r="Q3890" s="25">
        <f>f_return(A3890,1,参数!$B$1-365/2,参数!$B$1)</f>
        <v>51.9975297795755</v>
      </c>
      <c r="R3890" s="25">
        <f ca="1">f_return(A3890,1,参数!$B$4,参数!$B$1)</f>
        <v>13.0313946362358</v>
      </c>
      <c r="S3890" s="25">
        <f ca="1">f_return(A3890,1,参数!$B$6,参数!$B$1)</f>
        <v>7.48831174739384</v>
      </c>
      <c r="T3890" t="str">
        <f>f_info_investtype(A3890)</f>
        <v>灵活配置型基金</v>
      </c>
      <c r="U3890" t="str">
        <f>f_info_fundmanager(A3890)</f>
        <v>贾丽杰</v>
      </c>
      <c r="V3890">
        <f>f_info_manager_onthepostdays(A3890,1)</f>
        <v>1053</v>
      </c>
      <c r="W3890" s="25">
        <f ca="1">f_return_1w(A3890,"0",参数!$B$2)</f>
        <v>2.61824324324326</v>
      </c>
      <c r="X3890" s="25">
        <f>f_return_1m(A3890,"0",参数!$B$1)</f>
        <v>11.2334801762114</v>
      </c>
      <c r="Y3890" s="25">
        <f>f_return_3m(A3890,0,参数!$B$1)</f>
        <v>23.4718826405868</v>
      </c>
      <c r="Z3890" s="25">
        <f>f_return_6m(A3890,0,参数!B3889)</f>
        <v>13.0068859984698</v>
      </c>
      <c r="AA3890" t="str">
        <f>f_dq_status(A3890,参数!$B$1)</f>
        <v>开放申购|开放赎回</v>
      </c>
      <c r="AB3890" s="17">
        <f ca="1">f_risk_maxdownside(A3890,参数!$B$6,参数!$B$1)</f>
        <v>-34.7136563876652</v>
      </c>
      <c r="AC3890" s="17">
        <f ca="1">f_risk_maxdownside(A3890,参数!$B$4,参数!$B$1)</f>
        <v>-32.6975476839237</v>
      </c>
      <c r="AD3890" t="str">
        <f ca="1">f_risk_maxdownside_date(A3890,参数!$B$6,参数!$B$1)</f>
        <v>20160223-20181227</v>
      </c>
    </row>
    <row r="3891" spans="1:30">
      <c r="A3891" s="15" t="s">
        <v>3919</v>
      </c>
      <c r="B3891" t="str">
        <f>f_info_name(A3891)</f>
        <v>金元顺安丰利</v>
      </c>
      <c r="C3891" t="str">
        <f>f_info_setupdate(A3891)</f>
        <v>2009-03-23</v>
      </c>
      <c r="D3891" s="16">
        <f t="shared" si="60"/>
        <v>4326</v>
      </c>
      <c r="F3891" s="17">
        <f>f_netasset_total(A3891,参数!$B$1,100000000)</f>
        <v>32.810386476</v>
      </c>
      <c r="G3891" s="17">
        <f ca="1">f_nav_adjustedreturn(A3891,参数!$B$2,参数!$B$1)</f>
        <v>5.20179372197309</v>
      </c>
      <c r="H3891" s="17">
        <f ca="1">f_nav_periodreturnrankingper(A3891,参数!$B$2,参数!$B$1,3)</f>
        <v>76.6037735849057</v>
      </c>
      <c r="I3891" s="17">
        <f ca="1">f_nav_adjustedreturn(A3891,参数!$B$3,参数!$B$2)</f>
        <v>8.67446393762183</v>
      </c>
      <c r="J3891" s="17">
        <f ca="1">f_nav_periodreturnrankingper(A3891,参数!$B$3,参数!$B$2,3)</f>
        <v>45.7446808510638</v>
      </c>
      <c r="K3891" s="17">
        <f ca="1">f_nav_adjustedreturn(A3891,参数!$B$4,参数!$B$3)</f>
        <v>-0.701357593502597</v>
      </c>
      <c r="L3891" s="17">
        <f ca="1">f_nav_periodreturnrankingper(A3891,参数!$B$4,参数!$B$3,3)</f>
        <v>56.0859188544153</v>
      </c>
      <c r="M3891" s="17">
        <f ca="1">f_nav_adjustedreturn(A3891,参数!$B$5,参数!$B$4)</f>
        <v>6.34615384615385</v>
      </c>
      <c r="N3891" s="17">
        <f ca="1">f_nav_periodreturnrankingper(A3891,参数!$B$5,参数!$B$4,3)</f>
        <v>25.1381215469613</v>
      </c>
      <c r="O3891" s="17">
        <f ca="1">f_nav_adjustedreturn(A3891,参数!$B$6,参数!$B$5)</f>
        <v>1.15126654157084</v>
      </c>
      <c r="P3891" s="17">
        <f ca="1">f_nav_periodreturnrankingper(A3891,参数!$B$6,参数!$B$5,3)</f>
        <v>55.9322033898305</v>
      </c>
      <c r="Q3891" s="25">
        <f>f_return(A3891,1,参数!$B$1-365/2,参数!$B$1)</f>
        <v>8.45003191421674</v>
      </c>
      <c r="R3891" s="25">
        <f ca="1">f_return(A3891,1,参数!$B$4,参数!$B$1)</f>
        <v>4.31527277138892</v>
      </c>
      <c r="S3891" s="25">
        <f ca="1">f_return(A3891,1,参数!$B$6,参数!$B$1)</f>
        <v>4.07427569512759</v>
      </c>
      <c r="T3891" t="str">
        <f>f_info_investtype(A3891)</f>
        <v>混合债券型二级基金</v>
      </c>
      <c r="U3891" t="str">
        <f>f_info_fundmanager(A3891)</f>
        <v>周博洋,张博</v>
      </c>
      <c r="V3891">
        <f>f_info_manager_onthepostdays(A3891,1)</f>
        <v>1112</v>
      </c>
      <c r="W3891" s="25">
        <f ca="1">f_return_1w(A3891,"0",参数!$B$2)</f>
        <v>0.269784172661856</v>
      </c>
      <c r="X3891" s="25">
        <f>f_return_1m(A3891,"0",参数!$B$1)</f>
        <v>2.17770034843206</v>
      </c>
      <c r="Y3891" s="25">
        <f>f_return_3m(A3891,0,参数!$B$1)</f>
        <v>2.98507462686566</v>
      </c>
      <c r="Z3891" s="25">
        <f>f_return_6m(A3891,0,参数!B3890)</f>
        <v>1.74216027874564</v>
      </c>
      <c r="AA3891" t="str">
        <f>f_dq_status(A3891,参数!$B$1)</f>
        <v>开放申购|开放赎回</v>
      </c>
      <c r="AB3891" s="17">
        <f ca="1">f_risk_maxdownside(A3891,参数!$B$6,参数!$B$1)</f>
        <v>-5.36796536796538</v>
      </c>
      <c r="AC3891" s="17">
        <f ca="1">f_risk_maxdownside(A3891,参数!$B$4,参数!$B$1)</f>
        <v>-5.36796536796538</v>
      </c>
      <c r="AD3891" t="str">
        <f ca="1">f_risk_maxdownside_date(A3891,参数!$B$6,参数!$B$1)</f>
        <v>20200226-20200401</v>
      </c>
    </row>
    <row r="3892" spans="1:30">
      <c r="A3892" s="15" t="s">
        <v>3920</v>
      </c>
      <c r="B3892" t="str">
        <f>f_info_name(A3892)</f>
        <v>金元顺安价值增长</v>
      </c>
      <c r="C3892" t="str">
        <f>f_info_setupdate(A3892)</f>
        <v>2009-09-11</v>
      </c>
      <c r="D3892" s="16">
        <f t="shared" si="60"/>
        <v>4154</v>
      </c>
      <c r="F3892" s="17">
        <f>f_netasset_total(A3892,参数!$B$1,100000000)</f>
        <v>0.3729808813</v>
      </c>
      <c r="G3892" s="17">
        <f ca="1">f_nav_adjustedreturn(A3892,参数!$B$2,参数!$B$1)</f>
        <v>39.8717948717949</v>
      </c>
      <c r="H3892" s="17">
        <f ca="1">f_nav_periodreturnrankingper(A3892,参数!$B$2,参数!$B$1,3)</f>
        <v>88.4200196270854</v>
      </c>
      <c r="I3892" s="17">
        <f ca="1">f_nav_adjustedreturn(A3892,参数!$B$3,参数!$B$2)</f>
        <v>44.177449168207</v>
      </c>
      <c r="J3892" s="17">
        <f ca="1">f_nav_periodreturnrankingper(A3892,参数!$B$3,参数!$B$2,3)</f>
        <v>46.831955922865</v>
      </c>
      <c r="K3892" s="17">
        <f ca="1">f_nav_adjustedreturn(A3892,参数!$B$4,参数!$B$3)</f>
        <v>-25.5845942228336</v>
      </c>
      <c r="L3892" s="17">
        <f ca="1">f_nav_periodreturnrankingper(A3892,参数!$B$4,参数!$B$3,3)</f>
        <v>59.106529209622</v>
      </c>
      <c r="M3892" s="17">
        <f ca="1">f_nav_adjustedreturn(A3892,参数!$B$5,参数!$B$4)</f>
        <v>-22.8723404255319</v>
      </c>
      <c r="N3892" s="17">
        <f ca="1">f_nav_periodreturnrankingper(A3892,参数!$B$5,参数!$B$4,3)</f>
        <v>99.6108949416342</v>
      </c>
      <c r="O3892" s="17">
        <f ca="1">f_nav_adjustedreturn(A3892,参数!$B$6,参数!$B$5)</f>
        <v>-9.60614793467819</v>
      </c>
      <c r="P3892" s="17">
        <f ca="1">f_nav_periodreturnrankingper(A3892,参数!$B$6,参数!$B$5,3)</f>
        <v>87.2651356993737</v>
      </c>
      <c r="Q3892" s="25">
        <f>f_return(A3892,1,参数!$B$1-365/2,参数!$B$1)</f>
        <v>59.2091045085441</v>
      </c>
      <c r="R3892" s="25">
        <f ca="1">f_return(A3892,1,参数!$B$4,参数!$B$1)</f>
        <v>14.4747833551167</v>
      </c>
      <c r="S3892" s="25">
        <f ca="1">f_return(A3892,1,参数!$B$6,参数!$B$1)</f>
        <v>0.941637006945784</v>
      </c>
      <c r="T3892" t="str">
        <f>f_info_investtype(A3892)</f>
        <v>偏股混合型基金</v>
      </c>
      <c r="U3892" t="str">
        <f>f_info_fundmanager(A3892)</f>
        <v>贾丽杰</v>
      </c>
      <c r="V3892">
        <f>f_info_manager_onthepostdays(A3892,1)</f>
        <v>1053</v>
      </c>
      <c r="W3892" s="25">
        <f ca="1">f_return_1w(A3892,"0",参数!$B$2)</f>
        <v>2.9023746701847</v>
      </c>
      <c r="X3892" s="25">
        <f>f_return_1m(A3892,"0",参数!$B$1)</f>
        <v>12.82316442606</v>
      </c>
      <c r="Y3892" s="25">
        <f>f_return_3m(A3892,0,参数!$B$1)</f>
        <v>24.971363115693</v>
      </c>
      <c r="Z3892" s="25">
        <f>f_return_6m(A3892,0,参数!B3891)</f>
        <v>14.4552319309601</v>
      </c>
      <c r="AA3892" t="str">
        <f>f_dq_status(A3892,参数!$B$1)</f>
        <v>开放申购|开放赎回</v>
      </c>
      <c r="AB3892" s="17">
        <f ca="1">f_risk_maxdownside(A3892,参数!$B$6,参数!$B$1)</f>
        <v>-56.8994889267462</v>
      </c>
      <c r="AC3892" s="17">
        <f ca="1">f_risk_maxdownside(A3892,参数!$B$4,参数!$B$1)</f>
        <v>-30.2068965517241</v>
      </c>
      <c r="AD3892" t="str">
        <f ca="1">f_risk_maxdownside_date(A3892,参数!$B$6,参数!$B$1)</f>
        <v>20160722-20181227</v>
      </c>
    </row>
    <row r="3893" spans="1:30">
      <c r="A3893" s="15" t="s">
        <v>3921</v>
      </c>
      <c r="B3893" t="str">
        <f>f_info_name(A3893)</f>
        <v>金元顺安消费主题</v>
      </c>
      <c r="C3893" t="str">
        <f>f_info_setupdate(A3893)</f>
        <v>2010-09-15</v>
      </c>
      <c r="D3893" s="16">
        <f t="shared" si="60"/>
        <v>3785</v>
      </c>
      <c r="F3893" s="17">
        <f>f_netasset_total(A3893,参数!$B$1,100000000)</f>
        <v>1.8736720657</v>
      </c>
      <c r="G3893" s="17">
        <f ca="1">f_nav_adjustedreturn(A3893,参数!$B$2,参数!$B$1)</f>
        <v>58.1415174765558</v>
      </c>
      <c r="H3893" s="17">
        <f ca="1">f_nav_periodreturnrankingper(A3893,参数!$B$2,参数!$B$1,3)</f>
        <v>64.4749754661433</v>
      </c>
      <c r="I3893" s="17">
        <f ca="1">f_nav_adjustedreturn(A3893,参数!$B$3,参数!$B$2)</f>
        <v>32.6923076923077</v>
      </c>
      <c r="J3893" s="17">
        <f ca="1">f_nav_periodreturnrankingper(A3893,参数!$B$3,参数!$B$2,3)</f>
        <v>70.2479338842975</v>
      </c>
      <c r="K3893" s="17">
        <f ca="1">f_nav_adjustedreturn(A3893,参数!$B$4,参数!$B$3)</f>
        <v>-27.9543602281989</v>
      </c>
      <c r="L3893" s="17">
        <f ca="1">f_nav_periodreturnrankingper(A3893,参数!$B$4,参数!$B$3,3)</f>
        <v>71.1340206185567</v>
      </c>
      <c r="M3893" s="17">
        <f ca="1">f_nav_adjustedreturn(A3893,参数!$B$5,参数!$B$4)</f>
        <v>43.4225844004657</v>
      </c>
      <c r="N3893" s="17">
        <f ca="1">f_nav_periodreturnrankingper(A3893,参数!$B$5,参数!$B$4,3)</f>
        <v>8.17120622568093</v>
      </c>
      <c r="O3893" s="17">
        <f ca="1">f_nav_adjustedreturn(A3893,参数!$B$6,参数!$B$5)</f>
        <v>-7.42734122712595</v>
      </c>
      <c r="P3893" s="17">
        <f ca="1">f_nav_periodreturnrankingper(A3893,参数!$B$6,参数!$B$5,3)</f>
        <v>83.9248434237996</v>
      </c>
      <c r="Q3893" s="25">
        <f>f_return(A3893,1,参数!$B$1-365/2,参数!$B$1)</f>
        <v>92.613902624902</v>
      </c>
      <c r="R3893" s="25">
        <f ca="1">f_return(A3893,1,参数!$B$4,参数!$B$1)</f>
        <v>14.7568252078452</v>
      </c>
      <c r="S3893" s="25">
        <f ca="1">f_return(A3893,1,参数!$B$6,参数!$B$1)</f>
        <v>14.8153321939496</v>
      </c>
      <c r="T3893" t="str">
        <f>f_info_investtype(A3893)</f>
        <v>偏股混合型基金</v>
      </c>
      <c r="U3893" t="str">
        <f>f_info_fundmanager(A3893)</f>
        <v>闵杭</v>
      </c>
      <c r="V3893">
        <f>f_info_manager_onthepostdays(A3893,1)</f>
        <v>1945</v>
      </c>
      <c r="W3893" s="25">
        <f ca="1">f_return_1w(A3893,"0",参数!$B$2)</f>
        <v>-5.25040387722132</v>
      </c>
      <c r="X3893" s="25">
        <f>f_return_1m(A3893,"0",参数!$B$1)</f>
        <v>12.0845921450151</v>
      </c>
      <c r="Y3893" s="25">
        <f>f_return_3m(A3893,0,参数!$B$1)</f>
        <v>19.4462330972312</v>
      </c>
      <c r="Z3893" s="25">
        <f>f_return_6m(A3893,0,参数!B3892)</f>
        <v>35.966149506347</v>
      </c>
      <c r="AA3893" t="str">
        <f>f_dq_status(A3893,参数!$B$1)</f>
        <v>暂停大额申购|开放赎回</v>
      </c>
      <c r="AB3893" s="17">
        <f ca="1">f_risk_maxdownside(A3893,参数!$B$6,参数!$B$1)</f>
        <v>-35.2707006369427</v>
      </c>
      <c r="AC3893" s="17">
        <f ca="1">f_risk_maxdownside(A3893,参数!$B$4,参数!$B$1)</f>
        <v>-34.0097402597403</v>
      </c>
      <c r="AD3893" t="str">
        <f ca="1">f_risk_maxdownside_date(A3893,参数!$B$6,参数!$B$1)</f>
        <v>20180124-20190103</v>
      </c>
    </row>
    <row r="3894" spans="1:30">
      <c r="A3894" s="15" t="s">
        <v>3922</v>
      </c>
      <c r="B3894" t="str">
        <f>f_info_name(A3894)</f>
        <v>金元顺安优质精选A</v>
      </c>
      <c r="C3894" t="str">
        <f>f_info_setupdate(A3894)</f>
        <v>2011-08-16</v>
      </c>
      <c r="D3894" s="16">
        <f t="shared" si="60"/>
        <v>3450</v>
      </c>
      <c r="F3894" s="17">
        <f>f_netasset_total(A3894,参数!$B$1,100000000)</f>
        <v>2.0053076444</v>
      </c>
      <c r="G3894" s="17">
        <f ca="1">f_nav_adjustedreturn(A3894,参数!$B$2,参数!$B$1)</f>
        <v>58.2256675279931</v>
      </c>
      <c r="H3894" s="17">
        <f ca="1">f_nav_periodreturnrankingper(A3894,参数!$B$2,参数!$B$1,3)</f>
        <v>36.6331392271043</v>
      </c>
      <c r="I3894" s="17">
        <f ca="1">f_nav_adjustedreturn(A3894,参数!$B$3,参数!$B$2)</f>
        <v>21.4435146443515</v>
      </c>
      <c r="J3894" s="17">
        <f ca="1">f_nav_periodreturnrankingper(A3894,参数!$B$3,参数!$B$2,3)</f>
        <v>56.4102564102564</v>
      </c>
      <c r="K3894" s="17">
        <f ca="1">f_nav_adjustedreturn(A3894,参数!$B$4,参数!$B$3)</f>
        <v>-18.0102915951973</v>
      </c>
      <c r="L3894" s="17">
        <f ca="1">f_nav_periodreturnrankingper(A3894,参数!$B$4,参数!$B$3,3)</f>
        <v>58.9216944801027</v>
      </c>
      <c r="M3894" s="17">
        <f ca="1">f_nav_adjustedreturn(A3894,参数!$B$5,参数!$B$4)</f>
        <v>10.4068117313151</v>
      </c>
      <c r="N3894" s="17">
        <f ca="1">f_nav_periodreturnrankingper(A3894,参数!$B$5,参数!$B$4,3)</f>
        <v>50.0394011032309</v>
      </c>
      <c r="O3894" s="17">
        <f ca="1">f_nav_adjustedreturn(A3894,参数!$B$6,参数!$B$5)</f>
        <v>-0.283018867924537</v>
      </c>
      <c r="P3894" s="17">
        <f ca="1">f_nav_periodreturnrankingper(A3894,参数!$B$6,参数!$B$5,3)</f>
        <v>77.1428571428572</v>
      </c>
      <c r="Q3894" s="25">
        <f>f_return(A3894,1,参数!$B$1-365/2,参数!$B$1)</f>
        <v>71.1683612468504</v>
      </c>
      <c r="R3894" s="25">
        <f ca="1">f_return(A3894,1,参数!$B$4,参数!$B$1)</f>
        <v>16.3438672490995</v>
      </c>
      <c r="S3894" s="25">
        <f ca="1">f_return(A3894,1,参数!$B$6,参数!$B$1)</f>
        <v>11.6113535628068</v>
      </c>
      <c r="T3894" t="str">
        <f>f_info_investtype(A3894)</f>
        <v>灵活配置型基金</v>
      </c>
      <c r="U3894" t="str">
        <f>f_info_fundmanager(A3894)</f>
        <v>周博洋,张博</v>
      </c>
      <c r="V3894">
        <f>f_info_manager_onthepostdays(A3894,1)</f>
        <v>1112</v>
      </c>
      <c r="W3894" s="25">
        <f ca="1">f_return_1w(A3894,"0",参数!$B$2)</f>
        <v>-1.6934801016088</v>
      </c>
      <c r="X3894" s="25">
        <f>f_return_1m(A3894,"0",参数!$B$1)</f>
        <v>11.1312764670296</v>
      </c>
      <c r="Y3894" s="25">
        <f>f_return_3m(A3894,0,参数!$B$1)</f>
        <v>27.1280276816609</v>
      </c>
      <c r="Z3894" s="25">
        <f>f_return_6m(A3894,0,参数!B3893)</f>
        <v>24.1683638832315</v>
      </c>
      <c r="AA3894" t="str">
        <f>f_dq_status(A3894,参数!$B$1)</f>
        <v>开放申购|开放赎回</v>
      </c>
      <c r="AB3894" s="17">
        <f ca="1">f_risk_maxdownside(A3894,参数!$B$6,参数!$B$1)</f>
        <v>-23.728813559322</v>
      </c>
      <c r="AC3894" s="17">
        <f ca="1">f_risk_maxdownside(A3894,参数!$B$4,参数!$B$1)</f>
        <v>-22.879177377892</v>
      </c>
      <c r="AD3894" t="str">
        <f ca="1">f_risk_maxdownside_date(A3894,参数!$B$6,参数!$B$1)</f>
        <v>20171114-20181227</v>
      </c>
    </row>
    <row r="3895" spans="1:30">
      <c r="A3895" s="15" t="s">
        <v>3923</v>
      </c>
      <c r="B3895" t="str">
        <f>f_info_name(A3895)</f>
        <v>华商领先企业</v>
      </c>
      <c r="C3895" t="str">
        <f>f_info_setupdate(A3895)</f>
        <v>2007-05-15</v>
      </c>
      <c r="D3895" s="16">
        <f t="shared" si="60"/>
        <v>5004</v>
      </c>
      <c r="F3895" s="17">
        <f>f_netasset_total(A3895,参数!$B$1,100000000)</f>
        <v>15.0548877223</v>
      </c>
      <c r="G3895" s="17">
        <f ca="1">f_nav_adjustedreturn(A3895,参数!$B$2,参数!$B$1)</f>
        <v>18.6035404466922</v>
      </c>
      <c r="H3895" s="17">
        <f ca="1">f_nav_periodreturnrankingper(A3895,参数!$B$2,参数!$B$1,3)</f>
        <v>97.8410206084396</v>
      </c>
      <c r="I3895" s="17">
        <f ca="1">f_nav_adjustedreturn(A3895,参数!$B$3,参数!$B$2)</f>
        <v>29.5709672458865</v>
      </c>
      <c r="J3895" s="17">
        <f ca="1">f_nav_periodreturnrankingper(A3895,参数!$B$3,参数!$B$2,3)</f>
        <v>76.0330578512397</v>
      </c>
      <c r="K3895" s="17">
        <f ca="1">f_nav_adjustedreturn(A3895,参数!$B$4,参数!$B$3)</f>
        <v>-28.3731688511951</v>
      </c>
      <c r="L3895" s="17">
        <f ca="1">f_nav_periodreturnrankingper(A3895,参数!$B$4,参数!$B$3,3)</f>
        <v>73.1958762886598</v>
      </c>
      <c r="M3895" s="17">
        <f ca="1">f_nav_adjustedreturn(A3895,参数!$B$5,参数!$B$4)</f>
        <v>-0.774686306601201</v>
      </c>
      <c r="N3895" s="17">
        <f ca="1">f_nav_periodreturnrankingper(A3895,参数!$B$5,参数!$B$4,3)</f>
        <v>93.3852140077821</v>
      </c>
      <c r="O3895" s="17">
        <f ca="1">f_nav_adjustedreturn(A3895,参数!$B$6,参数!$B$5)</f>
        <v>8.13487385050696</v>
      </c>
      <c r="P3895" s="17">
        <f ca="1">f_nav_periodreturnrankingper(A3895,参数!$B$6,参数!$B$5,3)</f>
        <v>31.5240083507307</v>
      </c>
      <c r="Q3895" s="25">
        <f>f_return(A3895,1,参数!$B$1-365/2,参数!$B$1)</f>
        <v>7.1508885079548</v>
      </c>
      <c r="R3895" s="25">
        <f ca="1">f_return(A3895,1,参数!$B$4,参数!$B$1)</f>
        <v>3.24785090724453</v>
      </c>
      <c r="S3895" s="25">
        <f ca="1">f_return(A3895,1,参数!$B$6,参数!$B$1)</f>
        <v>3.33051051066811</v>
      </c>
      <c r="T3895" t="str">
        <f>f_info_investtype(A3895)</f>
        <v>偏股混合型基金</v>
      </c>
      <c r="U3895" t="str">
        <f>f_info_fundmanager(A3895)</f>
        <v>吴昊</v>
      </c>
      <c r="V3895">
        <f>f_info_manager_onthepostdays(A3895,1)</f>
        <v>22</v>
      </c>
      <c r="W3895" s="25">
        <f ca="1">f_return_1w(A3895,"0",参数!$B$2)</f>
        <v>-1.65732959850607</v>
      </c>
      <c r="X3895" s="25">
        <f>f_return_1m(A3895,"0",参数!$B$1)</f>
        <v>7.28767123287672</v>
      </c>
      <c r="Y3895" s="25">
        <f>f_return_3m(A3895,0,参数!$B$1)</f>
        <v>7.05303444505194</v>
      </c>
      <c r="Z3895" s="25">
        <f>f_return_6m(A3895,0,参数!B3894)</f>
        <v>-2.63184949110723</v>
      </c>
      <c r="AA3895" t="str">
        <f>f_dq_status(A3895,参数!$B$1)</f>
        <v>开放申购|开放赎回</v>
      </c>
      <c r="AB3895" s="17">
        <f ca="1">f_risk_maxdownside(A3895,参数!$B$6,参数!$B$1)</f>
        <v>-39.9547836810194</v>
      </c>
      <c r="AC3895" s="17">
        <f ca="1">f_risk_maxdownside(A3895,参数!$B$4,参数!$B$1)</f>
        <v>-35.7488453925665</v>
      </c>
      <c r="AD3895" t="str">
        <f ca="1">f_risk_maxdownside_date(A3895,参数!$B$6,参数!$B$1)</f>
        <v>20161123-20181018</v>
      </c>
    </row>
    <row r="3896" spans="1:30">
      <c r="A3896" s="15" t="s">
        <v>3924</v>
      </c>
      <c r="B3896" t="str">
        <f>f_info_name(A3896)</f>
        <v>华商盛世成长</v>
      </c>
      <c r="C3896" t="str">
        <f>f_info_setupdate(A3896)</f>
        <v>2008-09-23</v>
      </c>
      <c r="D3896" s="16">
        <f t="shared" si="60"/>
        <v>4507</v>
      </c>
      <c r="F3896" s="17">
        <f>f_netasset_total(A3896,参数!$B$1,100000000)</f>
        <v>23.9314405754</v>
      </c>
      <c r="G3896" s="17">
        <f ca="1">f_nav_adjustedreturn(A3896,参数!$B$2,参数!$B$1)</f>
        <v>41.2364273204904</v>
      </c>
      <c r="H3896" s="17">
        <f ca="1">f_nav_periodreturnrankingper(A3896,参数!$B$2,参数!$B$1,3)</f>
        <v>86.8498527968597</v>
      </c>
      <c r="I3896" s="17">
        <f ca="1">f_nav_adjustedreturn(A3896,参数!$B$3,参数!$B$2)</f>
        <v>35.9718054960232</v>
      </c>
      <c r="J3896" s="17">
        <f ca="1">f_nav_periodreturnrankingper(A3896,参数!$B$3,参数!$B$2,3)</f>
        <v>63.3608815426997</v>
      </c>
      <c r="K3896" s="17">
        <f ca="1">f_nav_adjustedreturn(A3896,参数!$B$4,参数!$B$3)</f>
        <v>-12.1868596043662</v>
      </c>
      <c r="L3896" s="17">
        <f ca="1">f_nav_periodreturnrankingper(A3896,参数!$B$4,参数!$B$3,3)</f>
        <v>5.15463917525773</v>
      </c>
      <c r="M3896" s="17">
        <f ca="1">f_nav_adjustedreturn(A3896,参数!$B$5,参数!$B$4)</f>
        <v>4.5315637824151</v>
      </c>
      <c r="N3896" s="17">
        <f ca="1">f_nav_periodreturnrankingper(A3896,参数!$B$5,参数!$B$4,3)</f>
        <v>86.3813229571984</v>
      </c>
      <c r="O3896" s="17">
        <f ca="1">f_nav_adjustedreturn(A3896,参数!$B$6,参数!$B$5)</f>
        <v>-17.6449547519405</v>
      </c>
      <c r="P3896" s="17">
        <f ca="1">f_nav_periodreturnrankingper(A3896,参数!$B$6,参数!$B$5,3)</f>
        <v>98.3298538622129</v>
      </c>
      <c r="Q3896" s="25">
        <f>f_return(A3896,1,参数!$B$1-365/2,参数!$B$1)</f>
        <v>70.0542466224999</v>
      </c>
      <c r="R3896" s="25">
        <f ca="1">f_return(A3896,1,参数!$B$4,参数!$B$1)</f>
        <v>19.0097857959421</v>
      </c>
      <c r="S3896" s="25">
        <f ca="1">f_return(A3896,1,参数!$B$6,参数!$B$1)</f>
        <v>7.59141744049003</v>
      </c>
      <c r="T3896" t="str">
        <f>f_info_investtype(A3896)</f>
        <v>偏股混合型基金</v>
      </c>
      <c r="U3896" t="str">
        <f>f_info_fundmanager(A3896)</f>
        <v>周海栋</v>
      </c>
      <c r="V3896">
        <f>f_info_manager_onthepostdays(A3896,1)</f>
        <v>1148</v>
      </c>
      <c r="W3896" s="25">
        <f ca="1">f_return_1w(A3896,"0",参数!$B$2)</f>
        <v>-3.16453549503104</v>
      </c>
      <c r="X3896" s="25">
        <f>f_return_1m(A3896,"0",参数!$B$1)</f>
        <v>7.27055067837192</v>
      </c>
      <c r="Y3896" s="25">
        <f>f_return_3m(A3896,0,参数!$B$1)</f>
        <v>24.492127199753</v>
      </c>
      <c r="Z3896" s="25">
        <f>f_return_6m(A3896,0,参数!B3895)</f>
        <v>18.7260076775432</v>
      </c>
      <c r="AA3896" t="str">
        <f>f_dq_status(A3896,参数!$B$1)</f>
        <v>开放申购|开放赎回</v>
      </c>
      <c r="AB3896" s="17">
        <f ca="1">f_risk_maxdownside(A3896,参数!$B$6,参数!$B$1)</f>
        <v>-30.3976395512403</v>
      </c>
      <c r="AC3896" s="17">
        <f ca="1">f_risk_maxdownside(A3896,参数!$B$4,参数!$B$1)</f>
        <v>-26.3041267073525</v>
      </c>
      <c r="AD3896" t="str">
        <f ca="1">f_risk_maxdownside_date(A3896,参数!$B$6,参数!$B$1)</f>
        <v>20160415-20190103</v>
      </c>
    </row>
    <row r="3897" spans="1:30">
      <c r="A3897" s="15" t="s">
        <v>3925</v>
      </c>
      <c r="B3897" t="str">
        <f>f_info_name(A3897)</f>
        <v>华商动态阿尔法</v>
      </c>
      <c r="C3897" t="str">
        <f>f_info_setupdate(A3897)</f>
        <v>2009-11-24</v>
      </c>
      <c r="D3897" s="16">
        <f t="shared" si="60"/>
        <v>4080</v>
      </c>
      <c r="F3897" s="17">
        <f>f_netasset_total(A3897,参数!$B$1,100000000)</f>
        <v>6.0489014696</v>
      </c>
      <c r="G3897" s="17">
        <f ca="1">f_nav_adjustedreturn(A3897,参数!$B$2,参数!$B$1)</f>
        <v>65.6274356975838</v>
      </c>
      <c r="H3897" s="17">
        <f ca="1">f_nav_periodreturnrankingper(A3897,参数!$B$2,参数!$B$1,3)</f>
        <v>28.851244044468</v>
      </c>
      <c r="I3897" s="17">
        <f ca="1">f_nav_adjustedreturn(A3897,参数!$B$3,参数!$B$2)</f>
        <v>27.6832469728765</v>
      </c>
      <c r="J3897" s="17">
        <f ca="1">f_nav_periodreturnrankingper(A3897,参数!$B$3,参数!$B$2,3)</f>
        <v>47.3244147157191</v>
      </c>
      <c r="K3897" s="17">
        <f ca="1">f_nav_adjustedreturn(A3897,参数!$B$4,参数!$B$3)</f>
        <v>-22.4252491694352</v>
      </c>
      <c r="L3897" s="17">
        <f ca="1">f_nav_periodreturnrankingper(A3897,参数!$B$4,参数!$B$3,3)</f>
        <v>75.4172015404365</v>
      </c>
      <c r="M3897" s="17">
        <f ca="1">f_nav_adjustedreturn(A3897,参数!$B$5,参数!$B$4)</f>
        <v>-22.279792746114</v>
      </c>
      <c r="N3897" s="17">
        <f ca="1">f_nav_periodreturnrankingper(A3897,参数!$B$5,参数!$B$4,3)</f>
        <v>99.7635933806147</v>
      </c>
      <c r="O3897" s="17">
        <f ca="1">f_nav_adjustedreturn(A3897,参数!$B$6,参数!$B$5)</f>
        <v>2.78637770897832</v>
      </c>
      <c r="P3897" s="17">
        <f ca="1">f_nav_periodreturnrankingper(A3897,参数!$B$6,参数!$B$5,3)</f>
        <v>54.0136054421769</v>
      </c>
      <c r="Q3897" s="25">
        <f>f_return(A3897,1,参数!$B$1-365/2,参数!$B$1)</f>
        <v>63.7990537157847</v>
      </c>
      <c r="R3897" s="25">
        <f ca="1">f_return(A3897,1,参数!$B$4,参数!$B$1)</f>
        <v>17.9225358821273</v>
      </c>
      <c r="S3897" s="25">
        <f ca="1">f_return(A3897,1,参数!$B$6,参数!$B$1)</f>
        <v>5.5492252043766</v>
      </c>
      <c r="T3897" t="str">
        <f>f_info_investtype(A3897)</f>
        <v>灵活配置型基金</v>
      </c>
      <c r="U3897" t="str">
        <f>f_info_fundmanager(A3897)</f>
        <v>邓默</v>
      </c>
      <c r="V3897">
        <f>f_info_manager_onthepostdays(A3897,1)</f>
        <v>1084</v>
      </c>
      <c r="W3897" s="25">
        <f ca="1">f_return_1w(A3897,"0",参数!$B$2)</f>
        <v>-0.0778816199377116</v>
      </c>
      <c r="X3897" s="25">
        <f>f_return_1m(A3897,"0",参数!$B$1)</f>
        <v>12.5529661016949</v>
      </c>
      <c r="Y3897" s="25">
        <f>f_return_3m(A3897,0,参数!$B$1)</f>
        <v>21.3592233009709</v>
      </c>
      <c r="Z3897" s="25">
        <f>f_return_6m(A3897,0,参数!B3896)</f>
        <v>25.4207777132908</v>
      </c>
      <c r="AA3897" t="str">
        <f>f_dq_status(A3897,参数!$B$1)</f>
        <v>开放申购|开放赎回</v>
      </c>
      <c r="AB3897" s="17">
        <f ca="1">f_risk_maxdownside(A3897,参数!$B$6,参数!$B$1)</f>
        <v>-47.6556495003843</v>
      </c>
      <c r="AC3897" s="17">
        <f ca="1">f_risk_maxdownside(A3897,参数!$B$4,参数!$B$1)</f>
        <v>-24.9586776859504</v>
      </c>
      <c r="AD3897" t="str">
        <f ca="1">f_risk_maxdownside_date(A3897,参数!$B$6,参数!$B$1)</f>
        <v>20160705-20190103</v>
      </c>
    </row>
    <row r="3898" spans="1:30">
      <c r="A3898" s="15" t="s">
        <v>3926</v>
      </c>
      <c r="B3898" t="str">
        <f>f_info_name(A3898)</f>
        <v>华商产业升级</v>
      </c>
      <c r="C3898" t="str">
        <f>f_info_setupdate(A3898)</f>
        <v>2010-06-18</v>
      </c>
      <c r="D3898" s="16">
        <f t="shared" si="60"/>
        <v>3874</v>
      </c>
      <c r="F3898" s="17">
        <f>f_netasset_total(A3898,参数!$B$1,100000000)</f>
        <v>1.4789278031</v>
      </c>
      <c r="G3898" s="17">
        <f ca="1">f_nav_adjustedreturn(A3898,参数!$B$2,参数!$B$1)</f>
        <v>64.8627450980392</v>
      </c>
      <c r="H3898" s="17">
        <f ca="1">f_nav_periodreturnrankingper(A3898,参数!$B$2,参数!$B$1,3)</f>
        <v>54.4651619234544</v>
      </c>
      <c r="I3898" s="17">
        <f ca="1">f_nav_adjustedreturn(A3898,参数!$B$3,参数!$B$2)</f>
        <v>43.2584269662921</v>
      </c>
      <c r="J3898" s="17">
        <f ca="1">f_nav_periodreturnrankingper(A3898,参数!$B$3,参数!$B$2,3)</f>
        <v>48.4848484848485</v>
      </c>
      <c r="K3898" s="17">
        <f ca="1">f_nav_adjustedreturn(A3898,参数!$B$4,参数!$B$3)</f>
        <v>-32.0610687022901</v>
      </c>
      <c r="L3898" s="17">
        <f ca="1">f_nav_periodreturnrankingper(A3898,参数!$B$4,参数!$B$3,3)</f>
        <v>87.6288659793814</v>
      </c>
      <c r="M3898" s="17">
        <f ca="1">f_nav_adjustedreturn(A3898,参数!$B$5,参数!$B$4)</f>
        <v>22.1189591078067</v>
      </c>
      <c r="N3898" s="17">
        <f ca="1">f_nav_periodreturnrankingper(A3898,参数!$B$5,参数!$B$4,3)</f>
        <v>47.2762645914397</v>
      </c>
      <c r="O3898" s="17">
        <f ca="1">f_nav_adjustedreturn(A3898,参数!$B$6,参数!$B$5)</f>
        <v>10.754704730832</v>
      </c>
      <c r="P3898" s="17">
        <f ca="1">f_nav_periodreturnrankingper(A3898,参数!$B$6,参数!$B$5,3)</f>
        <v>23.5908141962422</v>
      </c>
      <c r="Q3898" s="25">
        <f>f_return(A3898,1,参数!$B$1-365/2,参数!$B$1)</f>
        <v>50.770262003723</v>
      </c>
      <c r="R3898" s="25">
        <f ca="1">f_return(A3898,1,参数!$B$4,参数!$B$1)</f>
        <v>17.0553714635147</v>
      </c>
      <c r="S3898" s="25">
        <f ca="1">f_return(A3898,1,参数!$B$6,参数!$B$1)</f>
        <v>16.5846025579499</v>
      </c>
      <c r="T3898" t="str">
        <f>f_info_investtype(A3898)</f>
        <v>偏股混合型基金</v>
      </c>
      <c r="U3898" t="str">
        <f>f_info_fundmanager(A3898)</f>
        <v>彭欣杨</v>
      </c>
      <c r="V3898">
        <f>f_info_manager_onthepostdays(A3898,1)</f>
        <v>1651</v>
      </c>
      <c r="W3898" s="25">
        <f ca="1">f_return_1w(A3898,"0",参数!$B$2)</f>
        <v>-1.08611326609775</v>
      </c>
      <c r="X3898" s="25">
        <f>f_return_1m(A3898,"0",参数!$B$1)</f>
        <v>11.8085106382979</v>
      </c>
      <c r="Y3898" s="25">
        <f>f_return_3m(A3898,0,参数!$B$1)</f>
        <v>26.9323671497585</v>
      </c>
      <c r="Z3898" s="25">
        <f>f_return_6m(A3898,0,参数!B3897)</f>
        <v>16.4459161147903</v>
      </c>
      <c r="AA3898" t="str">
        <f>f_dq_status(A3898,参数!$B$1)</f>
        <v>开放申购|开放赎回</v>
      </c>
      <c r="AB3898" s="17">
        <f ca="1">f_risk_maxdownside(A3898,参数!$B$6,参数!$B$1)</f>
        <v>-36.8895567242675</v>
      </c>
      <c r="AC3898" s="17">
        <f ca="1">f_risk_maxdownside(A3898,参数!$B$4,参数!$B$1)</f>
        <v>-36.0730593607306</v>
      </c>
      <c r="AD3898" t="str">
        <f ca="1">f_risk_maxdownside_date(A3898,参数!$B$6,参数!$B$1)</f>
        <v>20171114-20190103</v>
      </c>
    </row>
    <row r="3899" spans="1:30">
      <c r="A3899" s="15" t="s">
        <v>3927</v>
      </c>
      <c r="B3899" t="str">
        <f>f_info_name(A3899)</f>
        <v>华商稳健双利A</v>
      </c>
      <c r="C3899" t="str">
        <f>f_info_setupdate(A3899)</f>
        <v>2010-08-09</v>
      </c>
      <c r="D3899" s="16">
        <f t="shared" si="60"/>
        <v>3822</v>
      </c>
      <c r="F3899" s="17">
        <f>f_netasset_total(A3899,参数!$B$1,100000000)</f>
        <v>0.5931433307</v>
      </c>
      <c r="G3899" s="17">
        <f ca="1">f_nav_adjustedreturn(A3899,参数!$B$2,参数!$B$1)</f>
        <v>12.1536523929471</v>
      </c>
      <c r="H3899" s="17">
        <f ca="1">f_nav_periodreturnrankingper(A3899,参数!$B$2,参数!$B$1,3)</f>
        <v>36.4150943396226</v>
      </c>
      <c r="I3899" s="17">
        <f ca="1">f_nav_adjustedreturn(A3899,参数!$B$3,参数!$B$2)</f>
        <v>13.2667617689016</v>
      </c>
      <c r="J3899" s="17">
        <f ca="1">f_nav_periodreturnrankingper(A3899,参数!$B$3,参数!$B$2,3)</f>
        <v>21.9148936170213</v>
      </c>
      <c r="K3899" s="17">
        <f ca="1">f_nav_adjustedreturn(A3899,参数!$B$4,参数!$B$3)</f>
        <v>-7.7024358130349</v>
      </c>
      <c r="L3899" s="17">
        <f ca="1">f_nav_periodreturnrankingper(A3899,参数!$B$4,参数!$B$3,3)</f>
        <v>88.5441527446301</v>
      </c>
      <c r="M3899" s="17">
        <f ca="1">f_nav_adjustedreturn(A3899,参数!$B$5,参数!$B$4)</f>
        <v>8.89526542324248</v>
      </c>
      <c r="N3899" s="17">
        <f ca="1">f_nav_periodreturnrankingper(A3899,参数!$B$5,参数!$B$4,3)</f>
        <v>9.94475138121547</v>
      </c>
      <c r="O3899" s="17">
        <f ca="1">f_nav_adjustedreturn(A3899,参数!$B$6,参数!$B$5)</f>
        <v>-0.92460881934565</v>
      </c>
      <c r="P3899" s="17">
        <f ca="1">f_nav_periodreturnrankingper(A3899,参数!$B$6,参数!$B$5,3)</f>
        <v>77.9661016949153</v>
      </c>
      <c r="Q3899" s="25">
        <f>f_return(A3899,1,参数!$B$1-365/2,参数!$B$1)</f>
        <v>11.8816465752978</v>
      </c>
      <c r="R3899" s="25">
        <f ca="1">f_return(A3899,1,参数!$B$4,参数!$B$1)</f>
        <v>5.44217705539429</v>
      </c>
      <c r="S3899" s="25">
        <f ca="1">f_return(A3899,1,参数!$B$6,参数!$B$1)</f>
        <v>4.83667526174367</v>
      </c>
      <c r="T3899" t="str">
        <f>f_info_investtype(A3899)</f>
        <v>混合债券型二级基金</v>
      </c>
      <c r="U3899" t="str">
        <f>f_info_fundmanager(A3899)</f>
        <v>张永志</v>
      </c>
      <c r="V3899">
        <f>f_info_manager_onthepostdays(A3899,1)</f>
        <v>3839</v>
      </c>
      <c r="W3899" s="25">
        <f ca="1">f_return_1w(A3899,"0",参数!$B$2)</f>
        <v>-0.563556668753911</v>
      </c>
      <c r="X3899" s="25">
        <f>f_return_1m(A3899,"0",参数!$B$1)</f>
        <v>2.5921658986175</v>
      </c>
      <c r="Y3899" s="25">
        <f>f_return_3m(A3899,0,参数!$B$1)</f>
        <v>5.44701006512728</v>
      </c>
      <c r="Z3899" s="25">
        <f>f_return_6m(A3899,0,参数!B3898)</f>
        <v>4.1958041958042</v>
      </c>
      <c r="AA3899" t="str">
        <f>f_dq_status(A3899,参数!$B$1)</f>
        <v>开放申购|开放赎回</v>
      </c>
      <c r="AB3899" s="17">
        <f ca="1">f_risk_maxdownside(A3899,参数!$B$6,参数!$B$1)</f>
        <v>-11.8489583333333</v>
      </c>
      <c r="AC3899" s="17">
        <f ca="1">f_risk_maxdownside(A3899,参数!$B$4,参数!$B$1)</f>
        <v>-10.9210526315789</v>
      </c>
      <c r="AD3899" t="str">
        <f ca="1">f_risk_maxdownside_date(A3899,参数!$B$6,参数!$B$1)</f>
        <v>20180105-20180705</v>
      </c>
    </row>
    <row r="3900" spans="1:30">
      <c r="A3900" s="15" t="s">
        <v>3928</v>
      </c>
      <c r="B3900" t="str">
        <f>f_info_name(A3900)</f>
        <v>华商策略精选</v>
      </c>
      <c r="C3900" t="str">
        <f>f_info_setupdate(A3900)</f>
        <v>2010-11-09</v>
      </c>
      <c r="D3900" s="16">
        <f t="shared" si="60"/>
        <v>3730</v>
      </c>
      <c r="F3900" s="17">
        <f>f_netasset_total(A3900,参数!$B$1,100000000)</f>
        <v>8.2796620497</v>
      </c>
      <c r="G3900" s="17">
        <f ca="1">f_nav_adjustedreturn(A3900,参数!$B$2,参数!$B$1)</f>
        <v>42.2847399829497</v>
      </c>
      <c r="H3900" s="17">
        <f ca="1">f_nav_periodreturnrankingper(A3900,参数!$B$2,参数!$B$1,3)</f>
        <v>51.7204870301747</v>
      </c>
      <c r="I3900" s="17">
        <f ca="1">f_nav_adjustedreturn(A3900,参数!$B$3,参数!$B$2)</f>
        <v>45.4442739081747</v>
      </c>
      <c r="J3900" s="17">
        <f ca="1">f_nav_periodreturnrankingper(A3900,参数!$B$3,参数!$B$2,3)</f>
        <v>22.9096989966555</v>
      </c>
      <c r="K3900" s="17">
        <f ca="1">f_nav_adjustedreturn(A3900,参数!$B$4,参数!$B$3)</f>
        <v>-16.3820286883539</v>
      </c>
      <c r="L3900" s="17">
        <f ca="1">f_nav_periodreturnrankingper(A3900,参数!$B$4,参数!$B$3,3)</f>
        <v>53.7227214377407</v>
      </c>
      <c r="M3900" s="17">
        <f ca="1">f_nav_adjustedreturn(A3900,参数!$B$5,参数!$B$4)</f>
        <v>13.9705882352941</v>
      </c>
      <c r="N3900" s="17">
        <f ca="1">f_nav_periodreturnrankingper(A3900,参数!$B$5,参数!$B$4,3)</f>
        <v>36.4066193853428</v>
      </c>
      <c r="O3900" s="17">
        <f ca="1">f_nav_adjustedreturn(A3900,参数!$B$6,参数!$B$5)</f>
        <v>4.99231950844854</v>
      </c>
      <c r="P3900" s="17">
        <f ca="1">f_nav_periodreturnrankingper(A3900,参数!$B$6,参数!$B$5,3)</f>
        <v>28.7074829931973</v>
      </c>
      <c r="Q3900" s="25">
        <f>f_return(A3900,1,参数!$B$1-365/2,参数!$B$1)</f>
        <v>65.6693356090678</v>
      </c>
      <c r="R3900" s="25">
        <f ca="1">f_return(A3900,1,参数!$B$4,参数!$B$1)</f>
        <v>20.036252469488</v>
      </c>
      <c r="S3900" s="25">
        <f ca="1">f_return(A3900,1,参数!$B$6,参数!$B$1)</f>
        <v>15.3388386193716</v>
      </c>
      <c r="T3900" t="str">
        <f>f_info_investtype(A3900)</f>
        <v>灵活配置型基金</v>
      </c>
      <c r="U3900" t="str">
        <f>f_info_fundmanager(A3900)</f>
        <v>周海栋,王毅文</v>
      </c>
      <c r="V3900">
        <f>f_info_manager_onthepostdays(A3900,1)</f>
        <v>2474</v>
      </c>
      <c r="W3900" s="25">
        <f ca="1">f_return_1w(A3900,"0",参数!$B$2)</f>
        <v>-3.13790255986787</v>
      </c>
      <c r="X3900" s="25">
        <f>f_return_1m(A3900,"0",参数!$B$1)</f>
        <v>6.44132653061225</v>
      </c>
      <c r="Y3900" s="25">
        <f>f_return_3m(A3900,0,参数!$B$1)</f>
        <v>26.9201520912548</v>
      </c>
      <c r="Z3900" s="25">
        <f>f_return_6m(A3900,0,参数!B3899)</f>
        <v>17.3160173160173</v>
      </c>
      <c r="AA3900" t="str">
        <f>f_dq_status(A3900,参数!$B$1)</f>
        <v>开放申购|开放赎回</v>
      </c>
      <c r="AB3900" s="17">
        <f ca="1">f_risk_maxdownside(A3900,参数!$B$6,参数!$B$1)</f>
        <v>-24.0396530359356</v>
      </c>
      <c r="AC3900" s="17">
        <f ca="1">f_risk_maxdownside(A3900,参数!$B$4,参数!$B$1)</f>
        <v>-24.0396530359356</v>
      </c>
      <c r="AD3900" t="str">
        <f ca="1">f_risk_maxdownside_date(A3900,参数!$B$6,参数!$B$1)</f>
        <v>20180523-20181018</v>
      </c>
    </row>
    <row r="3901" spans="1:30">
      <c r="A3901" s="15" t="s">
        <v>3929</v>
      </c>
      <c r="B3901" t="str">
        <f>f_info_name(A3901)</f>
        <v>华商稳定增利A</v>
      </c>
      <c r="C3901" t="str">
        <f>f_info_setupdate(A3901)</f>
        <v>2011-03-15</v>
      </c>
      <c r="D3901" s="16">
        <f t="shared" si="60"/>
        <v>3604</v>
      </c>
      <c r="F3901" s="17">
        <f>f_netasset_total(A3901,参数!$B$1,100000000)</f>
        <v>17.2385660726</v>
      </c>
      <c r="G3901" s="17">
        <f ca="1">f_nav_adjustedreturn(A3901,参数!$B$2,参数!$B$1)</f>
        <v>20.6967213114754</v>
      </c>
      <c r="H3901" s="17">
        <f ca="1">f_nav_periodreturnrankingper(A3901,参数!$B$2,参数!$B$1,3)</f>
        <v>11.6981132075472</v>
      </c>
      <c r="I3901" s="17">
        <f ca="1">f_nav_adjustedreturn(A3901,参数!$B$3,参数!$B$2)</f>
        <v>16.0983346550357</v>
      </c>
      <c r="J3901" s="17">
        <f ca="1">f_nav_periodreturnrankingper(A3901,参数!$B$3,参数!$B$2,3)</f>
        <v>14.2553191489362</v>
      </c>
      <c r="K3901" s="17">
        <f ca="1">f_nav_adjustedreturn(A3901,参数!$B$4,参数!$B$3)</f>
        <v>-5.47226386806597</v>
      </c>
      <c r="L3901" s="17">
        <f ca="1">f_nav_periodreturnrankingper(A3901,参数!$B$4,参数!$B$3,3)</f>
        <v>84.0095465393795</v>
      </c>
      <c r="M3901" s="17">
        <f ca="1">f_nav_adjustedreturn(A3901,参数!$B$5,参数!$B$4)</f>
        <v>11.4971449833887</v>
      </c>
      <c r="N3901" s="17">
        <f ca="1">f_nav_periodreturnrankingper(A3901,参数!$B$5,参数!$B$4,3)</f>
        <v>3.31491712707182</v>
      </c>
      <c r="O3901" s="17">
        <f ca="1">f_nav_adjustedreturn(A3901,参数!$B$6,参数!$B$5)</f>
        <v>1.82802979011509</v>
      </c>
      <c r="P3901" s="17">
        <f ca="1">f_nav_periodreturnrankingper(A3901,参数!$B$6,参数!$B$5,3)</f>
        <v>43.2203389830509</v>
      </c>
      <c r="Q3901" s="25">
        <f>f_return(A3901,1,参数!$B$1-365/2,参数!$B$1)</f>
        <v>26.9066991243731</v>
      </c>
      <c r="R3901" s="25">
        <f ca="1">f_return(A3901,1,参数!$B$4,参数!$B$1)</f>
        <v>9.81367963884214</v>
      </c>
      <c r="S3901" s="25">
        <f ca="1">f_return(A3901,1,参数!$B$6,参数!$B$1)</f>
        <v>8.475397289188</v>
      </c>
      <c r="T3901" t="str">
        <f>f_info_investtype(A3901)</f>
        <v>混合债券型二级基金</v>
      </c>
      <c r="U3901" t="str">
        <f>f_info_fundmanager(A3901)</f>
        <v>张永志</v>
      </c>
      <c r="V3901">
        <f>f_info_manager_onthepostdays(A3901,1)</f>
        <v>3621</v>
      </c>
      <c r="W3901" s="25">
        <f ca="1">f_return_1w(A3901,"0",参数!$B$2)</f>
        <v>-0.475866757307965</v>
      </c>
      <c r="X3901" s="25">
        <f>f_return_1m(A3901,"0",参数!$B$1)</f>
        <v>4.43262411347516</v>
      </c>
      <c r="Y3901" s="25">
        <f>f_return_3m(A3901,0,参数!$B$1)</f>
        <v>10.9924623115578</v>
      </c>
      <c r="Z3901" s="25">
        <f>f_return_6m(A3901,0,参数!B3900)</f>
        <v>10.3896103896104</v>
      </c>
      <c r="AA3901" t="str">
        <f>f_dq_status(A3901,参数!$B$1)</f>
        <v>开放申购|开放赎回</v>
      </c>
      <c r="AB3901" s="17">
        <f ca="1">f_risk_maxdownside(A3901,参数!$B$6,参数!$B$1)</f>
        <v>-10.2431834929993</v>
      </c>
      <c r="AC3901" s="17">
        <f ca="1">f_risk_maxdownside(A3901,参数!$B$4,参数!$B$1)</f>
        <v>-10.2431834929993</v>
      </c>
      <c r="AD3901" t="str">
        <f ca="1">f_risk_maxdownside_date(A3901,参数!$B$6,参数!$B$1)</f>
        <v>20180206-20180705</v>
      </c>
    </row>
    <row r="3902" spans="1:30">
      <c r="A3902" s="15" t="s">
        <v>3930</v>
      </c>
      <c r="B3902" t="str">
        <f>f_info_name(A3902)</f>
        <v>华商价值精选</v>
      </c>
      <c r="C3902" t="str">
        <f>f_info_setupdate(A3902)</f>
        <v>2011-05-31</v>
      </c>
      <c r="D3902" s="16">
        <f t="shared" si="60"/>
        <v>3527</v>
      </c>
      <c r="F3902" s="17">
        <f>f_netasset_total(A3902,参数!$B$1,100000000)</f>
        <v>7.8733710774</v>
      </c>
      <c r="G3902" s="17">
        <f ca="1">f_nav_adjustedreturn(A3902,参数!$B$2,参数!$B$1)</f>
        <v>62.2123236822569</v>
      </c>
      <c r="H3902" s="17">
        <f ca="1">f_nav_periodreturnrankingper(A3902,参数!$B$2,参数!$B$1,3)</f>
        <v>58.3905789990187</v>
      </c>
      <c r="I3902" s="17">
        <f ca="1">f_nav_adjustedreturn(A3902,参数!$B$3,参数!$B$2)</f>
        <v>38.2956878850103</v>
      </c>
      <c r="J3902" s="17">
        <f ca="1">f_nav_periodreturnrankingper(A3902,参数!$B$3,参数!$B$2,3)</f>
        <v>59.504132231405</v>
      </c>
      <c r="K3902" s="17">
        <f ca="1">f_nav_adjustedreturn(A3902,参数!$B$4,参数!$B$3)</f>
        <v>-28.696925329429</v>
      </c>
      <c r="L3902" s="17">
        <f ca="1">f_nav_periodreturnrankingper(A3902,参数!$B$4,参数!$B$3,3)</f>
        <v>74.3986254295533</v>
      </c>
      <c r="M3902" s="17">
        <f ca="1">f_nav_adjustedreturn(A3902,参数!$B$5,参数!$B$4)</f>
        <v>6.70853180086456</v>
      </c>
      <c r="N3902" s="17">
        <f ca="1">f_nav_periodreturnrankingper(A3902,参数!$B$5,参数!$B$4,3)</f>
        <v>82.4902723735408</v>
      </c>
      <c r="O3902" s="17">
        <f ca="1">f_nav_adjustedreturn(A3902,参数!$B$6,参数!$B$5)</f>
        <v>-11.3483295564126</v>
      </c>
      <c r="P3902" s="17">
        <f ca="1">f_nav_periodreturnrankingper(A3902,参数!$B$6,参数!$B$5,3)</f>
        <v>91.231732776618</v>
      </c>
      <c r="Q3902" s="25">
        <f>f_return(A3902,1,参数!$B$1-365/2,参数!$B$1)</f>
        <v>45.2822240503872</v>
      </c>
      <c r="R3902" s="25">
        <f ca="1">f_return(A3902,1,参数!$B$4,参数!$B$1)</f>
        <v>16.9332992261443</v>
      </c>
      <c r="S3902" s="25">
        <f ca="1">f_return(A3902,1,参数!$B$6,参数!$B$1)</f>
        <v>8.38109064745365</v>
      </c>
      <c r="T3902" t="str">
        <f>f_info_investtype(A3902)</f>
        <v>偏股混合型基金</v>
      </c>
      <c r="U3902" t="str">
        <f>f_info_fundmanager(A3902)</f>
        <v>彭欣杨</v>
      </c>
      <c r="V3902">
        <f>f_info_manager_onthepostdays(A3902,1)</f>
        <v>1148</v>
      </c>
      <c r="W3902" s="25">
        <f ca="1">f_return_1w(A3902,"0",参数!$B$2)</f>
        <v>-0.810014727540514</v>
      </c>
      <c r="X3902" s="25">
        <f>f_return_1m(A3902,"0",参数!$B$1)</f>
        <v>11.4795918367347</v>
      </c>
      <c r="Y3902" s="25">
        <f>f_return_3m(A3902,0,参数!$B$1)</f>
        <v>25.2866972477064</v>
      </c>
      <c r="Z3902" s="25">
        <f>f_return_6m(A3902,0,参数!B3901)</f>
        <v>13.9583333333333</v>
      </c>
      <c r="AA3902" t="str">
        <f>f_dq_status(A3902,参数!$B$1)</f>
        <v>开放申购|开放赎回</v>
      </c>
      <c r="AB3902" s="17">
        <f ca="1">f_risk_maxdownside(A3902,参数!$B$6,参数!$B$1)</f>
        <v>-41.3842468700083</v>
      </c>
      <c r="AC3902" s="17">
        <f ca="1">f_risk_maxdownside(A3902,参数!$B$4,参数!$B$1)</f>
        <v>-32.9197080291971</v>
      </c>
      <c r="AD3902" t="str">
        <f ca="1">f_risk_maxdownside_date(A3902,参数!$B$6,参数!$B$1)</f>
        <v>20160415-20190103</v>
      </c>
    </row>
    <row r="3903" spans="1:30">
      <c r="A3903" s="15" t="s">
        <v>3931</v>
      </c>
      <c r="B3903" t="str">
        <f>f_info_name(A3903)</f>
        <v>华商主题精选</v>
      </c>
      <c r="C3903" t="str">
        <f>f_info_setupdate(A3903)</f>
        <v>2012-05-31</v>
      </c>
      <c r="D3903" s="16">
        <f t="shared" si="60"/>
        <v>3161</v>
      </c>
      <c r="F3903" s="17">
        <f>f_netasset_total(A3903,参数!$B$1,100000000)</f>
        <v>5.5029587225</v>
      </c>
      <c r="G3903" s="17">
        <f ca="1">f_nav_adjustedreturn(A3903,参数!$B$2,参数!$B$1)</f>
        <v>42.3892100192678</v>
      </c>
      <c r="H3903" s="17">
        <f ca="1">f_nav_periodreturnrankingper(A3903,参数!$B$2,参数!$B$1,3)</f>
        <v>85.7703631010795</v>
      </c>
      <c r="I3903" s="17">
        <f ca="1">f_nav_adjustedreturn(A3903,参数!$B$3,参数!$B$2)</f>
        <v>64.7619047619048</v>
      </c>
      <c r="J3903" s="17">
        <f ca="1">f_nav_periodreturnrankingper(A3903,参数!$B$3,参数!$B$2,3)</f>
        <v>14.1873278236915</v>
      </c>
      <c r="K3903" s="17">
        <f ca="1">f_nav_adjustedreturn(A3903,参数!$B$4,参数!$B$3)</f>
        <v>-28.8403614457831</v>
      </c>
      <c r="L3903" s="17">
        <f ca="1">f_nav_periodreturnrankingper(A3903,参数!$B$4,参数!$B$3,3)</f>
        <v>74.914089347079</v>
      </c>
      <c r="M3903" s="17">
        <f ca="1">f_nav_adjustedreturn(A3903,参数!$B$5,参数!$B$4)</f>
        <v>-25.979843225084</v>
      </c>
      <c r="N3903" s="17">
        <f ca="1">f_nav_periodreturnrankingper(A3903,参数!$B$5,参数!$B$4,3)</f>
        <v>99.8054474708171</v>
      </c>
      <c r="O3903" s="17">
        <f ca="1">f_nav_adjustedreturn(A3903,参数!$B$6,参数!$B$5)</f>
        <v>5.55913814189217</v>
      </c>
      <c r="P3903" s="17">
        <f ca="1">f_nav_periodreturnrankingper(A3903,参数!$B$6,参数!$B$5,3)</f>
        <v>41.544885177453</v>
      </c>
      <c r="Q3903" s="25">
        <f>f_return(A3903,1,参数!$B$1-365/2,参数!$B$1)</f>
        <v>32.6066887472912</v>
      </c>
      <c r="R3903" s="25">
        <f ca="1">f_return(A3903,1,参数!$B$4,参数!$B$1)</f>
        <v>18.6100571454119</v>
      </c>
      <c r="S3903" s="25">
        <f ca="1">f_return(A3903,1,参数!$B$6,参数!$B$1)</f>
        <v>5.44213577118697</v>
      </c>
      <c r="T3903" t="str">
        <f>f_info_investtype(A3903)</f>
        <v>偏股混合型基金</v>
      </c>
      <c r="U3903" t="str">
        <f>f_info_fundmanager(A3903)</f>
        <v>童立</v>
      </c>
      <c r="V3903">
        <f>f_info_manager_onthepostdays(A3903,1)</f>
        <v>706</v>
      </c>
      <c r="W3903" s="25">
        <f ca="1">f_return_1w(A3903,"0",参数!$B$2)</f>
        <v>-2.19849246231156</v>
      </c>
      <c r="X3903" s="25">
        <f>f_return_1m(A3903,"0",参数!$B$1)</f>
        <v>6.33093525179857</v>
      </c>
      <c r="Y3903" s="25">
        <f>f_return_3m(A3903,0,参数!$B$1)</f>
        <v>14.692188308329</v>
      </c>
      <c r="Z3903" s="25">
        <f>f_return_6m(A3903,0,参数!B3902)</f>
        <v>-1.64783427495292</v>
      </c>
      <c r="AA3903" t="str">
        <f>f_dq_status(A3903,参数!$B$1)</f>
        <v>开放申购|开放赎回</v>
      </c>
      <c r="AB3903" s="17">
        <f ca="1">f_risk_maxdownside(A3903,参数!$B$6,参数!$B$1)</f>
        <v>-55.6117542606197</v>
      </c>
      <c r="AC3903" s="17">
        <f ca="1">f_risk_maxdownside(A3903,参数!$B$4,参数!$B$1)</f>
        <v>-32.9613095238095</v>
      </c>
      <c r="AD3903" t="str">
        <f ca="1">f_risk_maxdownside_date(A3903,参数!$B$6,参数!$B$1)</f>
        <v>20160705-20181018</v>
      </c>
    </row>
    <row r="3904" spans="1:30">
      <c r="A3904" s="15" t="s">
        <v>3932</v>
      </c>
      <c r="B3904" t="str">
        <f>f_info_name(A3904)</f>
        <v>华商大盘量化精选</v>
      </c>
      <c r="C3904" t="str">
        <f>f_info_setupdate(A3904)</f>
        <v>2013-04-09</v>
      </c>
      <c r="D3904" s="16">
        <f t="shared" si="60"/>
        <v>2848</v>
      </c>
      <c r="F3904" s="17">
        <f>f_netasset_total(A3904,参数!$B$1,100000000)</f>
        <v>4.7569471365</v>
      </c>
      <c r="G3904" s="17">
        <f ca="1">f_nav_adjustedreturn(A3904,参数!$B$2,参数!$B$1)</f>
        <v>70.121130551817</v>
      </c>
      <c r="H3904" s="17">
        <f ca="1">f_nav_periodreturnrankingper(A3904,参数!$B$2,参数!$B$1,3)</f>
        <v>24.8279512969825</v>
      </c>
      <c r="I3904" s="17">
        <f ca="1">f_nav_adjustedreturn(A3904,参数!$B$3,参数!$B$2)</f>
        <v>30.3508771929825</v>
      </c>
      <c r="J3904" s="17">
        <f ca="1">f_nav_periodreturnrankingper(A3904,参数!$B$3,参数!$B$2,3)</f>
        <v>43.9799331103679</v>
      </c>
      <c r="K3904" s="17">
        <f ca="1">f_nav_adjustedreturn(A3904,参数!$B$4,参数!$B$3)</f>
        <v>-27.4809160305344</v>
      </c>
      <c r="L3904" s="17">
        <f ca="1">f_nav_periodreturnrankingper(A3904,参数!$B$4,参数!$B$3,3)</f>
        <v>89.6662387676508</v>
      </c>
      <c r="M3904" s="17">
        <f ca="1">f_nav_adjustedreturn(A3904,参数!$B$5,参数!$B$4)</f>
        <v>5.43093794715842</v>
      </c>
      <c r="N3904" s="17">
        <f ca="1">f_nav_periodreturnrankingper(A3904,参数!$B$5,参数!$B$4,3)</f>
        <v>74.7044917257683</v>
      </c>
      <c r="O3904" s="17">
        <f ca="1">f_nav_adjustedreturn(A3904,参数!$B$6,参数!$B$5)</f>
        <v>11.4267676767677</v>
      </c>
      <c r="P3904" s="17">
        <f ca="1">f_nav_periodreturnrankingper(A3904,参数!$B$6,参数!$B$5,3)</f>
        <v>12.7891156462585</v>
      </c>
      <c r="Q3904" s="25">
        <f>f_return(A3904,1,参数!$B$1-365/2,参数!$B$1)</f>
        <v>79.0000633917934</v>
      </c>
      <c r="R3904" s="25">
        <f ca="1">f_return(A3904,1,参数!$B$4,参数!$B$1)</f>
        <v>17.1418536107838</v>
      </c>
      <c r="S3904" s="25">
        <f ca="1">f_return(A3904,1,参数!$B$6,参数!$B$1)</f>
        <v>13.5039417587882</v>
      </c>
      <c r="T3904" t="str">
        <f>f_info_investtype(A3904)</f>
        <v>灵活配置型基金</v>
      </c>
      <c r="U3904" t="str">
        <f>f_info_fundmanager(A3904)</f>
        <v>王东旋</v>
      </c>
      <c r="V3904">
        <f>f_info_manager_onthepostdays(A3904,1)</f>
        <v>1982</v>
      </c>
      <c r="W3904" s="25">
        <f ca="1">f_return_1w(A3904,"0",参数!$B$2)</f>
        <v>0.202292650033702</v>
      </c>
      <c r="X3904" s="25">
        <f>f_return_1m(A3904,"0",参数!$B$1)</f>
        <v>15.0136487716106</v>
      </c>
      <c r="Y3904" s="25">
        <f>f_return_3m(A3904,0,参数!$B$1)</f>
        <v>29.1113381001021</v>
      </c>
      <c r="Z3904" s="25">
        <f>f_return_6m(A3904,0,参数!B3903)</f>
        <v>21.9272369714848</v>
      </c>
      <c r="AA3904" t="str">
        <f>f_dq_status(A3904,参数!$B$1)</f>
        <v>开放申购|开放赎回</v>
      </c>
      <c r="AB3904" s="17">
        <f ca="1">f_risk_maxdownside(A3904,参数!$B$6,参数!$B$1)</f>
        <v>-33.3124608641202</v>
      </c>
      <c r="AC3904" s="17">
        <f ca="1">f_risk_maxdownside(A3904,参数!$B$4,参数!$B$1)</f>
        <v>-32.1656050955414</v>
      </c>
      <c r="AD3904" t="str">
        <f ca="1">f_risk_maxdownside_date(A3904,参数!$B$6,参数!$B$1)</f>
        <v>20171114-20190606</v>
      </c>
    </row>
    <row r="3905" spans="1:30">
      <c r="A3905" s="15" t="s">
        <v>3933</v>
      </c>
      <c r="B3905" t="str">
        <f>f_info_name(A3905)</f>
        <v>华商价值共享灵活配置</v>
      </c>
      <c r="C3905" t="str">
        <f>f_info_setupdate(A3905)</f>
        <v>2013-03-18</v>
      </c>
      <c r="D3905" s="16">
        <f t="shared" si="60"/>
        <v>2870</v>
      </c>
      <c r="F3905" s="17">
        <f>f_netasset_total(A3905,参数!$B$1,100000000)</f>
        <v>2.0815866329</v>
      </c>
      <c r="G3905" s="17">
        <f ca="1">f_nav_adjustedreturn(A3905,参数!$B$2,参数!$B$1)</f>
        <v>80.3594351732991</v>
      </c>
      <c r="H3905" s="17">
        <f ca="1">f_nav_periodreturnrankingper(A3905,参数!$B$2,参数!$B$1,3)</f>
        <v>15.7755426151403</v>
      </c>
      <c r="I3905" s="17">
        <f ca="1">f_nav_adjustedreturn(A3905,参数!$B$3,参数!$B$2)</f>
        <v>60.8396421197522</v>
      </c>
      <c r="J3905" s="17">
        <f ca="1">f_nav_periodreturnrankingper(A3905,参数!$B$3,参数!$B$2,3)</f>
        <v>8.69565217391304</v>
      </c>
      <c r="K3905" s="17">
        <f ca="1">f_nav_adjustedreturn(A3905,参数!$B$4,参数!$B$3)</f>
        <v>-31.943793911007</v>
      </c>
      <c r="L3905" s="17">
        <f ca="1">f_nav_periodreturnrankingper(A3905,参数!$B$4,参数!$B$3,3)</f>
        <v>96.405648267009</v>
      </c>
      <c r="M3905" s="17">
        <f ca="1">f_nav_adjustedreturn(A3905,参数!$B$5,参数!$B$4)</f>
        <v>19.1874260684906</v>
      </c>
      <c r="N3905" s="17">
        <f ca="1">f_nav_periodreturnrankingper(A3905,参数!$B$5,参数!$B$4,3)</f>
        <v>24.5074862096139</v>
      </c>
      <c r="O3905" s="17">
        <f ca="1">f_nav_adjustedreturn(A3905,参数!$B$6,参数!$B$5)</f>
        <v>7.39153722549543</v>
      </c>
      <c r="P3905" s="17">
        <f ca="1">f_nav_periodreturnrankingper(A3905,参数!$B$6,参数!$B$5,3)</f>
        <v>20.6802721088435</v>
      </c>
      <c r="Q3905" s="25">
        <f>f_return(A3905,1,参数!$B$1-365/2,参数!$B$1)</f>
        <v>90.1022526707133</v>
      </c>
      <c r="R3905" s="25">
        <f ca="1">f_return(A3905,1,参数!$B$4,参数!$B$1)</f>
        <v>25.4228672391702</v>
      </c>
      <c r="S3905" s="25">
        <f ca="1">f_return(A3905,1,参数!$B$6,参数!$B$1)</f>
        <v>20.2241450504659</v>
      </c>
      <c r="T3905" t="str">
        <f>f_info_investtype(A3905)</f>
        <v>灵活配置型基金</v>
      </c>
      <c r="U3905" t="str">
        <f>f_info_fundmanager(A3905)</f>
        <v>何奇峰</v>
      </c>
      <c r="V3905">
        <f>f_info_manager_onthepostdays(A3905,1)</f>
        <v>2207</v>
      </c>
      <c r="W3905" s="25">
        <f ca="1">f_return_1w(A3905,"0",参数!$B$2)</f>
        <v>0.732758620689667</v>
      </c>
      <c r="X3905" s="25">
        <f>f_return_1m(A3905,"0",参数!$B$1)</f>
        <v>16.597510373444</v>
      </c>
      <c r="Y3905" s="25">
        <f>f_return_3m(A3905,0,参数!$B$1)</f>
        <v>36.4519261897054</v>
      </c>
      <c r="Z3905" s="25">
        <f>f_return_6m(A3905,0,参数!B3904)</f>
        <v>31.7290006131208</v>
      </c>
      <c r="AA3905" t="str">
        <f>f_dq_status(A3905,参数!$B$1)</f>
        <v>开放申购|开放赎回</v>
      </c>
      <c r="AB3905" s="17">
        <f ca="1">f_risk_maxdownside(A3905,参数!$B$6,参数!$B$1)</f>
        <v>-39.5505617977528</v>
      </c>
      <c r="AC3905" s="17">
        <f ca="1">f_risk_maxdownside(A3905,参数!$B$4,参数!$B$1)</f>
        <v>-37.3836126629423</v>
      </c>
      <c r="AD3905" t="str">
        <f ca="1">f_risk_maxdownside_date(A3905,参数!$B$6,参数!$B$1)</f>
        <v>20171114-20190103</v>
      </c>
    </row>
    <row r="3906" spans="1:30">
      <c r="A3906" s="15" t="s">
        <v>3934</v>
      </c>
      <c r="B3906" t="str">
        <f>f_info_name(A3906)</f>
        <v>农银汇理行业成长A</v>
      </c>
      <c r="C3906" t="str">
        <f>f_info_setupdate(A3906)</f>
        <v>2008-08-04</v>
      </c>
      <c r="D3906" s="16">
        <f t="shared" si="60"/>
        <v>4557</v>
      </c>
      <c r="F3906" s="17">
        <f>f_netasset_total(A3906,参数!$B$1,100000000)</f>
        <v>22.0973940267</v>
      </c>
      <c r="G3906" s="17">
        <f ca="1">f_nav_adjustedreturn(A3906,参数!$B$2,参数!$B$1)</f>
        <v>64.9025641025641</v>
      </c>
      <c r="H3906" s="17">
        <f ca="1">f_nav_periodreturnrankingper(A3906,参数!$B$2,参数!$B$1,3)</f>
        <v>54.2688910696762</v>
      </c>
      <c r="I3906" s="17">
        <f ca="1">f_nav_adjustedreturn(A3906,参数!$B$3,参数!$B$2)</f>
        <v>36.6158502410044</v>
      </c>
      <c r="J3906" s="17">
        <f ca="1">f_nav_periodreturnrankingper(A3906,参数!$B$3,参数!$B$2,3)</f>
        <v>62.1212121212121</v>
      </c>
      <c r="K3906" s="17">
        <f ca="1">f_nav_adjustedreturn(A3906,参数!$B$4,参数!$B$3)</f>
        <v>-29.1674937472706</v>
      </c>
      <c r="L3906" s="17">
        <f ca="1">f_nav_periodreturnrankingper(A3906,参数!$B$4,参数!$B$3,3)</f>
        <v>76.8041237113402</v>
      </c>
      <c r="M3906" s="17">
        <f ca="1">f_nav_adjustedreturn(A3906,参数!$B$5,参数!$B$4)</f>
        <v>20.9124209124209</v>
      </c>
      <c r="N3906" s="17">
        <f ca="1">f_nav_periodreturnrankingper(A3906,参数!$B$5,参数!$B$4,3)</f>
        <v>49.6108949416342</v>
      </c>
      <c r="O3906" s="17">
        <f ca="1">f_nav_adjustedreturn(A3906,参数!$B$6,参数!$B$5)</f>
        <v>-2.7944572748268</v>
      </c>
      <c r="P3906" s="17">
        <f ca="1">f_nav_periodreturnrankingper(A3906,参数!$B$6,参数!$B$5,3)</f>
        <v>71.8162839248434</v>
      </c>
      <c r="Q3906" s="25">
        <f>f_return(A3906,1,参数!$B$1-365/2,参数!$B$1)</f>
        <v>55.9133158792177</v>
      </c>
      <c r="R3906" s="25">
        <f ca="1">f_return(A3906,1,参数!$B$4,参数!$B$1)</f>
        <v>16.8401146261418</v>
      </c>
      <c r="S3906" s="25">
        <f ca="1">f_return(A3906,1,参数!$B$6,参数!$B$1)</f>
        <v>13.1576695450478</v>
      </c>
      <c r="T3906" t="str">
        <f>f_info_investtype(A3906)</f>
        <v>偏股混合型基金</v>
      </c>
      <c r="U3906" t="str">
        <f>f_info_fundmanager(A3906)</f>
        <v>赵伟,陈富权</v>
      </c>
      <c r="V3906">
        <f>f_info_manager_onthepostdays(A3906,1)</f>
        <v>395</v>
      </c>
      <c r="W3906" s="25">
        <f ca="1">f_return_1w(A3906,"0",参数!$B$2)</f>
        <v>1.48215995670096</v>
      </c>
      <c r="X3906" s="25">
        <f>f_return_1m(A3906,"0",参数!$B$1)</f>
        <v>12.1387121972994</v>
      </c>
      <c r="Y3906" s="25">
        <f>f_return_3m(A3906,0,参数!$B$1)</f>
        <v>23.890395758846</v>
      </c>
      <c r="Z3906" s="25">
        <f>f_return_6m(A3906,0,参数!B3905)</f>
        <v>15.9373423917881</v>
      </c>
      <c r="AA3906" t="str">
        <f>f_dq_status(A3906,参数!$B$1)</f>
        <v>开放申购|开放赎回</v>
      </c>
      <c r="AB3906" s="17">
        <f ca="1">f_risk_maxdownside(A3906,参数!$B$6,参数!$B$1)</f>
        <v>-34.7731188971855</v>
      </c>
      <c r="AC3906" s="17">
        <f ca="1">f_risk_maxdownside(A3906,参数!$B$4,参数!$B$1)</f>
        <v>-32.9818625329504</v>
      </c>
      <c r="AD3906" t="str">
        <f ca="1">f_risk_maxdownside_date(A3906,参数!$B$6,参数!$B$1)</f>
        <v>20171114-20190103</v>
      </c>
    </row>
    <row r="3907" spans="1:30">
      <c r="A3907" s="15" t="s">
        <v>3935</v>
      </c>
      <c r="B3907" t="str">
        <f>f_info_name(A3907)</f>
        <v>农银汇理平衡双利</v>
      </c>
      <c r="C3907" t="str">
        <f>f_info_setupdate(A3907)</f>
        <v>2009-04-08</v>
      </c>
      <c r="D3907" s="16">
        <f t="shared" ref="D3907:D3970" si="61">DATEDIF(C3907,"2021-1-25","d")</f>
        <v>4310</v>
      </c>
      <c r="F3907" s="17">
        <f>f_netasset_total(A3907,参数!$B$1,100000000)</f>
        <v>4.6425562052</v>
      </c>
      <c r="G3907" s="17">
        <f ca="1">f_nav_adjustedreturn(A3907,参数!$B$2,参数!$B$1)</f>
        <v>77.6289670674915</v>
      </c>
      <c r="H3907" s="17">
        <f ca="1">f_nav_periodreturnrankingper(A3907,参数!$B$2,参数!$B$1,3)</f>
        <v>35.2306182531894</v>
      </c>
      <c r="I3907" s="17">
        <f ca="1">f_nav_adjustedreturn(A3907,参数!$B$3,参数!$B$2)</f>
        <v>43.1008146621806</v>
      </c>
      <c r="J3907" s="17">
        <f ca="1">f_nav_periodreturnrankingper(A3907,参数!$B$3,参数!$B$2,3)</f>
        <v>48.6225895316804</v>
      </c>
      <c r="K3907" s="17">
        <f ca="1">f_nav_adjustedreturn(A3907,参数!$B$4,参数!$B$3)</f>
        <v>-23.1858738378985</v>
      </c>
      <c r="L3907" s="17">
        <f ca="1">f_nav_periodreturnrankingper(A3907,参数!$B$4,参数!$B$3,3)</f>
        <v>45.53264604811</v>
      </c>
      <c r="M3907" s="17">
        <f ca="1">f_nav_adjustedreturn(A3907,参数!$B$5,参数!$B$4)</f>
        <v>35.1283647463879</v>
      </c>
      <c r="N3907" s="17">
        <f ca="1">f_nav_periodreturnrankingper(A3907,参数!$B$5,参数!$B$4,3)</f>
        <v>18.4824902723735</v>
      </c>
      <c r="O3907" s="17">
        <f ca="1">f_nav_adjustedreturn(A3907,参数!$B$6,参数!$B$5)</f>
        <v>7.39025362164443</v>
      </c>
      <c r="P3907" s="17">
        <f ca="1">f_nav_periodreturnrankingper(A3907,参数!$B$6,参数!$B$5,3)</f>
        <v>34.6555323590814</v>
      </c>
      <c r="Q3907" s="25">
        <f>f_return(A3907,1,参数!$B$1-365/2,参数!$B$1)</f>
        <v>78.9528815129843</v>
      </c>
      <c r="R3907" s="25">
        <f ca="1">f_return(A3907,1,参数!$B$4,参数!$B$1)</f>
        <v>24.9618029406999</v>
      </c>
      <c r="S3907" s="25">
        <f ca="1">f_return(A3907,1,参数!$B$6,参数!$B$1)</f>
        <v>22.8820245501978</v>
      </c>
      <c r="T3907" t="str">
        <f>f_info_investtype(A3907)</f>
        <v>偏股混合型基金</v>
      </c>
      <c r="U3907" t="str">
        <f>f_info_fundmanager(A3907)</f>
        <v>陈富权</v>
      </c>
      <c r="V3907">
        <f>f_info_manager_onthepostdays(A3907,1)</f>
        <v>2494</v>
      </c>
      <c r="W3907" s="25">
        <f ca="1">f_return_1w(A3907,"0",参数!$B$2)</f>
        <v>0.623379558265088</v>
      </c>
      <c r="X3907" s="25">
        <f>f_return_1m(A3907,"0",参数!$B$1)</f>
        <v>11.9096127874682</v>
      </c>
      <c r="Y3907" s="25">
        <f>f_return_3m(A3907,0,参数!$B$1)</f>
        <v>26.0999368648515</v>
      </c>
      <c r="Z3907" s="25">
        <f>f_return_6m(A3907,0,参数!B3906)</f>
        <v>31.2336063345267</v>
      </c>
      <c r="AA3907" t="str">
        <f>f_dq_status(A3907,参数!$B$1)</f>
        <v>开放申购|开放赎回</v>
      </c>
      <c r="AB3907" s="17">
        <f ca="1">f_risk_maxdownside(A3907,参数!$B$6,参数!$B$1)</f>
        <v>-27.8431653466447</v>
      </c>
      <c r="AC3907" s="17">
        <f ca="1">f_risk_maxdownside(A3907,参数!$B$4,参数!$B$1)</f>
        <v>-27.5902644454078</v>
      </c>
      <c r="AD3907" t="str">
        <f ca="1">f_risk_maxdownside_date(A3907,参数!$B$6,参数!$B$1)</f>
        <v>20171114-20190103</v>
      </c>
    </row>
    <row r="3908" spans="1:30">
      <c r="A3908" s="15" t="s">
        <v>3936</v>
      </c>
      <c r="B3908" t="str">
        <f>f_info_name(A3908)</f>
        <v>农银汇理策略价值</v>
      </c>
      <c r="C3908" t="str">
        <f>f_info_setupdate(A3908)</f>
        <v>2009-09-29</v>
      </c>
      <c r="D3908" s="16">
        <f t="shared" si="61"/>
        <v>4136</v>
      </c>
      <c r="F3908" s="17">
        <f>f_netasset_total(A3908,参数!$B$1,100000000)</f>
        <v>5.2035582349</v>
      </c>
      <c r="G3908" s="17">
        <f ca="1">f_nav_adjustedreturn(A3908,参数!$B$2,参数!$B$1)</f>
        <v>90.7518074303147</v>
      </c>
      <c r="H3908" s="17">
        <f ca="1">f_nav_periodreturnrankingper(A3908,参数!$B$2,参数!$B$1,3)</f>
        <v>17.468105986261</v>
      </c>
      <c r="I3908" s="17">
        <f ca="1">f_nav_adjustedreturn(A3908,参数!$B$3,参数!$B$2)</f>
        <v>45.0769976961319</v>
      </c>
      <c r="J3908" s="17">
        <f ca="1">f_nav_periodreturnrankingper(A3908,参数!$B$3,参数!$B$2,3)</f>
        <v>44.9035812672176</v>
      </c>
      <c r="K3908" s="17">
        <f ca="1">f_nav_adjustedreturn(A3908,参数!$B$4,参数!$B$3)</f>
        <v>-23.7059993524215</v>
      </c>
      <c r="L3908" s="17">
        <f ca="1">f_nav_periodreturnrankingper(A3908,参数!$B$4,参数!$B$3,3)</f>
        <v>47.9381443298969</v>
      </c>
      <c r="M3908" s="17">
        <f ca="1">f_nav_adjustedreturn(A3908,参数!$B$5,参数!$B$4)</f>
        <v>34.3570767807586</v>
      </c>
      <c r="N3908" s="17">
        <f ca="1">f_nav_periodreturnrankingper(A3908,参数!$B$5,参数!$B$4,3)</f>
        <v>21.2062256809339</v>
      </c>
      <c r="O3908" s="17">
        <f ca="1">f_nav_adjustedreturn(A3908,参数!$B$6,参数!$B$5)</f>
        <v>7.69791321629678</v>
      </c>
      <c r="P3908" s="17">
        <f ca="1">f_nav_periodreturnrankingper(A3908,参数!$B$6,参数!$B$5,3)</f>
        <v>33.1941544885177</v>
      </c>
      <c r="Q3908" s="25">
        <f>f_return(A3908,1,参数!$B$1-365/2,参数!$B$1)</f>
        <v>93.71856638609</v>
      </c>
      <c r="R3908" s="25">
        <f ca="1">f_return(A3908,1,参数!$B$4,参数!$B$1)</f>
        <v>28.2587964331004</v>
      </c>
      <c r="S3908" s="25">
        <f ca="1">f_return(A3908,1,参数!$B$6,参数!$B$1)</f>
        <v>24.740306227005</v>
      </c>
      <c r="T3908" t="str">
        <f>f_info_investtype(A3908)</f>
        <v>偏股混合型基金</v>
      </c>
      <c r="U3908" t="str">
        <f>f_info_fundmanager(A3908)</f>
        <v>陈富权</v>
      </c>
      <c r="V3908">
        <f>f_info_manager_onthepostdays(A3908,1)</f>
        <v>2077</v>
      </c>
      <c r="W3908" s="25">
        <f ca="1">f_return_1w(A3908,"0",参数!$B$2)</f>
        <v>0.49556927470497</v>
      </c>
      <c r="X3908" s="25">
        <f>f_return_1m(A3908,"0",参数!$B$1)</f>
        <v>13.2545964320274</v>
      </c>
      <c r="Y3908" s="25">
        <f>f_return_3m(A3908,0,参数!$B$1)</f>
        <v>30.0983326207781</v>
      </c>
      <c r="Z3908" s="25">
        <f>f_return_6m(A3908,0,参数!B3907)</f>
        <v>36.3334111059263</v>
      </c>
      <c r="AA3908" t="str">
        <f>f_dq_status(A3908,参数!$B$1)</f>
        <v>开放申购|开放赎回</v>
      </c>
      <c r="AB3908" s="17">
        <f ca="1">f_risk_maxdownside(A3908,参数!$B$6,参数!$B$1)</f>
        <v>-28.8082335261169</v>
      </c>
      <c r="AC3908" s="17">
        <f ca="1">f_risk_maxdownside(A3908,参数!$B$4,参数!$B$1)</f>
        <v>-28.2429082897273</v>
      </c>
      <c r="AD3908" t="str">
        <f ca="1">f_risk_maxdownside_date(A3908,参数!$B$6,参数!$B$1)</f>
        <v>20171114-20190103</v>
      </c>
    </row>
    <row r="3909" spans="1:30">
      <c r="A3909" s="15" t="s">
        <v>3937</v>
      </c>
      <c r="B3909" t="str">
        <f>f_info_name(A3909)</f>
        <v>农银汇理中小盘</v>
      </c>
      <c r="C3909" t="str">
        <f>f_info_setupdate(A3909)</f>
        <v>2010-03-25</v>
      </c>
      <c r="D3909" s="16">
        <f t="shared" si="61"/>
        <v>3959</v>
      </c>
      <c r="F3909" s="17">
        <f>f_netasset_total(A3909,参数!$B$1,100000000)</f>
        <v>10.0143609165</v>
      </c>
      <c r="G3909" s="17">
        <f ca="1">f_nav_adjustedreturn(A3909,参数!$B$2,参数!$B$1)</f>
        <v>89.5175257731959</v>
      </c>
      <c r="H3909" s="17">
        <f ca="1">f_nav_periodreturnrankingper(A3909,参数!$B$2,参数!$B$1,3)</f>
        <v>19.0382728164867</v>
      </c>
      <c r="I3909" s="17">
        <f ca="1">f_nav_adjustedreturn(A3909,参数!$B$3,参数!$B$2)</f>
        <v>47.1837824714737</v>
      </c>
      <c r="J3909" s="17">
        <f ca="1">f_nav_periodreturnrankingper(A3909,参数!$B$3,参数!$B$2,3)</f>
        <v>41.1845730027548</v>
      </c>
      <c r="K3909" s="17">
        <f ca="1">f_nav_adjustedreturn(A3909,参数!$B$4,参数!$B$3)</f>
        <v>-32.1332948881658</v>
      </c>
      <c r="L3909" s="17">
        <f ca="1">f_nav_periodreturnrankingper(A3909,参数!$B$4,参数!$B$3,3)</f>
        <v>87.9725085910653</v>
      </c>
      <c r="M3909" s="17">
        <f ca="1">f_nav_adjustedreturn(A3909,参数!$B$5,参数!$B$4)</f>
        <v>22.8390057816071</v>
      </c>
      <c r="N3909" s="17">
        <f ca="1">f_nav_periodreturnrankingper(A3909,参数!$B$5,参数!$B$4,3)</f>
        <v>44.9416342412451</v>
      </c>
      <c r="O3909" s="17">
        <f ca="1">f_nav_adjustedreturn(A3909,参数!$B$6,参数!$B$5)</f>
        <v>-5.46583850931678</v>
      </c>
      <c r="P3909" s="17">
        <f ca="1">f_nav_periodreturnrankingper(A3909,参数!$B$6,参数!$B$5,3)</f>
        <v>78.2881002087683</v>
      </c>
      <c r="Q3909" s="25">
        <f>f_return(A3909,1,参数!$B$1-365/2,参数!$B$1)</f>
        <v>91.879551085157</v>
      </c>
      <c r="R3909" s="25">
        <f ca="1">f_return(A3909,1,参数!$B$4,参数!$B$1)</f>
        <v>23.6814034202807</v>
      </c>
      <c r="S3909" s="25">
        <f ca="1">f_return(A3909,1,参数!$B$6,参数!$B$1)</f>
        <v>16.8475158081822</v>
      </c>
      <c r="T3909" t="str">
        <f>f_info_investtype(A3909)</f>
        <v>偏股混合型基金</v>
      </c>
      <c r="U3909" t="str">
        <f>f_info_fundmanager(A3909)</f>
        <v>赵伟,徐文卉</v>
      </c>
      <c r="V3909">
        <f>f_info_manager_onthepostdays(A3909,1)</f>
        <v>461</v>
      </c>
      <c r="W3909" s="25">
        <f ca="1">f_return_1w(A3909,"0",参数!$B$2)</f>
        <v>0.802261296088449</v>
      </c>
      <c r="X3909" s="25">
        <f>f_return_1m(A3909,"0",参数!$B$1)</f>
        <v>13.2388813601084</v>
      </c>
      <c r="Y3909" s="25">
        <f>f_return_3m(A3909,0,参数!$B$1)</f>
        <v>30.1631358332389</v>
      </c>
      <c r="Z3909" s="25">
        <f>f_return_6m(A3909,0,参数!B3908)</f>
        <v>35.5277208577448</v>
      </c>
      <c r="AA3909" t="str">
        <f>f_dq_status(A3909,参数!$B$1)</f>
        <v>开放申购|开放赎回</v>
      </c>
      <c r="AB3909" s="17">
        <f ca="1">f_risk_maxdownside(A3909,参数!$B$6,参数!$B$1)</f>
        <v>-37.0005855971785</v>
      </c>
      <c r="AC3909" s="17">
        <f ca="1">f_risk_maxdownside(A3909,参数!$B$4,参数!$B$1)</f>
        <v>-36.207813458785</v>
      </c>
      <c r="AD3909" t="str">
        <f ca="1">f_risk_maxdownside_date(A3909,参数!$B$6,参数!$B$1)</f>
        <v>20171122-20190103</v>
      </c>
    </row>
    <row r="3910" spans="1:30">
      <c r="A3910" s="15" t="s">
        <v>3938</v>
      </c>
      <c r="B3910" t="str">
        <f>f_info_name(A3910)</f>
        <v>农银汇理大盘蓝筹</v>
      </c>
      <c r="C3910" t="str">
        <f>f_info_setupdate(A3910)</f>
        <v>2010-09-01</v>
      </c>
      <c r="D3910" s="16">
        <f t="shared" si="61"/>
        <v>3799</v>
      </c>
      <c r="F3910" s="17">
        <f>f_netasset_total(A3910,参数!$B$1,100000000)</f>
        <v>2.1227603979</v>
      </c>
      <c r="G3910" s="17">
        <f ca="1">f_nav_adjustedreturn(A3910,参数!$B$2,参数!$B$1)</f>
        <v>49.1592482690406</v>
      </c>
      <c r="H3910" s="17">
        <f ca="1">f_nav_periodreturnrankingper(A3910,参数!$B$2,参数!$B$1,3)</f>
        <v>79.8822374877331</v>
      </c>
      <c r="I3910" s="17">
        <f ca="1">f_nav_adjustedreturn(A3910,参数!$B$3,参数!$B$2)</f>
        <v>30.930282754155</v>
      </c>
      <c r="J3910" s="17">
        <f ca="1">f_nav_periodreturnrankingper(A3910,参数!$B$3,参数!$B$2,3)</f>
        <v>73.4159779614325</v>
      </c>
      <c r="K3910" s="17">
        <f ca="1">f_nav_adjustedreturn(A3910,参数!$B$4,参数!$B$3)</f>
        <v>-22.9246381633672</v>
      </c>
      <c r="L3910" s="17">
        <f ca="1">f_nav_periodreturnrankingper(A3910,参数!$B$4,参数!$B$3,3)</f>
        <v>43.9862542955326</v>
      </c>
      <c r="M3910" s="17">
        <f ca="1">f_nav_adjustedreturn(A3910,参数!$B$5,参数!$B$4)</f>
        <v>25.5142322875545</v>
      </c>
      <c r="N3910" s="17">
        <f ca="1">f_nav_periodreturnrankingper(A3910,参数!$B$5,参数!$B$4,3)</f>
        <v>38.3268482490272</v>
      </c>
      <c r="O3910" s="17">
        <f ca="1">f_nav_adjustedreturn(A3910,参数!$B$6,参数!$B$5)</f>
        <v>9.37004305461137</v>
      </c>
      <c r="P3910" s="17">
        <f ca="1">f_nav_periodreturnrankingper(A3910,参数!$B$6,参数!$B$5,3)</f>
        <v>28.39248434238</v>
      </c>
      <c r="Q3910" s="25">
        <f>f_return(A3910,1,参数!$B$1-365/2,参数!$B$1)</f>
        <v>56.9229663984994</v>
      </c>
      <c r="R3910" s="25">
        <f ca="1">f_return(A3910,1,参数!$B$4,参数!$B$1)</f>
        <v>14.5903215956907</v>
      </c>
      <c r="S3910" s="25">
        <f ca="1">f_return(A3910,1,参数!$B$6,参数!$B$1)</f>
        <v>15.4238254544607</v>
      </c>
      <c r="T3910" t="str">
        <f>f_info_investtype(A3910)</f>
        <v>偏股混合型基金</v>
      </c>
      <c r="U3910" t="str">
        <f>f_info_fundmanager(A3910)</f>
        <v>宋永安</v>
      </c>
      <c r="V3910">
        <f>f_info_manager_onthepostdays(A3910,1)</f>
        <v>1898</v>
      </c>
      <c r="W3910" s="25">
        <f ca="1">f_return_1w(A3910,"0",参数!$B$2)</f>
        <v>-2.11392609327094</v>
      </c>
      <c r="X3910" s="25">
        <f>f_return_1m(A3910,"0",参数!$B$1)</f>
        <v>10.9503372164316</v>
      </c>
      <c r="Y3910" s="25">
        <f>f_return_3m(A3910,0,参数!$B$1)</f>
        <v>18.8727583262169</v>
      </c>
      <c r="Z3910" s="25">
        <f>f_return_6m(A3910,0,参数!B3909)</f>
        <v>20.1028548823103</v>
      </c>
      <c r="AA3910" t="str">
        <f>f_dq_status(A3910,参数!$B$1)</f>
        <v>开放申购|开放赎回</v>
      </c>
      <c r="AB3910" s="17">
        <f ca="1">f_risk_maxdownside(A3910,参数!$B$6,参数!$B$1)</f>
        <v>-26.7564886758142</v>
      </c>
      <c r="AC3910" s="17">
        <f ca="1">f_risk_maxdownside(A3910,参数!$B$4,参数!$B$1)</f>
        <v>-26.6594934613475</v>
      </c>
      <c r="AD3910" t="str">
        <f ca="1">f_risk_maxdownside_date(A3910,参数!$B$6,参数!$B$1)</f>
        <v>20180125-20190103</v>
      </c>
    </row>
    <row r="3911" spans="1:30">
      <c r="A3911" s="15" t="s">
        <v>3939</v>
      </c>
      <c r="B3911" t="str">
        <f>f_info_name(A3911)</f>
        <v>农银汇理增强收益A</v>
      </c>
      <c r="C3911" t="str">
        <f>f_info_setupdate(A3911)</f>
        <v>2011-07-01</v>
      </c>
      <c r="D3911" s="16">
        <f t="shared" si="61"/>
        <v>3496</v>
      </c>
      <c r="F3911" s="17">
        <f>f_netasset_total(A3911,参数!$B$1,100000000)</f>
        <v>0.6495097046</v>
      </c>
      <c r="G3911" s="17">
        <f ca="1">f_nav_adjustedreturn(A3911,参数!$B$2,参数!$B$1)</f>
        <v>9.45037320338042</v>
      </c>
      <c r="H3911" s="17">
        <f ca="1">f_nav_periodreturnrankingper(A3911,参数!$B$2,参数!$B$1,3)</f>
        <v>50.5660377358491</v>
      </c>
      <c r="I3911" s="17">
        <f ca="1">f_nav_adjustedreturn(A3911,参数!$B$3,参数!$B$2)</f>
        <v>5.97502778322547</v>
      </c>
      <c r="J3911" s="17">
        <f ca="1">f_nav_periodreturnrankingper(A3911,参数!$B$3,参数!$B$2,3)</f>
        <v>70.8510638297872</v>
      </c>
      <c r="K3911" s="17">
        <f ca="1">f_nav_adjustedreturn(A3911,参数!$B$4,参数!$B$3)</f>
        <v>4.57342083675144</v>
      </c>
      <c r="L3911" s="17">
        <f ca="1">f_nav_periodreturnrankingper(A3911,参数!$B$4,参数!$B$3,3)</f>
        <v>16.7064439140811</v>
      </c>
      <c r="M3911" s="17">
        <f ca="1">f_nav_adjustedreturn(A3911,参数!$B$5,参数!$B$4)</f>
        <v>1.80932498260264</v>
      </c>
      <c r="N3911" s="17">
        <f ca="1">f_nav_periodreturnrankingper(A3911,参数!$B$5,参数!$B$4,3)</f>
        <v>77.9005524861878</v>
      </c>
      <c r="O3911" s="17">
        <f ca="1">f_nav_adjustedreturn(A3911,参数!$B$6,参数!$B$5)</f>
        <v>2.93717314993911</v>
      </c>
      <c r="P3911" s="17">
        <f ca="1">f_nav_periodreturnrankingper(A3911,参数!$B$6,参数!$B$5,3)</f>
        <v>25</v>
      </c>
      <c r="Q3911" s="25">
        <f>f_return(A3911,1,参数!$B$1-365/2,参数!$B$1)</f>
        <v>5.7976856692213</v>
      </c>
      <c r="R3911" s="25">
        <f ca="1">f_return(A3911,1,参数!$B$4,参数!$B$1)</f>
        <v>6.64042507632827</v>
      </c>
      <c r="S3911" s="25">
        <f ca="1">f_return(A3911,1,参数!$B$6,参数!$B$1)</f>
        <v>4.90875707301761</v>
      </c>
      <c r="T3911" t="str">
        <f>f_info_investtype(A3911)</f>
        <v>混合债券型二级基金</v>
      </c>
      <c r="U3911" t="str">
        <f>f_info_fundmanager(A3911)</f>
        <v>史向明,周宇</v>
      </c>
      <c r="V3911">
        <f>f_info_manager_onthepostdays(A3911,1)</f>
        <v>3513</v>
      </c>
      <c r="W3911" s="25">
        <f ca="1">f_return_1w(A3911,"0",参数!$B$2)</f>
        <v>-0.178571428571436</v>
      </c>
      <c r="X3911" s="25">
        <f>f_return_1m(A3911,"0",参数!$B$1)</f>
        <v>1.96540428710994</v>
      </c>
      <c r="Y3911" s="25">
        <f>f_return_3m(A3911,0,参数!$B$1)</f>
        <v>3.09703660662405</v>
      </c>
      <c r="Z3911" s="25">
        <f>f_return_6m(A3911,0,参数!B3910)</f>
        <v>1.66724157755548</v>
      </c>
      <c r="AA3911" t="str">
        <f>f_dq_status(A3911,参数!$B$1)</f>
        <v>开放申购|开放赎回</v>
      </c>
      <c r="AB3911" s="17">
        <f ca="1">f_risk_maxdownside(A3911,参数!$B$6,参数!$B$1)</f>
        <v>-2.9229406554473</v>
      </c>
      <c r="AC3911" s="17">
        <f ca="1">f_risk_maxdownside(A3911,参数!$B$4,参数!$B$1)</f>
        <v>-2.49337509033969</v>
      </c>
      <c r="AD3911" t="str">
        <f ca="1">f_risk_maxdownside_date(A3911,参数!$B$6,参数!$B$1)</f>
        <v>20161025-20161220</v>
      </c>
    </row>
    <row r="3912" spans="1:30">
      <c r="A3912" s="15" t="s">
        <v>3940</v>
      </c>
      <c r="B3912" t="str">
        <f>f_info_name(A3912)</f>
        <v>农银汇理策略精选</v>
      </c>
      <c r="C3912" t="str">
        <f>f_info_setupdate(A3912)</f>
        <v>2011-09-06</v>
      </c>
      <c r="D3912" s="16">
        <f t="shared" si="61"/>
        <v>3429</v>
      </c>
      <c r="F3912" s="17">
        <f>f_netasset_total(A3912,参数!$B$1,100000000)</f>
        <v>45.5404260013</v>
      </c>
      <c r="G3912" s="17">
        <f ca="1">f_nav_adjustedreturn(A3912,参数!$B$2,参数!$B$1)</f>
        <v>77.325873323291</v>
      </c>
      <c r="H3912" s="17">
        <f ca="1">f_nav_periodreturnrankingper(A3912,参数!$B$2,参数!$B$1,3)</f>
        <v>35.6231599607458</v>
      </c>
      <c r="I3912" s="17">
        <f ca="1">f_nav_adjustedreturn(A3912,参数!$B$3,参数!$B$2)</f>
        <v>40.9178206812898</v>
      </c>
      <c r="J3912" s="17">
        <f ca="1">f_nav_periodreturnrankingper(A3912,参数!$B$3,参数!$B$2,3)</f>
        <v>53.8567493112948</v>
      </c>
      <c r="K3912" s="17">
        <f ca="1">f_nav_adjustedreturn(A3912,参数!$B$4,参数!$B$3)</f>
        <v>-19.4184246965871</v>
      </c>
      <c r="L3912" s="17">
        <f ca="1">f_nav_periodreturnrankingper(A3912,参数!$B$4,参数!$B$3,3)</f>
        <v>26.6323024054983</v>
      </c>
      <c r="M3912" s="17">
        <f ca="1">f_nav_adjustedreturn(A3912,参数!$B$5,参数!$B$4)</f>
        <v>49.7401184576333</v>
      </c>
      <c r="N3912" s="17">
        <f ca="1">f_nav_periodreturnrankingper(A3912,参数!$B$5,参数!$B$4,3)</f>
        <v>3.69649805447471</v>
      </c>
      <c r="O3912" s="17">
        <f ca="1">f_nav_adjustedreturn(A3912,参数!$B$6,参数!$B$5)</f>
        <v>16.1258741258741</v>
      </c>
      <c r="P3912" s="17">
        <f ca="1">f_nav_periodreturnrankingper(A3912,参数!$B$6,参数!$B$5,3)</f>
        <v>10.8559498956159</v>
      </c>
      <c r="Q3912" s="25">
        <f>f_return(A3912,1,参数!$B$1-365/2,参数!$B$1)</f>
        <v>80.2623377765668</v>
      </c>
      <c r="R3912" s="25">
        <f ca="1">f_return(A3912,1,参数!$B$4,参数!$B$1)</f>
        <v>26.2502199695886</v>
      </c>
      <c r="S3912" s="25">
        <f ca="1">f_return(A3912,1,参数!$B$6,参数!$B$1)</f>
        <v>28.1250486915317</v>
      </c>
      <c r="T3912" t="str">
        <f>f_info_investtype(A3912)</f>
        <v>偏股混合型基金</v>
      </c>
      <c r="U3912" t="str">
        <f>f_info_fundmanager(A3912)</f>
        <v>张峰</v>
      </c>
      <c r="V3912">
        <f>f_info_manager_onthepostdays(A3912,1)</f>
        <v>1898</v>
      </c>
      <c r="W3912" s="25">
        <f ca="1">f_return_1w(A3912,"0",参数!$B$2)</f>
        <v>-1.40038192234246</v>
      </c>
      <c r="X3912" s="25">
        <f>f_return_1m(A3912,"0",参数!$B$1)</f>
        <v>14.3643597335307</v>
      </c>
      <c r="Y3912" s="25">
        <f>f_return_3m(A3912,0,参数!$B$1)</f>
        <v>25.4554681552905</v>
      </c>
      <c r="Z3912" s="25">
        <f>f_return_6m(A3912,0,参数!B3911)</f>
        <v>32.7844859129162</v>
      </c>
      <c r="AA3912" t="str">
        <f>f_dq_status(A3912,参数!$B$1)</f>
        <v>开放申购|开放赎回</v>
      </c>
      <c r="AB3912" s="17">
        <f ca="1">f_risk_maxdownside(A3912,参数!$B$6,参数!$B$1)</f>
        <v>-25.2986761381982</v>
      </c>
      <c r="AC3912" s="17">
        <f ca="1">f_risk_maxdownside(A3912,参数!$B$4,参数!$B$1)</f>
        <v>-25.2986761381982</v>
      </c>
      <c r="AD3912" t="str">
        <f ca="1">f_risk_maxdownside_date(A3912,参数!$B$6,参数!$B$1)</f>
        <v>20180127-20190103</v>
      </c>
    </row>
    <row r="3913" spans="1:30">
      <c r="A3913" s="15" t="s">
        <v>3941</v>
      </c>
      <c r="B3913" t="str">
        <f>f_info_name(A3913)</f>
        <v>农银汇理消费主题A</v>
      </c>
      <c r="C3913" t="str">
        <f>f_info_setupdate(A3913)</f>
        <v>2012-04-24</v>
      </c>
      <c r="D3913" s="16">
        <f t="shared" si="61"/>
        <v>3198</v>
      </c>
      <c r="F3913" s="17">
        <f>f_netasset_total(A3913,参数!$B$1,100000000)</f>
        <v>12.7875026812</v>
      </c>
      <c r="G3913" s="17">
        <f ca="1">f_nav_adjustedreturn(A3913,参数!$B$2,参数!$B$1)</f>
        <v>109.91945271985</v>
      </c>
      <c r="H3913" s="17">
        <f ca="1">f_nav_periodreturnrankingper(A3913,参数!$B$2,参数!$B$1,3)</f>
        <v>5.00490677134446</v>
      </c>
      <c r="I3913" s="17">
        <f ca="1">f_nav_adjustedreturn(A3913,参数!$B$3,参数!$B$2)</f>
        <v>43.5988169430654</v>
      </c>
      <c r="J3913" s="17">
        <f ca="1">f_nav_periodreturnrankingper(A3913,参数!$B$3,参数!$B$2,3)</f>
        <v>48.0716253443526</v>
      </c>
      <c r="K3913" s="17">
        <f ca="1">f_nav_adjustedreturn(A3913,参数!$B$4,参数!$B$3)</f>
        <v>-30.3999411851198</v>
      </c>
      <c r="L3913" s="17">
        <f ca="1">f_nav_periodreturnrankingper(A3913,参数!$B$4,参数!$B$3,3)</f>
        <v>82.6460481099656</v>
      </c>
      <c r="M3913" s="17">
        <f ca="1">f_nav_adjustedreturn(A3913,参数!$B$5,参数!$B$4)</f>
        <v>22.5542384254082</v>
      </c>
      <c r="N3913" s="17">
        <f ca="1">f_nav_periodreturnrankingper(A3913,参数!$B$5,参数!$B$4,3)</f>
        <v>46.1089494163424</v>
      </c>
      <c r="O3913" s="17">
        <f ca="1">f_nav_adjustedreturn(A3913,参数!$B$6,参数!$B$5)</f>
        <v>-6.2204163699577</v>
      </c>
      <c r="P3913" s="17">
        <f ca="1">f_nav_periodreturnrankingper(A3913,参数!$B$6,参数!$B$5,3)</f>
        <v>81.2108559498956</v>
      </c>
      <c r="Q3913" s="25">
        <f>f_return(A3913,1,参数!$B$1-365/2,参数!$B$1)</f>
        <v>118.646324842796</v>
      </c>
      <c r="R3913" s="25">
        <f ca="1">f_return(A3913,1,参数!$B$4,参数!$B$1)</f>
        <v>27.9891563179657</v>
      </c>
      <c r="S3913" s="25">
        <f ca="1">f_return(A3913,1,参数!$B$6,参数!$B$1)</f>
        <v>19.0213598303034</v>
      </c>
      <c r="T3913" t="str">
        <f>f_info_investtype(A3913)</f>
        <v>偏股混合型基金</v>
      </c>
      <c r="U3913" t="str">
        <f>f_info_fundmanager(A3913)</f>
        <v>徐文卉</v>
      </c>
      <c r="V3913">
        <f>f_info_manager_onthepostdays(A3913,1)</f>
        <v>1367</v>
      </c>
      <c r="W3913" s="25">
        <f ca="1">f_return_1w(A3913,"0",参数!$B$2)</f>
        <v>-1.53907438255957</v>
      </c>
      <c r="X3913" s="25">
        <f>f_return_1m(A3913,"0",参数!$B$1)</f>
        <v>14.709783744674</v>
      </c>
      <c r="Y3913" s="25">
        <f>f_return_3m(A3913,0,参数!$B$1)</f>
        <v>30.800962530079</v>
      </c>
      <c r="Z3913" s="25">
        <f>f_return_6m(A3913,0,参数!B3912)</f>
        <v>42.4130599477015</v>
      </c>
      <c r="AA3913" t="str">
        <f>f_dq_status(A3913,参数!$B$1)</f>
        <v>开放申购|开放赎回</v>
      </c>
      <c r="AB3913" s="17">
        <f ca="1">f_risk_maxdownside(A3913,参数!$B$6,参数!$B$1)</f>
        <v>-35.763727002116</v>
      </c>
      <c r="AC3913" s="17">
        <f ca="1">f_risk_maxdownside(A3913,参数!$B$4,参数!$B$1)</f>
        <v>-34.6242289301748</v>
      </c>
      <c r="AD3913" t="str">
        <f ca="1">f_risk_maxdownside_date(A3913,参数!$B$6,参数!$B$1)</f>
        <v>20171122-20190103</v>
      </c>
    </row>
    <row r="3914" spans="1:30">
      <c r="A3914" s="15" t="s">
        <v>3942</v>
      </c>
      <c r="B3914" t="str">
        <f>f_info_name(A3914)</f>
        <v>农银汇理行业轮动</v>
      </c>
      <c r="C3914" t="str">
        <f>f_info_setupdate(A3914)</f>
        <v>2012-11-14</v>
      </c>
      <c r="D3914" s="16">
        <f t="shared" si="61"/>
        <v>2994</v>
      </c>
      <c r="F3914" s="17">
        <f>f_netasset_total(A3914,参数!$B$1,100000000)</f>
        <v>2.5165093567</v>
      </c>
      <c r="G3914" s="17">
        <f ca="1">f_nav_adjustedreturn(A3914,参数!$B$2,参数!$B$1)</f>
        <v>74.6049153590912</v>
      </c>
      <c r="H3914" s="17">
        <f ca="1">f_nav_periodreturnrankingper(A3914,参数!$B$2,参数!$B$1,3)</f>
        <v>39.7448478900883</v>
      </c>
      <c r="I3914" s="17">
        <f ca="1">f_nav_adjustedreturn(A3914,参数!$B$3,参数!$B$2)</f>
        <v>46.6655668742525</v>
      </c>
      <c r="J3914" s="17">
        <f ca="1">f_nav_periodreturnrankingper(A3914,参数!$B$3,参数!$B$2,3)</f>
        <v>41.8732782369146</v>
      </c>
      <c r="K3914" s="17">
        <f ca="1">f_nav_adjustedreturn(A3914,参数!$B$4,参数!$B$3)</f>
        <v>-25.2097470697101</v>
      </c>
      <c r="L3914" s="17">
        <f ca="1">f_nav_periodreturnrankingper(A3914,参数!$B$4,参数!$B$3,3)</f>
        <v>56.1855670103093</v>
      </c>
      <c r="M3914" s="17">
        <f ca="1">f_nav_adjustedreturn(A3914,参数!$B$5,参数!$B$4)</f>
        <v>31.7967522262965</v>
      </c>
      <c r="N3914" s="17">
        <f ca="1">f_nav_periodreturnrankingper(A3914,参数!$B$5,参数!$B$4,3)</f>
        <v>25.4863813229572</v>
      </c>
      <c r="O3914" s="17">
        <f ca="1">f_nav_adjustedreturn(A3914,参数!$B$6,参数!$B$5)</f>
        <v>0.383978012206468</v>
      </c>
      <c r="P3914" s="17">
        <f ca="1">f_nav_periodreturnrankingper(A3914,参数!$B$6,参数!$B$5,3)</f>
        <v>59.7077244258873</v>
      </c>
      <c r="Q3914" s="25">
        <f>f_return(A3914,1,参数!$B$1-365/2,参数!$B$1)</f>
        <v>77.0495517750848</v>
      </c>
      <c r="R3914" s="25">
        <f ca="1">f_return(A3914,1,参数!$B$4,参数!$B$1)</f>
        <v>24.1625741789441</v>
      </c>
      <c r="S3914" s="25">
        <f ca="1">f_return(A3914,1,参数!$B$6,参数!$B$1)</f>
        <v>20.1814904061155</v>
      </c>
      <c r="T3914" t="str">
        <f>f_info_investtype(A3914)</f>
        <v>偏股混合型基金</v>
      </c>
      <c r="U3914" t="str">
        <f>f_info_fundmanager(A3914)</f>
        <v>韩林</v>
      </c>
      <c r="V3914">
        <f>f_info_manager_onthepostdays(A3914,1)</f>
        <v>395</v>
      </c>
      <c r="W3914" s="25">
        <f ca="1">f_return_1w(A3914,"0",参数!$B$2)</f>
        <v>0.690865847443229</v>
      </c>
      <c r="X3914" s="25">
        <f>f_return_1m(A3914,"0",参数!$B$1)</f>
        <v>12.4975088323218</v>
      </c>
      <c r="Y3914" s="25">
        <f>f_return_3m(A3914,0,参数!$B$1)</f>
        <v>24.5097252857429</v>
      </c>
      <c r="Z3914" s="25">
        <f>f_return_6m(A3914,0,参数!B3913)</f>
        <v>28.0093951849677</v>
      </c>
      <c r="AA3914" t="str">
        <f>f_dq_status(A3914,参数!$B$1)</f>
        <v>开放申购|开放赎回</v>
      </c>
      <c r="AB3914" s="17">
        <f ca="1">f_risk_maxdownside(A3914,参数!$B$6,参数!$B$1)</f>
        <v>-30.5262207780486</v>
      </c>
      <c r="AC3914" s="17">
        <f ca="1">f_risk_maxdownside(A3914,参数!$B$4,参数!$B$1)</f>
        <v>-29.4025926378868</v>
      </c>
      <c r="AD3914" t="str">
        <f ca="1">f_risk_maxdownside_date(A3914,参数!$B$6,参数!$B$1)</f>
        <v>20171114-20181018</v>
      </c>
    </row>
    <row r="3915" spans="1:30">
      <c r="A3915" s="15" t="s">
        <v>3943</v>
      </c>
      <c r="B3915" t="str">
        <f>f_info_name(A3915)</f>
        <v>西部利得策略优选A</v>
      </c>
      <c r="C3915" t="str">
        <f>f_info_setupdate(A3915)</f>
        <v>2011-01-25</v>
      </c>
      <c r="D3915" s="16">
        <f t="shared" si="61"/>
        <v>3653</v>
      </c>
      <c r="F3915" s="17">
        <f>f_netasset_total(A3915,参数!$B$1,100000000)</f>
        <v>3.5045542812</v>
      </c>
      <c r="G3915" s="17">
        <f ca="1">f_nav_adjustedreturn(A3915,参数!$B$2,参数!$B$1)</f>
        <v>40.4123711340206</v>
      </c>
      <c r="H3915" s="17">
        <f ca="1">f_nav_periodreturnrankingper(A3915,参数!$B$2,参数!$B$1,3)</f>
        <v>87.9293424926398</v>
      </c>
      <c r="I3915" s="17">
        <f ca="1">f_nav_adjustedreturn(A3915,参数!$B$3,参数!$B$2)</f>
        <v>25.3229974160207</v>
      </c>
      <c r="J3915" s="17">
        <f ca="1">f_nav_periodreturnrankingper(A3915,参数!$B$3,参数!$B$2,3)</f>
        <v>84.435261707989</v>
      </c>
      <c r="K3915" s="17">
        <f ca="1">f_nav_adjustedreturn(A3915,参数!$B$4,参数!$B$3)</f>
        <v>-16.2337662337662</v>
      </c>
      <c r="L3915" s="17">
        <f ca="1">f_nav_periodreturnrankingper(A3915,参数!$B$4,参数!$B$3,3)</f>
        <v>15.4639175257732</v>
      </c>
      <c r="M3915" s="17">
        <f ca="1">f_nav_adjustedreturn(A3915,参数!$B$5,参数!$B$4)</f>
        <v>9.9526066350711</v>
      </c>
      <c r="N3915" s="17">
        <f ca="1">f_nav_periodreturnrankingper(A3915,参数!$B$5,参数!$B$4,3)</f>
        <v>74.9027237354086</v>
      </c>
      <c r="O3915" s="17">
        <f ca="1">f_nav_adjustedreturn(A3915,参数!$B$6,参数!$B$5)</f>
        <v>2.93757649938801</v>
      </c>
      <c r="P3915" s="17">
        <f ca="1">f_nav_periodreturnrankingper(A3915,参数!$B$6,参数!$B$5,3)</f>
        <v>51.7745302713987</v>
      </c>
      <c r="Q3915" s="25">
        <f>f_return(A3915,1,参数!$B$1-365/2,参数!$B$1)</f>
        <v>30.0574486124717</v>
      </c>
      <c r="R3915" s="25">
        <f ca="1">f_return(A3915,1,参数!$B$4,参数!$B$1)</f>
        <v>13.7934148013398</v>
      </c>
      <c r="S3915" s="25">
        <f ca="1">f_return(A3915,1,参数!$B$6,参数!$B$1)</f>
        <v>10.7496636114113</v>
      </c>
      <c r="T3915" t="str">
        <f>f_info_investtype(A3915)</f>
        <v>偏股混合型基金</v>
      </c>
      <c r="U3915" t="str">
        <f>f_info_fundmanager(A3915)</f>
        <v>何奇</v>
      </c>
      <c r="V3915">
        <f>f_info_manager_onthepostdays(A3915,1)</f>
        <v>112</v>
      </c>
      <c r="W3915" s="25">
        <f ca="1">f_return_1w(A3915,"0",参数!$B$2)</f>
        <v>-2.41448692152918</v>
      </c>
      <c r="X3915" s="25">
        <f>f_return_1m(A3915,"0",参数!$B$1)</f>
        <v>10.4622871046229</v>
      </c>
      <c r="Y3915" s="25">
        <f>f_return_3m(A3915,0,参数!$B$1)</f>
        <v>13.216957605985</v>
      </c>
      <c r="Z3915" s="25">
        <f>f_return_6m(A3915,0,参数!B3914)</f>
        <v>2.93417922283903</v>
      </c>
      <c r="AA3915" t="str">
        <f>f_dq_status(A3915,参数!$B$1)</f>
        <v>开放申购|开放赎回</v>
      </c>
      <c r="AB3915" s="17">
        <f ca="1">f_risk_maxdownside(A3915,参数!$B$6,参数!$B$1)</f>
        <v>-21.7672413793104</v>
      </c>
      <c r="AC3915" s="17">
        <f ca="1">f_risk_maxdownside(A3915,参数!$B$4,参数!$B$1)</f>
        <v>-21.7672413793104</v>
      </c>
      <c r="AD3915" t="str">
        <f ca="1">f_risk_maxdownside_date(A3915,参数!$B$6,参数!$B$1)</f>
        <v>20180127-20181018</v>
      </c>
    </row>
    <row r="3916" spans="1:30">
      <c r="A3916" s="15" t="s">
        <v>3944</v>
      </c>
      <c r="B3916" t="str">
        <f>f_info_name(A3916)</f>
        <v>西部利得事件驱动</v>
      </c>
      <c r="C3916" t="str">
        <f>f_info_setupdate(A3916)</f>
        <v>2018-09-26</v>
      </c>
      <c r="D3916" s="16">
        <f t="shared" si="61"/>
        <v>852</v>
      </c>
      <c r="F3916" s="17">
        <f>f_netasset_total(A3916,参数!$B$1,100000000)</f>
        <v>1.8779425488</v>
      </c>
      <c r="G3916" s="17">
        <f ca="1">f_nav_adjustedreturn(A3916,参数!$B$2,参数!$B$1)</f>
        <v>65.972477739348</v>
      </c>
      <c r="H3916" s="17">
        <f ca="1">f_nav_periodreturnrankingper(A3916,参数!$B$2,参数!$B$1,3)</f>
        <v>52.6960784313725</v>
      </c>
      <c r="I3916" s="17">
        <f ca="1">f_nav_adjustedreturn(A3916,参数!$B$3,参数!$B$2)</f>
        <v>34.891800675005</v>
      </c>
      <c r="J3916" s="17">
        <f ca="1">f_nav_periodreturnrankingper(A3916,参数!$B$3,参数!$B$2,3)</f>
        <v>68.4365781710914</v>
      </c>
      <c r="K3916" s="17">
        <f ca="1">f_nav_adjustedreturn(A3916,参数!$B$4,参数!$B$3)</f>
        <v>0</v>
      </c>
      <c r="L3916" s="17">
        <f ca="1">f_nav_periodreturnrankingper(A3916,参数!$B$4,参数!$B$3,3)</f>
        <v>0</v>
      </c>
      <c r="M3916" s="17">
        <f ca="1">f_nav_adjustedreturn(A3916,参数!$B$5,参数!$B$4)</f>
        <v>0</v>
      </c>
      <c r="N3916" s="17">
        <f ca="1">f_nav_periodreturnrankingper(A3916,参数!$B$5,参数!$B$4,3)</f>
        <v>0</v>
      </c>
      <c r="O3916" s="17">
        <f ca="1">f_nav_adjustedreturn(A3916,参数!$B$6,参数!$B$5)</f>
        <v>0</v>
      </c>
      <c r="P3916" s="17">
        <f ca="1">f_nav_periodreturnrankingper(A3916,参数!$B$6,参数!$B$5,3)</f>
        <v>0</v>
      </c>
      <c r="Q3916" s="25">
        <f>f_return(A3916,1,参数!$B$1-365/2,参数!$B$1)</f>
        <v>98.3074592106125</v>
      </c>
      <c r="R3916" s="25">
        <f ca="1">f_return(A3916,1,参数!$B$4,参数!$B$1)</f>
        <v>0</v>
      </c>
      <c r="S3916" s="25">
        <f ca="1">f_return(A3916,1,参数!$B$6,参数!$B$1)</f>
        <v>0</v>
      </c>
      <c r="T3916" t="str">
        <f>f_info_investtype(A3916)</f>
        <v>普通股票型基金</v>
      </c>
      <c r="U3916" t="str">
        <f>f_info_fundmanager(A3916)</f>
        <v>童国林,张昌平</v>
      </c>
      <c r="V3916">
        <f>f_info_manager_onthepostdays(A3916,1)</f>
        <v>353</v>
      </c>
      <c r="W3916" s="25">
        <f ca="1">f_return_1w(A3916,"0",参数!$B$2)</f>
        <v>-3.79469026548673</v>
      </c>
      <c r="X3916" s="25">
        <f>f_return_1m(A3916,"0",参数!$B$1)</f>
        <v>14.2263864269435</v>
      </c>
      <c r="Y3916" s="25">
        <f>f_return_3m(A3916,0,参数!$B$1)</f>
        <v>35.3131749460043</v>
      </c>
      <c r="Z3916" s="25">
        <f>f_return_6m(A3916,0,参数!B3915)</f>
        <v>35.4651857159919</v>
      </c>
      <c r="AA3916" t="str">
        <f>f_dq_status(A3916,参数!$B$1)</f>
        <v>开放申购|开放赎回</v>
      </c>
      <c r="AB3916" s="17">
        <f ca="1">f_risk_maxdownside(A3916,参数!$B$6,参数!$B$1)</f>
        <v>-15.039637599094</v>
      </c>
      <c r="AC3916" s="17">
        <f ca="1">f_risk_maxdownside(A3916,参数!$B$4,参数!$B$1)</f>
        <v>-15.039637599094</v>
      </c>
      <c r="AD3916" t="str">
        <f ca="1">f_risk_maxdownside_date(A3916,参数!$B$6,参数!$B$1)</f>
        <v>20190410-20190614</v>
      </c>
    </row>
    <row r="3917" spans="1:30">
      <c r="A3917" s="15" t="s">
        <v>3945</v>
      </c>
      <c r="B3917" t="str">
        <f>f_info_name(A3917)</f>
        <v>西部利得新动向</v>
      </c>
      <c r="C3917" t="str">
        <f>f_info_setupdate(A3917)</f>
        <v>2011-08-18</v>
      </c>
      <c r="D3917" s="16">
        <f t="shared" si="61"/>
        <v>3448</v>
      </c>
      <c r="F3917" s="17">
        <f>f_netasset_total(A3917,参数!$B$1,100000000)</f>
        <v>2.7677616826</v>
      </c>
      <c r="G3917" s="17">
        <f ca="1">f_nav_adjustedreturn(A3917,参数!$B$2,参数!$B$1)</f>
        <v>31.0215557638238</v>
      </c>
      <c r="H3917" s="17">
        <f ca="1">f_nav_periodreturnrankingper(A3917,参数!$B$2,参数!$B$1,3)</f>
        <v>62.3610375860243</v>
      </c>
      <c r="I3917" s="17">
        <f ca="1">f_nav_adjustedreturn(A3917,参数!$B$3,参数!$B$2)</f>
        <v>29.9634591961023</v>
      </c>
      <c r="J3917" s="17">
        <f ca="1">f_nav_periodreturnrankingper(A3917,参数!$B$3,参数!$B$2,3)</f>
        <v>44.6488294314381</v>
      </c>
      <c r="K3917" s="17">
        <f ca="1">f_nav_adjustedreturn(A3917,参数!$B$4,参数!$B$3)</f>
        <v>-18.8735177865613</v>
      </c>
      <c r="L3917" s="17">
        <f ca="1">f_nav_periodreturnrankingper(A3917,参数!$B$4,参数!$B$3,3)</f>
        <v>61.5532734274711</v>
      </c>
      <c r="M3917" s="17">
        <f ca="1">f_nav_adjustedreturn(A3917,参数!$B$5,参数!$B$4)</f>
        <v>7.80748663101604</v>
      </c>
      <c r="N3917" s="17">
        <f ca="1">f_nav_periodreturnrankingper(A3917,参数!$B$5,参数!$B$4,3)</f>
        <v>63.1993695823483</v>
      </c>
      <c r="O3917" s="17">
        <f ca="1">f_nav_adjustedreturn(A3917,参数!$B$6,参数!$B$5)</f>
        <v>-6.93756194251735</v>
      </c>
      <c r="P3917" s="17">
        <f ca="1">f_nav_periodreturnrankingper(A3917,参数!$B$6,参数!$B$5,3)</f>
        <v>90.3401360544218</v>
      </c>
      <c r="Q3917" s="25">
        <f>f_return(A3917,1,参数!$B$1-365/2,参数!$B$1)</f>
        <v>22.3174891720193</v>
      </c>
      <c r="R3917" s="25">
        <f ca="1">f_return(A3917,1,参数!$B$4,参数!$B$1)</f>
        <v>11.3609365059746</v>
      </c>
      <c r="S3917" s="25">
        <f ca="1">f_return(A3917,1,参数!$B$6,参数!$B$1)</f>
        <v>6.73139748511189</v>
      </c>
      <c r="T3917" t="str">
        <f>f_info_investtype(A3917)</f>
        <v>灵活配置型基金</v>
      </c>
      <c r="U3917" t="str">
        <f>f_info_fundmanager(A3917)</f>
        <v>刘荟</v>
      </c>
      <c r="V3917">
        <f>f_info_manager_onthepostdays(A3917,1)</f>
        <v>657</v>
      </c>
      <c r="W3917" s="25">
        <f ca="1">f_return_1w(A3917,"0",参数!$B$2)</f>
        <v>-2.02020202020201</v>
      </c>
      <c r="X3917" s="25">
        <f>f_return_1m(A3917,"0",参数!$B$1)</f>
        <v>5.74886535552192</v>
      </c>
      <c r="Y3917" s="25">
        <f>f_return_3m(A3917,0,参数!$B$1)</f>
        <v>9.3041438623925</v>
      </c>
      <c r="Z3917" s="25">
        <f>f_return_6m(A3917,0,参数!B3916)</f>
        <v>3.23795180722891</v>
      </c>
      <c r="AA3917" t="str">
        <f>f_dq_status(A3917,参数!$B$1)</f>
        <v>开放申购|开放赎回</v>
      </c>
      <c r="AB3917" s="17">
        <f ca="1">f_risk_maxdownside(A3917,参数!$B$6,参数!$B$1)</f>
        <v>-31.4365671641791</v>
      </c>
      <c r="AC3917" s="17">
        <f ca="1">f_risk_maxdownside(A3917,参数!$B$4,参数!$B$1)</f>
        <v>-28.0821917808219</v>
      </c>
      <c r="AD3917" t="str">
        <f ca="1">f_risk_maxdownside_date(A3917,参数!$B$6,参数!$B$1)</f>
        <v>20171114-20181018</v>
      </c>
    </row>
    <row r="3918" spans="1:30">
      <c r="A3918" s="15" t="s">
        <v>3946</v>
      </c>
      <c r="B3918" t="str">
        <f>f_info_name(A3918)</f>
        <v>西部利得成长精选</v>
      </c>
      <c r="C3918" t="str">
        <f>f_info_setupdate(A3918)</f>
        <v>2015-06-02</v>
      </c>
      <c r="D3918" s="16">
        <f t="shared" si="61"/>
        <v>2064</v>
      </c>
      <c r="F3918" s="17">
        <f>f_netasset_total(A3918,参数!$B$1,100000000)</f>
        <v>1.9945191927</v>
      </c>
      <c r="G3918" s="17">
        <f ca="1">f_nav_adjustedreturn(A3918,参数!$B$2,参数!$B$1)</f>
        <v>37.3634945397816</v>
      </c>
      <c r="H3918" s="17">
        <f ca="1">f_nav_periodreturnrankingper(A3918,参数!$B$2,参数!$B$1,3)</f>
        <v>56.3790365272631</v>
      </c>
      <c r="I3918" s="17">
        <f ca="1">f_nav_adjustedreturn(A3918,参数!$B$3,参数!$B$2)</f>
        <v>28.2</v>
      </c>
      <c r="J3918" s="17">
        <f ca="1">f_nav_periodreturnrankingper(A3918,参数!$B$3,参数!$B$2,3)</f>
        <v>46.3210702341137</v>
      </c>
      <c r="K3918" s="17">
        <f ca="1">f_nav_adjustedreturn(A3918,参数!$B$4,参数!$B$3)</f>
        <v>-9.82867448151488</v>
      </c>
      <c r="L3918" s="17">
        <f ca="1">f_nav_periodreturnrankingper(A3918,参数!$B$4,参数!$B$3,3)</f>
        <v>40.4364569961489</v>
      </c>
      <c r="M3918" s="17">
        <f ca="1">f_nav_adjustedreturn(A3918,参数!$B$5,参数!$B$4)</f>
        <v>17.6906779661017</v>
      </c>
      <c r="N3918" s="17">
        <f ca="1">f_nav_periodreturnrankingper(A3918,参数!$B$5,参数!$B$4,3)</f>
        <v>27.8959810874704</v>
      </c>
      <c r="O3918" s="17">
        <f ca="1">f_nav_adjustedreturn(A3918,参数!$B$6,参数!$B$5)</f>
        <v>-4.06091370558376</v>
      </c>
      <c r="P3918" s="17">
        <f ca="1">f_nav_periodreturnrankingper(A3918,参数!$B$6,参数!$B$5,3)</f>
        <v>87.0748299319728</v>
      </c>
      <c r="Q3918" s="25">
        <f>f_return(A3918,1,参数!$B$1-365/2,参数!$B$1)</f>
        <v>57.4066490834073</v>
      </c>
      <c r="R3918" s="25">
        <f ca="1">f_return(A3918,1,参数!$B$4,参数!$B$1)</f>
        <v>16.6491354245745</v>
      </c>
      <c r="S3918" s="25">
        <f ca="1">f_return(A3918,1,参数!$B$6,参数!$B$1)</f>
        <v>12.3076608771886</v>
      </c>
      <c r="T3918" t="str">
        <f>f_info_investtype(A3918)</f>
        <v>灵活配置型基金</v>
      </c>
      <c r="U3918" t="str">
        <f>f_info_fundmanager(A3918)</f>
        <v>陈保国</v>
      </c>
      <c r="V3918">
        <f>f_info_manager_onthepostdays(A3918,1)</f>
        <v>353</v>
      </c>
      <c r="W3918" s="25">
        <f ca="1">f_return_1w(A3918,"0",参数!$B$2)</f>
        <v>-1.98776758409786</v>
      </c>
      <c r="X3918" s="25">
        <f>f_return_1m(A3918,"0",参数!$B$1)</f>
        <v>11.8805590851334</v>
      </c>
      <c r="Y3918" s="25">
        <f>f_return_3m(A3918,0,参数!$B$1)</f>
        <v>19.5519348268839</v>
      </c>
      <c r="Z3918" s="25">
        <f>f_return_6m(A3918,0,参数!B3917)</f>
        <v>15.4551407989522</v>
      </c>
      <c r="AA3918" t="str">
        <f>f_dq_status(A3918,参数!$B$1)</f>
        <v>开放申购|开放赎回</v>
      </c>
      <c r="AB3918" s="17">
        <f ca="1">f_risk_maxdownside(A3918,参数!$B$6,参数!$B$1)</f>
        <v>-19.1848208011244</v>
      </c>
      <c r="AC3918" s="17">
        <f ca="1">f_risk_maxdownside(A3918,参数!$B$4,参数!$B$1)</f>
        <v>-19.1848208011244</v>
      </c>
      <c r="AD3918" t="str">
        <f ca="1">f_risk_maxdownside_date(A3918,参数!$B$6,参数!$B$1)</f>
        <v>20200226-20200323</v>
      </c>
    </row>
    <row r="3919" spans="1:30">
      <c r="A3919" s="15" t="s">
        <v>3947</v>
      </c>
      <c r="B3919" t="str">
        <f>f_info_name(A3919)</f>
        <v>西部利得多策略优选</v>
      </c>
      <c r="C3919" t="str">
        <f>f_info_setupdate(A3919)</f>
        <v>2015-07-27</v>
      </c>
      <c r="D3919" s="16">
        <f t="shared" si="61"/>
        <v>2009</v>
      </c>
      <c r="F3919" s="17">
        <f>f_netasset_total(A3919,参数!$B$1,100000000)</f>
        <v>1.5312076966</v>
      </c>
      <c r="G3919" s="17">
        <f ca="1">f_nav_adjustedreturn(A3919,参数!$B$2,参数!$B$1)</f>
        <v>30.4828614625179</v>
      </c>
      <c r="H3919" s="17">
        <f ca="1">f_nav_periodreturnrankingper(A3919,参数!$B$2,参数!$B$1,3)</f>
        <v>62.7316040232928</v>
      </c>
      <c r="I3919" s="17">
        <f ca="1">f_nav_adjustedreturn(A3919,参数!$B$3,参数!$B$2)</f>
        <v>17.6151819795079</v>
      </c>
      <c r="J3919" s="17">
        <f ca="1">f_nav_periodreturnrankingper(A3919,参数!$B$3,参数!$B$2,3)</f>
        <v>63.9353400222966</v>
      </c>
      <c r="K3919" s="17">
        <f ca="1">f_nav_adjustedreturn(A3919,参数!$B$4,参数!$B$3)</f>
        <v>-5.08769077692308</v>
      </c>
      <c r="L3919" s="17">
        <f ca="1">f_nav_periodreturnrankingper(A3919,参数!$B$4,参数!$B$3,3)</f>
        <v>31.6431322207959</v>
      </c>
      <c r="M3919" s="17">
        <f ca="1">f_nav_adjustedreturn(A3919,参数!$B$5,参数!$B$4)</f>
        <v>14.453125</v>
      </c>
      <c r="N3919" s="17">
        <f ca="1">f_nav_periodreturnrankingper(A3919,参数!$B$5,参数!$B$4,3)</f>
        <v>35.0669818754925</v>
      </c>
      <c r="O3919" s="17">
        <f ca="1">f_nav_adjustedreturn(A3919,参数!$B$6,参数!$B$5)</f>
        <v>3.01507537688441</v>
      </c>
      <c r="P3919" s="17">
        <f ca="1">f_nav_periodreturnrankingper(A3919,参数!$B$6,参数!$B$5,3)</f>
        <v>50.7482993197279</v>
      </c>
      <c r="Q3919" s="25">
        <f>f_return(A3919,1,参数!$B$1-365/2,参数!$B$1)</f>
        <v>23.5918008316649</v>
      </c>
      <c r="R3919" s="25">
        <f ca="1">f_return(A3919,1,参数!$B$4,参数!$B$1)</f>
        <v>13.3435440719887</v>
      </c>
      <c r="S3919" s="25">
        <f ca="1">f_return(A3919,1,参数!$B$6,参数!$B$1)</f>
        <v>11.3497558874319</v>
      </c>
      <c r="T3919" t="str">
        <f>f_info_investtype(A3919)</f>
        <v>灵活配置型基金</v>
      </c>
      <c r="U3919" t="str">
        <f>f_info_fundmanager(A3919)</f>
        <v>韩丽楠</v>
      </c>
      <c r="V3919">
        <f>f_info_manager_onthepostdays(A3919,1)</f>
        <v>2017</v>
      </c>
      <c r="W3919" s="25">
        <f ca="1">f_return_1w(A3919,"0",参数!$B$2)</f>
        <v>-2.00764818355642</v>
      </c>
      <c r="X3919" s="25">
        <f>f_return_1m(A3919,"0",参数!$B$1)</f>
        <v>5.62440419447094</v>
      </c>
      <c r="Y3919" s="25">
        <f>f_return_3m(A3919,0,参数!$B$1)</f>
        <v>8.20158386408974</v>
      </c>
      <c r="Z3919" s="25">
        <f>f_return_6m(A3919,0,参数!B3918)</f>
        <v>3.37932754202126</v>
      </c>
      <c r="AA3919" t="str">
        <f>f_dq_status(A3919,参数!$B$1)</f>
        <v>暂停大额申购|开放赎回</v>
      </c>
      <c r="AB3919" s="17">
        <f ca="1">f_risk_maxdownside(A3919,参数!$B$6,参数!$B$1)</f>
        <v>-14.0540540540541</v>
      </c>
      <c r="AC3919" s="17">
        <f ca="1">f_risk_maxdownside(A3919,参数!$B$4,参数!$B$1)</f>
        <v>-14.0540540540541</v>
      </c>
      <c r="AD3919" t="str">
        <f ca="1">f_risk_maxdownside_date(A3919,参数!$B$6,参数!$B$1)</f>
        <v>20200225-20200528</v>
      </c>
    </row>
    <row r="3920" spans="1:30">
      <c r="A3920" s="15" t="s">
        <v>3948</v>
      </c>
      <c r="B3920" t="str">
        <f>f_info_name(A3920)</f>
        <v>西部利得行业主题优选A</v>
      </c>
      <c r="C3920" t="str">
        <f>f_info_setupdate(A3920)</f>
        <v>2016-03-11</v>
      </c>
      <c r="D3920" s="16">
        <f t="shared" si="61"/>
        <v>1781</v>
      </c>
      <c r="F3920" s="17">
        <f>f_netasset_total(A3920,参数!$B$1,100000000)</f>
        <v>2.8751327008</v>
      </c>
      <c r="G3920" s="17">
        <f ca="1">f_nav_adjustedreturn(A3920,参数!$B$2,参数!$B$1)</f>
        <v>38.6259541984733</v>
      </c>
      <c r="H3920" s="17">
        <f ca="1">f_nav_periodreturnrankingper(A3920,参数!$B$2,参数!$B$1,3)</f>
        <v>54.6850185283219</v>
      </c>
      <c r="I3920" s="17">
        <f ca="1">f_nav_adjustedreturn(A3920,参数!$B$3,参数!$B$2)</f>
        <v>22.3155929038282</v>
      </c>
      <c r="J3920" s="17">
        <f ca="1">f_nav_periodreturnrankingper(A3920,参数!$B$3,参数!$B$2,3)</f>
        <v>54.4035674470457</v>
      </c>
      <c r="K3920" s="17">
        <f ca="1">f_nav_adjustedreturn(A3920,参数!$B$4,参数!$B$3)</f>
        <v>-2.72479564032698</v>
      </c>
      <c r="L3920" s="17">
        <f ca="1">f_nav_periodreturnrankingper(A3920,参数!$B$4,参数!$B$3,3)</f>
        <v>26.8934531450578</v>
      </c>
      <c r="M3920" s="17">
        <f ca="1">f_nav_adjustedreturn(A3920,参数!$B$5,参数!$B$4)</f>
        <v>4.95238095238096</v>
      </c>
      <c r="N3920" s="17">
        <f ca="1">f_nav_periodreturnrankingper(A3920,参数!$B$5,参数!$B$4,3)</f>
        <v>76.98975571316</v>
      </c>
      <c r="O3920" s="17">
        <f ca="1">f_nav_adjustedreturn(A3920,参数!$B$6,参数!$B$5)</f>
        <v>0</v>
      </c>
      <c r="P3920" s="17">
        <f ca="1">f_nav_periodreturnrankingper(A3920,参数!$B$6,参数!$B$5,3)</f>
        <v>0</v>
      </c>
      <c r="Q3920" s="25">
        <f>f_return(A3920,1,参数!$B$1-365/2,参数!$B$1)</f>
        <v>34.8350365814708</v>
      </c>
      <c r="R3920" s="25">
        <f ca="1">f_return(A3920,1,参数!$B$4,参数!$B$1)</f>
        <v>18.1344991172095</v>
      </c>
      <c r="S3920" s="25">
        <f ca="1">f_return(A3920,1,参数!$B$6,参数!$B$1)</f>
        <v>0</v>
      </c>
      <c r="T3920" t="str">
        <f>f_info_investtype(A3920)</f>
        <v>灵活配置型基金</v>
      </c>
      <c r="U3920" t="str">
        <f>f_info_fundmanager(A3920)</f>
        <v>韩丽楠</v>
      </c>
      <c r="V3920">
        <f>f_info_manager_onthepostdays(A3920,1)</f>
        <v>1798</v>
      </c>
      <c r="W3920" s="25">
        <f ca="1">f_return_1w(A3920,"0",参数!$B$2)</f>
        <v>0</v>
      </c>
      <c r="X3920" s="25">
        <f>f_return_1m(A3920,"0",参数!$B$1)</f>
        <v>13.9272271016311</v>
      </c>
      <c r="Y3920" s="25">
        <f>f_return_3m(A3920,0,参数!$B$1)</f>
        <v>19.5523370638578</v>
      </c>
      <c r="Z3920" s="25">
        <f>f_return_6m(A3920,0,参数!B3919)</f>
        <v>17.2715894868586</v>
      </c>
      <c r="AA3920" t="str">
        <f>f_dq_status(A3920,参数!$B$1)</f>
        <v>暂停大额申购|开放赎回</v>
      </c>
      <c r="AB3920" s="17">
        <f ca="1">f_risk_maxdownside(A3920,参数!$B$6,参数!$B$1)</f>
        <v>-11.5275813295615</v>
      </c>
      <c r="AC3920" s="17">
        <f ca="1">f_risk_maxdownside(A3920,参数!$B$4,参数!$B$1)</f>
        <v>-11.5275813295615</v>
      </c>
      <c r="AD3920" t="str">
        <f ca="1">f_risk_maxdownside_date(A3920,参数!$B$6,参数!$B$1)</f>
        <v>20200226-20200323</v>
      </c>
    </row>
    <row r="3921" spans="1:30">
      <c r="A3921" s="15" t="s">
        <v>3949</v>
      </c>
      <c r="B3921" t="str">
        <f>f_info_name(A3921)</f>
        <v>西部利得新盈</v>
      </c>
      <c r="C3921" t="str">
        <f>f_info_setupdate(A3921)</f>
        <v>2016-01-22</v>
      </c>
      <c r="D3921" s="16">
        <f t="shared" si="61"/>
        <v>1830</v>
      </c>
      <c r="F3921" s="17">
        <f>f_netasset_total(A3921,参数!$B$1,100000000)</f>
        <v>3.6141837768</v>
      </c>
      <c r="G3921" s="17">
        <f ca="1">f_nav_adjustedreturn(A3921,参数!$B$2,参数!$B$1)</f>
        <v>41.5749364944962</v>
      </c>
      <c r="H3921" s="17">
        <f ca="1">f_nav_periodreturnrankingper(A3921,参数!$B$2,参数!$B$1,3)</f>
        <v>52.4086818422446</v>
      </c>
      <c r="I3921" s="17">
        <f ca="1">f_nav_adjustedreturn(A3921,参数!$B$3,参数!$B$2)</f>
        <v>11.1006585136407</v>
      </c>
      <c r="J3921" s="17">
        <f ca="1">f_nav_periodreturnrankingper(A3921,参数!$B$3,参数!$B$2,3)</f>
        <v>77.9821627647715</v>
      </c>
      <c r="K3921" s="17">
        <f ca="1">f_nav_adjustedreturn(A3921,参数!$B$4,参数!$B$3)</f>
        <v>2.21153846153845</v>
      </c>
      <c r="L3921" s="17">
        <f ca="1">f_nav_periodreturnrankingper(A3921,参数!$B$4,参数!$B$3,3)</f>
        <v>9.30680359435173</v>
      </c>
      <c r="M3921" s="17">
        <f ca="1">f_nav_adjustedreturn(A3921,参数!$B$5,参数!$B$4)</f>
        <v>1.9588638589618</v>
      </c>
      <c r="N3921" s="17">
        <f ca="1">f_nav_periodreturnrankingper(A3921,参数!$B$5,参数!$B$4,3)</f>
        <v>89.4405043341214</v>
      </c>
      <c r="O3921" s="17">
        <f ca="1">f_nav_adjustedreturn(A3921,参数!$B$6,参数!$B$5)</f>
        <v>2.09999999999999</v>
      </c>
      <c r="P3921" s="17">
        <f ca="1">f_nav_periodreturnrankingper(A3921,参数!$B$6,参数!$B$5,3)</f>
        <v>62.4489795918367</v>
      </c>
      <c r="Q3921" s="25">
        <f>f_return(A3921,1,参数!$B$1-365/2,参数!$B$1)</f>
        <v>42.826023472851</v>
      </c>
      <c r="R3921" s="25">
        <f ca="1">f_return(A3921,1,参数!$B$4,参数!$B$1)</f>
        <v>17.1309316061564</v>
      </c>
      <c r="S3921" s="25">
        <f ca="1">f_return(A3921,1,参数!$B$6,参数!$B$1)</f>
        <v>10.8149563398326</v>
      </c>
      <c r="T3921" t="str">
        <f>f_info_investtype(A3921)</f>
        <v>灵活配置型基金</v>
      </c>
      <c r="U3921" t="str">
        <f>f_info_fundmanager(A3921)</f>
        <v>韩丽楠</v>
      </c>
      <c r="V3921">
        <f>f_info_manager_onthepostdays(A3921,1)</f>
        <v>1834</v>
      </c>
      <c r="W3921" s="25">
        <f ca="1">f_return_1w(A3921,"0",参数!$B$2)</f>
        <v>0</v>
      </c>
      <c r="X3921" s="25">
        <f>f_return_1m(A3921,"0",参数!$B$1)</f>
        <v>14.1296928327645</v>
      </c>
      <c r="Y3921" s="25">
        <f>f_return_3m(A3921,0,参数!$B$1)</f>
        <v>21.5116279069767</v>
      </c>
      <c r="Z3921" s="25">
        <f>f_return_6m(A3921,0,参数!B3920)</f>
        <v>14.7440273037543</v>
      </c>
      <c r="AA3921" t="str">
        <f>f_dq_status(A3921,参数!$B$1)</f>
        <v>开放申购|开放赎回</v>
      </c>
      <c r="AB3921" s="17">
        <f ca="1">f_risk_maxdownside(A3921,参数!$B$6,参数!$B$1)</f>
        <v>-13.6080870917574</v>
      </c>
      <c r="AC3921" s="17">
        <f ca="1">f_risk_maxdownside(A3921,参数!$B$4,参数!$B$1)</f>
        <v>-13.6080870917574</v>
      </c>
      <c r="AD3921" t="str">
        <f ca="1">f_risk_maxdownside_date(A3921,参数!$B$6,参数!$B$1)</f>
        <v>20200226-20200323</v>
      </c>
    </row>
    <row r="3922" spans="1:30">
      <c r="A3922" s="15" t="s">
        <v>3950</v>
      </c>
      <c r="B3922" t="str">
        <f>f_info_name(A3922)</f>
        <v>西部利得景瑞A</v>
      </c>
      <c r="C3922" t="str">
        <f>f_info_setupdate(A3922)</f>
        <v>2016-08-25</v>
      </c>
      <c r="D3922" s="16">
        <f t="shared" si="61"/>
        <v>1614</v>
      </c>
      <c r="F3922" s="17">
        <f>f_netasset_total(A3922,参数!$B$1,100000000)</f>
        <v>2.6081679255</v>
      </c>
      <c r="G3922" s="17">
        <f ca="1">f_nav_adjustedreturn(A3922,参数!$B$2,参数!$B$1)</f>
        <v>79.7797010228167</v>
      </c>
      <c r="H3922" s="17">
        <f ca="1">f_nav_periodreturnrankingper(A3922,参数!$B$2,参数!$B$1,3)</f>
        <v>15.9872948650079</v>
      </c>
      <c r="I3922" s="17">
        <f ca="1">f_nav_adjustedreturn(A3922,参数!$B$3,参数!$B$2)</f>
        <v>70.6301240074813</v>
      </c>
      <c r="J3922" s="17">
        <f ca="1">f_nav_periodreturnrankingper(A3922,参数!$B$3,参数!$B$2,3)</f>
        <v>4.51505016722408</v>
      </c>
      <c r="K3922" s="17">
        <f ca="1">f_nav_adjustedreturn(A3922,参数!$B$4,参数!$B$3)</f>
        <v>-16.7185877466251</v>
      </c>
      <c r="L3922" s="17">
        <f ca="1">f_nav_periodreturnrankingper(A3922,参数!$B$4,参数!$B$3,3)</f>
        <v>55.1347881899872</v>
      </c>
      <c r="M3922" s="17">
        <f ca="1">f_nav_adjustedreturn(A3922,参数!$B$5,参数!$B$4)</f>
        <v>-2.82828282828283</v>
      </c>
      <c r="N3922" s="17">
        <f ca="1">f_nav_periodreturnrankingper(A3922,参数!$B$5,参数!$B$4,3)</f>
        <v>95.1930654058314</v>
      </c>
      <c r="O3922" s="17">
        <f ca="1">f_nav_adjustedreturn(A3922,参数!$B$6,参数!$B$5)</f>
        <v>0</v>
      </c>
      <c r="P3922" s="17">
        <f ca="1">f_nav_periodreturnrankingper(A3922,参数!$B$6,参数!$B$5,3)</f>
        <v>0</v>
      </c>
      <c r="Q3922" s="25">
        <f>f_return(A3922,1,参数!$B$1-365/2,参数!$B$1)</f>
        <v>111.598916931086</v>
      </c>
      <c r="R3922" s="25">
        <f ca="1">f_return(A3922,1,参数!$B$4,参数!$B$1)</f>
        <v>36.6650901776013</v>
      </c>
      <c r="S3922" s="25">
        <f ca="1">f_return(A3922,1,参数!$B$6,参数!$B$1)</f>
        <v>0</v>
      </c>
      <c r="T3922" t="str">
        <f>f_info_investtype(A3922)</f>
        <v>灵活配置型基金</v>
      </c>
      <c r="U3922" t="str">
        <f>f_info_fundmanager(A3922)</f>
        <v>陈保国</v>
      </c>
      <c r="V3922">
        <f>f_info_manager_onthepostdays(A3922,1)</f>
        <v>362</v>
      </c>
      <c r="W3922" s="25">
        <f ca="1">f_return_1w(A3922,"0",参数!$B$2)</f>
        <v>-2.38095238095238</v>
      </c>
      <c r="X3922" s="25">
        <f>f_return_1m(A3922,"0",参数!$B$1)</f>
        <v>12.8395061728395</v>
      </c>
      <c r="Y3922" s="25">
        <f>f_return_3m(A3922,0,参数!$B$1)</f>
        <v>30.8705612829324</v>
      </c>
      <c r="Z3922" s="25">
        <f>f_return_6m(A3922,0,参数!B3921)</f>
        <v>31.1695906432749</v>
      </c>
      <c r="AA3922" t="str">
        <f>f_dq_status(A3922,参数!$B$1)</f>
        <v>开放申购|开放赎回</v>
      </c>
      <c r="AB3922" s="17">
        <f ca="1">f_risk_maxdownside(A3922,参数!$B$6,参数!$B$1)</f>
        <v>-30.1571709233792</v>
      </c>
      <c r="AC3922" s="17">
        <f ca="1">f_risk_maxdownside(A3922,参数!$B$4,参数!$B$1)</f>
        <v>-26.3975155279503</v>
      </c>
      <c r="AD3922" t="str">
        <f ca="1">f_risk_maxdownside_date(A3922,参数!$B$6,参数!$B$1)</f>
        <v>20171010-20181018</v>
      </c>
    </row>
    <row r="3923" spans="1:30">
      <c r="A3923" s="15" t="s">
        <v>3951</v>
      </c>
      <c r="B3923" t="str">
        <f>f_info_name(A3923)</f>
        <v>西部利得新动力A</v>
      </c>
      <c r="C3923" t="str">
        <f>f_info_setupdate(A3923)</f>
        <v>2016-11-17</v>
      </c>
      <c r="D3923" s="16">
        <f t="shared" si="61"/>
        <v>1530</v>
      </c>
      <c r="F3923" s="17">
        <f>f_netasset_total(A3923,参数!$B$1,100000000)</f>
        <v>6.4265144979</v>
      </c>
      <c r="G3923" s="17">
        <f ca="1">f_nav_adjustedreturn(A3923,参数!$B$2,参数!$B$1)</f>
        <v>43.9511653718091</v>
      </c>
      <c r="H3923" s="17">
        <f ca="1">f_nav_periodreturnrankingper(A3923,参数!$B$2,参数!$B$1,3)</f>
        <v>49.8676548438327</v>
      </c>
      <c r="I3923" s="17">
        <f ca="1">f_nav_adjustedreturn(A3923,参数!$B$3,参数!$B$2)</f>
        <v>19.4281386101117</v>
      </c>
      <c r="J3923" s="17">
        <f ca="1">f_nav_periodreturnrankingper(A3923,参数!$B$3,参数!$B$2,3)</f>
        <v>60.4236343366778</v>
      </c>
      <c r="K3923" s="17">
        <f ca="1">f_nav_adjustedreturn(A3923,参数!$B$4,参数!$B$3)</f>
        <v>-1.69396872673121</v>
      </c>
      <c r="L3923" s="17">
        <f ca="1">f_nav_periodreturnrankingper(A3923,参数!$B$4,参数!$B$3,3)</f>
        <v>23.8125802310655</v>
      </c>
      <c r="M3923" s="17">
        <f ca="1">f_nav_adjustedreturn(A3923,参数!$B$5,参数!$B$4)</f>
        <v>7.64688219397457</v>
      </c>
      <c r="N3923" s="17">
        <f ca="1">f_nav_periodreturnrankingper(A3923,参数!$B$5,参数!$B$4,3)</f>
        <v>63.8297872340426</v>
      </c>
      <c r="O3923" s="17">
        <f ca="1">f_nav_adjustedreturn(A3923,参数!$B$6,参数!$B$5)</f>
        <v>0</v>
      </c>
      <c r="P3923" s="17">
        <f ca="1">f_nav_periodreturnrankingper(A3923,参数!$B$6,参数!$B$5,3)</f>
        <v>0</v>
      </c>
      <c r="Q3923" s="25">
        <f>f_return(A3923,1,参数!$B$1-365/2,参数!$B$1)</f>
        <v>44.6070703295231</v>
      </c>
      <c r="R3923" s="25">
        <f ca="1">f_return(A3923,1,参数!$B$4,参数!$B$1)</f>
        <v>19.0962327496668</v>
      </c>
      <c r="S3923" s="25">
        <f ca="1">f_return(A3923,1,参数!$B$6,参数!$B$1)</f>
        <v>0</v>
      </c>
      <c r="T3923" t="str">
        <f>f_info_investtype(A3923)</f>
        <v>灵活配置型基金</v>
      </c>
      <c r="U3923" t="str">
        <f>f_info_fundmanager(A3923)</f>
        <v>韩丽楠,林静</v>
      </c>
      <c r="V3923">
        <f>f_info_manager_onthepostdays(A3923,1)</f>
        <v>1447</v>
      </c>
      <c r="W3923" s="25">
        <f ca="1">f_return_1w(A3923,"0",参数!$B$2)</f>
        <v>-0.316105579263479</v>
      </c>
      <c r="X3923" s="25">
        <f>f_return_1m(A3923,"0",参数!$B$1)</f>
        <v>5.12360331152666</v>
      </c>
      <c r="Y3923" s="25">
        <f>f_return_3m(A3923,0,参数!$B$1)</f>
        <v>11.6796850974845</v>
      </c>
      <c r="Z3923" s="25">
        <f>f_return_6m(A3923,0,参数!B3922)</f>
        <v>18.5979513444302</v>
      </c>
      <c r="AA3923" t="str">
        <f>f_dq_status(A3923,参数!$B$1)</f>
        <v>暂停大额申购|开放赎回</v>
      </c>
      <c r="AB3923" s="17">
        <f ca="1">f_risk_maxdownside(A3923,参数!$B$6,参数!$B$1)</f>
        <v>-9.14294209470007</v>
      </c>
      <c r="AC3923" s="17">
        <f ca="1">f_risk_maxdownside(A3923,参数!$B$4,参数!$B$1)</f>
        <v>-9.14294209470007</v>
      </c>
      <c r="AD3923" t="str">
        <f ca="1">f_risk_maxdownside_date(A3923,参数!$B$6,参数!$B$1)</f>
        <v>20200226-20200323</v>
      </c>
    </row>
    <row r="3924" spans="1:30">
      <c r="A3924" s="15" t="s">
        <v>3952</v>
      </c>
      <c r="B3924" t="str">
        <f>f_info_name(A3924)</f>
        <v>西部利得祥运A</v>
      </c>
      <c r="C3924" t="str">
        <f>f_info_setupdate(A3924)</f>
        <v>2016-12-05</v>
      </c>
      <c r="D3924" s="16">
        <f t="shared" si="61"/>
        <v>1512</v>
      </c>
      <c r="F3924" s="17">
        <f>f_netasset_total(A3924,参数!$B$1,100000000)</f>
        <v>4.2947731075</v>
      </c>
      <c r="G3924" s="17">
        <f ca="1">f_nav_adjustedreturn(A3924,参数!$B$2,参数!$B$1)</f>
        <v>6.08164398778117</v>
      </c>
      <c r="H3924" s="17">
        <f ca="1">f_nav_periodreturnrankingper(A3924,参数!$B$2,参数!$B$1,3)</f>
        <v>97.2472207517205</v>
      </c>
      <c r="I3924" s="17">
        <f ca="1">f_nav_adjustedreturn(A3924,参数!$B$3,参数!$B$2)</f>
        <v>3.38788400803907</v>
      </c>
      <c r="J3924" s="17">
        <f ca="1">f_nav_periodreturnrankingper(A3924,参数!$B$3,参数!$B$2,3)</f>
        <v>96.5440356744705</v>
      </c>
      <c r="K3924" s="17">
        <f ca="1">f_nav_adjustedreturn(A3924,参数!$B$4,参数!$B$3)</f>
        <v>-3.49364673716236</v>
      </c>
      <c r="L3924" s="17">
        <f ca="1">f_nav_periodreturnrankingper(A3924,参数!$B$4,参数!$B$3,3)</f>
        <v>29.1399229781772</v>
      </c>
      <c r="M3924" s="17">
        <f ca="1">f_nav_adjustedreturn(A3924,参数!$B$5,参数!$B$4)</f>
        <v>8.95597231972721</v>
      </c>
      <c r="N3924" s="17">
        <f ca="1">f_nav_periodreturnrankingper(A3924,参数!$B$5,参数!$B$4,3)</f>
        <v>56.7375886524823</v>
      </c>
      <c r="O3924" s="17">
        <f ca="1">f_nav_adjustedreturn(A3924,参数!$B$6,参数!$B$5)</f>
        <v>0</v>
      </c>
      <c r="P3924" s="17">
        <f ca="1">f_nav_periodreturnrankingper(A3924,参数!$B$6,参数!$B$5,3)</f>
        <v>0</v>
      </c>
      <c r="Q3924" s="25">
        <f>f_return(A3924,1,参数!$B$1-365/2,参数!$B$1)</f>
        <v>6.7268658115774</v>
      </c>
      <c r="R3924" s="25">
        <f ca="1">f_return(A3924,1,参数!$B$4,参数!$B$1)</f>
        <v>1.90944335046084</v>
      </c>
      <c r="S3924" s="25">
        <f ca="1">f_return(A3924,1,参数!$B$6,参数!$B$1)</f>
        <v>0</v>
      </c>
      <c r="T3924" t="str">
        <f>f_info_investtype(A3924)</f>
        <v>灵活配置型基金</v>
      </c>
      <c r="U3924" t="str">
        <f>f_info_fundmanager(A3924)</f>
        <v>林静,周帅</v>
      </c>
      <c r="V3924">
        <f>f_info_manager_onthepostdays(A3924,1)</f>
        <v>1414</v>
      </c>
      <c r="W3924" s="25">
        <f ca="1">f_return_1w(A3924,"0",参数!$B$2)</f>
        <v>-0.249307479224372</v>
      </c>
      <c r="X3924" s="25">
        <f>f_return_1m(A3924,"0",参数!$B$1)</f>
        <v>1.0136624063464</v>
      </c>
      <c r="Y3924" s="25">
        <f>f_return_3m(A3924,0,参数!$B$1)</f>
        <v>0.951374207188161</v>
      </c>
      <c r="Z3924" s="25">
        <f>f_return_6m(A3924,0,参数!B3923)</f>
        <v>5.30728748550532</v>
      </c>
      <c r="AA3924" t="str">
        <f>f_dq_status(A3924,参数!$B$1)</f>
        <v>开放申购|开放赎回</v>
      </c>
      <c r="AB3924" s="17">
        <f ca="1">f_risk_maxdownside(A3924,参数!$B$6,参数!$B$1)</f>
        <v>-8.30621542466645</v>
      </c>
      <c r="AC3924" s="17">
        <f ca="1">f_risk_maxdownside(A3924,参数!$B$4,参数!$B$1)</f>
        <v>-8.30621542466645</v>
      </c>
      <c r="AD3924" t="str">
        <f ca="1">f_risk_maxdownside_date(A3924,参数!$B$6,参数!$B$1)</f>
        <v>20180717-20181029</v>
      </c>
    </row>
    <row r="3925" spans="1:30">
      <c r="A3925" s="15" t="s">
        <v>3953</v>
      </c>
      <c r="B3925" t="str">
        <f>f_info_name(A3925)</f>
        <v>西部利得个股精选</v>
      </c>
      <c r="C3925" t="str">
        <f>f_info_setupdate(A3925)</f>
        <v>2017-01-23</v>
      </c>
      <c r="D3925" s="16">
        <f t="shared" si="61"/>
        <v>1463</v>
      </c>
      <c r="F3925" s="17">
        <f>f_netasset_total(A3925,参数!$B$1,100000000)</f>
        <v>1.6301484116</v>
      </c>
      <c r="G3925" s="17">
        <f ca="1">f_nav_adjustedreturn(A3925,参数!$B$2,参数!$B$1)</f>
        <v>54.2357502268416</v>
      </c>
      <c r="H3925" s="17">
        <f ca="1">f_nav_periodreturnrankingper(A3925,参数!$B$2,参数!$B$1,3)</f>
        <v>64.9509803921569</v>
      </c>
      <c r="I3925" s="17">
        <f ca="1">f_nav_adjustedreturn(A3925,参数!$B$3,参数!$B$2)</f>
        <v>48.6937323684533</v>
      </c>
      <c r="J3925" s="17">
        <f ca="1">f_nav_periodreturnrankingper(A3925,参数!$B$3,参数!$B$2,3)</f>
        <v>45.1327433628319</v>
      </c>
      <c r="K3925" s="17">
        <f ca="1">f_nav_adjustedreturn(A3925,参数!$B$4,参数!$B$3)</f>
        <v>-26.714606741573</v>
      </c>
      <c r="L3925" s="17">
        <f ca="1">f_nav_periodreturnrankingper(A3925,参数!$B$4,参数!$B$3,3)</f>
        <v>64.7272727272727</v>
      </c>
      <c r="M3925" s="17">
        <f ca="1">f_nav_adjustedreturn(A3925,参数!$B$5,参数!$B$4)</f>
        <v>24.821603839616</v>
      </c>
      <c r="N3925" s="17">
        <f ca="1">f_nav_periodreturnrankingper(A3925,参数!$B$5,参数!$B$4,3)</f>
        <v>40.1960784313725</v>
      </c>
      <c r="O3925" s="17">
        <f ca="1">f_nav_adjustedreturn(A3925,参数!$B$6,参数!$B$5)</f>
        <v>0</v>
      </c>
      <c r="P3925" s="17">
        <f ca="1">f_nav_periodreturnrankingper(A3925,参数!$B$6,参数!$B$5,3)</f>
        <v>0</v>
      </c>
      <c r="Q3925" s="25">
        <f>f_return(A3925,1,参数!$B$1-365/2,参数!$B$1)</f>
        <v>69.4469050560462</v>
      </c>
      <c r="R3925" s="25">
        <f ca="1">f_return(A3925,1,参数!$B$4,参数!$B$1)</f>
        <v>18.8766242843281</v>
      </c>
      <c r="S3925" s="25">
        <f ca="1">f_return(A3925,1,参数!$B$6,参数!$B$1)</f>
        <v>0</v>
      </c>
      <c r="T3925" t="str">
        <f>f_info_investtype(A3925)</f>
        <v>普通股票型基金</v>
      </c>
      <c r="U3925" t="str">
        <f>f_info_fundmanager(A3925)</f>
        <v>刘荟</v>
      </c>
      <c r="V3925">
        <f>f_info_manager_onthepostdays(A3925,1)</f>
        <v>686</v>
      </c>
      <c r="W3925" s="25">
        <f ca="1">f_return_1w(A3925,"0",参数!$B$2)</f>
        <v>-2.6265060240964</v>
      </c>
      <c r="X3925" s="25">
        <f>f_return_1m(A3925,"0",参数!$B$1)</f>
        <v>11.4834247555449</v>
      </c>
      <c r="Y3925" s="25">
        <f>f_return_3m(A3925,0,参数!$B$1)</f>
        <v>20.3062668897182</v>
      </c>
      <c r="Z3925" s="25">
        <f>f_return_6m(A3925,0,参数!B3924)</f>
        <v>25.6091892968594</v>
      </c>
      <c r="AA3925" t="str">
        <f>f_dq_status(A3925,参数!$B$1)</f>
        <v>开放申购|开放赎回</v>
      </c>
      <c r="AB3925" s="17">
        <f ca="1">f_risk_maxdownside(A3925,参数!$B$6,参数!$B$1)</f>
        <v>-31.8270423533582</v>
      </c>
      <c r="AC3925" s="17">
        <f ca="1">f_risk_maxdownside(A3925,参数!$B$4,参数!$B$1)</f>
        <v>-31.0573476702509</v>
      </c>
      <c r="AD3925" t="str">
        <f ca="1">f_risk_maxdownside_date(A3925,参数!$B$6,参数!$B$1)</f>
        <v>20180124-20190103</v>
      </c>
    </row>
    <row r="3926" spans="1:30">
      <c r="A3926" s="15" t="s">
        <v>3954</v>
      </c>
      <c r="B3926" t="str">
        <f>f_info_name(A3926)</f>
        <v>西部利得新润</v>
      </c>
      <c r="C3926" t="str">
        <f>f_info_setupdate(A3926)</f>
        <v>2017-08-25</v>
      </c>
      <c r="D3926" s="16">
        <f t="shared" si="61"/>
        <v>1249</v>
      </c>
      <c r="F3926" s="17">
        <f>f_netasset_total(A3926,参数!$B$1,100000000)</f>
        <v>5.2440491443</v>
      </c>
      <c r="G3926" s="17">
        <f ca="1">f_nav_adjustedreturn(A3926,参数!$B$2,参数!$B$1)</f>
        <v>35.9497645211931</v>
      </c>
      <c r="H3926" s="17">
        <f ca="1">f_nav_periodreturnrankingper(A3926,参数!$B$2,参数!$B$1,3)</f>
        <v>57.7024880889359</v>
      </c>
      <c r="I3926" s="17">
        <f ca="1">f_nav_adjustedreturn(A3926,参数!$B$3,参数!$B$2)</f>
        <v>41.5714437394002</v>
      </c>
      <c r="J3926" s="17">
        <f ca="1">f_nav_periodreturnrankingper(A3926,参数!$B$3,参数!$B$2,3)</f>
        <v>27.7034559643255</v>
      </c>
      <c r="K3926" s="17">
        <f ca="1">f_nav_adjustedreturn(A3926,参数!$B$4,参数!$B$3)</f>
        <v>-4.54096742349456</v>
      </c>
      <c r="L3926" s="17">
        <f ca="1">f_nav_periodreturnrankingper(A3926,参数!$B$4,参数!$B$3,3)</f>
        <v>30.7445442875481</v>
      </c>
      <c r="M3926" s="17">
        <f ca="1">f_nav_adjustedreturn(A3926,参数!$B$5,参数!$B$4)</f>
        <v>0</v>
      </c>
      <c r="N3926" s="17">
        <f ca="1">f_nav_periodreturnrankingper(A3926,参数!$B$5,参数!$B$4,3)</f>
        <v>0</v>
      </c>
      <c r="O3926" s="17">
        <f ca="1">f_nav_adjustedreturn(A3926,参数!$B$6,参数!$B$5)</f>
        <v>0</v>
      </c>
      <c r="P3926" s="17">
        <f ca="1">f_nav_periodreturnrankingper(A3926,参数!$B$6,参数!$B$5,3)</f>
        <v>0</v>
      </c>
      <c r="Q3926" s="25">
        <f>f_return(A3926,1,参数!$B$1-365/2,参数!$B$1)</f>
        <v>29.2264026245236</v>
      </c>
      <c r="R3926" s="25">
        <f ca="1">f_return(A3926,1,参数!$B$4,参数!$B$1)</f>
        <v>22.4550516376625</v>
      </c>
      <c r="S3926" s="25">
        <f ca="1">f_return(A3926,1,参数!$B$6,参数!$B$1)</f>
        <v>0</v>
      </c>
      <c r="T3926" t="str">
        <f>f_info_investtype(A3926)</f>
        <v>灵活配置型基金</v>
      </c>
      <c r="U3926" t="str">
        <f>f_info_fundmanager(A3926)</f>
        <v>张翔,张英</v>
      </c>
      <c r="V3926">
        <f>f_info_manager_onthepostdays(A3926,1)</f>
        <v>1221</v>
      </c>
      <c r="W3926" s="25">
        <f ca="1">f_return_1w(A3926,"0",参数!$B$2)</f>
        <v>-1.01010101010101</v>
      </c>
      <c r="X3926" s="25">
        <f>f_return_1m(A3926,"0",参数!$B$1)</f>
        <v>4.96969696969697</v>
      </c>
      <c r="Y3926" s="25">
        <f>f_return_3m(A3926,0,参数!$B$1)</f>
        <v>6.78175092478421</v>
      </c>
      <c r="Z3926" s="25">
        <f>f_return_6m(A3926,0,参数!B3925)</f>
        <v>5.35384615384616</v>
      </c>
      <c r="AA3926" t="str">
        <f>f_dq_status(A3926,参数!$B$1)</f>
        <v>开放申购|开放赎回</v>
      </c>
      <c r="AB3926" s="17">
        <f ca="1">f_risk_maxdownside(A3926,参数!$B$6,参数!$B$1)</f>
        <v>-15.3403643336529</v>
      </c>
      <c r="AC3926" s="17">
        <f ca="1">f_risk_maxdownside(A3926,参数!$B$4,参数!$B$1)</f>
        <v>-15.3403643336529</v>
      </c>
      <c r="AD3926" t="str">
        <f ca="1">f_risk_maxdownside_date(A3926,参数!$B$6,参数!$B$1)</f>
        <v>20180523-20181018</v>
      </c>
    </row>
    <row r="3927" spans="1:30">
      <c r="A3927" s="15" t="s">
        <v>3955</v>
      </c>
      <c r="B3927" t="str">
        <f>f_info_name(A3927)</f>
        <v>西部利得新富</v>
      </c>
      <c r="C3927" t="str">
        <f>f_info_setupdate(A3927)</f>
        <v>2017-06-16</v>
      </c>
      <c r="D3927" s="16">
        <f t="shared" si="61"/>
        <v>1319</v>
      </c>
      <c r="F3927" s="17">
        <f>f_netasset_total(A3927,参数!$B$1,100000000)</f>
        <v>1.8483722131</v>
      </c>
      <c r="G3927" s="17">
        <f ca="1">f_nav_adjustedreturn(A3927,参数!$B$2,参数!$B$1)</f>
        <v>72.2222222222222</v>
      </c>
      <c r="H3927" s="17">
        <f ca="1">f_nav_periodreturnrankingper(A3927,参数!$B$2,参数!$B$1,3)</f>
        <v>22.5516146109052</v>
      </c>
      <c r="I3927" s="17">
        <f ca="1">f_nav_adjustedreturn(A3927,参数!$B$3,参数!$B$2)</f>
        <v>19.8824681684623</v>
      </c>
      <c r="J3927" s="17">
        <f ca="1">f_nav_periodreturnrankingper(A3927,参数!$B$3,参数!$B$2,3)</f>
        <v>59.4760312151617</v>
      </c>
      <c r="K3927" s="17">
        <f ca="1">f_nav_adjustedreturn(A3927,参数!$B$4,参数!$B$3)</f>
        <v>-3.40586565752129</v>
      </c>
      <c r="L3927" s="17">
        <f ca="1">f_nav_periodreturnrankingper(A3927,参数!$B$4,参数!$B$3,3)</f>
        <v>28.6906290115533</v>
      </c>
      <c r="M3927" s="17">
        <f ca="1">f_nav_adjustedreturn(A3927,参数!$B$5,参数!$B$4)</f>
        <v>0</v>
      </c>
      <c r="N3927" s="17">
        <f ca="1">f_nav_periodreturnrankingper(A3927,参数!$B$5,参数!$B$4,3)</f>
        <v>0</v>
      </c>
      <c r="O3927" s="17">
        <f ca="1">f_nav_adjustedreturn(A3927,参数!$B$6,参数!$B$5)</f>
        <v>0</v>
      </c>
      <c r="P3927" s="17">
        <f ca="1">f_nav_periodreturnrankingper(A3927,参数!$B$6,参数!$B$5,3)</f>
        <v>0</v>
      </c>
      <c r="Q3927" s="25">
        <f>f_return(A3927,1,参数!$B$1-365/2,参数!$B$1)</f>
        <v>92.5648247343716</v>
      </c>
      <c r="R3927" s="25">
        <f ca="1">f_return(A3927,1,参数!$B$4,参数!$B$1)</f>
        <v>25.8463704021034</v>
      </c>
      <c r="S3927" s="25">
        <f ca="1">f_return(A3927,1,参数!$B$6,参数!$B$1)</f>
        <v>0</v>
      </c>
      <c r="T3927" t="str">
        <f>f_info_investtype(A3927)</f>
        <v>灵活配置型基金</v>
      </c>
      <c r="U3927" t="str">
        <f>f_info_fundmanager(A3927)</f>
        <v>林静,韩丽楠</v>
      </c>
      <c r="V3927">
        <f>f_info_manager_onthepostdays(A3927,1)</f>
        <v>1336</v>
      </c>
      <c r="W3927" s="25">
        <f ca="1">f_return_1w(A3927,"0",参数!$B$2)</f>
        <v>0.990099009900991</v>
      </c>
      <c r="X3927" s="25">
        <f>f_return_1m(A3927,"0",参数!$B$1)</f>
        <v>14.7523135547088</v>
      </c>
      <c r="Y3927" s="25">
        <f>f_return_3m(A3927,0,参数!$B$1)</f>
        <v>30.0431832202344</v>
      </c>
      <c r="Z3927" s="25">
        <f>f_return_6m(A3927,0,参数!B3926)</f>
        <v>42.7933673469388</v>
      </c>
      <c r="AA3927" t="str">
        <f>f_dq_status(A3927,参数!$B$1)</f>
        <v>开放申购|开放赎回</v>
      </c>
      <c r="AB3927" s="17">
        <f ca="1">f_risk_maxdownside(A3927,参数!$B$6,参数!$B$1)</f>
        <v>-11.0438729198185</v>
      </c>
      <c r="AC3927" s="17">
        <f ca="1">f_risk_maxdownside(A3927,参数!$B$4,参数!$B$1)</f>
        <v>-11.0438729198185</v>
      </c>
      <c r="AD3927" t="str">
        <f ca="1">f_risk_maxdownside_date(A3927,参数!$B$6,参数!$B$1)</f>
        <v>20200226-20200323</v>
      </c>
    </row>
    <row r="3928" spans="1:30">
      <c r="A3928" s="15" t="s">
        <v>3956</v>
      </c>
      <c r="B3928" t="str">
        <f>f_info_name(A3928)</f>
        <v>西部利得景程A</v>
      </c>
      <c r="C3928" t="str">
        <f>f_info_setupdate(A3928)</f>
        <v>2018-06-20</v>
      </c>
      <c r="D3928" s="16">
        <f t="shared" si="61"/>
        <v>950</v>
      </c>
      <c r="F3928" s="17">
        <f>f_netasset_total(A3928,参数!$B$1,100000000)</f>
        <v>1.0061397218</v>
      </c>
      <c r="G3928" s="17">
        <f ca="1">f_nav_adjustedreturn(A3928,参数!$B$2,参数!$B$1)</f>
        <v>9.38761186173013</v>
      </c>
      <c r="H3928" s="17">
        <f ca="1">f_nav_periodreturnrankingper(A3928,参数!$B$2,参数!$B$1,3)</f>
        <v>95.1826363155108</v>
      </c>
      <c r="I3928" s="17">
        <f ca="1">f_nav_adjustedreturn(A3928,参数!$B$3,参数!$B$2)</f>
        <v>10.0724287783679</v>
      </c>
      <c r="J3928" s="17">
        <f ca="1">f_nav_periodreturnrankingper(A3928,参数!$B$3,参数!$B$2,3)</f>
        <v>80.7134894091416</v>
      </c>
      <c r="K3928" s="17">
        <f ca="1">f_nav_adjustedreturn(A3928,参数!$B$4,参数!$B$3)</f>
        <v>0</v>
      </c>
      <c r="L3928" s="17">
        <f ca="1">f_nav_periodreturnrankingper(A3928,参数!$B$4,参数!$B$3,3)</f>
        <v>0</v>
      </c>
      <c r="M3928" s="17">
        <f ca="1">f_nav_adjustedreturn(A3928,参数!$B$5,参数!$B$4)</f>
        <v>0</v>
      </c>
      <c r="N3928" s="17">
        <f ca="1">f_nav_periodreturnrankingper(A3928,参数!$B$5,参数!$B$4,3)</f>
        <v>0</v>
      </c>
      <c r="O3928" s="17">
        <f ca="1">f_nav_adjustedreturn(A3928,参数!$B$6,参数!$B$5)</f>
        <v>0</v>
      </c>
      <c r="P3928" s="17">
        <f ca="1">f_nav_periodreturnrankingper(A3928,参数!$B$6,参数!$B$5,3)</f>
        <v>0</v>
      </c>
      <c r="Q3928" s="25">
        <f>f_return(A3928,1,参数!$B$1-365/2,参数!$B$1)</f>
        <v>17.348036293707</v>
      </c>
      <c r="R3928" s="25">
        <f ca="1">f_return(A3928,1,参数!$B$4,参数!$B$1)</f>
        <v>0</v>
      </c>
      <c r="S3928" s="25">
        <f ca="1">f_return(A3928,1,参数!$B$6,参数!$B$1)</f>
        <v>0</v>
      </c>
      <c r="T3928" t="str">
        <f>f_info_investtype(A3928)</f>
        <v>灵活配置型基金</v>
      </c>
      <c r="U3928" t="str">
        <f>f_info_fundmanager(A3928)</f>
        <v>刘荟,唐煜</v>
      </c>
      <c r="V3928">
        <f>f_info_manager_onthepostdays(A3928,1)</f>
        <v>962</v>
      </c>
      <c r="W3928" s="25">
        <f ca="1">f_return_1w(A3928,"0",参数!$B$2)</f>
        <v>-1.25617257212165</v>
      </c>
      <c r="X3928" s="25">
        <f>f_return_1m(A3928,"0",参数!$B$1)</f>
        <v>8.81480188514575</v>
      </c>
      <c r="Y3928" s="25">
        <f>f_return_3m(A3928,0,参数!$B$1)</f>
        <v>11.0636023516836</v>
      </c>
      <c r="Z3928" s="25">
        <f>f_return_6m(A3928,0,参数!B3927)</f>
        <v>-0.133801639070082</v>
      </c>
      <c r="AA3928" t="str">
        <f>f_dq_status(A3928,参数!$B$1)</f>
        <v>开放申购|开放赎回</v>
      </c>
      <c r="AB3928" s="17">
        <f ca="1">f_risk_maxdownside(A3928,参数!$B$6,参数!$B$1)</f>
        <v>-9.88271959320922</v>
      </c>
      <c r="AC3928" s="17">
        <f ca="1">f_risk_maxdownside(A3928,参数!$B$4,参数!$B$1)</f>
        <v>-9.88271959320922</v>
      </c>
      <c r="AD3928" t="str">
        <f ca="1">f_risk_maxdownside_date(A3928,参数!$B$6,参数!$B$1)</f>
        <v>20200806-20200928</v>
      </c>
    </row>
    <row r="3929" spans="1:30">
      <c r="A3929" s="15" t="s">
        <v>3957</v>
      </c>
      <c r="B3929" t="str">
        <f>f_info_name(A3929)</f>
        <v>西部利得稳健双利A</v>
      </c>
      <c r="C3929" t="str">
        <f>f_info_setupdate(A3929)</f>
        <v>2012-06-26</v>
      </c>
      <c r="D3929" s="16">
        <f t="shared" si="61"/>
        <v>3135</v>
      </c>
      <c r="F3929" s="17">
        <f>f_netasset_total(A3929,参数!$B$1,100000000)</f>
        <v>1.304450921</v>
      </c>
      <c r="G3929" s="17">
        <f ca="1">f_nav_adjustedreturn(A3929,参数!$B$2,参数!$B$1)</f>
        <v>31.3232830820771</v>
      </c>
      <c r="H3929" s="17">
        <f ca="1">f_nav_periodreturnrankingper(A3929,参数!$B$2,参数!$B$1,3)</f>
        <v>4.15094339622642</v>
      </c>
      <c r="I3929" s="17">
        <f ca="1">f_nav_adjustedreturn(A3929,参数!$B$3,参数!$B$2)</f>
        <v>16.8297455968689</v>
      </c>
      <c r="J3929" s="17">
        <f ca="1">f_nav_periodreturnrankingper(A3929,参数!$B$3,参数!$B$2,3)</f>
        <v>11.9148936170213</v>
      </c>
      <c r="K3929" s="17">
        <f ca="1">f_nav_adjustedreturn(A3929,参数!$B$4,参数!$B$3)</f>
        <v>4.34761924381627</v>
      </c>
      <c r="L3929" s="17">
        <f ca="1">f_nav_periodreturnrankingper(A3929,参数!$B$4,参数!$B$3,3)</f>
        <v>18.854415274463</v>
      </c>
      <c r="M3929" s="17">
        <f ca="1">f_nav_adjustedreturn(A3929,参数!$B$5,参数!$B$4)</f>
        <v>4.8148148148148</v>
      </c>
      <c r="N3929" s="17">
        <f ca="1">f_nav_periodreturnrankingper(A3929,参数!$B$5,参数!$B$4,3)</f>
        <v>38.3977900552486</v>
      </c>
      <c r="O3929" s="17">
        <f ca="1">f_nav_adjustedreturn(A3929,参数!$B$6,参数!$B$5)</f>
        <v>2.17391304347825</v>
      </c>
      <c r="P3929" s="17">
        <f ca="1">f_nav_periodreturnrankingper(A3929,参数!$B$6,参数!$B$5,3)</f>
        <v>35.1694915254237</v>
      </c>
      <c r="Q3929" s="25">
        <f>f_return(A3929,1,参数!$B$1-365/2,参数!$B$1)</f>
        <v>50.9673353334499</v>
      </c>
      <c r="R3929" s="25">
        <f ca="1">f_return(A3929,1,参数!$B$4,参数!$B$1)</f>
        <v>16.967105746173</v>
      </c>
      <c r="S3929" s="25">
        <f ca="1">f_return(A3929,1,参数!$B$6,参数!$B$1)</f>
        <v>11.3516146882252</v>
      </c>
      <c r="T3929" t="str">
        <f>f_info_investtype(A3929)</f>
        <v>混合债券型二级基金</v>
      </c>
      <c r="U3929" t="str">
        <f>f_info_fundmanager(A3929)</f>
        <v>韩丽楠,林静</v>
      </c>
      <c r="V3929">
        <f>f_info_manager_onthepostdays(A3929,1)</f>
        <v>1714</v>
      </c>
      <c r="W3929" s="25">
        <f ca="1">f_return_1w(A3929,"0",参数!$B$2)</f>
        <v>1.10076206604571</v>
      </c>
      <c r="X3929" s="25">
        <f>f_return_1m(A3929,"0",参数!$B$1)</f>
        <v>12.724658519051</v>
      </c>
      <c r="Y3929" s="25">
        <f>f_return_3m(A3929,0,参数!$B$1)</f>
        <v>21.644685802948</v>
      </c>
      <c r="Z3929" s="25">
        <f>f_return_6m(A3929,0,参数!B3928)</f>
        <v>17.5946547884187</v>
      </c>
      <c r="AA3929" t="str">
        <f>f_dq_status(A3929,参数!$B$1)</f>
        <v>开放申购|开放赎回</v>
      </c>
      <c r="AB3929" s="17">
        <f ca="1">f_risk_maxdownside(A3929,参数!$B$6,参数!$B$1)</f>
        <v>-11.6315378610461</v>
      </c>
      <c r="AC3929" s="17">
        <f ca="1">f_risk_maxdownside(A3929,参数!$B$4,参数!$B$1)</f>
        <v>-11.6315378610461</v>
      </c>
      <c r="AD3929" t="str">
        <f ca="1">f_risk_maxdownside_date(A3929,参数!$B$6,参数!$B$1)</f>
        <v>20200226-20200525</v>
      </c>
    </row>
    <row r="3930" spans="1:30">
      <c r="A3930" s="15" t="s">
        <v>3958</v>
      </c>
      <c r="B3930" t="str">
        <f>f_info_name(A3930)</f>
        <v>西部利得祥盈A</v>
      </c>
      <c r="C3930" t="str">
        <f>f_info_setupdate(A3930)</f>
        <v>2016-11-17</v>
      </c>
      <c r="D3930" s="16">
        <f t="shared" si="61"/>
        <v>1530</v>
      </c>
      <c r="F3930" s="17">
        <f>f_netasset_total(A3930,参数!$B$1,100000000)</f>
        <v>1.3302469349</v>
      </c>
      <c r="G3930" s="17">
        <f ca="1">f_nav_adjustedreturn(A3930,参数!$B$2,参数!$B$1)</f>
        <v>12.6098313939682</v>
      </c>
      <c r="H3930" s="17">
        <f ca="1">f_nav_periodreturnrankingper(A3930,参数!$B$2,参数!$B$1,3)</f>
        <v>33.2075471698113</v>
      </c>
      <c r="I3930" s="17">
        <f ca="1">f_nav_adjustedreturn(A3930,参数!$B$3,参数!$B$2)</f>
        <v>14.3568389608038</v>
      </c>
      <c r="J3930" s="17">
        <f ca="1">f_nav_periodreturnrankingper(A3930,参数!$B$3,参数!$B$2,3)</f>
        <v>18.2978723404255</v>
      </c>
      <c r="K3930" s="17">
        <f ca="1">f_nav_adjustedreturn(A3930,参数!$B$4,参数!$B$3)</f>
        <v>6.78588690188497</v>
      </c>
      <c r="L3930" s="17">
        <f ca="1">f_nav_periodreturnrankingper(A3930,参数!$B$4,参数!$B$3,3)</f>
        <v>5.01193317422434</v>
      </c>
      <c r="M3930" s="17">
        <f ca="1">f_nav_adjustedreturn(A3930,参数!$B$5,参数!$B$4)</f>
        <v>4.00321866827601</v>
      </c>
      <c r="N3930" s="17">
        <f ca="1">f_nav_periodreturnrankingper(A3930,参数!$B$5,参数!$B$4,3)</f>
        <v>49.171270718232</v>
      </c>
      <c r="O3930" s="17">
        <f ca="1">f_nav_adjustedreturn(A3930,参数!$B$6,参数!$B$5)</f>
        <v>0</v>
      </c>
      <c r="P3930" s="17">
        <f ca="1">f_nav_periodreturnrankingper(A3930,参数!$B$6,参数!$B$5,3)</f>
        <v>0</v>
      </c>
      <c r="Q3930" s="25">
        <f>f_return(A3930,1,参数!$B$1-365/2,参数!$B$1)</f>
        <v>20.3635775482651</v>
      </c>
      <c r="R3930" s="25">
        <f ca="1">f_return(A3930,1,参数!$B$4,参数!$B$1)</f>
        <v>11.1924650996506</v>
      </c>
      <c r="S3930" s="25">
        <f ca="1">f_return(A3930,1,参数!$B$6,参数!$B$1)</f>
        <v>0</v>
      </c>
      <c r="T3930" t="str">
        <f>f_info_investtype(A3930)</f>
        <v>混合债券型二级基金</v>
      </c>
      <c r="U3930" t="str">
        <f>f_info_fundmanager(A3930)</f>
        <v>童国林,张英</v>
      </c>
      <c r="V3930">
        <f>f_info_manager_onthepostdays(A3930,1)</f>
        <v>618</v>
      </c>
      <c r="W3930" s="25">
        <f ca="1">f_return_1w(A3930,"0",参数!$B$2)</f>
        <v>0.789851603638106</v>
      </c>
      <c r="X3930" s="25">
        <f>f_return_1m(A3930,"0",参数!$B$1)</f>
        <v>5.07423000221582</v>
      </c>
      <c r="Y3930" s="25">
        <f>f_return_3m(A3930,0,参数!$B$1)</f>
        <v>9.36346863468636</v>
      </c>
      <c r="Z3930" s="25">
        <f>f_return_6m(A3930,0,参数!B3929)</f>
        <v>7.19206601559543</v>
      </c>
      <c r="AA3930" t="str">
        <f>f_dq_status(A3930,参数!$B$1)</f>
        <v>开放申购|开放赎回</v>
      </c>
      <c r="AB3930" s="17">
        <f ca="1">f_risk_maxdownside(A3930,参数!$B$6,参数!$B$1)</f>
        <v>-4.56129716623731</v>
      </c>
      <c r="AC3930" s="17">
        <f ca="1">f_risk_maxdownside(A3930,参数!$B$4,参数!$B$1)</f>
        <v>-4.56129716623731</v>
      </c>
      <c r="AD3930" t="str">
        <f ca="1">f_risk_maxdownside_date(A3930,参数!$B$6,参数!$B$1)</f>
        <v>20200226-20200605</v>
      </c>
    </row>
    <row r="3931" spans="1:30">
      <c r="A3931" s="15" t="s">
        <v>3959</v>
      </c>
      <c r="B3931" t="str">
        <f>f_info_name(A3931)</f>
        <v>西部利得汇逸A</v>
      </c>
      <c r="C3931" t="str">
        <f>f_info_setupdate(A3931)</f>
        <v>2017-02-04</v>
      </c>
      <c r="D3931" s="16">
        <f t="shared" si="61"/>
        <v>1451</v>
      </c>
      <c r="F3931" s="17">
        <f>f_netasset_total(A3931,参数!$B$1,100000000)</f>
        <v>20.0945209202</v>
      </c>
      <c r="G3931" s="17">
        <f ca="1">f_nav_adjustedreturn(A3931,参数!$B$2,参数!$B$1)</f>
        <v>0.814310398850594</v>
      </c>
      <c r="H3931" s="17">
        <f ca="1">f_nav_periodreturnrankingper(A3931,参数!$B$2,参数!$B$1,3)</f>
        <v>96.2264150943396</v>
      </c>
      <c r="I3931" s="17">
        <f ca="1">f_nav_adjustedreturn(A3931,参数!$B$3,参数!$B$2)</f>
        <v>3.7372737877309</v>
      </c>
      <c r="J3931" s="17">
        <f ca="1">f_nav_periodreturnrankingper(A3931,参数!$B$3,参数!$B$2,3)</f>
        <v>90</v>
      </c>
      <c r="K3931" s="17">
        <f ca="1">f_nav_adjustedreturn(A3931,参数!$B$4,参数!$B$3)</f>
        <v>5.92981932900869</v>
      </c>
      <c r="L3931" s="17">
        <f ca="1">f_nav_periodreturnrankingper(A3931,参数!$B$4,参数!$B$3,3)</f>
        <v>7.87589498806683</v>
      </c>
      <c r="M3931" s="17">
        <f ca="1">f_nav_adjustedreturn(A3931,参数!$B$5,参数!$B$4)</f>
        <v>0</v>
      </c>
      <c r="N3931" s="17">
        <f ca="1">f_nav_periodreturnrankingper(A3931,参数!$B$5,参数!$B$4,3)</f>
        <v>0</v>
      </c>
      <c r="O3931" s="17">
        <f ca="1">f_nav_adjustedreturn(A3931,参数!$B$6,参数!$B$5)</f>
        <v>0</v>
      </c>
      <c r="P3931" s="17">
        <f ca="1">f_nav_periodreturnrankingper(A3931,参数!$B$6,参数!$B$5,3)</f>
        <v>0</v>
      </c>
      <c r="Q3931" s="25">
        <f>f_return(A3931,1,参数!$B$1-365/2,参数!$B$1)</f>
        <v>0.715466559783584</v>
      </c>
      <c r="R3931" s="25">
        <f ca="1">f_return(A3931,1,参数!$B$4,参数!$B$1)</f>
        <v>3.46931059200757</v>
      </c>
      <c r="S3931" s="25">
        <f ca="1">f_return(A3931,1,参数!$B$6,参数!$B$1)</f>
        <v>0</v>
      </c>
      <c r="T3931" t="str">
        <f>f_info_investtype(A3931)</f>
        <v>混合债券型二级基金</v>
      </c>
      <c r="U3931" t="str">
        <f>f_info_fundmanager(A3931)</f>
        <v>周帅</v>
      </c>
      <c r="V3931">
        <f>f_info_manager_onthepostdays(A3931,1)</f>
        <v>198</v>
      </c>
      <c r="W3931" s="25">
        <f ca="1">f_return_1w(A3931,"0",参数!$B$2)</f>
        <v>0.0892945728742884</v>
      </c>
      <c r="X3931" s="25">
        <f>f_return_1m(A3931,"0",参数!$B$1)</f>
        <v>0.48062481225593</v>
      </c>
      <c r="Y3931" s="25">
        <f>f_return_3m(A3931,0,参数!$B$1)</f>
        <v>0.129714627818798</v>
      </c>
      <c r="Z3931" s="25">
        <f>f_return_6m(A3931,0,参数!B3930)</f>
        <v>0.099999999999979</v>
      </c>
      <c r="AA3931" t="str">
        <f>f_dq_status(A3931,参数!$B$1)</f>
        <v>开放申购|开放赎回</v>
      </c>
      <c r="AB3931" s="17">
        <f ca="1">f_risk_maxdownside(A3931,参数!$B$6,参数!$B$1)</f>
        <v>-4.06268716310642</v>
      </c>
      <c r="AC3931" s="17">
        <f ca="1">f_risk_maxdownside(A3931,参数!$B$4,参数!$B$1)</f>
        <v>-1.56508432520841</v>
      </c>
      <c r="AD3931" t="str">
        <f ca="1">f_risk_maxdownside_date(A3931,参数!$B$6,参数!$B$1)</f>
        <v>20170215-20170524</v>
      </c>
    </row>
    <row r="3932" spans="1:30">
      <c r="A3932" s="15" t="s">
        <v>3960</v>
      </c>
      <c r="B3932" t="str">
        <f>f_info_name(A3932)</f>
        <v>浙商聚潮产业成长</v>
      </c>
      <c r="C3932" t="str">
        <f>f_info_setupdate(A3932)</f>
        <v>2011-05-17</v>
      </c>
      <c r="D3932" s="16">
        <f t="shared" si="61"/>
        <v>3541</v>
      </c>
      <c r="F3932" s="17">
        <f>f_netasset_total(A3932,参数!$B$1,100000000)</f>
        <v>5.7015176645</v>
      </c>
      <c r="G3932" s="17">
        <f ca="1">f_nav_adjustedreturn(A3932,参数!$B$2,参数!$B$1)</f>
        <v>66.0197547801758</v>
      </c>
      <c r="H3932" s="17">
        <f ca="1">f_nav_periodreturnrankingper(A3932,参数!$B$2,参数!$B$1,3)</f>
        <v>52.8949950932287</v>
      </c>
      <c r="I3932" s="17">
        <f ca="1">f_nav_adjustedreturn(A3932,参数!$B$3,参数!$B$2)</f>
        <v>29.5135135135135</v>
      </c>
      <c r="J3932" s="17">
        <f ca="1">f_nav_periodreturnrankingper(A3932,参数!$B$3,参数!$B$2,3)</f>
        <v>76.3085399449036</v>
      </c>
      <c r="K3932" s="17">
        <f ca="1">f_nav_adjustedreturn(A3932,参数!$B$4,参数!$B$3)</f>
        <v>-26.412092283214</v>
      </c>
      <c r="L3932" s="17">
        <f ca="1">f_nav_periodreturnrankingper(A3932,参数!$B$4,参数!$B$3,3)</f>
        <v>62.8865979381443</v>
      </c>
      <c r="M3932" s="17">
        <f ca="1">f_nav_adjustedreturn(A3932,参数!$B$5,参数!$B$4)</f>
        <v>0.731585347043688</v>
      </c>
      <c r="N3932" s="17">
        <f ca="1">f_nav_periodreturnrankingper(A3932,参数!$B$5,参数!$B$4,3)</f>
        <v>92.0233463035019</v>
      </c>
      <c r="O3932" s="17">
        <f ca="1">f_nav_adjustedreturn(A3932,参数!$B$6,参数!$B$5)</f>
        <v>8.57142857142857</v>
      </c>
      <c r="P3932" s="17">
        <f ca="1">f_nav_periodreturnrankingper(A3932,参数!$B$6,参数!$B$5,3)</f>
        <v>29.6450939457203</v>
      </c>
      <c r="Q3932" s="25">
        <f>f_return(A3932,1,参数!$B$1-365/2,参数!$B$1)</f>
        <v>72.2615362716536</v>
      </c>
      <c r="R3932" s="25">
        <f ca="1">f_return(A3932,1,参数!$B$4,参数!$B$1)</f>
        <v>16.5108831288927</v>
      </c>
      <c r="S3932" s="25">
        <f ca="1">f_return(A3932,1,参数!$B$6,参数!$B$1)</f>
        <v>11.5498300835545</v>
      </c>
      <c r="T3932" t="str">
        <f>f_info_investtype(A3932)</f>
        <v>偏股混合型基金</v>
      </c>
      <c r="U3932" t="str">
        <f>f_info_fundmanager(A3932)</f>
        <v>贾腾</v>
      </c>
      <c r="V3932">
        <f>f_info_manager_onthepostdays(A3932,1)</f>
        <v>721</v>
      </c>
      <c r="W3932" s="25">
        <f ca="1">f_return_1w(A3932,"0",参数!$B$2)</f>
        <v>-4.61783439490446</v>
      </c>
      <c r="X3932" s="25">
        <f>f_return_1m(A3932,"0",参数!$B$1)</f>
        <v>11.744738628649</v>
      </c>
      <c r="Y3932" s="25">
        <f>f_return_3m(A3932,0,参数!$B$1)</f>
        <v>22.7726334732411</v>
      </c>
      <c r="Z3932" s="25">
        <f>f_return_6m(A3932,0,参数!B3931)</f>
        <v>22.015077154674</v>
      </c>
      <c r="AA3932" t="str">
        <f>f_dq_status(A3932,参数!$B$1)</f>
        <v>开放申购|开放赎回</v>
      </c>
      <c r="AB3932" s="17">
        <f ca="1">f_risk_maxdownside(A3932,参数!$B$6,参数!$B$1)</f>
        <v>-33.8061914919113</v>
      </c>
      <c r="AC3932" s="17">
        <f ca="1">f_risk_maxdownside(A3932,参数!$B$4,参数!$B$1)</f>
        <v>-29.5147175815433</v>
      </c>
      <c r="AD3932" t="str">
        <f ca="1">f_risk_maxdownside_date(A3932,参数!$B$6,参数!$B$1)</f>
        <v>20161118-20181018</v>
      </c>
    </row>
    <row r="3933" spans="1:30">
      <c r="A3933" s="15" t="s">
        <v>3961</v>
      </c>
      <c r="B3933" t="str">
        <f>f_info_name(A3933)</f>
        <v>民生加银品牌蓝筹</v>
      </c>
      <c r="C3933" t="str">
        <f>f_info_setupdate(A3933)</f>
        <v>2009-03-27</v>
      </c>
      <c r="D3933" s="16">
        <f t="shared" si="61"/>
        <v>4322</v>
      </c>
      <c r="F3933" s="17">
        <f>f_netasset_total(A3933,参数!$B$1,100000000)</f>
        <v>4.0296042431</v>
      </c>
      <c r="G3933" s="17">
        <f ca="1">f_nav_adjustedreturn(A3933,参数!$B$2,参数!$B$1)</f>
        <v>84.4922737306843</v>
      </c>
      <c r="H3933" s="17">
        <f ca="1">f_nav_periodreturnrankingper(A3933,参数!$B$2,参数!$B$1,3)</f>
        <v>13.2345156167284</v>
      </c>
      <c r="I3933" s="17">
        <f ca="1">f_nav_adjustedreturn(A3933,参数!$B$3,参数!$B$2)</f>
        <v>40.0926975232818</v>
      </c>
      <c r="J3933" s="17">
        <f ca="1">f_nav_periodreturnrankingper(A3933,参数!$B$3,参数!$B$2,3)</f>
        <v>29.8216276477146</v>
      </c>
      <c r="K3933" s="17">
        <f ca="1">f_nav_adjustedreturn(A3933,参数!$B$4,参数!$B$3)</f>
        <v>-21.1389521640091</v>
      </c>
      <c r="L3933" s="17">
        <f ca="1">f_nav_periodreturnrankingper(A3933,参数!$B$4,参数!$B$3,3)</f>
        <v>70.2182284980745</v>
      </c>
      <c r="M3933" s="17">
        <f ca="1">f_nav_adjustedreturn(A3933,参数!$B$5,参数!$B$4)</f>
        <v>26.4367816091954</v>
      </c>
      <c r="N3933" s="17">
        <f ca="1">f_nav_periodreturnrankingper(A3933,参数!$B$5,参数!$B$4,3)</f>
        <v>13.3963750985028</v>
      </c>
      <c r="O3933" s="17">
        <f ca="1">f_nav_adjustedreturn(A3933,参数!$B$6,参数!$B$5)</f>
        <v>4.85902819436112</v>
      </c>
      <c r="P3933" s="17">
        <f ca="1">f_nav_periodreturnrankingper(A3933,参数!$B$6,参数!$B$5,3)</f>
        <v>29.6598639455782</v>
      </c>
      <c r="Q3933" s="25">
        <f>f_return(A3933,1,参数!$B$1-365/2,参数!$B$1)</f>
        <v>95.3911938862365</v>
      </c>
      <c r="R3933" s="25">
        <f ca="1">f_return(A3933,1,参数!$B$4,参数!$B$1)</f>
        <v>26.7626623947147</v>
      </c>
      <c r="S3933" s="25">
        <f ca="1">f_return(A3933,1,参数!$B$6,参数!$B$1)</f>
        <v>21.8027683086505</v>
      </c>
      <c r="T3933" t="str">
        <f>f_info_investtype(A3933)</f>
        <v>灵活配置型基金</v>
      </c>
      <c r="U3933" t="str">
        <f>f_info_fundmanager(A3933)</f>
        <v>高松</v>
      </c>
      <c r="V3933">
        <f>f_info_manager_onthepostdays(A3933,1)</f>
        <v>1413</v>
      </c>
      <c r="W3933" s="25">
        <f ca="1">f_return_1w(A3933,"0",参数!$B$2)</f>
        <v>-2.78969957081546</v>
      </c>
      <c r="X3933" s="25">
        <f>f_return_1m(A3933,"0",参数!$B$1)</f>
        <v>11.1369680851064</v>
      </c>
      <c r="Y3933" s="25">
        <f>f_return_3m(A3933,0,参数!$B$1)</f>
        <v>28.428736073761</v>
      </c>
      <c r="Z3933" s="25">
        <f>f_return_6m(A3933,0,参数!B3932)</f>
        <v>32.7179890023566</v>
      </c>
      <c r="AA3933" t="str">
        <f>f_dq_status(A3933,参数!$B$1)</f>
        <v>暂停大额申购|开放赎回</v>
      </c>
      <c r="AB3933" s="17">
        <f ca="1">f_risk_maxdownside(A3933,参数!$B$6,参数!$B$1)</f>
        <v>-27.5862068965517</v>
      </c>
      <c r="AC3933" s="17">
        <f ca="1">f_risk_maxdownside(A3933,参数!$B$4,参数!$B$1)</f>
        <v>-27.5862068965517</v>
      </c>
      <c r="AD3933" t="str">
        <f ca="1">f_risk_maxdownside_date(A3933,参数!$B$6,参数!$B$1)</f>
        <v>20180613-20190103</v>
      </c>
    </row>
    <row r="3934" spans="1:30">
      <c r="A3934" s="15" t="s">
        <v>3962</v>
      </c>
      <c r="B3934" t="str">
        <f>f_info_name(A3934)</f>
        <v>民生加银增强收益A</v>
      </c>
      <c r="C3934" t="str">
        <f>f_info_setupdate(A3934)</f>
        <v>2009-07-21</v>
      </c>
      <c r="D3934" s="16">
        <f t="shared" si="61"/>
        <v>4206</v>
      </c>
      <c r="F3934" s="17">
        <f>f_netasset_total(A3934,参数!$B$1,100000000)</f>
        <v>25.9981639619</v>
      </c>
      <c r="G3934" s="17">
        <f ca="1">f_nav_adjustedreturn(A3934,参数!$B$2,参数!$B$1)</f>
        <v>11.3207547169811</v>
      </c>
      <c r="H3934" s="17">
        <f ca="1">f_nav_periodreturnrankingper(A3934,参数!$B$2,参数!$B$1,3)</f>
        <v>39.622641509434</v>
      </c>
      <c r="I3934" s="17">
        <f ca="1">f_nav_adjustedreturn(A3934,参数!$B$3,参数!$B$2)</f>
        <v>16.5495674090878</v>
      </c>
      <c r="J3934" s="17">
        <f ca="1">f_nav_periodreturnrankingper(A3934,参数!$B$3,参数!$B$2,3)</f>
        <v>12.3404255319149</v>
      </c>
      <c r="K3934" s="17">
        <f ca="1">f_nav_adjustedreturn(A3934,参数!$B$4,参数!$B$3)</f>
        <v>-5.23646988221554</v>
      </c>
      <c r="L3934" s="17">
        <f ca="1">f_nav_periodreturnrankingper(A3934,参数!$B$4,参数!$B$3,3)</f>
        <v>83.054892601432</v>
      </c>
      <c r="M3934" s="17">
        <f ca="1">f_nav_adjustedreturn(A3934,参数!$B$5,参数!$B$4)</f>
        <v>-0.889586603872342</v>
      </c>
      <c r="N3934" s="17">
        <f ca="1">f_nav_periodreturnrankingper(A3934,参数!$B$5,参数!$B$4,3)</f>
        <v>95.5801104972376</v>
      </c>
      <c r="O3934" s="17">
        <f ca="1">f_nav_adjustedreturn(A3934,参数!$B$6,参数!$B$5)</f>
        <v>2.79569892473118</v>
      </c>
      <c r="P3934" s="17">
        <f ca="1">f_nav_periodreturnrankingper(A3934,参数!$B$6,参数!$B$5,3)</f>
        <v>26.271186440678</v>
      </c>
      <c r="Q3934" s="25">
        <f>f_return(A3934,1,参数!$B$1-365/2,参数!$B$1)</f>
        <v>9.75194374189556</v>
      </c>
      <c r="R3934" s="25">
        <f ca="1">f_return(A3934,1,参数!$B$4,参数!$B$1)</f>
        <v>7.12283473084239</v>
      </c>
      <c r="S3934" s="25">
        <f ca="1">f_return(A3934,1,参数!$B$6,参数!$B$1)</f>
        <v>4.55868390608407</v>
      </c>
      <c r="T3934" t="str">
        <f>f_info_investtype(A3934)</f>
        <v>混合债券型二级基金</v>
      </c>
      <c r="U3934" t="str">
        <f>f_info_fundmanager(A3934)</f>
        <v>邱世磊</v>
      </c>
      <c r="V3934">
        <f>f_info_manager_onthepostdays(A3934,1)</f>
        <v>549</v>
      </c>
      <c r="W3934" s="25">
        <f ca="1">f_return_1w(A3934,"0",参数!$B$2)</f>
        <v>-0.069832402234635</v>
      </c>
      <c r="X3934" s="25">
        <f>f_return_1m(A3934,"0",参数!$B$1)</f>
        <v>2.24646983311937</v>
      </c>
      <c r="Y3934" s="25">
        <f>f_return_3m(A3934,0,参数!$B$1)</f>
        <v>4.73372781065088</v>
      </c>
      <c r="Z3934" s="25">
        <f>f_return_6m(A3934,0,参数!B3933)</f>
        <v>3.97653194263364</v>
      </c>
      <c r="AA3934" t="str">
        <f>f_dq_status(A3934,参数!$B$1)</f>
        <v>开放申购|开放赎回</v>
      </c>
      <c r="AB3934" s="17">
        <f ca="1">f_risk_maxdownside(A3934,参数!$B$6,参数!$B$1)</f>
        <v>-12.2655854029397</v>
      </c>
      <c r="AC3934" s="17">
        <f ca="1">f_risk_maxdownside(A3934,参数!$B$4,参数!$B$1)</f>
        <v>-8.60612460401265</v>
      </c>
      <c r="AD3934" t="str">
        <f ca="1">f_risk_maxdownside_date(A3934,参数!$B$6,参数!$B$1)</f>
        <v>20161104-20181018</v>
      </c>
    </row>
    <row r="3935" spans="1:30">
      <c r="A3935" s="15" t="s">
        <v>3963</v>
      </c>
      <c r="B3935" t="str">
        <f>f_info_name(A3935)</f>
        <v>民生加银精选</v>
      </c>
      <c r="C3935" t="str">
        <f>f_info_setupdate(A3935)</f>
        <v>2010-02-03</v>
      </c>
      <c r="D3935" s="16">
        <f t="shared" si="61"/>
        <v>4009</v>
      </c>
      <c r="F3935" s="17">
        <f>f_netasset_total(A3935,参数!$B$1,100000000)</f>
        <v>0.9740898561</v>
      </c>
      <c r="G3935" s="17">
        <f ca="1">f_nav_adjustedreturn(A3935,参数!$B$2,参数!$B$1)</f>
        <v>1.91725529767911</v>
      </c>
      <c r="H3935" s="17">
        <f ca="1">f_nav_periodreturnrankingper(A3935,参数!$B$2,参数!$B$1,3)</f>
        <v>99.9018645731109</v>
      </c>
      <c r="I3935" s="17">
        <f ca="1">f_nav_adjustedreturn(A3935,参数!$B$3,参数!$B$2)</f>
        <v>4.09663865546219</v>
      </c>
      <c r="J3935" s="17">
        <f ca="1">f_nav_periodreturnrankingper(A3935,参数!$B$3,参数!$B$2,3)</f>
        <v>99.8622589531681</v>
      </c>
      <c r="K3935" s="17">
        <f ca="1">f_nav_adjustedreturn(A3935,参数!$B$4,参数!$B$3)</f>
        <v>-26.3157894736842</v>
      </c>
      <c r="L3935" s="17">
        <f ca="1">f_nav_periodreturnrankingper(A3935,参数!$B$4,参数!$B$3,3)</f>
        <v>62.7147766323024</v>
      </c>
      <c r="M3935" s="17">
        <f ca="1">f_nav_adjustedreturn(A3935,参数!$B$5,参数!$B$4)</f>
        <v>24.1114313160423</v>
      </c>
      <c r="N3935" s="17">
        <f ca="1">f_nav_periodreturnrankingper(A3935,参数!$B$5,参数!$B$4,3)</f>
        <v>42.4124513618677</v>
      </c>
      <c r="O3935" s="17">
        <f ca="1">f_nav_adjustedreturn(A3935,参数!$B$6,参数!$B$5)</f>
        <v>-2.34082397003747</v>
      </c>
      <c r="P3935" s="17">
        <f ca="1">f_nav_periodreturnrankingper(A3935,参数!$B$6,参数!$B$5,3)</f>
        <v>70.3549060542798</v>
      </c>
      <c r="Q3935" s="25">
        <f>f_return(A3935,1,参数!$B$1-365/2,参数!$B$1)</f>
        <v>-6.53448826357111</v>
      </c>
      <c r="R3935" s="25">
        <f ca="1">f_return(A3935,1,参数!$B$4,参数!$B$1)</f>
        <v>-7.87330781889302</v>
      </c>
      <c r="S3935" s="25">
        <f ca="1">f_return(A3935,1,参数!$B$6,参数!$B$1)</f>
        <v>-1.10932678342474</v>
      </c>
      <c r="T3935" t="str">
        <f>f_info_investtype(A3935)</f>
        <v>偏股混合型基金</v>
      </c>
      <c r="U3935" t="str">
        <f>f_info_fundmanager(A3935)</f>
        <v>郑爱刚,吴鹏飞</v>
      </c>
      <c r="V3935">
        <f>f_info_manager_onthepostdays(A3935,1)</f>
        <v>255</v>
      </c>
      <c r="W3935" s="25">
        <f ca="1">f_return_1w(A3935,"0",参数!$B$2)</f>
        <v>-1.09780439121757</v>
      </c>
      <c r="X3935" s="25">
        <f>f_return_1m(A3935,"0",参数!$B$1)</f>
        <v>-4.80678605089538</v>
      </c>
      <c r="Y3935" s="25">
        <f>f_return_3m(A3935,0,参数!$B$1)</f>
        <v>3.06122448979592</v>
      </c>
      <c r="Z3935" s="25">
        <f>f_return_6m(A3935,0,参数!B3934)</f>
        <v>-4.91493383742912</v>
      </c>
      <c r="AA3935" t="str">
        <f>f_dq_status(A3935,参数!$B$1)</f>
        <v>暂停大额申购|开放赎回</v>
      </c>
      <c r="AB3935" s="17">
        <f ca="1">f_risk_maxdownside(A3935,参数!$B$6,参数!$B$1)</f>
        <v>-35.6502242152466</v>
      </c>
      <c r="AC3935" s="17">
        <f ca="1">f_risk_maxdownside(A3935,参数!$B$4,参数!$B$1)</f>
        <v>-35.6502242152466</v>
      </c>
      <c r="AD3935" t="str">
        <f ca="1">f_risk_maxdownside_date(A3935,参数!$B$6,参数!$B$1)</f>
        <v>20180313-20200323</v>
      </c>
    </row>
    <row r="3936" spans="1:30">
      <c r="A3936" s="15" t="s">
        <v>3964</v>
      </c>
      <c r="B3936" t="str">
        <f>f_info_name(A3936)</f>
        <v>民生加银稳健成长</v>
      </c>
      <c r="C3936" t="str">
        <f>f_info_setupdate(A3936)</f>
        <v>2010-06-29</v>
      </c>
      <c r="D3936" s="16">
        <f t="shared" si="61"/>
        <v>3863</v>
      </c>
      <c r="F3936" s="17">
        <f>f_netasset_total(A3936,参数!$B$1,100000000)</f>
        <v>3.2769187675</v>
      </c>
      <c r="G3936" s="17">
        <f ca="1">f_nav_adjustedreturn(A3936,参数!$B$2,参数!$B$1)</f>
        <v>102.046169989507</v>
      </c>
      <c r="H3936" s="17">
        <f ca="1">f_nav_periodreturnrankingper(A3936,参数!$B$2,参数!$B$1,3)</f>
        <v>8.73405299313052</v>
      </c>
      <c r="I3936" s="17">
        <f ca="1">f_nav_adjustedreturn(A3936,参数!$B$3,参数!$B$2)</f>
        <v>39.0226112326769</v>
      </c>
      <c r="J3936" s="17">
        <f ca="1">f_nav_periodreturnrankingper(A3936,参数!$B$3,参数!$B$2,3)</f>
        <v>57.8512396694215</v>
      </c>
      <c r="K3936" s="17">
        <f ca="1">f_nav_adjustedreturn(A3936,参数!$B$4,参数!$B$3)</f>
        <v>-17.059891107078</v>
      </c>
      <c r="L3936" s="17">
        <f ca="1">f_nav_periodreturnrankingper(A3936,参数!$B$4,参数!$B$3,3)</f>
        <v>17.8694158075601</v>
      </c>
      <c r="M3936" s="17">
        <f ca="1">f_nav_adjustedreturn(A3936,参数!$B$5,参数!$B$4)</f>
        <v>28.6381322957199</v>
      </c>
      <c r="N3936" s="17">
        <f ca="1">f_nav_periodreturnrankingper(A3936,参数!$B$5,参数!$B$4,3)</f>
        <v>30.7392996108949</v>
      </c>
      <c r="O3936" s="17">
        <f ca="1">f_nav_adjustedreturn(A3936,参数!$B$6,参数!$B$5)</f>
        <v>5.30179445350734</v>
      </c>
      <c r="P3936" s="17">
        <f ca="1">f_nav_periodreturnrankingper(A3936,参数!$B$6,参数!$B$5,3)</f>
        <v>42.3799582463466</v>
      </c>
      <c r="Q3936" s="25">
        <f>f_return(A3936,1,参数!$B$1-365/2,参数!$B$1)</f>
        <v>133.390101058529</v>
      </c>
      <c r="R3936" s="25">
        <f ca="1">f_return(A3936,1,参数!$B$4,参数!$B$1)</f>
        <v>32.5323337745037</v>
      </c>
      <c r="S3936" s="25">
        <f ca="1">f_return(A3936,1,参数!$B$6,参数!$B$1)</f>
        <v>25.6920412422051</v>
      </c>
      <c r="T3936" t="str">
        <f>f_info_investtype(A3936)</f>
        <v>偏股混合型基金</v>
      </c>
      <c r="U3936" t="str">
        <f>f_info_fundmanager(A3936)</f>
        <v>郑爱刚</v>
      </c>
      <c r="V3936">
        <f>f_info_manager_onthepostdays(A3936,1)</f>
        <v>462</v>
      </c>
      <c r="W3936" s="25">
        <f ca="1">f_return_1w(A3936,"0",参数!$B$2)</f>
        <v>-1.95473251028807</v>
      </c>
      <c r="X3936" s="25">
        <f>f_return_1m(A3936,"0",参数!$B$1)</f>
        <v>11.4939200926462</v>
      </c>
      <c r="Y3936" s="25">
        <f>f_return_3m(A3936,0,参数!$B$1)</f>
        <v>40.7014979905005</v>
      </c>
      <c r="Z3936" s="25">
        <f>f_return_6m(A3936,0,参数!B3935)</f>
        <v>43.3658170914543</v>
      </c>
      <c r="AA3936" t="str">
        <f>f_dq_status(A3936,参数!$B$1)</f>
        <v>开放申购|开放赎回</v>
      </c>
      <c r="AB3936" s="17">
        <f ca="1">f_risk_maxdownside(A3936,参数!$B$6,参数!$B$1)</f>
        <v>-30.5450620615219</v>
      </c>
      <c r="AC3936" s="17">
        <f ca="1">f_risk_maxdownside(A3936,参数!$B$4,参数!$B$1)</f>
        <v>-30.5450620615219</v>
      </c>
      <c r="AD3936" t="str">
        <f ca="1">f_risk_maxdownside_date(A3936,参数!$B$6,参数!$B$1)</f>
        <v>20180607-20190103</v>
      </c>
    </row>
    <row r="3937" spans="1:30">
      <c r="A3937" s="15" t="s">
        <v>3965</v>
      </c>
      <c r="B3937" t="str">
        <f>f_info_name(A3937)</f>
        <v>民生加银内需增长</v>
      </c>
      <c r="C3937" t="str">
        <f>f_info_setupdate(A3937)</f>
        <v>2011-01-28</v>
      </c>
      <c r="D3937" s="16">
        <f t="shared" si="61"/>
        <v>3650</v>
      </c>
      <c r="F3937" s="17">
        <f>f_netasset_total(A3937,参数!$B$1,100000000)</f>
        <v>11.0794856808</v>
      </c>
      <c r="G3937" s="17">
        <f ca="1">f_nav_adjustedreturn(A3937,参数!$B$2,参数!$B$1)</f>
        <v>89.5903896875995</v>
      </c>
      <c r="H3937" s="17">
        <f ca="1">f_nav_periodreturnrankingper(A3937,参数!$B$2,参数!$B$1,3)</f>
        <v>18.9401373895976</v>
      </c>
      <c r="I3937" s="17">
        <f ca="1">f_nav_adjustedreturn(A3937,参数!$B$3,参数!$B$2)</f>
        <v>67.0106310654206</v>
      </c>
      <c r="J3937" s="17">
        <f ca="1">f_nav_periodreturnrankingper(A3937,参数!$B$3,参数!$B$2,3)</f>
        <v>10.8815426997245</v>
      </c>
      <c r="K3937" s="17">
        <f ca="1">f_nav_adjustedreturn(A3937,参数!$B$4,参数!$B$3)</f>
        <v>-26.8664563617245</v>
      </c>
      <c r="L3937" s="17">
        <f ca="1">f_nav_periodreturnrankingper(A3937,参数!$B$4,参数!$B$3,3)</f>
        <v>65.4639175257732</v>
      </c>
      <c r="M3937" s="17">
        <f ca="1">f_nav_adjustedreturn(A3937,参数!$B$5,参数!$B$4)</f>
        <v>38.1123919308357</v>
      </c>
      <c r="N3937" s="17">
        <f ca="1">f_nav_periodreturnrankingper(A3937,参数!$B$5,参数!$B$4,3)</f>
        <v>12.84046692607</v>
      </c>
      <c r="O3937" s="17">
        <f ca="1">f_nav_adjustedreturn(A3937,参数!$B$6,参数!$B$5)</f>
        <v>7.8416149068323</v>
      </c>
      <c r="P3937" s="17">
        <f ca="1">f_nav_periodreturnrankingper(A3937,参数!$B$6,参数!$B$5,3)</f>
        <v>32.1503131524008</v>
      </c>
      <c r="Q3937" s="25">
        <f>f_return(A3937,1,参数!$B$1-365/2,参数!$B$1)</f>
        <v>96.045683639996</v>
      </c>
      <c r="R3937" s="25">
        <f ca="1">f_return(A3937,1,参数!$B$4,参数!$B$1)</f>
        <v>32.2659654652026</v>
      </c>
      <c r="S3937" s="25">
        <f ca="1">f_return(A3937,1,参数!$B$6,参数!$B$1)</f>
        <v>27.8431414464419</v>
      </c>
      <c r="T3937" t="str">
        <f>f_info_investtype(A3937)</f>
        <v>偏股混合型基金</v>
      </c>
      <c r="U3937" t="str">
        <f>f_info_fundmanager(A3937)</f>
        <v>柳世庆</v>
      </c>
      <c r="V3937">
        <f>f_info_manager_onthepostdays(A3937,1)</f>
        <v>1540</v>
      </c>
      <c r="W3937" s="25">
        <f ca="1">f_return_1w(A3937,"0",参数!$B$2)</f>
        <v>-2.68595041322314</v>
      </c>
      <c r="X3937" s="25">
        <f>f_return_1m(A3937,"0",参数!$B$1)</f>
        <v>11.7987694534926</v>
      </c>
      <c r="Y3937" s="25">
        <f>f_return_3m(A3937,0,参数!$B$1)</f>
        <v>24.9346954079879</v>
      </c>
      <c r="Z3937" s="25">
        <f>f_return_6m(A3937,0,参数!B3936)</f>
        <v>35.7127153707708</v>
      </c>
      <c r="AA3937" t="str">
        <f>f_dq_status(A3937,参数!$B$1)</f>
        <v>开放申购|开放赎回</v>
      </c>
      <c r="AB3937" s="17">
        <f ca="1">f_risk_maxdownside(A3937,参数!$B$6,参数!$B$1)</f>
        <v>-34.0636411058946</v>
      </c>
      <c r="AC3937" s="17">
        <f ca="1">f_risk_maxdownside(A3937,参数!$B$4,参数!$B$1)</f>
        <v>-34.0636411058946</v>
      </c>
      <c r="AD3937" t="str">
        <f ca="1">f_risk_maxdownside_date(A3937,参数!$B$6,参数!$B$1)</f>
        <v>20180127-20190103</v>
      </c>
    </row>
    <row r="3938" spans="1:30">
      <c r="A3938" s="15" t="s">
        <v>3966</v>
      </c>
      <c r="B3938" t="str">
        <f>f_info_name(A3938)</f>
        <v>民生加银信用双利A</v>
      </c>
      <c r="C3938" t="str">
        <f>f_info_setupdate(A3938)</f>
        <v>2012-04-25</v>
      </c>
      <c r="D3938" s="16">
        <f t="shared" si="61"/>
        <v>3197</v>
      </c>
      <c r="F3938" s="17">
        <f>f_netasset_total(A3938,参数!$B$1,100000000)</f>
        <v>7.8963942714</v>
      </c>
      <c r="G3938" s="17">
        <f ca="1">f_nav_adjustedreturn(A3938,参数!$B$2,参数!$B$1)</f>
        <v>7.16064757160648</v>
      </c>
      <c r="H3938" s="17">
        <f ca="1">f_nav_periodreturnrankingper(A3938,参数!$B$2,参数!$B$1,3)</f>
        <v>67.1698113207547</v>
      </c>
      <c r="I3938" s="17">
        <f ca="1">f_nav_adjustedreturn(A3938,参数!$B$3,参数!$B$2)</f>
        <v>7.3529411764706</v>
      </c>
      <c r="J3938" s="17">
        <f ca="1">f_nav_periodreturnrankingper(A3938,参数!$B$3,参数!$B$2,3)</f>
        <v>57.8723404255319</v>
      </c>
      <c r="K3938" s="17">
        <f ca="1">f_nav_adjustedreturn(A3938,参数!$B$4,参数!$B$3)</f>
        <v>-4.59183673469389</v>
      </c>
      <c r="L3938" s="17">
        <f ca="1">f_nav_periodreturnrankingper(A3938,参数!$B$4,参数!$B$3,3)</f>
        <v>80.9069212410501</v>
      </c>
      <c r="M3938" s="17">
        <f ca="1">f_nav_adjustedreturn(A3938,参数!$B$5,参数!$B$4)</f>
        <v>0.89916506101476</v>
      </c>
      <c r="N3938" s="17">
        <f ca="1">f_nav_periodreturnrankingper(A3938,参数!$B$5,参数!$B$4,3)</f>
        <v>87.8453038674033</v>
      </c>
      <c r="O3938" s="17">
        <f ca="1">f_nav_adjustedreturn(A3938,参数!$B$6,参数!$B$5)</f>
        <v>2.16393442622951</v>
      </c>
      <c r="P3938" s="17">
        <f ca="1">f_nav_periodreturnrankingper(A3938,参数!$B$6,参数!$B$5,3)</f>
        <v>36.0169491525424</v>
      </c>
      <c r="Q3938" s="25">
        <f>f_return(A3938,1,参数!$B$1-365/2,参数!$B$1)</f>
        <v>3.9153637422435</v>
      </c>
      <c r="R3938" s="25">
        <f ca="1">f_return(A3938,1,参数!$B$4,参数!$B$1)</f>
        <v>3.14922587128059</v>
      </c>
      <c r="S3938" s="25">
        <f ca="1">f_return(A3938,1,参数!$B$6,参数!$B$1)</f>
        <v>2.44498628966563</v>
      </c>
      <c r="T3938" t="str">
        <f>f_info_investtype(A3938)</f>
        <v>混合债券型二级基金</v>
      </c>
      <c r="U3938" t="str">
        <f>f_info_fundmanager(A3938)</f>
        <v>邱世磊</v>
      </c>
      <c r="V3938">
        <f>f_info_manager_onthepostdays(A3938,1)</f>
        <v>464</v>
      </c>
      <c r="W3938" s="25">
        <f ca="1">f_return_1w(A3938,"0",参数!$B$2)</f>
        <v>-0.680272108843529</v>
      </c>
      <c r="X3938" s="25">
        <f>f_return_1m(A3938,"0",参数!$B$1)</f>
        <v>-0.749711649365619</v>
      </c>
      <c r="Y3938" s="25">
        <f>f_return_3m(A3938,0,参数!$B$1)</f>
        <v>1.3545347467609</v>
      </c>
      <c r="Z3938" s="25">
        <f>f_return_6m(A3938,0,参数!B3937)</f>
        <v>0</v>
      </c>
      <c r="AA3938" t="str">
        <f>f_dq_status(A3938,参数!$B$1)</f>
        <v>暂停申购|开放赎回</v>
      </c>
      <c r="AB3938" s="17">
        <f ca="1">f_risk_maxdownside(A3938,参数!$B$6,参数!$B$1)</f>
        <v>-11.4764267990075</v>
      </c>
      <c r="AC3938" s="17">
        <f ca="1">f_risk_maxdownside(A3938,参数!$B$4,参数!$B$1)</f>
        <v>-9.1661362189688</v>
      </c>
      <c r="AD3938" t="str">
        <f ca="1">f_risk_maxdownside_date(A3938,参数!$B$6,参数!$B$1)</f>
        <v>20161104-20181018</v>
      </c>
    </row>
    <row r="3939" spans="1:30">
      <c r="A3939" s="15" t="s">
        <v>3967</v>
      </c>
      <c r="B3939" t="str">
        <f>f_info_name(A3939)</f>
        <v>民生加银景气行业A</v>
      </c>
      <c r="C3939" t="str">
        <f>f_info_setupdate(A3939)</f>
        <v>2011-11-22</v>
      </c>
      <c r="D3939" s="16">
        <f t="shared" si="61"/>
        <v>3352</v>
      </c>
      <c r="F3939" s="17">
        <f>f_netasset_total(A3939,参数!$B$1,100000000)</f>
        <v>24.6813647241</v>
      </c>
      <c r="G3939" s="17">
        <f ca="1">f_nav_adjustedreturn(A3939,参数!$B$2,参数!$B$1)</f>
        <v>84.6534653465346</v>
      </c>
      <c r="H3939" s="17">
        <f ca="1">f_nav_periodreturnrankingper(A3939,参数!$B$2,参数!$B$1,3)</f>
        <v>24.9263984298332</v>
      </c>
      <c r="I3939" s="17">
        <f ca="1">f_nav_adjustedreturn(A3939,参数!$B$3,参数!$B$2)</f>
        <v>54.4194935499283</v>
      </c>
      <c r="J3939" s="17">
        <f ca="1">f_nav_periodreturnrankingper(A3939,参数!$B$3,参数!$B$2,3)</f>
        <v>28.3746556473829</v>
      </c>
      <c r="K3939" s="17">
        <f ca="1">f_nav_adjustedreturn(A3939,参数!$B$4,参数!$B$3)</f>
        <v>-11.8736842105263</v>
      </c>
      <c r="L3939" s="17">
        <f ca="1">f_nav_periodreturnrankingper(A3939,参数!$B$4,参数!$B$3,3)</f>
        <v>4.29553264604811</v>
      </c>
      <c r="M3939" s="17">
        <f ca="1">f_nav_adjustedreturn(A3939,参数!$B$5,参数!$B$4)</f>
        <v>20.6808943089431</v>
      </c>
      <c r="N3939" s="17">
        <f ca="1">f_nav_periodreturnrankingper(A3939,参数!$B$5,参数!$B$4,3)</f>
        <v>50</v>
      </c>
      <c r="O3939" s="17">
        <f ca="1">f_nav_adjustedreturn(A3939,参数!$B$6,参数!$B$5)</f>
        <v>17.6119402985075</v>
      </c>
      <c r="P3939" s="17">
        <f ca="1">f_nav_periodreturnrankingper(A3939,参数!$B$6,参数!$B$5,3)</f>
        <v>8.97703549060543</v>
      </c>
      <c r="Q3939" s="25">
        <f>f_return(A3939,1,参数!$B$1-365/2,参数!$B$1)</f>
        <v>97.294553987577</v>
      </c>
      <c r="R3939" s="25">
        <f ca="1">f_return(A3939,1,参数!$B$4,参数!$B$1)</f>
        <v>35.9147827971393</v>
      </c>
      <c r="S3939" s="25">
        <f ca="1">f_return(A3939,1,参数!$B$6,参数!$B$1)</f>
        <v>28.8967560196278</v>
      </c>
      <c r="T3939" t="str">
        <f>f_info_investtype(A3939)</f>
        <v>偏股混合型基金</v>
      </c>
      <c r="U3939" t="str">
        <f>f_info_fundmanager(A3939)</f>
        <v>王亮</v>
      </c>
      <c r="V3939">
        <f>f_info_manager_onthepostdays(A3939,1)</f>
        <v>833</v>
      </c>
      <c r="W3939" s="25">
        <f ca="1">f_return_1w(A3939,"0",参数!$B$2)</f>
        <v>-2.50377073906485</v>
      </c>
      <c r="X3939" s="25">
        <f>f_return_1m(A3939,"0",参数!$B$1)</f>
        <v>13.0517143398371</v>
      </c>
      <c r="Y3939" s="25">
        <f>f_return_3m(A3939,0,参数!$B$1)</f>
        <v>30.3056768558952</v>
      </c>
      <c r="Z3939" s="25">
        <f>f_return_6m(A3939,0,参数!B3938)</f>
        <v>35.2980576021433</v>
      </c>
      <c r="AA3939" t="str">
        <f>f_dq_status(A3939,参数!$B$1)</f>
        <v>开放申购|开放赎回</v>
      </c>
      <c r="AB3939" s="17">
        <f ca="1">f_risk_maxdownside(A3939,参数!$B$6,参数!$B$1)</f>
        <v>-22.668240850059</v>
      </c>
      <c r="AC3939" s="17">
        <f ca="1">f_risk_maxdownside(A3939,参数!$B$4,参数!$B$1)</f>
        <v>-22.668240850059</v>
      </c>
      <c r="AD3939" t="str">
        <f ca="1">f_risk_maxdownside_date(A3939,参数!$B$6,参数!$B$1)</f>
        <v>20180519-20181018</v>
      </c>
    </row>
    <row r="3940" spans="1:30">
      <c r="A3940" s="15" t="s">
        <v>3968</v>
      </c>
      <c r="B3940" t="str">
        <f>f_info_name(A3940)</f>
        <v>民生加银红利回报</v>
      </c>
      <c r="C3940" t="str">
        <f>f_info_setupdate(A3940)</f>
        <v>2012-08-09</v>
      </c>
      <c r="D3940" s="16">
        <f t="shared" si="61"/>
        <v>3091</v>
      </c>
      <c r="F3940" s="17">
        <f>f_netasset_total(A3940,参数!$B$1,100000000)</f>
        <v>3.0666941763</v>
      </c>
      <c r="G3940" s="17">
        <f ca="1">f_nav_adjustedreturn(A3940,参数!$B$2,参数!$B$1)</f>
        <v>76.6233766233766</v>
      </c>
      <c r="H3940" s="17">
        <f ca="1">f_nav_periodreturnrankingper(A3940,参数!$B$2,参数!$B$1,3)</f>
        <v>18.7400741132875</v>
      </c>
      <c r="I3940" s="17">
        <f ca="1">f_nav_adjustedreturn(A3940,参数!$B$3,参数!$B$2)</f>
        <v>35.3421217827998</v>
      </c>
      <c r="J3940" s="17">
        <f ca="1">f_nav_periodreturnrankingper(A3940,参数!$B$3,参数!$B$2,3)</f>
        <v>36.6220735785953</v>
      </c>
      <c r="K3940" s="17">
        <f ca="1">f_nav_adjustedreturn(A3940,参数!$B$4,参数!$B$3)</f>
        <v>-20.0301204819277</v>
      </c>
      <c r="L3940" s="17">
        <f ca="1">f_nav_periodreturnrankingper(A3940,参数!$B$4,参数!$B$3,3)</f>
        <v>65.4043645699615</v>
      </c>
      <c r="M3940" s="17">
        <f ca="1">f_nav_adjustedreturn(A3940,参数!$B$5,参数!$B$4)</f>
        <v>25.8653241032096</v>
      </c>
      <c r="N3940" s="17">
        <f ca="1">f_nav_periodreturnrankingper(A3940,参数!$B$5,参数!$B$4,3)</f>
        <v>14.026792750197</v>
      </c>
      <c r="O3940" s="17">
        <f ca="1">f_nav_adjustedreturn(A3940,参数!$B$6,参数!$B$5)</f>
        <v>1.98590647021142</v>
      </c>
      <c r="P3940" s="17">
        <f ca="1">f_nav_periodreturnrankingper(A3940,参数!$B$6,参数!$B$5,3)</f>
        <v>63.9455782312925</v>
      </c>
      <c r="Q3940" s="25">
        <f>f_return(A3940,1,参数!$B$1-365/2,参数!$B$1)</f>
        <v>92.5333112862129</v>
      </c>
      <c r="R3940" s="25">
        <f ca="1">f_return(A3940,1,参数!$B$4,参数!$B$1)</f>
        <v>24.0843325448647</v>
      </c>
      <c r="S3940" s="25">
        <f ca="1">f_return(A3940,1,参数!$B$6,参数!$B$1)</f>
        <v>19.5016808492334</v>
      </c>
      <c r="T3940" t="str">
        <f>f_info_investtype(A3940)</f>
        <v>灵活配置型基金</v>
      </c>
      <c r="U3940" t="str">
        <f>f_info_fundmanager(A3940)</f>
        <v>王亮</v>
      </c>
      <c r="V3940">
        <f>f_info_manager_onthepostdays(A3940,1)</f>
        <v>1196</v>
      </c>
      <c r="W3940" s="25">
        <f ca="1">f_return_1w(A3940,"0",参数!$B$2)</f>
        <v>-2.35507246376811</v>
      </c>
      <c r="X3940" s="25">
        <f>f_return_1m(A3940,"0",参数!$B$1)</f>
        <v>12.0329508679023</v>
      </c>
      <c r="Y3940" s="25">
        <f>f_return_3m(A3940,0,参数!$B$1)</f>
        <v>29.8329355608592</v>
      </c>
      <c r="Z3940" s="25">
        <f>f_return_6m(A3940,0,参数!B3939)</f>
        <v>34.4899375433726</v>
      </c>
      <c r="AA3940" t="str">
        <f>f_dq_status(A3940,参数!$B$1)</f>
        <v>开放申购|开放赎回</v>
      </c>
      <c r="AB3940" s="17">
        <f ca="1">f_risk_maxdownside(A3940,参数!$B$6,参数!$B$1)</f>
        <v>-23.5882058970515</v>
      </c>
      <c r="AC3940" s="17">
        <f ca="1">f_risk_maxdownside(A3940,参数!$B$4,参数!$B$1)</f>
        <v>-23.55</v>
      </c>
      <c r="AD3940" t="str">
        <f ca="1">f_risk_maxdownside_date(A3940,参数!$B$6,参数!$B$1)</f>
        <v>20180125-20190103</v>
      </c>
    </row>
    <row r="3941" spans="1:30">
      <c r="A3941" s="15" t="s">
        <v>3969</v>
      </c>
      <c r="B3941" t="str">
        <f>f_info_name(A3941)</f>
        <v>民生加银积极成长</v>
      </c>
      <c r="C3941" t="str">
        <f>f_info_setupdate(A3941)</f>
        <v>2013-01-31</v>
      </c>
      <c r="D3941" s="16">
        <f t="shared" si="61"/>
        <v>2916</v>
      </c>
      <c r="F3941" s="17">
        <f>f_netasset_total(A3941,参数!$B$1,100000000)</f>
        <v>1.7343436239</v>
      </c>
      <c r="G3941" s="17">
        <f ca="1">f_nav_adjustedreturn(A3941,参数!$B$2,参数!$B$1)</f>
        <v>81.6337719298246</v>
      </c>
      <c r="H3941" s="17">
        <f ca="1">f_nav_periodreturnrankingper(A3941,参数!$B$2,参数!$B$1,3)</f>
        <v>15.0344097406035</v>
      </c>
      <c r="I3941" s="17">
        <f ca="1">f_nav_adjustedreturn(A3941,参数!$B$3,参数!$B$2)</f>
        <v>54.0540540540541</v>
      </c>
      <c r="J3941" s="17">
        <f ca="1">f_nav_periodreturnrankingper(A3941,参数!$B$3,参数!$B$2,3)</f>
        <v>13.2664437012263</v>
      </c>
      <c r="K3941" s="17">
        <f ca="1">f_nav_adjustedreturn(A3941,参数!$B$4,参数!$B$3)</f>
        <v>-18.3448275862069</v>
      </c>
      <c r="L3941" s="17">
        <f ca="1">f_nav_periodreturnrankingper(A3941,参数!$B$4,参数!$B$3,3)</f>
        <v>60.012836970475</v>
      </c>
      <c r="M3941" s="17">
        <f ca="1">f_nav_adjustedreturn(A3941,参数!$B$5,参数!$B$4)</f>
        <v>15.7097288676236</v>
      </c>
      <c r="N3941" s="17">
        <f ca="1">f_nav_periodreturnrankingper(A3941,参数!$B$5,参数!$B$4,3)</f>
        <v>31.284475965327</v>
      </c>
      <c r="O3941" s="17">
        <f ca="1">f_nav_adjustedreturn(A3941,参数!$B$6,参数!$B$5)</f>
        <v>-3.68663594470046</v>
      </c>
      <c r="P3941" s="17">
        <f ca="1">f_nav_periodreturnrankingper(A3941,参数!$B$6,参数!$B$5,3)</f>
        <v>86.3945578231292</v>
      </c>
      <c r="Q3941" s="25">
        <f>f_return(A3941,1,参数!$B$1-365/2,参数!$B$1)</f>
        <v>127.931551773011</v>
      </c>
      <c r="R3941" s="25">
        <f ca="1">f_return(A3941,1,参数!$B$4,参数!$B$1)</f>
        <v>31.6766202265294</v>
      </c>
      <c r="S3941" s="25">
        <f ca="1">f_return(A3941,1,参数!$B$6,参数!$B$1)</f>
        <v>20.512830452229</v>
      </c>
      <c r="T3941" t="str">
        <f>f_info_investtype(A3941)</f>
        <v>灵活配置型基金</v>
      </c>
      <c r="U3941" t="str">
        <f>f_info_fundmanager(A3941)</f>
        <v>金耀</v>
      </c>
      <c r="V3941">
        <f>f_info_manager_onthepostdays(A3941,1)</f>
        <v>1144</v>
      </c>
      <c r="W3941" s="25">
        <f ca="1">f_return_1w(A3941,"0",参数!$B$2)</f>
        <v>1.10864745011087</v>
      </c>
      <c r="X3941" s="25">
        <f>f_return_1m(A3941,"0",参数!$B$1)</f>
        <v>16.6960197252554</v>
      </c>
      <c r="Y3941" s="25">
        <f>f_return_3m(A3941,0,参数!$B$1)</f>
        <v>38.8516345347863</v>
      </c>
      <c r="Z3941" s="25">
        <f>f_return_6m(A3941,0,参数!B3940)</f>
        <v>40.8854166666667</v>
      </c>
      <c r="AA3941" t="str">
        <f>f_dq_status(A3941,参数!$B$1)</f>
        <v>开放申购|开放赎回</v>
      </c>
      <c r="AB3941" s="17">
        <f ca="1">f_risk_maxdownside(A3941,参数!$B$6,参数!$B$1)</f>
        <v>-22.6222826086957</v>
      </c>
      <c r="AC3941" s="17">
        <f ca="1">f_risk_maxdownside(A3941,参数!$B$4,参数!$B$1)</f>
        <v>-22.6222826086957</v>
      </c>
      <c r="AD3941" t="str">
        <f ca="1">f_risk_maxdownside_date(A3941,参数!$B$6,参数!$B$1)</f>
        <v>20180206-20181029</v>
      </c>
    </row>
    <row r="3942" spans="1:30">
      <c r="A3942" s="15" t="s">
        <v>3970</v>
      </c>
      <c r="B3942" t="str">
        <f>f_info_name(A3942)</f>
        <v>平安行业先锋</v>
      </c>
      <c r="C3942" t="str">
        <f>f_info_setupdate(A3942)</f>
        <v>2011-09-20</v>
      </c>
      <c r="D3942" s="16">
        <f t="shared" si="61"/>
        <v>3415</v>
      </c>
      <c r="F3942" s="17">
        <f>f_netasset_total(A3942,参数!$B$1,100000000)</f>
        <v>2.6102653036</v>
      </c>
      <c r="G3942" s="17">
        <f ca="1">f_nav_adjustedreturn(A3942,参数!$B$2,参数!$B$1)</f>
        <v>72.2010662604722</v>
      </c>
      <c r="H3942" s="17">
        <f ca="1">f_nav_periodreturnrankingper(A3942,参数!$B$2,参数!$B$1,3)</f>
        <v>43.5721295387635</v>
      </c>
      <c r="I3942" s="17">
        <f ca="1">f_nav_adjustedreturn(A3942,参数!$B$3,参数!$B$2)</f>
        <v>34.8049281314168</v>
      </c>
      <c r="J3942" s="17">
        <f ca="1">f_nav_periodreturnrankingper(A3942,参数!$B$3,参数!$B$2,3)</f>
        <v>65.8402203856749</v>
      </c>
      <c r="K3942" s="17">
        <f ca="1">f_nav_adjustedreturn(A3942,参数!$B$4,参数!$B$3)</f>
        <v>-18.013468013468</v>
      </c>
      <c r="L3942" s="17">
        <f ca="1">f_nav_periodreturnrankingper(A3942,参数!$B$4,参数!$B$3,3)</f>
        <v>21.3058419243986</v>
      </c>
      <c r="M3942" s="17">
        <f ca="1">f_nav_adjustedreturn(A3942,参数!$B$5,参数!$B$4)</f>
        <v>6.72645739910315</v>
      </c>
      <c r="N3942" s="17">
        <f ca="1">f_nav_periodreturnrankingper(A3942,参数!$B$5,参数!$B$4,3)</f>
        <v>82.295719844358</v>
      </c>
      <c r="O3942" s="17">
        <f ca="1">f_nav_adjustedreturn(A3942,参数!$B$6,参数!$B$5)</f>
        <v>-16.4044943820225</v>
      </c>
      <c r="P3942" s="17">
        <f ca="1">f_nav_periodreturnrankingper(A3942,参数!$B$6,参数!$B$5,3)</f>
        <v>97.0772442588727</v>
      </c>
      <c r="Q3942" s="25">
        <f>f_return(A3942,1,参数!$B$1-365/2,参数!$B$1)</f>
        <v>63.8079004131467</v>
      </c>
      <c r="R3942" s="25">
        <f ca="1">f_return(A3942,1,参数!$B$4,参数!$B$1)</f>
        <v>23.9014453662088</v>
      </c>
      <c r="S3942" s="25">
        <f ca="1">f_return(A3942,1,参数!$B$6,参数!$B$1)</f>
        <v>11.0999240516331</v>
      </c>
      <c r="T3942" t="str">
        <f>f_info_investtype(A3942)</f>
        <v>偏股混合型基金</v>
      </c>
      <c r="U3942" t="str">
        <f>f_info_fundmanager(A3942)</f>
        <v>刘杰</v>
      </c>
      <c r="V3942">
        <f>f_info_manager_onthepostdays(A3942,1)</f>
        <v>1025</v>
      </c>
      <c r="W3942" s="25">
        <f ca="1">f_return_1w(A3942,"0",参数!$B$2)</f>
        <v>-3.02806499261449</v>
      </c>
      <c r="X3942" s="25">
        <f>f_return_1m(A3942,"0",参数!$B$1)</f>
        <v>8.80654475457172</v>
      </c>
      <c r="Y3942" s="25">
        <f>f_return_3m(A3942,0,参数!$B$1)</f>
        <v>17.9447052686489</v>
      </c>
      <c r="Z3942" s="25">
        <f>f_return_6m(A3942,0,参数!B3941)</f>
        <v>22.9974160206718</v>
      </c>
      <c r="AA3942" t="str">
        <f>f_dq_status(A3942,参数!$B$1)</f>
        <v>开放申购|开放赎回</v>
      </c>
      <c r="AB3942" s="17">
        <f ca="1">f_risk_maxdownside(A3942,参数!$B$6,参数!$B$1)</f>
        <v>-32.0381231671554</v>
      </c>
      <c r="AC3942" s="17">
        <f ca="1">f_risk_maxdownside(A3942,参数!$B$4,参数!$B$1)</f>
        <v>-22.6855713094245</v>
      </c>
      <c r="AD3942" t="str">
        <f ca="1">f_risk_maxdownside_date(A3942,参数!$B$6,参数!$B$1)</f>
        <v>20160708-20181018,20160708-20190103</v>
      </c>
    </row>
    <row r="3943" spans="1:30">
      <c r="A3943" s="15" t="s">
        <v>3971</v>
      </c>
      <c r="B3943" t="str">
        <f>f_info_name(A3943)</f>
        <v>平安策略先锋</v>
      </c>
      <c r="C3943" t="str">
        <f>f_info_setupdate(A3943)</f>
        <v>2012-05-29</v>
      </c>
      <c r="D3943" s="16">
        <f t="shared" si="61"/>
        <v>3163</v>
      </c>
      <c r="F3943" s="17">
        <f>f_netasset_total(A3943,参数!$B$1,100000000)</f>
        <v>0.9807016224</v>
      </c>
      <c r="G3943" s="17">
        <f ca="1">f_nav_adjustedreturn(A3943,参数!$B$2,参数!$B$1)</f>
        <v>65.9191029235082</v>
      </c>
      <c r="H3943" s="17">
        <f ca="1">f_nav_periodreturnrankingper(A3943,参数!$B$2,参数!$B$1,3)</f>
        <v>28.3748014822657</v>
      </c>
      <c r="I3943" s="17">
        <f ca="1">f_nav_adjustedreturn(A3943,参数!$B$3,参数!$B$2)</f>
        <v>85.9270290394639</v>
      </c>
      <c r="J3943" s="17">
        <f ca="1">f_nav_periodreturnrankingper(A3943,参数!$B$3,参数!$B$2,3)</f>
        <v>1.56075808249721</v>
      </c>
      <c r="K3943" s="17">
        <f ca="1">f_nav_adjustedreturn(A3943,参数!$B$4,参数!$B$3)</f>
        <v>-28.1818181818182</v>
      </c>
      <c r="L3943" s="17">
        <f ca="1">f_nav_periodreturnrankingper(A3943,参数!$B$4,参数!$B$3,3)</f>
        <v>91.206675224647</v>
      </c>
      <c r="M3943" s="17">
        <f ca="1">f_nav_adjustedreturn(A3943,参数!$B$5,参数!$B$4)</f>
        <v>12.9651860744298</v>
      </c>
      <c r="N3943" s="17">
        <f ca="1">f_nav_periodreturnrankingper(A3943,参数!$B$5,参数!$B$4,3)</f>
        <v>39.4799054373522</v>
      </c>
      <c r="O3943" s="17">
        <f ca="1">f_nav_adjustedreturn(A3943,参数!$B$6,参数!$B$5)</f>
        <v>-10.6052490626674</v>
      </c>
      <c r="P3943" s="17">
        <f ca="1">f_nav_periodreturnrankingper(A3943,参数!$B$6,参数!$B$5,3)</f>
        <v>94.1496598639456</v>
      </c>
      <c r="Q3943" s="25">
        <f>f_return(A3943,1,参数!$B$1-365/2,参数!$B$1)</f>
        <v>91.1024518257345</v>
      </c>
      <c r="R3943" s="25">
        <f ca="1">f_return(A3943,1,参数!$B$4,参数!$B$1)</f>
        <v>30.3324936305669</v>
      </c>
      <c r="S3943" s="25">
        <f ca="1">f_return(A3943,1,参数!$B$6,参数!$B$1)</f>
        <v>17.2622797137649</v>
      </c>
      <c r="T3943" t="str">
        <f>f_info_investtype(A3943)</f>
        <v>灵活配置型基金</v>
      </c>
      <c r="U3943" t="str">
        <f>f_info_fundmanager(A3943)</f>
        <v>神爱前</v>
      </c>
      <c r="V3943">
        <f>f_info_manager_onthepostdays(A3943,1)</f>
        <v>1668</v>
      </c>
      <c r="W3943" s="25">
        <f ca="1">f_return_1w(A3943,"0",参数!$B$2)</f>
        <v>3.35264900662252</v>
      </c>
      <c r="X3943" s="25">
        <f>f_return_1m(A3943,"0",参数!$B$1)</f>
        <v>12.3373101952278</v>
      </c>
      <c r="Y3943" s="25">
        <f>f_return_3m(A3943,0,参数!$B$1)</f>
        <v>37.3218428902884</v>
      </c>
      <c r="Z3943" s="25">
        <f>f_return_6m(A3943,0,参数!B3942)</f>
        <v>29.5561850802644</v>
      </c>
      <c r="AA3943" t="str">
        <f>f_dq_status(A3943,参数!$B$1)</f>
        <v>开放申购|开放赎回</v>
      </c>
      <c r="AB3943" s="17">
        <f ca="1">f_risk_maxdownside(A3943,参数!$B$6,参数!$B$1)</f>
        <v>-36.1767728674203</v>
      </c>
      <c r="AC3943" s="17">
        <f ca="1">f_risk_maxdownside(A3943,参数!$B$4,参数!$B$1)</f>
        <v>-34.0063761955367</v>
      </c>
      <c r="AD3943" t="str">
        <f ca="1">f_risk_maxdownside_date(A3943,参数!$B$6,参数!$B$1)</f>
        <v>20171114-20181018</v>
      </c>
    </row>
    <row r="3944" spans="1:30">
      <c r="A3944" s="15" t="s">
        <v>3972</v>
      </c>
      <c r="B3944" t="str">
        <f>f_info_name(A3944)</f>
        <v>平安灵活配置</v>
      </c>
      <c r="C3944" t="str">
        <f>f_info_setupdate(A3944)</f>
        <v>2012-09-11</v>
      </c>
      <c r="D3944" s="16">
        <f t="shared" si="61"/>
        <v>3058</v>
      </c>
      <c r="F3944" s="17">
        <f>f_netasset_total(A3944,参数!$B$1,100000000)</f>
        <v>0.3743642947</v>
      </c>
      <c r="G3944" s="17">
        <f ca="1">f_nav_adjustedreturn(A3944,参数!$B$2,参数!$B$1)</f>
        <v>55.2834039880672</v>
      </c>
      <c r="H3944" s="17">
        <f ca="1">f_nav_periodreturnrankingper(A3944,参数!$B$2,参数!$B$1,3)</f>
        <v>38.9624139756485</v>
      </c>
      <c r="I3944" s="17">
        <f ca="1">f_nav_adjustedreturn(A3944,参数!$B$3,参数!$B$2)</f>
        <v>23.8743557327628</v>
      </c>
      <c r="J3944" s="17">
        <f ca="1">f_nav_periodreturnrankingper(A3944,参数!$B$3,参数!$B$2,3)</f>
        <v>52.6755852842809</v>
      </c>
      <c r="K3944" s="17">
        <f ca="1">f_nav_adjustedreturn(A3944,参数!$B$4,参数!$B$3)</f>
        <v>0.321951219512199</v>
      </c>
      <c r="L3944" s="17">
        <f ca="1">f_nav_periodreturnrankingper(A3944,参数!$B$4,参数!$B$3,3)</f>
        <v>17.9075738125802</v>
      </c>
      <c r="M3944" s="17">
        <f ca="1">f_nav_adjustedreturn(A3944,参数!$B$5,参数!$B$4)</f>
        <v>0.786627335299903</v>
      </c>
      <c r="N3944" s="17">
        <f ca="1">f_nav_periodreturnrankingper(A3944,参数!$B$5,参数!$B$4,3)</f>
        <v>91.725768321513</v>
      </c>
      <c r="O3944" s="17">
        <f ca="1">f_nav_adjustedreturn(A3944,参数!$B$6,参数!$B$5)</f>
        <v>1.29482071713147</v>
      </c>
      <c r="P3944" s="17">
        <f ca="1">f_nav_periodreturnrankingper(A3944,参数!$B$6,参数!$B$5,3)</f>
        <v>68.5714285714286</v>
      </c>
      <c r="Q3944" s="25">
        <f>f_return(A3944,1,参数!$B$1-365/2,参数!$B$1)</f>
        <v>46.365804634693</v>
      </c>
      <c r="R3944" s="25">
        <f ca="1">f_return(A3944,1,参数!$B$4,参数!$B$1)</f>
        <v>24.4745721922777</v>
      </c>
      <c r="S3944" s="25">
        <f ca="1">f_return(A3944,1,参数!$B$6,参数!$B$1)</f>
        <v>14.5075280142054</v>
      </c>
      <c r="T3944" t="str">
        <f>f_info_investtype(A3944)</f>
        <v>灵活配置型基金</v>
      </c>
      <c r="U3944" t="str">
        <f>f_info_fundmanager(A3944)</f>
        <v>刘杰</v>
      </c>
      <c r="V3944">
        <f>f_info_manager_onthepostdays(A3944,1)</f>
        <v>812</v>
      </c>
      <c r="W3944" s="25">
        <f ca="1">f_return_1w(A3944,"0",参数!$B$2)</f>
        <v>-2.68164107265643</v>
      </c>
      <c r="X3944" s="25">
        <f>f_return_1m(A3944,"0",参数!$B$1)</f>
        <v>8.04610258371114</v>
      </c>
      <c r="Y3944" s="25">
        <f>f_return_3m(A3944,0,参数!$B$1)</f>
        <v>14.1636846358074</v>
      </c>
      <c r="Z3944" s="25">
        <f>f_return_6m(A3944,0,参数!B3943)</f>
        <v>14.6531435615824</v>
      </c>
      <c r="AA3944" t="str">
        <f>f_dq_status(A3944,参数!$B$1)</f>
        <v>开放申购|开放赎回</v>
      </c>
      <c r="AB3944" s="17">
        <f ca="1">f_risk_maxdownside(A3944,参数!$B$6,参数!$B$1)</f>
        <v>-13.2413696519851</v>
      </c>
      <c r="AC3944" s="17">
        <f ca="1">f_risk_maxdownside(A3944,参数!$B$4,参数!$B$1)</f>
        <v>-13.2413696519851</v>
      </c>
      <c r="AD3944" t="str">
        <f ca="1">f_risk_maxdownside_date(A3944,参数!$B$6,参数!$B$1)</f>
        <v>20200306-20200323</v>
      </c>
    </row>
    <row r="3945" spans="1:30">
      <c r="A3945" s="15" t="s">
        <v>3973</v>
      </c>
      <c r="B3945" t="str">
        <f>f_info_name(A3945)</f>
        <v>富安达优势成长</v>
      </c>
      <c r="C3945" t="str">
        <f>f_info_setupdate(A3945)</f>
        <v>2011-09-21</v>
      </c>
      <c r="D3945" s="16">
        <f t="shared" si="61"/>
        <v>3414</v>
      </c>
      <c r="F3945" s="17">
        <f>f_netasset_total(A3945,参数!$B$1,100000000)</f>
        <v>11.0937875376</v>
      </c>
      <c r="G3945" s="17">
        <f ca="1">f_nav_adjustedreturn(A3945,参数!$B$2,参数!$B$1)</f>
        <v>44.6845364396138</v>
      </c>
      <c r="H3945" s="17">
        <f ca="1">f_nav_periodreturnrankingper(A3945,参数!$B$2,参数!$B$1,3)</f>
        <v>84.2001962708538</v>
      </c>
      <c r="I3945" s="17">
        <f ca="1">f_nav_adjustedreturn(A3945,参数!$B$3,参数!$B$2)</f>
        <v>46.3712999936616</v>
      </c>
      <c r="J3945" s="17">
        <f ca="1">f_nav_periodreturnrankingper(A3945,参数!$B$3,参数!$B$2,3)</f>
        <v>42.2865013774105</v>
      </c>
      <c r="K3945" s="17">
        <f ca="1">f_nav_adjustedreturn(A3945,参数!$B$4,参数!$B$3)</f>
        <v>-29.9142641375328</v>
      </c>
      <c r="L3945" s="17">
        <f ca="1">f_nav_periodreturnrankingper(A3945,参数!$B$4,参数!$B$3,3)</f>
        <v>80.4123711340206</v>
      </c>
      <c r="M3945" s="17">
        <f ca="1">f_nav_adjustedreturn(A3945,参数!$B$5,参数!$B$4)</f>
        <v>28.8425264361246</v>
      </c>
      <c r="N3945" s="17">
        <f ca="1">f_nav_periodreturnrankingper(A3945,参数!$B$5,参数!$B$4,3)</f>
        <v>30.3501945525292</v>
      </c>
      <c r="O3945" s="17">
        <f ca="1">f_nav_adjustedreturn(A3945,参数!$B$6,参数!$B$5)</f>
        <v>-0.11374623215606</v>
      </c>
      <c r="P3945" s="17">
        <f ca="1">f_nav_periodreturnrankingper(A3945,参数!$B$6,参数!$B$5,3)</f>
        <v>60.9603340292276</v>
      </c>
      <c r="Q3945" s="25">
        <f>f_return(A3945,1,参数!$B$1-365/2,参数!$B$1)</f>
        <v>31.1768390626001</v>
      </c>
      <c r="R3945" s="25">
        <f ca="1">f_return(A3945,1,参数!$B$4,参数!$B$1)</f>
        <v>14.05571898083</v>
      </c>
      <c r="S3945" s="25">
        <f ca="1">f_return(A3945,1,参数!$B$6,参数!$B$1)</f>
        <v>13.6843956204866</v>
      </c>
      <c r="T3945" t="str">
        <f>f_info_investtype(A3945)</f>
        <v>偏股混合型基金</v>
      </c>
      <c r="U3945" t="str">
        <f>f_info_fundmanager(A3945)</f>
        <v>吴战峰</v>
      </c>
      <c r="V3945">
        <f>f_info_manager_onthepostdays(A3945,1)</f>
        <v>1860</v>
      </c>
      <c r="W3945" s="25">
        <f ca="1">f_return_1w(A3945,"0",参数!$B$2)</f>
        <v>-1.6942658890639</v>
      </c>
      <c r="X3945" s="25">
        <f>f_return_1m(A3945,"0",参数!$B$1)</f>
        <v>12.8364459153693</v>
      </c>
      <c r="Y3945" s="25">
        <f>f_return_3m(A3945,0,参数!$B$1)</f>
        <v>19.9152998600294</v>
      </c>
      <c r="Z3945" s="25">
        <f>f_return_6m(A3945,0,参数!B3944)</f>
        <v>6.41750519086407</v>
      </c>
      <c r="AA3945" t="str">
        <f>f_dq_status(A3945,参数!$B$1)</f>
        <v>开放申购|开放赎回</v>
      </c>
      <c r="AB3945" s="17">
        <f ca="1">f_risk_maxdownside(A3945,参数!$B$6,参数!$B$1)</f>
        <v>-40.6122366452343</v>
      </c>
      <c r="AC3945" s="17">
        <f ca="1">f_risk_maxdownside(A3945,参数!$B$4,参数!$B$1)</f>
        <v>-37.0132098130039</v>
      </c>
      <c r="AD3945" t="str">
        <f ca="1">f_risk_maxdownside_date(A3945,参数!$B$6,参数!$B$1)</f>
        <v>20171114-20190103</v>
      </c>
    </row>
    <row r="3946" spans="1:30">
      <c r="A3946" s="15" t="s">
        <v>3974</v>
      </c>
      <c r="B3946" t="str">
        <f>f_info_name(A3946)</f>
        <v>富安达策略精选</v>
      </c>
      <c r="C3946" t="str">
        <f>f_info_setupdate(A3946)</f>
        <v>2012-04-25</v>
      </c>
      <c r="D3946" s="16">
        <f t="shared" si="61"/>
        <v>3197</v>
      </c>
      <c r="F3946" s="17">
        <f>f_netasset_total(A3946,参数!$B$1,100000000)</f>
        <v>1.4348592953</v>
      </c>
      <c r="G3946" s="17">
        <f ca="1">f_nav_adjustedreturn(A3946,参数!$B$2,参数!$B$1)</f>
        <v>49.8114936048765</v>
      </c>
      <c r="H3946" s="17">
        <f ca="1">f_nav_periodreturnrankingper(A3946,参数!$B$2,参数!$B$1,3)</f>
        <v>44.2032821598729</v>
      </c>
      <c r="I3946" s="17">
        <f ca="1">f_nav_adjustedreturn(A3946,参数!$B$3,参数!$B$2)</f>
        <v>30.421396075548</v>
      </c>
      <c r="J3946" s="17">
        <f ca="1">f_nav_periodreturnrankingper(A3946,参数!$B$3,参数!$B$2,3)</f>
        <v>43.9241917502787</v>
      </c>
      <c r="K3946" s="17">
        <f ca="1">f_nav_adjustedreturn(A3946,参数!$B$4,参数!$B$3)</f>
        <v>-20.9581925829065</v>
      </c>
      <c r="L3946" s="17">
        <f ca="1">f_nav_periodreturnrankingper(A3946,参数!$B$4,参数!$B$3,3)</f>
        <v>69.0629011553273</v>
      </c>
      <c r="M3946" s="17">
        <f ca="1">f_nav_adjustedreturn(A3946,参数!$B$5,参数!$B$4)</f>
        <v>41.4119210714651</v>
      </c>
      <c r="N3946" s="17">
        <f ca="1">f_nav_periodreturnrankingper(A3946,参数!$B$5,参数!$B$4,3)</f>
        <v>4.33412135539795</v>
      </c>
      <c r="O3946" s="17">
        <f ca="1">f_nav_adjustedreturn(A3946,参数!$B$6,参数!$B$5)</f>
        <v>15.7041420118343</v>
      </c>
      <c r="P3946" s="17">
        <f ca="1">f_nav_periodreturnrankingper(A3946,参数!$B$6,参数!$B$5,3)</f>
        <v>7.48299319727891</v>
      </c>
      <c r="Q3946" s="25">
        <f>f_return(A3946,1,参数!$B$1-365/2,参数!$B$1)</f>
        <v>54.351083990721</v>
      </c>
      <c r="R3946" s="25">
        <f ca="1">f_return(A3946,1,参数!$B$4,参数!$B$1)</f>
        <v>15.5738394439836</v>
      </c>
      <c r="S3946" s="25">
        <f ca="1">f_return(A3946,1,参数!$B$6,参数!$B$1)</f>
        <v>20.240147163546</v>
      </c>
      <c r="T3946" t="str">
        <f>f_info_investtype(A3946)</f>
        <v>灵活配置型基金</v>
      </c>
      <c r="U3946" t="str">
        <f>f_info_fundmanager(A3946)</f>
        <v>李守峰,朱义</v>
      </c>
      <c r="V3946">
        <f>f_info_manager_onthepostdays(A3946,1)</f>
        <v>804</v>
      </c>
      <c r="W3946" s="25">
        <f ca="1">f_return_1w(A3946,"0",参数!$B$2)</f>
        <v>-0.852401746724881</v>
      </c>
      <c r="X3946" s="25">
        <f>f_return_1m(A3946,"0",参数!$B$1)</f>
        <v>13.9923322341081</v>
      </c>
      <c r="Y3946" s="25">
        <f>f_return_3m(A3946,0,参数!$B$1)</f>
        <v>24.9206722294042</v>
      </c>
      <c r="Z3946" s="25">
        <f>f_return_6m(A3946,0,参数!B3945)</f>
        <v>21.1318721823698</v>
      </c>
      <c r="AA3946" t="str">
        <f>f_dq_status(A3946,参数!$B$1)</f>
        <v>开放申购|开放赎回</v>
      </c>
      <c r="AB3946" s="17">
        <f ca="1">f_risk_maxdownside(A3946,参数!$B$6,参数!$B$1)</f>
        <v>-27.2060152550338</v>
      </c>
      <c r="AC3946" s="17">
        <f ca="1">f_risk_maxdownside(A3946,参数!$B$4,参数!$B$1)</f>
        <v>-27.2060152550338</v>
      </c>
      <c r="AD3946" t="str">
        <f ca="1">f_risk_maxdownside_date(A3946,参数!$B$6,参数!$B$1)</f>
        <v>20180127-20181018</v>
      </c>
    </row>
    <row r="3947" spans="1:30">
      <c r="A3947" s="15" t="s">
        <v>3975</v>
      </c>
      <c r="B3947" t="str">
        <f>f_info_name(A3947)</f>
        <v>富安达增强收益A</v>
      </c>
      <c r="C3947" t="str">
        <f>f_info_setupdate(A3947)</f>
        <v>2012-07-25</v>
      </c>
      <c r="D3947" s="16">
        <f t="shared" si="61"/>
        <v>3106</v>
      </c>
      <c r="F3947" s="17">
        <f>f_netasset_total(A3947,参数!$B$1,100000000)</f>
        <v>0.8770148915</v>
      </c>
      <c r="G3947" s="17">
        <f ca="1">f_nav_adjustedreturn(A3947,参数!$B$2,参数!$B$1)</f>
        <v>18.9869459860861</v>
      </c>
      <c r="H3947" s="17">
        <f ca="1">f_nav_periodreturnrankingper(A3947,参数!$B$2,参数!$B$1,3)</f>
        <v>14.1509433962264</v>
      </c>
      <c r="I3947" s="17">
        <f ca="1">f_nav_adjustedreturn(A3947,参数!$B$3,参数!$B$2)</f>
        <v>24.0834141610088</v>
      </c>
      <c r="J3947" s="17">
        <f ca="1">f_nav_periodreturnrankingper(A3947,参数!$B$3,参数!$B$2,3)</f>
        <v>5.1063829787234</v>
      </c>
      <c r="K3947" s="17">
        <f ca="1">f_nav_adjustedreturn(A3947,参数!$B$4,参数!$B$3)</f>
        <v>-12.5307542207517</v>
      </c>
      <c r="L3947" s="17">
        <f ca="1">f_nav_periodreturnrankingper(A3947,参数!$B$4,参数!$B$3,3)</f>
        <v>95.7040572792363</v>
      </c>
      <c r="M3947" s="17">
        <f ca="1">f_nav_adjustedreturn(A3947,参数!$B$5,参数!$B$4)</f>
        <v>2.41237654051221</v>
      </c>
      <c r="N3947" s="17">
        <f ca="1">f_nav_periodreturnrankingper(A3947,参数!$B$5,参数!$B$4,3)</f>
        <v>70.1657458563536</v>
      </c>
      <c r="O3947" s="17">
        <f ca="1">f_nav_adjustedreturn(A3947,参数!$B$6,参数!$B$5)</f>
        <v>-7.05434518506519</v>
      </c>
      <c r="P3947" s="17">
        <f ca="1">f_nav_periodreturnrankingper(A3947,参数!$B$6,参数!$B$5,3)</f>
        <v>96.1864406779661</v>
      </c>
      <c r="Q3947" s="25">
        <f>f_return(A3947,1,参数!$B$1-365/2,参数!$B$1)</f>
        <v>4.30469903515143</v>
      </c>
      <c r="R3947" s="25">
        <f ca="1">f_return(A3947,1,参数!$B$4,参数!$B$1)</f>
        <v>8.89025915670949</v>
      </c>
      <c r="S3947" s="25">
        <f ca="1">f_return(A3947,1,参数!$B$6,参数!$B$1)</f>
        <v>4.27066664353855</v>
      </c>
      <c r="T3947" t="str">
        <f>f_info_investtype(A3947)</f>
        <v>混合债券型二级基金</v>
      </c>
      <c r="U3947" t="str">
        <f>f_info_fundmanager(A3947)</f>
        <v>李飞</v>
      </c>
      <c r="V3947">
        <f>f_info_manager_onthepostdays(A3947,1)</f>
        <v>2779</v>
      </c>
      <c r="W3947" s="25">
        <f ca="1">f_return_1w(A3947,"0",参数!$B$2)</f>
        <v>-0.721713487505798</v>
      </c>
      <c r="X3947" s="25">
        <f>f_return_1m(A3947,"0",参数!$B$1)</f>
        <v>6.04709488644281</v>
      </c>
      <c r="Y3947" s="25">
        <f>f_return_3m(A3947,0,参数!$B$1)</f>
        <v>5.45933213246501</v>
      </c>
      <c r="Z3947" s="25">
        <f>f_return_6m(A3947,0,参数!B3946)</f>
        <v>-12.8724072910119</v>
      </c>
      <c r="AA3947" t="str">
        <f>f_dq_status(A3947,参数!$B$1)</f>
        <v>开放申购|开放赎回</v>
      </c>
      <c r="AB3947" s="17">
        <f ca="1">f_risk_maxdownside(A3947,参数!$B$6,参数!$B$1)</f>
        <v>-26.1834319526627</v>
      </c>
      <c r="AC3947" s="17">
        <f ca="1">f_risk_maxdownside(A3947,参数!$B$4,参数!$B$1)</f>
        <v>-19.0833831185457</v>
      </c>
      <c r="AD3947" t="str">
        <f ca="1">f_risk_maxdownside_date(A3947,参数!$B$6,参数!$B$1)</f>
        <v>20160223-20181018</v>
      </c>
    </row>
    <row r="3948" spans="1:30">
      <c r="A3948" s="15" t="s">
        <v>3976</v>
      </c>
      <c r="B3948" t="str">
        <f>f_info_name(A3948)</f>
        <v>财通价值动量</v>
      </c>
      <c r="C3948" t="str">
        <f>f_info_setupdate(A3948)</f>
        <v>2011-12-01</v>
      </c>
      <c r="D3948" s="16">
        <f t="shared" si="61"/>
        <v>3343</v>
      </c>
      <c r="F3948" s="17">
        <f>f_netasset_total(A3948,参数!$B$1,100000000)</f>
        <v>23.2317136711</v>
      </c>
      <c r="G3948" s="17">
        <f ca="1">f_nav_adjustedreturn(A3948,参数!$B$2,参数!$B$1)</f>
        <v>47.3010380622837</v>
      </c>
      <c r="H3948" s="17">
        <f ca="1">f_nav_periodreturnrankingper(A3948,参数!$B$2,参数!$B$1,3)</f>
        <v>46.4796188459502</v>
      </c>
      <c r="I3948" s="17">
        <f ca="1">f_nav_adjustedreturn(A3948,参数!$B$3,参数!$B$2)</f>
        <v>91.1375661375661</v>
      </c>
      <c r="J3948" s="17">
        <f ca="1">f_nav_periodreturnrankingper(A3948,参数!$B$3,参数!$B$2,3)</f>
        <v>0.891861761426979</v>
      </c>
      <c r="K3948" s="17">
        <f ca="1">f_nav_adjustedreturn(A3948,参数!$B$4,参数!$B$3)</f>
        <v>-22.1020092735703</v>
      </c>
      <c r="L3948" s="17">
        <f ca="1">f_nav_periodreturnrankingper(A3948,参数!$B$4,参数!$B$3,3)</f>
        <v>73.6200256739409</v>
      </c>
      <c r="M3948" s="17">
        <f ca="1">f_nav_adjustedreturn(A3948,参数!$B$5,参数!$B$4)</f>
        <v>26.6735439173193</v>
      </c>
      <c r="N3948" s="17">
        <f ca="1">f_nav_periodreturnrankingper(A3948,参数!$B$5,参数!$B$4,3)</f>
        <v>13.1599684791174</v>
      </c>
      <c r="O3948" s="17">
        <f ca="1">f_nav_adjustedreturn(A3948,参数!$B$6,参数!$B$5)</f>
        <v>-6.0010085728694</v>
      </c>
      <c r="P3948" s="17">
        <f ca="1">f_nav_periodreturnrankingper(A3948,参数!$B$6,参数!$B$5,3)</f>
        <v>89.3877551020408</v>
      </c>
      <c r="Q3948" s="25">
        <f>f_return(A3948,1,参数!$B$1-365/2,参数!$B$1)</f>
        <v>59.4307856947812</v>
      </c>
      <c r="R3948" s="25">
        <f ca="1">f_return(A3948,1,参数!$B$4,参数!$B$1)</f>
        <v>29.8939640764664</v>
      </c>
      <c r="S3948" s="25">
        <f ca="1">f_return(A3948,1,参数!$B$6,参数!$B$1)</f>
        <v>21.1245319633878</v>
      </c>
      <c r="T3948" t="str">
        <f>f_info_investtype(A3948)</f>
        <v>灵活配置型基金</v>
      </c>
      <c r="U3948" t="str">
        <f>f_info_fundmanager(A3948)</f>
        <v>金梓才</v>
      </c>
      <c r="V3948">
        <f>f_info_manager_onthepostdays(A3948,1)</f>
        <v>2276</v>
      </c>
      <c r="W3948" s="25">
        <f ca="1">f_return_1w(A3948,"0",参数!$B$2)</f>
        <v>5.74460300036589</v>
      </c>
      <c r="X3948" s="25">
        <f>f_return_1m(A3948,"0",参数!$B$1)</f>
        <v>17.5642087821044</v>
      </c>
      <c r="Y3948" s="25">
        <f>f_return_3m(A3948,0,参数!$B$1)</f>
        <v>27.9531109107304</v>
      </c>
      <c r="Z3948" s="25">
        <f>f_return_6m(A3948,0,参数!B3947)</f>
        <v>24.3025596778832</v>
      </c>
      <c r="AA3948" t="str">
        <f>f_dq_status(A3948,参数!$B$1)</f>
        <v>开放申购|开放赎回</v>
      </c>
      <c r="AB3948" s="17">
        <f ca="1">f_risk_maxdownside(A3948,参数!$B$6,参数!$B$1)</f>
        <v>-33.4349593495935</v>
      </c>
      <c r="AC3948" s="17">
        <f ca="1">f_risk_maxdownside(A3948,参数!$B$4,参数!$B$1)</f>
        <v>-32.3696437790397</v>
      </c>
      <c r="AD3948" t="str">
        <f ca="1">f_risk_maxdownside_date(A3948,参数!$B$6,参数!$B$1)</f>
        <v>20180124-20181011</v>
      </c>
    </row>
    <row r="3949" spans="1:30">
      <c r="A3949" s="15" t="s">
        <v>3977</v>
      </c>
      <c r="B3949" t="str">
        <f>f_info_name(A3949)</f>
        <v>财通可转债A</v>
      </c>
      <c r="C3949" t="str">
        <f>f_info_setupdate(A3949)</f>
        <v>2012-07-13</v>
      </c>
      <c r="D3949" s="16">
        <f t="shared" si="61"/>
        <v>3118</v>
      </c>
      <c r="F3949" s="17">
        <f>f_netasset_total(A3949,参数!$B$1,100000000)</f>
        <v>0.193790559</v>
      </c>
      <c r="G3949" s="17">
        <f ca="1">f_nav_adjustedreturn(A3949,参数!$B$2,参数!$B$1)</f>
        <v>18.2924003933345</v>
      </c>
      <c r="H3949" s="17">
        <f ca="1">f_nav_periodreturnrankingper(A3949,参数!$B$2,参数!$B$1,3)</f>
        <v>16.4150943396226</v>
      </c>
      <c r="I3949" s="17">
        <f ca="1">f_nav_adjustedreturn(A3949,参数!$B$3,参数!$B$2)</f>
        <v>10.7606904203843</v>
      </c>
      <c r="J3949" s="17">
        <f ca="1">f_nav_periodreturnrankingper(A3949,参数!$B$3,参数!$B$2,3)</f>
        <v>34.468085106383</v>
      </c>
      <c r="K3949" s="17">
        <f ca="1">f_nav_adjustedreturn(A3949,参数!$B$4,参数!$B$3)</f>
        <v>-2.42886178861789</v>
      </c>
      <c r="L3949" s="17">
        <f ca="1">f_nav_periodreturnrankingper(A3949,参数!$B$4,参数!$B$3,3)</f>
        <v>68.4964200477327</v>
      </c>
      <c r="M3949" s="17">
        <f ca="1">f_nav_adjustedreturn(A3949,参数!$B$5,参数!$B$4)</f>
        <v>0.788934426229512</v>
      </c>
      <c r="N3949" s="17">
        <f ca="1">f_nav_periodreturnrankingper(A3949,参数!$B$5,参数!$B$4,3)</f>
        <v>88.9502762430939</v>
      </c>
      <c r="O3949" s="17">
        <f ca="1">f_nav_adjustedreturn(A3949,参数!$B$6,参数!$B$5)</f>
        <v>-0.204708290685765</v>
      </c>
      <c r="P3949" s="17">
        <f ca="1">f_nav_periodreturnrankingper(A3949,参数!$B$6,参数!$B$5,3)</f>
        <v>72.4576271186441</v>
      </c>
      <c r="Q3949" s="25">
        <f>f_return(A3949,1,参数!$B$1-365/2,参数!$B$1)</f>
        <v>28.9279298135398</v>
      </c>
      <c r="R3949" s="25">
        <f ca="1">f_return(A3949,1,参数!$B$4,参数!$B$1)</f>
        <v>8.52309799472759</v>
      </c>
      <c r="S3949" s="25">
        <f ca="1">f_return(A3949,1,参数!$B$6,参数!$B$1)</f>
        <v>5.17895445667431</v>
      </c>
      <c r="T3949" t="str">
        <f>f_info_investtype(A3949)</f>
        <v>混合债券型二级基金</v>
      </c>
      <c r="U3949" t="str">
        <f>f_info_fundmanager(A3949)</f>
        <v>林洪钧,杨烨超</v>
      </c>
      <c r="V3949">
        <f>f_info_manager_onthepostdays(A3949,1)</f>
        <v>881</v>
      </c>
      <c r="W3949" s="25">
        <f ca="1">f_return_1w(A3949,"0",参数!$B$2)</f>
        <v>1.63583252190849</v>
      </c>
      <c r="X3949" s="25">
        <f>f_return_1m(A3949,"0",参数!$B$1)</f>
        <v>8.86870200412061</v>
      </c>
      <c r="Y3949" s="25">
        <f>f_return_3m(A3949,0,参数!$B$1)</f>
        <v>13.6696978586096</v>
      </c>
      <c r="Z3949" s="25">
        <f>f_return_6m(A3949,0,参数!B3948)</f>
        <v>12.658433153882</v>
      </c>
      <c r="AA3949" t="str">
        <f>f_dq_status(A3949,参数!$B$1)</f>
        <v>开放申购|开放赎回</v>
      </c>
      <c r="AB3949" s="17">
        <f ca="1">f_risk_maxdownside(A3949,参数!$B$6,参数!$B$1)</f>
        <v>-15.2688359143901</v>
      </c>
      <c r="AC3949" s="17">
        <f ca="1">f_risk_maxdownside(A3949,参数!$B$4,参数!$B$1)</f>
        <v>-15.2688359143901</v>
      </c>
      <c r="AD3949" t="str">
        <f ca="1">f_risk_maxdownside_date(A3949,参数!$B$6,参数!$B$1)</f>
        <v>20200226-20200331</v>
      </c>
    </row>
    <row r="3950" spans="1:30">
      <c r="A3950" s="15" t="s">
        <v>3978</v>
      </c>
      <c r="B3950" t="str">
        <f>f_info_name(A3950)</f>
        <v>财通收益增强A</v>
      </c>
      <c r="C3950" t="str">
        <f>f_info_setupdate(A3950)</f>
        <v>2015-12-25</v>
      </c>
      <c r="D3950" s="16">
        <f t="shared" si="61"/>
        <v>1858</v>
      </c>
      <c r="F3950" s="17">
        <f>f_netasset_total(A3950,参数!$B$1,100000000)</f>
        <v>5.5600726556</v>
      </c>
      <c r="G3950" s="17">
        <f ca="1">f_nav_adjustedreturn(A3950,参数!$B$2,参数!$B$1)</f>
        <v>32.4186324953761</v>
      </c>
      <c r="H3950" s="17">
        <f ca="1">f_nav_periodreturnrankingper(A3950,参数!$B$2,参数!$B$1,3)</f>
        <v>3.58490566037736</v>
      </c>
      <c r="I3950" s="17">
        <f ca="1">f_nav_adjustedreturn(A3950,参数!$B$3,参数!$B$2)</f>
        <v>4.78990731605554</v>
      </c>
      <c r="J3950" s="17">
        <f ca="1">f_nav_periodreturnrankingper(A3950,参数!$B$3,参数!$B$2,3)</f>
        <v>81.2765957446808</v>
      </c>
      <c r="K3950" s="17">
        <f ca="1">f_nav_adjustedreturn(A3950,参数!$B$4,参数!$B$3)</f>
        <v>-2.2279752098533</v>
      </c>
      <c r="L3950" s="17">
        <f ca="1">f_nav_periodreturnrankingper(A3950,参数!$B$4,参数!$B$3,3)</f>
        <v>67.3031026252983</v>
      </c>
      <c r="M3950" s="17">
        <f ca="1">f_nav_adjustedreturn(A3950,参数!$B$5,参数!$B$4)</f>
        <v>2.0496397117694</v>
      </c>
      <c r="N3950" s="17">
        <f ca="1">f_nav_periodreturnrankingper(A3950,参数!$B$5,参数!$B$4,3)</f>
        <v>75.6906077348066</v>
      </c>
      <c r="O3950" s="17">
        <f ca="1">f_nav_adjustedreturn(A3950,参数!$B$6,参数!$B$5)</f>
        <v>-0.159872102318128</v>
      </c>
      <c r="P3950" s="17">
        <f ca="1">f_nav_periodreturnrankingper(A3950,参数!$B$6,参数!$B$5,3)</f>
        <v>71.6101694915254</v>
      </c>
      <c r="Q3950" s="25">
        <f>f_return(A3950,1,参数!$B$1-365/2,参数!$B$1)</f>
        <v>47.8070213832624</v>
      </c>
      <c r="R3950" s="25">
        <f ca="1">f_return(A3950,1,参数!$B$4,参数!$B$1)</f>
        <v>10.6931539184817</v>
      </c>
      <c r="S3950" s="25">
        <f ca="1">f_return(A3950,1,参数!$B$6,参数!$B$1)</f>
        <v>6.68318621474036</v>
      </c>
      <c r="T3950" t="str">
        <f>f_info_investtype(A3950)</f>
        <v>混合债券型二级基金</v>
      </c>
      <c r="U3950" t="str">
        <f>f_info_fundmanager(A3950)</f>
        <v>林洪钧,杨烨超</v>
      </c>
      <c r="V3950">
        <f>f_info_manager_onthepostdays(A3950,1)</f>
        <v>881</v>
      </c>
      <c r="W3950" s="25">
        <f ca="1">f_return_1w(A3950,"0",参数!$B$2)</f>
        <v>0.965894520899228</v>
      </c>
      <c r="X3950" s="25">
        <f>f_return_1m(A3950,"0",参数!$B$1)</f>
        <v>9.68276693542311</v>
      </c>
      <c r="Y3950" s="25">
        <f>f_return_3m(A3950,0,参数!$B$1)</f>
        <v>21.027687702669</v>
      </c>
      <c r="Z3950" s="25">
        <f>f_return_6m(A3950,0,参数!B3949)</f>
        <v>14.3426263925627</v>
      </c>
      <c r="AA3950" t="str">
        <f>f_dq_status(A3950,参数!$B$1)</f>
        <v>开放申购|开放赎回</v>
      </c>
      <c r="AB3950" s="17">
        <f ca="1">f_risk_maxdownside(A3950,参数!$B$6,参数!$B$1)</f>
        <v>-10.732661787086</v>
      </c>
      <c r="AC3950" s="17">
        <f ca="1">f_risk_maxdownside(A3950,参数!$B$4,参数!$B$1)</f>
        <v>-10.732661787086</v>
      </c>
      <c r="AD3950" t="str">
        <f ca="1">f_risk_maxdownside_date(A3950,参数!$B$6,参数!$B$1)</f>
        <v>20190405-20190506</v>
      </c>
    </row>
    <row r="3951" spans="1:30">
      <c r="A3951" s="15" t="s">
        <v>3979</v>
      </c>
      <c r="B3951" t="str">
        <f>f_info_name(A3951)</f>
        <v>方正富邦创新动力A</v>
      </c>
      <c r="C3951" t="str">
        <f>f_info_setupdate(A3951)</f>
        <v>2011-12-26</v>
      </c>
      <c r="D3951" s="16">
        <f t="shared" si="61"/>
        <v>3318</v>
      </c>
      <c r="F3951" s="17">
        <f>f_netasset_total(A3951,参数!$B$1,100000000)</f>
        <v>0.2482640788</v>
      </c>
      <c r="G3951" s="17">
        <f ca="1">f_nav_adjustedreturn(A3951,参数!$B$2,参数!$B$1)</f>
        <v>15.0091950770972</v>
      </c>
      <c r="H3951" s="17">
        <f ca="1">f_nav_periodreturnrankingper(A3951,参数!$B$2,参数!$B$1,3)</f>
        <v>99.116781157998</v>
      </c>
      <c r="I3951" s="17">
        <f ca="1">f_nav_adjustedreturn(A3951,参数!$B$3,参数!$B$2)</f>
        <v>47.7324973876698</v>
      </c>
      <c r="J3951" s="17">
        <f ca="1">f_nav_periodreturnrankingper(A3951,参数!$B$3,参数!$B$2,3)</f>
        <v>38.7052341597796</v>
      </c>
      <c r="K3951" s="17">
        <f ca="1">f_nav_adjustedreturn(A3951,参数!$B$4,参数!$B$3)</f>
        <v>-24.4075829383886</v>
      </c>
      <c r="L3951" s="17">
        <f ca="1">f_nav_periodreturnrankingper(A3951,参数!$B$4,参数!$B$3,3)</f>
        <v>51.3745704467354</v>
      </c>
      <c r="M3951" s="17">
        <f ca="1">f_nav_adjustedreturn(A3951,参数!$B$5,参数!$B$4)</f>
        <v>12.1024734982332</v>
      </c>
      <c r="N3951" s="17">
        <f ca="1">f_nav_periodreturnrankingper(A3951,参数!$B$5,参数!$B$4,3)</f>
        <v>69.6498054474708</v>
      </c>
      <c r="O3951" s="17">
        <f ca="1">f_nav_adjustedreturn(A3951,参数!$B$6,参数!$B$5)</f>
        <v>-10.410094637224</v>
      </c>
      <c r="P3951" s="17">
        <f ca="1">f_nav_periodreturnrankingper(A3951,参数!$B$6,参数!$B$5,3)</f>
        <v>88.7265135699374</v>
      </c>
      <c r="Q3951" s="25">
        <f>f_return(A3951,1,参数!$B$1-365/2,参数!$B$1)</f>
        <v>16.5790512946702</v>
      </c>
      <c r="R3951" s="25">
        <f ca="1">f_return(A3951,1,参数!$B$4,参数!$B$1)</f>
        <v>8.69157690767419</v>
      </c>
      <c r="S3951" s="25">
        <f ca="1">f_return(A3951,1,参数!$B$6,参数!$B$1)</f>
        <v>5.09368295637727</v>
      </c>
      <c r="T3951" t="str">
        <f>f_info_investtype(A3951)</f>
        <v>偏股混合型基金</v>
      </c>
      <c r="U3951" t="str">
        <f>f_info_fundmanager(A3951)</f>
        <v>吴昊,李长桥</v>
      </c>
      <c r="V3951">
        <f>f_info_manager_onthepostdays(A3951,1)</f>
        <v>134</v>
      </c>
      <c r="W3951" s="25">
        <f ca="1">f_return_1w(A3951,"0",参数!$B$2)</f>
        <v>-2.65096743097157</v>
      </c>
      <c r="X3951" s="25">
        <f>f_return_1m(A3951,"0",参数!$B$1)</f>
        <v>9.79809575258287</v>
      </c>
      <c r="Y3951" s="25">
        <f>f_return_3m(A3951,0,参数!$B$1)</f>
        <v>7.98246779120731</v>
      </c>
      <c r="Z3951" s="25">
        <f>f_return_6m(A3951,0,参数!B3950)</f>
        <v>-9.44531204812308</v>
      </c>
      <c r="AA3951" t="str">
        <f>f_dq_status(A3951,参数!$B$1)</f>
        <v>开放申购|开放赎回</v>
      </c>
      <c r="AB3951" s="17">
        <f ca="1">f_risk_maxdownside(A3951,参数!$B$6,参数!$B$1)</f>
        <v>-35.5524079320113</v>
      </c>
      <c r="AC3951" s="17">
        <f ca="1">f_risk_maxdownside(A3951,参数!$B$4,参数!$B$1)</f>
        <v>-28.2899921197793</v>
      </c>
      <c r="AD3951" t="str">
        <f ca="1">f_risk_maxdownside_date(A3951,参数!$B$6,参数!$B$1)</f>
        <v>20160715-20181018</v>
      </c>
    </row>
    <row r="3952" spans="1:30">
      <c r="A3952" s="15" t="s">
        <v>3980</v>
      </c>
      <c r="B3952" t="str">
        <f>f_info_name(A3952)</f>
        <v>方正富邦红利精选A</v>
      </c>
      <c r="C3952" t="str">
        <f>f_info_setupdate(A3952)</f>
        <v>2012-11-20</v>
      </c>
      <c r="D3952" s="16">
        <f t="shared" si="61"/>
        <v>2988</v>
      </c>
      <c r="F3952" s="17">
        <f>f_netasset_total(A3952,参数!$B$1,100000000)</f>
        <v>2.4305655688</v>
      </c>
      <c r="G3952" s="17">
        <f ca="1">f_nav_adjustedreturn(A3952,参数!$B$2,参数!$B$1)</f>
        <v>87.2338545807934</v>
      </c>
      <c r="H3952" s="17">
        <f ca="1">f_nav_periodreturnrankingper(A3952,参数!$B$2,参数!$B$1,3)</f>
        <v>21.98233562316</v>
      </c>
      <c r="I3952" s="17">
        <f ca="1">f_nav_adjustedreturn(A3952,参数!$B$3,参数!$B$2)</f>
        <v>8.00572519083967</v>
      </c>
      <c r="J3952" s="17">
        <f ca="1">f_nav_periodreturnrankingper(A3952,参数!$B$3,参数!$B$2,3)</f>
        <v>98.4848484848485</v>
      </c>
      <c r="K3952" s="17">
        <f ca="1">f_nav_adjustedreturn(A3952,参数!$B$4,参数!$B$3)</f>
        <v>-22.8276877761414</v>
      </c>
      <c r="L3952" s="17">
        <f ca="1">f_nav_periodreturnrankingper(A3952,参数!$B$4,参数!$B$3,3)</f>
        <v>43.298969072165</v>
      </c>
      <c r="M3952" s="17">
        <f ca="1">f_nav_adjustedreturn(A3952,参数!$B$5,参数!$B$4)</f>
        <v>33.6594911937378</v>
      </c>
      <c r="N3952" s="17">
        <f ca="1">f_nav_periodreturnrankingper(A3952,参数!$B$5,参数!$B$4,3)</f>
        <v>21.9844357976654</v>
      </c>
      <c r="O3952" s="17">
        <f ca="1">f_nav_adjustedreturn(A3952,参数!$B$6,参数!$B$5)</f>
        <v>7.71902141078838</v>
      </c>
      <c r="P3952" s="17">
        <f ca="1">f_nav_periodreturnrankingper(A3952,参数!$B$6,参数!$B$5,3)</f>
        <v>32.776617954071</v>
      </c>
      <c r="Q3952" s="25">
        <f>f_return(A3952,1,参数!$B$1-365/2,参数!$B$1)</f>
        <v>137.914365989422</v>
      </c>
      <c r="R3952" s="25">
        <f ca="1">f_return(A3952,1,参数!$B$4,参数!$B$1)</f>
        <v>15.9770618241452</v>
      </c>
      <c r="S3952" s="25">
        <f ca="1">f_return(A3952,1,参数!$B$6,参数!$B$1)</f>
        <v>17.3709839005437</v>
      </c>
      <c r="T3952" t="str">
        <f>f_info_investtype(A3952)</f>
        <v>偏股混合型基金</v>
      </c>
      <c r="U3952" t="str">
        <f>f_info_fundmanager(A3952)</f>
        <v>吴昊</v>
      </c>
      <c r="V3952">
        <f>f_info_manager_onthepostdays(A3952,1)</f>
        <v>629</v>
      </c>
      <c r="W3952" s="25">
        <f ca="1">f_return_1w(A3952,"0",参数!$B$2)</f>
        <v>-3.44621683869317</v>
      </c>
      <c r="X3952" s="25">
        <f>f_return_1m(A3952,"0",参数!$B$1)</f>
        <v>15.751816046753</v>
      </c>
      <c r="Y3952" s="25">
        <f>f_return_3m(A3952,0,参数!$B$1)</f>
        <v>31.2016343713242</v>
      </c>
      <c r="Z3952" s="25">
        <f>f_return_6m(A3952,0,参数!B3951)</f>
        <v>48.9566172432729</v>
      </c>
      <c r="AA3952" t="str">
        <f>f_dq_status(A3952,参数!$B$1)</f>
        <v>暂停大额申购|开放赎回</v>
      </c>
      <c r="AB3952" s="17">
        <f ca="1">f_risk_maxdownside(A3952,参数!$B$6,参数!$B$1)</f>
        <v>-30.1598837209302</v>
      </c>
      <c r="AC3952" s="17">
        <f ca="1">f_risk_maxdownside(A3952,参数!$B$4,参数!$B$1)</f>
        <v>-29.6486090775988</v>
      </c>
      <c r="AD3952" t="str">
        <f ca="1">f_risk_maxdownside_date(A3952,参数!$B$6,参数!$B$1)</f>
        <v>20180124-20190610</v>
      </c>
    </row>
    <row r="3953" spans="1:30">
      <c r="A3953" s="15" t="s">
        <v>3981</v>
      </c>
      <c r="B3953" t="str">
        <f>f_info_name(A3953)</f>
        <v>长安宏观策略</v>
      </c>
      <c r="C3953" t="str">
        <f>f_info_setupdate(A3953)</f>
        <v>2012-03-09</v>
      </c>
      <c r="D3953" s="16">
        <f t="shared" si="61"/>
        <v>3244</v>
      </c>
      <c r="F3953" s="17">
        <f>f_netasset_total(A3953,参数!$B$1,100000000)</f>
        <v>0.0944961851</v>
      </c>
      <c r="G3953" s="17">
        <f ca="1">f_nav_adjustedreturn(A3953,参数!$B$2,参数!$B$1)</f>
        <v>48.6635944700461</v>
      </c>
      <c r="H3953" s="17">
        <f ca="1">f_nav_periodreturnrankingper(A3953,参数!$B$2,参数!$B$1,3)</f>
        <v>80.2747791952895</v>
      </c>
      <c r="I3953" s="17">
        <f ca="1">f_nav_adjustedreturn(A3953,参数!$B$3,参数!$B$2)</f>
        <v>5.85365853658537</v>
      </c>
      <c r="J3953" s="17">
        <f ca="1">f_nav_periodreturnrankingper(A3953,参数!$B$3,参数!$B$2,3)</f>
        <v>99.1735537190083</v>
      </c>
      <c r="K3953" s="17">
        <f ca="1">f_nav_adjustedreturn(A3953,参数!$B$4,参数!$B$3)</f>
        <v>-29.016620498615</v>
      </c>
      <c r="L3953" s="17">
        <f ca="1">f_nav_periodreturnrankingper(A3953,参数!$B$4,参数!$B$3,3)</f>
        <v>76.2886597938144</v>
      </c>
      <c r="M3953" s="17">
        <f ca="1">f_nav_adjustedreturn(A3953,参数!$B$5,参数!$B$4)</f>
        <v>14.026792750197</v>
      </c>
      <c r="N3953" s="17">
        <f ca="1">f_nav_periodreturnrankingper(A3953,参数!$B$5,参数!$B$4,3)</f>
        <v>67.5097276264592</v>
      </c>
      <c r="O3953" s="17">
        <f ca="1">f_nav_adjustedreturn(A3953,参数!$B$6,参数!$B$5)</f>
        <v>12.7096204766108</v>
      </c>
      <c r="P3953" s="17">
        <f ca="1">f_nav_periodreturnrankingper(A3953,参数!$B$6,参数!$B$5,3)</f>
        <v>18.1628392484342</v>
      </c>
      <c r="Q3953" s="25">
        <f>f_return(A3953,1,参数!$B$1-365/2,参数!$B$1)</f>
        <v>87.4776842230481</v>
      </c>
      <c r="R3953" s="25">
        <f ca="1">f_return(A3953,1,参数!$B$4,参数!$B$1)</f>
        <v>3.75469842635852</v>
      </c>
      <c r="S3953" s="25">
        <f ca="1">f_return(A3953,1,参数!$B$6,参数!$B$1)</f>
        <v>7.31175696266471</v>
      </c>
      <c r="T3953" t="str">
        <f>f_info_investtype(A3953)</f>
        <v>偏股混合型基金</v>
      </c>
      <c r="U3953" t="str">
        <f>f_info_fundmanager(A3953)</f>
        <v>林忠晶</v>
      </c>
      <c r="V3953">
        <f>f_info_manager_onthepostdays(A3953,1)</f>
        <v>212</v>
      </c>
      <c r="W3953" s="25">
        <f ca="1">f_return_1w(A3953,"0",参数!$B$2)</f>
        <v>-3.29768270944742</v>
      </c>
      <c r="X3953" s="25">
        <f>f_return_1m(A3953,"0",参数!$B$1)</f>
        <v>15.5444126074499</v>
      </c>
      <c r="Y3953" s="25">
        <f>f_return_3m(A3953,0,参数!$B$1)</f>
        <v>32.8665568369028</v>
      </c>
      <c r="Z3953" s="25">
        <f>f_return_6m(A3953,0,参数!B3952)</f>
        <v>27.7032359905288</v>
      </c>
      <c r="AA3953" t="str">
        <f>f_dq_status(A3953,参数!$B$1)</f>
        <v>开放申购|开放赎回</v>
      </c>
      <c r="AB3953" s="17">
        <f ca="1">f_risk_maxdownside(A3953,参数!$B$6,参数!$B$1)</f>
        <v>-37.9076086956522</v>
      </c>
      <c r="AC3953" s="17">
        <f ca="1">f_risk_maxdownside(A3953,参数!$B$4,参数!$B$1)</f>
        <v>-36.8348306841742</v>
      </c>
      <c r="AD3953" t="str">
        <f ca="1">f_risk_maxdownside_date(A3953,参数!$B$6,参数!$B$1)</f>
        <v>20171111-20200401</v>
      </c>
    </row>
    <row r="3954" spans="1:30">
      <c r="A3954" s="15" t="s">
        <v>3982</v>
      </c>
      <c r="B3954" t="str">
        <f>f_info_name(A3954)</f>
        <v>安信灵活配置</v>
      </c>
      <c r="C3954" t="str">
        <f>f_info_setupdate(A3954)</f>
        <v>2012-06-20</v>
      </c>
      <c r="D3954" s="16">
        <f t="shared" si="61"/>
        <v>3141</v>
      </c>
      <c r="F3954" s="17">
        <f>f_netasset_total(A3954,参数!$B$1,100000000)</f>
        <v>5.2049127723</v>
      </c>
      <c r="G3954" s="17">
        <f ca="1">f_nav_adjustedreturn(A3954,参数!$B$2,参数!$B$1)</f>
        <v>97.2853998532649</v>
      </c>
      <c r="H3954" s="17">
        <f ca="1">f_nav_periodreturnrankingper(A3954,参数!$B$2,参数!$B$1,3)</f>
        <v>6.67019587083113</v>
      </c>
      <c r="I3954" s="17">
        <f ca="1">f_nav_adjustedreturn(A3954,参数!$B$3,参数!$B$2)</f>
        <v>48.3133841131665</v>
      </c>
      <c r="J3954" s="17">
        <f ca="1">f_nav_periodreturnrankingper(A3954,参数!$B$3,参数!$B$2,3)</f>
        <v>19.2865105908584</v>
      </c>
      <c r="K3954" s="17">
        <f ca="1">f_nav_adjustedreturn(A3954,参数!$B$4,参数!$B$3)</f>
        <v>-22.1186440677966</v>
      </c>
      <c r="L3954" s="17">
        <f ca="1">f_nav_periodreturnrankingper(A3954,参数!$B$4,参数!$B$3,3)</f>
        <v>73.6842105263158</v>
      </c>
      <c r="M3954" s="17">
        <f ca="1">f_nav_adjustedreturn(A3954,参数!$B$5,参数!$B$4)</f>
        <v>17.9718875502008</v>
      </c>
      <c r="N3954" s="17">
        <f ca="1">f_nav_periodreturnrankingper(A3954,参数!$B$5,参数!$B$4,3)</f>
        <v>27.1867612293144</v>
      </c>
      <c r="O3954" s="17">
        <f ca="1">f_nav_adjustedreturn(A3954,参数!$B$6,参数!$B$5)</f>
        <v>-5.92822245785094</v>
      </c>
      <c r="P3954" s="17">
        <f ca="1">f_nav_periodreturnrankingper(A3954,参数!$B$6,参数!$B$5,3)</f>
        <v>89.2517006802721</v>
      </c>
      <c r="Q3954" s="25">
        <f>f_return(A3954,1,参数!$B$1-365/2,参数!$B$1)</f>
        <v>106.648842106547</v>
      </c>
      <c r="R3954" s="25">
        <f ca="1">f_return(A3954,1,参数!$B$4,参数!$B$1)</f>
        <v>31.56109295372</v>
      </c>
      <c r="S3954" s="25">
        <f ca="1">f_return(A3954,1,参数!$B$6,参数!$B$1)</f>
        <v>20.4191310090411</v>
      </c>
      <c r="T3954" t="str">
        <f>f_info_investtype(A3954)</f>
        <v>灵活配置型基金</v>
      </c>
      <c r="U3954" t="str">
        <f>f_info_fundmanager(A3954)</f>
        <v>张竞</v>
      </c>
      <c r="V3954">
        <f>f_info_manager_onthepostdays(A3954,1)</f>
        <v>1140</v>
      </c>
      <c r="W3954" s="25">
        <f ca="1">f_return_1w(A3954,"0",参数!$B$2)</f>
        <v>-4.48493342676945</v>
      </c>
      <c r="X3954" s="25">
        <f>f_return_1m(A3954,"0",参数!$B$1)</f>
        <v>16.2057044079516</v>
      </c>
      <c r="Y3954" s="25">
        <f>f_return_3m(A3954,0,参数!$B$1)</f>
        <v>30.4706453178069</v>
      </c>
      <c r="Z3954" s="25">
        <f>f_return_6m(A3954,0,参数!B3953)</f>
        <v>31.3725490196078</v>
      </c>
      <c r="AA3954" t="str">
        <f>f_dq_status(A3954,参数!$B$1)</f>
        <v>开放申购|开放赎回</v>
      </c>
      <c r="AB3954" s="17">
        <f ca="1">f_risk_maxdownside(A3954,参数!$B$6,参数!$B$1)</f>
        <v>-28.4893267651888</v>
      </c>
      <c r="AC3954" s="17">
        <f ca="1">f_risk_maxdownside(A3954,参数!$B$4,参数!$B$1)</f>
        <v>-25.8723404255319</v>
      </c>
      <c r="AD3954" t="str">
        <f ca="1">f_risk_maxdownside_date(A3954,参数!$B$6,参数!$B$1)</f>
        <v>20171115-20181126</v>
      </c>
    </row>
    <row r="3955" spans="1:30">
      <c r="A3955" s="15" t="s">
        <v>3983</v>
      </c>
      <c r="B3955" t="str">
        <f>f_info_name(A3955)</f>
        <v>安信平稳增长A</v>
      </c>
      <c r="C3955" t="str">
        <f>f_info_setupdate(A3955)</f>
        <v>2012-12-18</v>
      </c>
      <c r="D3955" s="16">
        <f t="shared" si="61"/>
        <v>2960</v>
      </c>
      <c r="F3955" s="17">
        <f>f_netasset_total(A3955,参数!$B$1,100000000)</f>
        <v>0.1622202399</v>
      </c>
      <c r="G3955" s="17">
        <f ca="1">f_nav_adjustedreturn(A3955,参数!$B$2,参数!$B$1)</f>
        <v>10.8030220422151</v>
      </c>
      <c r="H3955" s="17">
        <f ca="1">f_nav_periodreturnrankingper(A3955,参数!$B$2,参数!$B$1,3)</f>
        <v>93.9650608787718</v>
      </c>
      <c r="I3955" s="17">
        <f ca="1">f_nav_adjustedreturn(A3955,参数!$B$3,参数!$B$2)</f>
        <v>8.41003124208395</v>
      </c>
      <c r="J3955" s="17">
        <f ca="1">f_nav_periodreturnrankingper(A3955,参数!$B$3,参数!$B$2,3)</f>
        <v>86.5105908584169</v>
      </c>
      <c r="K3955" s="17">
        <f ca="1">f_nav_adjustedreturn(A3955,参数!$B$4,参数!$B$3)</f>
        <v>0.894530584426639</v>
      </c>
      <c r="L3955" s="17">
        <f ca="1">f_nav_periodreturnrankingper(A3955,参数!$B$4,参数!$B$3,3)</f>
        <v>15.596919127086</v>
      </c>
      <c r="M3955" s="17">
        <f ca="1">f_nav_adjustedreturn(A3955,参数!$B$5,参数!$B$4)</f>
        <v>7.01938511423664</v>
      </c>
      <c r="N3955" s="17">
        <f ca="1">f_nav_periodreturnrankingper(A3955,参数!$B$5,参数!$B$4,3)</f>
        <v>66.9818754925138</v>
      </c>
      <c r="O3955" s="17">
        <f ca="1">f_nav_adjustedreturn(A3955,参数!$B$6,参数!$B$5)</f>
        <v>8.72060857538037</v>
      </c>
      <c r="P3955" s="17">
        <f ca="1">f_nav_periodreturnrankingper(A3955,参数!$B$6,参数!$B$5,3)</f>
        <v>18.2312925170068</v>
      </c>
      <c r="Q3955" s="25">
        <f>f_return(A3955,1,参数!$B$1-365/2,参数!$B$1)</f>
        <v>9.92997882224376</v>
      </c>
      <c r="R3955" s="25">
        <f ca="1">f_return(A3955,1,参数!$B$4,参数!$B$1)</f>
        <v>6.61152961371754</v>
      </c>
      <c r="S3955" s="25">
        <f ca="1">f_return(A3955,1,参数!$B$6,参数!$B$1)</f>
        <v>7.07658012642793</v>
      </c>
      <c r="T3955" t="str">
        <f>f_info_investtype(A3955)</f>
        <v>灵活配置型基金</v>
      </c>
      <c r="U3955" t="str">
        <f>f_info_fundmanager(A3955)</f>
        <v>张明</v>
      </c>
      <c r="V3955">
        <f>f_info_manager_onthepostdays(A3955,1)</f>
        <v>1378</v>
      </c>
      <c r="W3955" s="25">
        <f ca="1">f_return_1w(A3955,"0",参数!$B$2)</f>
        <v>-1.17764778325122</v>
      </c>
      <c r="X3955" s="25">
        <f>f_return_1m(A3955,"0",参数!$B$1)</f>
        <v>3.35658238884046</v>
      </c>
      <c r="Y3955" s="25">
        <f>f_return_3m(A3955,0,参数!$B$1)</f>
        <v>4.37270726338959</v>
      </c>
      <c r="Z3955" s="25">
        <f>f_return_6m(A3955,0,参数!B3954)</f>
        <v>6.02952942032149</v>
      </c>
      <c r="AA3955" t="str">
        <f>f_dq_status(A3955,参数!$B$1)</f>
        <v>开放申购|开放赎回</v>
      </c>
      <c r="AB3955" s="17">
        <f ca="1">f_risk_maxdownside(A3955,参数!$B$6,参数!$B$1)</f>
        <v>-4.59526868717407</v>
      </c>
      <c r="AC3955" s="17">
        <f ca="1">f_risk_maxdownside(A3955,参数!$B$4,参数!$B$1)</f>
        <v>-4.59526868717407</v>
      </c>
      <c r="AD3955" t="str">
        <f ca="1">f_risk_maxdownside_date(A3955,参数!$B$6,参数!$B$1)</f>
        <v>20200306-20200323</v>
      </c>
    </row>
    <row r="3956" spans="1:30">
      <c r="A3956" s="15" t="s">
        <v>3984</v>
      </c>
      <c r="B3956" t="str">
        <f>f_info_name(A3956)</f>
        <v>国金国鑫灵活配置A</v>
      </c>
      <c r="C3956" t="str">
        <f>f_info_setupdate(A3956)</f>
        <v>2012-08-28</v>
      </c>
      <c r="D3956" s="16">
        <f t="shared" si="61"/>
        <v>3072</v>
      </c>
      <c r="F3956" s="17">
        <f>f_netasset_total(A3956,参数!$B$1,100000000)</f>
        <v>7.5487643282</v>
      </c>
      <c r="G3956" s="17">
        <f ca="1">f_nav_adjustedreturn(A3956,参数!$B$2,参数!$B$1)</f>
        <v>58.0383473311691</v>
      </c>
      <c r="H3956" s="17">
        <f ca="1">f_nav_periodreturnrankingper(A3956,参数!$B$2,参数!$B$1,3)</f>
        <v>36.8978295394389</v>
      </c>
      <c r="I3956" s="17">
        <f ca="1">f_nav_adjustedreturn(A3956,参数!$B$3,参数!$B$2)</f>
        <v>45.1749034417957</v>
      </c>
      <c r="J3956" s="17">
        <f ca="1">f_nav_periodreturnrankingper(A3956,参数!$B$3,参数!$B$2,3)</f>
        <v>23.2998885172798</v>
      </c>
      <c r="K3956" s="17">
        <f ca="1">f_nav_adjustedreturn(A3956,参数!$B$4,参数!$B$3)</f>
        <v>-29.8033807986794</v>
      </c>
      <c r="L3956" s="17">
        <f ca="1">f_nav_periodreturnrankingper(A3956,参数!$B$4,参数!$B$3,3)</f>
        <v>93.8382541720154</v>
      </c>
      <c r="M3956" s="17">
        <f ca="1">f_nav_adjustedreturn(A3956,参数!$B$5,参数!$B$4)</f>
        <v>11.1966856110905</v>
      </c>
      <c r="N3956" s="17">
        <f ca="1">f_nav_periodreturnrankingper(A3956,参数!$B$5,参数!$B$4,3)</f>
        <v>47.0449172576832</v>
      </c>
      <c r="O3956" s="17">
        <f ca="1">f_nav_adjustedreturn(A3956,参数!$B$6,参数!$B$5)</f>
        <v>14.6011222249329</v>
      </c>
      <c r="P3956" s="17">
        <f ca="1">f_nav_periodreturnrankingper(A3956,参数!$B$6,参数!$B$5,3)</f>
        <v>8.43537414965986</v>
      </c>
      <c r="Q3956" s="25">
        <f>f_return(A3956,1,参数!$B$1-365/2,参数!$B$1)</f>
        <v>72.4712440774191</v>
      </c>
      <c r="R3956" s="25">
        <f ca="1">f_return(A3956,1,参数!$B$4,参数!$B$1)</f>
        <v>17.1998691179503</v>
      </c>
      <c r="S3956" s="25">
        <f ca="1">f_return(A3956,1,参数!$B$6,参数!$B$1)</f>
        <v>15.3983264031937</v>
      </c>
      <c r="T3956" t="str">
        <f>f_info_investtype(A3956)</f>
        <v>灵活配置型基金</v>
      </c>
      <c r="U3956" t="str">
        <f>f_info_fundmanager(A3956)</f>
        <v>张航</v>
      </c>
      <c r="V3956">
        <f>f_info_manager_onthepostdays(A3956,1)</f>
        <v>667</v>
      </c>
      <c r="W3956" s="25">
        <f ca="1">f_return_1w(A3956,"0",参数!$B$2)</f>
        <v>-2.7604416706673</v>
      </c>
      <c r="X3956" s="25">
        <f>f_return_1m(A3956,"0",参数!$B$1)</f>
        <v>14.3079229359836</v>
      </c>
      <c r="Y3956" s="25">
        <f>f_return_3m(A3956,0,参数!$B$1)</f>
        <v>22.675611025354</v>
      </c>
      <c r="Z3956" s="25">
        <f>f_return_6m(A3956,0,参数!B3955)</f>
        <v>27.8547016126945</v>
      </c>
      <c r="AA3956" t="str">
        <f>f_dq_status(A3956,参数!$B$1)</f>
        <v>开放申购|开放赎回</v>
      </c>
      <c r="AB3956" s="17">
        <f ca="1">f_risk_maxdownside(A3956,参数!$B$6,参数!$B$1)</f>
        <v>-35.8187351525609</v>
      </c>
      <c r="AC3956" s="17">
        <f ca="1">f_risk_maxdownside(A3956,参数!$B$4,参数!$B$1)</f>
        <v>-34.8285011642293</v>
      </c>
      <c r="AD3956" t="str">
        <f ca="1">f_risk_maxdownside_date(A3956,参数!$B$6,参数!$B$1)</f>
        <v>20180105-20190103</v>
      </c>
    </row>
    <row r="3957" spans="1:30">
      <c r="A3957" s="15" t="s">
        <v>3985</v>
      </c>
      <c r="B3957" t="str">
        <f>f_info_name(A3957)</f>
        <v>德邦优化</v>
      </c>
      <c r="C3957" t="str">
        <f>f_info_setupdate(A3957)</f>
        <v>2012-09-25</v>
      </c>
      <c r="D3957" s="16">
        <f t="shared" si="61"/>
        <v>3044</v>
      </c>
      <c r="F3957" s="17">
        <f>f_netasset_total(A3957,参数!$B$1,100000000)</f>
        <v>2.3735333062</v>
      </c>
      <c r="G3957" s="17">
        <f ca="1">f_nav_adjustedreturn(A3957,参数!$B$2,参数!$B$1)</f>
        <v>63.3058230903218</v>
      </c>
      <c r="H3957" s="17">
        <f ca="1">f_nav_periodreturnrankingper(A3957,参数!$B$2,参数!$B$1,3)</f>
        <v>31.7628374801482</v>
      </c>
      <c r="I3957" s="17">
        <f ca="1">f_nav_adjustedreturn(A3957,参数!$B$3,参数!$B$2)</f>
        <v>33.360569627641</v>
      </c>
      <c r="J3957" s="17">
        <f ca="1">f_nav_periodreturnrankingper(A3957,参数!$B$3,参数!$B$2,3)</f>
        <v>38.8517279821628</v>
      </c>
      <c r="K3957" s="17">
        <f ca="1">f_nav_adjustedreturn(A3957,参数!$B$4,参数!$B$3)</f>
        <v>-20.6097673987582</v>
      </c>
      <c r="L3957" s="17">
        <f ca="1">f_nav_periodreturnrankingper(A3957,参数!$B$4,参数!$B$3,3)</f>
        <v>67.7792041078306</v>
      </c>
      <c r="M3957" s="17">
        <f ca="1">f_nav_adjustedreturn(A3957,参数!$B$5,参数!$B$4)</f>
        <v>23.7454379562044</v>
      </c>
      <c r="N3957" s="17">
        <f ca="1">f_nav_periodreturnrankingper(A3957,参数!$B$5,参数!$B$4,3)</f>
        <v>17.25768321513</v>
      </c>
      <c r="O3957" s="17">
        <f ca="1">f_nav_adjustedreturn(A3957,参数!$B$6,参数!$B$5)</f>
        <v>-5.13735669478694</v>
      </c>
      <c r="P3957" s="17">
        <f ca="1">f_nav_periodreturnrankingper(A3957,参数!$B$6,参数!$B$5,3)</f>
        <v>88.7074829931973</v>
      </c>
      <c r="Q3957" s="25">
        <f>f_return(A3957,1,参数!$B$1-365/2,参数!$B$1)</f>
        <v>70.1802135483818</v>
      </c>
      <c r="R3957" s="25">
        <f ca="1">f_return(A3957,1,参数!$B$4,参数!$B$1)</f>
        <v>20.0032680242662</v>
      </c>
      <c r="S3957" s="25">
        <f ca="1">f_return(A3957,1,参数!$B$6,参数!$B$1)</f>
        <v>15.0572641246133</v>
      </c>
      <c r="T3957" t="str">
        <f>f_info_investtype(A3957)</f>
        <v>灵活配置型基金</v>
      </c>
      <c r="U3957" t="str">
        <f>f_info_fundmanager(A3957)</f>
        <v>房建威,汪晖</v>
      </c>
      <c r="V3957">
        <f>f_info_manager_onthepostdays(A3957,1)</f>
        <v>923</v>
      </c>
      <c r="W3957" s="25">
        <f ca="1">f_return_1w(A3957,"0",参数!$B$2)</f>
        <v>-2.98063858695652</v>
      </c>
      <c r="X3957" s="25">
        <f>f_return_1m(A3957,"0",参数!$B$1)</f>
        <v>14.5948870553226</v>
      </c>
      <c r="Y3957" s="25">
        <f>f_return_3m(A3957,0,参数!$B$1)</f>
        <v>22.4257164846198</v>
      </c>
      <c r="Z3957" s="25">
        <f>f_return_6m(A3957,0,参数!B3956)</f>
        <v>18.7370485984689</v>
      </c>
      <c r="AA3957" t="str">
        <f>f_dq_status(A3957,参数!$B$1)</f>
        <v>开放申购|开放赎回</v>
      </c>
      <c r="AB3957" s="17">
        <f ca="1">f_risk_maxdownside(A3957,参数!$B$6,参数!$B$1)</f>
        <v>-28.9006767880007</v>
      </c>
      <c r="AC3957" s="17">
        <f ca="1">f_risk_maxdownside(A3957,参数!$B$4,参数!$B$1)</f>
        <v>-28.3502304147465</v>
      </c>
      <c r="AD3957" t="str">
        <f ca="1">f_risk_maxdownside_date(A3957,参数!$B$6,参数!$B$1)</f>
        <v>20180124-20190103</v>
      </c>
    </row>
    <row r="3958" spans="1:30">
      <c r="A3958" s="15" t="s">
        <v>3986</v>
      </c>
      <c r="B3958" t="str">
        <f>f_info_name(A3958)</f>
        <v>海通核心优势A</v>
      </c>
      <c r="C3958" t="str">
        <f>f_info_setupdate(A3958)</f>
        <v>2020-04-08</v>
      </c>
      <c r="D3958" s="16">
        <f t="shared" si="61"/>
        <v>292</v>
      </c>
      <c r="F3958" s="17">
        <f>f_netasset_total(A3958,参数!$B$1,100000000)</f>
        <v>32.3146797616</v>
      </c>
      <c r="G3958" s="17">
        <f ca="1">f_nav_adjustedreturn(A3958,参数!$B$2,参数!$B$1)</f>
        <v>0</v>
      </c>
      <c r="H3958" s="17">
        <f ca="1">f_nav_periodreturnrankingper(A3958,参数!$B$2,参数!$B$1,3)</f>
        <v>0</v>
      </c>
      <c r="I3958" s="17">
        <f ca="1">f_nav_adjustedreturn(A3958,参数!$B$3,参数!$B$2)</f>
        <v>0</v>
      </c>
      <c r="J3958" s="17">
        <f ca="1">f_nav_periodreturnrankingper(A3958,参数!$B$3,参数!$B$2,3)</f>
        <v>0</v>
      </c>
      <c r="K3958" s="17">
        <f ca="1">f_nav_adjustedreturn(A3958,参数!$B$4,参数!$B$3)</f>
        <v>0</v>
      </c>
      <c r="L3958" s="17">
        <f ca="1">f_nav_periodreturnrankingper(A3958,参数!$B$4,参数!$B$3,3)</f>
        <v>0</v>
      </c>
      <c r="M3958" s="17">
        <f ca="1">f_nav_adjustedreturn(A3958,参数!$B$5,参数!$B$4)</f>
        <v>0</v>
      </c>
      <c r="N3958" s="17">
        <f ca="1">f_nav_periodreturnrankingper(A3958,参数!$B$5,参数!$B$4,3)</f>
        <v>0</v>
      </c>
      <c r="O3958" s="17">
        <f ca="1">f_nav_adjustedreturn(A3958,参数!$B$6,参数!$B$5)</f>
        <v>0</v>
      </c>
      <c r="P3958" s="17">
        <f ca="1">f_nav_periodreturnrankingper(A3958,参数!$B$6,参数!$B$5,3)</f>
        <v>0</v>
      </c>
      <c r="Q3958" s="25">
        <f>f_return(A3958,1,参数!$B$1-365/2,参数!$B$1)</f>
        <v>56.0023850036799</v>
      </c>
      <c r="R3958" s="25">
        <f ca="1">f_return(A3958,1,参数!$B$4,参数!$B$1)</f>
        <v>0</v>
      </c>
      <c r="S3958" s="25">
        <f ca="1">f_return(A3958,1,参数!$B$6,参数!$B$1)</f>
        <v>0</v>
      </c>
      <c r="T3958" t="str">
        <f>f_info_investtype(A3958)</f>
        <v>偏股混合型基金</v>
      </c>
      <c r="U3958" t="str">
        <f>f_info_fundmanager(A3958)</f>
        <v>李天舒</v>
      </c>
      <c r="V3958">
        <f>f_info_manager_onthepostdays(A3958,1)</f>
        <v>309</v>
      </c>
      <c r="W3958" s="25">
        <f ca="1">f_return_1w(A3958,"0",参数!$B$2)</f>
        <v>0</v>
      </c>
      <c r="X3958" s="25">
        <f>f_return_1m(A3958,"0",参数!$B$1)</f>
        <v>12.5226234594501</v>
      </c>
      <c r="Y3958" s="25">
        <f>f_return_3m(A3958,0,参数!$B$1)</f>
        <v>20.8105857314704</v>
      </c>
      <c r="Z3958" s="25">
        <f>f_return_6m(A3958,0,参数!B3957)</f>
        <v>21.3356540857457</v>
      </c>
      <c r="AA3958" t="str">
        <f>f_dq_status(A3958,参数!$B$1)</f>
        <v>开放申购|开放赎回</v>
      </c>
      <c r="AB3958" s="17">
        <f ca="1">f_risk_maxdownside(A3958,参数!$B$6,参数!$B$1)</f>
        <v>-4.30193365265212</v>
      </c>
      <c r="AC3958" s="17">
        <f ca="1">f_risk_maxdownside(A3958,参数!$B$4,参数!$B$1)</f>
        <v>-4.30193365265212</v>
      </c>
      <c r="AD3958" t="str">
        <f ca="1">f_risk_maxdownside_date(A3958,参数!$B$6,参数!$B$1)</f>
        <v>20200903-20200929</v>
      </c>
    </row>
    <row r="3959" spans="1:30">
      <c r="A3959" s="15" t="s">
        <v>3987</v>
      </c>
      <c r="B3959" t="str">
        <f>f_info_name(A3959)</f>
        <v>光大阳光A</v>
      </c>
      <c r="C3959" t="str">
        <f>f_info_setupdate(A3959)</f>
        <v>2020-06-23</v>
      </c>
      <c r="D3959" s="16">
        <f t="shared" si="61"/>
        <v>216</v>
      </c>
      <c r="F3959" s="17">
        <f>f_netasset_total(A3959,参数!$B$1,100000000)</f>
        <v>14.1400031134</v>
      </c>
      <c r="G3959" s="17">
        <f ca="1">f_nav_adjustedreturn(A3959,参数!$B$2,参数!$B$1)</f>
        <v>0</v>
      </c>
      <c r="H3959" s="17">
        <f ca="1">f_nav_periodreturnrankingper(A3959,参数!$B$2,参数!$B$1,3)</f>
        <v>0</v>
      </c>
      <c r="I3959" s="17">
        <f ca="1">f_nav_adjustedreturn(A3959,参数!$B$3,参数!$B$2)</f>
        <v>0</v>
      </c>
      <c r="J3959" s="17">
        <f ca="1">f_nav_periodreturnrankingper(A3959,参数!$B$3,参数!$B$2,3)</f>
        <v>0</v>
      </c>
      <c r="K3959" s="17">
        <f ca="1">f_nav_adjustedreturn(A3959,参数!$B$4,参数!$B$3)</f>
        <v>0</v>
      </c>
      <c r="L3959" s="17">
        <f ca="1">f_nav_periodreturnrankingper(A3959,参数!$B$4,参数!$B$3,3)</f>
        <v>0</v>
      </c>
      <c r="M3959" s="17">
        <f ca="1">f_nav_adjustedreturn(A3959,参数!$B$5,参数!$B$4)</f>
        <v>0</v>
      </c>
      <c r="N3959" s="17">
        <f ca="1">f_nav_periodreturnrankingper(A3959,参数!$B$5,参数!$B$4,3)</f>
        <v>0</v>
      </c>
      <c r="O3959" s="17">
        <f ca="1">f_nav_adjustedreturn(A3959,参数!$B$6,参数!$B$5)</f>
        <v>0</v>
      </c>
      <c r="P3959" s="17">
        <f ca="1">f_nav_periodreturnrankingper(A3959,参数!$B$6,参数!$B$5,3)</f>
        <v>0</v>
      </c>
      <c r="Q3959" s="25">
        <f>f_return(A3959,1,参数!$B$1-365/2,参数!$B$1)</f>
        <v>65.3948499916517</v>
      </c>
      <c r="R3959" s="25">
        <f ca="1">f_return(A3959,1,参数!$B$4,参数!$B$1)</f>
        <v>0</v>
      </c>
      <c r="S3959" s="25">
        <f ca="1">f_return(A3959,1,参数!$B$6,参数!$B$1)</f>
        <v>0</v>
      </c>
      <c r="T3959" t="str">
        <f>f_info_investtype(A3959)</f>
        <v>偏股混合型基金</v>
      </c>
      <c r="U3959" t="str">
        <f>f_info_fundmanager(A3959)</f>
        <v>孟巍</v>
      </c>
      <c r="V3959">
        <f>f_info_manager_onthepostdays(A3959,1)</f>
        <v>233</v>
      </c>
      <c r="W3959" s="25">
        <f ca="1">f_return_1w(A3959,"0",参数!$B$2)</f>
        <v>0</v>
      </c>
      <c r="X3959" s="25">
        <f>f_return_1m(A3959,"0",参数!$B$1)</f>
        <v>15.4422669491525</v>
      </c>
      <c r="Y3959" s="25">
        <f>f_return_3m(A3959,0,参数!$B$1)</f>
        <v>22.0045341319376</v>
      </c>
      <c r="Z3959" s="25">
        <f>f_return_6m(A3959,0,参数!B3958)</f>
        <v>20.325559727056</v>
      </c>
      <c r="AA3959" t="str">
        <f>f_dq_status(A3959,参数!$B$1)</f>
        <v>暂停申购|开放赎回</v>
      </c>
      <c r="AB3959" s="17">
        <f ca="1">f_risk_maxdownside(A3959,参数!$B$6,参数!$B$1)</f>
        <v>-33.7789222554626</v>
      </c>
      <c r="AC3959" s="17">
        <f ca="1">f_risk_maxdownside(A3959,参数!$B$4,参数!$B$1)</f>
        <v>-31.4611585796034</v>
      </c>
      <c r="AD3959" t="str">
        <f ca="1">f_risk_maxdownside_date(A3959,参数!$B$6,参数!$B$1)</f>
        <v>20171114-20190103</v>
      </c>
    </row>
    <row r="3960" spans="1:30">
      <c r="A3960" s="15" t="s">
        <v>3988</v>
      </c>
      <c r="B3960" t="str">
        <f>f_info_name(A3960)</f>
        <v>光大阳光添利A</v>
      </c>
      <c r="C3960" t="str">
        <f>f_info_setupdate(A3960)</f>
        <v>2019-11-26</v>
      </c>
      <c r="D3960" s="16">
        <f t="shared" si="61"/>
        <v>426</v>
      </c>
      <c r="F3960" s="17">
        <f>f_netasset_total(A3960,参数!$B$1,100000000)</f>
        <v>36.3142700567</v>
      </c>
      <c r="G3960" s="17">
        <f ca="1">f_nav_adjustedreturn(A3960,参数!$B$2,参数!$B$1)</f>
        <v>10.5728881590951</v>
      </c>
      <c r="H3960" s="17">
        <f ca="1">f_nav_periodreturnrankingper(A3960,参数!$B$2,参数!$B$1,3)</f>
        <v>43.5849056603774</v>
      </c>
      <c r="I3960" s="17">
        <f ca="1">f_nav_adjustedreturn(A3960,参数!$B$3,参数!$B$2)</f>
        <v>0</v>
      </c>
      <c r="J3960" s="17">
        <f ca="1">f_nav_periodreturnrankingper(A3960,参数!$B$3,参数!$B$2,3)</f>
        <v>0</v>
      </c>
      <c r="K3960" s="17">
        <f ca="1">f_nav_adjustedreturn(A3960,参数!$B$4,参数!$B$3)</f>
        <v>0</v>
      </c>
      <c r="L3960" s="17">
        <f ca="1">f_nav_periodreturnrankingper(A3960,参数!$B$4,参数!$B$3,3)</f>
        <v>0</v>
      </c>
      <c r="M3960" s="17">
        <f ca="1">f_nav_adjustedreturn(A3960,参数!$B$5,参数!$B$4)</f>
        <v>0</v>
      </c>
      <c r="N3960" s="17">
        <f ca="1">f_nav_periodreturnrankingper(A3960,参数!$B$5,参数!$B$4,3)</f>
        <v>0</v>
      </c>
      <c r="O3960" s="17">
        <f ca="1">f_nav_adjustedreturn(A3960,参数!$B$6,参数!$B$5)</f>
        <v>0</v>
      </c>
      <c r="P3960" s="17">
        <f ca="1">f_nav_periodreturnrankingper(A3960,参数!$B$6,参数!$B$5,3)</f>
        <v>0</v>
      </c>
      <c r="Q3960" s="25">
        <f>f_return(A3960,1,参数!$B$1-365/2,参数!$B$1)</f>
        <v>15.3217813946302</v>
      </c>
      <c r="R3960" s="25">
        <f ca="1">f_return(A3960,1,参数!$B$4,参数!$B$1)</f>
        <v>0</v>
      </c>
      <c r="S3960" s="25">
        <f ca="1">f_return(A3960,1,参数!$B$6,参数!$B$1)</f>
        <v>0</v>
      </c>
      <c r="T3960" t="str">
        <f>f_info_investtype(A3960)</f>
        <v>混合债券型二级基金</v>
      </c>
      <c r="U3960" t="str">
        <f>f_info_fundmanager(A3960)</f>
        <v>张丁</v>
      </c>
      <c r="V3960">
        <f>f_info_manager_onthepostdays(A3960,1)</f>
        <v>443</v>
      </c>
      <c r="W3960" s="25">
        <f ca="1">f_return_1w(A3960,"0",参数!$B$2)</f>
        <v>-0.195748167706107</v>
      </c>
      <c r="X3960" s="25">
        <f>f_return_1m(A3960,"0",参数!$B$1)</f>
        <v>3.74903706239837</v>
      </c>
      <c r="Y3960" s="25">
        <f>f_return_3m(A3960,0,参数!$B$1)</f>
        <v>6.61916699652548</v>
      </c>
      <c r="Z3960" s="25">
        <f>f_return_6m(A3960,0,参数!B3959)</f>
        <v>5.09682213576954</v>
      </c>
      <c r="AA3960" t="str">
        <f>f_dq_status(A3960,参数!$B$1)</f>
        <v>开放申购|开放赎回</v>
      </c>
      <c r="AB3960" s="17">
        <f ca="1">f_risk_maxdownside(A3960,参数!$B$6,参数!$B$1)</f>
        <v>-6.89378540643391</v>
      </c>
      <c r="AC3960" s="17">
        <f ca="1">f_risk_maxdownside(A3960,参数!$B$4,参数!$B$1)</f>
        <v>-6.44130182099963</v>
      </c>
      <c r="AD3960" t="str">
        <f ca="1">f_risk_maxdownside_date(A3960,参数!$B$6,参数!$B$1)</f>
        <v>20171114-20181019</v>
      </c>
    </row>
    <row r="3961" spans="1:30">
      <c r="A3961" s="15" t="s">
        <v>3989</v>
      </c>
      <c r="B3961" t="str">
        <f>f_info_name(A3961)</f>
        <v>光大阳光优选一年持有A</v>
      </c>
      <c r="C3961" t="str">
        <f>f_info_setupdate(A3961)</f>
        <v>2020-10-14</v>
      </c>
      <c r="D3961" s="16">
        <f t="shared" si="61"/>
        <v>103</v>
      </c>
      <c r="F3961" s="17">
        <f>f_netasset_total(A3961,参数!$B$1,100000000)</f>
        <v>2.1896916574</v>
      </c>
      <c r="G3961" s="17">
        <f ca="1">f_nav_adjustedreturn(A3961,参数!$B$2,参数!$B$1)</f>
        <v>0</v>
      </c>
      <c r="H3961" s="17">
        <f ca="1">f_nav_periodreturnrankingper(A3961,参数!$B$2,参数!$B$1,3)</f>
        <v>0</v>
      </c>
      <c r="I3961" s="17">
        <f ca="1">f_nav_adjustedreturn(A3961,参数!$B$3,参数!$B$2)</f>
        <v>0</v>
      </c>
      <c r="J3961" s="17">
        <f ca="1">f_nav_periodreturnrankingper(A3961,参数!$B$3,参数!$B$2,3)</f>
        <v>0</v>
      </c>
      <c r="K3961" s="17">
        <f ca="1">f_nav_adjustedreturn(A3961,参数!$B$4,参数!$B$3)</f>
        <v>0</v>
      </c>
      <c r="L3961" s="17">
        <f ca="1">f_nav_periodreturnrankingper(A3961,参数!$B$4,参数!$B$3,3)</f>
        <v>0</v>
      </c>
      <c r="M3961" s="17">
        <f ca="1">f_nav_adjustedreturn(A3961,参数!$B$5,参数!$B$4)</f>
        <v>0</v>
      </c>
      <c r="N3961" s="17">
        <f ca="1">f_nav_periodreturnrankingper(A3961,参数!$B$5,参数!$B$4,3)</f>
        <v>0</v>
      </c>
      <c r="O3961" s="17">
        <f ca="1">f_nav_adjustedreturn(A3961,参数!$B$6,参数!$B$5)</f>
        <v>0</v>
      </c>
      <c r="P3961" s="17">
        <f ca="1">f_nav_periodreturnrankingper(A3961,参数!$B$6,参数!$B$5,3)</f>
        <v>0</v>
      </c>
      <c r="Q3961" s="25">
        <f>f_return(A3961,1,参数!$B$1-365/2,参数!$B$1)</f>
        <v>0</v>
      </c>
      <c r="R3961" s="25">
        <f ca="1">f_return(A3961,1,参数!$B$4,参数!$B$1)</f>
        <v>0</v>
      </c>
      <c r="S3961" s="25">
        <f ca="1">f_return(A3961,1,参数!$B$6,参数!$B$1)</f>
        <v>0</v>
      </c>
      <c r="T3961" t="str">
        <f>f_info_investtype(A3961)</f>
        <v>偏股混合型基金</v>
      </c>
      <c r="U3961" t="str">
        <f>f_info_fundmanager(A3961)</f>
        <v>应超</v>
      </c>
      <c r="V3961">
        <f>f_info_manager_onthepostdays(A3961,1)</f>
        <v>120</v>
      </c>
      <c r="W3961" s="25">
        <f ca="1">f_return_1w(A3961,"0",参数!$B$2)</f>
        <v>0</v>
      </c>
      <c r="X3961" s="25">
        <f>f_return_1m(A3961,"0",参数!$B$1)</f>
        <v>14.5964962665135</v>
      </c>
      <c r="Y3961" s="25">
        <f>f_return_3m(A3961,0,参数!$B$1)</f>
        <v>21.0450477779463</v>
      </c>
      <c r="Z3961" s="25">
        <f>f_return_6m(A3961,0,参数!B3960)</f>
        <v>0</v>
      </c>
      <c r="AA3961" t="str">
        <f>f_dq_status(A3961,参数!$B$1)</f>
        <v>暂停申购|开放赎回</v>
      </c>
      <c r="AB3961" s="17">
        <f ca="1">f_risk_maxdownside(A3961,参数!$B$6,参数!$B$1)</f>
        <v>-22.67964469975</v>
      </c>
      <c r="AC3961" s="17">
        <f ca="1">f_risk_maxdownside(A3961,参数!$B$4,参数!$B$1)</f>
        <v>-21.5742339231765</v>
      </c>
      <c r="AD3961" t="str">
        <f ca="1">f_risk_maxdownside_date(A3961,参数!$B$6,参数!$B$1)</f>
        <v>20171114-20190104</v>
      </c>
    </row>
    <row r="3962" spans="1:30">
      <c r="A3962" s="15" t="s">
        <v>3990</v>
      </c>
      <c r="B3962" t="str">
        <f>f_info_name(A3962)</f>
        <v>光大阳光价值30个月持有A</v>
      </c>
      <c r="C3962" t="str">
        <f>f_info_setupdate(A3962)</f>
        <v>2020-04-17</v>
      </c>
      <c r="D3962" s="16">
        <f t="shared" si="61"/>
        <v>283</v>
      </c>
      <c r="F3962" s="17">
        <f>f_netasset_total(A3962,参数!$B$1,100000000)</f>
        <v>4.3398704834</v>
      </c>
      <c r="G3962" s="17">
        <f ca="1">f_nav_adjustedreturn(A3962,参数!$B$2,参数!$B$1)</f>
        <v>0</v>
      </c>
      <c r="H3962" s="17">
        <f ca="1">f_nav_periodreturnrankingper(A3962,参数!$B$2,参数!$B$1,3)</f>
        <v>0</v>
      </c>
      <c r="I3962" s="17">
        <f ca="1">f_nav_adjustedreturn(A3962,参数!$B$3,参数!$B$2)</f>
        <v>0</v>
      </c>
      <c r="J3962" s="17">
        <f ca="1">f_nav_periodreturnrankingper(A3962,参数!$B$3,参数!$B$2,3)</f>
        <v>0</v>
      </c>
      <c r="K3962" s="17">
        <f ca="1">f_nav_adjustedreturn(A3962,参数!$B$4,参数!$B$3)</f>
        <v>0</v>
      </c>
      <c r="L3962" s="17">
        <f ca="1">f_nav_periodreturnrankingper(A3962,参数!$B$4,参数!$B$3,3)</f>
        <v>0</v>
      </c>
      <c r="M3962" s="17">
        <f ca="1">f_nav_adjustedreturn(A3962,参数!$B$5,参数!$B$4)</f>
        <v>0</v>
      </c>
      <c r="N3962" s="17">
        <f ca="1">f_nav_periodreturnrankingper(A3962,参数!$B$5,参数!$B$4,3)</f>
        <v>0</v>
      </c>
      <c r="O3962" s="17">
        <f ca="1">f_nav_adjustedreturn(A3962,参数!$B$6,参数!$B$5)</f>
        <v>0</v>
      </c>
      <c r="P3962" s="17">
        <f ca="1">f_nav_periodreturnrankingper(A3962,参数!$B$6,参数!$B$5,3)</f>
        <v>0</v>
      </c>
      <c r="Q3962" s="25">
        <f>f_return(A3962,1,参数!$B$1-365/2,参数!$B$1)</f>
        <v>87.6995237402779</v>
      </c>
      <c r="R3962" s="25">
        <f ca="1">f_return(A3962,1,参数!$B$4,参数!$B$1)</f>
        <v>0</v>
      </c>
      <c r="S3962" s="25">
        <f ca="1">f_return(A3962,1,参数!$B$6,参数!$B$1)</f>
        <v>0</v>
      </c>
      <c r="T3962" t="str">
        <f>f_info_investtype(A3962)</f>
        <v>偏股混合型基金</v>
      </c>
      <c r="U3962" t="str">
        <f>f_info_fundmanager(A3962)</f>
        <v>王海涛</v>
      </c>
      <c r="V3962">
        <f>f_info_manager_onthepostdays(A3962,1)</f>
        <v>300</v>
      </c>
      <c r="W3962" s="25">
        <f ca="1">f_return_1w(A3962,"0",参数!$B$2)</f>
        <v>0</v>
      </c>
      <c r="X3962" s="25">
        <f>f_return_1m(A3962,"0",参数!$B$1)</f>
        <v>16.8069388805175</v>
      </c>
      <c r="Y3962" s="25">
        <f>f_return_3m(A3962,0,参数!$B$1)</f>
        <v>30.446560499097</v>
      </c>
      <c r="Z3962" s="25">
        <f>f_return_6m(A3962,0,参数!B3961)</f>
        <v>29.0827832219443</v>
      </c>
      <c r="AA3962" t="str">
        <f>f_dq_status(A3962,参数!$B$1)</f>
        <v>暂停申购|开放赎回</v>
      </c>
      <c r="AB3962" s="17">
        <f ca="1">f_risk_maxdownside(A3962,参数!$B$6,参数!$B$1)</f>
        <v>-22.0893322752522</v>
      </c>
      <c r="AC3962" s="17">
        <f ca="1">f_risk_maxdownside(A3962,参数!$B$4,参数!$B$1)</f>
        <v>-22.0893322752522</v>
      </c>
      <c r="AD3962" t="str">
        <f ca="1">f_risk_maxdownside_date(A3962,参数!$B$6,参数!$B$1)</f>
        <v>20180529-20181019</v>
      </c>
    </row>
    <row r="3963" spans="1:30">
      <c r="A3963" s="15" t="s">
        <v>3991</v>
      </c>
      <c r="B3963" t="str">
        <f>f_info_name(A3963)</f>
        <v>光大阳光启明星创新驱动A</v>
      </c>
      <c r="C3963" t="str">
        <f>f_info_setupdate(A3963)</f>
        <v>2020-08-18</v>
      </c>
      <c r="D3963" s="16">
        <f t="shared" si="61"/>
        <v>160</v>
      </c>
      <c r="F3963" s="17">
        <f>f_netasset_total(A3963,参数!$B$1,100000000)</f>
        <v>0.8419319938</v>
      </c>
      <c r="G3963" s="17">
        <f ca="1">f_nav_adjustedreturn(A3963,参数!$B$2,参数!$B$1)</f>
        <v>0</v>
      </c>
      <c r="H3963" s="17">
        <f ca="1">f_nav_periodreturnrankingper(A3963,参数!$B$2,参数!$B$1,3)</f>
        <v>0</v>
      </c>
      <c r="I3963" s="17">
        <f ca="1">f_nav_adjustedreturn(A3963,参数!$B$3,参数!$B$2)</f>
        <v>0</v>
      </c>
      <c r="J3963" s="17">
        <f ca="1">f_nav_periodreturnrankingper(A3963,参数!$B$3,参数!$B$2,3)</f>
        <v>0</v>
      </c>
      <c r="K3963" s="17">
        <f ca="1">f_nav_adjustedreturn(A3963,参数!$B$4,参数!$B$3)</f>
        <v>0</v>
      </c>
      <c r="L3963" s="17">
        <f ca="1">f_nav_periodreturnrankingper(A3963,参数!$B$4,参数!$B$3,3)</f>
        <v>0</v>
      </c>
      <c r="M3963" s="17">
        <f ca="1">f_nav_adjustedreturn(A3963,参数!$B$5,参数!$B$4)</f>
        <v>0</v>
      </c>
      <c r="N3963" s="17">
        <f ca="1">f_nav_periodreturnrankingper(A3963,参数!$B$5,参数!$B$4,3)</f>
        <v>0</v>
      </c>
      <c r="O3963" s="17">
        <f ca="1">f_nav_adjustedreturn(A3963,参数!$B$6,参数!$B$5)</f>
        <v>0</v>
      </c>
      <c r="P3963" s="17">
        <f ca="1">f_nav_periodreturnrankingper(A3963,参数!$B$6,参数!$B$5,3)</f>
        <v>0</v>
      </c>
      <c r="Q3963" s="25">
        <f>f_return(A3963,1,参数!$B$1-365/2,参数!$B$1)</f>
        <v>0</v>
      </c>
      <c r="R3963" s="25">
        <f ca="1">f_return(A3963,1,参数!$B$4,参数!$B$1)</f>
        <v>0</v>
      </c>
      <c r="S3963" s="25">
        <f ca="1">f_return(A3963,1,参数!$B$6,参数!$B$1)</f>
        <v>0</v>
      </c>
      <c r="T3963" t="str">
        <f>f_info_investtype(A3963)</f>
        <v>偏股混合型基金</v>
      </c>
      <c r="U3963" t="str">
        <f>f_info_fundmanager(A3963)</f>
        <v>孟巍</v>
      </c>
      <c r="V3963">
        <f>f_info_manager_onthepostdays(A3963,1)</f>
        <v>177</v>
      </c>
      <c r="W3963" s="25">
        <f ca="1">f_return_1w(A3963,"0",参数!$B$2)</f>
        <v>0</v>
      </c>
      <c r="X3963" s="25">
        <f>f_return_1m(A3963,"0",参数!$B$1)</f>
        <v>17.0651986925856</v>
      </c>
      <c r="Y3963" s="25">
        <f>f_return_3m(A3963,0,参数!$B$1)</f>
        <v>26.1119347664937</v>
      </c>
      <c r="Z3963" s="25">
        <f>f_return_6m(A3963,0,参数!B3962)</f>
        <v>0</v>
      </c>
      <c r="AA3963" t="str">
        <f>f_dq_status(A3963,参数!$B$1)</f>
        <v>暂停申购|开放赎回</v>
      </c>
      <c r="AB3963" s="17">
        <f ca="1">f_risk_maxdownside(A3963,参数!$B$6,参数!$B$1)</f>
        <v>-17.013639626705</v>
      </c>
      <c r="AC3963" s="17">
        <f ca="1">f_risk_maxdownside(A3963,参数!$B$4,参数!$B$1)</f>
        <v>-17.013639626705</v>
      </c>
      <c r="AD3963" t="str">
        <f ca="1">f_risk_maxdownside_date(A3963,参数!$B$6,参数!$B$1)</f>
        <v>20200222-20200331</v>
      </c>
    </row>
    <row r="3964" spans="1:30">
      <c r="A3964" s="15" t="s">
        <v>3992</v>
      </c>
      <c r="B3964" t="str">
        <f>f_info_name(A3964)</f>
        <v>光大阳光智造A</v>
      </c>
      <c r="C3964" t="str">
        <f>f_info_setupdate(A3964)</f>
        <v>2020-06-30</v>
      </c>
      <c r="D3964" s="16">
        <f t="shared" si="61"/>
        <v>209</v>
      </c>
      <c r="F3964" s="17">
        <f>f_netasset_total(A3964,参数!$B$1,100000000)</f>
        <v>11.6914788077</v>
      </c>
      <c r="G3964" s="17">
        <f ca="1">f_nav_adjustedreturn(A3964,参数!$B$2,参数!$B$1)</f>
        <v>0</v>
      </c>
      <c r="H3964" s="17">
        <f ca="1">f_nav_periodreturnrankingper(A3964,参数!$B$2,参数!$B$1,3)</f>
        <v>0</v>
      </c>
      <c r="I3964" s="17">
        <f ca="1">f_nav_adjustedreturn(A3964,参数!$B$3,参数!$B$2)</f>
        <v>0</v>
      </c>
      <c r="J3964" s="17">
        <f ca="1">f_nav_periodreturnrankingper(A3964,参数!$B$3,参数!$B$2,3)</f>
        <v>0</v>
      </c>
      <c r="K3964" s="17">
        <f ca="1">f_nav_adjustedreturn(A3964,参数!$B$4,参数!$B$3)</f>
        <v>0</v>
      </c>
      <c r="L3964" s="17">
        <f ca="1">f_nav_periodreturnrankingper(A3964,参数!$B$4,参数!$B$3,3)</f>
        <v>0</v>
      </c>
      <c r="M3964" s="17">
        <f ca="1">f_nav_adjustedreturn(A3964,参数!$B$5,参数!$B$4)</f>
        <v>0</v>
      </c>
      <c r="N3964" s="17">
        <f ca="1">f_nav_periodreturnrankingper(A3964,参数!$B$5,参数!$B$4,3)</f>
        <v>0</v>
      </c>
      <c r="O3964" s="17">
        <f ca="1">f_nav_adjustedreturn(A3964,参数!$B$6,参数!$B$5)</f>
        <v>0</v>
      </c>
      <c r="P3964" s="17">
        <f ca="1">f_nav_periodreturnrankingper(A3964,参数!$B$6,参数!$B$5,3)</f>
        <v>0</v>
      </c>
      <c r="Q3964" s="25">
        <f>f_return(A3964,1,参数!$B$1-365/2,参数!$B$1)</f>
        <v>94.8631989507134</v>
      </c>
      <c r="R3964" s="25">
        <f ca="1">f_return(A3964,1,参数!$B$4,参数!$B$1)</f>
        <v>0</v>
      </c>
      <c r="S3964" s="25">
        <f ca="1">f_return(A3964,1,参数!$B$6,参数!$B$1)</f>
        <v>0</v>
      </c>
      <c r="T3964" t="str">
        <f>f_info_investtype(A3964)</f>
        <v>偏股混合型基金</v>
      </c>
      <c r="U3964" t="str">
        <f>f_info_fundmanager(A3964)</f>
        <v>王海涛,应超</v>
      </c>
      <c r="V3964">
        <f>f_info_manager_onthepostdays(A3964,1)</f>
        <v>226</v>
      </c>
      <c r="W3964" s="25">
        <f ca="1">f_return_1w(A3964,"0",参数!$B$2)</f>
        <v>0</v>
      </c>
      <c r="X3964" s="25">
        <f>f_return_1m(A3964,"0",参数!$B$1)</f>
        <v>19.2843496258558</v>
      </c>
      <c r="Y3964" s="25">
        <f>f_return_3m(A3964,0,参数!$B$1)</f>
        <v>36.8322527623048</v>
      </c>
      <c r="Z3964" s="25">
        <f>f_return_6m(A3964,0,参数!B3963)</f>
        <v>32.6741613616868</v>
      </c>
      <c r="AA3964" t="str">
        <f>f_dq_status(A3964,参数!$B$1)</f>
        <v>暂停申购|开放赎回</v>
      </c>
      <c r="AB3964" s="17">
        <f ca="1">f_risk_maxdownside(A3964,参数!$B$6,参数!$B$1)</f>
        <v>-23.5527211937341</v>
      </c>
      <c r="AC3964" s="17">
        <f ca="1">f_risk_maxdownside(A3964,参数!$B$4,参数!$B$1)</f>
        <v>-16.681287536271</v>
      </c>
      <c r="AD3964" t="str">
        <f ca="1">f_risk_maxdownside_date(A3964,参数!$B$6,参数!$B$1)</f>
        <v>20160716-20181015</v>
      </c>
    </row>
    <row r="3965" spans="1:30">
      <c r="A3965" s="15" t="s">
        <v>3993</v>
      </c>
      <c r="B3965" t="str">
        <f>f_info_name(A3965)</f>
        <v>广发资管乾利一年持有A</v>
      </c>
      <c r="C3965" t="str">
        <f>f_info_setupdate(A3965)</f>
        <v>2019-10-31</v>
      </c>
      <c r="D3965" s="16">
        <f t="shared" si="61"/>
        <v>452</v>
      </c>
      <c r="F3965" s="17">
        <f>f_netasset_total(A3965,参数!$B$1,100000000)</f>
        <v>55.4136729969</v>
      </c>
      <c r="G3965" s="17">
        <f ca="1">f_nav_adjustedreturn(A3965,参数!$B$2,参数!$B$1)</f>
        <v>3.88071492050955</v>
      </c>
      <c r="H3965" s="17">
        <f ca="1">f_nav_periodreturnrankingper(A3965,参数!$B$2,参数!$B$1,3)</f>
        <v>82.4528301886792</v>
      </c>
      <c r="I3965" s="17">
        <f ca="1">f_nav_adjustedreturn(A3965,参数!$B$3,参数!$B$2)</f>
        <v>0</v>
      </c>
      <c r="J3965" s="17">
        <f ca="1">f_nav_periodreturnrankingper(A3965,参数!$B$3,参数!$B$2,3)</f>
        <v>0</v>
      </c>
      <c r="K3965" s="17">
        <f ca="1">f_nav_adjustedreturn(A3965,参数!$B$4,参数!$B$3)</f>
        <v>0</v>
      </c>
      <c r="L3965" s="17">
        <f ca="1">f_nav_periodreturnrankingper(A3965,参数!$B$4,参数!$B$3,3)</f>
        <v>0</v>
      </c>
      <c r="M3965" s="17">
        <f ca="1">f_nav_adjustedreturn(A3965,参数!$B$5,参数!$B$4)</f>
        <v>0</v>
      </c>
      <c r="N3965" s="17">
        <f ca="1">f_nav_periodreturnrankingper(A3965,参数!$B$5,参数!$B$4,3)</f>
        <v>0</v>
      </c>
      <c r="O3965" s="17">
        <f ca="1">f_nav_adjustedreturn(A3965,参数!$B$6,参数!$B$5)</f>
        <v>0</v>
      </c>
      <c r="P3965" s="17">
        <f ca="1">f_nav_periodreturnrankingper(A3965,参数!$B$6,参数!$B$5,3)</f>
        <v>0</v>
      </c>
      <c r="Q3965" s="25">
        <f>f_return(A3965,1,参数!$B$1-365/2,参数!$B$1)</f>
        <v>3.26477115946981</v>
      </c>
      <c r="R3965" s="25">
        <f ca="1">f_return(A3965,1,参数!$B$4,参数!$B$1)</f>
        <v>0</v>
      </c>
      <c r="S3965" s="25">
        <f ca="1">f_return(A3965,1,参数!$B$6,参数!$B$1)</f>
        <v>0</v>
      </c>
      <c r="T3965" t="str">
        <f>f_info_investtype(A3965)</f>
        <v>混合债券型二级基金</v>
      </c>
      <c r="U3965" t="str">
        <f>f_info_fundmanager(A3965)</f>
        <v>冯国生,黄静,刘淑生</v>
      </c>
      <c r="V3965">
        <f>f_info_manager_onthepostdays(A3965,1)</f>
        <v>469</v>
      </c>
      <c r="W3965" s="25">
        <f ca="1">f_return_1w(A3965,"0",参数!$B$2)</f>
        <v>0.0592826795771027</v>
      </c>
      <c r="X3965" s="25">
        <f>f_return_1m(A3965,"0",参数!$B$1)</f>
        <v>0.679490860369425</v>
      </c>
      <c r="Y3965" s="25">
        <f>f_return_3m(A3965,0,参数!$B$1)</f>
        <v>1.02756170171902</v>
      </c>
      <c r="Z3965" s="25">
        <f>f_return_6m(A3965,0,参数!B3964)</f>
        <v>1.13713019177027</v>
      </c>
      <c r="AA3965" t="str">
        <f>f_dq_status(A3965,参数!$B$1)</f>
        <v>开放申购|开放赎回</v>
      </c>
      <c r="AB3965" s="17">
        <f ca="1">f_risk_maxdownside(A3965,参数!$B$6,参数!$B$1)</f>
        <v>-0.635103926096986</v>
      </c>
      <c r="AC3965" s="17">
        <f ca="1">f_risk_maxdownside(A3965,参数!$B$4,参数!$B$1)</f>
        <v>-0.635103926096986</v>
      </c>
      <c r="AD3965" t="str">
        <f ca="1">f_risk_maxdownside_date(A3965,参数!$B$6,参数!$B$1)</f>
        <v>20200714-20200716</v>
      </c>
    </row>
    <row r="3966" spans="1:30">
      <c r="A3966" s="15" t="s">
        <v>3994</v>
      </c>
      <c r="B3966" t="str">
        <f>f_info_name(A3966)</f>
        <v>广发资管消费精选</v>
      </c>
      <c r="C3966" t="str">
        <f>f_info_setupdate(A3966)</f>
        <v>2019-11-12</v>
      </c>
      <c r="D3966" s="16">
        <f t="shared" si="61"/>
        <v>440</v>
      </c>
      <c r="F3966" s="17">
        <f>f_netasset_total(A3966,参数!$B$1,100000000)</f>
        <v>0</v>
      </c>
      <c r="G3966" s="17">
        <f ca="1">f_nav_adjustedreturn(A3966,参数!$B$2,参数!$B$1)</f>
        <v>61.0896130346232</v>
      </c>
      <c r="H3966" s="17">
        <f ca="1">f_nav_periodreturnrankingper(A3966,参数!$B$2,参数!$B$1,3)</f>
        <v>34.0921122286924</v>
      </c>
      <c r="I3966" s="17">
        <f ca="1">f_nav_adjustedreturn(A3966,参数!$B$3,参数!$B$2)</f>
        <v>0</v>
      </c>
      <c r="J3966" s="17">
        <f ca="1">f_nav_periodreturnrankingper(A3966,参数!$B$3,参数!$B$2,3)</f>
        <v>0</v>
      </c>
      <c r="K3966" s="17">
        <f ca="1">f_nav_adjustedreturn(A3966,参数!$B$4,参数!$B$3)</f>
        <v>0</v>
      </c>
      <c r="L3966" s="17">
        <f ca="1">f_nav_periodreturnrankingper(A3966,参数!$B$4,参数!$B$3,3)</f>
        <v>0</v>
      </c>
      <c r="M3966" s="17">
        <f ca="1">f_nav_adjustedreturn(A3966,参数!$B$5,参数!$B$4)</f>
        <v>0</v>
      </c>
      <c r="N3966" s="17">
        <f ca="1">f_nav_periodreturnrankingper(A3966,参数!$B$5,参数!$B$4,3)</f>
        <v>0</v>
      </c>
      <c r="O3966" s="17">
        <f ca="1">f_nav_adjustedreturn(A3966,参数!$B$6,参数!$B$5)</f>
        <v>0</v>
      </c>
      <c r="P3966" s="17">
        <f ca="1">f_nav_periodreturnrankingper(A3966,参数!$B$6,参数!$B$5,3)</f>
        <v>0</v>
      </c>
      <c r="Q3966" s="25">
        <f>f_return(A3966,1,参数!$B$1-365/2,参数!$B$1)</f>
        <v>89.1819808372271</v>
      </c>
      <c r="R3966" s="25">
        <f ca="1">f_return(A3966,1,参数!$B$4,参数!$B$1)</f>
        <v>0</v>
      </c>
      <c r="S3966" s="25">
        <f ca="1">f_return(A3966,1,参数!$B$6,参数!$B$1)</f>
        <v>0</v>
      </c>
      <c r="T3966" t="str">
        <f>f_info_investtype(A3966)</f>
        <v>灵活配置型基金</v>
      </c>
      <c r="U3966" t="str">
        <f>f_info_fundmanager(A3966)</f>
        <v>林鲁东</v>
      </c>
      <c r="V3966">
        <f>f_info_manager_onthepostdays(A3966,1)</f>
        <v>457</v>
      </c>
      <c r="W3966" s="25">
        <f ca="1">f_return_1w(A3966,"0",参数!$B$2)</f>
        <v>-3.89508710119398</v>
      </c>
      <c r="X3966" s="25">
        <f>f_return_1m(A3966,"0",参数!$B$1)</f>
        <v>13.7730149597238</v>
      </c>
      <c r="Y3966" s="25">
        <f>f_return_3m(A3966,0,参数!$B$1)</f>
        <v>25.0513833992095</v>
      </c>
      <c r="Z3966" s="25">
        <f>f_return_6m(A3966,0,参数!B3965)</f>
        <v>31.1632870864461</v>
      </c>
      <c r="AA3966" t="str">
        <f>f_dq_status(A3966,参数!$B$1)</f>
        <v>开放申购|开放赎回</v>
      </c>
      <c r="AB3966" s="17">
        <f ca="1">f_risk_maxdownside(A3966,参数!$B$6,参数!$B$1)</f>
        <v>-52.2446251531692</v>
      </c>
      <c r="AC3966" s="17">
        <f ca="1">f_risk_maxdownside(A3966,参数!$B$4,参数!$B$1)</f>
        <v>-52.2446251531692</v>
      </c>
      <c r="AD3966" t="str">
        <f ca="1">f_risk_maxdownside_date(A3966,参数!$B$6,参数!$B$1)</f>
        <v>20191112-20200323</v>
      </c>
    </row>
    <row r="3967" spans="1:30">
      <c r="A3967" s="15" t="s">
        <v>3995</v>
      </c>
      <c r="B3967" t="str">
        <f>f_info_name(A3967)</f>
        <v>广发资管价值增长</v>
      </c>
      <c r="C3967" t="str">
        <f>f_info_setupdate(A3967)</f>
        <v>2020-05-07</v>
      </c>
      <c r="D3967" s="16">
        <f t="shared" si="61"/>
        <v>263</v>
      </c>
      <c r="F3967" s="17">
        <f>f_netasset_total(A3967,参数!$B$1,100000000)</f>
        <v>13.681369625</v>
      </c>
      <c r="G3967" s="17">
        <f ca="1">f_nav_adjustedreturn(A3967,参数!$B$2,参数!$B$1)</f>
        <v>0</v>
      </c>
      <c r="H3967" s="17">
        <f ca="1">f_nav_periodreturnrankingper(A3967,参数!$B$2,参数!$B$1,3)</f>
        <v>0</v>
      </c>
      <c r="I3967" s="17">
        <f ca="1">f_nav_adjustedreturn(A3967,参数!$B$3,参数!$B$2)</f>
        <v>0</v>
      </c>
      <c r="J3967" s="17">
        <f ca="1">f_nav_periodreturnrankingper(A3967,参数!$B$3,参数!$B$2,3)</f>
        <v>0</v>
      </c>
      <c r="K3967" s="17">
        <f ca="1">f_nav_adjustedreturn(A3967,参数!$B$4,参数!$B$3)</f>
        <v>0</v>
      </c>
      <c r="L3967" s="17">
        <f ca="1">f_nav_periodreturnrankingper(A3967,参数!$B$4,参数!$B$3,3)</f>
        <v>0</v>
      </c>
      <c r="M3967" s="17">
        <f ca="1">f_nav_adjustedreturn(A3967,参数!$B$5,参数!$B$4)</f>
        <v>0</v>
      </c>
      <c r="N3967" s="17">
        <f ca="1">f_nav_periodreturnrankingper(A3967,参数!$B$5,参数!$B$4,3)</f>
        <v>0</v>
      </c>
      <c r="O3967" s="17">
        <f ca="1">f_nav_adjustedreturn(A3967,参数!$B$6,参数!$B$5)</f>
        <v>0</v>
      </c>
      <c r="P3967" s="17">
        <f ca="1">f_nav_periodreturnrankingper(A3967,参数!$B$6,参数!$B$5,3)</f>
        <v>0</v>
      </c>
      <c r="Q3967" s="25">
        <f>f_return(A3967,1,参数!$B$1-365/2,参数!$B$1)</f>
        <v>95.9239458815729</v>
      </c>
      <c r="R3967" s="25">
        <f ca="1">f_return(A3967,1,参数!$B$4,参数!$B$1)</f>
        <v>0</v>
      </c>
      <c r="S3967" s="25">
        <f ca="1">f_return(A3967,1,参数!$B$6,参数!$B$1)</f>
        <v>0</v>
      </c>
      <c r="T3967" t="str">
        <f>f_info_investtype(A3967)</f>
        <v>灵活配置型基金</v>
      </c>
      <c r="U3967" t="str">
        <f>f_info_fundmanager(A3967)</f>
        <v>刘宁</v>
      </c>
      <c r="V3967">
        <f>f_info_manager_onthepostdays(A3967,1)</f>
        <v>280</v>
      </c>
      <c r="W3967" s="25">
        <f ca="1">f_return_1w(A3967,"0",参数!$B$2)</f>
        <v>0</v>
      </c>
      <c r="X3967" s="25">
        <f>f_return_1m(A3967,"0",参数!$B$1)</f>
        <v>17.0088366221513</v>
      </c>
      <c r="Y3967" s="25">
        <f>f_return_3m(A3967,0,参数!$B$1)</f>
        <v>29.3689855285389</v>
      </c>
      <c r="Z3967" s="25">
        <f>f_return_6m(A3967,0,参数!B3966)</f>
        <v>32.4861298545509</v>
      </c>
      <c r="AA3967" t="str">
        <f>f_dq_status(A3967,参数!$B$1)</f>
        <v>开放申购|开放赎回</v>
      </c>
      <c r="AB3967" s="17">
        <f ca="1">f_risk_maxdownside(A3967,参数!$B$6,参数!$B$1)</f>
        <v>-31.5164795033324</v>
      </c>
      <c r="AC3967" s="17">
        <f ca="1">f_risk_maxdownside(A3967,参数!$B$4,参数!$B$1)</f>
        <v>-31.1834862385321</v>
      </c>
      <c r="AD3967" t="str">
        <f ca="1">f_risk_maxdownside_date(A3967,参数!$B$6,参数!$B$1)</f>
        <v>20180125-20190103</v>
      </c>
    </row>
    <row r="3968" spans="1:30">
      <c r="A3968" s="15" t="s">
        <v>3996</v>
      </c>
      <c r="B3968" t="str">
        <f>f_info_name(A3968)</f>
        <v>招商资管智远成长A</v>
      </c>
      <c r="C3968" t="str">
        <f>f_info_setupdate(A3968)</f>
        <v>2020-10-13</v>
      </c>
      <c r="D3968" s="16">
        <f t="shared" si="61"/>
        <v>104</v>
      </c>
      <c r="F3968" s="17">
        <f>f_netasset_total(A3968,参数!$B$1,100000000)</f>
        <v>11.1175311112</v>
      </c>
      <c r="G3968" s="17">
        <f ca="1">f_nav_adjustedreturn(A3968,参数!$B$2,参数!$B$1)</f>
        <v>0</v>
      </c>
      <c r="H3968" s="17">
        <f ca="1">f_nav_periodreturnrankingper(A3968,参数!$B$2,参数!$B$1,3)</f>
        <v>0</v>
      </c>
      <c r="I3968" s="17">
        <f ca="1">f_nav_adjustedreturn(A3968,参数!$B$3,参数!$B$2)</f>
        <v>0</v>
      </c>
      <c r="J3968" s="17">
        <f ca="1">f_nav_periodreturnrankingper(A3968,参数!$B$3,参数!$B$2,3)</f>
        <v>0</v>
      </c>
      <c r="K3968" s="17">
        <f ca="1">f_nav_adjustedreturn(A3968,参数!$B$4,参数!$B$3)</f>
        <v>0</v>
      </c>
      <c r="L3968" s="17">
        <f ca="1">f_nav_periodreturnrankingper(A3968,参数!$B$4,参数!$B$3,3)</f>
        <v>0</v>
      </c>
      <c r="M3968" s="17">
        <f ca="1">f_nav_adjustedreturn(A3968,参数!$B$5,参数!$B$4)</f>
        <v>0</v>
      </c>
      <c r="N3968" s="17">
        <f ca="1">f_nav_periodreturnrankingper(A3968,参数!$B$5,参数!$B$4,3)</f>
        <v>0</v>
      </c>
      <c r="O3968" s="17">
        <f ca="1">f_nav_adjustedreturn(A3968,参数!$B$6,参数!$B$5)</f>
        <v>0</v>
      </c>
      <c r="P3968" s="17">
        <f ca="1">f_nav_periodreturnrankingper(A3968,参数!$B$6,参数!$B$5,3)</f>
        <v>0</v>
      </c>
      <c r="Q3968" s="25">
        <f>f_return(A3968,1,参数!$B$1-365/2,参数!$B$1)</f>
        <v>0</v>
      </c>
      <c r="R3968" s="25">
        <f ca="1">f_return(A3968,1,参数!$B$4,参数!$B$1)</f>
        <v>0</v>
      </c>
      <c r="S3968" s="25">
        <f ca="1">f_return(A3968,1,参数!$B$6,参数!$B$1)</f>
        <v>0</v>
      </c>
      <c r="T3968" t="str">
        <f>f_info_investtype(A3968)</f>
        <v>灵活配置型基金</v>
      </c>
      <c r="U3968" t="str">
        <f>f_info_fundmanager(A3968)</f>
        <v>倪文昊</v>
      </c>
      <c r="V3968">
        <f>f_info_manager_onthepostdays(A3968,1)</f>
        <v>121</v>
      </c>
      <c r="W3968" s="25">
        <f ca="1">f_return_1w(A3968,"0",参数!$B$2)</f>
        <v>0</v>
      </c>
      <c r="X3968" s="25">
        <f>f_return_1m(A3968,"0",参数!$B$1)</f>
        <v>4.42686935086277</v>
      </c>
      <c r="Y3968" s="25">
        <f>f_return_3m(A3968,0,参数!$B$1)</f>
        <v>2.63476680799515</v>
      </c>
      <c r="Z3968" s="25">
        <f>f_return_6m(A3968,0,参数!B3967)</f>
        <v>0</v>
      </c>
      <c r="AA3968" t="str">
        <f>f_dq_status(A3968,参数!$B$1)</f>
        <v>开放申购|开放赎回</v>
      </c>
      <c r="AB3968" s="17">
        <f ca="1">f_risk_maxdownside(A3968,参数!$B$6,参数!$B$1)</f>
        <v>-19.2920353982301</v>
      </c>
      <c r="AC3968" s="17">
        <f ca="1">f_risk_maxdownside(A3968,参数!$B$4,参数!$B$1)</f>
        <v>-19.2920353982301</v>
      </c>
      <c r="AD3968" t="str">
        <f ca="1">f_risk_maxdownside_date(A3968,参数!$B$6,参数!$B$1)</f>
        <v>20180529-20181029,20180529-20190807</v>
      </c>
    </row>
    <row r="3969" spans="1:30">
      <c r="A3969" s="15" t="s">
        <v>3997</v>
      </c>
      <c r="B3969" t="str">
        <f>f_info_name(A3969)</f>
        <v>中信证券红利价值一年持有A</v>
      </c>
      <c r="C3969" t="str">
        <f>f_info_setupdate(A3969)</f>
        <v>2019-10-22</v>
      </c>
      <c r="D3969" s="16">
        <f t="shared" si="61"/>
        <v>461</v>
      </c>
      <c r="F3969" s="17">
        <f>f_netasset_total(A3969,参数!$B$1,100000000)</f>
        <v>208.3319038881</v>
      </c>
      <c r="G3969" s="17">
        <f ca="1">f_nav_adjustedreturn(A3969,参数!$B$2,参数!$B$1)</f>
        <v>78.6805759623861</v>
      </c>
      <c r="H3969" s="17">
        <f ca="1">f_nav_periodreturnrankingper(A3969,参数!$B$2,参数!$B$1,3)</f>
        <v>33.071638861629</v>
      </c>
      <c r="I3969" s="17">
        <f ca="1">f_nav_adjustedreturn(A3969,参数!$B$3,参数!$B$2)</f>
        <v>0</v>
      </c>
      <c r="J3969" s="17">
        <f ca="1">f_nav_periodreturnrankingper(A3969,参数!$B$3,参数!$B$2,3)</f>
        <v>0</v>
      </c>
      <c r="K3969" s="17">
        <f ca="1">f_nav_adjustedreturn(A3969,参数!$B$4,参数!$B$3)</f>
        <v>0</v>
      </c>
      <c r="L3969" s="17">
        <f ca="1">f_nav_periodreturnrankingper(A3969,参数!$B$4,参数!$B$3,3)</f>
        <v>0</v>
      </c>
      <c r="M3969" s="17">
        <f ca="1">f_nav_adjustedreturn(A3969,参数!$B$5,参数!$B$4)</f>
        <v>0</v>
      </c>
      <c r="N3969" s="17">
        <f ca="1">f_nav_periodreturnrankingper(A3969,参数!$B$5,参数!$B$4,3)</f>
        <v>0</v>
      </c>
      <c r="O3969" s="17">
        <f ca="1">f_nav_adjustedreturn(A3969,参数!$B$6,参数!$B$5)</f>
        <v>0</v>
      </c>
      <c r="P3969" s="17">
        <f ca="1">f_nav_periodreturnrankingper(A3969,参数!$B$6,参数!$B$5,3)</f>
        <v>0</v>
      </c>
      <c r="Q3969" s="25">
        <f>f_return(A3969,1,参数!$B$1-365/2,参数!$B$1)</f>
        <v>63.2766888844622</v>
      </c>
      <c r="R3969" s="25">
        <f ca="1">f_return(A3969,1,参数!$B$4,参数!$B$1)</f>
        <v>0</v>
      </c>
      <c r="S3969" s="25">
        <f ca="1">f_return(A3969,1,参数!$B$6,参数!$B$1)</f>
        <v>0</v>
      </c>
      <c r="T3969" t="str">
        <f>f_info_investtype(A3969)</f>
        <v>偏股混合型基金</v>
      </c>
      <c r="U3969" t="str">
        <f>f_info_fundmanager(A3969)</f>
        <v>刘琦</v>
      </c>
      <c r="V3969">
        <f>f_info_manager_onthepostdays(A3969,1)</f>
        <v>478</v>
      </c>
      <c r="W3969" s="25">
        <f ca="1">f_return_1w(A3969,"0",参数!$B$2)</f>
        <v>-1.61185399349476</v>
      </c>
      <c r="X3969" s="25">
        <f>f_return_1m(A3969,"0",参数!$B$1)</f>
        <v>15.7418863614733</v>
      </c>
      <c r="Y3969" s="25">
        <f>f_return_3m(A3969,0,参数!$B$1)</f>
        <v>25.4293228817492</v>
      </c>
      <c r="Z3969" s="25">
        <f>f_return_6m(A3969,0,参数!B3968)</f>
        <v>24.9576482311908</v>
      </c>
      <c r="AA3969" t="str">
        <f>f_dq_status(A3969,参数!$B$1)</f>
        <v>暂停申购|开放赎回</v>
      </c>
      <c r="AB3969" s="17">
        <f ca="1">f_risk_maxdownside(A3969,参数!$B$6,参数!$B$1)</f>
        <v>-27.5748889086414</v>
      </c>
      <c r="AC3969" s="17">
        <f ca="1">f_risk_maxdownside(A3969,参数!$B$4,参数!$B$1)</f>
        <v>-27.3805706957358</v>
      </c>
      <c r="AD3969" t="str">
        <f ca="1">f_risk_maxdownside_date(A3969,参数!$B$6,参数!$B$1)</f>
        <v>20180124-20190103</v>
      </c>
    </row>
    <row r="3970" spans="1:30">
      <c r="A3970" s="15" t="s">
        <v>3998</v>
      </c>
      <c r="B3970" t="str">
        <f>f_info_name(A3970)</f>
        <v>中信证券量化优选A</v>
      </c>
      <c r="C3970" t="str">
        <f>f_info_setupdate(A3970)</f>
        <v>2020-05-22</v>
      </c>
      <c r="D3970" s="16">
        <f t="shared" si="61"/>
        <v>248</v>
      </c>
      <c r="F3970" s="17">
        <f>f_netasset_total(A3970,参数!$B$1,100000000)</f>
        <v>2.2928478397</v>
      </c>
      <c r="G3970" s="17">
        <f ca="1">f_nav_adjustedreturn(A3970,参数!$B$2,参数!$B$1)</f>
        <v>0</v>
      </c>
      <c r="H3970" s="17">
        <f ca="1">f_nav_periodreturnrankingper(A3970,参数!$B$2,参数!$B$1,3)</f>
        <v>0</v>
      </c>
      <c r="I3970" s="17">
        <f ca="1">f_nav_adjustedreturn(A3970,参数!$B$3,参数!$B$2)</f>
        <v>0</v>
      </c>
      <c r="J3970" s="17">
        <f ca="1">f_nav_periodreturnrankingper(A3970,参数!$B$3,参数!$B$2,3)</f>
        <v>0</v>
      </c>
      <c r="K3970" s="17">
        <f ca="1">f_nav_adjustedreturn(A3970,参数!$B$4,参数!$B$3)</f>
        <v>0</v>
      </c>
      <c r="L3970" s="17">
        <f ca="1">f_nav_periodreturnrankingper(A3970,参数!$B$4,参数!$B$3,3)</f>
        <v>0</v>
      </c>
      <c r="M3970" s="17">
        <f ca="1">f_nav_adjustedreturn(A3970,参数!$B$5,参数!$B$4)</f>
        <v>0</v>
      </c>
      <c r="N3970" s="17">
        <f ca="1">f_nav_periodreturnrankingper(A3970,参数!$B$5,参数!$B$4,3)</f>
        <v>0</v>
      </c>
      <c r="O3970" s="17">
        <f ca="1">f_nav_adjustedreturn(A3970,参数!$B$6,参数!$B$5)</f>
        <v>0</v>
      </c>
      <c r="P3970" s="17">
        <f ca="1">f_nav_periodreturnrankingper(A3970,参数!$B$6,参数!$B$5,3)</f>
        <v>0</v>
      </c>
      <c r="Q3970" s="25">
        <f>f_return(A3970,1,参数!$B$1-365/2,参数!$B$1)</f>
        <v>77.5832909095429</v>
      </c>
      <c r="R3970" s="25">
        <f ca="1">f_return(A3970,1,参数!$B$4,参数!$B$1)</f>
        <v>0</v>
      </c>
      <c r="S3970" s="25">
        <f ca="1">f_return(A3970,1,参数!$B$6,参数!$B$1)</f>
        <v>0</v>
      </c>
      <c r="T3970" t="str">
        <f>f_info_investtype(A3970)</f>
        <v>普通股票型基金</v>
      </c>
      <c r="U3970" t="str">
        <f>f_info_fundmanager(A3970)</f>
        <v>罗昊</v>
      </c>
      <c r="V3970">
        <f>f_info_manager_onthepostdays(A3970,1)</f>
        <v>265</v>
      </c>
      <c r="W3970" s="25">
        <f ca="1">f_return_1w(A3970,"0",参数!$B$2)</f>
        <v>0</v>
      </c>
      <c r="X3970" s="25">
        <f>f_return_1m(A3970,"0",参数!$B$1)</f>
        <v>14.9478182266415</v>
      </c>
      <c r="Y3970" s="25">
        <f>f_return_3m(A3970,0,参数!$B$1)</f>
        <v>27.6626813908917</v>
      </c>
      <c r="Z3970" s="25">
        <f>f_return_6m(A3970,0,参数!B3969)</f>
        <v>28.5959058526468</v>
      </c>
      <c r="AA3970" t="str">
        <f>f_dq_status(A3970,参数!$B$1)</f>
        <v>开放申购|开放赎回</v>
      </c>
      <c r="AB3970" s="17">
        <f ca="1">f_risk_maxdownside(A3970,参数!$B$6,参数!$B$1)</f>
        <v>-7.49826026443981</v>
      </c>
      <c r="AC3970" s="17">
        <f ca="1">f_risk_maxdownside(A3970,参数!$B$4,参数!$B$1)</f>
        <v>-7.49826026443981</v>
      </c>
      <c r="AD3970" t="str">
        <f ca="1">f_risk_maxdownside_date(A3970,参数!$B$6,参数!$B$1)</f>
        <v>20200903-20200909</v>
      </c>
    </row>
    <row r="3971" spans="1:30">
      <c r="A3971" s="15" t="s">
        <v>3999</v>
      </c>
      <c r="B3971" t="str">
        <f>f_info_name(A3971)</f>
        <v>东方红启元三年持有A</v>
      </c>
      <c r="C3971" t="str">
        <f>f_info_setupdate(A3971)</f>
        <v>2019-09-26</v>
      </c>
      <c r="D3971" s="16">
        <f t="shared" ref="D3971:D4034" si="62">DATEDIF(C3971,"2021-1-25","d")</f>
        <v>487</v>
      </c>
      <c r="F3971" s="17">
        <f>f_netasset_total(A3971,参数!$B$1,100000000)</f>
        <v>88.3882852555</v>
      </c>
      <c r="G3971" s="17">
        <f ca="1">f_nav_adjustedreturn(A3971,参数!$B$2,参数!$B$1)</f>
        <v>63.1821277755074</v>
      </c>
      <c r="H3971" s="17">
        <f ca="1">f_nav_periodreturnrankingper(A3971,参数!$B$2,参数!$B$1,3)</f>
        <v>56.7222767419038</v>
      </c>
      <c r="I3971" s="17">
        <f ca="1">f_nav_adjustedreturn(A3971,参数!$B$3,参数!$B$2)</f>
        <v>0</v>
      </c>
      <c r="J3971" s="17">
        <f ca="1">f_nav_periodreturnrankingper(A3971,参数!$B$3,参数!$B$2,3)</f>
        <v>0</v>
      </c>
      <c r="K3971" s="17">
        <f ca="1">f_nav_adjustedreturn(A3971,参数!$B$4,参数!$B$3)</f>
        <v>0</v>
      </c>
      <c r="L3971" s="17">
        <f ca="1">f_nav_periodreturnrankingper(A3971,参数!$B$4,参数!$B$3,3)</f>
        <v>0</v>
      </c>
      <c r="M3971" s="17">
        <f ca="1">f_nav_adjustedreturn(A3971,参数!$B$5,参数!$B$4)</f>
        <v>0</v>
      </c>
      <c r="N3971" s="17">
        <f ca="1">f_nav_periodreturnrankingper(A3971,参数!$B$5,参数!$B$4,3)</f>
        <v>0</v>
      </c>
      <c r="O3971" s="17">
        <f ca="1">f_nav_adjustedreturn(A3971,参数!$B$6,参数!$B$5)</f>
        <v>0</v>
      </c>
      <c r="P3971" s="17">
        <f ca="1">f_nav_periodreturnrankingper(A3971,参数!$B$6,参数!$B$5,3)</f>
        <v>0</v>
      </c>
      <c r="Q3971" s="25">
        <f>f_return(A3971,1,参数!$B$1-365/2,参数!$B$1)</f>
        <v>78.5348872245349</v>
      </c>
      <c r="R3971" s="25">
        <f ca="1">f_return(A3971,1,参数!$B$4,参数!$B$1)</f>
        <v>0</v>
      </c>
      <c r="S3971" s="25">
        <f ca="1">f_return(A3971,1,参数!$B$6,参数!$B$1)</f>
        <v>0</v>
      </c>
      <c r="T3971" t="str">
        <f>f_info_investtype(A3971)</f>
        <v>偏股混合型基金</v>
      </c>
      <c r="U3971" t="str">
        <f>f_info_fundmanager(A3971)</f>
        <v>钱思佳</v>
      </c>
      <c r="V3971">
        <f>f_info_manager_onthepostdays(A3971,1)</f>
        <v>504</v>
      </c>
      <c r="W3971" s="25">
        <f ca="1">f_return_1w(A3971,"0",参数!$B$2)</f>
        <v>-2.41924764056892</v>
      </c>
      <c r="X3971" s="25">
        <f>f_return_1m(A3971,"0",参数!$B$1)</f>
        <v>16.7904845471385</v>
      </c>
      <c r="Y3971" s="25">
        <f>f_return_3m(A3971,0,参数!$B$1)</f>
        <v>32.2791519434629</v>
      </c>
      <c r="Z3971" s="25">
        <f>f_return_6m(A3971,0,参数!B3970)</f>
        <v>29.2891947341426</v>
      </c>
      <c r="AA3971" t="str">
        <f>f_dq_status(A3971,参数!$B$1)</f>
        <v>暂停申购|开放赎回</v>
      </c>
      <c r="AB3971" s="17">
        <f ca="1">f_risk_maxdownside(A3971,参数!$B$6,参数!$B$1)</f>
        <v>-17.6525893174773</v>
      </c>
      <c r="AC3971" s="17">
        <f ca="1">f_risk_maxdownside(A3971,参数!$B$4,参数!$B$1)</f>
        <v>-17.6525893174773</v>
      </c>
      <c r="AD3971" t="str">
        <f ca="1">f_risk_maxdownside_date(A3971,参数!$B$6,参数!$B$1)</f>
        <v>20200226-20200323</v>
      </c>
    </row>
    <row r="3972" spans="1:30">
      <c r="A3972" s="15" t="s">
        <v>4000</v>
      </c>
      <c r="B3972" t="str">
        <f>f_info_name(A3972)</f>
        <v>东方红多元策略A</v>
      </c>
      <c r="C3972" t="str">
        <f>f_info_setupdate(A3972)</f>
        <v>2021-01-04</v>
      </c>
      <c r="D3972" s="16">
        <f t="shared" si="62"/>
        <v>21</v>
      </c>
      <c r="F3972" s="17">
        <f>f_netasset_total(A3972,参数!$B$1,100000000)</f>
        <v>0</v>
      </c>
      <c r="G3972" s="17">
        <f ca="1">f_nav_adjustedreturn(A3972,参数!$B$2,参数!$B$1)</f>
        <v>0</v>
      </c>
      <c r="H3972" s="17">
        <f ca="1">f_nav_periodreturnrankingper(A3972,参数!$B$2,参数!$B$1,3)</f>
        <v>0</v>
      </c>
      <c r="I3972" s="17">
        <f ca="1">f_nav_adjustedreturn(A3972,参数!$B$3,参数!$B$2)</f>
        <v>0</v>
      </c>
      <c r="J3972" s="17">
        <f ca="1">f_nav_periodreturnrankingper(A3972,参数!$B$3,参数!$B$2,3)</f>
        <v>0</v>
      </c>
      <c r="K3972" s="17">
        <f ca="1">f_nav_adjustedreturn(A3972,参数!$B$4,参数!$B$3)</f>
        <v>0</v>
      </c>
      <c r="L3972" s="17">
        <f ca="1">f_nav_periodreturnrankingper(A3972,参数!$B$4,参数!$B$3,3)</f>
        <v>0</v>
      </c>
      <c r="M3972" s="17">
        <f ca="1">f_nav_adjustedreturn(A3972,参数!$B$5,参数!$B$4)</f>
        <v>0</v>
      </c>
      <c r="N3972" s="17">
        <f ca="1">f_nav_periodreturnrankingper(A3972,参数!$B$5,参数!$B$4,3)</f>
        <v>0</v>
      </c>
      <c r="O3972" s="17">
        <f ca="1">f_nav_adjustedreturn(A3972,参数!$B$6,参数!$B$5)</f>
        <v>0</v>
      </c>
      <c r="P3972" s="17">
        <f ca="1">f_nav_periodreturnrankingper(A3972,参数!$B$6,参数!$B$5,3)</f>
        <v>0</v>
      </c>
      <c r="Q3972" s="25">
        <f>f_return(A3972,1,参数!$B$1-365/2,参数!$B$1)</f>
        <v>0</v>
      </c>
      <c r="R3972" s="25">
        <f ca="1">f_return(A3972,1,参数!$B$4,参数!$B$1)</f>
        <v>0</v>
      </c>
      <c r="S3972" s="25">
        <f ca="1">f_return(A3972,1,参数!$B$6,参数!$B$1)</f>
        <v>0</v>
      </c>
      <c r="T3972" t="str">
        <f>f_info_investtype(A3972)</f>
        <v>偏股混合型基金</v>
      </c>
      <c r="U3972" t="str">
        <f>f_info_fundmanager(A3972)</f>
        <v>高义</v>
      </c>
      <c r="V3972">
        <f>f_info_manager_onthepostdays(A3972,1)</f>
        <v>38</v>
      </c>
      <c r="W3972" s="25">
        <f ca="1">f_return_1w(A3972,"0",参数!$B$2)</f>
        <v>0</v>
      </c>
      <c r="X3972" s="25">
        <f>f_return_1m(A3972,"0",参数!$B$1)</f>
        <v>0</v>
      </c>
      <c r="Y3972" s="25">
        <f>f_return_3m(A3972,0,参数!$B$1)</f>
        <v>0</v>
      </c>
      <c r="Z3972" s="25">
        <f>f_return_6m(A3972,0,参数!B3971)</f>
        <v>0</v>
      </c>
      <c r="AA3972" t="str">
        <f>f_dq_status(A3972,参数!$B$1)</f>
        <v>暂停申购|开放赎回</v>
      </c>
      <c r="AB3972" s="17">
        <f ca="1">f_risk_maxdownside(A3972,参数!$B$6,参数!$B$1)</f>
        <v>-5.51416746259153</v>
      </c>
      <c r="AC3972" s="17">
        <f ca="1">f_risk_maxdownside(A3972,参数!$B$4,参数!$B$1)</f>
        <v>-5.51416746259153</v>
      </c>
      <c r="AD3972" t="str">
        <f ca="1">f_risk_maxdownside_date(A3972,参数!$B$6,参数!$B$1)</f>
        <v>20210108-20210115</v>
      </c>
    </row>
    <row r="3973" spans="1:30">
      <c r="A3973" s="15" t="s">
        <v>4001</v>
      </c>
      <c r="B3973" t="str">
        <f>f_info_name(A3973)</f>
        <v>东方红启航三年持有A</v>
      </c>
      <c r="C3973" t="str">
        <f>f_info_setupdate(A3973)</f>
        <v>2020-10-29</v>
      </c>
      <c r="D3973" s="16">
        <f t="shared" si="62"/>
        <v>88</v>
      </c>
      <c r="F3973" s="17">
        <f>f_netasset_total(A3973,参数!$B$1,100000000)</f>
        <v>27.352816295</v>
      </c>
      <c r="G3973" s="17">
        <f ca="1">f_nav_adjustedreturn(A3973,参数!$B$2,参数!$B$1)</f>
        <v>0</v>
      </c>
      <c r="H3973" s="17">
        <f ca="1">f_nav_periodreturnrankingper(A3973,参数!$B$2,参数!$B$1,3)</f>
        <v>0</v>
      </c>
      <c r="I3973" s="17">
        <f ca="1">f_nav_adjustedreturn(A3973,参数!$B$3,参数!$B$2)</f>
        <v>0</v>
      </c>
      <c r="J3973" s="17">
        <f ca="1">f_nav_periodreturnrankingper(A3973,参数!$B$3,参数!$B$2,3)</f>
        <v>0</v>
      </c>
      <c r="K3973" s="17">
        <f ca="1">f_nav_adjustedreturn(A3973,参数!$B$4,参数!$B$3)</f>
        <v>0</v>
      </c>
      <c r="L3973" s="17">
        <f ca="1">f_nav_periodreturnrankingper(A3973,参数!$B$4,参数!$B$3,3)</f>
        <v>0</v>
      </c>
      <c r="M3973" s="17">
        <f ca="1">f_nav_adjustedreturn(A3973,参数!$B$5,参数!$B$4)</f>
        <v>0</v>
      </c>
      <c r="N3973" s="17">
        <f ca="1">f_nav_periodreturnrankingper(A3973,参数!$B$5,参数!$B$4,3)</f>
        <v>0</v>
      </c>
      <c r="O3973" s="17">
        <f ca="1">f_nav_adjustedreturn(A3973,参数!$B$6,参数!$B$5)</f>
        <v>0</v>
      </c>
      <c r="P3973" s="17">
        <f ca="1">f_nav_periodreturnrankingper(A3973,参数!$B$6,参数!$B$5,3)</f>
        <v>0</v>
      </c>
      <c r="Q3973" s="25">
        <f>f_return(A3973,1,参数!$B$1-365/2,参数!$B$1)</f>
        <v>0</v>
      </c>
      <c r="R3973" s="25">
        <f ca="1">f_return(A3973,1,参数!$B$4,参数!$B$1)</f>
        <v>0</v>
      </c>
      <c r="S3973" s="25">
        <f ca="1">f_return(A3973,1,参数!$B$6,参数!$B$1)</f>
        <v>0</v>
      </c>
      <c r="T3973" t="str">
        <f>f_info_investtype(A3973)</f>
        <v>偏股混合型基金</v>
      </c>
      <c r="U3973" t="str">
        <f>f_info_fundmanager(A3973)</f>
        <v>李竞</v>
      </c>
      <c r="V3973">
        <f>f_info_manager_onthepostdays(A3973,1)</f>
        <v>105</v>
      </c>
      <c r="W3973" s="25">
        <f ca="1">f_return_1w(A3973,"0",参数!$B$2)</f>
        <v>0</v>
      </c>
      <c r="X3973" s="25">
        <f>f_return_1m(A3973,"0",参数!$B$1)</f>
        <v>19.6399247006048</v>
      </c>
      <c r="Y3973" s="25">
        <f>f_return_3m(A3973,0,参数!$B$1)</f>
        <v>0</v>
      </c>
      <c r="Z3973" s="25">
        <f>f_return_6m(A3973,0,参数!B3972)</f>
        <v>0</v>
      </c>
      <c r="AA3973" t="str">
        <f>f_dq_status(A3973,参数!$B$1)</f>
        <v>暂停申购|开放赎回</v>
      </c>
      <c r="AB3973" s="17">
        <f ca="1">f_risk_maxdownside(A3973,参数!$B$6,参数!$B$1)</f>
        <v>-3.77102952068565</v>
      </c>
      <c r="AC3973" s="17">
        <f ca="1">f_risk_maxdownside(A3973,参数!$B$4,参数!$B$1)</f>
        <v>-3.77102952068565</v>
      </c>
      <c r="AD3973" t="str">
        <f ca="1">f_risk_maxdownside_date(A3973,参数!$B$6,参数!$B$1)</f>
        <v>20201110-20201111</v>
      </c>
    </row>
    <row r="3974" spans="1:30">
      <c r="A3974" s="15" t="s">
        <v>4002</v>
      </c>
      <c r="B3974" t="str">
        <f>f_info_name(A3974)</f>
        <v>中金进取回报A</v>
      </c>
      <c r="C3974" t="str">
        <f>f_info_setupdate(A3974)</f>
        <v>2020-12-24</v>
      </c>
      <c r="D3974" s="16">
        <f t="shared" si="62"/>
        <v>32</v>
      </c>
      <c r="F3974" s="17">
        <f>f_netasset_total(A3974,参数!$B$1,100000000)</f>
        <v>0</v>
      </c>
      <c r="G3974" s="17">
        <f ca="1">f_nav_adjustedreturn(A3974,参数!$B$2,参数!$B$1)</f>
        <v>0</v>
      </c>
      <c r="H3974" s="17">
        <f ca="1">f_nav_periodreturnrankingper(A3974,参数!$B$2,参数!$B$1,3)</f>
        <v>0</v>
      </c>
      <c r="I3974" s="17">
        <f ca="1">f_nav_adjustedreturn(A3974,参数!$B$3,参数!$B$2)</f>
        <v>0</v>
      </c>
      <c r="J3974" s="17">
        <f ca="1">f_nav_periodreturnrankingper(A3974,参数!$B$3,参数!$B$2,3)</f>
        <v>0</v>
      </c>
      <c r="K3974" s="17">
        <f ca="1">f_nav_adjustedreturn(A3974,参数!$B$4,参数!$B$3)</f>
        <v>0</v>
      </c>
      <c r="L3974" s="17">
        <f ca="1">f_nav_periodreturnrankingper(A3974,参数!$B$4,参数!$B$3,3)</f>
        <v>0</v>
      </c>
      <c r="M3974" s="17">
        <f ca="1">f_nav_adjustedreturn(A3974,参数!$B$5,参数!$B$4)</f>
        <v>0</v>
      </c>
      <c r="N3974" s="17">
        <f ca="1">f_nav_periodreturnrankingper(A3974,参数!$B$5,参数!$B$4,3)</f>
        <v>0</v>
      </c>
      <c r="O3974" s="17">
        <f ca="1">f_nav_adjustedreturn(A3974,参数!$B$6,参数!$B$5)</f>
        <v>0</v>
      </c>
      <c r="P3974" s="17">
        <f ca="1">f_nav_periodreturnrankingper(A3974,参数!$B$6,参数!$B$5,3)</f>
        <v>0</v>
      </c>
      <c r="Q3974" s="25">
        <f>f_return(A3974,1,参数!$B$1-365/2,参数!$B$1)</f>
        <v>0</v>
      </c>
      <c r="R3974" s="25">
        <f ca="1">f_return(A3974,1,参数!$B$4,参数!$B$1)</f>
        <v>0</v>
      </c>
      <c r="S3974" s="25">
        <f ca="1">f_return(A3974,1,参数!$B$6,参数!$B$1)</f>
        <v>0</v>
      </c>
      <c r="T3974" t="str">
        <f>f_info_investtype(A3974)</f>
        <v>灵活配置型基金</v>
      </c>
      <c r="U3974" t="str">
        <f>f_info_fundmanager(A3974)</f>
        <v>李飞</v>
      </c>
      <c r="V3974">
        <f>f_info_manager_onthepostdays(A3974,1)</f>
        <v>49</v>
      </c>
      <c r="W3974" s="25">
        <f ca="1">f_return_1w(A3974,"0",参数!$B$2)</f>
        <v>0</v>
      </c>
      <c r="X3974" s="25">
        <f>f_return_1m(A3974,"0",参数!$B$1)</f>
        <v>7.85073719410244</v>
      </c>
      <c r="Y3974" s="25">
        <f>f_return_3m(A3974,0,参数!$B$1)</f>
        <v>0</v>
      </c>
      <c r="Z3974" s="25">
        <f>f_return_6m(A3974,0,参数!B3973)</f>
        <v>0</v>
      </c>
      <c r="AA3974" t="str">
        <f>f_dq_status(A3974,参数!$B$1)</f>
        <v>开放申购|开放赎回</v>
      </c>
      <c r="AB3974" s="17">
        <f ca="1">f_risk_maxdownside(A3974,参数!$B$6,参数!$B$1)</f>
        <v>-13.0059348485902</v>
      </c>
      <c r="AC3974" s="17">
        <f ca="1">f_risk_maxdownside(A3974,参数!$B$4,参数!$B$1)</f>
        <v>-12.8239484008743</v>
      </c>
      <c r="AD3974" t="str">
        <f ca="1">f_risk_maxdownside_date(A3974,参数!$B$6,参数!$B$1)</f>
        <v>20161129-20170602</v>
      </c>
    </row>
    <row r="3975" spans="1:30">
      <c r="A3975" s="15" t="s">
        <v>4003</v>
      </c>
      <c r="B3975" t="str">
        <f>f_info_name(A3975)</f>
        <v>国君资管君得鑫两年持有A</v>
      </c>
      <c r="C3975" t="str">
        <f>f_info_setupdate(A3975)</f>
        <v>2020-01-06</v>
      </c>
      <c r="D3975" s="16">
        <f t="shared" si="62"/>
        <v>385</v>
      </c>
      <c r="F3975" s="17">
        <f>f_netasset_total(A3975,参数!$B$1,100000000)</f>
        <v>99.8117526467</v>
      </c>
      <c r="G3975" s="17">
        <f ca="1">f_nav_adjustedreturn(A3975,参数!$B$2,参数!$B$1)</f>
        <v>49.923186008036</v>
      </c>
      <c r="H3975" s="17">
        <f ca="1">f_nav_periodreturnrankingper(A3975,参数!$B$2,参数!$B$1,3)</f>
        <v>79.1952894995093</v>
      </c>
      <c r="I3975" s="17">
        <f ca="1">f_nav_adjustedreturn(A3975,参数!$B$3,参数!$B$2)</f>
        <v>0</v>
      </c>
      <c r="J3975" s="17">
        <f ca="1">f_nav_periodreturnrankingper(A3975,参数!$B$3,参数!$B$2,3)</f>
        <v>0</v>
      </c>
      <c r="K3975" s="17">
        <f ca="1">f_nav_adjustedreturn(A3975,参数!$B$4,参数!$B$3)</f>
        <v>0</v>
      </c>
      <c r="L3975" s="17">
        <f ca="1">f_nav_periodreturnrankingper(A3975,参数!$B$4,参数!$B$3,3)</f>
        <v>0</v>
      </c>
      <c r="M3975" s="17">
        <f ca="1">f_nav_adjustedreturn(A3975,参数!$B$5,参数!$B$4)</f>
        <v>0</v>
      </c>
      <c r="N3975" s="17">
        <f ca="1">f_nav_periodreturnrankingper(A3975,参数!$B$5,参数!$B$4,3)</f>
        <v>0</v>
      </c>
      <c r="O3975" s="17">
        <f ca="1">f_nav_adjustedreturn(A3975,参数!$B$6,参数!$B$5)</f>
        <v>0</v>
      </c>
      <c r="P3975" s="17">
        <f ca="1">f_nav_periodreturnrankingper(A3975,参数!$B$6,参数!$B$5,3)</f>
        <v>0</v>
      </c>
      <c r="Q3975" s="25">
        <f>f_return(A3975,1,参数!$B$1-365/2,参数!$B$1)</f>
        <v>45.1639123062432</v>
      </c>
      <c r="R3975" s="25">
        <f ca="1">f_return(A3975,1,参数!$B$4,参数!$B$1)</f>
        <v>0</v>
      </c>
      <c r="S3975" s="25">
        <f ca="1">f_return(A3975,1,参数!$B$6,参数!$B$1)</f>
        <v>0</v>
      </c>
      <c r="T3975" t="str">
        <f>f_info_investtype(A3975)</f>
        <v>偏股混合型基金</v>
      </c>
      <c r="U3975" t="str">
        <f>f_info_fundmanager(A3975)</f>
        <v>张骏,周晨</v>
      </c>
      <c r="V3975">
        <f>f_info_manager_onthepostdays(A3975,1)</f>
        <v>402</v>
      </c>
      <c r="W3975" s="25">
        <f ca="1">f_return_1w(A3975,"0",参数!$B$2)</f>
        <v>-3.75341219290264</v>
      </c>
      <c r="X3975" s="25">
        <f>f_return_1m(A3975,"0",参数!$B$1)</f>
        <v>8.40382807827054</v>
      </c>
      <c r="Y3975" s="25">
        <f>f_return_3m(A3975,0,参数!$B$1)</f>
        <v>15.1016149519144</v>
      </c>
      <c r="Z3975" s="25">
        <f>f_return_6m(A3975,0,参数!B3974)</f>
        <v>16.2929125138428</v>
      </c>
      <c r="AA3975" t="str">
        <f>f_dq_status(A3975,参数!$B$1)</f>
        <v>暂停申购|开放赎回</v>
      </c>
      <c r="AB3975" s="17">
        <f ca="1">f_risk_maxdownside(A3975,参数!$B$6,参数!$B$1)</f>
        <v>-21.0098665118979</v>
      </c>
      <c r="AC3975" s="17">
        <f ca="1">f_risk_maxdownside(A3975,参数!$B$4,参数!$B$1)</f>
        <v>-21.0098665118979</v>
      </c>
      <c r="AD3975" t="str">
        <f ca="1">f_risk_maxdownside_date(A3975,参数!$B$6,参数!$B$1)</f>
        <v>20180613-20181018</v>
      </c>
    </row>
    <row r="3976" spans="1:30">
      <c r="A3976" s="15" t="s">
        <v>4004</v>
      </c>
      <c r="B3976" t="str">
        <f>f_info_name(A3976)</f>
        <v>国君资管君得诚</v>
      </c>
      <c r="C3976" t="str">
        <f>f_info_setupdate(A3976)</f>
        <v>2020-03-25</v>
      </c>
      <c r="D3976" s="16">
        <f t="shared" si="62"/>
        <v>306</v>
      </c>
      <c r="F3976" s="17">
        <f>f_netasset_total(A3976,参数!$B$1,100000000)</f>
        <v>12.6034859851</v>
      </c>
      <c r="G3976" s="17">
        <f ca="1">f_nav_adjustedreturn(A3976,参数!$B$2,参数!$B$1)</f>
        <v>0</v>
      </c>
      <c r="H3976" s="17">
        <f ca="1">f_nav_periodreturnrankingper(A3976,参数!$B$2,参数!$B$1,3)</f>
        <v>0</v>
      </c>
      <c r="I3976" s="17">
        <f ca="1">f_nav_adjustedreturn(A3976,参数!$B$3,参数!$B$2)</f>
        <v>0</v>
      </c>
      <c r="J3976" s="17">
        <f ca="1">f_nav_periodreturnrankingper(A3976,参数!$B$3,参数!$B$2,3)</f>
        <v>0</v>
      </c>
      <c r="K3976" s="17">
        <f ca="1">f_nav_adjustedreturn(A3976,参数!$B$4,参数!$B$3)</f>
        <v>0</v>
      </c>
      <c r="L3976" s="17">
        <f ca="1">f_nav_periodreturnrankingper(A3976,参数!$B$4,参数!$B$3,3)</f>
        <v>0</v>
      </c>
      <c r="M3976" s="17">
        <f ca="1">f_nav_adjustedreturn(A3976,参数!$B$5,参数!$B$4)</f>
        <v>0</v>
      </c>
      <c r="N3976" s="17">
        <f ca="1">f_nav_periodreturnrankingper(A3976,参数!$B$5,参数!$B$4,3)</f>
        <v>0</v>
      </c>
      <c r="O3976" s="17">
        <f ca="1">f_nav_adjustedreturn(A3976,参数!$B$6,参数!$B$5)</f>
        <v>0</v>
      </c>
      <c r="P3976" s="17">
        <f ca="1">f_nav_periodreturnrankingper(A3976,参数!$B$6,参数!$B$5,3)</f>
        <v>0</v>
      </c>
      <c r="Q3976" s="25">
        <f>f_return(A3976,1,参数!$B$1-365/2,参数!$B$1)</f>
        <v>33.7664852952724</v>
      </c>
      <c r="R3976" s="25">
        <f ca="1">f_return(A3976,1,参数!$B$4,参数!$B$1)</f>
        <v>0</v>
      </c>
      <c r="S3976" s="25">
        <f ca="1">f_return(A3976,1,参数!$B$6,参数!$B$1)</f>
        <v>0</v>
      </c>
      <c r="T3976" t="str">
        <f>f_info_investtype(A3976)</f>
        <v>偏股混合型基金</v>
      </c>
      <c r="U3976" t="str">
        <f>f_info_fundmanager(A3976)</f>
        <v>周晨,杜浩然</v>
      </c>
      <c r="V3976">
        <f>f_info_manager_onthepostdays(A3976,1)</f>
        <v>323</v>
      </c>
      <c r="W3976" s="25">
        <f ca="1">f_return_1w(A3976,"0",参数!$B$2)</f>
        <v>0</v>
      </c>
      <c r="X3976" s="25">
        <f>f_return_1m(A3976,"0",参数!$B$1)</f>
        <v>6.83082915971062</v>
      </c>
      <c r="Y3976" s="25">
        <f>f_return_3m(A3976,0,参数!$B$1)</f>
        <v>14.2453321431228</v>
      </c>
      <c r="Z3976" s="25">
        <f>f_return_6m(A3976,0,参数!B3975)</f>
        <v>10.8483290488432</v>
      </c>
      <c r="AA3976" t="str">
        <f>f_dq_status(A3976,参数!$B$1)</f>
        <v>开放申购|开放赎回</v>
      </c>
      <c r="AB3976" s="17">
        <f ca="1">f_risk_maxdownside(A3976,参数!$B$6,参数!$B$1)</f>
        <v>-9.21946740128557</v>
      </c>
      <c r="AC3976" s="17">
        <f ca="1">f_risk_maxdownside(A3976,参数!$B$4,参数!$B$1)</f>
        <v>-9.21946740128557</v>
      </c>
      <c r="AD3976" t="str">
        <f ca="1">f_risk_maxdownside_date(A3976,参数!$B$6,参数!$B$1)</f>
        <v>20180127-20181019</v>
      </c>
    </row>
    <row r="3977" spans="1:30">
      <c r="A3977" s="15" t="s">
        <v>4005</v>
      </c>
      <c r="B3977" t="str">
        <f>f_info_name(A3977)</f>
        <v>华安证券汇赢增利一年持有A</v>
      </c>
      <c r="C3977" t="str">
        <f>f_info_setupdate(A3977)</f>
        <v>2020-07-15</v>
      </c>
      <c r="D3977" s="16">
        <f t="shared" si="62"/>
        <v>194</v>
      </c>
      <c r="F3977" s="17">
        <f>f_netasset_total(A3977,参数!$B$1,100000000)</f>
        <v>6.9334218313</v>
      </c>
      <c r="G3977" s="17">
        <f ca="1">f_nav_adjustedreturn(A3977,参数!$B$2,参数!$B$1)</f>
        <v>0</v>
      </c>
      <c r="H3977" s="17">
        <f ca="1">f_nav_periodreturnrankingper(A3977,参数!$B$2,参数!$B$1,3)</f>
        <v>0</v>
      </c>
      <c r="I3977" s="17">
        <f ca="1">f_nav_adjustedreturn(A3977,参数!$B$3,参数!$B$2)</f>
        <v>0</v>
      </c>
      <c r="J3977" s="17">
        <f ca="1">f_nav_periodreturnrankingper(A3977,参数!$B$3,参数!$B$2,3)</f>
        <v>0</v>
      </c>
      <c r="K3977" s="17">
        <f ca="1">f_nav_adjustedreturn(A3977,参数!$B$4,参数!$B$3)</f>
        <v>0</v>
      </c>
      <c r="L3977" s="17">
        <f ca="1">f_nav_periodreturnrankingper(A3977,参数!$B$4,参数!$B$3,3)</f>
        <v>0</v>
      </c>
      <c r="M3977" s="17">
        <f ca="1">f_nav_adjustedreturn(A3977,参数!$B$5,参数!$B$4)</f>
        <v>0</v>
      </c>
      <c r="N3977" s="17">
        <f ca="1">f_nav_periodreturnrankingper(A3977,参数!$B$5,参数!$B$4,3)</f>
        <v>0</v>
      </c>
      <c r="O3977" s="17">
        <f ca="1">f_nav_adjustedreturn(A3977,参数!$B$6,参数!$B$5)</f>
        <v>0</v>
      </c>
      <c r="P3977" s="17">
        <f ca="1">f_nav_periodreturnrankingper(A3977,参数!$B$6,参数!$B$5,3)</f>
        <v>0</v>
      </c>
      <c r="Q3977" s="25">
        <f>f_return(A3977,1,参数!$B$1-365/2,参数!$B$1)</f>
        <v>0</v>
      </c>
      <c r="R3977" s="25">
        <f ca="1">f_return(A3977,1,参数!$B$4,参数!$B$1)</f>
        <v>0</v>
      </c>
      <c r="S3977" s="25">
        <f ca="1">f_return(A3977,1,参数!$B$6,参数!$B$1)</f>
        <v>0</v>
      </c>
      <c r="T3977" t="str">
        <f>f_info_investtype(A3977)</f>
        <v>灵活配置型基金</v>
      </c>
      <c r="U3977" t="str">
        <f>f_info_fundmanager(A3977)</f>
        <v>汪志健</v>
      </c>
      <c r="V3977">
        <f>f_info_manager_onthepostdays(A3977,1)</f>
        <v>211</v>
      </c>
      <c r="W3977" s="25">
        <f ca="1">f_return_1w(A3977,"0",参数!$B$2)</f>
        <v>0</v>
      </c>
      <c r="X3977" s="25">
        <f>f_return_1m(A3977,"0",参数!$B$1)</f>
        <v>0</v>
      </c>
      <c r="Y3977" s="25">
        <f>f_return_3m(A3977,0,参数!$B$1)</f>
        <v>0</v>
      </c>
      <c r="Z3977" s="25">
        <f>f_return_6m(A3977,0,参数!B3976)</f>
        <v>0</v>
      </c>
      <c r="AA3977" t="str">
        <f>f_dq_status(A3977,参数!$B$1)</f>
        <v>暂停申购|开放赎回</v>
      </c>
      <c r="AB3977" s="17">
        <f ca="1">f_risk_maxdownside(A3977,参数!$B$6,参数!$B$1)</f>
        <v>-0.0417275192989731</v>
      </c>
      <c r="AC3977" s="17">
        <f ca="1">f_risk_maxdownside(A3977,参数!$B$4,参数!$B$1)</f>
        <v>-0.0417275192989731</v>
      </c>
      <c r="AD3977" t="str">
        <f ca="1">f_risk_maxdownside_date(A3977,参数!$B$6,参数!$B$1)</f>
        <v>20210119-20210119</v>
      </c>
    </row>
    <row r="3978" spans="1:30">
      <c r="A3978" s="15" t="s">
        <v>4006</v>
      </c>
      <c r="B3978" t="str">
        <f>f_info_name(A3978)</f>
        <v>方正证券金立方一年持有A</v>
      </c>
      <c r="C3978" t="str">
        <f>f_info_setupdate(A3978)</f>
        <v>2020-09-07</v>
      </c>
      <c r="D3978" s="16">
        <f t="shared" si="62"/>
        <v>140</v>
      </c>
      <c r="F3978" s="17">
        <f>f_netasset_total(A3978,参数!$B$1,100000000)</f>
        <v>0</v>
      </c>
      <c r="G3978" s="17">
        <f ca="1">f_nav_adjustedreturn(A3978,参数!$B$2,参数!$B$1)</f>
        <v>0</v>
      </c>
      <c r="H3978" s="17">
        <f ca="1">f_nav_periodreturnrankingper(A3978,参数!$B$2,参数!$B$1,3)</f>
        <v>0</v>
      </c>
      <c r="I3978" s="17">
        <f ca="1">f_nav_adjustedreturn(A3978,参数!$B$3,参数!$B$2)</f>
        <v>0</v>
      </c>
      <c r="J3978" s="17">
        <f ca="1">f_nav_periodreturnrankingper(A3978,参数!$B$3,参数!$B$2,3)</f>
        <v>0</v>
      </c>
      <c r="K3978" s="17">
        <f ca="1">f_nav_adjustedreturn(A3978,参数!$B$4,参数!$B$3)</f>
        <v>0</v>
      </c>
      <c r="L3978" s="17">
        <f ca="1">f_nav_periodreturnrankingper(A3978,参数!$B$4,参数!$B$3,3)</f>
        <v>0</v>
      </c>
      <c r="M3978" s="17">
        <f ca="1">f_nav_adjustedreturn(A3978,参数!$B$5,参数!$B$4)</f>
        <v>0</v>
      </c>
      <c r="N3978" s="17">
        <f ca="1">f_nav_periodreturnrankingper(A3978,参数!$B$5,参数!$B$4,3)</f>
        <v>0</v>
      </c>
      <c r="O3978" s="17">
        <f ca="1">f_nav_adjustedreturn(A3978,参数!$B$6,参数!$B$5)</f>
        <v>0</v>
      </c>
      <c r="P3978" s="17">
        <f ca="1">f_nav_periodreturnrankingper(A3978,参数!$B$6,参数!$B$5,3)</f>
        <v>0</v>
      </c>
      <c r="Q3978" s="25">
        <f>f_return(A3978,1,参数!$B$1-365/2,参数!$B$1)</f>
        <v>0</v>
      </c>
      <c r="R3978" s="25">
        <f ca="1">f_return(A3978,1,参数!$B$4,参数!$B$1)</f>
        <v>0</v>
      </c>
      <c r="S3978" s="25">
        <f ca="1">f_return(A3978,1,参数!$B$6,参数!$B$1)</f>
        <v>0</v>
      </c>
      <c r="T3978" t="str">
        <f>f_info_investtype(A3978)</f>
        <v>偏股混合型基金</v>
      </c>
      <c r="U3978" t="str">
        <f>f_info_fundmanager(A3978)</f>
        <v>王晨宇,廖帅,李道滢,孔典熠</v>
      </c>
      <c r="V3978">
        <f>f_info_manager_onthepostdays(A3978,1)</f>
        <v>157</v>
      </c>
      <c r="W3978" s="25">
        <f ca="1">f_return_1w(A3978,"0",参数!$B$2)</f>
        <v>0</v>
      </c>
      <c r="X3978" s="25">
        <f>f_return_1m(A3978,"0",参数!$B$1)</f>
        <v>9.4882116158712</v>
      </c>
      <c r="Y3978" s="25">
        <f>f_return_3m(A3978,0,参数!$B$1)</f>
        <v>16.1329673681</v>
      </c>
      <c r="Z3978" s="25">
        <f>f_return_6m(A3978,0,参数!B3977)</f>
        <v>0</v>
      </c>
      <c r="AA3978" t="str">
        <f>f_dq_status(A3978,参数!$B$1)</f>
        <v>暂停申购|开放赎回</v>
      </c>
      <c r="AB3978" s="17">
        <f ca="1">f_risk_maxdownside(A3978,参数!$B$6,参数!$B$1)</f>
        <v>-3.0367750116799</v>
      </c>
      <c r="AC3978" s="17">
        <f ca="1">f_risk_maxdownside(A3978,参数!$B$4,参数!$B$1)</f>
        <v>-3.0367750116799</v>
      </c>
      <c r="AD3978" t="str">
        <f ca="1">f_risk_maxdownside_date(A3978,参数!$B$6,参数!$B$1)</f>
        <v>20210113-20210119</v>
      </c>
    </row>
    <row r="3979" spans="1:30">
      <c r="A3979" s="15" t="s">
        <v>4007</v>
      </c>
      <c r="B3979" t="str">
        <f>f_info_name(A3979)</f>
        <v>中信建投价值增长A</v>
      </c>
      <c r="C3979" t="str">
        <f>f_info_setupdate(A3979)</f>
        <v>2020-12-07</v>
      </c>
      <c r="D3979" s="16">
        <f t="shared" si="62"/>
        <v>49</v>
      </c>
      <c r="F3979" s="17">
        <f>f_netasset_total(A3979,参数!$B$1,100000000)</f>
        <v>1.165626915</v>
      </c>
      <c r="G3979" s="17">
        <f ca="1">f_nav_adjustedreturn(A3979,参数!$B$2,参数!$B$1)</f>
        <v>0</v>
      </c>
      <c r="H3979" s="17">
        <f ca="1">f_nav_periodreturnrankingper(A3979,参数!$B$2,参数!$B$1,3)</f>
        <v>0</v>
      </c>
      <c r="I3979" s="17">
        <f ca="1">f_nav_adjustedreturn(A3979,参数!$B$3,参数!$B$2)</f>
        <v>0</v>
      </c>
      <c r="J3979" s="17">
        <f ca="1">f_nav_periodreturnrankingper(A3979,参数!$B$3,参数!$B$2,3)</f>
        <v>0</v>
      </c>
      <c r="K3979" s="17">
        <f ca="1">f_nav_adjustedreturn(A3979,参数!$B$4,参数!$B$3)</f>
        <v>0</v>
      </c>
      <c r="L3979" s="17">
        <f ca="1">f_nav_periodreturnrankingper(A3979,参数!$B$4,参数!$B$3,3)</f>
        <v>0</v>
      </c>
      <c r="M3979" s="17">
        <f ca="1">f_nav_adjustedreturn(A3979,参数!$B$5,参数!$B$4)</f>
        <v>0</v>
      </c>
      <c r="N3979" s="17">
        <f ca="1">f_nav_periodreturnrankingper(A3979,参数!$B$5,参数!$B$4,3)</f>
        <v>0</v>
      </c>
      <c r="O3979" s="17">
        <f ca="1">f_nav_adjustedreturn(A3979,参数!$B$6,参数!$B$5)</f>
        <v>0</v>
      </c>
      <c r="P3979" s="17">
        <f ca="1">f_nav_periodreturnrankingper(A3979,参数!$B$6,参数!$B$5,3)</f>
        <v>0</v>
      </c>
      <c r="Q3979" s="25">
        <f>f_return(A3979,1,参数!$B$1-365/2,参数!$B$1)</f>
        <v>0</v>
      </c>
      <c r="R3979" s="25">
        <f ca="1">f_return(A3979,1,参数!$B$4,参数!$B$1)</f>
        <v>0</v>
      </c>
      <c r="S3979" s="25">
        <f ca="1">f_return(A3979,1,参数!$B$6,参数!$B$1)</f>
        <v>0</v>
      </c>
      <c r="T3979" t="str">
        <f>f_info_investtype(A3979)</f>
        <v>偏股混合型基金</v>
      </c>
      <c r="U3979" t="str">
        <f>f_info_fundmanager(A3979)</f>
        <v>荆树光</v>
      </c>
      <c r="V3979">
        <f>f_info_manager_onthepostdays(A3979,1)</f>
        <v>66</v>
      </c>
      <c r="W3979" s="25">
        <f ca="1">f_return_1w(A3979,"0",参数!$B$2)</f>
        <v>0</v>
      </c>
      <c r="X3979" s="25">
        <f>f_return_1m(A3979,"0",参数!$B$1)</f>
        <v>4.80251346499102</v>
      </c>
      <c r="Y3979" s="25">
        <f>f_return_3m(A3979,0,参数!$B$1)</f>
        <v>0</v>
      </c>
      <c r="Z3979" s="25">
        <f>f_return_6m(A3979,0,参数!B3978)</f>
        <v>0</v>
      </c>
      <c r="AA3979" t="str">
        <f>f_dq_status(A3979,参数!$B$1)</f>
        <v>开放申购|开放赎回</v>
      </c>
      <c r="AB3979" s="17">
        <f ca="1">f_risk_maxdownside(A3979,参数!$B$6,参数!$B$1)</f>
        <v>-25.5077111009314</v>
      </c>
      <c r="AC3979" s="17">
        <f ca="1">f_risk_maxdownside(A3979,参数!$B$4,参数!$B$1)</f>
        <v>-20.441943900848</v>
      </c>
      <c r="AD3979" t="str">
        <f ca="1">f_risk_maxdownside_date(A3979,参数!$B$6,参数!$B$1)</f>
        <v>20171017-20190609</v>
      </c>
    </row>
    <row r="3980" spans="1:30">
      <c r="A3980" s="15" t="s">
        <v>4008</v>
      </c>
      <c r="B3980" t="str">
        <f>f_info_name(A3980)</f>
        <v>方正证券金港湾A</v>
      </c>
      <c r="C3980" t="str">
        <f>f_info_setupdate(A3980)</f>
        <v>2021-01-18</v>
      </c>
      <c r="D3980" s="16">
        <f t="shared" si="62"/>
        <v>7</v>
      </c>
      <c r="F3980" s="17">
        <f>f_netasset_total(A3980,参数!$B$1,100000000)</f>
        <v>0</v>
      </c>
      <c r="G3980" s="17">
        <f ca="1">f_nav_adjustedreturn(A3980,参数!$B$2,参数!$B$1)</f>
        <v>0</v>
      </c>
      <c r="H3980" s="17">
        <f ca="1">f_nav_periodreturnrankingper(A3980,参数!$B$2,参数!$B$1,3)</f>
        <v>0</v>
      </c>
      <c r="I3980" s="17">
        <f ca="1">f_nav_adjustedreturn(A3980,参数!$B$3,参数!$B$2)</f>
        <v>0</v>
      </c>
      <c r="J3980" s="17">
        <f ca="1">f_nav_periodreturnrankingper(A3980,参数!$B$3,参数!$B$2,3)</f>
        <v>0</v>
      </c>
      <c r="K3980" s="17">
        <f ca="1">f_nav_adjustedreturn(A3980,参数!$B$4,参数!$B$3)</f>
        <v>0</v>
      </c>
      <c r="L3980" s="17">
        <f ca="1">f_nav_periodreturnrankingper(A3980,参数!$B$4,参数!$B$3,3)</f>
        <v>0</v>
      </c>
      <c r="M3980" s="17">
        <f ca="1">f_nav_adjustedreturn(A3980,参数!$B$5,参数!$B$4)</f>
        <v>0</v>
      </c>
      <c r="N3980" s="17">
        <f ca="1">f_nav_periodreturnrankingper(A3980,参数!$B$5,参数!$B$4,3)</f>
        <v>0</v>
      </c>
      <c r="O3980" s="17">
        <f ca="1">f_nav_adjustedreturn(A3980,参数!$B$6,参数!$B$5)</f>
        <v>0</v>
      </c>
      <c r="P3980" s="17">
        <f ca="1">f_nav_periodreturnrankingper(A3980,参数!$B$6,参数!$B$5,3)</f>
        <v>0</v>
      </c>
      <c r="Q3980" s="25">
        <f>f_return(A3980,1,参数!$B$1-365/2,参数!$B$1)</f>
        <v>0</v>
      </c>
      <c r="R3980" s="25">
        <f ca="1">f_return(A3980,1,参数!$B$4,参数!$B$1)</f>
        <v>0</v>
      </c>
      <c r="S3980" s="25">
        <f ca="1">f_return(A3980,1,参数!$B$6,参数!$B$1)</f>
        <v>0</v>
      </c>
      <c r="T3980" t="str">
        <f>f_info_investtype(A3980)</f>
        <v>混合债券型二级基金</v>
      </c>
      <c r="U3980" t="str">
        <f>f_info_fundmanager(A3980)</f>
        <v>宫健</v>
      </c>
      <c r="V3980">
        <f>f_info_manager_onthepostdays(A3980,1)</f>
        <v>24</v>
      </c>
      <c r="W3980" s="25">
        <f ca="1">f_return_1w(A3980,"0",参数!$B$2)</f>
        <v>0</v>
      </c>
      <c r="X3980" s="25">
        <f>f_return_1m(A3980,"0",参数!$B$1)</f>
        <v>0</v>
      </c>
      <c r="Y3980" s="25">
        <f>f_return_3m(A3980,0,参数!$B$1)</f>
        <v>0</v>
      </c>
      <c r="Z3980" s="25">
        <f>f_return_6m(A3980,0,参数!B3979)</f>
        <v>0</v>
      </c>
      <c r="AA3980" t="str">
        <f>f_dq_status(A3980,参数!$B$1)</f>
        <v>封闭期</v>
      </c>
      <c r="AB3980" s="17">
        <f ca="1">f_risk_maxdownside(A3980,参数!$B$6,参数!$B$1)</f>
        <v>-5.14138817480721</v>
      </c>
      <c r="AC3980" s="17">
        <f ca="1">f_risk_maxdownside(A3980,参数!$B$4,参数!$B$1)</f>
        <v>-1.06645600868963</v>
      </c>
      <c r="AD3980" t="str">
        <f ca="1">f_risk_maxdownside_date(A3980,参数!$B$6,参数!$B$1)</f>
        <v>20161115-20161220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Y1" sqref="Y1"/>
    </sheetView>
  </sheetViews>
  <sheetFormatPr defaultColWidth="8.88888888888889" defaultRowHeight="14.4" outlineLevelCol="5"/>
  <cols>
    <col min="1" max="1" width="22" customWidth="1"/>
    <col min="2" max="2" width="16.5555555555556"/>
    <col min="3" max="3" width="17.6666666666667" customWidth="1"/>
  </cols>
  <sheetData>
    <row r="1" spans="1:6">
      <c r="A1" s="1" t="s">
        <v>4009</v>
      </c>
      <c r="B1" s="2">
        <v>44221</v>
      </c>
      <c r="C1" s="3" t="s">
        <v>4010</v>
      </c>
      <c r="D1" s="4" t="s">
        <v>4011</v>
      </c>
      <c r="E1" s="4"/>
      <c r="F1" s="5"/>
    </row>
    <row r="2" spans="1:6">
      <c r="A2" s="6" t="s">
        <v>4012</v>
      </c>
      <c r="B2" s="7">
        <f ca="1">B1-C2</f>
        <v>43856</v>
      </c>
      <c r="C2" s="8">
        <v>365</v>
      </c>
      <c r="D2" s="8" t="s">
        <v>4013</v>
      </c>
      <c r="E2" s="8"/>
      <c r="F2" s="9"/>
    </row>
    <row r="3" spans="1:6">
      <c r="A3" s="6" t="s">
        <v>4014</v>
      </c>
      <c r="B3" s="7">
        <f ca="1" t="shared" ref="B3:B15" si="0">B2-C3</f>
        <v>43491</v>
      </c>
      <c r="C3" s="8">
        <v>365</v>
      </c>
      <c r="D3" s="8" t="s">
        <v>4015</v>
      </c>
      <c r="E3" s="8"/>
      <c r="F3" s="9"/>
    </row>
    <row r="4" spans="1:6">
      <c r="A4" s="6" t="s">
        <v>4016</v>
      </c>
      <c r="B4" s="7">
        <f ca="1" t="shared" si="0"/>
        <v>43126</v>
      </c>
      <c r="C4" s="8">
        <v>365</v>
      </c>
      <c r="D4" s="8" t="s">
        <v>4017</v>
      </c>
      <c r="E4" s="8"/>
      <c r="F4" s="9"/>
    </row>
    <row r="5" spans="1:6">
      <c r="A5" s="6" t="s">
        <v>4018</v>
      </c>
      <c r="B5" s="7">
        <f ca="1" t="shared" si="0"/>
        <v>42760</v>
      </c>
      <c r="C5" s="8">
        <v>366</v>
      </c>
      <c r="D5" s="8" t="s">
        <v>4019</v>
      </c>
      <c r="E5" s="8"/>
      <c r="F5" s="9"/>
    </row>
    <row r="6" spans="1:6">
      <c r="A6" s="6" t="s">
        <v>4020</v>
      </c>
      <c r="B6" s="7">
        <f ca="1" t="shared" si="0"/>
        <v>42395</v>
      </c>
      <c r="C6" s="8">
        <v>365</v>
      </c>
      <c r="D6" s="8" t="s">
        <v>4021</v>
      </c>
      <c r="E6" s="8"/>
      <c r="F6" s="9"/>
    </row>
    <row r="7" spans="1:6">
      <c r="A7" s="6" t="s">
        <v>4022</v>
      </c>
      <c r="B7" s="7">
        <f ca="1" t="shared" si="0"/>
        <v>42030</v>
      </c>
      <c r="C7" s="8">
        <v>365</v>
      </c>
      <c r="D7" s="8" t="s">
        <v>4023</v>
      </c>
      <c r="E7" s="8"/>
      <c r="F7" s="9"/>
    </row>
    <row r="8" spans="1:6">
      <c r="A8" s="6" t="s">
        <v>4024</v>
      </c>
      <c r="B8" s="7">
        <f ca="1" t="shared" si="0"/>
        <v>41665</v>
      </c>
      <c r="C8" s="8">
        <v>365</v>
      </c>
      <c r="D8" s="8" t="s">
        <v>4025</v>
      </c>
      <c r="E8" s="8"/>
      <c r="F8" s="9"/>
    </row>
    <row r="9" spans="1:6">
      <c r="A9" s="6" t="s">
        <v>4026</v>
      </c>
      <c r="B9" s="7">
        <f ca="1" t="shared" si="0"/>
        <v>41300</v>
      </c>
      <c r="C9" s="8">
        <v>365</v>
      </c>
      <c r="D9" s="8" t="s">
        <v>4027</v>
      </c>
      <c r="E9" s="8"/>
      <c r="F9" s="9"/>
    </row>
    <row r="10" spans="1:6">
      <c r="A10" s="6" t="s">
        <v>4028</v>
      </c>
      <c r="B10" s="7">
        <f ca="1" t="shared" si="0"/>
        <v>40934</v>
      </c>
      <c r="C10" s="8">
        <v>366</v>
      </c>
      <c r="D10" s="8" t="s">
        <v>4029</v>
      </c>
      <c r="E10" s="8"/>
      <c r="F10" s="9"/>
    </row>
    <row r="11" spans="1:6">
      <c r="A11" s="6" t="s">
        <v>4030</v>
      </c>
      <c r="B11" s="7">
        <f ca="1" t="shared" si="0"/>
        <v>40569</v>
      </c>
      <c r="C11" s="8">
        <v>365</v>
      </c>
      <c r="D11" s="8" t="s">
        <v>4031</v>
      </c>
      <c r="E11" s="8"/>
      <c r="F11" s="9"/>
    </row>
    <row r="12" spans="1:6">
      <c r="A12" s="6" t="s">
        <v>4032</v>
      </c>
      <c r="B12" s="7">
        <f ca="1" t="shared" si="0"/>
        <v>40204</v>
      </c>
      <c r="C12" s="8">
        <v>365</v>
      </c>
      <c r="D12" s="8" t="s">
        <v>4033</v>
      </c>
      <c r="E12" s="8"/>
      <c r="F12" s="9"/>
    </row>
    <row r="13" spans="1:6">
      <c r="A13" s="6" t="s">
        <v>4034</v>
      </c>
      <c r="B13" s="7">
        <f ca="1" t="shared" si="0"/>
        <v>39839</v>
      </c>
      <c r="C13" s="8">
        <v>365</v>
      </c>
      <c r="D13" s="8" t="s">
        <v>4035</v>
      </c>
      <c r="E13" s="8"/>
      <c r="F13" s="9"/>
    </row>
    <row r="14" spans="1:6">
      <c r="A14" s="6" t="s">
        <v>4036</v>
      </c>
      <c r="B14" s="7">
        <f ca="1" t="shared" si="0"/>
        <v>39473</v>
      </c>
      <c r="C14" s="8">
        <v>366</v>
      </c>
      <c r="D14" s="8" t="s">
        <v>4037</v>
      </c>
      <c r="E14" s="8"/>
      <c r="F14" s="9"/>
    </row>
    <row r="15" spans="1:6">
      <c r="A15" s="6" t="s">
        <v>4038</v>
      </c>
      <c r="B15" s="7">
        <f ca="1" t="shared" si="0"/>
        <v>39108</v>
      </c>
      <c r="C15" s="8">
        <v>365</v>
      </c>
      <c r="D15" s="8" t="s">
        <v>4039</v>
      </c>
      <c r="E15" s="8"/>
      <c r="F15" s="9"/>
    </row>
    <row r="16" spans="1:6">
      <c r="A16" s="6"/>
      <c r="B16" s="8"/>
      <c r="C16" s="8"/>
      <c r="D16" s="8"/>
      <c r="E16" s="8"/>
      <c r="F16" s="9"/>
    </row>
    <row r="17" spans="1:6">
      <c r="A17" s="6"/>
      <c r="B17" s="8"/>
      <c r="C17" s="8"/>
      <c r="D17" s="8"/>
      <c r="E17" s="8"/>
      <c r="F17" s="9"/>
    </row>
    <row r="18" spans="1:6">
      <c r="A18" s="6"/>
      <c r="B18" s="8"/>
      <c r="C18" s="8"/>
      <c r="D18" s="8"/>
      <c r="E18" s="8"/>
      <c r="F18" s="9"/>
    </row>
    <row r="19" spans="1:6">
      <c r="A19" s="6"/>
      <c r="B19" s="8"/>
      <c r="C19" s="8"/>
      <c r="D19" s="8"/>
      <c r="E19" s="8"/>
      <c r="F19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函数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</dc:creator>
  <cp:lastModifiedBy>余铮@鱼先生愚</cp:lastModifiedBy>
  <dcterms:created xsi:type="dcterms:W3CDTF">2021-01-25T02:36:00Z</dcterms:created>
  <dcterms:modified xsi:type="dcterms:W3CDTF">2021-02-10T05:55:56Z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